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5"/>
    <sheet state="visible" name="BD_Gestiones" sheetId="2" r:id="rId6"/>
    <sheet state="visible" name="KPIs_Semanales" sheetId="3" r:id="rId7"/>
    <sheet state="visible" name="Gantt Gestiones" sheetId="4" r:id="rId8"/>
    <sheet state="visible" name="Log_Sync" sheetId="5" r:id="rId9"/>
    <sheet state="visible" name="INAL_Filtro" sheetId="6" r:id="rId10"/>
    <sheet state="visible" name="Registro_INAL" sheetId="7" r:id="rId11"/>
    <sheet state="visible" name="Hoja 25" sheetId="8" r:id="rId12"/>
    <sheet state="visible" name="Hoja 23" sheetId="9" r:id="rId13"/>
    <sheet state="visible" name="Config_SLA" sheetId="10" r:id="rId14"/>
    <sheet state="hidden" name="INAL 8-9-10" sheetId="11" r:id="rId15"/>
    <sheet state="visible" name="Extensiones_" sheetId="12" r:id="rId16"/>
    <sheet state="visible" name="Base_Taloco" sheetId="13" r:id="rId17"/>
    <sheet state="visible" name="Pedidos Enero-Julio 2026" sheetId="14" r:id="rId18"/>
    <sheet state="visible" name="Valores Extraidos" sheetId="15" r:id="rId19"/>
  </sheets>
  <definedNames>
    <definedName hidden="1" localSheetId="1" name="Z_04F1D73C_BE9C_4356_950E_267A514438D9_.wvu.FilterData">BD_Gestiones!$A$2:$AR$5006</definedName>
    <definedName hidden="1" localSheetId="1" name="Z_79097B79_EE28_4DD5_87B6_89E976C1F961_.wvu.FilterData">BD_Gestiones!$A$2:$AR$5006</definedName>
    <definedName hidden="1" localSheetId="1" name="Z_39B3078B_E974_43E0_8EBB_671B750262E6_.wvu.FilterData">BD_Gestiones!$A$2:$AR$5006</definedName>
  </definedNames>
  <calcPr/>
  <customWorkbookViews>
    <customWorkbookView activeSheetId="0" maximized="1" windowHeight="0" windowWidth="0" guid="{04F1D73C-BE9C-4356-950E-267A514438D9}" name="Filtro 1"/>
    <customWorkbookView activeSheetId="0" maximized="1" windowHeight="0" windowWidth="0" guid="{79097B79-EE28-4DD5-87B6-89E976C1F961}" name="Filtro 2"/>
    <customWorkbookView activeSheetId="0" maximized="1" windowHeight="0" windowWidth="0" guid="{39B3078B-E974-43E0-8EBB-671B750262E6}" name="Filtro 3"/>
  </customWorkbookViews>
</workbook>
</file>

<file path=xl/sharedStrings.xml><?xml version="1.0" encoding="utf-8"?>
<sst xmlns="http://schemas.openxmlformats.org/spreadsheetml/2006/main" count="38653" uniqueCount="6881">
  <si>
    <t>Vencimientos</t>
  </si>
  <si>
    <t>@dropdown</t>
  </si>
  <si>
    <t>Primordial</t>
  </si>
  <si>
    <t>Hacer DJC EE de hornos electricos 863</t>
  </si>
  <si>
    <t>hacer macrotabla de modelos totales por certificado sumando taloco disponibles y modelos no usar.</t>
  </si>
  <si>
    <t xml:space="preserve">Reclamar a David cargas faltantes a Taloco </t>
  </si>
  <si>
    <t>Volumen</t>
  </si>
  <si>
    <t>ID</t>
  </si>
  <si>
    <t>ID_Unico</t>
  </si>
  <si>
    <t>Codigo</t>
  </si>
  <si>
    <t xml:space="preserve">Producto </t>
  </si>
  <si>
    <t>SKU</t>
  </si>
  <si>
    <t>Modelo</t>
  </si>
  <si>
    <t>Semaforo Lenor</t>
  </si>
  <si>
    <t>Descripcion</t>
  </si>
  <si>
    <t>CERTIFICADO A</t>
  </si>
  <si>
    <t>Intervencion</t>
  </si>
  <si>
    <t>CERTIFICADO B</t>
  </si>
  <si>
    <t>Sub_Intervencion</t>
  </si>
  <si>
    <t>Express?</t>
  </si>
  <si>
    <t>SO-42506</t>
  </si>
  <si>
    <t>Tipo_Certificacion</t>
  </si>
  <si>
    <t>Ampliacion?</t>
  </si>
  <si>
    <t>LGLAC4S6</t>
  </si>
  <si>
    <t>Extension?</t>
  </si>
  <si>
    <t>lavarropas</t>
  </si>
  <si>
    <t>Renovacion?</t>
  </si>
  <si>
    <t>Sector_Actual</t>
  </si>
  <si>
    <t>WM10VVC4S6</t>
  </si>
  <si>
    <t>Semana</t>
  </si>
  <si>
    <t>Fecha_Ingreso</t>
  </si>
  <si>
    <t>Estado</t>
  </si>
  <si>
    <t>Responsable</t>
  </si>
  <si>
    <t>SE</t>
  </si>
  <si>
    <t>Solicitud Enviada</t>
  </si>
  <si>
    <t>EE</t>
  </si>
  <si>
    <t>- Lavasecarropas WD15EGNTSPG SE</t>
  </si>
  <si>
    <t>Fecha_de_Muestra</t>
  </si>
  <si>
    <t>SO-42507</t>
  </si>
  <si>
    <t>Comentarios</t>
  </si>
  <si>
    <t xml:space="preserve">Ref. VEP </t>
  </si>
  <si>
    <t>Certificados Vencidos</t>
  </si>
  <si>
    <t>LGLAD15E</t>
  </si>
  <si>
    <t>Fecha_Provisoria</t>
  </si>
  <si>
    <t>Fecha_Inicio</t>
  </si>
  <si>
    <t>Lavasecarropas</t>
  </si>
  <si>
    <t>Fecha_Ing_Labo</t>
  </si>
  <si>
    <t>WD15EGNTSPG</t>
  </si>
  <si>
    <t>Fecha_Fin_Ensayo</t>
  </si>
  <si>
    <t>Certiificados Por vencer</t>
  </si>
  <si>
    <t>Fecha_Est_Certificado</t>
  </si>
  <si>
    <t>---</t>
  </si>
  <si>
    <t>Fecha_Real_Certificado</t>
  </si>
  <si>
    <t>Certificados en Gestion</t>
  </si>
  <si>
    <t>Fecha_Fin</t>
  </si>
  <si>
    <t>- Freezer VT45APMCSE y eficiencia Energetica</t>
  </si>
  <si>
    <t>Inicio_Pausa</t>
  </si>
  <si>
    <t>SO-42517</t>
  </si>
  <si>
    <t>Fin_Pausa</t>
  </si>
  <si>
    <t>Para Gant</t>
  </si>
  <si>
    <t>Desagregado por certificacion</t>
  </si>
  <si>
    <t>Trimestre</t>
  </si>
  <si>
    <t>Fecha_Solicitud</t>
  </si>
  <si>
    <t>Push_Lenor</t>
  </si>
  <si>
    <t>Ingresos esta semana</t>
  </si>
  <si>
    <t>LGHEVT45</t>
  </si>
  <si>
    <t>Fecha_Est_Ing_Labo</t>
  </si>
  <si>
    <t xml:space="preserve">Freezer </t>
  </si>
  <si>
    <t>Fecha_Est_Fin_Ensayo</t>
  </si>
  <si>
    <t>Certificados Cerrados esta semana</t>
  </si>
  <si>
    <t>Semaforo_SLA</t>
  </si>
  <si>
    <t>VT45APMC</t>
  </si>
  <si>
    <t>Semaforo_Recepcion</t>
  </si>
  <si>
    <t>Rojo ingreso 5D&gt;</t>
  </si>
  <si>
    <t>Semaforo_Certificado</t>
  </si>
  <si>
    <t>- Freezer VB33BPM  SE y eficiencia Energetica</t>
  </si>
  <si>
    <t>Amarillo ingreso 5D&lt;</t>
  </si>
  <si>
    <t>SO-42518</t>
  </si>
  <si>
    <t>LGVB33BP</t>
  </si>
  <si>
    <t>VB33BPM</t>
  </si>
  <si>
    <t>Verde Ingreso</t>
  </si>
  <si>
    <t>CERTIFICADO 852</t>
  </si>
  <si>
    <t>lavarropas WM10VVC4S6 SE y eficiencia Energetica</t>
  </si>
  <si>
    <t>Fecha OK</t>
  </si>
  <si>
    <t>Ari y Fede</t>
  </si>
  <si>
    <t>Pendiente C1016 reclamar o ver alternativas Qektra</t>
  </si>
  <si>
    <t>P2P00119</t>
  </si>
  <si>
    <t>Rojo fin 5D&gt;</t>
  </si>
  <si>
    <t xml:space="preserve">Pendientes Lenor certificados </t>
  </si>
  <si>
    <t>Amarillo Fin 5D&lt;</t>
  </si>
  <si>
    <t>Ampliacion 397 Lenor</t>
  </si>
  <si>
    <t>Cámara de seguridad</t>
  </si>
  <si>
    <t>Subir el 1150</t>
  </si>
  <si>
    <t>Verde Fin</t>
  </si>
  <si>
    <t>S32</t>
  </si>
  <si>
    <t>Electrica</t>
  </si>
  <si>
    <t>Normal</t>
  </si>
  <si>
    <t xml:space="preserve">Ampliacion masajeadores a INtertek </t>
  </si>
  <si>
    <t>Nacional</t>
  </si>
  <si>
    <t>ELECTRICA</t>
  </si>
  <si>
    <t>Comex</t>
  </si>
  <si>
    <t>enviar muestra renovacion fuentes escritorio</t>
  </si>
  <si>
    <t>Finalizado</t>
  </si>
  <si>
    <t>Federico</t>
  </si>
  <si>
    <t>Firmar autorizacion portero2</t>
  </si>
  <si>
    <t xml:space="preserve">Subir factura a carpeta EE china </t>
  </si>
  <si>
    <t xml:space="preserve">Aprobar borrador de china EE </t>
  </si>
  <si>
    <t xml:space="preserve">hacer etiqueta EE Lenor </t>
  </si>
  <si>
    <t>DJC lector rayos X</t>
  </si>
  <si>
    <t>Resolver NC de renovaciones</t>
  </si>
  <si>
    <t>Re: Certificado T55CARGA y Homologación</t>
  </si>
  <si>
    <t>Mexico</t>
  </si>
  <si>
    <t xml:space="preserve">Mandar mail sobre productos a desarrollar. </t>
  </si>
  <si>
    <t xml:space="preserve">Pedir compra de normas </t>
  </si>
  <si>
    <t>Jueves</t>
  </si>
  <si>
    <t xml:space="preserve">Productos Grandes Lenor no puede hacer retiro, como hacemos una via de envios. </t>
  </si>
  <si>
    <t>Vamos a necesitar que le den permiso SIGAD desde el administrador de Clave Fiscal</t>
  </si>
  <si>
    <t>Muestras SDU para carga general. se hacen desde TAD?</t>
  </si>
  <si>
    <t xml:space="preserve">RENOVACIONES </t>
  </si>
  <si>
    <t xml:space="preserve">CERTIFICADO 901 DJC PROPIA a CERTIFICACION POR CONVENIO </t>
  </si>
  <si>
    <t>INAL</t>
  </si>
  <si>
    <t>JUGUETES</t>
  </si>
  <si>
    <t>Lenor SE</t>
  </si>
  <si>
    <t>certificado 979</t>
  </si>
  <si>
    <t>En Curso</t>
  </si>
  <si>
    <t>FALLA CONSTRUCTIVA</t>
  </si>
  <si>
    <t>CERTIFICADO 847</t>
  </si>
  <si>
    <t>ALERTA_FALLA</t>
  </si>
  <si>
    <t>ANAFE014, ANAFE111, ANAFE112</t>
  </si>
  <si>
    <t>Anafe Eléctrico</t>
  </si>
  <si>
    <t>Lenor reportó falla o observación en laboratorio</t>
  </si>
  <si>
    <t>En Consulta</t>
  </si>
  <si>
    <t>PUERICULTURA</t>
  </si>
  <si>
    <t>Sync Qetkra</t>
  </si>
  <si>
    <t>certificado 1070</t>
  </si>
  <si>
    <t>- mal marcado de muestra
-faltaba muestra en depo 
- la muestra llego rota</t>
  </si>
  <si>
    <t>ESCRITO</t>
  </si>
  <si>
    <t>Fecha importada desde Qetkra</t>
  </si>
  <si>
    <t>certificado 1036</t>
  </si>
  <si>
    <t>Q4-2025</t>
  </si>
  <si>
    <t>certificado 1038</t>
  </si>
  <si>
    <t>CERTIFICADO 848</t>
  </si>
  <si>
    <t>CARTOY01</t>
  </si>
  <si>
    <t>Pack de autitos con estuche camión en forma de dinosaurio</t>
  </si>
  <si>
    <t>Juguetes</t>
  </si>
  <si>
    <t>SJ, FT</t>
  </si>
  <si>
    <t>CERTIFICADO 858</t>
  </si>
  <si>
    <t>BABY0014</t>
  </si>
  <si>
    <t>Pack de bolsas para almacenamiento de leche materna</t>
  </si>
  <si>
    <t>RE</t>
  </si>
  <si>
    <t>certificado 1071</t>
  </si>
  <si>
    <t>Idas y vueltas con ing cambio de fabrica</t>
  </si>
  <si>
    <t>Q1-2026</t>
  </si>
  <si>
    <t>CERTIFICADO 272</t>
  </si>
  <si>
    <t>MOKA6MUP</t>
  </si>
  <si>
    <t>Cafetera Moka MK060P</t>
  </si>
  <si>
    <t>Enviado</t>
  </si>
  <si>
    <t>Forwarder</t>
  </si>
  <si>
    <t>Barco/Avion</t>
  </si>
  <si>
    <t>Freight</t>
  </si>
  <si>
    <t>N° FCL</t>
  </si>
  <si>
    <t>Guia Aerea / HBL</t>
  </si>
  <si>
    <t>Fecha de Salida de Origen</t>
  </si>
  <si>
    <t>Fecha de arribo a Aduana</t>
  </si>
  <si>
    <t>NGBS071590</t>
  </si>
  <si>
    <t xml:space="preserve">Delfin Group </t>
  </si>
  <si>
    <t>LC</t>
  </si>
  <si>
    <t>Barco 40</t>
  </si>
  <si>
    <t>SEA</t>
  </si>
  <si>
    <t>FCL 2409</t>
  </si>
  <si>
    <t>DLSZ26070486</t>
  </si>
  <si>
    <t>FCL 2533</t>
  </si>
  <si>
    <t>DLNB2608419</t>
  </si>
  <si>
    <t>DLSZ25100042</t>
  </si>
  <si>
    <t xml:space="preserve">RHENUS </t>
  </si>
  <si>
    <t>FCL 2334</t>
  </si>
  <si>
    <t>NBOE26026694</t>
  </si>
  <si>
    <t>FCL 2498</t>
  </si>
  <si>
    <t>DLNB2608614</t>
  </si>
  <si>
    <t>FCL 2483</t>
  </si>
  <si>
    <t>DLSZ26080044</t>
  </si>
  <si>
    <t>DLSZ25090257</t>
  </si>
  <si>
    <t>FCL 2522</t>
  </si>
  <si>
    <t>DLNB2608418</t>
  </si>
  <si>
    <t>LCEV-452</t>
  </si>
  <si>
    <t>N/A</t>
  </si>
  <si>
    <t>DLSZ25100040</t>
  </si>
  <si>
    <t>En Ensayo</t>
  </si>
  <si>
    <t>LCSH-2729</t>
  </si>
  <si>
    <t>LCSH-2730</t>
  </si>
  <si>
    <t>CERTIFICADO 640 y 641</t>
  </si>
  <si>
    <t>En Evaluacion de informe</t>
  </si>
  <si>
    <t>LCSH-2731</t>
  </si>
  <si>
    <t>Certificado Emitido</t>
  </si>
  <si>
    <t>LCSE-463</t>
  </si>
  <si>
    <t>LCST-1486</t>
  </si>
  <si>
    <t>CERTIFICADO 280</t>
  </si>
  <si>
    <t>LCSH-2775</t>
  </si>
  <si>
    <t>MOCH0124 &amp; MOCH102X</t>
  </si>
  <si>
    <t>Bolsa de agua</t>
  </si>
  <si>
    <t>Lenor SJFT</t>
  </si>
  <si>
    <t>certificado 953</t>
  </si>
  <si>
    <t>Ingreso a laboratorio confirmado</t>
  </si>
  <si>
    <t>/</t>
  </si>
  <si>
    <t>NGBS071028</t>
  </si>
  <si>
    <t>certificado 1072</t>
  </si>
  <si>
    <t>NGBS071504</t>
  </si>
  <si>
    <t>Push BD-&gt;Lenor</t>
  </si>
  <si>
    <t>CERTIFICADO 988</t>
  </si>
  <si>
    <t>CREADO</t>
  </si>
  <si>
    <t>CERTIFICADO 986</t>
  </si>
  <si>
    <t>CERTIFICADO 987</t>
  </si>
  <si>
    <t>CERTIFICADO 419</t>
  </si>
  <si>
    <t>CERTIFICADO 963</t>
  </si>
  <si>
    <t>CERTIFICADO 970</t>
  </si>
  <si>
    <t>SZXS070169</t>
  </si>
  <si>
    <t>SJ/FT (Juguetes)</t>
  </si>
  <si>
    <t>SJ/FT (FTALATOS)</t>
  </si>
  <si>
    <t>CERTIFICADO 982</t>
  </si>
  <si>
    <t>CERTIFICADO 979</t>
  </si>
  <si>
    <t>CERTIFICADO 971</t>
  </si>
  <si>
    <t>CERTIFICADO 581</t>
  </si>
  <si>
    <t>DLSZ25100039</t>
  </si>
  <si>
    <t>CERTIFICADO 1004</t>
  </si>
  <si>
    <t>CERTIFICADO 1025</t>
  </si>
  <si>
    <t>CERTIFICADO 967</t>
  </si>
  <si>
    <t>CERTIFICADO 1020</t>
  </si>
  <si>
    <t>DLSZ25100134U</t>
  </si>
  <si>
    <t>CERTIFICADO 969</t>
  </si>
  <si>
    <t>CERTIFICADO 666</t>
  </si>
  <si>
    <t>CERTIFICADO 991</t>
  </si>
  <si>
    <t>CERTIFICADO 992</t>
  </si>
  <si>
    <t>CERTIFICADO 102</t>
  </si>
  <si>
    <t>DLSZ25070304</t>
  </si>
  <si>
    <t>CERTIFICADO 192</t>
  </si>
  <si>
    <t>CERTIFICADO 204</t>
  </si>
  <si>
    <t>CERTIFICADO 997</t>
  </si>
  <si>
    <t>DLSZ25070387</t>
  </si>
  <si>
    <t>CERTIFICADO 953</t>
  </si>
  <si>
    <t>CERTIFICADO 1073</t>
  </si>
  <si>
    <t>CERTIFICADO 1064</t>
  </si>
  <si>
    <t>CERTIFICADO 923</t>
  </si>
  <si>
    <t>CERTIFICADO 224</t>
  </si>
  <si>
    <t>SZXS070533</t>
  </si>
  <si>
    <t>CERTIFICADO 217</t>
  </si>
  <si>
    <t>CERTIFICADO 264</t>
  </si>
  <si>
    <r>
      <rPr>
        <rFont val="Roboto"/>
        <b/>
        <color rgb="FFFFFFFF"/>
        <sz val="12.0"/>
      </rPr>
      <t xml:space="preserve">Como usar esta hoja:
</t>
    </r>
    <r>
      <rPr>
        <rFont val="Roboto"/>
        <color rgb="FFFFFFFF"/>
        <sz val="12.0"/>
      </rPr>
      <t>💡 GUÍA DE COLORES: 🟢 Enviados (OK) | 🟡 Prioritarios (Puerto/PL) | 🟠 Faltantes (Verificar) | ⚪ Sin Invoice (Ignorar). 
⚡ PASOS: 1. Clic en 'Actualizar' para refrescar el filtro. 2. Marca la casilla 'Procesar' en las filas deseadas. 3. Ve al menú '🚀 INAL' &gt; 'Crear carpetas LC' para finalizar.</t>
    </r>
  </si>
  <si>
    <t>CERTIFICADO 237</t>
  </si>
  <si>
    <t>CERTIFICADO 314</t>
  </si>
  <si>
    <t>CERTIFICADO 998</t>
  </si>
  <si>
    <t>SZXS070106</t>
  </si>
  <si>
    <t>CERTIFICADO 1089</t>
  </si>
  <si>
    <t>⚙️ Procesar?</t>
  </si>
  <si>
    <t>HBL</t>
  </si>
  <si>
    <t>Certificado</t>
  </si>
  <si>
    <t>Deposito ZFLP</t>
  </si>
  <si>
    <t>Documentacion</t>
  </si>
  <si>
    <t>CERTIFICADO 866</t>
  </si>
  <si>
    <t>CERTIFICADO 1082</t>
  </si>
  <si>
    <t>ID_Carpeta</t>
  </si>
  <si>
    <t>N° Libre Circulación</t>
  </si>
  <si>
    <t>Procesar?</t>
  </si>
  <si>
    <t>OLLA0113</t>
  </si>
  <si>
    <t>Importe</t>
  </si>
  <si>
    <t>BATERIA DE COCINA DE ACERO INOXIDABLE</t>
  </si>
  <si>
    <t>Ref. VEP</t>
  </si>
  <si>
    <t>RECHAZADO</t>
  </si>
  <si>
    <t>Fila sin ID_Unico</t>
  </si>
  <si>
    <t>Expediente ANMAT</t>
  </si>
  <si>
    <t>N° Invoice</t>
  </si>
  <si>
    <t>Nro de Certificado</t>
  </si>
  <si>
    <t>Inspeccion</t>
  </si>
  <si>
    <t>CERTIFICADO 1054</t>
  </si>
  <si>
    <t>DLNB2512615</t>
  </si>
  <si>
    <t>ID Stock Origen</t>
  </si>
  <si>
    <t>CERTIFICADO 719-280-296</t>
  </si>
  <si>
    <t>CERTIFICADO 1023</t>
  </si>
  <si>
    <t>CERTIFICADO 1021</t>
  </si>
  <si>
    <t>Marca</t>
  </si>
  <si>
    <t>Cantidad</t>
  </si>
  <si>
    <t>CERTIFICADO 865</t>
  </si>
  <si>
    <t>VAPBAM01</t>
  </si>
  <si>
    <t>Vaporera de Bambú</t>
  </si>
  <si>
    <t>Peso Especifico PL</t>
  </si>
  <si>
    <t>Incluye Cargador</t>
  </si>
  <si>
    <t>Importador</t>
  </si>
  <si>
    <t>Fecha Vto Expediente</t>
  </si>
  <si>
    <t>N° Expediente</t>
  </si>
  <si>
    <t>intervencion</t>
  </si>
  <si>
    <t>SZ25070959</t>
  </si>
  <si>
    <t>Carpeta certificado</t>
  </si>
  <si>
    <t>DLNB2511471</t>
  </si>
  <si>
    <t>CERTIFICADO 669</t>
  </si>
  <si>
    <t>Condicion de Pago</t>
  </si>
  <si>
    <t>DLNB2512333</t>
  </si>
  <si>
    <t>CERTIFICADO 496</t>
  </si>
  <si>
    <t>NGBS071143</t>
  </si>
  <si>
    <t>PLAZA LOGISTICA</t>
  </si>
  <si>
    <t>NGBS074135</t>
  </si>
  <si>
    <t>TCNB2606942</t>
  </si>
  <si>
    <t>CERTIFICADO 768</t>
  </si>
  <si>
    <t>CI237202612016</t>
  </si>
  <si>
    <t>FCL 2305</t>
  </si>
  <si>
    <t>SO-41154</t>
  </si>
  <si>
    <t>NGBS071896</t>
  </si>
  <si>
    <t>BOT0013V</t>
  </si>
  <si>
    <t>KWU981</t>
  </si>
  <si>
    <t>1572321100 Importe: $39.164,16</t>
  </si>
  <si>
    <t>Pago</t>
  </si>
  <si>
    <t>SOUTH PORT</t>
  </si>
  <si>
    <t>CE-2026-06563018-APN-DFYC#ANMAT</t>
  </si>
  <si>
    <t>NO</t>
  </si>
  <si>
    <t>NGBS073971</t>
  </si>
  <si>
    <t>CERTIFICADO 640-628-629-627</t>
  </si>
  <si>
    <t>CERTIFICADO 640</t>
  </si>
  <si>
    <t>Bidcom</t>
  </si>
  <si>
    <t>CERTIFICADO 1010</t>
  </si>
  <si>
    <t>NGBS072246</t>
  </si>
  <si>
    <t>https://drive.google.com/drive/folders/1EuxSUN00ss5GjBLehuM5jtCGg-IEZbPC</t>
  </si>
  <si>
    <t>CERTIFICADO 1067</t>
  </si>
  <si>
    <t>CE-2025-127690931-APN-DFYC#ANMAT</t>
  </si>
  <si>
    <t>DLNB2512472</t>
  </si>
  <si>
    <t>CERTIFICADO 1056</t>
  </si>
  <si>
    <t>CERTIFICADO 439</t>
  </si>
  <si>
    <t>Push BD-&gt;Qetkra</t>
  </si>
  <si>
    <t>CERTIFICADO 1016</t>
  </si>
  <si>
    <t>ERROR</t>
  </si>
  <si>
    <t>DLNB2510356</t>
  </si>
  <si>
    <t>No se pudo abrir Qetkra: Illegal spreadsheet id or key: INGRESA_AQUI_EL_ID_DE_PLANILLA_QETKRA</t>
  </si>
  <si>
    <t>1572435586 Importe: $127.325,92</t>
  </si>
  <si>
    <t>BIDCOM SRL - RE - CE-2025-127690931-APN-DFYC#ANMAT</t>
  </si>
  <si>
    <t>CE-2026-05896884-APN-DFYC#ANMAT</t>
  </si>
  <si>
    <t>CERTIFICADO 316</t>
  </si>
  <si>
    <t>DLNB2512628</t>
  </si>
  <si>
    <t>https://drive.google.com/drive/folders/1z9UZDs5s6YIbEEnlKNTteaZaGQqxUlQg</t>
  </si>
  <si>
    <t>CERTIFICADO 535</t>
  </si>
  <si>
    <t>CAFETE02</t>
  </si>
  <si>
    <t>CFT22E</t>
  </si>
  <si>
    <t>DLNB2510355</t>
  </si>
  <si>
    <t/>
  </si>
  <si>
    <t>certificado 1004</t>
  </si>
  <si>
    <t>certificado 997</t>
  </si>
  <si>
    <t>CE-2026-09353179-APN-DFYC#ANMAT</t>
  </si>
  <si>
    <t>SZ25091293</t>
  </si>
  <si>
    <t>SO-41155</t>
  </si>
  <si>
    <t>BOT0013B</t>
  </si>
  <si>
    <t>CERTIFICADO 644</t>
  </si>
  <si>
    <t>CERE0009</t>
  </si>
  <si>
    <t>EFR97</t>
  </si>
  <si>
    <t>DLSZ25120160U</t>
  </si>
  <si>
    <t>CERTIFICADO 767</t>
  </si>
  <si>
    <t xml:space="preserve">NGBS072242 </t>
  </si>
  <si>
    <t>SZXS072742</t>
  </si>
  <si>
    <t>CERTIFICADO 564</t>
  </si>
  <si>
    <t>PASTA004</t>
  </si>
  <si>
    <t>PAS44Y</t>
  </si>
  <si>
    <t>NGBS072243</t>
  </si>
  <si>
    <t>1HuSn0dekNwcOXavXrO7Hl5sgqda7MzPA</t>
  </si>
  <si>
    <t>{"hbl":"SZXS072742","invoice":"LHK91202612-530","importador":"Bidcom","fcl":"FCL 1869","fecha_arribo":"01/02/2026","items":[{"codigo":"PASTA004","modelo":"PAS44Y","marca":"GADNIC","cantidad":312,"peso_especifico":460.2,"expediente_completo":"EX-2024-78462746- -APN-DFYC#ANMAT / IF-2024-96685217-APN-DFYC#ANMAT","certificado_nombre":"CERTIFICADO 564","libre_circulacion":"","fecha_vto_expediente":"10/09/2029","documentacion":"https://drive.google.com/drive/folders/1JOfaSdioLK97kIzwwCyQWh7oJNQyul6X","deposito":"LOGISTIC POINT","nombre":"INAL","fcl":"FCL 1869","id_stock_origen":"SO-35636"}],"expedientes_busqueda":["EX-2024-78462746- -APN-DFYC#ANMAT / IF-2024-96685217-APN-DFYC#ANMAT"],"nombres_certificados":["CERTIFICADO 564"]}</t>
  </si>
  <si>
    <t>1579468310 , Importe $13.340,25.-</t>
  </si>
  <si>
    <t>SO-41157</t>
  </si>
  <si>
    <t>BOT0013O</t>
  </si>
  <si>
    <t>DLSZ25120419U</t>
  </si>
  <si>
    <t>CERTIFICADO 256</t>
  </si>
  <si>
    <t>KPARRI01</t>
  </si>
  <si>
    <t>UTL10</t>
  </si>
  <si>
    <t>DLSZ25110266U</t>
  </si>
  <si>
    <t>1w-T5RpNpu8UiDCu0BuxSnaRGXxT9Niaz</t>
  </si>
  <si>
    <t>{"hbl":"DLSZ25120419U","invoice":"CI151202618177","importador":"Bidcom","fcl":"FCL 1831","fecha_arribo":"01/02/2026","items":[{"codigo":"KPARRI01","modelo":"UTL10","marca":"GADNIC","cantidad":804,"peso_especifico":592.9499999999999,"expediente_completo":"EX-2024-87159684- -APN-DFYC#ANMAT / IF-2024-87158667-APN-DFYC%25ANMAT","certificado_nombre":"CERTIFICADO 256","libre_circulacion":"","fecha_vto_expediente":"28/08/2029","documentacion":"https://drive.google.com/drive/folders/1NlFC5lIADZPRWNPe8DcOTSqLzORlkgI8","deposito":"HEINLEIN","nombre":"INAL","fcl":"FCL 1831","id_stock_origen":"SO-35149"},{"codigo":"KPARRI02","modelo":"ASD120","marca":"GADNIC","cantidad":300,"peso_especifico":444,"expediente_completo":"EX-2024-89909683- -APN-DFYC#ANMAT / IF-2024-89886619-APN-DFYC%ANMAT","certificado_nombre":"CERTIFICADO 257","libre_circulacion":"","fecha_vto_expediente":"30/08/2029","documentacion":"https://drive.google.com/drive/folders/1NlFC5lIADZPRWNPe8DcOTSqLzORlkgI8","deposito":"HEINLEIN","nombre":"INAL","fcl":"FCL 1831","id_stock_origen":"SO-35150"},{"codigo":"KNIFE011","modelo":"HDA11","marca":"Cuk by Gadnic","cantidad":200,"peso_especifico":93.68,"expediente_completo":"EX-2024-73188135- -APN-DFYC#ANMAT / IF-2024-73185195-APN-DFYC%ANMAT","certificado_nombre":"CERTIFICADO 463","libre_circulacion":"","fecha_vto_expediente":"29/07/2029","documentacion":"https://drive.google.com/drive/folders/1NlFC5lIADZPRWNPe8DcOTSqLzORlkgI8","deposito":"HEINLEIN","nombre":"INAL","fcl":"FCL 1831","id_stock_origen":"SO-35230"}],"expedientes_busqueda":["EX-2024-87159684- -APN-DFYC#ANMAT / IF-2024-87158667-APN-DFYC%25ANMAT","EX-2024-89909683- -APN-DFYC#ANMAT / IF-2024-89886619-APN-DFYC%ANMAT","EX-2024-73188135- -APN-DFYC#ANMAT / IF-2024-73185195-APN-DFYC%ANMAT"],"nombres_certificados":["CERTIFICADO 256","CERTIFICADO 257","CERTIFICADO 463"]}</t>
  </si>
  <si>
    <t>CE-2024-92345093-APN-DFYC#ANMAT</t>
  </si>
  <si>
    <t>CERTIFICADO 257</t>
  </si>
  <si>
    <t>DLNB2511416</t>
  </si>
  <si>
    <t>KPARRI02</t>
  </si>
  <si>
    <t>ASD120</t>
  </si>
  <si>
    <t>CERTIFICADO 463</t>
  </si>
  <si>
    <t>KNIFE011</t>
  </si>
  <si>
    <t>HDA11</t>
  </si>
  <si>
    <t>SO-41151</t>
  </si>
  <si>
    <t>DLSZ25090255</t>
  </si>
  <si>
    <t>BOT0013P</t>
  </si>
  <si>
    <t>DLSZ25120259U</t>
  </si>
  <si>
    <t>CERTIFICADO 381</t>
  </si>
  <si>
    <t>JART0001</t>
  </si>
  <si>
    <t>JDIW82</t>
  </si>
  <si>
    <t>155Vw4_LNbhjwvW5jEF91LarHBrL4rgo-</t>
  </si>
  <si>
    <t>CERTIFICADO 344</t>
  </si>
  <si>
    <t>{"hbl":"DLSZ25120259U","invoice":"CI1512026162419","importador":"Bidcom","fcl":"FCL 1838","fecha_arribo":"25/01/2026","items":[{"codigo":"JART0001","modelo":"JDIW82","marca":"GADNIC","cantidad":504,"peso_especifico":401.1,"expediente_completo":"BIDCOM SRL : EX-2024-66418338- -APN-DFYC#ANMAT / IF-2024-66414582-APN-DFYC#ANMAT","certificado_nombre":"CERTIFICADO 381","libre_circulacion":"","fecha_vto_expediente":"03/07/2029","documentacion":"https://drive.google.com/drive/folders/1LCWMMuhE3iE-hTdbkhcP9sz-n3gL7pM2","deposito":"IMPEX","nombre":"INAL","fcl":"FCL 1838","id_stock_origen":"SO-35713"}],"expedientes_busqueda":["BIDCOM SRL : EX-2024-66418338- -APN-DFYC#ANMAT / IF-2024-66414582-APN-DFYC#ANMAT"],"nombres_certificados":["CERTIFICADO 381"]}</t>
  </si>
  <si>
    <t>Clase III</t>
  </si>
  <si>
    <t>Maquina de corte de pelo 5V</t>
  </si>
  <si>
    <t>CE-2024-69488872-APN-DFYC#ANMAT</t>
  </si>
  <si>
    <t>NGBS074327</t>
  </si>
  <si>
    <t>CERTIFICADO 643</t>
  </si>
  <si>
    <t>166 modelos</t>
  </si>
  <si>
    <t>FRASKIT5</t>
  </si>
  <si>
    <t>KED2025</t>
  </si>
  <si>
    <t>1No-UrXj8THAPrTVg9EQ_OQR0IsDRHMX4</t>
  </si>
  <si>
    <t>CERTIFICADO 859</t>
  </si>
  <si>
    <t>CARMON01, CARMON02</t>
  </si>
  <si>
    <t>{"hbl":"NGBS074327","invoice":"LHK51202615-4334","importador":"Bidcom","fcl":"FCL 1822","fecha_arribo":"01/02/2026","items":[{"codigo":"FRASKIT5","modelo":"KED2025","marca":"GADNIC","cantidad":1000,"peso_especifico":1695,"expediente_completo":"EX-2024-113187143- -APN-DFYC#ANMAT / IF-2024-113187081-APN-DFYC#ANMAT","certificado_nombre":"CERTIFICADO 643"},{"codigo":"SECAPL04","modelo":"KL1200","marca":"GADNIC","cantidad":600,"peso_especifico":509.99999999999994,"expediente_completo":"BIDCOM SRL: EX-2023-25228064- -APN-DFYC#ANMAT","certificado_nombre":"CERTIFICADO 422"},{"codigo":"MOKA6MUP","modelo":"MK300H","marca":"GADNIC","cantidad":480,"peso_especifico":233.2,"expediente_completo":"RE - CE-2026-05224215-APN-DFYC#ANMAT.pdf","certificado_nombre":"CERTIFICADO 272"},{"codigo":"MOKA6MUP","modelo":"MK300H","marca":"GADNIC","cantidad":20,"peso_especifico":10.15,"expediente_completo":"RE - CE-2026-05224215-APN-DFYC#ANMAT.pdf","certificado_nombre":"CERTIFICADO 272"}]}</t>
  </si>
  <si>
    <t>CARGADOR DE BATERÍAS</t>
  </si>
  <si>
    <t>CE-2026-09405182-APN-DFYC#ANMAT</t>
  </si>
  <si>
    <t>CERTIFICADO 422</t>
  </si>
  <si>
    <t>SECAPL04</t>
  </si>
  <si>
    <t>KL1200</t>
  </si>
  <si>
    <t>SO-41281</t>
  </si>
  <si>
    <t>MATELI01</t>
  </si>
  <si>
    <t>MTL100</t>
  </si>
  <si>
    <t>CERTIFICADO 764</t>
  </si>
  <si>
    <t>SIER0009</t>
  </si>
  <si>
    <t>Mini motosierra eléctrica</t>
  </si>
  <si>
    <t>South Port</t>
  </si>
  <si>
    <t>Agregado de marca</t>
  </si>
  <si>
    <t>CERTIFICADO 833</t>
  </si>
  <si>
    <t>MK300H</t>
  </si>
  <si>
    <t>CERTIFICADO 861</t>
  </si>
  <si>
    <t>DJI POWER STATION</t>
  </si>
  <si>
    <t>BIDCOM: EX-2025-81751064- -APN-DFYC#ANMAT  IF-2025-81743016-APN-DFYC%ANMAT</t>
  </si>
  <si>
    <t>Estación de energía portátil con función de inversor</t>
  </si>
  <si>
    <t>Convenio</t>
  </si>
  <si>
    <t>https://drive.google.com/drive/folders/15DhZOtaGqFtn8wQKTPXAee_PNetkK-3Y</t>
  </si>
  <si>
    <t>DJI Power 2000</t>
  </si>
  <si>
    <t>CERTIFICADO 841</t>
  </si>
  <si>
    <t>NGBS074456</t>
  </si>
  <si>
    <t>CERTIFICADO 725</t>
  </si>
  <si>
    <t>ESPECIE5</t>
  </si>
  <si>
    <t>SPCS12</t>
  </si>
  <si>
    <t>Ingenieria</t>
  </si>
  <si>
    <t>Cancelada</t>
  </si>
  <si>
    <t>Cancelada desde Ingenieria</t>
  </si>
  <si>
    <t>1PBMYIFhVvPAEcRtQOaHVbLFl3uDEKOFn</t>
  </si>
  <si>
    <t>{"hbl":"NGBS074456","invoice":"LHK81202611-3226","importador":"Bidcom","fcl":"FCL 1821","fecha_arribo":"01/02/2026","items":[{"codigo":"ESPECIE5","modelo":"SPCS12","marca":"GADNIC","cantidad":288,"peso_especifico":352.8,"expediente_completo":"EX-2024-94602325- -APN-DFYC#ANMAT / IF-2024-94599726-APN-DFYC#ANMAT","certificado_nombre":"CERTIFICADO 725"},{"codigo":"ESPECIE5","modelo":"SPCS12","marca":"GADNIC","cantidad":12,"peso_especifico":14.9,"expediente_completo":"EX-2024-94602325- -APN-DFYC#ANMAT / IF-2024-94599726-APN-DFYC#ANMAT","certificado_nombre":"CERTIFICADO 725"},{"codigo":"MOLIN030","modelo":"MONILI32","marca":"GADNIC","cantidad":480,"peso_especifico":252,"expediente_completo":"EX-2024-90484963- -APN-DFYC#ANMAT / IF-2024-90474887-APN-DFYC#ANMAT","certificado_nombre":"CERTIFICADO 715"},{"codigo":"MOLIN030","modelo":"MONILI32","marca":"GADNIC","cantidad":20,"peso_especifico":10.55,"expediente_completo":"EX-2024-90484963- -APN-DFYC#ANMAT / IF-2024-90474887-APN-DFYC#ANMAT","certificado_nombre":"CERTIFICADO 715"},{"codigo":"CUBE0009","modelo":"CBE1009","marca":"GADNIC","cantidad":260,"peso_especifico":237.25,"expediente_completo":"EX-2024-56653771- -APN-DFYC#ANMAT  IF-2024-56653341-APN-DFYC#ANMAT","certificado_nombre":"CERTIFICADO 626"},{"codigo":"GRINDER3","modelo":"FRS300","marca":"GADNIC","cantidad":900,"peso_especifico":271.26,"expediente_completo":"BIDCOM SRL : EX-2024-64651330- -APN-DFYC#ANMAT / IF-2024-74099463-APN-DFYC%25ANMAT","certificado_nombre":"CERTIFICADO 299"},{"codigo":"SART0001","modelo":"NTB410","marca":"GADNIC","cantidad":1000,"peso_especifico":467,"expediente_completo":"EX-2024-98415955- -APN-DFYC#ANMAT / IF-2024-98413586-APN-DFYC#ANMAT","certificado_nombre":"CERTIFICADO 540"}]}</t>
  </si>
  <si>
    <t>CERTIFICADO 870</t>
  </si>
  <si>
    <t>CORTPE71</t>
  </si>
  <si>
    <t>Esquiladora Inalámbrica</t>
  </si>
  <si>
    <t>CERTIFICADO 836</t>
  </si>
  <si>
    <t>IOAIR001</t>
  </si>
  <si>
    <t>CERTIFICADO 715</t>
  </si>
  <si>
    <t>Purificador de aire</t>
  </si>
  <si>
    <t>MOLIN030</t>
  </si>
  <si>
    <t>MONILI32</t>
  </si>
  <si>
    <t>17/12 MUESTRA ENVIADA</t>
  </si>
  <si>
    <t>No se pudo abrir Lenor: Los datos introducidos en la celda H67 infringen las reglas de validación de datos definidas en esta celda. Introduce uno de los valores siguientes: Federico Dean, Opción 2.</t>
  </si>
  <si>
    <t>CERTIFICADO 872</t>
  </si>
  <si>
    <t>LOGISTIC POINT</t>
  </si>
  <si>
    <t>Puericultura</t>
  </si>
  <si>
    <t>FT</t>
  </si>
  <si>
    <t>TCNB2606952</t>
  </si>
  <si>
    <t>No se pudo abrir Lenor: Los datos introducidos en la celda H68 infringen las reglas de validación de datos definidas en esta celda. Introduce uno de los valores siguientes: Federico Dean, Opción 2.</t>
  </si>
  <si>
    <t>CI3072026142047</t>
  </si>
  <si>
    <t>FCL 2328</t>
  </si>
  <si>
    <t>no posee</t>
  </si>
  <si>
    <t>SO-41517</t>
  </si>
  <si>
    <t>FRASKIT3</t>
  </si>
  <si>
    <t>No se pudo abrir Lenor: Los datos introducidos en la celda H69 infringen las reglas de validación de datos definidas en esta celda. Introduce uno de los valores siguientes: Federico Dean, Opción 2.</t>
  </si>
  <si>
    <t>CNT4166</t>
  </si>
  <si>
    <t>GADNIC</t>
  </si>
  <si>
    <t>CERTIFICADO 871</t>
  </si>
  <si>
    <t>TIMEMO12</t>
  </si>
  <si>
    <t>Molinillo Eléctrico</t>
  </si>
  <si>
    <t>No se pudo abrir Lenor: Los datos introducidos en la celda E33 infringen las reglas de validación de datos definidas en esta celda. Introduce uno de los valores siguientes: Juguetes, Juguetes Nueva, Puericultura, Ftalatos.</t>
  </si>
  <si>
    <t>CERTIFICADO 296</t>
  </si>
  <si>
    <t>https://drive.google.com/drive/folders/1YfW124wV9T35RA3YeWia0EaGRbDdBvH7</t>
  </si>
  <si>
    <t>No se pudo abrir Lenor: Los datos introducidos en la celda H70 infringen las reglas de validación de datos definidas en esta celda. Introduce uno de los valores siguientes: Federico Dean, Opción 2.</t>
  </si>
  <si>
    <t>CERTIFICADO 860</t>
  </si>
  <si>
    <t>ESTUPS01 ESTUPS02</t>
  </si>
  <si>
    <t>Estación UPS</t>
  </si>
  <si>
    <t>No se pudo abrir Lenor: Los datos introducidos en la celda H71 infringen las reglas de validación de datos definidas en esta celda. Introduce uno de los valores siguientes: Federico Dean, Opción 2.</t>
  </si>
  <si>
    <t>BIDCOM SRL : CE-2025-124595733-APN-DFYC#ANMA T</t>
  </si>
  <si>
    <t>https://drive.google.com/drive/folders/1snNcvpB-7HZmQ_16hTnINf514IGJI7PC</t>
  </si>
  <si>
    <t>NC constructiva</t>
  </si>
  <si>
    <t>No se pudo abrir Lenor: Los datos introducidos en la celda H72 infringen las reglas de validación de datos definidas en esta celda. Introduce uno de los valores siguientes: Federico Dean, Opción 2.</t>
  </si>
  <si>
    <t>CERTIFICADO 873</t>
  </si>
  <si>
    <t>PROJ0068</t>
  </si>
  <si>
    <t>Bomba de aire eléctrica</t>
  </si>
  <si>
    <t>SJ/FT (Ftalatos)</t>
  </si>
  <si>
    <t>No se pudo abrir Lenor: Los datos introducidos en la celda H74 infringen las reglas de validación de datos definidas en esta celda. Introduce uno de los valores siguientes: Federico, Ariana.</t>
  </si>
  <si>
    <t>CERTIFICADO 874</t>
  </si>
  <si>
    <t>MAGNE021</t>
  </si>
  <si>
    <t>Bloques Magnéticos</t>
  </si>
  <si>
    <t>FT, SJ</t>
  </si>
  <si>
    <t>No se pudo abrir Lenor: Los datos introducidos en la celda H75 infringen las reglas de validación de datos definidas en esta celda. Introduce uno de los valores siguientes: Federico, Ariana.</t>
  </si>
  <si>
    <t>SO-41519</t>
  </si>
  <si>
    <t>FRASKIT2</t>
  </si>
  <si>
    <t>CNE2251</t>
  </si>
  <si>
    <t>CERTIFICADO 867</t>
  </si>
  <si>
    <t>ULTRA003</t>
  </si>
  <si>
    <t>Limpiador Ultrasónico</t>
  </si>
  <si>
    <t>prueba</t>
  </si>
  <si>
    <t>nuevo certificado sin etiqueta</t>
  </si>
  <si>
    <t>CERTIFICADO 875</t>
  </si>
  <si>
    <t>CAMPCO08</t>
  </si>
  <si>
    <t>Campana Extractora de Cocina</t>
  </si>
  <si>
    <t>SO-41520</t>
  </si>
  <si>
    <t>FRASKIT4</t>
  </si>
  <si>
    <t>PW440</t>
  </si>
  <si>
    <t>CERTIFICADO 880</t>
  </si>
  <si>
    <t>BABYSM01</t>
  </si>
  <si>
    <t>Silla Mecedora para Bebé</t>
  </si>
  <si>
    <t>ft OK</t>
  </si>
  <si>
    <t>CERTIFICADO 626</t>
  </si>
  <si>
    <t>CUBE0009</t>
  </si>
  <si>
    <t>CBE1009</t>
  </si>
  <si>
    <t>ACTUALIZADO</t>
  </si>
  <si>
    <t>CERTIFICADO 324</t>
  </si>
  <si>
    <t>Cabina para uñas 24V</t>
  </si>
  <si>
    <t>CERTIFICADO 299</t>
  </si>
  <si>
    <t>GRINDER3</t>
  </si>
  <si>
    <t>144 modelos</t>
  </si>
  <si>
    <t>FRS300</t>
  </si>
  <si>
    <t>SO-41522</t>
  </si>
  <si>
    <t>MOLINI05</t>
  </si>
  <si>
    <t>CERTIFICADO 540</t>
  </si>
  <si>
    <t>SART0001</t>
  </si>
  <si>
    <t>HANDM2</t>
  </si>
  <si>
    <t>NTB410</t>
  </si>
  <si>
    <t>CERTIFICADO 719</t>
  </si>
  <si>
    <t>DLSZ25120349U</t>
  </si>
  <si>
    <t>CERTIFICADO 645</t>
  </si>
  <si>
    <t>REPOS009</t>
  </si>
  <si>
    <t>UGN40</t>
  </si>
  <si>
    <t>EX-2024-104845546- -APN-DFYC#ANMAT / IF-2024-104843764-APN-DFYC%25ANMAT</t>
  </si>
  <si>
    <t>1CQJhIIROrKcYiqSW4nwKUMLpEyefG6V2</t>
  </si>
  <si>
    <t xml:space="preserve">SZ25100171 </t>
  </si>
  <si>
    <t>https://drive.google.com/drive/folders/1CbIdaLi6NvczFoxFp77RMq5jajqt54Bt</t>
  </si>
  <si>
    <t>{"hbl":"DLSZ25120349U","invoice":"CI1212026104043","importador":"Bidcom","fcl":"FCL 1818","fecha_arribo":"02/02/2026","items":[{"codigo":"REPOS009","modelo":"UGN40","marca":"GADNIC","cantidad":200,"peso_especifico":27.51,"expediente_completo":"EX-2024-57259838- -APN-DFYC#ANMAT IF-2024-57258394-APN-DFYC%25ANMAT","certificado_nombre":"CERTIFICADO 645"},{"codigo":"REPOS008","modelo":"RST80","marca":"GADNIC","cantidad":336,"peso_especifico":96.25,"expediente_completo":"EX-2024-106347999- -APN-DFYC#ANMAT /IF-2024-106346750-APN-DFYC%25ANMAT","certificado_nombre":"CERTIFICADO 646"},{"codigo":"REPOS008","modelo":"RST80","marca":"GADNIC","cantidad":24,"peso_especifico":7.15,"expediente_completo":"EX-2024-106347999- -APN-DFYC#ANMAT /IF-2024-106346750-APN-DFYC%25ANMAT","certificado_nombre":"CERTIFICADO 646"}]}</t>
  </si>
  <si>
    <t>CE-2026-09378918-APN-DFYC#ANMAT</t>
  </si>
  <si>
    <t>CERTIFICADO 646</t>
  </si>
  <si>
    <t>REPOS008</t>
  </si>
  <si>
    <t>RST80</t>
  </si>
  <si>
    <t>DLNB2511468</t>
  </si>
  <si>
    <t>CERTIFICADO 965</t>
  </si>
  <si>
    <t>CERTIFICADO 1042</t>
  </si>
  <si>
    <t>TCSZ26070376</t>
  </si>
  <si>
    <t>CI3072026152254</t>
  </si>
  <si>
    <t>CERTIFICADO 1034</t>
  </si>
  <si>
    <t>FCL 2395</t>
  </si>
  <si>
    <t>SO-41525</t>
  </si>
  <si>
    <t>CAFETE06</t>
  </si>
  <si>
    <t>CERTIFICADO 207</t>
  </si>
  <si>
    <t>JR60FH</t>
  </si>
  <si>
    <t>MAQHUM02 / MAQHUM03 / MAQHUM04 / MAQHUM05</t>
  </si>
  <si>
    <t>DLSZ25120348U</t>
  </si>
  <si>
    <t>Maquina de humo</t>
  </si>
  <si>
    <t>CERTIFICADO 631</t>
  </si>
  <si>
    <t>REPOS004</t>
  </si>
  <si>
    <t>RPF40</t>
  </si>
  <si>
    <t>CERTIFICADO 266</t>
  </si>
  <si>
    <t>CERTIFICADO 1043</t>
  </si>
  <si>
    <t xml:space="preserve">24 modelos </t>
  </si>
  <si>
    <t>1TWLN6j9NOIPqrEY6Dy1yPtlwGwYUyK-_</t>
  </si>
  <si>
    <t>{"hbl":"DLSZ25120348U","invoice":"CI1512026153155","importador":"Bidcom","fcl":"FCL 1852","fecha_arribo":"02/02/2026","items":[{"codigo":"REPOS004","modelo":"RPF40","marca":"GADNIC","cantidad":320,"peso_especifico":124.25,"expediente_completo":"EX-2024-113504993- -APN-DFYC#ANMAT / IF-2024-113501936-APN-DFYC#ANMAT","certificado_nombre":"CERTIFICADO 631"},{"codigo":"REPOS004","modelo":"TUH14","marca":"GADNIC","cantidad":256,"peso_especifico":99.6,"expediente_completo":"EX-2024-113504993- -APN-DFYC#ANMAT / IF-2024-113501936-APN-DFYC#ANMAT","certificado_nombre":"CERTIFICADO 631"},{"codigo":"KNIFE017","modelo":"KNJ170","marca":"Cuk by Gadnic","cantidad":300,"peso_especifico":70.80000000000001,"expediente_completo":"EX-2024-99535572- -APN-DFYC#ANMAT / IF-2024-99534535-APN-DFYC#ANMAT","certificado_nombre":"CERTIFICADO 617"}]}</t>
  </si>
  <si>
    <t>https://drive.google.com/drive/folders/1hJYIT15y1XzqL_FFfttOnvspZ-v_W9NV</t>
  </si>
  <si>
    <t>CERTIFICADO 186</t>
  </si>
  <si>
    <t>PLAN0003</t>
  </si>
  <si>
    <t>Plancha de pelo</t>
  </si>
  <si>
    <t>TUH14</t>
  </si>
  <si>
    <t>BIDCOM SRL - RE - CE-2026-01560899-APN-DFYC#ANMAT</t>
  </si>
  <si>
    <t xml:space="preserve">15 modelos </t>
  </si>
  <si>
    <t>https://drive.google.com/drive/folders/1nrCwmw2QXV82qVlhoaObV51AL1-w14ep</t>
  </si>
  <si>
    <t>CERTIFICADO 617</t>
  </si>
  <si>
    <t>KNIFE017</t>
  </si>
  <si>
    <t>KNJ170</t>
  </si>
  <si>
    <t>CERTIFICADO 219</t>
  </si>
  <si>
    <t>Prensa Térmica</t>
  </si>
  <si>
    <t>DLSZ25120350U</t>
  </si>
  <si>
    <t>CERTIFICADO 624</t>
  </si>
  <si>
    <t>KNIFE008</t>
  </si>
  <si>
    <t>KNIX2</t>
  </si>
  <si>
    <t xml:space="preserve">20 modelos </t>
  </si>
  <si>
    <t>1c1IF0972OQt2-hepHDDvZ7N1con0HGWi</t>
  </si>
  <si>
    <t>{"hbl":"DLSZ25120350U","invoice":"CI191202611397","importador":"Bidcom","fcl":"FCL 1826","fecha_arribo":"02/02/2026","items":[{"codigo":"KNIFE008","modelo":"KNIX2","marca":"Cuk by Gadnic","cantidad":510,"peso_especifico":416.5,"expediente_completo":"EX-2024-98070240- -APN-DFYC#ANMAT / IF-2024-98068472-APN-DFYC%ANMAT","certificado_nombre":"CERTIFICADO 624"},{"codigo":"REPOS001","modelo":"KRE1259","marca":"GADNIC","cantidad":400,"peso_especifico":353,"expediente_completo":"BIDCOM SRL - RE - CE-2026-02485831-APN-DFYC#ANMAT","certificado_nombre":"CERTIFICADO 241"},{"codigo":"REPOS001","modelo":"KRE1259","marca":"GADNIC","cantidad":8,"peso_especifico":6.25,"expediente_completo":"BIDCOM SRL - RE - CE-2026-02485831-APN-DFYC#ANMAT","certificado_nombre":"CERTIFICADO 241"},{"codigo":"REPOS006","modelo":"BNT1","marca":"GADNIC","cantidad":200,"peso_especifico":320,"expediente_completo":"EX-2024-79943538- -APN-DFYC#ANMAT / IF-2024-79943117-APN-DFYC#ANMAT","certificado_nombre":"CERTIFICADO 632"},{"codigo":"REPOS006","modelo":"CKB200","marca":"GADNIC","cantidad":200,"peso_especifico":320,"expediente_completo":"EX-2024-79943538- -APN-DFYC#ANMAT / IF-2024-79943117-APN-DFYC#ANMAT","certificado_nombre":"CERTIFICADO 632"},{"codigo":"CUBE0008","modelo":"ICE338","marca":"GADNIC","cantidad":416,"peso_especifico":70.84,"expediente_completo":"EX-2024-105942606- -APN-DFYC#ANMAT / IF-2024-105938594-APN-DFYC%ANMAT","certificado_nombre":"CERTIFICADO 625"}]}</t>
  </si>
  <si>
    <t>DLNB2607687</t>
  </si>
  <si>
    <t>NGBS072776</t>
  </si>
  <si>
    <t>CI78202616262</t>
  </si>
  <si>
    <t>CE-2026-09360644-APN-DFYC#ANMAT</t>
  </si>
  <si>
    <t>CERTIFICADO 1035</t>
  </si>
  <si>
    <t>FCL 2437</t>
  </si>
  <si>
    <t>CERTIFICADO 241</t>
  </si>
  <si>
    <t>REPOS001</t>
  </si>
  <si>
    <t>SO-41820</t>
  </si>
  <si>
    <t>KRE1259</t>
  </si>
  <si>
    <t>MOLIN031</t>
  </si>
  <si>
    <t>CONDIM334</t>
  </si>
  <si>
    <t>CERTIFICADO 993</t>
  </si>
  <si>
    <t>DLNB2511442</t>
  </si>
  <si>
    <t>CERTIFICADO 757</t>
  </si>
  <si>
    <t>https://drive.google.com/drive/folders/18omnZyng9a51V6kOhhGXNH2ce955zqfk?usp=drive_link</t>
  </si>
  <si>
    <t>CERTIFICADO 632</t>
  </si>
  <si>
    <t>REPOS006</t>
  </si>
  <si>
    <t>BNT1</t>
  </si>
  <si>
    <t xml:space="preserve">SZ25080947 </t>
  </si>
  <si>
    <t>CKB200</t>
  </si>
  <si>
    <t>EX-2025-22759510- -APN-DFYC#ANMAT / IF-2025-22754128-APN-DFYC#ANMAT</t>
  </si>
  <si>
    <t>https://drive.google.com/drive/folders/1mYHKXSNziBEjM-LgmG2aZXVszp7FibKz</t>
  </si>
  <si>
    <t>CERTIFICADO 625</t>
  </si>
  <si>
    <t>CUBE0008</t>
  </si>
  <si>
    <t>ICE338</t>
  </si>
  <si>
    <t>DLSZ25110269</t>
  </si>
  <si>
    <t>NGBS074721</t>
  </si>
  <si>
    <t>CERTIFICADO 710</t>
  </si>
  <si>
    <t>VAST002B</t>
  </si>
  <si>
    <t>DRK5</t>
  </si>
  <si>
    <t>1Un02MbNTeNGC6zpMkQSyDlw6CbVj-Nx5</t>
  </si>
  <si>
    <t>{"hbl":"NGBS074721","invoice":"CI612026163847","importador":"Bidcom","fcl":"FCL 1825","fecha_arribo":"08/02/2026","items":[{"codigo":"VAST002B","modelo":"DRK5","marca":"SOUTH PORT","cantidad":400,"peso_especifico":152,"expediente_completo":"EX-2024-102990571- -APN-DFYC#ANMAT / IF-2024-102990195-APN-DFYC%25ANMAT","certificado_nombre":"CERTIFICADO 710"},{"codigo":"VAST002R","modelo":"DRK5","marca":"SOUTH PORT","cantidad":200,"peso_especifico":76,"expediente_completo":"EX-2024-102990571- -APN-DFYC#ANMAT / IF-2024-102990195-APN-DFYC%25ANMAT","certificado_nombre":"CERTIFICADO 710"},{"codigo":"VAST003N","modelo":"DRK78U","marca":"SOUTH PORT","cantidad":200,"peso_especifico":136,"expediente_completo":"EX-2024-105705829- -APN-DFYC#ANMAT / IF-2024-105702896-APN-DFYC%25ANMAT","certificado_nombre":"CERTIFICADO 709"},{"codigo":"VAST003R","modelo":"DRK78U","marca":"SOUTH PORT","cantidad":200,"peso_especifico":136,"expediente_completo":"EX-2024-105705829- -APN-DFYC#ANMAT / IF-2024-105702896-APN-DFYC%25ANMAT","certificado_nombre":"CERTIFICADO 709"},{"codigo":"VAST004T","modelo":"WAS40","marca":"SOUTH PORT","cantidad":300,"peso_especifico":114,"expediente_completo":"EX-2024-108582536- -APN-DFYC#ANMAT / IF-2024-108579877-APN-DFYC%25ANMAT","certificado_nombre":"CERTIFICADO 704"}]}</t>
  </si>
  <si>
    <t>SZXS070754</t>
  </si>
  <si>
    <t>1580027074, Importe: $24.461,54</t>
  </si>
  <si>
    <t>CE-2026-12394065-APN-DFYC#ANMAT</t>
  </si>
  <si>
    <t>VAST002R</t>
  </si>
  <si>
    <t>CERTIFICADO 709</t>
  </si>
  <si>
    <t>VAST003N</t>
  </si>
  <si>
    <t>DRK78U</t>
  </si>
  <si>
    <t>CERTIFICADO 182</t>
  </si>
  <si>
    <t>SECA0006</t>
  </si>
  <si>
    <t>Secador de Pelo</t>
  </si>
  <si>
    <t>CERTIFICADO 1114</t>
  </si>
  <si>
    <t>VAST003R</t>
  </si>
  <si>
    <t>CERTIFICADO 869</t>
  </si>
  <si>
    <t>BOT00018</t>
  </si>
  <si>
    <t>Botella Termica 3 Tapas</t>
  </si>
  <si>
    <t>DLNB2607472</t>
  </si>
  <si>
    <t>CI2172026134614</t>
  </si>
  <si>
    <t>FCL 2379</t>
  </si>
  <si>
    <t>SO-41510</t>
  </si>
  <si>
    <t>duplicada, falta info fabrica</t>
  </si>
  <si>
    <t>FRASKIT7</t>
  </si>
  <si>
    <t>certificado 217</t>
  </si>
  <si>
    <t>TPV10502</t>
  </si>
  <si>
    <t>Cuk By Gadnic</t>
  </si>
  <si>
    <t>certificado 237</t>
  </si>
  <si>
    <t>CERTIFICADO 704</t>
  </si>
  <si>
    <t>VAST004T</t>
  </si>
  <si>
    <t>CERTIFICADO 886</t>
  </si>
  <si>
    <t>certificado 224</t>
  </si>
  <si>
    <t>SECAPET5</t>
  </si>
  <si>
    <t>Secador de Pelo Canino</t>
  </si>
  <si>
    <t>WAS40</t>
  </si>
  <si>
    <t>certificado 1073</t>
  </si>
  <si>
    <t>https://drive.google.com/drive/folders/1680OiItOO8k2E6jr8050otjVHPTcvQsU?usp=drive_link</t>
  </si>
  <si>
    <t>DLNB2511470</t>
  </si>
  <si>
    <t>EX-2025-04090329- -APN-DFYC#ANMAT / IF-2025-04087166-APN-DFYC#ANMAT</t>
  </si>
  <si>
    <t>https://drive.google.com/drive/folders/1ocoXSxKF3qpAYzsIVNKfKyk22iJmAQgB</t>
  </si>
  <si>
    <t>SZXS073099</t>
  </si>
  <si>
    <t>CERTIFICADO 818</t>
  </si>
  <si>
    <t>TIMEMO03</t>
  </si>
  <si>
    <t>TMMR610</t>
  </si>
  <si>
    <t>CERTIFICADO 10</t>
  </si>
  <si>
    <t>LUZEME02 / LUZEME01</t>
  </si>
  <si>
    <t>Luces de Emergencia</t>
  </si>
  <si>
    <t>1w1GAfnDLMnG4MDzpv-C4KnfAZ9KWDsWD</t>
  </si>
  <si>
    <t>{"hbl":"SZXS073099","invoice":"CI2012026101849","importador":"Bidcom","fcl":"FCL 1890","fecha_arribo":"15/02/2026","items":[{"codigo":"TIMEMO03","modelo":"TMMR610","marca":"TIMEMORE","cantidad":108,"peso_especifico":49.800000000000004,"expediente_completo":"EX-2025-71877322- -APN-DFYC#ANMAT / IF-2025-71876757-APN-DFYC#ANMAT","certificado_nombre":"CERTIFICADO 818"},{"codigo":"TIMEMO09","modelo":"TIMJAR9","marca":"TIMEMORE","cantidad":96,"peso_especifico":43.4,"expediente_completo":"EX-2024-141923798- -APN-DFYC#ANMAT / IF-2024-141921164-APN-DFYC%ANMAT","certificado_nombre":"CERTIFICADO 612"},{"codigo":"TIMEMO10","modelo":"TMCF1","marca":"TIMEMORE","cantidad":48,"peso_especifico":14.7,"expediente_completo":"EX-2024-104807559- -APN-DFYC#ANMAT / IF-2024-104804366-APN-DFYC%25ANMAT","certificado_nombre":"CERTIFICADO 613"},{"codigo":"TIMEMO07","modelo":"FPL457","marca":"TIMEMORE","cantidad":80,"peso_especifico":11.1,"expediente_completo":"EX-2024-79909146- -APN-DFYC#ANMAT / IF-2024-79905351-APN-DFYC#ANMAT","certificado_nombre":"CERTIFICADO 610"},{"codigo":"TIMEM12N","modelo":"UBJ200","marca":"TIMEMORE","cantidad":264,"peso_especifico":196.89999999999998,"expediente_completo":"EX-2025-33143588- -APN-DFYC#ANMAT / IF-2025-39884422-APN-DFYC%ANMAT","certificado_nombre":"CERTIFICADO 772"},{"codigo":"TIMEM12B","modelo":"UBJ200","marca":"TIMEMORE","cantidad":48,"peso_especifico":36.4,"expediente_completo":"EX-2025-33143588- -APN-DFYC#ANMAT / IF-2025-39884422-APN-DFYC%ANMAT","certificado_nombre":"CERTIFICADO 772"}]}</t>
  </si>
  <si>
    <t>1587079714 -Importe: $79.386,94</t>
  </si>
  <si>
    <t>DLNB2607466</t>
  </si>
  <si>
    <t>CE-2026-24587588-APN-DFYC#ANMAT</t>
  </si>
  <si>
    <t>12/03/2026</t>
  </si>
  <si>
    <t>CI782026164119</t>
  </si>
  <si>
    <t>FCL 2451</t>
  </si>
  <si>
    <t>SO-40561</t>
  </si>
  <si>
    <t>CERTIFICADO 612</t>
  </si>
  <si>
    <t>TIMEMO09</t>
  </si>
  <si>
    <t>TIMJAR9</t>
  </si>
  <si>
    <t>OLLA0160</t>
  </si>
  <si>
    <t>NGBS073161</t>
  </si>
  <si>
    <t>WOKLI913</t>
  </si>
  <si>
    <t>CERTIFICADO 613</t>
  </si>
  <si>
    <t>TIMEMO10</t>
  </si>
  <si>
    <t>CERTIFICADO 999</t>
  </si>
  <si>
    <t>TMCF1</t>
  </si>
  <si>
    <t>https://drive.google.com/drive/folders/18RGh5gXDGsgjOV-HuLrg1Dhggc4g9oCZ?usp=drive_link</t>
  </si>
  <si>
    <t>certificado 1085</t>
  </si>
  <si>
    <t>CERTIFICADO 58</t>
  </si>
  <si>
    <t>WAFLES01</t>
  </si>
  <si>
    <t>Sandwichera Eléctrica</t>
  </si>
  <si>
    <t>CERTIFICADO 610</t>
  </si>
  <si>
    <t>TIMEMO07</t>
  </si>
  <si>
    <t>FPL457</t>
  </si>
  <si>
    <t>BIDCOM SRL - RE - CE-2026-54407744-APN-DFYC%23ANMAT</t>
  </si>
  <si>
    <t>CERTIFICADO 772</t>
  </si>
  <si>
    <t>TIMEM12N</t>
  </si>
  <si>
    <t>https://drive.google.com/drive/folders/1GgwQtuemaVcaS6ynUtcpz90X5CESHPwm?usp=drive_link</t>
  </si>
  <si>
    <t>UBJ200</t>
  </si>
  <si>
    <t>certificado 264</t>
  </si>
  <si>
    <t>CERTIFICADO 557</t>
  </si>
  <si>
    <t>ALMTER09</t>
  </si>
  <si>
    <t>Manta Eléctrica</t>
  </si>
  <si>
    <t>certificado 314</t>
  </si>
  <si>
    <t>TIMEM12B</t>
  </si>
  <si>
    <t xml:space="preserve">Extension Compra rapido </t>
  </si>
  <si>
    <t>DLNB2601410</t>
  </si>
  <si>
    <t>BTD134</t>
  </si>
  <si>
    <t>CERTIFICADO 44</t>
  </si>
  <si>
    <t>PLAN0001</t>
  </si>
  <si>
    <t>Plancha para el cabello</t>
  </si>
  <si>
    <t>DLNB2607470</t>
  </si>
  <si>
    <t>1o2lxlxVUJSbqWdGSJ7G5-CtQDsTSS2LX</t>
  </si>
  <si>
    <t>{"hbl":"DLNB2601410","invoice":"CI231202615316","importador":"Bidcom","fcl":"FCL 1894","fecha_arribo":"20/02/2026","items":[{"codigo":"BOT0013B","modelo":"BTD134","marca":"SOUTH PORT","cantidad":200,"peso_especifico":78.8,"expediente_completo":"BIDCOM SRL - RE - CE-2025-127690931-APN-DFYC#ANMAT","certificado_nombre":"CERTIFICADO 640"}]}</t>
  </si>
  <si>
    <t>CI10820269104</t>
  </si>
  <si>
    <t>1579977622, Importe: $2671,422</t>
  </si>
  <si>
    <t>CE-2026-12526086-APN-DFYC#ANMAT</t>
  </si>
  <si>
    <t>FCL 2474</t>
  </si>
  <si>
    <t>DLNB2601409</t>
  </si>
  <si>
    <t>SO-42216</t>
  </si>
  <si>
    <t>MOCH0124</t>
  </si>
  <si>
    <t>9 modelos, falta pago IQC</t>
  </si>
  <si>
    <t>HIDRA124</t>
  </si>
  <si>
    <t>1nEpUOblvpK4Jky5U9PN4GM_tDGtFx6Xy</t>
  </si>
  <si>
    <t>{"hbl":"DLNB2601409","invoice":"CI2312026155411","importador":"Bidcom","fcl":"FCL 1895","fecha_arribo":"20/02/2026","items":[{"codigo":"CAFETE02","modelo":"CFT22E","marca":"GADNIC","cantidad":1704,"peso_especifico":1051.51,"expediente_completo":"BIDCOM SRL - RE - CE-2026-05723358-APN-DFYC#ANMAT","certificado_nombre":"CERTIFICADO 535"}]}</t>
  </si>
  <si>
    <t>CERTIFICADO 1011</t>
  </si>
  <si>
    <t>1579985766, Importe $29588,26</t>
  </si>
  <si>
    <t>CE-2026-12526044-APN-DFYC#ANMAT</t>
  </si>
  <si>
    <t>CERTIFICADO 45</t>
  </si>
  <si>
    <t>CERTIFICADO 1061</t>
  </si>
  <si>
    <t>SECA0001 / SECA0002 / SECA0013 / AMPLIANDO PARA METER SECA0006/SECA0009/SECA0011</t>
  </si>
  <si>
    <t>DLNB26014141</t>
  </si>
  <si>
    <t>CERTIFICADO 753</t>
  </si>
  <si>
    <t>VINO0022</t>
  </si>
  <si>
    <t>VINIT25</t>
  </si>
  <si>
    <t>https://drive.google.com/drive/folders/1GfbPBz3qduCigVzTXE8CKvRiNCOYgph-?usp=drive_link</t>
  </si>
  <si>
    <t>14MUJ1okJUoahfbK-BFiI7we2-8SkQ5FM</t>
  </si>
  <si>
    <t xml:space="preserve">31 modelos </t>
  </si>
  <si>
    <t>{"hbl":"DLNB2601414","invoice":"CI2612026115954","importador":"Bidcom","fcl":"FCL 1897","fecha_arribo":"20/02/2026","items":[{"codigo":"VINO0022","modelo":"VINIT25","marca":"GADNIC","cantidad":520,"peso_especifico":159.9,"expediente_completo":"EX-2025-36466302- -APN-DFYC#ANMAT / IF-2025-36465286-APN-DFYC#ANMAT","certificado_nombre":"CERTIFICADO 753"}]}</t>
  </si>
  <si>
    <t>1579992368, Importe $5680,92</t>
  </si>
  <si>
    <t>CERTIFICADO 1060</t>
  </si>
  <si>
    <t>CE-2026-12392677-APN-DFYC#ANMAT</t>
  </si>
  <si>
    <t>20/02/2026</t>
  </si>
  <si>
    <t>NGBS074852</t>
  </si>
  <si>
    <t>CERTIFICADO 754</t>
  </si>
  <si>
    <t>BIDCOM SRL - RE - CE-2025-127659467-APN-DFYC#ANMAT</t>
  </si>
  <si>
    <t>CERTIFICADO 983</t>
  </si>
  <si>
    <t>JERI0001</t>
  </si>
  <si>
    <t>JJ001</t>
  </si>
  <si>
    <t>CERTIFICADO 150</t>
  </si>
  <si>
    <t>WAFLES02</t>
  </si>
  <si>
    <t>Waflera</t>
  </si>
  <si>
    <t>https://drive.google.com/drive/folders/1tdHA4uE5vPPTVDODZfXh0zWXdN423UmV</t>
  </si>
  <si>
    <t>CERTIFICADO 1062</t>
  </si>
  <si>
    <t>1KHuQ_TYo-Cz7j9IEdKaPvw1zLds3Vjl2</t>
  </si>
  <si>
    <t>{"hbl":"NGBS074852","invoice":"CI1612026181154","importador":"Bidcom","fcl":"FCL 1915","fecha_arribo":"22/02/2026","items":[{"codigo":"JERI0001","modelo":"JJ001","marca":"GADNIC","cantidad":612,"peso_especifico":212.5,"expediente_completo":"EX-2025-18078006- -APN-DFYC#ANMAT / IF-2025-18074558-APN-DFYC%ANMAT","certificado_nombre":"CERTIFICADO 754"},{"codigo":"FRASKIT3","modelo":"CNT4166","marca":"GADNIC","cantidad":300,"peso_especifico":456,"expediente_completo":"BIDCOM SRL : CE-2025-124595733-APN-DFYC#ANMA T","certificado_nombre":"CERTIFICADO 296"},{"codigo":"FRASKIT4","modelo":"CNH1279","marca":"GADNIC","cantidad":300,"peso_especifico":160,"expediente_completo":"BIDCOM SRL : CE-2025-124595733-APN-DFYC#ANMA T","certificado_nombre":"CERTIFICADO 296"},{"codigo":"MOCH0124","modelo":"WATBAG124","marca":"GADNIC","cantidad":700,"peso_especifico":166.6,"expediente_completo":"BIDCOM SRL - RE - CE-2025-127659467-APN-DFYC#ANMAT","certificado_nombre":"CERTIFICADO 280"}]}</t>
  </si>
  <si>
    <t>CERTIFICADO 1139</t>
  </si>
  <si>
    <t>INAL LC - 1587140174</t>
  </si>
  <si>
    <t xml:space="preserve">10 modelos </t>
  </si>
  <si>
    <t>CE-2026-19104225-APN-DFYC#ANMAT</t>
  </si>
  <si>
    <t>26/02/2026</t>
  </si>
  <si>
    <t>CERTIFICADO 494</t>
  </si>
  <si>
    <t>CERTIFICADO 202</t>
  </si>
  <si>
    <t>Botas de presoterapia</t>
  </si>
  <si>
    <t>CNH1279</t>
  </si>
  <si>
    <t>SO-41823</t>
  </si>
  <si>
    <t>CUBE0010</t>
  </si>
  <si>
    <t>LWD100</t>
  </si>
  <si>
    <t>CERTIFICADO 569</t>
  </si>
  <si>
    <t>Limpiador Bucal 5V</t>
  </si>
  <si>
    <t>WATBAG124</t>
  </si>
  <si>
    <t>CERTIFICADO 627</t>
  </si>
  <si>
    <t>NGBS074901</t>
  </si>
  <si>
    <t>RTP5900</t>
  </si>
  <si>
    <t>EX-2024-55026042- -APN-DFYC#ANMAT / IF-2024-55024548-APN-DFYC%ANMAT</t>
  </si>
  <si>
    <t>1eZXiPfPYhs9L6Erm8WKFRjbxDFpDUOkx</t>
  </si>
  <si>
    <t>CERTIFICADO 110</t>
  </si>
  <si>
    <t>VAP00003</t>
  </si>
  <si>
    <t>Plancha a Vapor</t>
  </si>
  <si>
    <t>https://drive.google.com/drive/folders/1QIqtrScktPNeoZm6ARPEzHs5RafHWcLc</t>
  </si>
  <si>
    <t>{"hbl":"NGBS074901","invoice":"CI1912026101722","importador":"Bidcom","fcl":"FCL 1856","fecha_arribo":"22/02/2026","items":[{"codigo":"VAST002B","modelo":"RTP5900","marca":"SOUTH PORT","cantidad":300,"peso_especifico":114,"expediente_completo":"EX-2024-102990571- -APN-DFYC#ANMAT / IF-2024-102990195-APN-DFYC%25ANMAT","certificado_nombre":"CERTIFICADO 710"},{"codigo":"VAST002V","modelo":"NTE2210","marca":"SOUTH PORT","cantidad":300,"peso_especifico":114,"expediente_completo":"EX-2024-102990571- -APN-DFYC#ANMAT / IF-2024-102990195-APN-DFYC%25ANMAT","certificado_nombre":"CERTIFICADO 710"},{"codigo":"VAST002R","modelo":"GU80J","marca":"SOUTH PORT","cantidad":500,"peso_especifico":190,"expediente_completo":"EX-2024-102990571- -APN-DFYC#ANMAT / IF-2024-102990195-APN-DFYC%25ANMAT","certificado_nombre":"CERTIFICADO 710"},{"codigo":"VAST003N","modelo":"SPV15","marca":"SOUTH PORT","cantidad":300,"peso_especifico":204,"expediente_completo":"EX-2024-105705829- -APN-DFYC#ANMAT / IF-2024-105702896-APN-DFYC%25ANMAT","certificado_nombre":"CERTIFICADO 709"},{"codigo":"VAST003R","modelo":"VSO40","marca":"SOUTH PORT","cantidad":300,"peso_especifico":204,"expediente_completo":"EX-2024-105705829- -APN-DFYC#ANMAT / IF-2024-105702896-APN-DFYC%25ANMAT","certificado_nombre":"CERTIFICADO 709"},{"codigo":"VAST004T","modelo":"VTE500","marca":"SOUTH PORT","cantidad":300,"peso_especifico":114,"expediente_completo":"EX-2024-108582536- -APN-DFYC#ANMAT / IF-2024-108579877-APN-DFYC%25ANMAT","certificado_nombre":"CERTIFICADO 704"}]}</t>
  </si>
  <si>
    <t>CE-2026-26969296-APN-DFYC#ANMAT</t>
  </si>
  <si>
    <t>15/04/2026</t>
  </si>
  <si>
    <t>VAST002V</t>
  </si>
  <si>
    <t>NTE2210</t>
  </si>
  <si>
    <t>CERTIFICADO 29</t>
  </si>
  <si>
    <t>LIBRE003</t>
  </si>
  <si>
    <t>Plastificadora</t>
  </si>
  <si>
    <t>GU80J</t>
  </si>
  <si>
    <t>SPV15</t>
  </si>
  <si>
    <t xml:space="preserve">CERTIFICADO 156 </t>
  </si>
  <si>
    <t>Proyector LED Rigal Clase II</t>
  </si>
  <si>
    <t>SO-41881</t>
  </si>
  <si>
    <t>VSO40</t>
  </si>
  <si>
    <t>CUBE0012</t>
  </si>
  <si>
    <t>CB1200H</t>
  </si>
  <si>
    <t xml:space="preserve">CERTIFICADO 728 </t>
  </si>
  <si>
    <t>VTE500</t>
  </si>
  <si>
    <t>GYM00072</t>
  </si>
  <si>
    <t>Red de Fútbol Tenis</t>
  </si>
  <si>
    <t>CERTIFICADO 629</t>
  </si>
  <si>
    <t>28/01 envio muestras</t>
  </si>
  <si>
    <t>SZ25070557</t>
  </si>
  <si>
    <t>VAST003V</t>
  </si>
  <si>
    <t>EX-2024-91115562- -APN-DFYC#ANMAT / IF-2024-91113161-APN-DFYC#ANMAT</t>
  </si>
  <si>
    <t>1581930345, Importe $5368,28</t>
  </si>
  <si>
    <t>Cafetera</t>
  </si>
  <si>
    <t>SZ25080422</t>
  </si>
  <si>
    <t>https://drive.google.com/drive/folders/1V7SNlt6xbfCBdxcSVWZJm99Gflzy74Q-</t>
  </si>
  <si>
    <t>1581675767, Importe $6816,73</t>
  </si>
  <si>
    <t>NGBS070992</t>
  </si>
  <si>
    <t>YX59</t>
  </si>
  <si>
    <t>KREP0001 / REPOS001</t>
  </si>
  <si>
    <t>Kit de Reposteria 66 piezas</t>
  </si>
  <si>
    <t>1581972987, Importe 16.050,60</t>
  </si>
  <si>
    <t>CERTIFICADO 403</t>
  </si>
  <si>
    <t>LUNCHE02</t>
  </si>
  <si>
    <t>LUH61</t>
  </si>
  <si>
    <t>1581986135, Importe 3664,74</t>
  </si>
  <si>
    <t>DLNB2601621</t>
  </si>
  <si>
    <t>CERTIFICADO 262</t>
  </si>
  <si>
    <t>TERMO02A</t>
  </si>
  <si>
    <t>AED2A</t>
  </si>
  <si>
    <t>DLNB2607471</t>
  </si>
  <si>
    <t>CI782026124947</t>
  </si>
  <si>
    <t xml:space="preserve">CERTIFICADO 265 </t>
  </si>
  <si>
    <t>1LQ82HAQ5wqLRGee4sm5QcUveSPml-5So</t>
  </si>
  <si>
    <t>SET DE CUCHILLOS KNIFE003</t>
  </si>
  <si>
    <t>FCL 2441</t>
  </si>
  <si>
    <t>{"hbl":"DLNB2601621","invoice":"CI2312026131030","importador":"Bidcom","fcl":"FCL 1942","fecha_arribo":"04/03/2026","items":[{"codigo":"TERMO02A","modelo":"AED2A","marca":"SOUTH PORT","cantidad":300,"peso_especifico":63.72,"expediente_completo":"BIDCOM SRL : RE - CE-2025-117518872-APN-DFYC#ANMAT","certificado_nombre":"CERTIFICADO 262"},{"codigo":"TERMO06V","modelo":"WRM216","marca":"SOUTH PORT","cantidad":540,"peso_especifico":420.75,"expediente_completo":"EX-2024-96603823- -APN-DFYC#ANMAT / IF-2024-96601594-APN-DFYC%ANMAT","certificado_nombre":"CERTIFICADO 701"},{"codigo":"TERMO06V","modelo":"WRM216","marca":"SOUTH PORT","cantidad":10,"peso_especifico":9.35,"expediente_completo":"EX-2024-96603823- -APN-DFYC#ANMAT / IF-2024-96601594-APN-DFYC%ANMAT","certificado_nombre":"CERTIFICADO 701"},{"codigo":"TERMO07B","modelo":"SPTH60","marca":"SOUTH PORT","cantidad":600,"peso_especifico":540,"expediente_completo":"EX-2024-96603823- -APN-DFYC#ANMAT / IF-2024-96601594-APN-DFYC%ANMAT","certificado_nombre":"CERTIFICADO 701"}]}</t>
  </si>
  <si>
    <t>INAL LC - 1587107309</t>
  </si>
  <si>
    <t>SO-40592</t>
  </si>
  <si>
    <t>CE-2026-18485930-APN-DFYC#ANMAT</t>
  </si>
  <si>
    <t>TERMO08N</t>
  </si>
  <si>
    <t>SPH80</t>
  </si>
  <si>
    <t>CERTIFICADO 701</t>
  </si>
  <si>
    <t>TERMO06V</t>
  </si>
  <si>
    <t>Gadnic</t>
  </si>
  <si>
    <t>WRM216</t>
  </si>
  <si>
    <t>Ya esta pago.</t>
  </si>
  <si>
    <t>CERTIFICADO 67</t>
  </si>
  <si>
    <t>MAQHUM01</t>
  </si>
  <si>
    <t>Maquina de Humo</t>
  </si>
  <si>
    <t>https://drive.google.com/drive/folders/197cYiWWTh3Jrb8MnMZ25ia9gFAFF5oU_</t>
  </si>
  <si>
    <t>CERTIFICADO 1022</t>
  </si>
  <si>
    <t>TERMO07B</t>
  </si>
  <si>
    <t>SPTH60</t>
  </si>
  <si>
    <t>5 modelos</t>
  </si>
  <si>
    <t>CERTIFICADO 1123</t>
  </si>
  <si>
    <t>EX-2025-32674858- -APN-DFYC#ANMAT  IF-2025-32672531-APN-DFYC%ANMAT</t>
  </si>
  <si>
    <t>certificado 1139</t>
  </si>
  <si>
    <t>certificado 1011</t>
  </si>
  <si>
    <t>https://drive.google.com/drive/folders/1ACjJ8drhRS8g9e-4fflcQRHWCc4zi38x</t>
  </si>
  <si>
    <t xml:space="preserve">CERTIFICADO 85 </t>
  </si>
  <si>
    <t>MASAJ46</t>
  </si>
  <si>
    <t>Sillon Masajeador</t>
  </si>
  <si>
    <t>certificado 983</t>
  </si>
  <si>
    <t>SZXS073463</t>
  </si>
  <si>
    <t>CERTIFICADO 281</t>
  </si>
  <si>
    <t>CAFETE14</t>
  </si>
  <si>
    <t>FREN1400</t>
  </si>
  <si>
    <t>1P8X6jpVNkOEwV1po0AXz9qRxS8A1iVlA</t>
  </si>
  <si>
    <t>6 modelos</t>
  </si>
  <si>
    <t>{"hbl":"SZXS073463","invoice":"CI191202611455","importador":"Bidcom","fcl":"FCL 1957","fecha_arribo":"22/02/2026","items":[{"codigo":"CAFETE14","modelo":"FREN1400","marca":"Cuk by Gadnic","cantidad":1008,"peso_especifico":1022.28,"expediente_completo":"BIDCOM SRL : EX-2022-131424793- -APN-DFYC#ANMAT","certificado_nombre":"CERTIFICADO 281"}]}</t>
  </si>
  <si>
    <t>INAL LC - 1587087196</t>
  </si>
  <si>
    <t>CERTIFICADO 1017</t>
  </si>
  <si>
    <t>CE-2026-19104256-APN-DFYC#ANMAT</t>
  </si>
  <si>
    <t>DLSZ26010019U</t>
  </si>
  <si>
    <t>CERTIFICADO 615</t>
  </si>
  <si>
    <t>KNIFE016</t>
  </si>
  <si>
    <t>KNIF16</t>
  </si>
  <si>
    <t>CERTIFICADO 68</t>
  </si>
  <si>
    <t>PAINTG01 / PAINTG02</t>
  </si>
  <si>
    <t>Pistola de Pintura</t>
  </si>
  <si>
    <t>19z7uSKYKjX09aFpLqmkJO1v0Fj96aaIL</t>
  </si>
  <si>
    <t>{"hbl":"DLSZ26010019U","invoice":"CI2312026123929","importador":"Bidcom","fcl":"FCL 1846","fecha_arribo":"01/03/2026","items":[{"codigo":"KNIFE016","modelo":"KNIF16","marca":"Cuk by Gadnic","cantidad":300,"peso_especifico":144,"expediente_completo":"EX-2024-96537015- -APN-DFYC#ANMAT / IF-2024-96535978-APN-DFYC%ANMAT","certificado_nombre":"CERTIFICADO 615"},{"codigo":"CAFETE06","modelo":"JR60FH","marca":"GADNIC","cantidad":528,"peso_especifico":221.64999999999998,"expediente_completo":"BIDCOM SRL - RE - CE-2026-01560899-APN-DFYC#ANMAT","certificado_nombre":"CERTIFICADO 266"}]}</t>
  </si>
  <si>
    <t>INAL LC - 1587119014</t>
  </si>
  <si>
    <t>CE-2026-19104081-APN-DFYC#ANMAT</t>
  </si>
  <si>
    <t xml:space="preserve">12 modelos </t>
  </si>
  <si>
    <t>NGBS075227</t>
  </si>
  <si>
    <t xml:space="preserve">CERTIFICADO 88 </t>
  </si>
  <si>
    <t>PLAN0002</t>
  </si>
  <si>
    <t>Plancha para el Cabello</t>
  </si>
  <si>
    <t>CPC27</t>
  </si>
  <si>
    <t>11 modelos</t>
  </si>
  <si>
    <t>1Z9qAqPhvfW6diesNsCpgMjiJASvA5_AW</t>
  </si>
  <si>
    <t>{"hbl":"NGBS075227","invoice":"CI16120261869","importador":"Bidcom","fcl":"FCL 1947","fecha_arribo":"02/03/2026","items":[{"codigo":"FRASKIT5","modelo":"CPC27","marca":"GADNIC","cantidad":500,"peso_especifico":914,"expediente_completo":"EX-2024-113187143- -APN-DFYC#ANMAT / IF-2024-113187081-APN-DFYC#ANMAT","certificado_nombre":"CERTIFICADO 643"},{"codigo":"CERE0008","modelo":"TAM48","marca":"GADNIC","cantidad":168,"peso_especifico":91.28,"expediente_completo":"EX-2024-58578298- -APN-DFYC#ANMAT IF-2024-58576604-APN-DFYC%25ANMAT","certificado_nombre":"CERTIFICADO 644"}]}</t>
  </si>
  <si>
    <t>INAL LC - 1587131114</t>
  </si>
  <si>
    <t>CE-2026-19104134-APN-DFYC#ANMAT</t>
  </si>
  <si>
    <t>SO-41876</t>
  </si>
  <si>
    <t>CERE0008</t>
  </si>
  <si>
    <t>TAM48</t>
  </si>
  <si>
    <t>CERTIFICADO 879</t>
  </si>
  <si>
    <t>BEBE0115</t>
  </si>
  <si>
    <t>Alfombra antigolpe para niños</t>
  </si>
  <si>
    <t>CERTIFICADO 990</t>
  </si>
  <si>
    <t>DLNB2601624</t>
  </si>
  <si>
    <t>certificado 1087</t>
  </si>
  <si>
    <t>MOLIN28B</t>
  </si>
  <si>
    <t>ET ok - Express 20/1</t>
  </si>
  <si>
    <t>GRN410</t>
  </si>
  <si>
    <t>EX-2024-94602325- -APN-DFYC#ANMAT / IF-2024-94599726-APN-DFYC#ANMAT</t>
  </si>
  <si>
    <t>https://drive.google.com/drive/folders/1zs1mKlAXLc2Geb4X0iYEgJWpu6nhs04h</t>
  </si>
  <si>
    <t>1iT5Le3NWlk0vzTlk8KmWwuA_u2CYAFkJ</t>
  </si>
  <si>
    <t>{"hbl":"DLNB2601624","invoice":"CI2312026125915","importador":"Bidcom","fcl":"FCL 1965","fecha_arribo":"06/03/2026","items":[{"codigo":"MOLIN28B","modelo":"GRN410","marca":"GADNIC","cantidad":160,"peso_especifico":42,"expediente_completo":"EX-2024-113373231- -APN-DFYC#ANMAT / IF-2024-113348367-APN-DFYC#ANMAT","certificado_nombre":"CERTIFICADO 496"}]}</t>
  </si>
  <si>
    <t>INAL LC - 1591355871</t>
  </si>
  <si>
    <t>CE-2026-21222826-APN-DFYC#ANMAT</t>
  </si>
  <si>
    <t>CERTIFICADO 893</t>
  </si>
  <si>
    <t>03/03/2026</t>
  </si>
  <si>
    <t>LECHBA01</t>
  </si>
  <si>
    <t>Espumador de leche</t>
  </si>
  <si>
    <t>DLNB2601608</t>
  </si>
  <si>
    <t>MOL331</t>
  </si>
  <si>
    <t>1e3DggvetdWetfeXW5DSSDQSnCc25BUv2</t>
  </si>
  <si>
    <t>{"hbl":"DLNB2601608","invoice":"CI2312026151356","importador":"Bidcom","fcl":"FCL 1918","fecha_arribo":"06/03/2026","items":[{"codigo":"MOLIN031","modelo":"MOL331","marca":"GADNIC","cantidad":480,"peso_especifico":140.1,"expediente_completo":"EX-2025-22759510- -APN-DFYC#ANMAT / IF-2025-22754128-APN-DFYC#ANMAT","certificado_nombre":"CERTIFICADO 757"},{"codigo":"MOLIN031","modelo":"MOL331","marca":"GADNIC","cantidad":24,"peso_especifico":7.135,"expediente_completo":"EX-2025-22759510- -APN-DFYC#ANMAT / IF-2025-22754128-APN-DFYC#ANMAT","certificado_nombre":"CERTIFICADO 757"}]}</t>
  </si>
  <si>
    <t>INAL LC - 1591352026</t>
  </si>
  <si>
    <t>CE-2026-21171270-APN-DFYC#ANMAT</t>
  </si>
  <si>
    <t>DLSZ26070410</t>
  </si>
  <si>
    <t>CI1082026164731</t>
  </si>
  <si>
    <t>FCL 2405</t>
  </si>
  <si>
    <t>SO-41289</t>
  </si>
  <si>
    <t>QDC88</t>
  </si>
  <si>
    <t>TIMEMORE</t>
  </si>
  <si>
    <t>DLSZ26010203</t>
  </si>
  <si>
    <t>CERTIFICADO 364</t>
  </si>
  <si>
    <t>GRINDE10</t>
  </si>
  <si>
    <t>HTR156</t>
  </si>
  <si>
    <t xml:space="preserve"> CERTIFICADO 217</t>
  </si>
  <si>
    <t>BEBE0003</t>
  </si>
  <si>
    <t>Esterilizador de Mamaderas</t>
  </si>
  <si>
    <t>1QJ1qVokZ4vxUTzXFmmH0oTYFleBduazT</t>
  </si>
  <si>
    <t>{"hbl":"DLSZ26010203","invoice":"CI271202614467","importador":"Bidcom","fcl":"FCL 1958","fecha_arribo":"06/03/2026","items":[{"codigo":"GRINDE10","modelo":"HTR156","marca":"GADNIC","cantidad":1008,"peso_especifico":590.94,"expediente_completo":"EX-2025-19882180- -APN-DFYC#ANMAT / IF-2025-19880986-APN-DFYC#ANMAT","certificado_nombre":"CERTIFICADO 364"},{"codigo":"KNIFE017","modelo":"KNJ170","marca":"Cuk by Gadnic","cantidad":500,"peso_especifico":118,"expediente_completo":"EX-2024-99535572- -APN-DFYC#ANMAT / IF-2024-99534535-APN-DFYC#ANMAT","certificado_nombre":"CERTIFICADO 617"}]}</t>
  </si>
  <si>
    <t>INAL LC - 1591349809</t>
  </si>
  <si>
    <t>https://drive.google.com/drive/folders/1rfgcE5dxOdLZgu7BWE6rPGnjS8oKl5wE</t>
  </si>
  <si>
    <t>CE-2026-21121387-APN-DFYC#ANMAT</t>
  </si>
  <si>
    <t>EX-2025-33143588- -APN-DFYC#ANMAT / IF-2025-39884422-APN-DFYC%ANMAT</t>
  </si>
  <si>
    <t>DLSZ26010204</t>
  </si>
  <si>
    <t>https://drive.google.com/drive/folders/1IX2uRBz0WZRxR9J-rH5G2Ltw69lbtRsQ</t>
  </si>
  <si>
    <t>CERTIFICADO 105</t>
  </si>
  <si>
    <t>ALMTER02 / ALMTER03</t>
  </si>
  <si>
    <t>Almohadilla Termica</t>
  </si>
  <si>
    <t>14iIyRJSLR992EwqmY6eNd14q-mIsH39E</t>
  </si>
  <si>
    <t>{"hbl":"DLSZ26010204","invoice":"CI281202616198","importador":"Bidcom","fcl":"FCL 1959","fecha_arribo":"06/03/2026","items":[{"codigo":"REPOS006","modelo":"CKB200","marca":"GADNIC","cantidad":600,"peso_especifico":817.5,"expediente_completo":"EX-2024-79943538- -APN-DFYC#ANMAT / IF-2024-79943117-APN-DFYC#ANMAT","certificado_nombre":"CERTIFICADO 632"},{"codigo":"REPOS001","modelo":"KRE1259","marca":"GADNIC","cantidad":360,"peso_especifico":321.3,"expediente_completo":"BIDCOM SRL - RE - CE-2026-02485831-APN-DFYC#ANMAT","certificado_nombre":"CERTIFICADO 241"},{"codigo":"CORTMAS1","modelo":"MASLC10","marca":"GADNIC","cantidad":200,"peso_especifico":91.84,"expediente_completo":"BIDCOM SRL : EX-2023-107471725- -APN-DFYC#ANMAT","certificado_nombre":"CERTIFICADO 506"},{"codigo":"CINHID01","modelo":"CIL853","marca":"GADNIC","cantidad":270,"peso_especifico":75.78,"expediente_completo":"EX-2025-40281326- -APN-DFYC#ANMAT / IF-2025-48137511-APN-DFYC#ANMAT","certificado_nombre":"CERTIFICADO 788"},{"codigo":"MOLINI18","modelo":"GWE5","marca":"GADNIC","cantidad":315,"peso_especifico":97.64999999999999,"expediente_completo":"EX-2025-35201400- -APN-DFYC#ANMAT / IF-2025-39714165-APN-DFYC%ANMAT","certificado_nombre":"CERTIFICADO 771"},{"codigo":"MOLINI18","modelo":"GWE5","marca":"GADNIC","cantidad":21,"peso_especifico":6.8,"expediente_completo":"EX-2025-35201400- -APN-DFYC#ANMAT / IF-2025-39714165-APN-DFYC%ANMAT","certificado_nombre":"CERTIFICADO 771"}]}</t>
  </si>
  <si>
    <t>INAL LC - 1591334201</t>
  </si>
  <si>
    <t>CE-2026-21120831-APN-DFYC#ANMAT</t>
  </si>
  <si>
    <t>SO-41290</t>
  </si>
  <si>
    <t>CERTIFICADO 506</t>
  </si>
  <si>
    <t>CORTMAS1</t>
  </si>
  <si>
    <t>MASLC10</t>
  </si>
  <si>
    <t>certificado 1089</t>
  </si>
  <si>
    <t>CERTIFICADO 165</t>
  </si>
  <si>
    <t>MASAJ120 / MASAJ121</t>
  </si>
  <si>
    <t>Sillón Masajeador</t>
  </si>
  <si>
    <t>certificado 1056</t>
  </si>
  <si>
    <t>CERTIFICADO 788</t>
  </si>
  <si>
    <t>CINHID01</t>
  </si>
  <si>
    <t>CIL853</t>
  </si>
  <si>
    <t>certificado 316</t>
  </si>
  <si>
    <t>CERTIFICADO 771</t>
  </si>
  <si>
    <t>MOLINI18</t>
  </si>
  <si>
    <t>GWE5</t>
  </si>
  <si>
    <t>certificado 1114</t>
  </si>
  <si>
    <t>EX-2025-71877322- -APN-DFYC#ANMAT / IF-2025-71876757-APN-DFYC#ANMAT</t>
  </si>
  <si>
    <t>certificado 202</t>
  </si>
  <si>
    <t>https://drive.google.com/drive/folders/1Qg93o9nBwO2QikUMnLTDqAHIpaABQfIS</t>
  </si>
  <si>
    <t>CERTIFICADO 90</t>
  </si>
  <si>
    <t>BUCLE001</t>
  </si>
  <si>
    <t>Rizador de Cabello</t>
  </si>
  <si>
    <t>CERTIFICADO 1112</t>
  </si>
  <si>
    <t>DLNB2601620</t>
  </si>
  <si>
    <t>TERMO08B</t>
  </si>
  <si>
    <t>TRM08</t>
  </si>
  <si>
    <t>CERTIFICADO 191</t>
  </si>
  <si>
    <t>BATI004X</t>
  </si>
  <si>
    <t>Batidora Planetaria</t>
  </si>
  <si>
    <t>1iXEV0fW76dVYoNLPHdy410nWjieAsBnW</t>
  </si>
  <si>
    <t>{"hbl":"DLNB2601620","invoice":"LHK301202616-1540","importador":"Bidcom","fcl":"FCL 1867","fecha_arribo":"06/03/2026","items":[{"codigo":"TERMO08B","modelo":"TRM08","marca":"Gadnic","cantidad":1296,"peso_especifico":1171.8,"expediente_completo":"EX-2025-32674858- -APN-DFYC#ANMAT  IF-2025-32672531-APN-DFYC%ANMAT","certificado_nombre":"CERTIFICADO 768"},{"codigo":"TERMO08B","modelo":"TRM08","marca":"Gadnic","cantidad":4,"peso_especifico":6.5,"expediente_completo":"EX-2025-32674858- -APN-DFYC#ANMAT  IF-2025-32672531-APN-DFYC%ANMAT","certificado_nombre":"CERTIFICADO 768"},{"codigo":"TERMO08C","modelo":"SPH80","marca":"Gadnic","cantidad":1296,"peso_especifico":1171.8,"expediente_completo":"EX-2025-32674858- -APN-DFYC#ANMAT  IF-2025-32672531-APN-DFYC%ANMAT","certificado_nombre":"CERTIFICADO 768"},{"codigo":"TERMO08C","modelo":"SPH80","marca":"Gadnic","cantidad":4,"peso_especifico":6.5,"expediente_completo":"EX-2025-32674858- -APN-DFYC#ANMAT  IF-2025-32672531-APN-DFYC%ANMAT","certificado_nombre":"CERTIFICADO 768"},{"codigo":"TERMO08N","modelo":"WRE358","marca":"Gadnic","cantidad":1296,"peso_especifico":1171.8,"expediente_completo":"EX-2025-32674858- -APN-DFYC#ANMAT  IF-2025-32672531-APN-DFYC%ANMAT","certificado_nombre":"CERTIFICADO 768"},{"codigo":"TERMO08N","modelo":"WRE358","marca":"Gadnic","cantidad":4,"peso_especifico":6.5,"expediente_completo":"EX-2025-32674858- -APN-DFYC#ANMAT  IF-2025-32672531-APN-DFYC%ANMAT","certificado_nombre":"CERTIFICADO 768"}]}</t>
  </si>
  <si>
    <t>INAL LC - 1591342843</t>
  </si>
  <si>
    <t>CE-2026-21170672-APN-DFYC#ANMAT</t>
  </si>
  <si>
    <t>TERMO08C</t>
  </si>
  <si>
    <t>SO-41291</t>
  </si>
  <si>
    <t>TMM9</t>
  </si>
  <si>
    <t>CERTIFICADO 894</t>
  </si>
  <si>
    <t>DRONE001</t>
  </si>
  <si>
    <t>Drone de Juguete</t>
  </si>
  <si>
    <t>certificado 1062</t>
  </si>
  <si>
    <t>EX-2024-141923798- -APN-DFYC#ANMAT / IF-2024-141921164-APN-DFYC%ANMAT</t>
  </si>
  <si>
    <t>WRE358</t>
  </si>
  <si>
    <t>https://drive.google.com/drive/folders/1zDDq1bigxNKewj-f5S3piO7iDF4nkoFV</t>
  </si>
  <si>
    <t>CERTIFICADO 251</t>
  </si>
  <si>
    <t>SECA0007</t>
  </si>
  <si>
    <t>Cepillo alisador</t>
  </si>
  <si>
    <t>CERTIFICADO 961</t>
  </si>
  <si>
    <t>DLNB2601629</t>
  </si>
  <si>
    <t>CERTIFICADO 756</t>
  </si>
  <si>
    <t>VINO0010</t>
  </si>
  <si>
    <t>VNK19</t>
  </si>
  <si>
    <t>certificado 998</t>
  </si>
  <si>
    <t>certificado 1010</t>
  </si>
  <si>
    <t>CERTIFICADO 434</t>
  </si>
  <si>
    <t>AV000401 / AV000402 / AV000100 / AV000036 / AV000026 / AV000405</t>
  </si>
  <si>
    <t>Cargador de batería para autos</t>
  </si>
  <si>
    <t>1nZ6YG4N3WZO7cPrLEjCmz3qcF9uGV9oG</t>
  </si>
  <si>
    <t>certificado 1067</t>
  </si>
  <si>
    <t>{"hbl":"DLNB2601629","invoice":"CI2912026164919","importador":"Bidcom","fcl":"FCL 2017","fecha_arribo":"06/03/2026","items":[{"codigo":"VINO0010","modelo":"VNK19","marca":"GADNIC","cantidad":1920,"peso_especifico":768,"expediente_completo":"EX-2025-36478195- -APN-DFYC#ANMAT / IF-2025-42714875-APN-DFYC%ANMAT","certificado_nombre":"CERTIFICADO 756"},{"codigo":"MOLINI05","modelo":"G-PEP5R","marca":"GADNIC","cantidad":300,"peso_especifico":58.199999999999996,"expediente_completo":"EX-2024-104845546- -APN-DFYC#ANMAT / IF-2024-104843764-APN-DFYC%25ANMAT","certificado_nombre":"CERTIFICADO 719"}]}</t>
  </si>
  <si>
    <t>SO-41292</t>
  </si>
  <si>
    <t>INAL LC - 1591339076</t>
  </si>
  <si>
    <t>CE-2026-21170999-APN-DFYC#ANMAT</t>
  </si>
  <si>
    <t>certificado 986</t>
  </si>
  <si>
    <t>TMM7</t>
  </si>
  <si>
    <t>G-PEP5R</t>
  </si>
  <si>
    <t>certificado 1082</t>
  </si>
  <si>
    <t>certificado 1023</t>
  </si>
  <si>
    <t>SZXS074104</t>
  </si>
  <si>
    <t>certificado 988</t>
  </si>
  <si>
    <t>certificado 1054</t>
  </si>
  <si>
    <t>1nTH_C_l56NOZN_j5iMUfbx3aEronY3aM</t>
  </si>
  <si>
    <t>EX-2024-79909146- -APN-DFYC#ANMAT / IF-2024-79905351-APN-DFYC#ANMAT</t>
  </si>
  <si>
    <t>{"hbl":"SZXS074104","invoice":"CI132202612370","importador":"Bidcom","fcl":"FCL 2033","fecha_arribo":"08/03/2026","items":[{"codigo":"REPOS009","modelo":"UGN40","marca":"GADNIC","cantidad":400,"peso_especifico":56.76,"expediente_completo":"EX-2024-57259838- -APN-DFYC#ANMAT IF-2024-57258394-APN-DFYC%25ANMAT","certificado_nombre":"CERTIFICADO 645"}]}</t>
  </si>
  <si>
    <t>CERTIFICADO 167</t>
  </si>
  <si>
    <t>BEBE0002 / BEBE0004 / BEBE0006</t>
  </si>
  <si>
    <t>certificado 987</t>
  </si>
  <si>
    <t>INAL LC - 1597029993</t>
  </si>
  <si>
    <t>Sacaleche</t>
  </si>
  <si>
    <t>CE-2026-24604026-APN-DFYC#ANMAT</t>
  </si>
  <si>
    <t>https://drive.google.com/drive/folders/1QQpXCBczO65zXhSaZsFydte5xlt3mMz_</t>
  </si>
  <si>
    <t>certificado 1021</t>
  </si>
  <si>
    <t>DLQD25120408</t>
  </si>
  <si>
    <t>CERTIFICADO 850</t>
  </si>
  <si>
    <t>FRASKI10</t>
  </si>
  <si>
    <t>KT025</t>
  </si>
  <si>
    <t>certificado 961</t>
  </si>
  <si>
    <t>1pkpjN9QNOTPmab5wJWbS-0VSeHw-hZY1</t>
  </si>
  <si>
    <t>{"hbl":"DLQD25120408","invoice":"CI32202695055","importador":"Bidcom","fcl":"FCL 1881","fecha_arribo":"13/03/2026","items":[{"codigo":"FRASKI10","modelo":"KT025","marca":"GADNIC","cantidad":1002,"peso_especifico":6112.2,"id_stock_origen":"SO-35206","expediente_completo":"BIDCOM SRL - RE - CE-2025-125740258-APN-DFYC#ANMAT","certificado_nombre":"CERTIFICADO 850","url_certificado":"https://drive.google.com/drive/folders/1a2sU1ICA6y08_3zKmu0lHDZIL36ZE-ed"},{"codigo":"FRASKI11","modelo":"KT034","marca":"GADNIC","cantidad":942,"peso_especifico":2284.35,"id_stock_origen":"SO-35207","expediente_completo":"BIDCOM SRL - RE - CE-2025-124595403-APN-DFYC#ANMAT","certificado_nombre":"CERTIFICADO 853","url_certificado":"https://drive.google.com/drive/folders/14deHoWMhlQAaPWHyMfYRUFrVXlniXNLx"},{"codigo":"FRASKIT9","modelo":"TPP905","marca":"GADNIC","cantidad":2280,"peso_especifico":3868.4,"id_stock_origen":"SO-35208","expediente_completo":"BIDCOM SRL - RE - CE-2025-127000905-APN-DFYC#ANMA T","certificado_nombre":"CERTIFICADO 855","url_certificado":"https://drive.google.com/drive/folders/1xh3fSbpWcYHSsTaH2XS6lxUQRUWwaCLx"},{"codigo":"FRASKI12","modelo":"PAE235","marca":"GADNIC","cantidad":804,"peso_especifico":1216.05,"id_stock_origen":"SO-35209","expediente_completo":"BIDCOM SRL - RE - CE-2025-130834402-APN-DFYC#ANMAT","certificado_nombre":"CERTIFICADO 854","url_certificado":"https://drive.google.com/drive/folders/1-qt3oLj8CXGLEIK6QVQsejSAr865Or7C"}]}</t>
  </si>
  <si>
    <t>INAL LC - 1594226450</t>
  </si>
  <si>
    <t>CE-2026-24605016-APN-DFYC#ANMAT</t>
  </si>
  <si>
    <t>13/03/2026</t>
  </si>
  <si>
    <t>CERTIFICADO 853</t>
  </si>
  <si>
    <t>FRASKI11</t>
  </si>
  <si>
    <t>KT034</t>
  </si>
  <si>
    <t>CERTIFICADO 212</t>
  </si>
  <si>
    <t>RCWL042X</t>
  </si>
  <si>
    <t>Auto RC Stunt</t>
  </si>
  <si>
    <t>CERTIFICADO 855</t>
  </si>
  <si>
    <t>FRASKIT9</t>
  </si>
  <si>
    <t>TPP905</t>
  </si>
  <si>
    <t>SO-41293</t>
  </si>
  <si>
    <t>MTT1010</t>
  </si>
  <si>
    <t>CERTIFICADO 854</t>
  </si>
  <si>
    <t>FRASKI12</t>
  </si>
  <si>
    <t>PAE235</t>
  </si>
  <si>
    <t>CERTIFICADO 534</t>
  </si>
  <si>
    <t>BEBE0001</t>
  </si>
  <si>
    <t>Sacaleches</t>
  </si>
  <si>
    <t>SZXS074101</t>
  </si>
  <si>
    <t>CERTIFICADO 655</t>
  </si>
  <si>
    <t>KPARRI03</t>
  </si>
  <si>
    <t>KPR30</t>
  </si>
  <si>
    <t>EX-2024-104807559- -APN-DFYC#ANMAT / IF-2024-104804366-APN-DFYC%25ANMAT</t>
  </si>
  <si>
    <t>Express</t>
  </si>
  <si>
    <t>1ddQ2CqfUm48tvZUYgp9brH4Wj0wynLWV</t>
  </si>
  <si>
    <t>{"hbl":"SZXS074101","invoice":"CI1322026124753","importador":"Bidcom","fcl":"FCL 2003","fecha_arribo":"15/03/2026","items":[{"codigo":"KPARRI03","modelo":"KPR30","marca":"GADNIC","cantidad":408,"peso_especifico":432.14000000000004,"id_stock_origen":"SO-37928","expediente_completo":"EX-2024-88671920- -APN-DFYC#ANMAT / IF-2024-88666270-APN-DFYC#ANMAT","certificado_nombre":"CERTIFICADO 655","url_certificado":"https://drive.google.com/drive/folders/1wBGQeRyIKe7JApQi0r7Bspxht_p2q1SF"},{"codigo":"KNIFE003","modelo":"KNFF300","marca":"GADNIC","cantidad":1020,"peso_especifico":868.7,"id_stock_origen":"SO-37923","expediente_completo":"BIDCOM SRL - RE - CE-2026-03173702-APN-DFYC#ANMAT","certificado_nombre":"CERTIFICADO 265","url_certificado":"https://drive.google.com/drive/folders/1C_mrATHnZW8a0WDN6jM-EuZu7cuxz66R"}]}</t>
  </si>
  <si>
    <t>https://drive.google.com/drive/folders/1NeByS9S5nKZl111NYfLffVLIiAsIAu7w</t>
  </si>
  <si>
    <t>INAL LC - 1597056976</t>
  </si>
  <si>
    <t>CE-2026-24623712-APN-DFYC#ANMAT</t>
  </si>
  <si>
    <t>CERTIFICADO 712</t>
  </si>
  <si>
    <t>FUTBO001</t>
  </si>
  <si>
    <t>Arco Plegable de Futbol</t>
  </si>
  <si>
    <t>CERTIFICADO 265</t>
  </si>
  <si>
    <t>KNIFE003</t>
  </si>
  <si>
    <t>KNFF300</t>
  </si>
  <si>
    <t>SZXS074096</t>
  </si>
  <si>
    <t>CERTIFICADO 414</t>
  </si>
  <si>
    <t>Masajeadores 12V</t>
  </si>
  <si>
    <t>1YjhV9cUSDe8KWAju5ZONFf8bWTCHMhUK</t>
  </si>
  <si>
    <t>SO-41294</t>
  </si>
  <si>
    <t>{"hbl":"SZXS074096","invoice":"CI1322026162220","importador":"Bidcom","fcl":"FCL 1997","fecha_arribo":"15/03/2026","items":[{"codigo":"CAFETE14","modelo":"FREN1400","marca":"Cuk by Gadnic","cantidad":1008,"peso_especifico":1022.28,"id_stock_origen":"SO-37559","expediente_completo":"BIDCOM SRL : EX-2022-131424793- -APN-DFYC#ANMAT","certificado_nombre":"CERTIFICADO 281","url_certificado":"https://drive.google.com/drive/folders/1LOoRBlJxFmCfJ0Gn1R6KAp4Bdt5e36TI"},{"codigo":"CAFETE19","modelo":"FLT1900","marca":"GADNIC","cantidad":624,"peso_especifico":113.36000000000001,"id_stock_origen":"SO-37561","expediente_completo":"BIDCOM SRL : EX-2023-113986349- -APN-DFYC#ANMAT","certificado_nombre":"CERTIFICADO 526","url_certificado":"https://drive.google.com/drive/folders/1LJ-TEddM4Hjze2MT5mCMZx6fAHf8SfwS"},{"codigo":"KNIFE016","modelo":"W160F","marca":"Cuk by Gadnic","cantidad":300,"peso_especifico":146.10000000000002,"id_stock_origen":"SO-37925","expediente_completo":"EX-2024-96537015- -APN-DFYC#ANMAT / IF-2024-96535978-APN-DFYC%ANMAT","certificado_nombre":"CERTIFICADO 615","url_certificado":"https://drive.google.com/drive/folders/1c9yH8j5YrVb7S8l7HRzLBBptIvRin9MV"},{"codigo":"KNIFE016","modelo":"W160F","marca":"Cuk by Gadnic","cantidad":20,"peso_especifico":10,"id_stock_origen":"SO-37925","expediente_completo":"EX-2024-96537015- -APN-DFYC#ANMAT / IF-2024-96535978-APN-DFYC%ANMAT","certificado_nombre":"CERTIFICADO 615","url_certificado":"https://drive.google.com/drive/folders/1c9yH8j5YrVb7S8l7HRzLBBptIvRin9MV"},{"codigo":"KNIFE015","modelo":"KFN150","marca":"Cuk by Gadnic","cantidad":300,"peso_especifico":151.5,"id_stock_origen":"SO-37927","expediente_completo":"EX-2024-96537015- -APN-DFYC#ANMAT / IF-2024-96535978-APN-DFYC%ANMAT","certificado_nombre":"CERTIFICADO 615","url_certificado":"https://drive.google.com/drive/folders/1c9yH8j5YrVb7S8l7HRzLBBptIvRin9MV"},{"codigo":"KNIFE015","modelo":"KFN150","marca":"Cuk by Gadnic","cantidad":20,"peso_especifico":10.5,"id_stock_origen":"SO-37927","expediente_completo":"EX-2024-96537015- -APN-DFYC#ANMAT / IF-2024-96535978-APN-DFYC%ANMAT","certificado_nombre":"CERTIFICADO 615","url_certificado":"https://drive.google.com/drive/folders/1c9yH8j5YrVb7S8l7HRzLBBptIvRin9MV"}]}</t>
  </si>
  <si>
    <t>TIMEMO04</t>
  </si>
  <si>
    <t>INAL LC - 1597242237</t>
  </si>
  <si>
    <t>70TAC019AA001</t>
  </si>
  <si>
    <t>CE-2026-24605503-APN-DFYC#ANMAT</t>
  </si>
  <si>
    <t>CERTIFICADO 526</t>
  </si>
  <si>
    <t>CAFETE19</t>
  </si>
  <si>
    <t>FLT1900</t>
  </si>
  <si>
    <t>CERTIFICADO 864</t>
  </si>
  <si>
    <t>BIDCOM SRL - RE - CE-2026-16809655-APN-DFYC#ANMAT</t>
  </si>
  <si>
    <t>https://drive.google.com/drive/folders/1PLrvv-OHwSopcKEjY4jll69n6pSXk-h6</t>
  </si>
  <si>
    <t>W160F</t>
  </si>
  <si>
    <t>CERTIFICADO 206</t>
  </si>
  <si>
    <t>INVER004 / INVER006</t>
  </si>
  <si>
    <t>Inversor de Potencia</t>
  </si>
  <si>
    <t>KNIFE015</t>
  </si>
  <si>
    <t>KFN150</t>
  </si>
  <si>
    <t>SO-41296</t>
  </si>
  <si>
    <t>TIMEM14N</t>
  </si>
  <si>
    <t>MLM1420</t>
  </si>
  <si>
    <t>CERTIFICADO 33</t>
  </si>
  <si>
    <t>ANAFE001 ANAFE014</t>
  </si>
  <si>
    <t>ANAFE ELECTRICO</t>
  </si>
  <si>
    <t xml:space="preserve">enviada la nota </t>
  </si>
  <si>
    <t>SZXS074533</t>
  </si>
  <si>
    <t>CERTIFICADO 618</t>
  </si>
  <si>
    <t>KNIFE018</t>
  </si>
  <si>
    <t>FLO18</t>
  </si>
  <si>
    <t>EX-2025-103914642- -APN-DFYC#ANMAT / IF-2025-103913953-APN-DFYC#ANMAT</t>
  </si>
  <si>
    <t>CERTIFICADO 70</t>
  </si>
  <si>
    <t>SECA0003 / SECA0004</t>
  </si>
  <si>
    <t>https://drive.google.com/drive/folders/1pqNx9Xp6z9YnG2w0n8n6_Z5iYBj0WMVH</t>
  </si>
  <si>
    <t>Cepillo Alisador</t>
  </si>
  <si>
    <t>1gt2wYShun8BLc8ViSCcj683N2ig_PD4z</t>
  </si>
  <si>
    <t>{"hbl":"SZXS074533","invoice":"CI2322026155459","importador":"Bidcom","fcl":"FCL 2036","fecha_arribo":"15/03/2026","items":[{"codigo":"KNIFE018","modelo":"FLO18","marca":"Cuk by Gadnic","cantidad":200,"peso_especifico":426.375,"id_stock_origen":"SO-37914","expediente_completo":"EX-2024-125754730- -APN-DFYC#ANMAT / IF-2024-125743010-APN-DFYC#ANMAT","certificado_nombre":"CERTIFICADO 618","url_certificado":"https://drive.google.com/drive/folders/1mRd1mfPVTb9Dao4O_4XAu4Z1hL5bz-WV"}]}</t>
  </si>
  <si>
    <t>INAL LC - 1597038404</t>
  </si>
  <si>
    <t>CE-2026-24603881-APN-DFYC#ANMAT</t>
  </si>
  <si>
    <t>DLSZ26010214U</t>
  </si>
  <si>
    <t>CERTIFICADO 416</t>
  </si>
  <si>
    <t>WHIS0003</t>
  </si>
  <si>
    <t>WKT300</t>
  </si>
  <si>
    <t>1eofNn4LJncpWf61o8h9y6JaOAIHg8goA</t>
  </si>
  <si>
    <t>{"hbl":"DLSZ26010214U","invoice":"LHK301202613-4216","importador":"Bidcom","fcl":"FCL 1969","fecha_arribo":"06/03/2026","items":[{"codigo":"WHIS0003","modelo":"WKT300","marca":"GADNIC","cantidad":300,"peso_especifico":375,"id_stock_origen":"SO-37185","expediente_completo":"EX-2025-20457566- -APN-DFYC#ANMAT / IF-2025-20457025-APN-DFYC#ANMAT","certificado_nombre":"CERTIFICADO 416","url_certificado":"https://drive.google.com/drive/folders/1PuKNHak-INqUAwWaPoM9K6H-LXq9R-G0"},{"codigo":"CAFETE06","modelo":"JR60FH","marca":"GADNIC","cantidad":528,"peso_especifico":221.64999999999998,"id_stock_origen":"SO-37572","expediente_completo":"BIDCOM SRL - RE - CE-2026-01560899-APN-DFYC#ANMAT","certificado_nombre":"CERTIFICADO 266","url_certificado":"https://drive.google.com/drive/folders/1nrCwmw2QXV82qVlhoaObV51AL1-w14ep"},{"codigo":"LUNCHE02","modelo":"LUH61","marca":"GADNIC","cantidad":240,"peso_especifico":72.5,"id_stock_origen":"SO-37916","expediente_completo":"BIDCOM SRL : EX-2023-105328114- -APN-DFYC#ANMAT","certificado_nombre":"CERTIFICADO 403","url_certificado":"https://drive.google.com/drive/folders/1KWWssBmsQr0gDTPw_KFqyG51SGOAPAcf"}]}</t>
  </si>
  <si>
    <t>INAL LC - 1594229038</t>
  </si>
  <si>
    <t>CE-2026-23241072-APN-DFYC#ANMAT</t>
  </si>
  <si>
    <t>CERTIFICADO 397</t>
  </si>
  <si>
    <t>CERTIFICADO 469</t>
  </si>
  <si>
    <t>INTIM01/02/03/04/05/06/07/08/09/10/18</t>
  </si>
  <si>
    <t>Masajeador intimo</t>
  </si>
  <si>
    <t>Pendiente BL original</t>
  </si>
  <si>
    <t>certificado 397</t>
  </si>
  <si>
    <t>CI782026131918</t>
  </si>
  <si>
    <t>SO-40236</t>
  </si>
  <si>
    <t>RECBUF01</t>
  </si>
  <si>
    <t>RBSK01</t>
  </si>
  <si>
    <t>CUK by Gadnic</t>
  </si>
  <si>
    <t xml:space="preserve">CERTIFICADO 397 </t>
  </si>
  <si>
    <t>CAFEXP07 - CAFEXP08</t>
  </si>
  <si>
    <t>Cafeteras Eléctricas Expresso</t>
  </si>
  <si>
    <t>CERTIFICADO 975</t>
  </si>
  <si>
    <t>DLSZ26020009</t>
  </si>
  <si>
    <t>1krNFgvGUwaMAoUhs4AKcz08CpV4ucw7s</t>
  </si>
  <si>
    <t>https://drive.google.com/drive/folders/17gdte_4GHMEVAirdBPYYj2y7BbX3dh3E</t>
  </si>
  <si>
    <t>{"hbl":"DLSZ26020009","invoice":"CI62202693927","importador":"Bidcom","fcl":"FCL 2001","fecha_arribo":"20/03/2026","items":[{"codigo":"GRINDE10","modelo":"HTR156","marca":"GADNIC","cantidad":1008,"peso_especifico":601.86,"id_stock_origen":"SO-37558","expediente_completo":"EX-2025-19882180- -APN-DFYC#ANMAT / IF-2025-19880986-APN-DFYC#ANMAT","certificado_nombre":"CERTIFICADO 364","url_certificado":"https://drive.google.com/drive/folders/1-Msc2qQDyTIlmpsscsw3ENM_XWmH5nCr"}]}</t>
  </si>
  <si>
    <t>INAL LC - 1594230444</t>
  </si>
  <si>
    <t>CE-2026-22816626-APN-DFYC#ANMAT</t>
  </si>
  <si>
    <t>10/03/2026</t>
  </si>
  <si>
    <t>DLNB2601681</t>
  </si>
  <si>
    <t>CERTIFICADO 77</t>
  </si>
  <si>
    <t>BATI000X / BATI003X</t>
  </si>
  <si>
    <t>Batidoras Planetarias</t>
  </si>
  <si>
    <t>1WQXHCEJvN9__M_K171BySjlyWfhLo2tx</t>
  </si>
  <si>
    <t>{"hbl":"DLNB2601681","invoice":"CI112202691513","importador":"Bidcom","fcl":"FCL 1937","fecha_arribo":"20/03/2026","items":[{"codigo":"MOLIN030","modelo":"MONILI32","marca":"GADNIC","cantidad":480,"peso_especifico":252,"id_stock_origen":"SO-37187","expediente_completo":"EX-2024-90484963- -APN-DFYC#ANMAT / IF-2024-90474887-APN-DFYC#ANMAT","certificado_nombre":"CERTIFICADO 715","url_certificado":"https://drive.google.com/drive/folders/1U6iwOewV7Hd8BD1aXmlVcl995wR1oOxt"},{"codigo":"MOLIN030","modelo":"MONILI32","marca":"GADNIC","cantidad":20,"peso_especifico":10.55,"id_stock_origen":"SO-37187","expediente_completo":"EX-2024-90484963- -APN-DFYC#ANMAT / IF-2024-90474887-APN-DFYC#ANMAT","certificado_nombre":"CERTIFICADO 715","url_certificado":"https://drive.google.com/drive/folders/1U6iwOewV7Hd8BD1aXmlVcl995wR1oOxt"},{"codigo":"GRINDER3","modelo":"FRS300","marca":"GADNIC","cantidad":500,"peso_especifico":150.7,"id_stock_origen":"SO-37570","expediente_completo":"BIDCOM SRL : EX-2024-64651330- -APN-DFYC#ANMAT / IF-2024-74099463-APN-DFYC%25ANMAT","certificado_nombre":"CERTIFICADO 299","url_certificado":"https://drive.google.com/drive/folders/1mTtH0WOT9EgzoHzF1AZR4SSx-YMjUmV7"},{"codigo":"BOT0014B","modelo":"BDF40","marca":"SOUTH PORT","cantidad":420,"peso_especifico":193.76,"id_stock_origen":"SO-37982","expediente_completo":"EX-2024-96588404- -APN-DFYC#ANMAT / IF-2024-96582925-APN-DFYC#ANMAT","certificado_nombre":"CERTIFICADO 639","url_certificado":"https://drive.google.com/drive/folders/1ke5vdmUo90gcgeSx4XnRdOXA2zRCdoge"}]}</t>
  </si>
  <si>
    <t>INAL LC - 1594234546</t>
  </si>
  <si>
    <t>BIDCOM SRL - RE - CE-2026-51812169-APN-DFYC#ANMAT</t>
  </si>
  <si>
    <t>CE-2026-23500087-APN-DFYC#ANMAT</t>
  </si>
  <si>
    <t>Extension calitec</t>
  </si>
  <si>
    <t>https://drive.google.com/drive/folders/16Z2VZ2EvTaVBVgl33LJzC666YELzOtGE?usp=drive_link</t>
  </si>
  <si>
    <t>CERTIFICADO 372</t>
  </si>
  <si>
    <t>SIER0001 / SIER0005</t>
  </si>
  <si>
    <t>Mini Motosierra</t>
  </si>
  <si>
    <t>CERTIFICADO 639</t>
  </si>
  <si>
    <t>BOT0014B</t>
  </si>
  <si>
    <t>BDF40</t>
  </si>
  <si>
    <t>certificado 993</t>
  </si>
  <si>
    <t>DLSZ26020008</t>
  </si>
  <si>
    <t>LHK108202610-4215</t>
  </si>
  <si>
    <t>TEN65</t>
  </si>
  <si>
    <t xml:space="preserve">CERTIFICADO 535 </t>
  </si>
  <si>
    <t>Cafetera Prensa Francesa</t>
  </si>
  <si>
    <t>SO-40961</t>
  </si>
  <si>
    <t>BOT00023</t>
  </si>
  <si>
    <t>1lzdaY0Lb27wfUejioXPMdNz9byZaPDkq</t>
  </si>
  <si>
    <t>{"hbl":"DLSZ26020008","invoice":"CI192202618345","importador":"Bidcom","fcl":"FCL 1960","fecha_arribo":"20/03/2026","items":[{"codigo":"KNIFE008","modelo":"TEN65","marca":"Cuk by Gadnic","cantidad":480,"peso_especifico":392.8,"id_stock_origen":"SO-36301","expediente_completo":"EX-2024-98070240- -APN-DFYC#ANMAT / IF-2024-98068472-APN-DFYC%ANMAT","certificado_nombre":"CERTIFICADO 624","url_certificado":"https://drive.google.com/drive/folders/1rJZmlHExdOZfUgsBrS9qq2weiMXahcMr"},{"codigo":"KNIFE008","modelo":"TEN65","marca":"Cuk by Gadnic","cantidad":20,"peso_especifico":16.65,"id_stock_origen":"SO-36301","expediente_completo":"EX-2024-98070240- -APN-DFYC#ANMAT / IF-2024-98068472-APN-DFYC%ANMAT","certificado_nombre":"CERTIFICADO 624","url_certificado":"https://drive.google.com/drive/folders/1rJZmlHExdOZfUgsBrS9qq2weiMXahcMr"},{"codigo":"VINO0001","modelo":"UNV32","marca":"GADNIC","cantidad":500,"peso_especifico":200.5,"id_stock_origen":"SO-36304","expediente_completo":"EX-2025-29899622- -APN-DFYC#ANMAT / IF-2025-29898118-APN-DFYC%ANMAT","certificado_nombre":"CERTIFICADO 748","url_certificado":"https://drive.google.com/drive/folders/1btxwdBd0Gybl4pSciccPOBJxMJgLr10C"}]}</t>
  </si>
  <si>
    <t>INAL LC - 1594236188</t>
  </si>
  <si>
    <t>CE-2026-23499839-APN-DFYC#ANMAT</t>
  </si>
  <si>
    <t>VASTF489</t>
  </si>
  <si>
    <t>CERTIFICADO 361</t>
  </si>
  <si>
    <t>CERTIFICADO 1006</t>
  </si>
  <si>
    <t>Depiladora Definitiva Laser 12V</t>
  </si>
  <si>
    <t>CERTIFICADO 748</t>
  </si>
  <si>
    <t>VINO0001</t>
  </si>
  <si>
    <t>UNV32</t>
  </si>
  <si>
    <t>https://drive.google.com/drive/folders/10k_eBENYQAcH8w7l2uQ1prOEElDzC_WB?usp=drive_link</t>
  </si>
  <si>
    <t>NGBS076314</t>
  </si>
  <si>
    <t>BIDCOM SRL - RE - CE-2026-59271177-APN-DFYC%23ANMAT</t>
  </si>
  <si>
    <t>BMB140</t>
  </si>
  <si>
    <t>CERTIFICADO 387</t>
  </si>
  <si>
    <t>DESKL002</t>
  </si>
  <si>
    <t>Luminaria de escritorio</t>
  </si>
  <si>
    <t>https://drive.google.com/drive/folders/1kBXa6SKT-zvHrFsxQXZzm5zfb6llbaIr?usp=drive_link</t>
  </si>
  <si>
    <t>CERTIFICADO 1150</t>
  </si>
  <si>
    <t>1NTtaBTWq8NZxxH8mV2_iaAtxzOuro8nv</t>
  </si>
  <si>
    <t>{"hbl":"NGBS076314","invoice":"CI132202612161","importador":"Bidcom","fcl":"FCL 2050","fecha_arribo":"22/03/2026","items":[{"codigo":"BABY0014","modelo":"BMB140","marca":"MAWE","cantidad":2010,"peso_especifico":1051.8999999999999,"id_stock_origen":"SO-36572","expediente_completo":"BIDCOM SRL - RE - CE-2026-07552261-APN-DFYC#ANMAT","certificado_nombre":"CERTIFICADO 858","url_certificado":"https://drive.google.com/drive/folders/1ISwPh_BS5CrKBAK5eq2Qe0CwrJCLUls3"},{"codigo":"GRINDER3","modelo":"FRS300","marca":"GADNIC","cantidad":600,"peso_especifico":179.52,"id_stock_origen":"SO-38106","expediente_completo":"BIDCOM SRL : EX-2024-64651330- -APN-DFYC#ANMAT / IF-2024-74099463-APN-DFYC%25ANMAT","certificado_nombre":"CERTIFICADO 299","url_certificado":"https://drive.google.com/drive/folders/1mTtH0WOT9EgzoHzF1AZR4SSx-YMjUmV7"}]}</t>
  </si>
  <si>
    <t>INAL LC - 1594238884</t>
  </si>
  <si>
    <t>CE-2026-23499901-APN-DFYC#ANMAT</t>
  </si>
  <si>
    <t>26/03/2026</t>
  </si>
  <si>
    <t>DLSZ26020001</t>
  </si>
  <si>
    <t>EDG2130</t>
  </si>
  <si>
    <t>CERTIFICADO 37</t>
  </si>
  <si>
    <t>MANI0006 / MANI0038</t>
  </si>
  <si>
    <t>Colector de Polvo de Uñas</t>
  </si>
  <si>
    <t>DLNB2607483</t>
  </si>
  <si>
    <t>CI138202695016</t>
  </si>
  <si>
    <t>FCL 2496</t>
  </si>
  <si>
    <t>1A_ukHI-3ta80CReGE7F__VlY9zrSs3e-</t>
  </si>
  <si>
    <t>SO-41832</t>
  </si>
  <si>
    <t>{"hbl":"DLSZ26020001","invoice":"CI132202616497","importador":"Bidcom","fcl":"FCL 1899","fecha_arribo":"08/03/2026","items":[{"codigo":"KNIFE003","modelo":"EDG2130","marca":"GADNIC","cantidad":480,"peso_especifico":409.6,"id_stock_origen":"SO-36296","expediente_completo":"BIDCOM SRL - RE - CE-2026-03173702-APN-DFYC#ANMAT","certificado_nombre":"CERTIFICADO 265","url_certificado":"https://drive.google.com/drive/folders/1C_mrATHnZW8a0WDN6jM-EuZu7cuxz66R"},{"codigo":"KNIFE003","modelo":"EDG2130","marca":"GADNIC","cantidad":20,"peso_especifico":16.45,"id_stock_origen":"SO-36296","expediente_completo":"BIDCOM SRL - RE - CE-2026-03173702-APN-DFYC#ANMAT","certificado_nombre":"CERTIFICADO 265","url_certificado":"https://drive.google.com/drive/folders/1C_mrATHnZW8a0WDN6jM-EuZu7cuxz66R"}]}</t>
  </si>
  <si>
    <t>TERMO07V</t>
  </si>
  <si>
    <t>Pendiente</t>
  </si>
  <si>
    <t>CE-2026-21120630-APN-DFYC#ANMAT</t>
  </si>
  <si>
    <t>https://drive.google.com/drive/folders/1Xji9RQJ3epGw6qDsFUx33AFDXDG4TH1e</t>
  </si>
  <si>
    <t>TM4219A</t>
  </si>
  <si>
    <t>19E8sBx75eU2KN9n3j20uurs9vyQYaH7z</t>
  </si>
  <si>
    <t>{"hbl":"SZXS073099","invoice":"CI2012026101849","importador":"","fcl":"","fecha_arribo":"15/02/2026","items":[{"codigo":"TIMEMO04","modelo":"TM4219A","marca":"TIMEMORE","cantidad":144,"peso_especifico":8.98,"id_stock_origen":"SO-36446","expediente_completo":"BIDCOM SRL - RE - CE-2026-16809655-APN-DFYC#ANMAT","certificado_nombre":"CERTIFICADO 864","url_certificado":"https://drive.google.com/drive/folders/1PLrvv-OHwSopcKEjY4jll69n6pSXk-h6"}]}</t>
  </si>
  <si>
    <t>INAL LC - 1587079714</t>
  </si>
  <si>
    <t>EX-2024-96603823- -APN-DFYC#ANMAT / IF-2024-96601594-APN-DFYC%ANMAT</t>
  </si>
  <si>
    <t>CERTIFICADO 901</t>
  </si>
  <si>
    <t>OEKTAO26010390</t>
  </si>
  <si>
    <t>ECOFLO08</t>
  </si>
  <si>
    <t>Estación de energía portátil</t>
  </si>
  <si>
    <t>https://drive.google.com/drive/folders/1BwB0PKpIjEEFshsDNZ2EMEx9dNHbbsyb</t>
  </si>
  <si>
    <t>Origen</t>
  </si>
  <si>
    <t>CERTIFICADO 1111</t>
  </si>
  <si>
    <t>1cf3kom__VeMC6NSUiY9I7sAZIbqX3s-B</t>
  </si>
  <si>
    <t>{"hbl":"OEKTAO26010390","invoice":"CI2022026171549","importador":"Bidcom","fcl":"FCL 2019","fecha_arribo":"23/03/2026","items":[{"codigo":"CUBE0012","modelo":"CB1200H","marca":"GADNIC","cantidad":500,"peso_especifico":178.2,"id_stock_origen":"SO-37174","expediente_completo":"EX-2024-91115562- -APN-DFYC#ANMAT / IF-2024-91113161-APN-DFYC#ANMAT","certificado_nombre":"CERTIFICADO 629","url_certificado":"https://drive.google.com/drive/folders/1V7SNlt6xbfCBdxcSVWZJm99Gflzy74Q-"},{"codigo":"CUBE0011","modelo":"CBH31","marca":"GADNIC","cantidad":360,"peso_especifico":222.84,"id_stock_origen":"SO-37180","expediente_completo":"EX-2024-89958124- -APN-DFYC#ANMAT / IF-2024-89954293-APN-DFYC%ANMAT","certificado_nombre":"CERTIFICADO 628","url_certificado":"https://drive.google.com/drive/folders/1IhXZp7Myr5o3-NPibNYeP9Hg0_dTSneW"},{"codigo":"CUBE0010","modelo":"LWD100","marca":"GADNIC","cantidad":360,"peso_especifico":222.12,"id_stock_origen":"SO-37181","expediente_completo":"EX-2024-55026042- -APN-DFYC#ANMAT / IF-2024-55024548-APN-DFYC%ANMAT","certificado_nombre":"CERTIFICADO 627","url_certificado":"https://drive.google.com/drive/folders/1QIqtrScktPNeoZm6ARPEzHs5RafHWcLc"}]}</t>
  </si>
  <si>
    <t>16.675,40.</t>
  </si>
  <si>
    <t>INAL LC - 1598446510</t>
  </si>
  <si>
    <t>CE-2026-26271724-APN-DFYC#ANMAT</t>
  </si>
  <si>
    <t>CERTIFICADO 628</t>
  </si>
  <si>
    <t>CUBE0011</t>
  </si>
  <si>
    <t>CBH31</t>
  </si>
  <si>
    <t>CERTIFICADO 903</t>
  </si>
  <si>
    <t>ECOFLO10</t>
  </si>
  <si>
    <t>DLNB2602616</t>
  </si>
  <si>
    <t>CERTIFICADO 898</t>
  </si>
  <si>
    <t>ECOFLO04</t>
  </si>
  <si>
    <t>1hBCQd4a2DYDl4BXr37vzHtVqS3hOW6bO</t>
  </si>
  <si>
    <t>{"hbl":"DLNB2602616","invoice":"CI11220269369","importador":"Bidcom","fcl":"FCL 2020","fecha_arribo":"24/03/2026","items":[{"codigo":"MATELI01","modelo":"MTL100","marca":"South Port","cantidad":1300,"peso_especifico":745.68,"id_stock_origen":"SO-37219","expediente_completo":"BIDCOM: EX-2025-81751064- -APN-DFYC#ANMAT  IF-2025-81743016-APN-DFYC%ANMAT","certificado_nombre":"CERTIFICADO 833","url_certificado":"https://drive.google.com/drive/folders/15DhZOtaGqFtn8wQKTPXAee_PNetkK-3Y"},{"codigo":"MATELI01","modelo":"MTL100","marca":"South Port","cantidad":8,"peso_especifico":4.88,"id_stock_origen":"SO-37219","expediente_completo":"BIDCOM: EX-2025-81751064- -APN-DFYC#ANMAT  IF-2025-81743016-APN-DFYC%ANMAT","certificado_nombre":"CERTIFICADO 833","url_certificado":"https://drive.google.com/drive/folders/15DhZOtaGqFtn8wQKTPXAee_PNetkK-3Y"}]}</t>
  </si>
  <si>
    <t>35.525,28.</t>
  </si>
  <si>
    <t>INAL LC - 1598454937</t>
  </si>
  <si>
    <t>CE-2026-26967993-APN-DFYC#ANMAT</t>
  </si>
  <si>
    <t>05/05/2026</t>
  </si>
  <si>
    <t>CERTIFICADO 904</t>
  </si>
  <si>
    <t>DJI C12000</t>
  </si>
  <si>
    <t>Fuente de alimentación inteligente</t>
  </si>
  <si>
    <t>NGBS076022</t>
  </si>
  <si>
    <t>CERTIFICADO 653</t>
  </si>
  <si>
    <t>BOT0010B</t>
  </si>
  <si>
    <t>PK23</t>
  </si>
  <si>
    <t>1PSXFA5O73usCHJC3VwPaY03w83W7oQS9</t>
  </si>
  <si>
    <t>{"hbl":"NGBS076022","invoice":"CI112202695750","importador":"Bidcom","fcl":"FCL 2025","fecha_arribo":"29/03/2026","items":[{"codigo":"BOT0010B","modelo":"PK23","marca":"GADNIC","cantidad":400,"peso_especifico":218.4,"id_stock_origen":"SO-37980","expediente_completo":"EX-2024-108551788- -APN-DFYC#ANMAT / IF-2024-108549717-APN-DFYC%25ANMAT","certificado_nombre":"CERTIFICADO 653","url_certificado":"https://drive.google.com/drive/folders/1EPF0Q16h7X2jLhqUvxX9bSDJG90jh3sP"},{"codigo":"BOT0011N","modelo":"GUJ20","marca":"GADNIC","cantidad":400,"peso_especifico":161.12,"id_stock_origen":"SO-37978","expediente_completo":"EX-2024-93598860- -APN-DFYC#ANMAT / IF-2024-93597853-APN-DFYC%25ANMAT","certificado_nombre":"CERTIFICADO 652","url_certificado":"https://drive.google.com/drive/folders/1_dOHL8PXqWcPnzNtxBu2DaRp7ZbTs87j"},{"codigo":"BOT0011V","modelo":"GUJ20","marca":"GADNIC","cantidad":400,"peso_especifico":161.12,"id_stock_origen":"SO-37981","expediente_completo":"EX-2024-93598860- -APN-DFYC#ANMAT / IF-2024-93597853-APN-DFYC%25ANMAT","certificado_nombre":"CERTIFICADO 652","url_certificado":"https://drive.google.com/drive/folders/1_dOHL8PXqWcPnzNtxBu2DaRp7ZbTs87j"}]}</t>
  </si>
  <si>
    <t>26.348.</t>
  </si>
  <si>
    <t>INAL LC - 1598472781</t>
  </si>
  <si>
    <t>CERTIFICADO 881</t>
  </si>
  <si>
    <t>OLLA0104</t>
  </si>
  <si>
    <t>Sartén de Aluminio</t>
  </si>
  <si>
    <t>CERTIFICADO 652</t>
  </si>
  <si>
    <t>BOT0011N</t>
  </si>
  <si>
    <t>GUJ20</t>
  </si>
  <si>
    <t>SO-41833</t>
  </si>
  <si>
    <t>certificado 1035</t>
  </si>
  <si>
    <t>TERMO06N</t>
  </si>
  <si>
    <t>TER1L</t>
  </si>
  <si>
    <t>CERTIFICADO 1121</t>
  </si>
  <si>
    <t>BOT0011V</t>
  </si>
  <si>
    <t>CERTIFICADO 1122</t>
  </si>
  <si>
    <t>CERTIFICADO 882</t>
  </si>
  <si>
    <t>OLLA0120</t>
  </si>
  <si>
    <t>Batería de Cocina Aluminio</t>
  </si>
  <si>
    <t>NGBS076634</t>
  </si>
  <si>
    <t>pago, falan comentarios</t>
  </si>
  <si>
    <t>CERTIFICADO 924</t>
  </si>
  <si>
    <t>MATELI02</t>
  </si>
  <si>
    <t>MTL200N</t>
  </si>
  <si>
    <t>1N-VisHBQ04Ymf7GYzXLOTc0GDadw9GBw</t>
  </si>
  <si>
    <r>
      <rPr>
        <rFont val="Roboto"/>
        <color rgb="FF000000"/>
      </rPr>
      <t>{"hbl":"NGBS076634","invoice":"CI1322026132659","importador":"Bidcom","fcl":"FCL 2060","fecha_arribo":"29/03/2026","items":[{"codigo":"MATELI02","modelo":"MTL200N","marca":"SOUTH PORT","cantidad":1000,"peso_especifico":572.8,"id_stock_origen":"SO-37986","expediente_completo":"BIDCOM SRL - RE - CE-2026-27381688-APN-DFYC#ANMAT","certificado_nombre":"CERTIFICADO 924","url_certificado":"</t>
    </r>
    <r>
      <rPr>
        <rFont val="Roboto"/>
        <color rgb="FF000000"/>
        <u/>
      </rPr>
      <t>https://drive.google.com/drive/folders/1jsaw-34EQqkNvTu1w5laIU5Vp4xM8fFg</t>
    </r>
    <r>
      <rPr>
        <rFont val="Roboto"/>
        <color rgb="FF000000"/>
      </rPr>
      <t>"}]}</t>
    </r>
  </si>
  <si>
    <t>CERTIFICADO 883</t>
  </si>
  <si>
    <t>OLLA0121</t>
  </si>
  <si>
    <t>Pago OK</t>
  </si>
  <si>
    <t>certificado 1022</t>
  </si>
  <si>
    <t>INAL LC - 1606206579</t>
  </si>
  <si>
    <t>CE-2026-35205810-APN-DFYC#ANMAT</t>
  </si>
  <si>
    <t>certificado 1123</t>
  </si>
  <si>
    <t>09/04/2026</t>
  </si>
  <si>
    <t>OEKCAN26010424</t>
  </si>
  <si>
    <t>CERTIFICADO 884</t>
  </si>
  <si>
    <t>certificado 1017</t>
  </si>
  <si>
    <t>OLLA0122</t>
  </si>
  <si>
    <t>Sarten Acero Inoxidable</t>
  </si>
  <si>
    <t>certificado 990</t>
  </si>
  <si>
    <t>1hJ9Ud7_3GBm2VJFlKGDEQFzm3O-KJmBS</t>
  </si>
  <si>
    <t>{"hbl":"OEKCAN26010424","invoice":"CI132202613354","importador":"Bidcom","fcl":"FCL 1996","fecha_arribo":"29/03/2026","items":[{"codigo":"KPARRI01","modelo":"UTL10","marca":"GADNIC","cantidad":1008,"peso_especifico":743.4,"id_stock_origen":"SO-37172","expediente_completo":"EX-2024-87159684- -APN-DFYC#ANMAT / IF-2024-87158667-APN-DFYC%25ANMAT","certificado_nombre":"CERTIFICADO 256","url_certificado":"https://drive.google.com/drive/folders/1JUpgcw0Vs8sO-q_YnfHAqwwKz5gh59XY"}]}</t>
  </si>
  <si>
    <t>19.756,80.</t>
  </si>
  <si>
    <t>INAL LC - 1598478010</t>
  </si>
  <si>
    <t>SZXS074395</t>
  </si>
  <si>
    <t>CERTIFICADO 279</t>
  </si>
  <si>
    <t>PETA0001</t>
  </si>
  <si>
    <t>WHX1</t>
  </si>
  <si>
    <t>certificado 1060</t>
  </si>
  <si>
    <t xml:space="preserve">CERTIFICADO 888 </t>
  </si>
  <si>
    <t>BOT00020</t>
  </si>
  <si>
    <t>Botella Termica 720ML</t>
  </si>
  <si>
    <t>1O0sY6x5LquiBReWBss9h_T8tandtdP3z</t>
  </si>
  <si>
    <t>{"hbl":"SZXS074395","invoice":"CI1322026124129","importador":"Bidcom","fcl":"FCL 1998","fecha_arribo":"29/03/2026","items":[{"codigo":"PETA0001","modelo":"WHX1","marca":"GADNIC","cantidad":500,"peso_especifico":63.5,"id_stock_origen":"SO-36361","expediente_completo":"EX-2024-125720162- -APN-DFYC#ANMAT / IF-2024-125719404-APN-DFYC%ANMAT","certificado_nombre":"CERTIFICADO 279","url_certificado":"https://drive.google.com/drive/folders/1VXjSl9MfNyi6HiOGQOlNcY9vDImhxNCS"}]}</t>
  </si>
  <si>
    <t>INAL LC - 1600587766</t>
  </si>
  <si>
    <t>CE-2026-28440525-APN-DFYC#ANMAT</t>
  </si>
  <si>
    <t>01/04/2026</t>
  </si>
  <si>
    <t>DLNB2602314</t>
  </si>
  <si>
    <t>1iM0ZoDQsbWw6-Ag7SlykePw3ImFXIyp5</t>
  </si>
  <si>
    <t>{"hbl":"DLNB2602314","invoice":"CI202202694219","importador":"Bidcom","fcl":"FCL 2000","fecha_arribo":"29/03/2026","items":[{"codigo":"CAFETE02","modelo":"CFT22E","marca":"GADNIC","cantidad":1008,"peso_especifico":622.02,"id_stock_origen":"SO-37556","expediente_completo":"BIDCOM SRL - RE - CE-2026-05723358-APN-DFYC#ANMAT","certificado_nombre":"CERTIFICADO 535","url_certificado":"https://drive.google.com/drive/folders/1mAXp2c2CbiXiIQjZiic8UFgUpKuGzAxw"},{"codigo":"MOKA6MUP","modelo":"MK300H","marca":"GADNIC","cantidad":1008,"peso_especifico":483,"id_stock_origen":"SO-37557","expediente_completo":"BIDCOM SRL - RE - CE-2026-05224215-APN-DFYC#ANMAT","certificado_nombre":"CERTIFICADO 272","url_certificado":"https://drive.google.com/drive/folders/1mWFiRNyiHXbNBcU-tzd48jFDKFEmVB9x"}]}</t>
  </si>
  <si>
    <t>39.513,60.</t>
  </si>
  <si>
    <t>SO-41834</t>
  </si>
  <si>
    <t>INAL LC - 1598533126</t>
  </si>
  <si>
    <t>CERTIFICADO 889</t>
  </si>
  <si>
    <t>TERMO011X</t>
  </si>
  <si>
    <t>Termo pico matero 800ML</t>
  </si>
  <si>
    <t>BOT00019</t>
  </si>
  <si>
    <t>BTL190</t>
  </si>
  <si>
    <t>CERTIFICADO 887</t>
  </si>
  <si>
    <t>DLNB2602651</t>
  </si>
  <si>
    <t>BOT0012B</t>
  </si>
  <si>
    <t>KEQ4015</t>
  </si>
  <si>
    <t>BIDCOM SRL - RE - CE-2026-25596798-APN-DFYC#ANMAT</t>
  </si>
  <si>
    <t>CERTIFICADO 905</t>
  </si>
  <si>
    <t>1j5Rk-CGZjWtxC9P9_OdFMEZSCz-Ieo-o</t>
  </si>
  <si>
    <t>KPARRI08</t>
  </si>
  <si>
    <t>Kit Utensilios de parrilla</t>
  </si>
  <si>
    <t>{"hbl":"DLNB2602651","invoice":"CI132202612310","importador":"Bidcom","fcl":"FCL 2056","fecha_arribo":"31/03/2026","items":[{"codigo":"BOT0012B","modelo":"KEQ4015","marca":"SOUTH PORT","cantidad":300,"peso_especifico":96.30000000000001,"id_stock_origen":"SO-37983","expediente_completo":"BIDCOM SRL - RE - CE-2025-127690931-APN-DFYC#ANMAT","certificado_nombre":"CERTIFICADO 640","url_certificado":"https://drive.google.com/drive/folders/1z9UZDs5s6YIbEEnlKNTteaZaGQqxUlQg"},{"codigo":"BOT0012R","modelo":"KEQ4015","marca":"SOUTH PORT","cantidad":400,"peso_especifico":128.4,"id_stock_origen":"SO-37984","expediente_completo":"BIDCOM SRL - RE - CE-2025-127690931-APN-DFYC#ANMAT","certificado_nombre":"CERTIFICADO 640","url_certificado":"https://drive.google.com/drive/folders/1z9UZDs5s6YIbEEnlKNTteaZaGQqxUlQg"},{"codigo":"BOT0013N","modelo":"KWU981","marca":"SOUTH PORT","cantidad":400,"peso_especifico":157.6,"id_stock_origen":"SO-37985","expediente_completo":"BIDCOM SRL - RE - CE-2025-127690931-APN-DFYC#ANMAT","certificado_nombre":"CERTIFICADO 640","url_certificado":"https://drive.google.com/drive/folders/1z9UZDs5s6YIbEEnlKNTteaZaGQqxUlQg"}]}</t>
  </si>
  <si>
    <t>https://drive.google.com/drive/folders/1sEJ2mjsfD4z0ZnrsotVEwgcJ8ACfNsyF?usp=drive_link</t>
  </si>
  <si>
    <t>13.930.</t>
  </si>
  <si>
    <t>INAL LC - 1600388332</t>
  </si>
  <si>
    <t>PAGO OK</t>
  </si>
  <si>
    <t>BOT0012R</t>
  </si>
  <si>
    <t>BOT0013N</t>
  </si>
  <si>
    <t>CERTIFICADO 890</t>
  </si>
  <si>
    <t>CAFEXP40</t>
  </si>
  <si>
    <t>Máquina Automática de Café Expresso</t>
  </si>
  <si>
    <t>QDOS036180</t>
  </si>
  <si>
    <t>1 SKU</t>
  </si>
  <si>
    <t>SO-41835</t>
  </si>
  <si>
    <t>BDD1522</t>
  </si>
  <si>
    <t>1mLNNWNIq0yRL9l1nWgn_M5Zg2QkkMvcF</t>
  </si>
  <si>
    <t>{"hbl":"QDOS036180","invoice":"CI322026142147","importador":"Bidcom","fcl":"FCL 1886","fecha_arribo":"05/04/2026","items":[{"codigo":"FRASKI11","modelo":"KT034","marca":"GADNIC","cantidad":60,"peso_especifico":145.5,"id_stock_origen":"SO-35207","expediente_completo":"BIDCOM SRL - RE - CE-2025-124595403-APN-DFYC#ANMAT","certificado_nombre":"CERTIFICADO 853","url_certificado":"https://drive.google.com/drive/folders/14deHoWMhlQAaPWHyMfYRUFrVXlniXNLx"},{"codigo":"FRASKIT7","modelo":"KTP700","marca":"Cuk By Gadnic","cantidad":1110,"peso_especifico":6179,"id_stock_origen":"SO-36685","expediente_completo":"EX-2025-04090329- -APN-DFYC#ANMAT / IF-2025-04087166-APN-DFYC#ANMAT","certificado_nombre":"CERTIFICADO 439","url_certificado":"https://drive.google.com/drive/folders/1ocoXSxKF3qpAYzsIVNKfKyk22iJmAQgB"},{"codigo":"FRASKI10","modelo":"CP3005","marca":"GADNIC","cantidad":1002,"peso_especifico":6112.2,"id_stock_origen":"SO-36686","expediente_completo":"BIDCOM SRL - RE - CE-2025-125740258-APN-DFYC#ANMAT","certificado_nombre":"CERTIFICADO 850","url_certificado":"https://drive.google.com/drive/folders/1a2sU1ICA6y08_3zKmu0lHDZIL36ZE-ed"},{"codigo":"FRASKIT7","modelo":"KTP700","marca":"Cuk By Gadnic","cantidad":2700,"peso_especifico":15030,"id_stock_origen":"SO-36515","expediente_completo":"EX-2025-04090329- -APN-DFYC#ANMAT / IF-2025-04087166-APN-DFYC#ANMAT","certificado_nombre":"CERTIFICADO 439","url_certificado":"https://drive.google.com/drive/folders/1ocoXSxKF3qpAYzsIVNKfKyk22iJmAQgB"}]}</t>
  </si>
  <si>
    <t>INAL LC - 1600404749</t>
  </si>
  <si>
    <t>CERTIFICADO 891</t>
  </si>
  <si>
    <t>BOT00017</t>
  </si>
  <si>
    <t>Botella termica 600ML</t>
  </si>
  <si>
    <t>KTP700</t>
  </si>
  <si>
    <t>BIDCOM SRL - RE - CE-2026-25601212-APN-DFYC#ANMAT</t>
  </si>
  <si>
    <t>CP3005</t>
  </si>
  <si>
    <t>https://drive.google.com/drive/folders/1KNUJCuDYfSTAo8-sl8NmGolQixnJNxHf</t>
  </si>
  <si>
    <t>CERTIFICADO 402</t>
  </si>
  <si>
    <t>PICA0009 / (UNIFICANDO = PICA001X / PICA0002 / PICA0007 )</t>
  </si>
  <si>
    <t>Picadora de Carne</t>
  </si>
  <si>
    <t>DLNB2602448</t>
  </si>
  <si>
    <t>CERTIFICADO 300</t>
  </si>
  <si>
    <t>BARSET03</t>
  </si>
  <si>
    <t>T3.0TND</t>
  </si>
  <si>
    <t>1V9vJ6lgDXiq1jcrk7YEaojlSAziRwMk8</t>
  </si>
  <si>
    <t>CERTIFICADO 197</t>
  </si>
  <si>
    <t>{"hbl":"DLNB2602448","invoice":"CI132202612264","importador":"Bidcom","fcl":"FCL 2047","fecha_arribo":"07/04/2026","items":[{"codigo":"BARSET03","modelo":"T3.0TND","marca":"GADNIC","cantidad":300,"peso_especifico":372,"id_stock_origen":"SO-37182","expediente_completo":"BIDCOM SRL : EX-2023-105254810- -APN-DFYC#ANMAT","certificado_nombre":"CERTIFICADO 300","url_certificado":"https://drive.google.com/drive/folders/1Zc40ppGrkACdk0BXOYA1OawfPjkJ1S_n"},{"codigo":"BARSET04","modelo":"BARSS4","marca":"GADNIC","cantidad":200,"peso_especifico":287,"id_stock_origen":"SO-37183","expediente_completo":"EX-2024-66402881- -APN-DFYC#ANMAT / IF-2024-121165446-APN-DFYC#ANMAT","certificado_nombre":"CERTIFICADO 532","url_certificado":"https://drive.google.com/drive/folders/17iNk-kgMFgQFuHujONdAl8XMF9pFse_q"},{"codigo":"FRASKI12","modelo":"PAE235","marca":"GADNIC","cantidad":1008,"peso_especifico":1524.6,"id_stock_origen":"SO-37097","expediente_completo":"BIDCOM SRL - RE - CE-2025-130834402-APN-DFYC#ANMAT","certificado_nombre":"CERTIFICADO 854","url_certificado":"https://drive.google.com/drive/folders/1-qt3oLj8CXGLEIK6QVQsejSAr865Or7C"}]}</t>
  </si>
  <si>
    <t>DESELE22</t>
  </si>
  <si>
    <t>SO-41836</t>
  </si>
  <si>
    <t>Lijadora orbital</t>
  </si>
  <si>
    <t>INAL LC - 1600658957</t>
  </si>
  <si>
    <t>NIM200</t>
  </si>
  <si>
    <t>CERTIFICADO 532</t>
  </si>
  <si>
    <t>BARSET04</t>
  </si>
  <si>
    <t>BARSS4</t>
  </si>
  <si>
    <t>CERTIFICADO 888</t>
  </si>
  <si>
    <t>BIDCOM SRL - RE - CE-2026-24515217-APN-DFYC#ANMAT</t>
  </si>
  <si>
    <t>https://drive.google.com/drive/folders/19_27x3CfXGO3818aoB3sx5j0D_CXw99N?usp=drive_link</t>
  </si>
  <si>
    <t>DLNB2602465</t>
  </si>
  <si>
    <t>CERTIFICADO 273</t>
  </si>
  <si>
    <t>STN104AL</t>
  </si>
  <si>
    <t>MONINF1XXX / MONINF2XXX / MONINF4X / MONINF05 / MONINF06</t>
  </si>
  <si>
    <t>Monopatines</t>
  </si>
  <si>
    <t>1LfTxmuquDAwuY56LJilIsfGDPDnQs13F</t>
  </si>
  <si>
    <t>{"hbl":"DLNB2602465","invoice":"CI132202614240","importador":"Bidcom","fcl":"FCL 2013","fecha_arribo":"07/04/2026","items":[{"codigo":"OLLA0104","modelo":"STN104AL","marca":"Cuk by Gadnic","cantidad":792,"peso_especifico":587.4,"id_stock_origen":"SO-36816","expediente_completo":"BIDCOM SRL - RE - CE-2026-07555160-APN-DFYC#ANMAT","certificado_nombre":"CERTIFICADO 881","url_certificado":"https://drive.google.com/drive/folders/1a_Qn_ytHm9cunz6XeZvJPklJIXaeMaIW"},{"codigo":"OLLA0122","modelo":"SA122SS","marca":"Cuk by Gadnic","cantidad":798,"peso_especifico":758.1,"id_stock_origen":"SO-36817","expediente_completo":"BIDCOM SRL - RE - CE-2026-12047895-APN-DFYC#ANMAT","certificado_nombre":"CERTIFICADO 884","url_certificado":"https://drive.google.com/open?id=1n6A1T4iEHPxsEYusao8tyAgjoSU6R1KL&amp;usp=drive_copy"},{"codigo":"OLLA0120","modelo":"BCC120AL","marca":"Cuk by Gadnic","cantidad":999,"peso_especifico":4861.8,"id_stock_origen":"SO-36818","expediente_completo":"BIDCOM SRL - RE - CE-2026-11350985-APN-DFYC#ANMAT","certificado_nombre":"CERTIFICADO 882","url_certificado":"https://drive.google.com/open?id=1oPnef1bfLoYOGUW3ZdB4PYH3JMoCx8-T&amp;usp=drive_copy"},{"codigo":"OLLA0121","modelo":"BCTAL900","marca":"Cuk by Gadnic","cantidad":1000,"peso_especifico":6850,"id_stock_origen":"SO-36819","expediente_completo":"BIDCOM SRL - RE - CE-2026-08308320-APN-DFYC#ANMAT","certificado_nombre":"CERTIFICADO 883","url_certificado":"https://drive.google.com/open?id=1YAdZ4363o26ZDmwKzREVoOCjzYto_yyl&amp;usp=drive_copy"}]}</t>
  </si>
  <si>
    <t>INAL LC - 1600668347</t>
  </si>
  <si>
    <t>CE-2026-28927674-APN-DFYC#ANMAT</t>
  </si>
  <si>
    <t>30/03/2026</t>
  </si>
  <si>
    <t>SA122SS</t>
  </si>
  <si>
    <t>DLNB2608420</t>
  </si>
  <si>
    <t>FCL 2503</t>
  </si>
  <si>
    <t>SO-41828</t>
  </si>
  <si>
    <t>BCC120AL</t>
  </si>
  <si>
    <t>OLLA0103</t>
  </si>
  <si>
    <t>CERTIFICADO 41</t>
  </si>
  <si>
    <t>DF-103H</t>
  </si>
  <si>
    <t>Microscopio Digital</t>
  </si>
  <si>
    <t>Cuk by Gadnic</t>
  </si>
  <si>
    <t>BCTAL900</t>
  </si>
  <si>
    <t>CERTIFICADO 909</t>
  </si>
  <si>
    <t>https://drive.google.com/drive/folders/1DdBXphglOPwpaHGFyEpgxGfaLxXwO8VX</t>
  </si>
  <si>
    <t>SZXS074922</t>
  </si>
  <si>
    <t>CERTIFICADO 226</t>
  </si>
  <si>
    <t>Avion RC Punta de Goma</t>
  </si>
  <si>
    <t>BIDCOM SRL - RE - CE-2026-21114587-APN-DFYC#ANMAT</t>
  </si>
  <si>
    <t>https://drive.google.com/drive/folders/1ZBJvl57vKEzBYeABLB1myGNcFBRvmpIW</t>
  </si>
  <si>
    <t>19OXmGkdAAscwS9EurTBoqjpl8M53d0kQ</t>
  </si>
  <si>
    <t>{"hbl":"SZXS074922","invoice":"CI332026111840","importador":"Bidcom","fcl":"FCL 1979","fecha_arribo":"13/04/2026","items":[{"codigo":"KNIFE008","modelo":"TEN65","marca":"Cuk by Gadnic","cantidad":1320,"peso_especifico":1078,"id_stock_origen":"SO-37173","expediente_completo":"EX-2024-98070240- -APN-DFYC#ANMAT / IF-2024-98068472-APN-DFYC%ANMAT","certificado_nombre":"CERTIFICADO 624","url_certificado":"https://drive.google.com/drive/folders/1rJZmlHExdOZfUgsBrS9qq2weiMXahcMr"}]}</t>
  </si>
  <si>
    <t>22.915,20.</t>
  </si>
  <si>
    <t>INAL LC - 1600436481</t>
  </si>
  <si>
    <t>DLNB2601652</t>
  </si>
  <si>
    <t>CERTIFICADO 166</t>
  </si>
  <si>
    <t>CAMBEB01</t>
  </si>
  <si>
    <t>Caminador para bebe</t>
  </si>
  <si>
    <t>1mF9JYRIv4j_5oYHHaJx3HGpdfJgvRin2</t>
  </si>
  <si>
    <t>CERTIFICADO 973</t>
  </si>
  <si>
    <t>{"hbl":"DLNB2601652","invoice":"CI222026161627","importador":"Bidcom","fcl":"FCL 2008","fecha_arribo":"17/03/2026","items":[{"codigo":"BOT00019","modelo":"BTL190","marca":"GADNIC","cantidad":1000,"peso_especifico":422.5,"id_stock_origen":"SO-36405","expediente_completo":"BIDCOM SRL - RE - CE-2026-25596798-APN-DFYC#ANMAT.pdf","certificado_nombre":"CERTIFICADO 887","url_certificado":"https://drive.google.com/drive/folders/1sEJ2mjsfD4z0ZnrsotVEwgcJ8ACfNsyF?usp=drive_link"},{"codigo":"BOT00018","modelo":"BDD1522","marca":"GADNIC","cantidad":1000,"peso_especifico":678.6,"id_stock_origen":"SO-36406","expediente_completo":"BIDCOM SRL - RE - CE-2026-25601212-APN-DFYC#ANMAT.pdf","certificado_nombre":"CERTIFICADO 869","url_certificado":"https://drive.google.com/drive/folders/1KNUJCuDYfSTAo8-sl8NmGolQixnJNxHf"},{"codigo":"BOT00020","modelo":"NIM200","marca":"GADNIC","cantidad":1000,"peso_especifico":480,"id_stock_origen":"SO-36407","expediente_completo":"BIDCOM SRL - RE - CE-2026-24515217-APN-DFYC#ANMAT.pdf","certificado_nombre":"CERTIFICADO 888","url_certificado":"https://drive.google.com/drive/folders/19_27x3CfXGO3818aoB3sx5j0D_CXw99N?usp=drive_link"},{"codigo":"TERMO11N","modelo":"TRM111F","marca":"GADNIC","cantidad":500,"peso_especifico":404,"id_stock_origen":"SO-36408","expediente_completo":"BIDCOM SRL - RE - CE-2026-25602494-APN-DFYC#ANMAT","certificado_nombre":"CERTIFICADO 889","url_certificado":"https://drive.google.com/drive/folders/1mBMMeh4woitHLzXw2sfDGueakxJMMuMg?usp=drive_link"},{"codigo":"TERMO11B","modelo":"TRM111F","marca":"GADNIC","cantidad":500,"peso_especifico":404,"id_stock_origen":"SO-36409","expediente_completo":"BIDCOM SRL - LC - CE-2026-25602494-APN-DFYC#ANMAT","certificado_nombre":"CERTIFICADO 889","url_certificado":"https://drive.google.com/drive/folders/1mBMMeh4woitHLzXw2sfDGueakxJMMuMg?usp=drive_link"},{"codigo":"TERMO11V","modelo":"TRM111F","marca":"GADNIC","cantidad":500,"peso_especifico":404,"id_stock_origen":"SO-36410","expediente_completo":"BIDCOM SRL - LC - CE-2026-25602494-APN-DFYC#ANMAT","certificado_nombre":"CERTIFICADO 889","url_certificado":"https://drive.google.com/drive/folders/1mBMMeh4woitHLzXw2sfDGueakxJMMuMg?usp=drive_link"}]}</t>
  </si>
  <si>
    <t>INAL LC - 1600558237</t>
  </si>
  <si>
    <t>CE-2026-28942382-APN-DFYC#ANMAT</t>
  </si>
  <si>
    <t>NBOE26026831</t>
  </si>
  <si>
    <t>certificado 1037</t>
  </si>
  <si>
    <t>FCL 2504</t>
  </si>
  <si>
    <t>SO-41603</t>
  </si>
  <si>
    <t>BOT00026</t>
  </si>
  <si>
    <t>{"hbl":"DLNB2601652","invoice":"CI222026161627","importador":"Bidcom","fcl":"FCL 2008","fecha_arribo":"17/03/2026","items":[{"codigo":"BOT00019","modelo":"BTL190","marca":"GADNIC","cantidad":1000,"peso_especifico":422.5,"id_stock_origen":"SO-36405","expediente_completo":"BIDCOM SRL - RE - CE-2026-09809915-APN-DFYC#ANMAT","certificado_nombre":"CERTIFICADO 887","url_certificado":"https://drive.google.com/drive/folders/1sEJ2mjsfD4z0ZnrsotVEwgcJ8ACfNsyF?usp=drive_link"},{"codigo":"BOT00018","modelo":"BDD1522","marca":"GADNIC","cantidad":1000,"peso_especifico":678.6,"id_stock_origen":"SO-36406","expediente_completo":"BIDCOM SRL - LC - CE-2026-25596798-APN-DFYC#ANMAT","certificado_nombre":"CERTIFICADO 869","url_certificado":"https://drive.google.com/drive/folders/1KNUJCuDYfSTAo8-sl8NmGolQixnJNxHf"},{"codigo":"BOT00020","modelo":"NIM200","marca":"GADNIC","cantidad":1000,"peso_especifico":480,"id_stock_origen":"SO-36407","expediente_completo":"BIDCOM SRL - LC - CE-2026-25601212-APN-DFYC#ANMAT","certificado_nombre":"CERTIFICADO 888","url_certificado":"https://drive.google.com/drive/folders/19_27x3CfXGO3818aoB3sx5j0D_CXw99N?usp=drive_link"},{"codigo":"TERMO11N","modelo":"TRM111F","marca":"GADNIC","cantidad":500,"peso_especifico":404,"id_stock_origen":"SO-36408","expediente_completo":"BIDCOM SRL - LC - CE-2026-24515217-APN-DFYC#ANMAT","certificado_nombre":"CERTIFICADO 889","url_certificado":"https://drive.google.com/drive/folders/1mBMMeh4woitHLzXw2sfDGueakxJMMuMg?usp=drive_link"},{"codigo":"TERMO11B","modelo":"TRM111F","marca":"GADNIC","cantidad":500,"peso_especifico":404,"id_stock_origen":"SO-36409","expediente_completo":"BIDCOM SRL - LC - CE-2026-25602494-APN-DFYC#ANMAT","certificado_nombre":"CERTIFICADO 889","url_certificado":"https://drive.google.com/drive/folders/1mBMMeh4woitHLzXw2sfDGueakxJMMuMg?usp=drive_link"},{"codigo":"TERMO11V","modelo":"TRM111F","marca":"GADNIC","cantidad":500,"peso_especifico":404,"id_stock_origen":"SO-36410","expediente_completo":"BIDCOM SRL - LC - CE-2026-25602494-APN-DFYC#ANMAT","certificado_nombre":"CERTIFICADO 889","url_certificado":"https://drive.google.com/drive/folders/1mBMMeh4woitHLzXw2sfDGueakxJMMuMg?usp=drive_link"}]}</t>
  </si>
  <si>
    <t>Botella termica 750ML</t>
  </si>
  <si>
    <t>BOTGU495</t>
  </si>
  <si>
    <t>CERTIFICADO 1031</t>
  </si>
  <si>
    <t>https://drive.google.com/drive/folders/14hpWnBkoR1vGS50lY9Ry73hYO31H-HGx?usp=drive_link</t>
  </si>
  <si>
    <t>CERTIFICADO 1126</t>
  </si>
  <si>
    <t>TERMO11N</t>
  </si>
  <si>
    <t>TRM111F</t>
  </si>
  <si>
    <t>BIDCOM SRL - RE - CE-2026-63595964-APN-DFYC%23ANMAT</t>
  </si>
  <si>
    <t>La envie a Celer</t>
  </si>
  <si>
    <t>https://drive.google.com/drive/folders/1hD1qR85pdw1uDRhobnRCqlOEPdVsYxXz?usp=drive_link</t>
  </si>
  <si>
    <t>TERMO11B</t>
  </si>
  <si>
    <t>CERTIFICADO 851</t>
  </si>
  <si>
    <t>HORFREI1</t>
  </si>
  <si>
    <t>Horno eléctrico portátil</t>
  </si>
  <si>
    <t>TERMO11V</t>
  </si>
  <si>
    <t>DLNB2603601</t>
  </si>
  <si>
    <t>CI782026105248</t>
  </si>
  <si>
    <t>FTN200</t>
  </si>
  <si>
    <t>CERTIFICADO 862</t>
  </si>
  <si>
    <t>LAVROP03 LAVROP02 LAVROP01</t>
  </si>
  <si>
    <t>862. Lavarropas automático</t>
  </si>
  <si>
    <t>SO-41502</t>
  </si>
  <si>
    <t>1n9sLXFEv4d2Y61FXE8c3WCRIo24vX3-y</t>
  </si>
  <si>
    <t>{"hbl":"DLNB2603601","invoice":"LHK163202614-2817","importador":"Bidcom","fcl":"FCL 2068","fecha_arribo":"21/04/2026","items":[{"codigo":"TERMO07V","modelo":"FTN200","marca":"SOUTH PORT","cantidad":396,"peso_especifico":346.5,"id_stock_origen":"SO-37962","expediente_completo":"EX-2024-96603823- -APN-DFYC#ANMAT / IF-2024-96601594-APN-DFYC%ANMAT","certificado_nombre":"CERTIFICADO 701","url_certificado":"https://drive.google.com/drive/folders/1BwB0PKpIjEEFshsDNZ2EMEx9dNHbbsyb"},{"codigo":"TERMO07V","modelo":"FTN200","marca":"SOUTH PORT","cantidad":4,"peso_especifico":4.5,"id_stock_origen":"SO-37962","expediente_completo":"EX-2024-96603823-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PORT","cantidad":396,"peso_especifico":315.15000000000003,"id_stock_origen":"SO-37963","expediente_completo":"EX-2024-96603823-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PORT","cantidad":4,"peso_especifico":4.5,"id_stock_origen":"SO-37963","expediente_completo":"EX-2024-96603823-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PORT","cantidad":192,"peso_especifico":152.8,"id_stock_origen":"SO-37964","expediente_completo":"EX-2024-96603823-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PORT","cantidad":8,"peso_especifico":6.5,"id_stock_origen":"SO-37964","expediente_completo":"EX-2024-96603823- -APN-DFYC#ANMAT / IF-2024-96601594-APN-DFYC%ANMAT","certificado_nombre":"CERTIFICADO 701","url_certificado":"https://drive.google.com/drive/folders/1BwB0PKpIjEEFshsDNZ2EMEx9dNHbbsyb"},{"codigo":"TERMO02B","modelo":"MA54BN","marca":"SOUTH PORT","cantidad":500,"peso_especifico":105,"id_stock_origen":"SO-37965","expediente_completo":"BIDCOM SRL : RE - CE-2025-117518872-APN-DFYC#ANMAT","certificado_nombre":"CERTIFICADO 262","url_certificado":"https://drive.google.com/drive/folders/1RbotgPWTg4-jBLhX0SQQ1lnjxoh-ccsl"},{"codigo":"TERMO06B","modelo":"TER1L","marca":"SOUTH PORT","cantidad":540,"peso_especifico":429.75000000000006,"id_stock_origen":"SO-37966","expediente_completo":"EX-2024-96603823-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PORT","cantidad":10,"peso_especifico":8.5,"id_stock_origen":"SO-37966","expediente_completo":"EX-2024-96603823- -APN-DFYC#ANMAT / IF-2024-96601594-APN-DFYC%ANMAT","certificado_nombre":"CERTIFICADO 701","url_certificado":"https://drive.google.com/drive/folders/1BwB0PKpIjEEFshsDNZ2EMEx9dNHbbsyb"},{"codigo":"TERMO02N","modelo":"AED2A","marca":"SOUTH PORT","cantidad":500,"peso_especifico":105,"id_stock_origen":"SO-37967","expediente_completo":"BIDCOM SRL : RE - CE-2025-117518872-APN-DFYC#ANMAT","certificado_nombre":"CERTIFICADO 262","url_certificado":"https://drive.google.com/drive/folders/1RbotgPWTg4-jBLhX0SQQ1lnjxoh-ccsl"}]}</t>
  </si>
  <si>
    <t>INAL LC - 1606222917</t>
  </si>
  <si>
    <t>CE-2026-35205861-APN-DFYC#ANMAT</t>
  </si>
  <si>
    <t>08/04/2026</t>
  </si>
  <si>
    <t>Q3-2026</t>
  </si>
  <si>
    <t>CERTIFICADO 862 [EE]</t>
  </si>
  <si>
    <t>LAVROP01 LAVROP06</t>
  </si>
  <si>
    <t>https://drive.google.com/drive/folders/1xdzLtLmwxolpv2Aq5y9Z6zEvvyndmcWT</t>
  </si>
  <si>
    <t>BIDCOM SRL - RE - CE-2026-08308320-APN-DFYC#ANMAT</t>
  </si>
  <si>
    <t>CERTIFICADO 862 [EE1]</t>
  </si>
  <si>
    <t>LAVROP02</t>
  </si>
  <si>
    <t>https://drive.google.com/open?id=1YAdZ4363o26ZDmwKzREVoOCjzYto_yyl&amp;usp=drive_copy</t>
  </si>
  <si>
    <t>certificado 1111</t>
  </si>
  <si>
    <t>CERTIFICADO 862 [EE2]</t>
  </si>
  <si>
    <t>LAVROP03</t>
  </si>
  <si>
    <t>certificado 1061</t>
  </si>
  <si>
    <t>CI782026175752</t>
  </si>
  <si>
    <t>SO-41518</t>
  </si>
  <si>
    <t>VINO0009</t>
  </si>
  <si>
    <t>VVN39</t>
  </si>
  <si>
    <t>CERTIFICADO 851EE</t>
  </si>
  <si>
    <t>CERTIFICADO 747</t>
  </si>
  <si>
    <t>TERMO02B</t>
  </si>
  <si>
    <t>MA54BN</t>
  </si>
  <si>
    <t>https://drive.google.com/drive/folders/19P4jCGfCe-VVAA8YjsYMoMYXz6Y6Uocf?usp=drive_link</t>
  </si>
  <si>
    <t>TERMO06B</t>
  </si>
  <si>
    <t>EX-2025-37425904- -APN-DFYC#ANMAT / IF-2025-37423566-APN-DFYC#ANMAT</t>
  </si>
  <si>
    <t>https://drive.google.com/drive/folders/18giiqHiKoxOw0F2vEi9n0CeHEud3_Q4W</t>
  </si>
  <si>
    <t>CERTIFICADO 863</t>
  </si>
  <si>
    <t>HOREL035 HOREL045</t>
  </si>
  <si>
    <t>Horno eléctrico</t>
  </si>
  <si>
    <t>TERMO02N</t>
  </si>
  <si>
    <t>CI1082026115138</t>
  </si>
  <si>
    <t>SO-42588</t>
  </si>
  <si>
    <t>CERTIFICADO 863EE</t>
  </si>
  <si>
    <t>DLSZ26030099</t>
  </si>
  <si>
    <t>1Rc0IzVUxk7q54JxFW5t6r4-_Websi2Zo</t>
  </si>
  <si>
    <t>{"hbl":"DLSZ26030099","invoice":"CI193202695559","importador":"Bidcom","fcl":"FCL 2057","fecha_arribo":"21/04/2026","items":[{"codigo":"TIMEM12N","modelo":"UBJ200","marca":"TIMEMORE","cantidad":240,"peso_especifico":179,"id_stock_origen":"SO-38282","expediente_completo":"EX-2025-33143588- -APN-DFYC#ANMAT / IF-2025-39884422-APN-DFYC%ANMAT","certificado_nombre":"CERTIFICADO 772","url_certificado":"https://drive.google.com/drive/folders/1IX2uRBz0WZRxR9J-rH5G2Ltw69lbtRsQ"},{"codigo":"TIMEM12B","modelo":"UBJ200","marca":"TIMEMORE","cantidad":120,"peso_especifico":89.5,"id_stock_origen":"SO-38285","expediente_completo":"EX-2025-33143588- -APN-DFYC#ANMAT / IF-2025-39884422-APN-DFYC%ANMAT","certificado_nombre":"CERTIFICADO 772","url_certificado":"https://drive.google.com/drive/folders/1IX2uRBz0WZRxR9J-rH5G2Ltw69lbtRsQ"},{"codigo":"CINHID01","modelo":"CIL853","marca":"GADNIC","cantidad":270,"peso_especifico":75.78,"id_stock_origen":"SO-38433","expediente_completo":"EX-2025-40281326- -APN-DFYC#ANMAT / IF-2025-48137511-APN-DFYC#ANMAT","certificado_nombre":"CERTIFICADO 788","url_certificado":"https://drive.google.com/drive/folders/1gw3uMxpTRkgEuxX_m0hCnKu4fF98FPyl"}]}</t>
  </si>
  <si>
    <t>INAL LC - 1606228059</t>
  </si>
  <si>
    <t>CE-2026-35558430-APN-DFYC#ANMAT</t>
  </si>
  <si>
    <t>https://drive.google.com/drive/folders/1wISBr15fmUG7Z95NiBedDlHxFYkQlScg</t>
  </si>
  <si>
    <t>CERTIFICADO 863EE1</t>
  </si>
  <si>
    <t>certificado 1126</t>
  </si>
  <si>
    <t>CERTIFICADO 902</t>
  </si>
  <si>
    <t>ECOFLO09</t>
  </si>
  <si>
    <t>SZXS075181</t>
  </si>
  <si>
    <t>CERTIFICADO 994</t>
  </si>
  <si>
    <t>BATC133</t>
  </si>
  <si>
    <t>Enviada solicitud</t>
  </si>
  <si>
    <t>11LzPFikeB8vlhWkVEUFJQlEnO3au7jNq</t>
  </si>
  <si>
    <t>CERTIFICADO 989</t>
  </si>
  <si>
    <t>{"hbl":"SZXS075181","invoice":"CI2732026114140","importador":"Bidcom","fcl":"FCL 2038","fecha_arribo":"26/04/2026","items":[{"codigo":"OLLA0113","modelo":"BATC133","marca":"Cuk By Gadnic","cantidad":800,"peso_especifico":5256,"id_stock_origen":"SO-36503","expediente_completo":"BIDCOM SRL - RE - CE-2025-136306582-APN-DFYC#ANMA T","certificado_nombre":"CERTIFICADO 866","url_certificado":"https://drive.google.com/drive/folders/1i40DR0OuqZoW7P9cx-4aYVpIFyjYsbT-"}]}</t>
  </si>
  <si>
    <t>INAL LC - 1611018702</t>
  </si>
  <si>
    <t>CE-2026-37428146-APN-DFYC#ANMAT</t>
  </si>
  <si>
    <t>17/04/2026</t>
  </si>
  <si>
    <t>NGBS077268</t>
  </si>
  <si>
    <t xml:space="preserve">FPX2AL </t>
  </si>
  <si>
    <t>CERTIFICADO 900</t>
  </si>
  <si>
    <t>ECOFLO07</t>
  </si>
  <si>
    <t>1YgR_xXwHyLv-Zb8qoJCae-p34i7UrXKe</t>
  </si>
  <si>
    <t>{"hbl":"NGBS077268","invoice":"LHK303202610-344","importador":"Bidcom","fcl":"FCL 2069","fecha_arribo":"15/05/2026","items":[{"codigo":"OLLA0103","modelo":"FPX2AL ","marca":"Cuk by Gadnic","cantidad":1002,"peso_especifico":960.25,"id_stock_origen":"SO-37828","expediente_completo":"BIDCOM SRL - RE - CE-2026-21114587-APN-DFYC#ANMAT","certificado_nombre":"CERTIFICADO 909","url_certificado":"https://drive.google.com/drive/folders/1ZBJvl57vKEzBYeABLB1myGNcFBRvmpIW"}]}</t>
  </si>
  <si>
    <t>40.</t>
  </si>
  <si>
    <t>INAL LC - 1611388733</t>
  </si>
  <si>
    <t>CE-2026-37418669-APN-DFYC#ANMAT</t>
  </si>
  <si>
    <t>CERTIFICADO 601</t>
  </si>
  <si>
    <t>DLNB2601414</t>
  </si>
  <si>
    <t>CERTIFICADO 931</t>
  </si>
  <si>
    <t>VINO0002</t>
  </si>
  <si>
    <t>NATIM23</t>
  </si>
  <si>
    <t>CERTIFICADO 59</t>
  </si>
  <si>
    <t>1Rj_us9QIxP45R7seklqJtPK7uN7jsHTE</t>
  </si>
  <si>
    <t>{"hbl":"DLNB2601414","invoice":"CI2612026115954","importador":"Bidcom","fcl":"FCL 1897","fecha_arribo":"01/03/2026","items":[{"codigo":"VINO0002","modelo":"NATIM23","marca":"GADNIC","cantidad":320,"peso_especifico":507.04,"id_stock_origen":"SO-36293","expediente_completo":"BIDCOM SRL - RE - CE-2026-32908938-APN-DFYC#ANMAT","certificado_nombre":"CERTIFICADO 931","url_certificado":"https://drive.google.com/drive/folders/1vlqZ_wTnxaZU2kdKbaeIsg5CWkxVH8JP"}]}</t>
  </si>
  <si>
    <t>certificado 1150</t>
  </si>
  <si>
    <t>INAL LC - 1579992368</t>
  </si>
  <si>
    <t>CERTIFICADO 899</t>
  </si>
  <si>
    <t>ECOFLO06</t>
  </si>
  <si>
    <t>20/04/2026</t>
  </si>
  <si>
    <t>SZXS075583</t>
  </si>
  <si>
    <t>KPAR80</t>
  </si>
  <si>
    <t>12aI4mmBZdFadoyLhRynJGQ7BXGMEdzQ2</t>
  </si>
  <si>
    <t>{"hbl":"SZXS075583","invoice":"LHK164202612-3322","importador":"Bidcom","fcl":"FCL 2048","fecha_arribo":"46145","items":[{"codigo":"KPARRI08","modelo":"KPAR80","marca":"GADNIC","cantidad":500,"peso_especifico":569.5,"id_stock_origen":"SO-37829","expediente_completo":"BIDCOM SRL - RE - CE-2026-08857165-APN-DFYC#ANMAT","certificado_nombre":"CERTIFICADO 905","url_certificado":"https://drive.google.com/drive/folders/10zea2CHQFmtVM7Cx4fsUfSls79ViCthm"}]}</t>
  </si>
  <si>
    <t>INAL LC - 1618718973</t>
  </si>
  <si>
    <t>SO-42589</t>
  </si>
  <si>
    <t>CE-2026-43536433-APN-DFYC#ANMAT</t>
  </si>
  <si>
    <t>13/05/2026</t>
  </si>
  <si>
    <t>DLNB2604456</t>
  </si>
  <si>
    <t>CERTIFICADO 216</t>
  </si>
  <si>
    <t>BVACIO01 / BVACIO02 / BVACIO05 / BVACIO06</t>
  </si>
  <si>
    <t>Bomba de vacio</t>
  </si>
  <si>
    <t>1c_ro4vBQLkIco8Bnr9Y9-6mELZp4a37C</t>
  </si>
  <si>
    <t>{"hbl":"DLNB2604456","invoice":"CI17420269359","importador":"Bidcom","fcl":"FCL 2137","fecha_arribo":"46170","items":[{"codigo":"FRASKIT4","modelo":"PW440","marca":"GADNIC","cantidad":300,"peso_especifico":160,"id_stock_origen":"SO-39159","expediente_completo":"BIDCOM SRL : CE-2025-124595733-APN-DFYC#ANMA T","certificado_nombre":"CERTIFICADO 296","url_certificado":"https://drive.google.com/drive/folders/1snNcvpB-7HZmQ_16hTnINf514IGJI7PC"},{"codigo":"FRASKIT3","modelo":"TLPR21","marca":"GADNIC","cantidad":300,"peso_especifico":456,"id_stock_origen":"SO-39605","expediente_completo":"BIDCOM SRL : CE-2025-124595733-APN-DFYC#ANMA T","certificado_nombre":"CERTIFICADO 296","url_certificado":"https://drive.google.com/drive/folders/1snNcvpB-7HZmQ_16hTnINf514IGJI7PC"},{"codigo":"CUBE0002","modelo":"CB205F","marca":"GADNIC","cantidad":300,"peso_especifico":40.8,"id_stock_origen":"SO-39160","expediente_completo":"BIDCOM SRL - RE - CE-2026-30898014-APN-DFYC#ANMAT","certificado_nombre":"CERTIFICADO 270","url_certificado":"https://drive.google.com/drive/folders/1r_uG2e9RLHYH7OAS6vAVwR72tX5zPhSt"}]}</t>
  </si>
  <si>
    <t>INAL LC - 1618775789</t>
  </si>
  <si>
    <t>CE-2026-43536399-APN-DFYC#ANMAT</t>
  </si>
  <si>
    <t>29 modelos</t>
  </si>
  <si>
    <t>14/05/2026</t>
  </si>
  <si>
    <t>TLPR21</t>
  </si>
  <si>
    <t>BIDCOM SRL - RE - CE-2026-25602494-APN-DFYC#ANMAT</t>
  </si>
  <si>
    <t>CERTIFICADO 357</t>
  </si>
  <si>
    <t>FC509101, FC524001, FC156001</t>
  </si>
  <si>
    <t>Irrigador bucal portátil</t>
  </si>
  <si>
    <t>https://drive.google.com/drive/folders/1mBMMeh4woitHLzXw2sfDGueakxJMMuMg?usp=drive_link</t>
  </si>
  <si>
    <t>17 modelos</t>
  </si>
  <si>
    <t>CERTIFICADO 270</t>
  </si>
  <si>
    <t>CUBE0002</t>
  </si>
  <si>
    <t>CB205F</t>
  </si>
  <si>
    <t>CERTIFICADO 481</t>
  </si>
  <si>
    <t>Clase III - 2°</t>
  </si>
  <si>
    <t>Masajeadores 5V</t>
  </si>
  <si>
    <t>DLNB2604451</t>
  </si>
  <si>
    <t>1Dx0TlNh4Sjmn5R-iFuHIXxTTRwv7fB-n</t>
  </si>
  <si>
    <t>LHK78202617-359</t>
  </si>
  <si>
    <t>{"hbl":"DLNB2604451","invoice":"CI174202614453","importador":"Bidcom","fcl":"FCL 2083","fecha_arribo":"46170","items":[{"codigo":"TERMO07V","modelo":"FTN200","marca":"SOUTH PORT","cantidad":600,"peso_especifico":537.5,"id_stock_origen":"SO-38639","expediente_completo":"EX-2024-96603823-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PORT","cantidad":492,"peso_especifico":391.55,"id_stock_origen":"SO-38640","expediente_completo":"EX-2024-96603823-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PORT","cantidad":8,"peso_especifico":7.2,"id_stock_origen":"SO-38640","expediente_completo":"EX-2024-96603823-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PORT","cantidad":600,"peso_especifico":477.5,"id_stock_origen":"SO-38641","expediente_completo":"EX-2024-96603823-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PORT","cantidad":540,"peso_especifico":429.75,"id_stock_origen":"SO-38642","expediente_completo":"EX-2024-96603823-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PORT","cantidad":10,"peso_especifico":8.2,"id_stock_origen":"SO-38642","expediente_completo":"EX-2024-96603823- -APN-DFYC#ANMAT / IF-2024-96601594-APN-DFYC%ANMAT","certificado_nombre":"CERTIFICADO 701","url_certificado":"https://drive.google.com/drive/folders/1BwB0PKpIjEEFshsDNZ2EMEx9dNHbbsyb"},{"codigo":"TERMO07N","modelo":"FTN200","marca":"SOUTH PORT","cantidad":600,"peso_especifico":540,"id_stock_origen":"SO-38643","expediente_completo":"EX-2024-96603823- -APN-DFYC#ANMAT / IF-2024-96601594-APN-DFYC%ANMAT","certificado_nombre":"CERTIFICADO 701","url_certificado":"https://drive.google.com/drive/folders/1BwB0PKpIjEEFshsDNZ2EMEx9dNHbbsyb"},{"codigo":"TERMO07B","modelo":"FTN200","marca":"SOUTH PORT","cantidad":300,"peso_especifico":270,"id_stock_origen":"SO-38644","expediente_completo":"EX-2024-96603823- -APN-DFYC#ANMAT / IF-2024-96601594-APN-DFYC%ANMAT","certificado_nombre":"CERTIFICADO 701","url_certificado":"https://drive.google.com/drive/folders/1BwB0PKpIjEEFshsDNZ2EMEx9dNHbbsyb"}]}</t>
  </si>
  <si>
    <t>INAL LC - 1620767548</t>
  </si>
  <si>
    <t>CE-2026-45281387-APN-DFYC#ANMAT</t>
  </si>
  <si>
    <t>SO-39453</t>
  </si>
  <si>
    <t>07/05/2026</t>
  </si>
  <si>
    <t>OLLA0140</t>
  </si>
  <si>
    <t>OSV929</t>
  </si>
  <si>
    <t>CERTIFICADO 908</t>
  </si>
  <si>
    <t>BABYSM02</t>
  </si>
  <si>
    <t>CERTIFICADO 950</t>
  </si>
  <si>
    <t>https://drive.google.com/drive/folders/1qyDe_CIw-TjbSP-zZT1htORyy3kAsBu1</t>
  </si>
  <si>
    <t>No hay muestra 28/01 - sigue sin aparecer 9/03 - 30/03</t>
  </si>
  <si>
    <t>BIDCOM SRL - RE - CE-2026-42145166-APN-DFYC#ANMAT</t>
  </si>
  <si>
    <t>certificado 1112</t>
  </si>
  <si>
    <t>CERTIFICADO 906</t>
  </si>
  <si>
    <t>CINTA999</t>
  </si>
  <si>
    <t>Cinta de Correr</t>
  </si>
  <si>
    <t>https://drive.google.com/drive/folders/1d7NJVZmNnWL1xPdsKTmlGHW1ppO3pRj3?usp=drive_link</t>
  </si>
  <si>
    <t>certificado 1121</t>
  </si>
  <si>
    <t>certificado 1122</t>
  </si>
  <si>
    <t xml:space="preserve">20/02 se envio datasheet </t>
  </si>
  <si>
    <t>CERTIFICADO 1168</t>
  </si>
  <si>
    <t>CERTIFICADO 158</t>
  </si>
  <si>
    <t>CERTIFICADO 878</t>
  </si>
  <si>
    <t>PILAA002 PILAAA02</t>
  </si>
  <si>
    <t>Pila alcalina AA Y AAA</t>
  </si>
  <si>
    <t>CERTIFICADO 578</t>
  </si>
  <si>
    <t>Pilas</t>
  </si>
  <si>
    <t>CERTIFICADO 100</t>
  </si>
  <si>
    <t>TERMO07N</t>
  </si>
  <si>
    <t>Celer</t>
  </si>
  <si>
    <t>Certificacion nueva hubo que adecuarse</t>
  </si>
  <si>
    <t>SO-39454</t>
  </si>
  <si>
    <t>OLLA0161</t>
  </si>
  <si>
    <t>OFT174</t>
  </si>
  <si>
    <t>CERTIFICADO 378</t>
  </si>
  <si>
    <t>Masajeadores 24V</t>
  </si>
  <si>
    <t>CERTIFICADO 951</t>
  </si>
  <si>
    <t>DLNB2604434</t>
  </si>
  <si>
    <t>BOT0013A</t>
  </si>
  <si>
    <t>NUA50E</t>
  </si>
  <si>
    <t>certificado 601</t>
  </si>
  <si>
    <t>certificado 59</t>
  </si>
  <si>
    <t>BIDCOM SRL - RE - CE-2026-35558677-APN-DFYC#ANMAT</t>
  </si>
  <si>
    <t>1ODLiwbO1iJXPa5qj-NFAtrVUfm-yZBiB</t>
  </si>
  <si>
    <t>{"hbl":"DLNB2604434","invoice":"CI2142026102147","importador":"Bidcom","fcl":"FCL 2099","fecha_arribo":"46175","items":[{"codigo":"BOT0013A","modelo":"NUA50E","marca":"SOUTH PORT","cantidad":600,"peso_especifico":236.4,"id_stock_origen":"SO-38617","expediente_completo":"BIDCOM SRL - RE - CE-2025-127690931-APN-DFYC#ANMAT","certificado_nombre":"CERTIFICADO 640","url_certificado":"https://drive.google.com/drive/folders/1z9UZDs5s6YIbEEnlKNTteaZaGQqxUlQg"},{"codigo":"BOT0013P","modelo":"NUA50E","marca":"SOUTH PORT","cantidad":600,"peso_especifico":236.4,"id_stock_origen":"SO-38619","expediente_completo":"BIDCOM SRL - RE - CE-2025-127690931-APN-DFYC#ANMAT","certificado_nombre":"CERTIFICADO 640","url_certificado":"https://drive.google.com/drive/folders/1z9UZDs5s6YIbEEnlKNTteaZaGQqxUlQg"},{"codigo":"BOT0013C","modelo":"NUA50E","marca":"SOUTH PORT","cantidad":400,"peso_especifico":157.6,"id_stock_origen":"SO-38622","expediente_completo":"BIDCOM SRL - RE - CE-2025-127690931-APN-DFYC#ANMAT","certificado_nombre":"CERTIFICADO 640","url_certificado":"https://drive.google.com/drive/folders/1z9UZDs5s6YIbEEnlKNTteaZaGQqxUlQg"},{"codigo":"BOT0012N","modelo":"BOT3357","marca":"SOUTH PORT","cantidad":400,"peso_especifico":128.4,"id_stock_origen":"SO-38623","expediente_completo":"BIDCOM SRL - RE - CE-2025-127690931-APN-DFYC#ANMAT","certificado_nombre":"CERTIFICADO 640","url_certificado":"https://drive.google.com/drive/folders/1z9UZDs5s6YIbEEnlKNTteaZaGQqxUlQg"},{"codigo":"BOT0013O","modelo":"NUA50E","marca":"SOUTH PORT","cantidad":400,"peso_especifico":157.6,"id_stock_origen":"SO-38624","expediente_completo":"BIDCOM SRL - RE - CE-2025-127690931-APN-DFYC#ANMAT","certificado_nombre":"CERTIFICADO 640","url_certificado":"https://drive.google.com/drive/folders/1z9UZDs5s6YIbEEnlKNTteaZaGQqxUlQg"},{"codigo":"BOT0013R","modelo":"NUA50E","marca":"SOUTH PORT","cantidad":400,"peso_especifico":157.6,"id_stock_origen":"SO-38626","expediente_completo":"BIDCOM SRL - RE - CE-2025-127690931-APN-DFYC#ANMAT","certificado_nombre":"CERTIFICADO 640","url_certificado":"https://drive.google.com/drive/folders/1z9UZDs5s6YIbEEnlKNTteaZaGQqxUlQg"},{"codigo":"BOT0012A","modelo":"BOT3357","marca":"SOUTH PORT","cantidad":500,"peso_especifico":160.5,"id_stock_origen":"SO-38628","expediente_completo":"BIDCOM SRL - RE - CE-2025-127690931-APN-DFYC#ANMAT","certificado_nombre":"CERTIFICADO 640","url_certificado":"https://drive.google.com/drive/folders/1z9UZDs5s6YIbEEnlKNTteaZaGQqxUlQg"},{"codigo":"BOT0012C","modelo":"BOT3357","marca":"SOUTH PORT","cantidad":500,"peso_especifico":160.5,"id_stock_origen":"SO-38636","expediente_completo":"BIDCOM SRL - RE - CE-2025-127690931-APN-DFYC#ANMAT","certificado_nombre":"CERTIFICADO 640","url_certificado":"https://drive.google.com/drive/folders/1z9UZDs5s6YIbEEnlKNTteaZaGQqxUlQg"},{"codigo":"BOT0012O","modelo":"BOT3357","marca":"SOUTH PORT","cantidad":500,"peso_especifico":160.5,"id_stock_origen":"SO-38638","expediente_completo":"BIDCOM SRL - RE - CE-2025-127690931-APN-DFYC#ANMAT","certificado_nombre":"CERTIFICADO 640","url_certificado":"https://drive.google.com/drive/folders/1z9UZDs5s6YIbEEnlKNTteaZaGQqxUlQg"},{"codigo":"VAST004B","modelo":"VTE500","marca":"SOUTH PORT","cantidad":400,"peso_especifico":152,"id_stock_origen":"SO-38599","expediente_completo":"EX-2024-108582536- -APN-DFYC#ANMAT / IF-2024-108579877-APN-DFYC%25ANMAT","certificado_nombre":"CERTIFICADO 704","url_certificado":"https://drive.google.com/drive/folders/15gWCrtkzz_eTJLC10Z5oKlA95b9s8Cyx"}]}</t>
  </si>
  <si>
    <t>https://drive.google.com/drive/folders/1MJwHpCBakn4BlesTPY9jWA2E70Fg3OW4?usp=drive_link</t>
  </si>
  <si>
    <t>INAL LC - 1620818603</t>
  </si>
  <si>
    <t>CE-2026-45353998-APN-DFYC#ANMAT</t>
  </si>
  <si>
    <t>CERTIFICADO 28</t>
  </si>
  <si>
    <t>LIBRE004 / LIBRE002</t>
  </si>
  <si>
    <t>Selladora de bolsas</t>
  </si>
  <si>
    <t>BOT0013C</t>
  </si>
  <si>
    <t xml:space="preserve">CERTIFICADO 107 </t>
  </si>
  <si>
    <t>Cable Desmontable - FSOLD001</t>
  </si>
  <si>
    <t>Fuente de Alimentación para Laboratorio</t>
  </si>
  <si>
    <t>BOT0012N</t>
  </si>
  <si>
    <t>BOT3357</t>
  </si>
  <si>
    <t>SO-41704</t>
  </si>
  <si>
    <t>CERTIFICADO 918</t>
  </si>
  <si>
    <t>Excavadora a control remoto</t>
  </si>
  <si>
    <t>BIDCOM SRL - RE - CE-2026-03173702-APN-DFYC#ANMAT</t>
  </si>
  <si>
    <t>BOT0013R</t>
  </si>
  <si>
    <t>Envie RCWL0060  el 24/02</t>
  </si>
  <si>
    <t>https://drive.google.com/drive/folders/1C_mrATHnZW8a0WDN6jM-EuZu7cuxz66R</t>
  </si>
  <si>
    <t>DISCREPANCIA</t>
  </si>
  <si>
    <t>BD difiere de Qetkra. Resolver manualmente.</t>
  </si>
  <si>
    <t>CERTIFICADO 98</t>
  </si>
  <si>
    <t>VAP00002</t>
  </si>
  <si>
    <t>BOT0012A</t>
  </si>
  <si>
    <t>BOT0012C</t>
  </si>
  <si>
    <t xml:space="preserve">CERTIFICADO 394 </t>
  </si>
  <si>
    <t>2° - Clase III</t>
  </si>
  <si>
    <t>Maquina de corte de Pelo 5V</t>
  </si>
  <si>
    <t>SO-41706</t>
  </si>
  <si>
    <t>BOT0012O</t>
  </si>
  <si>
    <t>VAST004B</t>
  </si>
  <si>
    <t>CERTIFICADO 488</t>
  </si>
  <si>
    <t>SELLAD01</t>
  </si>
  <si>
    <t>Selladora de Bolsas al Vacío</t>
  </si>
  <si>
    <t>EX-2024-98070240- -APN-DFYC#ANMAT / IF-2024-98068472-APN-DFYC%ANMAT</t>
  </si>
  <si>
    <t>https://drive.google.com/drive/folders/1rJZmlHExdOZfUgsBrS9qq2weiMXahcMr</t>
  </si>
  <si>
    <t>DLNB2604455</t>
  </si>
  <si>
    <t>BOT0010N</t>
  </si>
  <si>
    <t>MEJ50</t>
  </si>
  <si>
    <t>CERTIFICADO 337</t>
  </si>
  <si>
    <t>1mXTrsi553eep_UnHbprUcXeqViMKlNdI</t>
  </si>
  <si>
    <t>LEDMASK1 / LEDMASK7 / LEDMAS10</t>
  </si>
  <si>
    <t>Mascara facial</t>
  </si>
  <si>
    <t>{"hbl":"DLNB2604455","invoice":"CI2142026152018","importador":"Bidcom","fcl":"FCL 2131","fecha_arribo":"02/06/2026","items":[{"codigo":"BOT0010N","modelo":"MEJ50","marca":"GADNIC","cantidad":600,"peso_especifico":314.4,"id_stock_origen":"SO-38627","expediente_completo":"EX-2024-108551788- -APN-DFYC#ANMAT / IF-2024-108549717-APN-DFYC%25ANMAT","certificado_nombre":"CERTIFICADO 653","url_certificado":"https://drive.google.com/drive/folders/1EPF0Q16h7X2jLhqUvxX9bSDJG90jh3sP"},{"codigo":"BOT0011B","modelo":"NET451","marca":"GADNIC","cantidad":400,"peso_especifico":159.52,"id_stock_origen":"SO-38631","expediente_completo":"EX-2024-93598860- -APN-DFYC#ANMAT / IF-2024-93597853-APN-DFYC%25ANMAT","certificado_nombre":"CERTIFICADO 652","url_certificado":"https://drive.google.com/drive/folders/1_dOHL8PXqWcPnzNtxBu2DaRp7ZbTs87j"},{"codigo":"BOT0011N","modelo":"GUJ20","marca":"GADNIC","cantidad":300,"peso_especifico":119.64,"id_stock_origen":"SO-38729","expediente_completo":"EX-2024-93598860- -APN-DFYC#ANMAT / IF-2024-93597853-APN-DFYC%25ANMAT","certificado_nombre":"CERTIFICADO 652","url_certificado":"https://drive.google.com/drive/folders/1_dOHL8PXqWcPnzNtxBu2DaRp7ZbTs87j"}]}</t>
  </si>
  <si>
    <t>INAL LC - 1623861783</t>
  </si>
  <si>
    <t>CE-2026-47395811-APN-DFYC#ANMAT</t>
  </si>
  <si>
    <t>BOT0011B</t>
  </si>
  <si>
    <t>NET451</t>
  </si>
  <si>
    <t>DLNB2604486</t>
  </si>
  <si>
    <t>VAST002N</t>
  </si>
  <si>
    <t xml:space="preserve">2 modelos mas perdidos </t>
  </si>
  <si>
    <t>1PCarHH8s5xWJu8khvid9vBTsdCZ4MUwX</t>
  </si>
  <si>
    <t>{"hbl":"DLNB2604486","invoice":"CI2442026131534","importador":"Bidcom","fcl":"FCL 2150","fecha_arribo":"09/06/2026","items":[{"codigo":"VAST002N","modelo":"RTP5900","marca":"SOUTH PORT","cantidad":200,"peso_especifico":76,"id_stock_origen":"SO-38594","expediente_completo":"EX-2024-102990571- -APN-DFYC#ANMAT / IF-2024-102990195-APN-DFYC%25ANMAT","certificado_nombre":"CERTIFICADO 710","url_certificado":"https://drive.google.com/drive/folders/1hJwCbYrOOx0Ym5XfR4j9SSipV1Fj7qGG"},{"codigo":"VAST002G","modelo":"RTP5900","marca":"SOUTH PORT","cantidad":400,"peso_especifico":152,"id_stock_origen":"SO-38595","expediente_completo":"EX-2024-102990571- -APN-DFYC#ANMAT / IF-2024-102990195-APN-DFYC%25ANMAT","certificado_nombre":"CERTIFICADO 710","url_certificado":"https://drive.google.com/drive/folders/1hJwCbYrOOx0Ym5XfR4j9SSipV1Fj7qGG"},{"codigo":"VAST003B","modelo":"SPV15","marca":"SOUTH PORT","cantidad":400,"peso_especifico":272,"id_stock_origen":"SO-38596","expediente_completo":"EX-2024-105705829- -APN-DFYC#ANMAT / IF-2024-105702896-APN-DFYC%25ANMAT","certificado_nombre":"CERTIFICADO 709","url_certificado":"https://drive.google.com/drive/folders/1ptLfv4YnqWpi8khckRrNY0377v6VXK_B"},{"codigo":"VAST003A","modelo":"SPV15","marca":"SOUTH PORT","cantidad":400,"peso_especifico":272,"id_stock_origen":"SO-38597","expediente_completo":"EX-2024-105705829- -APN-DFYC#ANMAT / IF-2024-105702896-APN-DFYC%25ANMAT","certificado_nombre":"CERTIFICADO 709","url_certificado":"https://drive.google.com/drive/folders/1ptLfv4YnqWpi8khckRrNY0377v6VXK_B"},{"codigo":"VAST003V","modelo":"SPV15","marca":"SOUTH PORT","cantidad":400,"peso_especifico":272,"id_stock_origen":"SO-38598","expediente_completo":"EX-2024-105705829- -APN-DFYC#ANMAT / IF-2024-105702896-APN-DFYC%25ANMAT","certificado_nombre":"CERTIFICADO 709","url_certificado":"https://drive.google.com/drive/folders/1ptLfv4YnqWpi8khckRrNY0377v6VXK_B"}]}</t>
  </si>
  <si>
    <t>INAL LC - 1623838176</t>
  </si>
  <si>
    <t xml:space="preserve">CERTIFICADO 864 </t>
  </si>
  <si>
    <t>Sensor de temperatura</t>
  </si>
  <si>
    <t>CE-2026-47469493-APN-DFYC#ANMAT</t>
  </si>
  <si>
    <t>VAST002G</t>
  </si>
  <si>
    <t>VAST003B</t>
  </si>
  <si>
    <t>ASP00048</t>
  </si>
  <si>
    <t>Aspiradora Eléctrica</t>
  </si>
  <si>
    <t>VAST003A</t>
  </si>
  <si>
    <t>CERTIFICADO 338</t>
  </si>
  <si>
    <t>LEDMASK5</t>
  </si>
  <si>
    <t>Cabina corpora</t>
  </si>
  <si>
    <t>DLSZ26040384</t>
  </si>
  <si>
    <t>1JnWFlIffNxGXBZ1fvgtYVJItiDQyOoWH</t>
  </si>
  <si>
    <t>{"hbl":"DLSZ26040384","invoice":"CI294202611956","importador":"Bidcom","fcl":"FCL 2134","fecha_arribo":"12/06/2026","items":[{"codigo":"TIMEMO03","modelo":"TMMR610","marca":"TIMEMORE","cantidad":144,"peso_especifico":66.6,"id_stock_origen":"SO-38947","expediente_completo":"EX-2025-71877322- -APN-DFYC#ANMAT / IF-2025-71876757-APN-DFYC#ANMAT","certificado_nombre":"CERTIFICADO 818","url_certificado":"https://drive.google.com/drive/folders/1Qg93o9nBwO2QikUMnLTDqAHIpaABQfIS"},{"codigo":"TIMEMO09","modelo":"TIMJAR9","marca":"TIMEMORE","cantidad":96,"peso_especifico":43,"id_stock_origen":"SO-38948","expediente_completo":"EX-2024-141923798- -APN-DFYC#ANMAT / IF-2024-141921164-APN-DFYC%ANMAT","certificado_nombre":"CERTIFICADO 612","url_certificado":"https://drive.google.com/drive/folders/1zDDq1bigxNKewj-f5S3piO7iDF4nkoFV"},{"codigo":"TIMEMO07","modelo":"FPL457","marca":"TIMEMORE","cantidad":80,"peso_especifico":10.85,"id_stock_origen":"SO-38949","expediente_completo":"EX-2024-79909146- -APN-DFYC#ANMAT / IF-2024-79905351-APN-DFYC#ANMAT","certificado_nombre":"CERTIFICADO 610","url_certificado":"https://drive.google.com/drive/folders/1QQpXCBczO65zXhSaZsFydte5xlt3mMz_"},{"codigo":"TIMEMO10","modelo":"TMCF1","marca":"TIMEMORE","cantidad":48,"peso_especifico":14.6,"id_stock_origen":"SO-38950","expediente_completo":"EX-2024-104807559- -APN-DFYC#ANMAT / IF-2024-104804366-APN-DFYC%25ANMAT","certificado_nombre":"CERTIFICADO 613","url_certificado":"https://drive.google.com/drive/folders/1NeByS9S5nKZl111NYfLffVLIiAsIAu7w"},{"codigo":"TIMEM12N","modelo":"UBJ200","marca":"TIMEMORE","cantidad":120,"peso_especifico":89.25,"id_stock_origen":"SO-38951","expediente_completo":"EX-2025-33143588- -APN-DFYC#ANMAT / IF-2025-39884422-APN-DFYC%ANMAT","certificado_nombre":"CERTIFICADO 772","url_certificado":"https://drive.google.com/drive/folders/1IX2uRBz0WZRxR9J-rH5G2Ltw69lbtRsQ"}]}</t>
  </si>
  <si>
    <t>CERTIFICADO 921</t>
  </si>
  <si>
    <t>SCB00001,  SCB00002, SCB00003</t>
  </si>
  <si>
    <t>INAL LC - 1621637785</t>
  </si>
  <si>
    <t>Cubiertos de acero inoxidable</t>
  </si>
  <si>
    <t>CE-2026-47396194-APN-DFYC#ANMAT</t>
  </si>
  <si>
    <t>pago</t>
  </si>
  <si>
    <t>CERTIFICADO 907</t>
  </si>
  <si>
    <t>PURAIR01</t>
  </si>
  <si>
    <t>CERTIFICADO 911</t>
  </si>
  <si>
    <t>CLIMA007</t>
  </si>
  <si>
    <t>Enfriador de aire</t>
  </si>
  <si>
    <t>DLNB2604435</t>
  </si>
  <si>
    <t>BOT0014N</t>
  </si>
  <si>
    <t>KEJ2122</t>
  </si>
  <si>
    <t>14EANxFXXFY37W02L0cvTCvL7wf1sNY6E</t>
  </si>
  <si>
    <t>{"hbl":"DLNB2604435","invoice":"CI304202612650","importador":"Bidcom","fcl":"FCL 2114","fecha_arribo":"02/06/2026","items":[{"codigo":"BOT0014N","modelo":"KEJ2122","marca":"SOUTH PORT","cantidad":600,"peso_especifico":276.74,"id_stock_origen":"SO-38629","expediente_completo":"EX-2024-96588404- -APN-DFYC#ANMAT / IF-2024-96582925-APN-DFYC#ANMAT","certificado_nombre":"CERTIFICADO 639","url_certificado":"https://drive.google.com/drive/folders/1ke5vdmUo90gcgeSx4XnRdOXA2zRCdoge"},{"codigo":"BOT0014B","modelo":"KEJ2122","marca":"SOUTH PORT","cantidad":390,"peso_especifico":179.92,"id_stock_origen":"SO-38632","expediente_completo":"EX-2024-96588404- -APN-DFYC#ANMAT / IF-2024-96582925-APN-DFYC#ANMAT","certificado_nombre":"CERTIFICADO 639","url_certificado":"https://drive.google.com/drive/folders/1ke5vdmUo90gcgeSx4XnRdOXA2zRCdoge"},{"codigo":"BOT0014B","modelo":"KEJ2122","marca":"SOUTH PORT","cantidad":10,"peso_especifico":4.877,"id_stock_origen":"SO-38632","expediente_completo":"EX-2024-96588404- -APN-DFYC#ANMAT / IF-2024-96582925-APN-DFYC#ANMAT","certificado_nombre":"CERTIFICADO 639","url_certificado":"https://drive.google.com/drive/folders/1ke5vdmUo90gcgeSx4XnRdOXA2zRCdoge"},{"codigo":"BOT0014R","modelo":"KEJ2122","marca":"SOUTH PORT","cantidad":420,"peso_especifico":193.718,"id_stock_origen":"SO-38634","expediente_completo":"EX-2024-96588404- -APN-DFYC#ANMAT / IF-2024-96582925-APN-DFYC#ANMAT","certificado_nombre":"CERTIFICADO 639","url_certificado":"https://drive.google.com/drive/folders/1ke5vdmUo90gcgeSx4XnRdOXA2zRCdoge"},{"codigo":"BOT0014O","modelo":"KEJ2122","marca":"SOUTH PORT","cantidad":420,"peso_especifico":193.718,"id_stock_origen":"SO-38635","expediente_completo":"EX-2024-96588404- -APN-DFYC#ANMAT / IF-2024-96582925-APN-DFYC#ANMAT","certificado_nombre":"CERTIFICADO 639","url_certificado":"https://drive.google.com/drive/folders/1ke5vdmUo90gcgeSx4XnRdOXA2zRCdoge"}]}</t>
  </si>
  <si>
    <t>INAL LC - 1621616000</t>
  </si>
  <si>
    <t>CE-2026-47396108-APN-DFYC#ANMAT</t>
  </si>
  <si>
    <t xml:space="preserve">CERTIFICADO 105 </t>
  </si>
  <si>
    <t>CERTIFICADO 231</t>
  </si>
  <si>
    <t>OZONO008</t>
  </si>
  <si>
    <t>Ozonizador de aire</t>
  </si>
  <si>
    <t>BOT0014R</t>
  </si>
  <si>
    <t>Sartén doble de aluminio</t>
  </si>
  <si>
    <t>BOT0014O</t>
  </si>
  <si>
    <t>DLSZ26040455</t>
  </si>
  <si>
    <t>CEL670</t>
  </si>
  <si>
    <t>CERTIFICADO 927</t>
  </si>
  <si>
    <t>BEBE0155</t>
  </si>
  <si>
    <t>Extractor de leche materna</t>
  </si>
  <si>
    <t>10s7oAMBQPMgi0ug5h7ERR1C0y0IVu0VM</t>
  </si>
  <si>
    <t>{"hbl":"DLSZ26040455","invoice":"CI3042026134716","importador":"Bidcom","fcl":"FCL 2130","fecha_arribo":"12/06/2026","items":[{"codigo":"CINHID01","modelo":"CEL670","marca":"GADNIC","cantidad":270,"peso_especifico":75.78,"id_stock_origen":"SO-38977","expediente_completo":"EX-2025-40281326- -APN-DFYC#ANMAT / IF-2025-48137511-APN-DFYC#ANMAT","certificado_nombre":"CERTIFICADO 788","url_certificado":"https://drive.google.com/drive/folders/1gw3uMxpTRkgEuxX_m0hCnKu4fF98FPyl"}]}</t>
  </si>
  <si>
    <t>INAL LC - 1621622618</t>
  </si>
  <si>
    <t>CE-2026-47395853-APN-DFYC#ANMAT</t>
  </si>
  <si>
    <t>NBOE26024259</t>
  </si>
  <si>
    <t>CERTIFICADO 926</t>
  </si>
  <si>
    <t>RCWL0053</t>
  </si>
  <si>
    <t>Auto a control remoto</t>
  </si>
  <si>
    <t>1rc_fhpPbrm6RIQktVDGlQhNX-p2LHUkT</t>
  </si>
  <si>
    <t>{"hbl":"NBOE26024259","invoice":"CI552026105057","importador":"Bidcom","fcl":"FCL 2102","fecha_arribo":"46187","items":[{"codigo":"CAFETE02","modelo":"CFT22E","marca":"GADNIC","cantidad":1008,"peso_especifico":620.34,"id_stock_origen":"SO-39323","expediente_completo":"BIDCOM SRL - RE - CE-2026-05723358-APN-DFYC#ANMAT","certificado_nombre":"CERTIFICADO 535","url_certificado":"https://drive.google.com/drive/folders/1mAXp2c2CbiXiIQjZiic8UFgUpKuGzAxw"}]}</t>
  </si>
  <si>
    <t>16.867,87.</t>
  </si>
  <si>
    <t>INAL LC - 1627974729</t>
  </si>
  <si>
    <t>CE-2026-50792381-APN-DFYC#ANMAT</t>
  </si>
  <si>
    <t>21/05/2026</t>
  </si>
  <si>
    <t>DLNB2604497</t>
  </si>
  <si>
    <t>PIMEN32</t>
  </si>
  <si>
    <t>1fRjrhIcOKGFhYcy3Dwq8vOATKanWJIBU</t>
  </si>
  <si>
    <t>{"hbl":"DLNB2604497","invoice":"CI3042026154511","importador":"Bidcom","fcl":"FCL 2139","fecha_arribo":"16/06/2026","items":[{"codigo":"MOLIN030","modelo":"PIMEN32","marca":"GADNIC","cantidad":480,"peso_especifico":252,"id_stock_origen":"SO-39292","expediente_completo":"EX-2024-90484963- -APN-DFYC#ANMAT / IF-2024-90474887-APN-DFYC#ANMAT","certificado_nombre":"CERTIFICADO 715","url_certificado":"https://drive.google.com/drive/folders/1U6iwOewV7Hd8BD1aXmlVcl995wR1oOxt"},{"codigo":"MOLIN030","modelo":"PIMEN32","marca":"GADNIC","cantidad":20,"peso_especifico":10.55,"id_stock_origen":"SO-39292","expediente_completo":"EX-2024-90484963- -APN-DFYC#ANMAT / IF-2024-90474887-APN-DFYC#ANMAT","certificado_nombre":"CERTIFICADO 715","url_certificado":"https://drive.google.com/drive/folders/1U6iwOewV7Hd8BD1aXmlVcl995wR1oOxt"},{"codigo":"CUBE0013","modelo":"PER503","marca":"GADNIC","cantidad":600,"peso_especifico":62.64,"id_stock_origen":"SO-39307","expediente_completo":"EX-2024-86962127- -APN-DFYC#ANMAT / IF-2024-86960236-APN-DFYC%ANMAT","certificado_nombre":"CERTIFICADO 669","url_certificado":"https://drive.google.com/drive/folders/1f3FIN9SLxu8LJvB-K2T8V3TwkB-73Kl5"},{"codigo":"BOT0010B","modelo":"ULT45B","marca":"GADNIC","cantidad":200,"peso_especifico":104.8,"id_stock_origen":"SO-39621","expediente_completo":"EX-2024-108551788- -APN-DFYC#ANMAT / IF-2024-108549717-APN-DFYC%25ANMAT","certificado_nombre":"CERTIFICADO 653","url_certificado":"https://drive.google.com/drive/folders/1EPF0Q16h7X2jLhqUvxX9bSDJG90jh3sP"},{"codigo":"BOT0011V","modelo":"NET451","marca":"GADNIC","cantidad":200,"peso_especifico":76.08,"id_stock_origen":"SO-39622","expediente_completo":"EX-2024-93598860- -APN-DFYC#ANMAT / IF-2024-93597853-APN-DFYC%25ANMAT","certificado_nombre":"CERTIFICADO 652","url_certificado":"https://drive.google.com/drive/folders/1_dOHL8PXqWcPnzNtxBu2DaRp7ZbTs87j"}]}</t>
  </si>
  <si>
    <t>14.558,58.</t>
  </si>
  <si>
    <t>INAL LC - 1627922999</t>
  </si>
  <si>
    <t>CE-2026-50788828-APN-DFYC#ANMAT</t>
  </si>
  <si>
    <t>CERTIFICADO 122</t>
  </si>
  <si>
    <t>Reflector LED</t>
  </si>
  <si>
    <t>CUBE0013</t>
  </si>
  <si>
    <t>PER503</t>
  </si>
  <si>
    <t>UREVO004</t>
  </si>
  <si>
    <t>CINTA DE CORRER PLEGABLE</t>
  </si>
  <si>
    <t>ULT45B</t>
  </si>
  <si>
    <t>la etiqueta provisoria llego el 24/02 / muestra enviada a Lenor</t>
  </si>
  <si>
    <t>CERTIFICADO 868</t>
  </si>
  <si>
    <t>PARLN059</t>
  </si>
  <si>
    <t>Equipo de Audio</t>
  </si>
  <si>
    <t>NBOE26024307</t>
  </si>
  <si>
    <t>CERTIFICADO 437</t>
  </si>
  <si>
    <t>GRINDER7</t>
  </si>
  <si>
    <t>EPDC7</t>
  </si>
  <si>
    <t>la etiqueta provisoria llego el 24/02</t>
  </si>
  <si>
    <t>1rCH3bWmkP5prcYC48qromtfJAdGnMCOZ</t>
  </si>
  <si>
    <t>{"hbl":"NBOE26024307","invoice":"CI652026144147","importador":"Bidcom","fcl":"FCL 2158","fecha_arribo":"20/06/2026","items":[{"codigo":"GRINDER7","modelo":"EPDC7","marca":"GADNIC","cantidad":1000,"peso_especifico":410,"id_stock_origen":"SO-39336","expediente_completo":"BIDCOM SRL : EX-2023-147645712- -APN-DFYC#ANMAT","certificado_nombre":"CERTIFICADO 437","url_certificado":"https://drive.google.com/drive/folders/1UDdMbMfVtviKWzvtc4Px81lho0mEa0_s"}]}</t>
  </si>
  <si>
    <t>DLNB2605413</t>
  </si>
  <si>
    <t>Termo Mate autocebante color negro</t>
  </si>
  <si>
    <t>1uDuGaO0Dg0_CA4M12R0Ta2LeP-Yz9bEp</t>
  </si>
  <si>
    <t>{"hbl":"DLNB2605413","invoice":"CI1352026173849","importador":"Bidcom","fcl":"FCL 2103","fecha_arribo":"46189","items":[{"codigo":"TERMO07V","modelo":"SPTH60","marca":"SOUTH PORT","cantidad":300,"peso_especifico":270,"id_stock_origen":"SO-39693","expediente_completo":"EX-2024-96603823-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PORT","cantidad":444,"peso_especifico":345.95,"id_stock_origen":"SO-39694","expediente_completo":"EX-2024-96603823-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PORT","cantidad":6,"peso_especifico":4.68,"id_stock_origen":"SO-39694","expediente_completo":"EX-2024-96603823-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PORT","cantidad":300,"peso_especifico":233.75,"id_stock_origen":"SO-39695","expediente_completo":"EX-2024-96603823- -APN-DFYC#ANMAT / IF-2024-96601594-APN-DFYC%ANMAT","certificado_nombre":"CERTIFICADO 701","url_certificado":"https://drive.google.com/drive/folders/1BwB0PKpIjEEFshsDNZ2EMEx9dNHbbsyb"},{"codigo":"TERMO07N","modelo":"SPTH60","marca":"SOUTH PORT","cantidad":300,"peso_especifico":270,"id_stock_origen":"SO-39696","expediente_completo":"EX-2024-96603823- -APN-DFYC#ANMAT / IF-2024-96601594-APN-DFYC%ANMAT","certificado_nombre":"CERTIFICADO 701","url_certificado":"https://drive.google.com/drive/folders/1BwB0PKpIjEEFshsDNZ2EMEx9dNHbbsyb"}]}</t>
  </si>
  <si>
    <t>40.795,73.</t>
  </si>
  <si>
    <t>INAL LC - 1631281143</t>
  </si>
  <si>
    <t>CE-2026-53976713-APN-DFYC#ANMAT</t>
  </si>
  <si>
    <t>01/06/2026</t>
  </si>
  <si>
    <t>Preguntar si estamos OK con la info</t>
  </si>
  <si>
    <t>CERTIFICADO 658</t>
  </si>
  <si>
    <t>MOLHUV1X, MOLHUV1C</t>
  </si>
  <si>
    <t>Molde para cocinar Huevo</t>
  </si>
  <si>
    <t>presentado</t>
  </si>
  <si>
    <t>CERTIFICADO 928</t>
  </si>
  <si>
    <t>Vehiculos Juguetes</t>
  </si>
  <si>
    <t>DLSZ26050315</t>
  </si>
  <si>
    <t>RKS39U</t>
  </si>
  <si>
    <t>1s_bL_rrajrA_NiQ3V1apo8tTViLpXz5f</t>
  </si>
  <si>
    <t>{"hbl":"DLSZ26050315","invoice":"CI2052026103219","importador":"Bidcom","fcl":"FCL 2201","fecha_arribo":"46196","items":[{"codigo":"WHIS0003","modelo":"RKS39U","marca":"GADNIC","cantidad":300,"peso_especifico":375,"id_stock_origen":"SO-39288","expediente_completo":"EX-2025-20457566- -APN-DFYC#ANMAT / IF-2025-20457025-APN-DFYC#ANMAT","certificado_nombre":"CERTIFICADO 416","url_certificado":"https://drive.google.com/drive/folders/1PuKNHak-INqUAwWaPoM9K6H-LXq9R-G0"},{"codigo":"KNIFE016","modelo":"NG266","marca":"Cuk by Gadnic","cantidad":320,"peso_especifico":153.28,"id_stock_origen":"SO-39300","expediente_completo":"EX-2024-96537015- -APN-DFYC#ANMAT / IF-2024-96535978-APN-DFYC%ANMAT","certificado_nombre":"CERTIFICADO 615","url_certificado":"https://drive.google.com/drive/folders/1c9yH8j5YrVb7S8l7HRzLBBptIvRin9MV"},{"codigo":"CAFETE19","modelo":"FLT1900","marca":"GADNIC","cantidad":240,"peso_especifico":45.7,"id_stock_origen":"SO-39324","expediente_completo":"BIDCOM SRL : EX-2023-113986349- -APN-DFYC#ANMAT","certificado_nombre":"CERTIFICADO 526","url_certificado":"https://drive.google.com/drive/folders/1LJ-TEddM4Hjze2MT5mCMZx6fAHf8SfwS"},{"codigo":"KNIFE014","modelo":"JCS15","marca":"Cuk by Gadnic","cantidad":204,"peso_especifico":406.3,"id_stock_origen":"SO-39886","expediente_completo":"EX-2024-96549152- -APN-DFYC#ANMAT / IF-2024-96539434-APN-DFYC#ANMAT","certificado_nombre":"CERTIFICADO 616","url_certificado":"https://drive.google.com/drive/folders/1LWMz0d7mEUANjTS9-1BOBmjxl81zenA3"}]}</t>
  </si>
  <si>
    <t>INAL LC - 1631286715</t>
  </si>
  <si>
    <t>CE-2026-53976892-APN-DFYC#ANMAT</t>
  </si>
  <si>
    <t>NG266</t>
  </si>
  <si>
    <t>Presentado</t>
  </si>
  <si>
    <t>CERTIFICADO 616</t>
  </si>
  <si>
    <t>KNIFE014</t>
  </si>
  <si>
    <t>JCS15</t>
  </si>
  <si>
    <t>DLSZ26050148</t>
  </si>
  <si>
    <t>1slwNB6bduI0CJ9DdlcA0TJgyKRj242TU</t>
  </si>
  <si>
    <t>{"hbl":"DLSZ26050148","invoice":"CI1952026163846","importador":"Bidcom","fcl":"FCL 2203","fecha_arribo":"46196","items":[{"codigo":"CAFETE06","modelo":"JR60FH","marca":"GADNIC","cantidad":624,"peso_especifico":262.6,"id_stock_origen":"SO-39325","expediente_completo":"BIDCOM SRL - RE - CE-2026-01560899-APN-DFYC#ANMAT","certificado_nombre":"CERTIFICADO 266","url_certificado":"https://drive.google.com/drive/folders/1nrCwmw2QXV82qVlhoaObV51AL1-w14ep"}]}</t>
  </si>
  <si>
    <t>INAL LC - 1631295147</t>
  </si>
  <si>
    <t>CE-2026-53976763-APN-DFYC#ANMAT</t>
  </si>
  <si>
    <t>DLNB2605416</t>
  </si>
  <si>
    <t>TERMO08M</t>
  </si>
  <si>
    <t>1z8JqaLikJK-n_6U6NQRs7pMaCfVW-VYK</t>
  </si>
  <si>
    <t>{"hbl":"DLNB2605416","invoice":"CI1352026155458","importador":"Bidcom","fcl":"FCL 2100","fecha_arribo":"46198","items":[{"codigo":"TERMO08M","modelo":"TRM08","marca":"gadnic","cantidad":996,"peso_especifico":900.55,"id_stock_origen":"SO-39282","expediente_completo":"EX-2025-32674858- -APN-DFYC#ANMAT  IF-2025-32672531-APN-DFYC%ANMAT","certificado_nombre":"CERTIFICADO 768","url_certificado":"https://drive.google.com/drive/folders/1ACjJ8drhRS8g9e-4fflcQRHWCc4zi38x"},{"codigo":"TERMO08M","modelo":"TRM08","marca":"gadnic","cantidad":4,"peso_especifico":4.5,"id_stock_origen":"SO-39282","expediente_completo":"EX-2025-32674858- -APN-DFYC#ANMAT  IF-2025-32672531-APN-DFYC%ANMAT","certificado_nombre":"CERTIFICADO 768","url_certificado":"https://drive.google.com/drive/folders/1ACjJ8drhRS8g9e-4fflcQRHWCc4zi38x"},{"codigo":"VAST002B","modelo":"NTE2210","marca":"SOUTH PORT","cantidad":250,"peso_especifico":95,"id_stock_origen":"SO-39804","expediente_completo":"EX-2024-102990571- -APN-DFYC#ANMAT / IF-2024-102990195-APN-DFYC%25ANMAT","certificado_nombre":"CERTIFICADO 710","url_certificado":"https://drive.google.com/drive/folders/1hJwCbYrOOx0Ym5XfR4j9SSipV1Fj7qGG"},{"codigo":"VAST003R","modelo":"HUT118L","marca":"SOUTH PORT","cantidad":200,"peso_especifico":136,"id_stock_origen":"SO-39805","expediente_completo":"EX-2024-105705829- -APN-DFYC#ANMAT / IF-2024-105702896-APN-DFYC%25ANMAT","certificado_nombre":"CERTIFICADO 709","url_certificado":"https://drive.google.com/drive/folders/1ptLfv4YnqWpi8khckRrNY0377v6VXK_B"}]}</t>
  </si>
  <si>
    <t>INAL LC - 1631306980</t>
  </si>
  <si>
    <t>CE-2026-53957763-APN-DFYC#ANMAT</t>
  </si>
  <si>
    <t>Pagado</t>
  </si>
  <si>
    <t>HUT118L</t>
  </si>
  <si>
    <t>CERTIFICADO 558</t>
  </si>
  <si>
    <t>ASP00038</t>
  </si>
  <si>
    <t>DLNB2605410</t>
  </si>
  <si>
    <t>Aspiradora lava tapizados</t>
  </si>
  <si>
    <t>1N1vgz1ccYkbJZOK-m6E9BEY8JzGY9D_E</t>
  </si>
  <si>
    <t>{"hbl":"DLNB2605410","invoice":"CI1452026163937","importador":"Bidcom","fcl":"FCL 2177","fecha_arribo":"46203","items":[{"codigo":"GRINDER3","modelo":"FRS300","marca":"GADNIC","cantidad":500,"peso_especifico":150.6,"id_stock_origen":"SO-39327","expediente_completo":"BIDCOM SRL : EX-2024-64651330- -APN-DFYC#ANMAT / IF-2024-74099463-APN-DFYC%25ANMAT","certificado_nombre":"CERTIFICADO 299","url_certificado":"https://drive.google.com/drive/folders/1mTtH0WOT9EgzoHzF1AZR4SSx-YMjUmV7"}]}</t>
  </si>
  <si>
    <t>INAL LC - 1631319167</t>
  </si>
  <si>
    <t>CE-2026-53940620-APN-DFYC#ANMAT</t>
  </si>
  <si>
    <t>1lbX2d5oeX_CKkYALtjszxabWiNQulBsy</t>
  </si>
  <si>
    <t>{"hbl":"NBOE26024307","invoice":"CI652026144147","importador":"Bidcom","fcl":"FCL 2158","fecha_arribo":"46193","items":[{"codigo":"GRINDER7","modelo":"EPDC7","marca":"GADNIC","cantidad":1000,"peso_especifico":410,"id_stock_origen":"SO-39336","expediente_completo":"BIDCOM SRL : EX-2023-147645712- -APN-DFYC#ANMAT","certificado_nombre":"CERTIFICADO 437","url_certificado":"https://drive.google.com/drive/folders/1UDdMbMfVtviKWzvtc4Px81lho0mEa0_s"}]}</t>
  </si>
  <si>
    <t>CERTIFICADO 64</t>
  </si>
  <si>
    <t>YOUGUR01</t>
  </si>
  <si>
    <t>15.713,60.</t>
  </si>
  <si>
    <t>Yogurtera Eléctrica</t>
  </si>
  <si>
    <t>INAL LC - 1631275145</t>
  </si>
  <si>
    <t>CE-2026-54100569-APN-DFYC#ANMAT</t>
  </si>
  <si>
    <t>02/06/2026</t>
  </si>
  <si>
    <t>DLNB2605458</t>
  </si>
  <si>
    <t>CERTIFICADO 548</t>
  </si>
  <si>
    <t>CUBE0004</t>
  </si>
  <si>
    <t>CBD40</t>
  </si>
  <si>
    <t>1SIrvo5Et0Wk4_Tik13B8rnNJwZ0WdAqs</t>
  </si>
  <si>
    <t>{"hbl":"DLNB2605458","invoice":"CI2952026142437","importador":"Bidcom","fcl":"FCL 2190","fecha_arribo":"46203","items":[{"codigo":"CUBE0004","modelo":"CBD40","marca":"GADNIC","cantidad":300,"peso_especifico":85.19999999999999,"id_stock_origen":"SO-39314","expediente_completo":"EX-2024-67266902- -APN-DFYC#ANMAT /IF-2024-67265687-APN-DFYC%25ANMAT","certificado_nombre":"CERTIFICADO 548","url_certificado":"https://drive.google.com/drive/folders/1RRa0NzXoNpX4pz_sGLFbYxrMyz1aKqDg"},{"codigo":"ESPECIE5","modelo":"SPHLD5","marca":"GADNIC","cantidad":288,"peso_especifico":354.59999999999997,"id_stock_origen":"SO-39881","expediente_completo":"EX-2024-94602325- -APN-DFYC#ANMAT / IF-2024-94599726-APN-DFYC#ANMAT","certificado_nombre":"CERTIFICADO 725","url_certificado":"https://drive.google.com/drive/folders/1zs1mKlAXLc2Geb4X0iYEgJWpu6nhs04h"},{"codigo":"ESPECIE5","modelo":"SPHLD5","marca":"GADNIC","cantidad":12,"peso_especifico":14.8,"id_stock_origen":"SO-39881","expediente_completo":"EX-2024-94602325- -APN-DFYC#ANMAT / IF-2024-94599726-APN-DFYC#ANMAT","certificado_nombre":"CERTIFICADO 725","url_certificado":"https://drive.google.com/drive/folders/1zs1mKlAXLc2Geb4X0iYEgJWpu6nhs04h"},{"codigo":"CUBE0009","modelo":"UHIC90","marca":"GADNIC","cantidad":300,"peso_especifico":273.75,"id_stock_origen":"SO-39882","expediente_completo":"EX-2024-56653771- -APN-DFYC#ANMAT  IF-2024-56653341-APN-DFYC#ANMAT","certificado_nombre":"CERTIFICADO 626","url_certificado":"https://drive.google.com/drive/folders/1lvDuuuUxdOJNfCLEHbApArK7uMNjfGwK"},{"codigo":"BARSET04","modelo":"PCSBAR4","marca":"GADNIC","cantidad":200,"peso_especifico":287,"id_stock_origen":"SO-39888","expediente_completo":"EX-2024-66402881- -APN-DFYC#ANMAT / IF-2024-121165446-APN-DFYC#ANMAT","certificado_nombre":"CERTIFICADO 532","url_certificado":"https://drive.google.com/drive/folders/17iNk-kgMFgQFuHujONdAl8XMF9pFse_q"},{"codigo":"SECAPL04","modelo":"KL1200","marca":"GADNIC","cantidad":600,"peso_especifico":509.99999999999994,"id_stock_origen":"SO-39890","expediente_completo":"BIDCOM SRL: EX-2023-25228064- -APN-DFYC#ANMAT","certificado_nombre":"CERTIFICADO 422","url_certificado":"https://drive.google.com/drive/folders/1JumY3jzHRdpacAwfrwHhaBYh9aDrH5sP"}]}</t>
  </si>
  <si>
    <t>INAL LC - 1637066112</t>
  </si>
  <si>
    <t>CE-2026-57660699-APN-DFYC#ANMAT</t>
  </si>
  <si>
    <t>10/06/2026</t>
  </si>
  <si>
    <t>SPHLD5</t>
  </si>
  <si>
    <t>CERTIFICADO 766</t>
  </si>
  <si>
    <t>CARGPA01</t>
  </si>
  <si>
    <t>Cargador de pared para aspiradora vertical</t>
  </si>
  <si>
    <t>UHIC90</t>
  </si>
  <si>
    <t>CERTIFICADO 934</t>
  </si>
  <si>
    <t>MAVERICK - MAVHO001 MAVHO002</t>
  </si>
  <si>
    <t>HORNO EMPOTRABLE</t>
  </si>
  <si>
    <t>PCSBAR4</t>
  </si>
  <si>
    <t>CERTIFICADO 932</t>
  </si>
  <si>
    <t>(MAVERICK) MAVCO001 MAVCO002 MAVCO003</t>
  </si>
  <si>
    <t>COCINA</t>
  </si>
  <si>
    <t>DLSZ26050472</t>
  </si>
  <si>
    <t>PEU180</t>
  </si>
  <si>
    <t>PURF808, AIRP81, PA-810BE, UF-M33H, OPH51U</t>
  </si>
  <si>
    <t>1sWYXEt6V45beSEs5clY958Q9NHPA1uU8</t>
  </si>
  <si>
    <t>{"hbl":"DLSZ26050472","invoice":"CI29520261677","importador":"Bidcom","fcl":"FCL 2184","fecha_arribo":"30/06/2026","items":[{"codigo":"MOLINI18","modelo":"PEU180","marca":"GADNIC","cantidad":315,"peso_especifico":98.55,"id_stock_origen":"SO-39311","expediente_completo":"EX-2025-35201400- -APN-DFYC#ANMAT / IF-2025-39714165-APN-DFYC%ANMAT","certificado_nombre":"CERTIFICADO 771","url_certificado":"https://drive.google.com/drive/folders/1ijOC7OAfyq8gkUSM5HDw7B5zdwQrv7Um"},{"codigo":"MOLINI18","modelo":"PEU180","marca":"GADNIC","cantidad":21,"peso_especifico":6.75,"id_stock_origen":"SO-39311","expediente_completo":"EX-2025-35201400- -APN-DFYC#ANMAT / IF-2025-39714165-APN-DFYC%ANMAT","certificado_nombre":"CERTIFICADO 771","url_certificado":"https://drive.google.com/drive/folders/1ijOC7OAfyq8gkUSM5HDw7B5zdwQrv7Um"},{"codigo":"KNIFE018","modelo":"EDG180","marca":"Cuk by Gadnic","cantidad":200,"peso_especifico":426.375,"id_stock_origen":"SO-39887","expediente_completo":"EX-2024-125754730- -APN-DFYC#ANMAT / IF-2024-125743010-APN-DFYC#ANMAT","certificado_nombre":"CERTIFICADO 618","url_certificado":"https://drive.google.com/drive/folders/1mRd1mfPVTb9Dao4O_4XAu4Z1hL5bz-WV"},{"codigo":"JART0001","modelo":"JT1000","marca":"GADNIC","cantidad":504,"peso_especifico":401.1,"id_stock_origen":"SO-39617","expediente_completo":"BIDCOM SRL : EX-2024-66418338- -APN-DFYC#ANMAT / IF-2024-66414582-APN-DFYC#ANMAT","certificado_nombre":"CERTIFICADO 381","url_certificado":"https://drive.google.com/drive/folders/1IMzxs-Hk4gJu42Nbe4PF2G-hBFRkWTth"}]}</t>
  </si>
  <si>
    <t>INAL LC - 1637087935</t>
  </si>
  <si>
    <t>INPAGO</t>
  </si>
  <si>
    <t>CERTIFICADO 820</t>
  </si>
  <si>
    <t>FJ-SW124S1202000A</t>
  </si>
  <si>
    <t>Fuente de alimentación</t>
  </si>
  <si>
    <t>CE-2026-55950342-APN-DFYC#ANMAT</t>
  </si>
  <si>
    <t>EDG180</t>
  </si>
  <si>
    <t>JT1000</t>
  </si>
  <si>
    <t>DLNB2605457</t>
  </si>
  <si>
    <t>SYR120</t>
  </si>
  <si>
    <t>16JXz2BEjXEyu8LFyJgNl1X0Pj7kbogst</t>
  </si>
  <si>
    <t>{"hbl":"DLNB2605457","invoice":"CI295202617358","importador":"Bidcom","fcl":"FCL 2185","fecha_arribo":"07/07/2026","items":[{"codigo":"JERI0001","modelo":"SYR120","marca":"GADNIC","cantidad":504,"peso_especifico":172.20000000000002,"id_stock_origen":"SO-39189","expediente_completo":"EX-2025-18078006- -APN-DFYC#ANMAT / IF-2025-18074558-APN-DFYC%ANMAT","certificado_nombre":"CERTIFICADO 754","url_certificado":"https://drive.google.com/drive/folders/15ZGKWhfU-McKiCfJbXAGw9wJB2ySKk0d"},{"codigo":"CUBE0010","modelo":"BDJC3","marca":"GADNIC","cantidad":200,"peso_especifico":121.8,"id_stock_origen":"SO-39284","expediente_completo":"EX-2024-55026042- -APN-DFYC#ANMAT / IF-2024-55024548-APN-DFYC%ANMAT","certificado_nombre":"CERTIFICADO 627","url_certificado":"https://drive.google.com/drive/folders/1QIqtrScktPNeoZm6ARPEzHs5RafHWcLc"},{"codigo":"BARSET03","modelo":"BRT300","marca":"GADNIC","cantidad":300,"peso_especifico":372,"id_stock_origen":"SO-39286","expediente_completo":"BIDCOM SRL : EX-2023-105254810- -APN-DFYC#ANMAT","certificado_nombre":"CERTIFICADO 300","url_certificado":"https://drive.google.com/drive/folders/1Zc40ppGrkACdk0BXOYA1OawfPjkJ1S_n"},{"codigo":"CUBE0012","modelo":"CUF1025","marca":"GADNIC","cantidad":300,"peso_especifico":106.92,"id_stock_origen":"SO-39305","expediente_completo":"EX-2024-91115562- -APN-DFYC#ANMAT / IF-2024-91113161-APN-DFYC#ANMAT","certificado_nombre":"CERTIFICADO 629","url_certificado":"https://drive.google.com/drive/folders/1V7SNlt6xbfCBdxcSVWZJm99Gflzy74Q-"},{"codigo":"CUBE0011","modelo":"K3HL","marca":"GADNIC","cantidad":200,"peso_especifico":123.80000000000001,"id_stock_origen":"SO-39884","expediente_completo":"EX-2024-89958124- -APN-DFYC#ANMAT / IF-2024-89954293-APN-DFYC%ANMAT","certificado_nombre":"CERTIFICADO 628","url_certificado":"https://drive.google.com/drive/folders/1IhXZp7Myr5o3-NPibNYeP9Hg0_dTSneW"}]}</t>
  </si>
  <si>
    <t>INAL LC - 1637095088</t>
  </si>
  <si>
    <t>CE-2026-57552363-APN-DFYC#ANMAT</t>
  </si>
  <si>
    <t>BDJC3</t>
  </si>
  <si>
    <t>BRT300</t>
  </si>
  <si>
    <t>CERTIFICADO 929</t>
  </si>
  <si>
    <t>CORTPE01</t>
  </si>
  <si>
    <t>Máquina de corte de pelo</t>
  </si>
  <si>
    <t>CUF1025</t>
  </si>
  <si>
    <t>Ayuda de LENOR</t>
  </si>
  <si>
    <t>K3HL</t>
  </si>
  <si>
    <t>CERTIFICADO 917</t>
  </si>
  <si>
    <t>RONER001</t>
  </si>
  <si>
    <t>Sistema de Coccion al Vacío</t>
  </si>
  <si>
    <t>DLSZ26050473</t>
  </si>
  <si>
    <t>CERTIFICADO 946</t>
  </si>
  <si>
    <t>OLLA0150</t>
  </si>
  <si>
    <t>STN228</t>
  </si>
  <si>
    <t>1PSX8KOPn0b-U7v1gvjEVD3556XpKbNvX</t>
  </si>
  <si>
    <t>{"hbl":"DLSZ26050473","invoice":"CI462026151649","importador":"Bidcom","fcl":"FCL 2169","fecha_arribo":"46205","items":[{"codigo":"OLLA0150","modelo":"STN228","marca":"GADNIC","cantidad":1000,"peso_especifico":3700,"id_stock_origen":"SO-39435","expediente_completo":"BIDCOM SRL - CE-2026-40497339-APN-DFYC#ANMAT","certificado_nombre":"CERTIFICADO 946","url_certificado":"https://drive.google.com/drive/folders/10hnIsSzOvFT9eaUtY0GqCNVvCXNFTEaC?usp=drive_link"},{"codigo":"CUBE0100","modelo":"CBA623","marca":"GADNIC","cantidad":504,"peso_especifico":1226.4,"id_stock_origen":"SO-39439","expediente_completo":"BIDCOM SRL - RE - CE-2026-35821375-APN-DFYC#ANMAT","certificado_nombre":"CERTIFICADO 948","url_certificado":"https://drive.google.com/drive/folders/1xXutQA2aXPdH1KUaAUZvNv8B151mJ8Wp?usp=drive_link"}]}</t>
  </si>
  <si>
    <t>EX-2026-58099268- -APN-INAL#ANMAT</t>
  </si>
  <si>
    <t>CE-2026-60365064-APN-DFYC#ANMAT</t>
  </si>
  <si>
    <t>25/06/2026</t>
  </si>
  <si>
    <t>CERTIFICADO 948</t>
  </si>
  <si>
    <t>CUBE0100</t>
  </si>
  <si>
    <t>CBA623</t>
  </si>
  <si>
    <t>CERTIFICADO 877</t>
  </si>
  <si>
    <t>LAVAJI04</t>
  </si>
  <si>
    <t>Lavavajilla electrico</t>
  </si>
  <si>
    <t>SE, EE</t>
  </si>
  <si>
    <t>DLSZ26050425</t>
  </si>
  <si>
    <t>CERTIFICADO 604</t>
  </si>
  <si>
    <t>KNIFE012</t>
  </si>
  <si>
    <t>SELL12</t>
  </si>
  <si>
    <t>1LpUgyO8y9fROzzof5S1o3ucqN7W-7T6M</t>
  </si>
  <si>
    <t>{"hbl":"DLSZ26050425","invoice":"CI862026135156","importador":"Bidcom","fcl":"FCL 2159","fecha_arribo":"25/06/2026","items":[{"codigo":"KNIFE012","modelo":"SELL12","marca":"Cuk by Gadnic","cantidad":200,"peso_especifico":114.7,"id_stock_origen":"SO-39289","expediente_completo":"EX-2025-31431591- -APN-DFYC#ANMAT / IF-2025-34842106-APN-DFYC%ANMAT","certificado_nombre":"CERTIFICADO 604","url_certificado":"https://drive.google.com/drive/folders/1844-GwA7QZM1I-rFbNGKT-j-LBnISyh1"}]}</t>
  </si>
  <si>
    <t>INAL LC - 1641962479</t>
  </si>
  <si>
    <t>CE-2026-61410969-APN-DFYC#ANMAT</t>
  </si>
  <si>
    <t>CERTIFICADO 916</t>
  </si>
  <si>
    <t>LAVAJI05</t>
  </si>
  <si>
    <t>DLNB2605464</t>
  </si>
  <si>
    <t>SHAK01</t>
  </si>
  <si>
    <t>1SFHtYa5gi4JiDxgtlBVA2hl6_LnTLilR</t>
  </si>
  <si>
    <t>{"hbl":"DLNB2605464","invoice":"CI162026164432","importador":"Bidcom","fcl":"FCL 2237","fecha_arribo":"46210","items":[{"codigo":"BOT00017","modelo":"SHAK01","marca":"SOUTH PORT","cantidad":1000,"peso_especifico":768,"id_stock_origen":"SO-36719","expediente_completo":"BIDCOM SRL - RE - CE-2026-09093648-APN-DFYC#ANMAT","certificado_nombre":"CERTIFICADO 891","url_certificado":"https://drive.google.com/drive/folders/1lsvtQ1bkdxrtBJ3SZjDjMciZz1DldzMi?usp=drive_link"}]}</t>
  </si>
  <si>
    <t>EX-2026-62874505- -APN-INAL#ANMAT</t>
  </si>
  <si>
    <t>CE-2026-64181695-APN-DFYC#ANMAT</t>
  </si>
  <si>
    <t>30/06/2026</t>
  </si>
  <si>
    <t>DLSZ26060014</t>
  </si>
  <si>
    <t>CERTIFICADO 664</t>
  </si>
  <si>
    <t>KNIFE002</t>
  </si>
  <si>
    <t>KTN2055</t>
  </si>
  <si>
    <t>1hPjcIs7bfKubTTAC4qIwFng5fQFmyiMz</t>
  </si>
  <si>
    <t>{"hbl":"DLSZ26060014","invoice":"CI1762026125942","importador":"Bidcom","fcl":"FCL 2248","fecha_arribo":"46213","items":[{"codigo":"KNIFE002","modelo":"KTN2055","marca":"GADNIC","cantidad":600,"peso_especifico":393,"id_stock_origen":"SO-39299","expediente_completo":"EX-2024-84375106- -APN-DFYC#ANMAT / IF-2024-84374209-APN-DFYC#ANMAT","certificado_nombre":"CERTIFICADO 664","url_certificado":"https://drive.google.com/drive/folders/1_NEvgbuW6ntLbdxOpy3uh7-f4OjWQK-X"}]}</t>
  </si>
  <si>
    <t>INAL LC - 1643042474</t>
  </si>
  <si>
    <t>CE-2026-62329254-APN-DFYC#ANMAT</t>
  </si>
  <si>
    <t>NBOE26024619</t>
  </si>
  <si>
    <t>KC15PS</t>
  </si>
  <si>
    <t>1aZ5xcz_TedpbQCF8RRgElttk8kdZcM2d</t>
  </si>
  <si>
    <t>{"hbl":"NBOE26024619","invoice":"CI1762026143943","importador":"Bidcom","fcl":"FCL 2210","fecha_arribo":"46212","items":[{"codigo":"OLLA0120","modelo":"KC15PS","marca":"Cuk by Gadnic","cantidad":798,"peso_especifico":3870.3,"id_stock_origen":"SO-39897","expediente_completo":"BIDCOM SRL - RE - CE-2026-11350985-APN-DFYC#ANMAT","certificado_nombre":"CERTIFICADO 882","url_certificado":"https://drive.google.com/open?id=1oPnef1bfLoYOGUW3ZdB4PYH3JMoCx8-T&amp;usp=drive_copy"},{"codigo":"OLLA0121","modelo":"PZR062","marca":"Cuk by Gadnic","cantidad":800,"peso_especifico":5480,"id_stock_origen":"SO-39898","expediente_completo":"BIDCOM SRL - RE - CE-2026-08308320-APN-DFYC#ANMAT","certificado_nombre":"CERTIFICADO 883","url_certificado":"https://drive.google.com/open?id=1YAdZ4363o26ZDmwKzREVoOCjzYto_yyl&amp;usp=drive_copy"},{"codigo":"OLLA0122","modelo":"QE842W","marca":"Cuk by Gadnic","cantidad":798,"peso_especifico":758.1,"id_stock_origen":"SO-39608","expediente_completo":"BIDCOM SRL - RE - CE-2026-12047895-APN-DFYC#ANMAT","certificado_nombre":"CERTIFICADO 884","url_certificado":"https://drive.google.com/open?id=1n6A1T4iEHPxsEYusao8tyAgjoSU6R1KL&amp;usp=drive_copy"}]}</t>
  </si>
  <si>
    <t>INAL LC - 1643073755</t>
  </si>
  <si>
    <t>CE-2026-62329047-APN-DFYC#ANMAT</t>
  </si>
  <si>
    <t>PZR062</t>
  </si>
  <si>
    <t>CERTIFICADO 763</t>
  </si>
  <si>
    <t>PROJ098W, PROJ100W, PROJ201W, PROJ097W</t>
  </si>
  <si>
    <t>Proyector</t>
  </si>
  <si>
    <t>QE842W</t>
  </si>
  <si>
    <t>NBOE26024663</t>
  </si>
  <si>
    <t>BDEP21</t>
  </si>
  <si>
    <t>Delfin Group</t>
  </si>
  <si>
    <t>Kit accesorios para Vino</t>
  </si>
  <si>
    <t>1PQkucPZfw-m9QeSOrQ21wV_fBylkEXnK</t>
  </si>
  <si>
    <t>Barco ZFLP 40</t>
  </si>
  <si>
    <t>{"hbl":"NBOE26024663","invoice":"CI1762026143656","importador":"Bidcom","fcl":"FCL 2182","fecha_arribo":"17/07/2026","items":[{"codigo":"BOT0013V","modelo":"BDEP21","marca":"SOUTH PORT","cantidad":250,"peso_especifico":98,"id_stock_origen":"SO-39615","expediente_completo":"BIDCOM SRL - RE - CE-2025-127690931-APN-DFYC#ANMAT","certificado_nombre":"CERTIFICADO 640","url_certificado":"https://drive.google.com/drive/folders/1z9UZDs5s6YIbEEnlKNTteaZaGQqxUlQg"},{"codigo":"BOT0013B","modelo":"BDEP21","marca":"SOUTH PORT","cantidad":250,"peso_especifico":98,"id_stock_origen":"SO-39616","expediente_completo":"BIDCOM SRL - RE - CE-2025-127690931-APN-DFYC#ANMAT","certificado_nombre":"CERTIFICADO 640","url_certificado":"https://drive.google.com/drive/folders/1z9UZDs5s6YIbEEnlKNTteaZaGQqxUlQg"},{"codigo":"BOT0012B","modelo":"GOH889","marca":"SOUTH PORT","cantidad":200,"peso_especifico":64.2,"id_stock_origen":"SO-39623","expediente_completo":"BIDCOM SRL - RE - CE-2025-127690931-APN-DFYC#ANMAT","certificado_nombre":"CERTIFICADO 640","url_certificado":"https://drive.google.com/drive/folders/1z9UZDs5s6YIbEEnlKNTteaZaGQqxUlQg"},{"codigo":"BOT0012R","modelo":"GOH889","marca":"SOUTH PORT","cantidad":200,"peso_especifico":64.2,"id_stock_origen":"SO-39624","expediente_completo":"BIDCOM SRL - RE - CE-2025-127690931-APN-DFYC#ANMAT","certificado_nombre":"CERTIFICADO 640","url_certificado":"https://drive.google.com/drive/folders/1z9UZDs5s6YIbEEnlKNTteaZaGQqxUlQg"}]}</t>
  </si>
  <si>
    <t>1653236406 - Importe:  $35.580,87</t>
  </si>
  <si>
    <t>EX-2026-62817649- -APN-INAL#ANMAT</t>
  </si>
  <si>
    <t>CE-2026-69498546-APN-DFYC#ANMAT</t>
  </si>
  <si>
    <t>17/07/2026</t>
  </si>
  <si>
    <t>FCL 2201</t>
  </si>
  <si>
    <t>CUBE0001 / CUBE0002</t>
  </si>
  <si>
    <t>Cubetera</t>
  </si>
  <si>
    <t>GOH889</t>
  </si>
  <si>
    <t>DLNB2605497</t>
  </si>
  <si>
    <t>CERTIFICADO 737</t>
  </si>
  <si>
    <t>HORPAN3B, HORPAN3N</t>
  </si>
  <si>
    <t>Maquina de hacer Pan</t>
  </si>
  <si>
    <t>1w8FANTqT1y83nMvWALYvkyZaOE4-KwzM</t>
  </si>
  <si>
    <t>{"hbl":"DLNB2605497","invoice":"CI862026135840","importador":"Bidcom","fcl":"FCL 2238","fecha_arribo":"18/07/2026","items":[{"codigo":"MATELI02","modelo":"MTL200N","marca":"SOUTH PORT","cantidad":1000,"peso_especifico":572.8,"id_stock_origen":"SO-39592","expediente_completo":"BIDCOM SRL - RE - CE-2026-27381688-APN-DFYC#ANMAT","certificado_nombre":"CERTIFICADO 924","url_certificado":"https://drive.google.com/drive/folders/1jsaw-34EQqkNvTu1w5laIU5Vp4xM8fFg"}]}</t>
  </si>
  <si>
    <t>EX-2026-61938769- -APN-INAL#ANMAT</t>
  </si>
  <si>
    <t>CE-2026-63048708-APN-DFYC#ANMAT</t>
  </si>
  <si>
    <t xml:space="preserve"> SZ25070557</t>
  </si>
  <si>
    <t>EX-2026-61740564- -APN-INAL#ANMAT</t>
  </si>
  <si>
    <t>DLSZ26050474</t>
  </si>
  <si>
    <t>TALL04</t>
  </si>
  <si>
    <t>RHENUS</t>
  </si>
  <si>
    <t>Barco 20</t>
  </si>
  <si>
    <t>FCL 2158</t>
  </si>
  <si>
    <t>CERTIFICADO 930</t>
  </si>
  <si>
    <t>MOMCO002</t>
  </si>
  <si>
    <t>Extractor de leche</t>
  </si>
  <si>
    <t>1M6BjswtfhMZdp5_sEp3-1ZLzfo6UbHEl</t>
  </si>
  <si>
    <t>{"hbl":"DLSZ26050474","invoice":"CI196202617825","importador":"Bidcom","fcl":"FCL 2205","fecha_arribo":"46213","items":[{"codigo":"PASTA004","modelo":"TALL04","marca":"GADNIC","cantidad":144,"peso_especifico":102.78,"id_stock_origen":"SO-39295","expediente_completo":"EX-2024-78462746- -APN-DFYC#ANMAT / IF-2024-96685217-APN-DFYC#ANMAT","certificado_nombre":"CERTIFICADO 564","url_certificado":"https://drive.google.com/drive/folders/1n5WiVBw7s0Qe0OYoxp3IePcC0EFpD81v"},{"codigo":"PASTA004","modelo":"TALL04","marca":"GADNIC","cantidad":16,"peso_especifico":11.9,"id_stock_origen":"SO-39295","expediente_completo":"EX-2024-78462746- -APN-DFYC#ANMAT / IF-2024-96685217-APN-DFYC#ANMAT","certificado_nombre":"CERTIFICADO 564","url_certificado":"https://drive.google.com/drive/folders/1n5WiVBw7s0Qe0OYoxp3IePcC0EFpD81v"},{"codigo":"KNIFE017","modelo":"TRV12","marca":"Cuk by Gadnic","cantidad":250,"peso_especifico":60.25,"id_stock_origen":"SO-39298","expediente_completo":"EX-2024-99535572- -APN-DFYC#ANMAT / IF-2024-99534535-APN-DFYC#ANMAT","certificado_nombre":"CERTIFICADO 617","url_certificado":"https://drive.google.com/drive/folders/1nBWOdPqFpJIGV1UGSOMHIUcFcB5RpPzU"},{"codigo":"TABCOR01","modelo":"MLSLC1","marca":"GADNIC","cantidad":500,"peso_especifico":700,"id_stock_origen":"SO-39306","expediente_completo":"EX-2024-91152861- -APN-DFYC#ANMAT /IF-2024-91148832-APN-DFYC%25ANMAT","certificado_nombre":"CERTIFICADO 649","url_certificado":"https://drive.google.com/drive/folders/1bsjjfcf3S0Os3H96H7Ij-zKxQ2ooPQ6w"},{"codigo":"CORTMAS1","modelo":"REBM100","marca":"GADNIC","cantidad":300,"peso_especifico":138.84,"id_stock_origen":"SO-39313","expediente_completo":"BIDCOM SRL : EX-2023-107471725- -APN-DFYC#ANMAT","certificado_nombre":"CERTIFICADO 506","url_certificado":"https://drive.google.com/drive/folders/1kR-2EIUowrVaF0hqKBzowxQWQWlktdP4"}]}</t>
  </si>
  <si>
    <t>EX-2026-63814203- -APN-INAL#ANMAT</t>
  </si>
  <si>
    <t>CE-2026-64137540-APN-DFYC#ANMAT</t>
  </si>
  <si>
    <t>01/07/2026</t>
  </si>
  <si>
    <t>PIZZA004</t>
  </si>
  <si>
    <t>CUK by GADNIC - GADNIC</t>
  </si>
  <si>
    <t>HPIZD565</t>
  </si>
  <si>
    <t>TY-P02ML</t>
  </si>
  <si>
    <t>220-240V~, 50-60Hz, 1700W, Clase I; IPX0</t>
  </si>
  <si>
    <t>CERTIFICADO 942</t>
  </si>
  <si>
    <t>JUGUE011 / RCWL0055 / RCWL0051</t>
  </si>
  <si>
    <t>Vehículos a radio control</t>
  </si>
  <si>
    <t>HPIZY987</t>
  </si>
  <si>
    <t>TRV12</t>
  </si>
  <si>
    <t>HPIZJ142</t>
  </si>
  <si>
    <t>HPIZG659</t>
  </si>
  <si>
    <t>Producto</t>
  </si>
  <si>
    <t>nro interno</t>
  </si>
  <si>
    <t>CERTIFICADO 649</t>
  </si>
  <si>
    <t>Certificacion</t>
  </si>
  <si>
    <t>TABCOR01</t>
  </si>
  <si>
    <t>MLSLC1</t>
  </si>
  <si>
    <t xml:space="preserve">Fecha de vencimiento </t>
  </si>
  <si>
    <t xml:space="preserve">Link documentacion </t>
  </si>
  <si>
    <t>Sopladora de Hojas</t>
  </si>
  <si>
    <t>CERTIFICADO 944</t>
  </si>
  <si>
    <t>DESELE09</t>
  </si>
  <si>
    <t>Seguridad Eléctrica</t>
  </si>
  <si>
    <t>REBM100</t>
  </si>
  <si>
    <t>Solicitud_100</t>
  </si>
  <si>
    <t>DLSZ26060013</t>
  </si>
  <si>
    <t xml:space="preserve">FRT800  - </t>
  </si>
  <si>
    <t>Q2-2026</t>
  </si>
  <si>
    <t>1jMHzo2s7NIYPRZkwqjGEdHjxkbiTZPXa</t>
  </si>
  <si>
    <t>CERTIFICADO 938</t>
  </si>
  <si>
    <t>MHELA009</t>
  </si>
  <si>
    <t>Maquina de helados</t>
  </si>
  <si>
    <t>{"hbl":"DLSZ26060013","invoice":"CI2262026173933","importador":"Bidcom","fcl":"FCL 2247","fecha_arribo":"46213","items":[{"codigo":"CUBE0008","modelo":"FRT800","marca":"GADNIC","cantidad":312,"peso_especifico":53.13,"id_stock_origen":"SO-39301","expediente_completo":"EX-2024-105942606- -APN-DFYC#ANMAT / IF-2024-105938594-APN-DFYC%ANMAT","certificado_nombre":"CERTIFICADO 625","url_certificado":"https://drive.google.com/drive/folders/1lH6hxKAM2RiVCt53aqObid93wDyi4970"},{"codigo":"VINO0008","modelo":"WIN80","marca":"GADNIC","cantidad":1000,"peso_especifico":497,"id_stock_origen":"SO-39302","expediente_completo":"EX-2025-42855022- -APN-DFYC#ANMAT / IF-2025-42853492-APN-DFYC#ANMAT","certificado_nombre":"CERTIFICADO 770","url_certificado":"https://drive.google.com/drive/folders/1XaVyIVC5f0Wbf2p3quQh8ZMMbHN_iXkj"},{"codigo":"REPOS009","modelo":"CKS59","marca":"GADNIC","cantidad":200,"peso_especifico":28.72,"id_stock_origen":"SO-39312","expediente_completo":"EX-2024-57259838- -APN-DFYC#ANMAT IF-2024-57258394-APN-DFYC%25ANMAT","certificado_nombre":"CERTIFICADO 645","url_certificado":"https://drive.google.com/drive/folders/19JZLjbITzNi1zxwDQejNqcpsMZ520Vua"},{"codigo":"LUNCHE02","modelo":"HSNY71","marca":"GADNIC","cantidad":240,"peso_especifico":72.5,"id_stock_origen":"SO-39883","expediente_completo":"BIDCOM SRL : EX-2023-105328114- -APN-DFYC#ANMAT","certificado_nombre":"CERTIFICADO 403","url_certificado":"https://drive.google.com/drive/folders/1KWWssBmsQr0gDTPw_KFqyG51SGOAPAcf"},{"codigo":"REPOS003","modelo":"DEC30","marca":"GADNIC","cantidad":504,"peso_especifico":919.8,"id_stock_origen":"SO-39285","expediente_completo":"EX-2024-130137159- -APN-DFYC#ANMAT / IF-2024-130135618-APN-DFYC#ANMAT","certificado_nombre":"CERTIFICADO 630","url_certificado":"https://drive.google.com/drive/folders/12UyGSRLnp4LlS_e9My0CKjXpTkOitoD6"},{"codigo":"REPOS008","modelo":"UNR47","marca":"GADNIC","cantidad":336,"peso_especifico":97.3,"id_stock_origen":"SO-39294","expediente_completo":"EX-2024-106347999- -APN-DFYC#ANMAT /IF-2024-106346750-APN-DFYC%25ANMAT","certificado_nombre":"CERTIFICADO 646","url_certificado":"https://drive.google.com/drive/folders/1meVWtAKd-geqTm1A4_ZMJQmomW1parsp"},{"codigo":"REPOS008","modelo":"UNR47","marca":"GADNIC","cantidad":24,"peso_especifico":7.25,"id_stock_origen":"SO-39294","expediente_completo":"EX-2024-106347999- -APN-DFYC#ANMAT /IF-2024-106346750-APN-DFYC%25ANMAT","certificado_nombre":"CERTIFICADO 646","url_certificado":"https://drive.google.com/drive/folders/1meVWtAKd-geqTm1A4_ZMJQmomW1parsp"},{"codigo":"VINO0001","modelo":"VNV51","marca":"GADNIC","cantidad":280,"peso_especifico":116.2,"id_stock_origen":"SO-39308","expediente_completo":"EX-2025-29899622- -APN-DFYC#ANMAT / IF-2025-29898118-APN-DFYC%ANMAT","certificado_nombre":"CERTIFICADO 748","url_certificado":"https://drive.google.com/drive/folders/1btxwdBd0Gybl4pSciccPOBJxMJgLr10C"}]}</t>
  </si>
  <si>
    <t>Lampara RGB</t>
  </si>
  <si>
    <t>$271.230,88 - 1647676802</t>
  </si>
  <si>
    <t>CE-2026-66027822-APN-DFYC#ANMAT</t>
  </si>
  <si>
    <t>07/07/2026</t>
  </si>
  <si>
    <t>LAMPRGB1</t>
  </si>
  <si>
    <t>CERTIFICADO 770</t>
  </si>
  <si>
    <t>VINO0008</t>
  </si>
  <si>
    <t xml:space="preserve">WIN80 - </t>
  </si>
  <si>
    <t>Solicitud_158</t>
  </si>
  <si>
    <t xml:space="preserve">CKS59 - </t>
  </si>
  <si>
    <t>CERTIFICADO 943</t>
  </si>
  <si>
    <t>RCWL0049 / RCWL0052</t>
  </si>
  <si>
    <t>Autos a control remoto</t>
  </si>
  <si>
    <t>Minitorno de manicura 12V</t>
  </si>
  <si>
    <t>DISPONIBLE</t>
  </si>
  <si>
    <t>Solicitud_578</t>
  </si>
  <si>
    <t>HSNY71 -</t>
  </si>
  <si>
    <t>CERTIFICADO 630</t>
  </si>
  <si>
    <t>REPOS003</t>
  </si>
  <si>
    <t>DEC30 -</t>
  </si>
  <si>
    <t>TOSTDIG1</t>
  </si>
  <si>
    <t>CERTIFICADO 892</t>
  </si>
  <si>
    <t>BABYCOR1 BABYCOR2 BABYCOR3</t>
  </si>
  <si>
    <t>Corral para niños</t>
  </si>
  <si>
    <t>Descripccion</t>
  </si>
  <si>
    <t>Nro certificado</t>
  </si>
  <si>
    <t>Fecha de fin de ensayo</t>
  </si>
  <si>
    <t>fecha de emision de certificado</t>
  </si>
  <si>
    <t xml:space="preserve">Fecha de llegada a Aduana </t>
  </si>
  <si>
    <t>UNR47  -</t>
  </si>
  <si>
    <t>CERTIFICADO 919</t>
  </si>
  <si>
    <t>RCWL0050</t>
  </si>
  <si>
    <t>Grua a control remoto</t>
  </si>
  <si>
    <t xml:space="preserve">VNV51 </t>
  </si>
  <si>
    <t>Campana de cocina</t>
  </si>
  <si>
    <t>DLSZ26060015</t>
  </si>
  <si>
    <t>CERTIFICADO 744</t>
  </si>
  <si>
    <t>VINO0006</t>
  </si>
  <si>
    <t>LCSH-2927</t>
  </si>
  <si>
    <t>WS601</t>
  </si>
  <si>
    <t>1m-kt2uoG29GuvO9u_UDXPqLGittOInBu</t>
  </si>
  <si>
    <t>{"hbl":"DLSZ26060015","invoice":"CI1962026134748","importador":"Bidcom","fcl":"FCL 2246","fecha_arribo":"46213","items":[{"codigo":"VINO0006","modelo":"WS601","marca":"GADNIC","cantidad":500,"peso_especifico":387.5,"id_stock_origen":"SO-39309","expediente_completo":"EX-2025-26834920- -APN-DFYC#ANMAT / IF-2025-26833840-APN-DFYC#ANMAT","certificado_nombre":"CERTIFICADO 744","url_certificado":"https://drive.google.com/drive/folders/1bR64FcMkhqfDBX2_RmzbJud8nRBZg1ny"}]}</t>
  </si>
  <si>
    <t>LAMPARA COLGANTE DE TECHO GALPON</t>
  </si>
  <si>
    <t>EX-2026-63814826- -APN-INAL#ANMAT</t>
  </si>
  <si>
    <t>CE-2026-64137585-APN-DFYC#ANMAT</t>
  </si>
  <si>
    <t>LCSH-3019</t>
  </si>
  <si>
    <t>DLNB2606423</t>
  </si>
  <si>
    <t>CERTIFICADO 945</t>
  </si>
  <si>
    <t>CVERD005</t>
  </si>
  <si>
    <t>SCB00004</t>
  </si>
  <si>
    <t>666</t>
  </si>
  <si>
    <t>CDBJ05</t>
  </si>
  <si>
    <t>Set de cubiertos</t>
  </si>
  <si>
    <t>Lámpara UV LED</t>
  </si>
  <si>
    <t>1ZjP1CnXOUE3NwPQQeI6hFzPNsfJqgHi0</t>
  </si>
  <si>
    <t>{"hbl":"DLNB2606423","invoice":"CI1862026173041","importador":"Bidcom","fcl":"FCL 2223","fecha_arribo":"46219","items":[{"codigo":"CVERD005","modelo":"CDBJ05","marca":"Cuk by Gadnic","cantidad":1008,"peso_especifico":1561.56,"id_stock_origen":"SO-39433","expediente_completo":"BIDCOM SRL - RE - CE-2026-48258730-APN-DFYC#ANMAT","certificado_nombre":"CERTIFICADO 944","url_certificado":"https://drive.google.com/drive/folders/1gEM0GeH--gcOydnswhic3iI1zkMfHjvJ?usp=drive_link"}]}</t>
  </si>
  <si>
    <t>PLATAFORMA VIBRATORIA</t>
  </si>
  <si>
    <t>EX-2026-62846296- -APN-INAL#ANMAT</t>
  </si>
  <si>
    <t>LCSH-2859</t>
  </si>
  <si>
    <t>CE-2026-64136886-APN-DFYC#ANMAT</t>
  </si>
  <si>
    <t>DLSZ26060017</t>
  </si>
  <si>
    <t>SCB00002</t>
  </si>
  <si>
    <t>KCF101</t>
  </si>
  <si>
    <t>1amImDTQhgYChWv6AUgmb1AWCxDJwg_zI</t>
  </si>
  <si>
    <t>Set de Sartenes</t>
  </si>
  <si>
    <t>{"hbl":"DLSZ26060017","invoice":"CI1962026142020","importador":"Bidcom","fcl":"FCL 2257","fecha_arribo":"46221","items":[{"codigo":"SCB00002","modelo":"KCF101","marca":"Cuk by Gadnic","cantidad":1000,"peso_especifico":1320,"id_stock_origen":"SO-38543","expediente_completo":"BIDCOM SRL : CE-2026-17923465-APN-DFYC#ANMAT","certificado_nombre":"CERTIFICADO 921","url_certificado":"https://drive.google.com/drive/folders/164HtedrLw_7boLlXGn9wpm2zOayCmzPR?usp=drive_link"},{"codigo":"SCB00001","modelo":"KCH940","marca":"Cuk by Gadnic","cantidad":1000,"peso_especifico":2180,"id_stock_origen":"SO-38544","expediente_completo":"BIDCOM SRL : CE-2026-17923465-APN-DFYC#ANMAT","certificado_nombre":"CERTIFICADO 921","url_certificado":"https://drive.google.com/drive/folders/164HtedrLw_7boLlXGn9wpm2zOayCmzPR?usp=drive_link"},{"codigo":"SCB00003","modelo":"KCY764","marca":"Cuk by Gadnic","cantidad":800,"peso_especifico":2740,"id_stock_origen":"SO-38545","expediente_completo":"BIDCOM SRL : CE-2026-17923465-APN-DFYC#ANMAT","certificado_nombre":"CERTIFICADO 921","url_certificado":"https://drive.google.com/drive/folders/164HtedrLw_7boLlXGn9wpm2zOayCmzPR?usp=drive_link"},{"codigo":"SCB00004","modelo":"KCA719","marca":"GADNIC","cantidad":504,"peso_especifico":438.9,"id_stock_origen":"SO-39434","expediente_completo":"BIDCOM SRL - RE - CE-2026-36796059-APN-DFYC#ANMAT","certificado_nombre":"CERTIFICADO 945","url_certificado":"https://drive.google.com/drive/folders/1ZRjm3ob4epjwVGx21lAIJIJFqW6PAEN3?usp=drive_link"}]}</t>
  </si>
  <si>
    <t>$625.740,93 - 1647698908</t>
  </si>
  <si>
    <t>CE-2026-66007815-APN-DFYC#ANMAT</t>
  </si>
  <si>
    <t>SCB00001</t>
  </si>
  <si>
    <t>KCH940</t>
  </si>
  <si>
    <t>SCB00003</t>
  </si>
  <si>
    <t>KCY764</t>
  </si>
  <si>
    <t>Frapera / hielera</t>
  </si>
  <si>
    <t>KCA719</t>
  </si>
  <si>
    <t>DLSZ26060294</t>
  </si>
  <si>
    <t>CERTIFICADO 947</t>
  </si>
  <si>
    <t>SCB00006</t>
  </si>
  <si>
    <t>SCK581</t>
  </si>
  <si>
    <t>1qE_YftiB1qdAy4LLUq-3M-y7ngZTcWoj</t>
  </si>
  <si>
    <t>{"hbl":"DLSZ26060294","invoice":"CI196202614754","importador":"Bidcom","fcl":"FCL 2290","fecha_arribo":"04/08/2026","items":[{"codigo":"SCB00006","modelo":"SCK581","marca":"GADNIC","cantidad":440,"peso_especifico":186,"id_stock_origen":"SO-39604","expediente_completo":"BIDCOM SRL - RE - CE-2026-37896627-APN-DFYC#ANMAT","certificado_nombre":"CERTIFICADO 947","url_certificado":"https://drive.google.com/drive/folders/1uaC6IvQUw1Qd2DY42KwDyQjAg9rsFhbY?usp=drive_link"},{"codigo":"SCB00006","modelo":"SCK581","marca":"GADNIC","cantidad":70,"peso_especifico":30.1,"id_stock_origen":"SO-39604","expediente_completo":"BIDCOM SRL - RE - CE-2026-37896627-APN-DFYC#ANMAT","certificado_nombre":"CERTIFICADO 947","url_certificado":"https://drive.google.com/drive/folders/1uaC6IvQUw1Qd2DY42KwDyQjAg9rsFhbY?usp=drive_link"}]}</t>
  </si>
  <si>
    <t>$77.457,78 - 1647722326</t>
  </si>
  <si>
    <t>CE-2026-66007693-APN-DFYC#ANMAT</t>
  </si>
  <si>
    <t>CERTIFICADO 910</t>
  </si>
  <si>
    <t>ECOFLO05</t>
  </si>
  <si>
    <t>CL26051580</t>
  </si>
  <si>
    <t>KEK1055</t>
  </si>
  <si>
    <t>1Q9n-O0Yqcc7Sh7Y6xwQ7TKVvxpZTySK3</t>
  </si>
  <si>
    <t>{"hbl":"CL26051580","invoice":"CI1962026133857","importador":"Bidcom","fcl":"FCL 2224","fecha_arribo":"18/07/2026","items":[{"codigo":"FRASKI11","modelo":"KEK1055","marca":"GADNIC","cantidad":1002,"peso_especifico":2398.12,"id_stock_origen":"SO-39917","expediente_completo":"BIDCOM SRL - RE - CE-2025-124595403-APN-DFYC#ANMAT","certificado_nombre":"CERTIFICADO 853","url_certificado":"https://drive.google.com/drive/folders/14deHoWMhlQAaPWHyMfYRUFrVXlniXNLx"}]}</t>
  </si>
  <si>
    <t>$138.753,95 - 1647738209</t>
  </si>
  <si>
    <t>CE-2026-66021659-APN-DFYC#ANMAT</t>
  </si>
  <si>
    <t>CERTIFICADO 949</t>
  </si>
  <si>
    <t>SOLDXXX</t>
  </si>
  <si>
    <t>ESTACIONES DE SOLDADO YIHUA</t>
  </si>
  <si>
    <t>DLSZ26060221</t>
  </si>
  <si>
    <t>VNV51</t>
  </si>
  <si>
    <t>Falta datasheet</t>
  </si>
  <si>
    <t>1TgRXzSFmxjaQ8hQnMz-SuZmFjSrFKHiK</t>
  </si>
  <si>
    <t>{"hbl":"DLSZ26060221","invoice":"CI306202613933","importador":"Bidcom","fcl":"FCL 2262","fecha_arribo":"46227","items":[{"codigo":"VINO0001","modelo":"VNV51","marca":"GADNIC","cantidad":520,"peso_especifico":216.58,"id_stock_origen":"SO-39308","expediente_completo":"EX-2025-29899622- -APN-DFYC#ANMAT / IF-2025-29898118-APN-DFYC%ANMAT","certificado_nombre":"CERTIFICADO 748","url_certificado":"https://drive.google.com/drive/folders/1btxwdBd0Gybl4pSciccPOBJxMJgLr10C"}]}</t>
  </si>
  <si>
    <t>$55.729,44 - 1648932620 .</t>
  </si>
  <si>
    <t>EX-2026-71902661- -APN-INAL#ANMAT</t>
  </si>
  <si>
    <t>CE-2026-72669963-APN-DFYC#ANMAT</t>
  </si>
  <si>
    <t>30/07/2026</t>
  </si>
  <si>
    <t>CL26060027</t>
  </si>
  <si>
    <t>CERTIFICADO 957</t>
  </si>
  <si>
    <t>CVERD020</t>
  </si>
  <si>
    <t>CVQ170</t>
  </si>
  <si>
    <t>CERTIFICADO 941</t>
  </si>
  <si>
    <t>LICUADO1</t>
  </si>
  <si>
    <t>Licuadora</t>
  </si>
  <si>
    <t>1rxQhMZRCOJEzRq6xHxrbrxVz2OixRQNG</t>
  </si>
  <si>
    <t>{"hbl":"CL26060027","invoice":"CI296202692018","importador":"Bidcom","fcl":"FCL 2252","fecha_arribo":"46234","items":[{"codigo":"CVERD020","modelo":"CVQ170","marca":"GADNIC","cantidad":504,"peso_especifico":364,"id_stock_origen":"SO-40220","expediente_completo":"BIDCOM SRL - RE - CE-2026-43388189-APN-DFYC#ANMAT","certificado_nombre":"CERTIFICADO 957","url_certificado":"https://drive.google.com/drive/folders/1mEnAwKXdj4oZQExaS1Z_t3wclGzeUR-X?usp=drive_link"},{"codigo":"OLLA0155","modelo":"HLN524","marca":"GADNIC","cantidad":300,"peso_especifico":1560,"id_stock_origen":"SO-40219","expediente_completo":"VENCIDO","certificado_nombre":"INAL","url_certificado":""}]}</t>
  </si>
  <si>
    <t>$92.768,08 - 1648952633 .</t>
  </si>
  <si>
    <t>EX-2026-66778014- -APN-INAL#ANMAT</t>
  </si>
  <si>
    <t>CE-2026-67800233-APN-DFYC#ANMAT</t>
  </si>
  <si>
    <t>14/07/2026</t>
  </si>
  <si>
    <t>OLLA0155</t>
  </si>
  <si>
    <t>HLN524</t>
  </si>
  <si>
    <t>CERTIFICADO 269</t>
  </si>
  <si>
    <t>DLNB2606456</t>
  </si>
  <si>
    <t>FREI0009 / FREI0010 / FREI0011</t>
  </si>
  <si>
    <t>Freidora Industrial</t>
  </si>
  <si>
    <t>CERE0007</t>
  </si>
  <si>
    <t>FS9009</t>
  </si>
  <si>
    <t>1MEYgcYkKK2i9YfY95eklnrQiF1vypvxM</t>
  </si>
  <si>
    <t>{"hbl":"DLNB2606456","invoice":"CI2962026175455","importador":"Bidcom","fcl":"FCL 2296","fecha_arribo":"46236","items":[{"codigo":"CERE0007","modelo":"FS9009","marca":"GADNIC","cantidad":288,"peso_especifico":138.48,"id_stock_origen":"SO-40239","expediente_completo":"EX-2024-58578298- -APN-DFYC#ANMAT IF-2024-58576604-APN-DFYC%25ANMAT","certificado_nombre":"CERTIFICADO 644","url_certificado":"https://drive.google.com/drive/folders/1LuFTUZ_wmzvtf6-7BhFZdDOFayUh228S"},{"codigo":"CERE0007","modelo":"FS9009","marca":"GADNIC","cantidad":12,"peso_especifico":6.62,"id_stock_origen":"SO-40239","expediente_completo":"EX-2024-58578298- -APN-DFYC#ANMAT IF-2024-58576604-APN-DFYC%25ANMAT","certificado_nombre":"CERTIFICADO 644","url_certificado":"https://drive.google.com/drive/folders/1LuFTUZ_wmzvtf6-7BhFZdDOFayUh228S"},{"codigo":"CERE0008","modelo":"TAM48","marca":"GADNIC","cantidad":288,"peso_especifico":154.32,"id_stock_origen":"SO-40240","expediente_completo":"EX-2024-58578298- -APN-DFYC#ANMAT IF-2024-58576604-APN-DFYC%25ANMAT","certificado_nombre":"CERTIFICADO 644","url_certificado":"https://drive.google.com/drive/folders/1LuFTUZ_wmzvtf6-7BhFZdDOFayUh228S"},{"codigo":"CERE0008","modelo":"TAM48","marca":"GADNIC","cantidad":12,"peso_especifico":6.84,"id_stock_origen":"SO-40240","expediente_completo":"EX-2024-58578298- -APN-DFYC#ANMAT IF-2024-58576604-APN-DFYC%25ANMAT","certificado_nombre":"CERTIFICADO 644","url_certificado":"https://drive.google.com/drive/folders/1LuFTUZ_wmzvtf6-7BhFZdDOFayUh228S"},{"codigo":"CERE0009","modelo":"EFR97","marca":"GADNIC","cantidad":408,"peso_especifico":244.12,"id_stock_origen":"SO-40241","expediente_completo":"EX-2024-58578298- -APN-DFYC#ANMAT IF-2024-58576604-APN-DFYC%25ANMAT","certificado_nombre":"CERTIFICADO 644","url_certificado":"https://drive.google.com/drive/folders/1LuFTUZ_wmzvtf6-7BhFZdDOFayUh228S"},{"codigo":"BOT0011B","modelo":"NET451","marca":"GADNIC","cantidad":200,"peso_especifico":76.08,"id_stock_origen":"SO-40289","expediente_completo":"EX-2024-93598860- -APN-DFYC#ANMAT / IF-2024-93597853-APN-DFYC%25ANMAT","certificado_nombre":"CERTIFICADO 652","url_certificado":"https://drive.google.com/drive/folders/1_dOHL8PXqWcPnzNtxBu2DaRp7ZbTs87j"},{"codigo":"BOT0011V","modelo":"NET451","marca":"GADNIC","cantidad":200,"peso_especifico":76.08,"id_stock_origen":"SO-40752","expediente_completo":"EX-2024-93598860- -APN-DFYC#ANMAT / IF-2024-93597853-APN-DFYC%25ANMAT","certificado_nombre":"CERTIFICADO 652","url_certificado":"https://drive.google.com/drive/folders/1_dOHL8PXqWcPnzNtxBu2DaRp7ZbTs87j"},{"codigo":"BOT0011N","modelo":"NET451","marca":"GADNIC","cantidad":300,"peso_especifico":114.12,"id_stock_origen":"SO-40748","expediente_completo":"EX-2024-93598860- -APN-DFYC#ANMAT / IF-2024-93597853-APN-DFYC%25ANMAT","certificado_nombre":"CERTIFICADO 652","url_certificado":"https://drive.google.com/drive/folders/1_dOHL8PXqWcPnzNtxBu2DaRp7ZbTs87j"}]}</t>
  </si>
  <si>
    <t>$26.655,48 - 1647765466</t>
  </si>
  <si>
    <t>CE-2026-66007603-APN-DFYC#ANMAT</t>
  </si>
  <si>
    <t>PAVELE01</t>
  </si>
  <si>
    <t>Pava Eléctrica</t>
  </si>
  <si>
    <t>Número de serie</t>
  </si>
  <si>
    <t xml:space="preserve">Descripcion </t>
  </si>
  <si>
    <t>Número de Expediente</t>
  </si>
  <si>
    <t>Fecha de Vto</t>
  </si>
  <si>
    <t>Unidades Extraidas</t>
  </si>
  <si>
    <t>Unidades originales</t>
  </si>
  <si>
    <t>CERTIFICADO 154</t>
  </si>
  <si>
    <t>MANI0031</t>
  </si>
  <si>
    <t>Cabina para Uñas</t>
  </si>
  <si>
    <t>Guia Aerea</t>
  </si>
  <si>
    <t>SO-31807</t>
  </si>
  <si>
    <t>NEBULIZADOR DE PISTON</t>
  </si>
  <si>
    <t>NB-1100</t>
  </si>
  <si>
    <t>N° PM: 2781-4</t>
  </si>
  <si>
    <t>CI1112202515114</t>
  </si>
  <si>
    <t>DLNB2511658</t>
  </si>
  <si>
    <t>CERTIFICADO 936</t>
  </si>
  <si>
    <t>LAVAJI08</t>
  </si>
  <si>
    <t>Lavavajilla de mesada</t>
  </si>
  <si>
    <t>Esperar al ok de ing</t>
  </si>
  <si>
    <t>SO-38447</t>
  </si>
  <si>
    <t>Nebulizer</t>
  </si>
  <si>
    <t>NB-1004</t>
  </si>
  <si>
    <t>DLNB2607611</t>
  </si>
  <si>
    <t>CI174202694728</t>
  </si>
  <si>
    <t>DLSH26040003</t>
  </si>
  <si>
    <t>SO-38448</t>
  </si>
  <si>
    <t>1CYy9IXvNZIYFFT_2UWhauHKV68Kre1xb</t>
  </si>
  <si>
    <t>{"hbl":"DLNB2607611","invoice":"CI37202613015","importador":"Bidcom","fcl":"FCL 2338","fecha_arribo":"11/08/2026","items":[{"codigo":"OLLA0104","modelo":"STN104AL","marca":"Cuk by Gadnic","cantidad":792,"peso_especifico":590.7,"id_stock_origen":"SO-40226","expediente_completo":"BIDCOM SRL - RE - CE-2026-07555160-APN-DFYC#ANMAT","certificado_nombre":"CERTIFICADO 881","url_certificado":"https://drive.google.com/drive/folders/1a_Qn_ytHm9cunz6XeZvJPklJIXaeMaIW"},{"codigo":"SART0001","modelo":"CNV1102","marca":"GADNIC","cantidad":1000,"peso_especifico":472.5,"id_stock_origen":"SO-40227","expediente_completo":"EX-2024-98415955- -APN-DFYC#ANMAT / IF-2024-98413586-APN-DFYC#ANMAT","certificado_nombre":"CERTIFICADO 540","url_certificado":"https://drive.google.com/drive/folders/1AuqhJwwEBrTigJYIxCu7sTnb-eIz0VCL"},{"codigo":"OLLA0166","modelo":"HPI217","marca":"GADNIC","cantidad":504,"peso_especifico":819,"id_stock_origen":"SO-40222","expediente_completo":"BIDCOM SRL - RE - CE-2026-46730237-APN-DFYC#ANMAT","certificado_nombre":"certificado 956","url_certificado":"https://drive.google.com/drive/folders/15jKPyBHcEnmGbx_3A7vUvdPzA2OgYnEY?usp=drive_link"}]}</t>
  </si>
  <si>
    <t>$180.259,93	INAL LC - 1653248939</t>
  </si>
  <si>
    <t>EX-2026-69143652- -APN-INAL#ANMAT</t>
  </si>
  <si>
    <t>CE-2026-69883520-APN-DFYC#ANMAT</t>
  </si>
  <si>
    <t>20/07/2026</t>
  </si>
  <si>
    <t>CERTIFICADO 838</t>
  </si>
  <si>
    <t>MHIEL001 MHIEL004</t>
  </si>
  <si>
    <t>CNV1102</t>
  </si>
  <si>
    <t>MÁQUINA FABRICADORA DE HIELO</t>
  </si>
  <si>
    <t>SO-38449</t>
  </si>
  <si>
    <t>Arm Type Blood Pressure Monitor</t>
  </si>
  <si>
    <t>DBP-6181</t>
  </si>
  <si>
    <t>N° PM: 2781-3</t>
  </si>
  <si>
    <t>certificado 956</t>
  </si>
  <si>
    <t>OLLA0166</t>
  </si>
  <si>
    <t>HPI217</t>
  </si>
  <si>
    <t>SO-38450</t>
  </si>
  <si>
    <t>DBP-6185</t>
  </si>
  <si>
    <t>CERTIFICADO 885</t>
  </si>
  <si>
    <t>DLNB2606466</t>
  </si>
  <si>
    <t>SO-38451</t>
  </si>
  <si>
    <t>Cepillo Alisador de Cabello</t>
  </si>
  <si>
    <t>Wrist Type Blood Pressure Monitor</t>
  </si>
  <si>
    <t>CERTIFICADO 642</t>
  </si>
  <si>
    <t>FRASKIT6</t>
  </si>
  <si>
    <t>DBP-8199</t>
  </si>
  <si>
    <t>EMM78</t>
  </si>
  <si>
    <t>N° PM: 2781-2</t>
  </si>
  <si>
    <t>1bSvp21MGlBSCPfNVGr5libv7MKNUC8EA</t>
  </si>
  <si>
    <t>{"hbl":"DLNB2606466","invoice":"CI37202615128","importador":"Bidcom","fcl":"FCL 2293","fecha_arribo":"11/08/2026","items":[{"codigo":"FRASKIT6","modelo":"EMM78","marca":"GADNIC","cantidad":498,"peso_especifico":1531.35,"id_stock_origen":"SO-40235","expediente_completo":"EX-2024-113415156- -APN-DFYC#ANMAT / IF-2024-113402093-APN-DFYC%25ANMAT","certificado_nombre":"CERTIFICADO 642","url_certificado":"https://drive.google.com/drive/folders/1a8evo2BS2maPDLEwm_o2HSES3h1Tbm_b"},{"codigo":"FRASKIT6","modelo":"EMM78","marca":"GADNIC","cantidad":2,"peso_especifico":6.46,"id_stock_origen":"SO-40235","expediente_completo":"EX-2024-113415156- -APN-DFYC#ANMAT / IF-2024-113402093-APN-DFYC%25ANMAT","certificado_nombre":"CERTIFICADO 642","url_certificado":"https://drive.google.com/drive/folders/1a8evo2BS2maPDLEwm_o2HSES3h1Tbm_b"}]}</t>
  </si>
  <si>
    <t xml:space="preserve">CERTIFICADO </t>
  </si>
  <si>
    <t>DESCRIPCCION</t>
  </si>
  <si>
    <t>$87.940,80 - 1651733241</t>
  </si>
  <si>
    <t xml:space="preserve">LINK </t>
  </si>
  <si>
    <t>EX-2026-68388890- -APN-INAL#ANMAT</t>
  </si>
  <si>
    <t>CE-2026-68975219-APN-DFYC#ANMAT</t>
  </si>
  <si>
    <t xml:space="preserve">FECHA VENCIMIENTO </t>
  </si>
  <si>
    <t>16/07/2026</t>
  </si>
  <si>
    <t>MARCA</t>
  </si>
  <si>
    <t>MODELO</t>
  </si>
  <si>
    <t>Modelo en certificado CB</t>
  </si>
  <si>
    <t>Cacerola Acero Inoxidable Triple Fondo</t>
  </si>
  <si>
    <t>ESPECIFICACIONES TÉCNICAS</t>
  </si>
  <si>
    <t>397</t>
  </si>
  <si>
    <t xml:space="preserve">Cafeteras Eléctricas Expresso -  </t>
  </si>
  <si>
    <t>CAFEXP08</t>
  </si>
  <si>
    <t>CARPETA</t>
  </si>
  <si>
    <t>DLNB2606462</t>
  </si>
  <si>
    <t>CERTIFICADO 954</t>
  </si>
  <si>
    <t>CAFEPOR1</t>
  </si>
  <si>
    <t>Cafetera Portatil</t>
  </si>
  <si>
    <t>1B64pR6bkET7sO2rGm1DHY6pIRS_ce1rF</t>
  </si>
  <si>
    <t>{"hbl":"DLNB2606462","invoice":"CI372026105618","importador":"Bidcom","fcl":"FCL 2298","fecha_arribo":"46238","items":[{"codigo":"CUBE0011","modelo":"CBH31","marca":"GADNIC","cantidad":200,"peso_especifico":123.8,"id_stock_origen":"SO-41509","expediente_completo":"EX-2024-89958124- -APN-DFYC#ANMAT / IF-2024-89954293-APN-DFYC%ANMAT","certificado_nombre":"CERTIFICADO 628","url_certificado":"https://drive.google.com/drive/folders/1IhXZp7Myr5o3-NPibNYeP9Hg0_dTSneW"}]}</t>
  </si>
  <si>
    <t>$11.477,70	INAL LC - 1653251920</t>
  </si>
  <si>
    <t>EX-2026-69142398- -APN-INAL#ANMAT</t>
  </si>
  <si>
    <t>CE-2026-69883490-APN-DFYC#ANMAT</t>
  </si>
  <si>
    <t>CL26060715</t>
  </si>
  <si>
    <t>HELADE19</t>
  </si>
  <si>
    <t>MOLN28</t>
  </si>
  <si>
    <t>GAD-HELNFRST</t>
  </si>
  <si>
    <t>CD-470FW</t>
  </si>
  <si>
    <t>Bateria de cocina</t>
  </si>
  <si>
    <t>AC 220-240V; 50-60Hz; 0,9A; Clase I; R600a</t>
  </si>
  <si>
    <t>88</t>
  </si>
  <si>
    <t>1Pp9VUdO92a9LF2OCa0EheEZynRnTM0_X</t>
  </si>
  <si>
    <t>{"hbl":"CL26060715","invoice":"CI207202694510","importador":"Bidcom","fcl":"FCL 2350","fecha_arribo":"46243","items":[{"codigo":"GRINDE10","modelo":"MOLN28","marca":"GADNIC","cantidad":1008,"peso_especifico":601.86,"id_stock_origen":"SO-40577","expediente_completo":"EX-2025-19882180- -APN-DFYC#ANMAT / IF-2025-19880986-APN-DFYC#ANMAT","certificado_nombre":"CERTIFICADO 364","url_certificado":"https://drive.google.com/drive/folders/1-Msc2qQDyTIlmpsscsw3ENM_XWmH5nCr"}]}</t>
  </si>
  <si>
    <t xml:space="preserve"> $284.101,17 / INAL LC - 1659337661</t>
  </si>
  <si>
    <t>EX-2026-73887379- -APN-INAL#ANMAT</t>
  </si>
  <si>
    <t>CE-2026-76010473-APN-DNIY-CA#SENASA</t>
  </si>
  <si>
    <t>07/08/2026</t>
  </si>
  <si>
    <t>DLNB2607439</t>
  </si>
  <si>
    <t>GAD-HELNFRSQ</t>
  </si>
  <si>
    <t>1FnADU24PvX7LrQhnGfBCOWKlYXMZC_mM</t>
  </si>
  <si>
    <t>{"hbl":"DLNB2607439","invoice":"CI207202610711","importador":"Bidcom","fcl":"FCL 2337","fecha_arribo":"02/09/2026","items":[{"codigo":"BOT0012R","modelo":"KEQ4015","marca":"SOUTH PORT","cantidad":200,"peso_especifico":64.2,"id_stock_origen":"SO-41165","expediente_completo":"BIDCOM SRL - RE - CE-2025-127690931-APN-DFYC#ANMAT","certificado_nombre":"CERTIFICADO 640","url_certificado":"https://drive.google.com/drive/folders/1z9UZDs5s6YIbEEnlKNTteaZaGQqxUlQg"},{"codigo":"BOT0012C","modelo":"KEQ4015","marca":"SOUTH PORT","cantidad":250,"peso_especifico":80.25,"id_stock_origen":"SO-41167","expediente_completo":"BIDCOM SRL - RE - CE-2025-127690931-APN-DFYC#ANMAT","certificado_nombre":"CERTIFICADO 640","url_certificado":"https://drive.google.com/drive/folders/1z9UZDs5s6YIbEEnlKNTteaZaGQqxUlQg"},{"codigo":"BOT0012O","modelo":"KEQ4015","marca":"SOUTH PORT","cantidad":250,"peso_especifico":80.25,"id_stock_origen":"SO-41168","expediente_completo":"BIDCOM SRL - RE - CE-2025-127690931-APN-DFYC#ANMAT","certificado_nombre":"CERTIFICADO 640","url_certificado":"https://drive.google.com/drive/folders/1z9UZDs5s6YIbEEnlKNTteaZaGQqxUlQg"}]}</t>
  </si>
  <si>
    <t>90</t>
  </si>
  <si>
    <t>Hay un SKU "DISPONIBLE" en la familia</t>
  </si>
  <si>
    <t>$7.892,52 - 1655055992</t>
  </si>
  <si>
    <t>EX-2026-70370541- -APN-INAL#ANMAT</t>
  </si>
  <si>
    <t>CE-2026-70771366-APN-DFYC#ANMAT</t>
  </si>
  <si>
    <t>22/07/2026</t>
  </si>
  <si>
    <t>CERTIFICADO 188</t>
  </si>
  <si>
    <t>MASAJ148</t>
  </si>
  <si>
    <t>Masajeador de pies</t>
  </si>
  <si>
    <t xml:space="preserve">No se sabe cual es el otro SKU de la familia </t>
  </si>
  <si>
    <t>Numero de Despacho</t>
  </si>
  <si>
    <t>Fecha salida aduana</t>
  </si>
  <si>
    <t>SO-31802</t>
  </si>
  <si>
    <t>EGRESO 2166 (IMPEX-LOGISTIC)</t>
  </si>
  <si>
    <t>DLSZ26070020</t>
  </si>
  <si>
    <t>SO-31803</t>
  </si>
  <si>
    <t>DBP-6196</t>
  </si>
  <si>
    <t>DESHID08 / DESHID10</t>
  </si>
  <si>
    <t>Deshidratador de alimentos</t>
  </si>
  <si>
    <t>SO-31804</t>
  </si>
  <si>
    <t>Lenor</t>
  </si>
  <si>
    <t>1HEKC6hXrvqh8J9KhnGivpHAoyiEXWuJl</t>
  </si>
  <si>
    <t>{"hbl":"DLSZ26070020","invoice":"CI2172026123959","importador":"Bidcom","fcl":"FCL 2255","fecha_arribo":"46248","items":[{"codigo":"CINHID01","modelo":"CEL670","marca":"GADNIC","cantidad":180,"peso_especifico":50.52,"id_stock_origen":"SO-40787","expediente_completo":"EX-2025-40281326- -APN-DFYC#ANMAT / IF-2025-48137511-APN-DFYC#ANMAT","certificado_nombre":"CERTIFICADO 788","url_certificado":"https://drive.google.com/drive/folders/1gw3uMxpTRkgEuxX_m0hCnKu4fF98FPyl"},{"codigo":"PETA0001","modelo":"WIS100","marca":"GADNIC","cantidad":500,"peso_especifico":63.5,"id_stock_origen":"SO-41152","expediente_completo":"EX-2024-125720162- -APN-DFYC#ANMAT / IF-2024-125719404-APN-DFYC%ANMAT","certificado_nombre":"CERTIFICADO 279","url_certificado":"https://drive.google.com/drive/folders/1VXjSl9MfNyi6HiOGQOlNcY9vDImhxNCS"}]}</t>
  </si>
  <si>
    <t>EGRESO 2168 (IMPEX-LOGISTIC)</t>
  </si>
  <si>
    <t>$23.191,52 - 1657919771</t>
  </si>
  <si>
    <t>EX-2026-73092834- -APN-INAL#ANMAT</t>
  </si>
  <si>
    <t>CE-2026-73586969-APN-DFYC#ANMAT</t>
  </si>
  <si>
    <t>Descripción</t>
  </si>
  <si>
    <t>WIS100</t>
  </si>
  <si>
    <t>Carpeta documentación</t>
  </si>
  <si>
    <t>Heladera</t>
  </si>
  <si>
    <t>HELADE16</t>
  </si>
  <si>
    <t>TCNB2606951</t>
  </si>
  <si>
    <t>HELADERA</t>
  </si>
  <si>
    <t>1adGhcojVFkfA1CbQRoGRJMl_n1W31Ph6</t>
  </si>
  <si>
    <t>HELADE18</t>
  </si>
  <si>
    <t>{"hbl":"TCNB2606951","invoice":"CI2272026105514","importador":"Bidcom","fcl":"FCL 2301","fecha_arribo":"46251","items":[{"codigo":"TERMO06B","modelo":"TER1L","marca":"SOUTH PORT","cantidad":396,"peso_especifico":308.55,"id_stock_origen":"SO-40302","expediente_completo":"EX-2024-96603823-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PORT","cantidad":4,"peso_especifico":4.4,"id_stock_origen":"SO-40302","expediente_completo":"EX-2024-96603823- -APN-DFYC#ANMAT / IF-2024-96601594-APN-DFYC%ANMAT","certificado_nombre":"CERTIFICADO 701","url_certificado":"https://drive.google.com/drive/folders/1BwB0PKpIjEEFshsDNZ2EMEx9dNHbbsyb"},{"codigo":"TERMO07B","modelo":"SPTH60","marca":"SOUTH PORT","cantidad":492,"peso_especifico":442.8,"id_stock_origen":"SO-40303","expediente_completo":"EX-2024-96603823- -APN-DFYC#ANMAT / IF-2024-96601594-APN-DFYC%ANMAT","certificado_nombre":"CERTIFICADO 701","url_certificado":"https://drive.google.com/drive/folders/1BwB0PKpIjEEFshsDNZ2EMEx9dNHbbsyb"},{"codigo":"TERMO07B","modelo":"SPTH60","marca":"SOUTH PORT","cantidad":8,"peso_especifico":8.2,"id_stock_origen":"SO-40303","expediente_completo":"EX-2024-96603823- -APN-DFYC#ANMAT / IF-2024-96601594-APN-DFYC%ANMAT","certificado_nombre":"CERTIFICADO 701","url_certificado":"https://drive.google.com/drive/folders/1BwB0PKpIjEEFshsDNZ2EMEx9dNHbbsyb"},{"codigo":"TERMO11N","modelo":"TRM111F","marca":"SOUTH PORT","cantidad":200,"peso_especifico":161.6,"id_stock_origen":"SO-40304","expediente_completo":"BIDCOM SRL - RE - CE-2026-25602494-APN-DFYC#ANMAT","certificado_nombre":"CERTIFICADO 889","url_certificado":"https://drive.google.com/drive/folders/1mBMMeh4woitHLzXw2sfDGueakxJMMuMg?usp=drive_link"},{"codigo":"TERMO11B","modelo":"TRM111F","marca":"SOUTH PORT","cantidad":200,"peso_especifico":161.6,"id_stock_origen":"SO-40305","expediente_completo":"BIDCOM SRL - RE - CE-2026-25602494-APN-DFYC#ANMAT","certificado_nombre":"CERTIFICADO 889","url_certificado":"https://drive.google.com/drive/folders/1mBMMeh4woitHLzXw2sfDGueakxJMMuMg?usp=drive_link"},{"codigo":"TERMO11V","modelo":"TRM111F","marca":"SOUTH PORT","cantidad":200,"peso_especifico":161.6,"id_stock_origen":"SO-40306","expediente_completo":"BIDCOM SRL - RE - CE-2026-25602494-APN-DFYC#ANMAT","certificado_nombre":"CERTIFICADO 889","url_certificado":"https://drive.google.com/drive/folders/1mBMMeh4woitHLzXw2sfDGueakxJMMuMg?usp=drive_link"},{"codigo":"TERMO07V","modelo":"SPTH60","marca":"SOUTH PORT","cantidad":300,"peso_especifico":270,"id_stock_origen":"SO-40587","expediente_completo":"EX-2024-96603823-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PORT","cantidad":300,"peso_especifico":233.75,"id_stock_origen":"SO-40588","expediente_completo":"EX-2024-96603823-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PORT","cantidad":192,"peso_especifico":149.6,"id_stock_origen":"SO-40589","expediente_completo":"EX-2024-96603823-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PORT","cantidad":8,"peso_especifico":6.9,"id_stock_origen":"SO-40589","expediente_completo":"EX-2024-96603823- -APN-DFYC#ANMAT / IF-2024-96601594-APN-DFYC%ANMAT","certificado_nombre":"CERTIFICADO 701","url_certificado":"https://drive.google.com/drive/folders/1BwB0PKpIjEEFshsDNZ2EMEx9dNHbbsyb"},{"codigo":"TERMO07N","modelo":"SPTH60","marca":"SOUTH PORT","cantidad":300,"peso_especifico":270,"id_stock_origen":"SO-40590","expediente_completo":"EX-2024-96603823- -APN-DFYC#ANMAT / IF-2024-96601594-APN-DFYC%ANMAT","certificado_nombre":"CERTIFICADO 701","url_certificado":"https://drive.google.com/drive/folders/1BwB0PKpIjEEFshsDNZ2EMEx9dNHbbsyb"},{"codigo":"TERMO02A","modelo":"AED2A","marca":"SOUTH PORT","cantidad":200,"peso_especifico":42.48,"id_stock_origen":"SO-40591","expediente_completo":"BIDCOM SRL : RE - CE-2025-117518872-APN-DFYC#ANMAT","certificado_nombre":"CERTIFICADO 262","url_certificado":"https://drive.google.com/drive/folders/1RbotgPWTg4-jBLhX0SQQ1lnjxoh-ccsl"},{"codigo":"BOMBIL01","modelo":"UHE109","marca":"SOUTH PORT","cantidad":1000,"peso_especifico":5,"id_stock_origen":"SO-40593","expediente_completo":"EX-2024-88157190- -APN-DFYC#ANMAT / IF-2024-88134915-APN-DFYC%ANMAT","certificado_nombre":"CERTIFICADO 659","url_certificado":"https://drive.google.com/drive/folders/1XoS0-MMwP3nDRpZRbZB424eSO-TZ55iC"},{"codigo":"BOT0013N","modelo":"KWU981","marca":"SOUTH PORT","cantidad":250,"peso_especifico":98.5,"id_stock_origen":"SO-41169","expediente_completo":"BIDCOM SRL - RE - CE-2025-127690931-APN-DFYC#ANMAT","certificado_nombre":"CERTIFICADO 640","url_certificado":"https://drive.google.com/drive/folders/1z9UZDs5s6YIbEEnlKNTteaZaGQqxUlQg"}]}</t>
  </si>
  <si>
    <t>CERTIFICADO 956</t>
  </si>
  <si>
    <t>Olla a presión</t>
  </si>
  <si>
    <t>$425.342,61 - 1657962744</t>
  </si>
  <si>
    <t>EX-2026-73094534- -APN-INAL#ANMAT</t>
  </si>
  <si>
    <t>CE-2026-74129744-APN-DFYC#ANMAT</t>
  </si>
  <si>
    <t>CERTIFICADO 958</t>
  </si>
  <si>
    <t>Horno Holandes hierro fundido</t>
  </si>
  <si>
    <t>Fuente ULIKE 90W</t>
  </si>
  <si>
    <t>Fuente ULIKE 67,2W</t>
  </si>
  <si>
    <t>Picadora de verdura</t>
  </si>
  <si>
    <t>Fuente ULIKE 90W-2</t>
  </si>
  <si>
    <t>Fuente ULIKE 67,2W -2</t>
  </si>
  <si>
    <t xml:space="preserve">MAquina para hacer helados </t>
  </si>
  <si>
    <t>MHELA011</t>
  </si>
  <si>
    <t>CERTIFICADO 962</t>
  </si>
  <si>
    <t>EGG00003</t>
  </si>
  <si>
    <t>Huevera electrica</t>
  </si>
  <si>
    <t>Anafe induccion</t>
  </si>
  <si>
    <t>ANAFE225</t>
  </si>
  <si>
    <t>BABYBOT1</t>
  </si>
  <si>
    <t>MODELO 1:</t>
  </si>
  <si>
    <t>Enfriador de Mamaderas</t>
  </si>
  <si>
    <t>BTL704</t>
  </si>
  <si>
    <t>MODELO 2:</t>
  </si>
  <si>
    <t>BTT102</t>
  </si>
  <si>
    <t>MODELO 3:</t>
  </si>
  <si>
    <t>Ariana</t>
  </si>
  <si>
    <t>BTK283</t>
  </si>
  <si>
    <t>MODELO 4:</t>
  </si>
  <si>
    <t>BTO975</t>
  </si>
  <si>
    <t>MODELO 5:</t>
  </si>
  <si>
    <t>BTS198</t>
  </si>
  <si>
    <t>MODELO 6:</t>
  </si>
  <si>
    <t>CERTiFICADO 902</t>
  </si>
  <si>
    <t xml:space="preserve"> </t>
  </si>
  <si>
    <t>SO</t>
  </si>
  <si>
    <t>Salida de aduana</t>
  </si>
  <si>
    <t>Fecha de emision de certificado</t>
  </si>
  <si>
    <t>SO-38903</t>
  </si>
  <si>
    <t>WATER10N</t>
  </si>
  <si>
    <t>SO-38904</t>
  </si>
  <si>
    <t>WATER10B</t>
  </si>
  <si>
    <t>1) VACM480; 2) INC80; 3) ASTCH48; 4) VAM1200; 5) CLNE802; 6) VC1248; 7) MG500; 8) CCH85; 9) CLAM30; 10) UDY450; 11) NW1200E; 12) LUH20; 13) PWCL34; 14) TM1000W; 15) QTL54; 16) PRF135; 17) BOF590; 18) GKW820; 19) PSJ740; 20) CP3100; 21) L5U112; 22) JY1000; 23) JTL60Y; 24) UDR201E; 25) TGM12A; 26) Z1XV; 27) TYB315; 28) RR2060K; 29) SM450Q; 30) PF1045; 31) ASP45M; 32) UY40VM; 33) TL400S; 34) AJ90X; 35) LVS54; 36) SW300X; 37) AS5030U; 38) JAM30HK; 39) FT330D; 40) SS303GT; 41) ASPT20L.</t>
  </si>
  <si>
    <t>CERTIFICADO 659</t>
  </si>
  <si>
    <t>Mandolina/cortador de verduras</t>
  </si>
  <si>
    <t>BOMBIL01</t>
  </si>
  <si>
    <t>GTY0002 GADNIC 220-240 V~; 50-60 Hz; Clase I; 1500 W MW-801*2 GADNIC 220-240 V~; 50-60 Hz; Clase I; 1500 W PL8000 GADNIC 220-240 V~; 50-60 Hz; Clase I; 1500 W RTU1580 GADNIC 220-240 V~; 50-60 Hz; Clase I; 1500 W WGD2050 GADNIC 220-240 V~; 50-60 Hz; Clase I; 1500 W HU800J GADNIC 220-240 V~; 50-60 Hz; Clase I; 800 W KU80PE GADNIC 220-240 V~; 50-60 Hz; Clase I; 800 W MW-801C GADNIC 220-240 V~; 50-60 Hz; Clase I; 800 W RU814E GADNIC 220-240 V~; 50-60 Hz; Clase I; 800 W JHL1200 GADNIC 220-240 V~; 50-60 Hz; Clase I; 1200 W MWU1212 GADNIC 220-240 V~; 50-60 Hz; Clase I; 1200 W VP125WN GADNIC 220-240 V~; 50-60 Hz; Clase I; 1200 W WV1260L GADNIC 220-240 V~; 50-60 Hz; Clase I; 1200 W RLT990 GADNIC 220-240 V~; 50-60 Hz; Clase I; C 1200 W E R TIFIC A D O D E C O N F O R MID A D PCE-34 F2 R03 LENOR S.R.L FRAGA 988, C.A.B.A, Argentina. info.certificaciones@lenorgroup.com Página 2 de 3 lenorgroup.com Modelo: Model: Marca: Brandname: Características técnicas: Main ratings: SCA186 GADNIC 220-240 V~; 50-60 Hz; Clase I; 1200 W DNP542 GADNIC 220-240 V~; 50-60 Hz; Clase I; 1200 W LU10PK GADNIC 220-240 V~; 50-60 Hz; Clase I; 1000 W TRY1000 GADNIC 220-240 V~; 50-60 Hz; Clase I; 1000 W VPCV160 GADNIC 220-240 V~; 50-60 Hz; Clase I; 1000 W VPG1080 GADNIC 220-240 V~; 50-60 Hz; Clase I; 1000 W</t>
  </si>
  <si>
    <t>UHE109</t>
  </si>
  <si>
    <t>2 Coffee Grinder GADNIC Model: CFT22E 1008 $2,40 $2.419,20</t>
  </si>
  <si>
    <t>3 Overlock Sewing Machine GADNIC Model: MK900J 262 $58,40 $15.300,80</t>
  </si>
  <si>
    <t>4 Sports water bottle 500ml - White Color SOUTH PORT Model: KEQ4015 200 $1,78 $356,00</t>
  </si>
  <si>
    <t>5 Sports water bottle 750ml - Sky-Blue Color SOUTH PORT Model: KWU981 300 $1,86 $558,00</t>
  </si>
  <si>
    <t>6 Sports water bottle 500ml - Black Color SOUTH PORT Model: KEQ4015 300 $1,78 $534,00</t>
  </si>
  <si>
    <t>7 Sports water bottle 750ml - Orange Color SOUTH PORT Model: KWU981 300 $1,86 $558,00</t>
  </si>
  <si>
    <t>8 Sports water bottle 750ml - Red Color SOUTH PORT Model: KWU981 300 $1,86 $558,00</t>
  </si>
  <si>
    <t>9 Sports water bottle 500ml - Blue Color SOUTH PORT Model: KEQ4015 200 $1,78 $356,00</t>
  </si>
  <si>
    <t>10 Sports Water Cup - Red Color SOUTH PORT Model: KEJ2122 210 $2,24 $470,40</t>
  </si>
  <si>
    <t>11 Sports Water Cup - Orange Color SOUTH PORT Model: KEJ2122 210 $2,24 $470,40</t>
  </si>
  <si>
    <t>12 Water Bottle - Black Color GADNIC Model: MEJ50 150 $3,08 $462,00</t>
  </si>
  <si>
    <t>13 Sports Water Cup - Black Color SOUTH PORT Model: KEJ2122 210 $2,24 $470,40</t>
  </si>
  <si>
    <t>14 Water Bottle - White Color GADNIC Model: MEJ50 250 $3,08 $770,00</t>
  </si>
  <si>
    <t>SANITA11</t>
  </si>
  <si>
    <t>Inodoro Inteligente</t>
  </si>
  <si>
    <t>TCNB2606944</t>
  </si>
  <si>
    <t>1FPT5QhtvS3ydG5pdxMwPoaQqtktDqtNF</t>
  </si>
  <si>
    <t>{"hbl":"TCNB2606944","invoice":"CI2172026132317","importador":"Bidcom","fcl":"FCL 2300","fecha_arribo":"17/08/2026","items":[{"codigo":"GRINDER3","modelo":"FRS300","marca":"GADNIC","cantidad":500,"peso_especifico":150.6,"id_stock_origen":"SO-40582","expediente_completo":"BIDCOM SRL : EX-2024-64651330- -APN-DFYC#ANMAT / IF-2024-74099463-APN-DFYC%25ANMAT","certificado_nombre":"CERTIFICADO 299","url_certificado":"https://drive.google.com/drive/folders/1mTtH0WOT9EgzoHzF1AZR4SSx-YMjUmV7"},{"codigo":"TERMO07V","modelo":"SPTH60","marca":"SOUTH PORT","cantidad":192,"peso_especifico":172.8,"id_stock_origen":"SO-41134","expediente_completo":"EX-2024-96603823- -APN-DFYC#ANMAT / IF-2024-96601594-APN-DFYC%ANMAT","certificado_nombre":"CERTIFICADO 701","url_certificado":"https://drive.google.com/drive/folders/1BwB0PKpIjEEFshsDNZ2EMEx9dNHbbsyb"},{"codigo":"TERMO07V","modelo":"SPTH60","marca":"SOUTH PORT","cantidad":8,"peso_especifico":8.2,"id_stock_origen":"SO-41134","expediente_completo":"EX-2024-96603823-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PORT","cantidad":192,"peso_especifico":149.6,"id_stock_origen":"SO-41135","expediente_completo":"EX-2024-96603823-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PORT","cantidad":8,"peso_especifico":7.2,"id_stock_origen":"SO-41135","expediente_completo":"EX-2024-96603823-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PORT","cantidad":216,"peso_especifico":168.3,"id_stock_origen":"SO-41136","expediente_completo":"EX-2024-96603823- -APN-DFYC#ANMAT / IF-2024-96601594-APN-DFYC%ANMAT","certificado_nombre":"CERTIFICADO 701","url_certificado":"https://drive.google.com/drive/folders/1BwB0PKpIjEEFshsDNZ2EMEx9dNHbbsyb"},{"codigo":"TERMO06B","modelo":"TER1L","marca":"SOUTH PORT","cantidad":4,"peso_especifico":4.2,"id_stock_origen":"SO-41136","expediente_completo":"EX-2024-96603823- -APN-DFYC#ANMAT / IF-2024-96601594-APN-DFYC%ANMAT","certificado_nombre":"CERTIFICADO 701","url_certificado":"https://drive.google.com/drive/folders/1BwB0PKpIjEEFshsDNZ2EMEx9dNHbbsyb"},{"codigo":"TERMO07N","modelo":"SPTH60","marca":"SOUTH PORT","cantidad":192,"peso_especifico":172.8,"id_stock_origen":"SO-41137","expediente_completo":"EX-2024-96603823- -APN-DFYC#ANMAT / IF-2024-96601594-APN-DFYC%ANMAT","certificado_nombre":"CERTIFICADO 701","url_certificado":"https://drive.google.com/drive/folders/1BwB0PKpIjEEFshsDNZ2EMEx9dNHbbsyb"},{"codigo":"TERMO07N","modelo":"SPTH60","marca":"SOUTH PORT","cantidad":8,"peso_especifico":8.2,"id_stock_origen":"SO-41137","expediente_completo":"EX-2024-96603823- -APN-DFYC#ANMAT / IF-2024-96601594-APN-DFYC%ANMAT","certificado_nombre":"CERTIFICADO 701","url_certificado":"https://drive.google.com/drive/folders/1BwB0PKpIjEEFshsDNZ2EMEx9dNHbbsyb"},{"codigo":"TERMO08N","modelo":"WRE358","marca":"Gadnic","cantidad":192,"peso_especifico":173.6,"id_stock_origen":"SO-41138","expediente_completo":"EX-2025-32674858- -APN-DFYC#ANMAT  IF-2025-32672531-APN-DFYC%ANMAT","certificado_nombre":"CERTIFICADO 768","url_certificado":"https://drive.google.com/drive/folders/1ACjJ8drhRS8g9e-4fflcQRHWCc4zi38x"},{"codigo":"TERMO08N","modelo":"WRE358","marca":"Gadnic","cantidad":8,"peso_especifico":8.5,"id_stock_origen":"SO-41138","expediente_completo":"EX-2025-32674858- -APN-DFYC#ANMAT  IF-2025-32672531-APN-DFYC%ANMAT","certificado_nombre":"CERTIFICADO 768","url_certificado":"https://drive.google.com/drive/folders/1ACjJ8drhRS8g9e-4fflcQRHWCc4zi38x"}]}</t>
  </si>
  <si>
    <t>$66.287,76  / INAL LC - 1659347108</t>
  </si>
  <si>
    <t>CE-2026-76010679-APN-DNIY-CA#SENASA</t>
  </si>
  <si>
    <t>CERTIFICADO 960</t>
  </si>
  <si>
    <t>BABYPUM1</t>
  </si>
  <si>
    <t>Sacaleche Eléctrico</t>
  </si>
  <si>
    <t>envio muestra martes 19/05</t>
  </si>
  <si>
    <t>CERTIFICADO 968</t>
  </si>
  <si>
    <t>BUCLE015</t>
  </si>
  <si>
    <t>BUCLERA RIZADORA</t>
  </si>
  <si>
    <t>PISTAU01</t>
  </si>
  <si>
    <t>PISTA PARA AUTOS DE JUGUETE</t>
  </si>
  <si>
    <t>Enviado sin muestra</t>
  </si>
  <si>
    <t>CERTIFICADO 88</t>
  </si>
  <si>
    <t>Clave</t>
  </si>
  <si>
    <t>Dias_Recepcion</t>
  </si>
  <si>
    <t>Dias_Ensayo</t>
  </si>
  <si>
    <t>Dias_Emision</t>
  </si>
  <si>
    <t>Total</t>
  </si>
  <si>
    <t>Dias_Alerta</t>
  </si>
  <si>
    <t>SE_NUEVO_NORMAL</t>
  </si>
  <si>
    <t>EX-2026-73898263- -APN-INAL#ANMAT</t>
  </si>
  <si>
    <t>DLNB2607440</t>
  </si>
  <si>
    <t>SE_RENOVACION_NORMAL</t>
  </si>
  <si>
    <t>SJFT_NUEVO_NORMAL</t>
  </si>
  <si>
    <t>SJFT_NUEVO_EXPRESS</t>
  </si>
  <si>
    <t>FT_NUEVO_NORMAL</t>
  </si>
  <si>
    <t>FT_NUEVO_EXPRESS</t>
  </si>
  <si>
    <t>SE_AMPLIACION_NORMAL</t>
  </si>
  <si>
    <t>LABUBU01</t>
  </si>
  <si>
    <t>Peluche asistente de escritorio IA</t>
  </si>
  <si>
    <t>1a-F3e8rCK20oJ9a9-ZfOpAw4AH_9ECie</t>
  </si>
  <si>
    <t>{"hbl":"DLNB2607440","invoice":"CI217202613727","importador":"Bidcom","fcl":"FCL 2331","fecha_arribo":"22/08/2026","items":[{"codigo":"VAST002B","modelo":"RTP5900","marca":"SOUTH PORT","cantidad":200,"peso_especifico":76,"id_stock_origen":"SO-40977","expediente_completo":"EX-2024-102990571- -APN-DFYC#ANMAT / IF-2024-102990195-APN-DFYC%25ANMAT","certificado_nombre":"CERTIFICADO 710","url_certificado":"https://drive.google.com/drive/folders/1hJwCbYrOOx0Ym5XfR4j9SSipV1Fj7qGG"},{"codigo":"VAST002N","modelo":"RTP5900","marca":"SOUTH PORT","cantidad":200,"peso_especifico":76,"id_stock_origen":"SO-40978","expediente_completo":"EX-2024-102990571- -APN-DFYC#ANMAT / IF-2024-102990195-APN-DFYC%25ANMAT","certificado_nombre":"CERTIFICADO 710","url_certificado":"https://drive.google.com/drive/folders/1hJwCbYrOOx0Ym5XfR4j9SSipV1Fj7qGG"},{"codigo":"VAST004B","modelo":"VTE500","marca":"SOUTH PORT","cantidad":200,"peso_especifico":76,"id_stock_origen":"SO-40979","expediente_completo":"EX-2024-108582536- -APN-DFYC#ANMAT / IF-2024-108579877-APN-DFYC%25ANMAT","certificado_nombre":"CERTIFICADO 704","url_certificado":"https://drive.google.com/drive/folders/15gWCrtkzz_eTJLC10Z5oKlA95b9s8Cyx"},{"codigo":"FRASKIT5","modelo":"CPC27","marca":"GADNIC","cantidad":500,"peso_especifico":847.5,"id_stock_origen":"SO-41874","expediente_completo":"EX-2024-113187143- -APN-DFYC#ANMAT / IF-2024-113187081-APN-DFYC#ANMAT","certificado_nombre":"CERTIFICADO 643","url_certificado":"https://drive.google.com/drive/folders/1dKYV_pRhZV7rgH2regTL4q381YkSwN_v"}]}</t>
  </si>
  <si>
    <t>$71.628,48 / INAL LC - 1659373385</t>
  </si>
  <si>
    <t>EX-2026-73900533- -APN-INAL#ANMAT</t>
  </si>
  <si>
    <t>CE-2026-76010806-APN-DNIYCA#SENASA</t>
  </si>
  <si>
    <t>CERTIFICADO 978</t>
  </si>
  <si>
    <t>ARTE0001</t>
  </si>
  <si>
    <t>Maleta set de arte</t>
  </si>
  <si>
    <t>BANERA09</t>
  </si>
  <si>
    <t>Jacuzzi inflable</t>
  </si>
  <si>
    <t>DLNB2607657</t>
  </si>
  <si>
    <t>JER41</t>
  </si>
  <si>
    <t>1b3a7S-LrsOsmedgTm0cDGhOHfrBOaOWq</t>
  </si>
  <si>
    <t>{"hbl":"DLNB2607657","invoice":"CI2172026133240","importador":"Bidcom","fcl":"FCL 2378","fecha_arribo":"28/08/2026","items":[{"codigo":"JERI0001","modelo":"JER41","marca":"GADNIC","cantidad":576,"peso_especifico":196.8,"id_stock_origen":"SO-41821","expediente_completo":"EX-2025-18078006- -APN-DFYC#ANMAT / IF-2025-18074558-APN-DFYC%ANMAT","certificado_nombre":"CERTIFICADO 754","url_certificado":"https://drive.google.com/drive/folders/15ZGKWhfU-McKiCfJbXAGw9wJB2ySKk0d"},{"codigo":"JERI0001","modelo":"JER41","marca":"GADNIC","cantidad":24,"peso_especifico":8.4,"id_stock_origen":"SO-41821","expediente_completo":"EX-2025-18078006- -APN-DFYC#ANMAT / IF-2025-18074558-APN-DFYC%ANMAT","certificado_nombre":"CERTIFICADO 754","url_certificado":"https://drive.google.com/drive/folders/15ZGKWhfU-McKiCfJbXAGw9wJB2ySKk0d"}]}</t>
  </si>
  <si>
    <t>EN CONSULTA</t>
  </si>
  <si>
    <t>⏸️ EN PAUSA</t>
  </si>
  <si>
    <t>$58.164,48        INAL LC - 1659387311</t>
  </si>
  <si>
    <t>🚨 ALERTA: FALLA CONSTRUCTIVA</t>
  </si>
  <si>
    <t>EX-2026-74051644- -APN-INAL#ANMAT</t>
  </si>
  <si>
    <t>CE-2026-75916790-APN-DNIY-CA#SENASA</t>
  </si>
  <si>
    <t>10/08/2026</t>
  </si>
  <si>
    <t>VI</t>
  </si>
  <si>
    <t>Buffetera Acero inoxidable 3 Bandejas</t>
  </si>
  <si>
    <t>SA</t>
  </si>
  <si>
    <t>DO</t>
  </si>
  <si>
    <t>LU</t>
  </si>
  <si>
    <t>MA</t>
  </si>
  <si>
    <t>MI</t>
  </si>
  <si>
    <t>JUE</t>
  </si>
  <si>
    <t>Enviado a Consultora</t>
  </si>
  <si>
    <t>1PaEOY9uSn_TpQCH-Rlw-wGi4P_sN-8ir</t>
  </si>
  <si>
    <t>{"hbl":"DLNB2607472","invoice":"CI2172026134614","importador":"Bidcom","fcl":"FCL 2379","fecha_arribo":"02/09/2026","items":[{"codigo":"FRASKIT7","modelo":"TPV10502","marca":"Cuk By Gadnic","cantidad":1998,"peso_especifico":11022.3,"id_stock_origen":"SO-41510","expediente_completo":"EX-2025-04090329- -APN-DFYC#ANMAT / IF-2025-04087166-APN-DFYC#ANMAT","certificado_nombre":"CERTIFICADO 439","url_certificado":"https://drive.google.com/drive/folders/1ocoXSxKF3qpAYzsIVNKfKyk22iJmAQgB"}]}</t>
  </si>
  <si>
    <t>MONOP07X/MONOP06X</t>
  </si>
  <si>
    <t>MONOPATIN PLEGABLE</t>
  </si>
  <si>
    <t>muestras en viaje desde china</t>
  </si>
  <si>
    <t xml:space="preserve">ANMAT </t>
  </si>
  <si>
    <t>1LJnc5VeFnm6W527sLhuNVaLE43z7P-pc</t>
  </si>
  <si>
    <t>{"hbl":"TCNB2606942","invoice":"CI237202612016","importador":"Bidcom","fcl":"FCL 2305","fecha_arribo":"46251","items":[{"codigo":"BOT0013V","modelo":"KWU981","marca":"SOUTH PORT","cantidad":300,"peso_especifico":116.1,"id_stock_origen":"SO-41154","expediente_completo":"BIDCOM SRL - RE - CE-2025-127690931-APN-DFYC#ANMAT","certificado_nombre":"CERTIFICADO 640","url_certificado":"https://drive.google.com/drive/folders/1z9UZDs5s6YIbEEnlKNTteaZaGQqxUlQg"},{"codigo":"BOT0013B","modelo":"KWU981","marca":"SOUTH PORT","cantidad":300,"peso_especifico":116.1,"id_stock_origen":"SO-41155","expediente_completo":"BIDCOM SRL - RE - CE-2025-127690931-APN-DFYC#ANMAT","certificado_nombre":"CERTIFICADO 640","url_certificado":"https://drive.google.com/drive/folders/1z9UZDs5s6YIbEEnlKNTteaZaGQqxUlQg"},{"codigo":"BOT0013O","modelo":"KWU981","marca":"SOUTH PORT","cantidad":200,"peso_especifico":77.4,"id_stock_origen":"SO-41157","expediente_completo":"BIDCOM SRL - RE - CE-2025-127690931-APN-DFYC#ANMAT","certificado_nombre":"CERTIFICADO 640","url_certificado":"https://drive.google.com/drive/folders/1z9UZDs5s6YIbEEnlKNTteaZaGQqxUlQg"},{"codigo":"BOT0013P","modelo":"KWU981","marca":"SOUTH PORT","cantidad":150,"peso_especifico":58.05,"id_stock_origen":"SO-41151","expediente_completo":"BIDCOM SRL - RE - CE-2025-127690931-APN-DFYC#ANMAT","certificado_nombre":"CERTIFICADO 640","url_certificado":"https://drive.google.com/drive/folders/1z9UZDs5s6YIbEEnlKNTteaZaGQqxUlQg"},{"codigo":"MATELI01","modelo":"MTL100","marca":"South Port","cantidad":1350,"peso_especifico":756,"id_stock_origen":"SO-41281","expediente_completo":"BIDCOM: EX-2025-81751064- -APN-DFYC#ANMAT  IF-2025-81743016-APN-DFYC%ANMAT","certificado_nombre":"CERTIFICADO 833","url_certificado":"https://drive.google.com/drive/folders/15DhZOtaGqFtn8wQKTPXAee_PNetkK-3Y"},{"codigo":"MATELI01","modelo":"MTL100","marca":"South Port","cantidad":6,"peso_especifico":3.66,"id_stock_origen":"SO-41281","expediente_completo":"BIDCOM: EX-2025-81751064- -APN-DFYC#ANMAT  IF-2025-81743016-APN-DFYC%ANMAT","certificado_nombre":"CERTIFICADO 833","url_certificado":"https://drive.google.com/drive/folders/15DhZOtaGqFtn8wQKTPXAee_PNetkK-3Y"}]}</t>
  </si>
  <si>
    <t>$156.554,94</t>
  </si>
  <si>
    <t>EX-2026-77577010- -APN-DNIYCA#SENASA</t>
  </si>
  <si>
    <t>CERTIFICADO 1003</t>
  </si>
  <si>
    <t>EXFPIE01</t>
  </si>
  <si>
    <t>EXFOLIADOR DE PIES</t>
  </si>
  <si>
    <t>CERTIFICADO 980 [EE]</t>
  </si>
  <si>
    <t xml:space="preserve">Horno para pizza electrico </t>
  </si>
  <si>
    <t xml:space="preserve">19/05 enviada consulta a china </t>
  </si>
  <si>
    <t>CERTIFICADO 489</t>
  </si>
  <si>
    <t>SECAM001 / SECAM002</t>
  </si>
  <si>
    <t>Secamanos automatico</t>
  </si>
  <si>
    <t>CL26060304</t>
  </si>
  <si>
    <t>CFT22E .</t>
  </si>
  <si>
    <t>Certificadora</t>
  </si>
  <si>
    <t xml:space="preserve">urgente </t>
  </si>
  <si>
    <t>1giuvs2h2fPStPyAIyJtFE5oA6jkbdI1b</t>
  </si>
  <si>
    <t>{"hbl":"CL26060304","invoice":"CI2472026104114","importador":"Bidcom","fcl":"FCL 2297","fecha_arribo":"24/08/2026","items":[{"codigo":"CAFETE02","modelo":"CFT22E","marca":"GADNIC","cantidad":1008,"peso_especifico":620.34,"id_stock_origen":"SO-40575","expediente_completo":"BIDCOM SRL - RE - CE-2026-05723358-APN-DFYC#ANMAT","certificado_nombre":"CERTIFICADO 535","url_certificado":"https://drive.google.com/drive/folders/1mAXp2c2CbiXiIQjZiic8UFgUpKuGzAxw"},{"codigo":"BOT0012B","modelo":"KEQ4015","marca":"SOUTH PORT","cantidad":200,"peso_especifico":64.2,"id_stock_origen":"SO-40753","expediente_completo":"BIDCOM SRL - RE - CE-2025-127690931-APN-DFYC#ANMAT","certificado_nombre":"CERTIFICADO 640","url_certificado":"https://drive.google.com/drive/folders/1z9UZDs5s6YIbEEnlKNTteaZaGQqxUlQg"},{"codigo":"BOT0013C","modelo":"KWU981","marca":"SOUTH PORT","cantidad":300,"peso_especifico":118.2,"id_stock_origen":"SO-40744","expediente_completo":"BIDCOM SRL - RE - CE-2025-127690931-APN-DFYC#ANMAT","certificado_nombre":"CERTIFICADO 640","url_certificado":"https://drive.google.com/drive/folders/1z9UZDs5s6YIbEEnlKNTteaZaGQqxUlQg"},{"codigo":"BOT0012N","modelo":"KEQ4015","marca":"SOUTH PORT","cantidad":300,"peso_especifico":96.3,"id_stock_origen":"SO-40746","expediente_completo":"BIDCOM SRL - RE - CE-2025-127690931-APN-DFYC#ANMAT","certificado_nombre":"CERTIFICADO 640","url_certificado":"https://drive.google.com/drive/folders/1z9UZDs5s6YIbEEnlKNTteaZaGQqxUlQg"},{"codigo":"BOT0013O","modelo":"KWU981","marca":"SOUTH PORT","cantidad":300,"peso_especifico":118.2,"id_stock_origen":"SO-40749","expediente_completo":"BIDCOM SRL - RE - CE-2025-127690931-APN-DFYC#ANMAT","certificado_nombre":"CERTIFICADO 640","url_certificado":"https://drive.google.com/drive/folders/1z9UZDs5s6YIbEEnlKNTteaZaGQqxUlQg"},{"codigo":"BOT0013R","modelo":"KWU981","marca":"SOUTH PORT","cantidad":300,"peso_especifico":118.2,"id_stock_origen":"SO-40750","expediente_completo":"BIDCOM SRL - RE - CE-2025-127690931-APN-DFYC#ANMAT","certificado_nombre":"CERTIFICADO 640","url_certificado":"https://drive.google.com/drive/folders/1z9UZDs5s6YIbEEnlKNTteaZaGQqxUlQg"},{"codigo":"BOT0012A","modelo":"KEQ4015","marca":"SOUTH PORT","cantidad":200,"peso_especifico":64.2,"id_stock_origen":"SO-40751","expediente_completo":"BIDCOM SRL - RE - CE-2025-127690931-APN-DFYC#ANMAT","certificado_nombre":"CERTIFICADO 640","url_certificado":"https://drive.google.com/drive/folders/1z9UZDs5s6YIbEEnlKNTteaZaGQqxUlQg"},{"codigo":"BOT0014R","modelo":"KEJ2122","marca":"SOUTH PORT","cantidad":210,"peso_especifico":96.88,"id_stock_origen":"SO-40754","expediente_completo":"EX-2024-96588404- -APN-DFYC#ANMAT / IF-2024-96582925-APN-DFYC#ANMAT","certificado_nombre":"CERTIFICADO 639","url_certificado":"https://drive.google.com/drive/folders/1ke5vdmUo90gcgeSx4XnRdOXA2zRCdoge"},{"codigo":"BOT0014O","modelo":"KEJ2122","marca":"SOUTH PORT","cantidad":210,"peso_especifico":96.88,"id_stock_origen":"SO-40755","expediente_completo":"EX-2024-96588404- -APN-DFYC#ANMAT / IF-2024-96582925-APN-DFYC#ANMAT","certificado_nombre":"CERTIFICADO 639","url_certificado":"https://drive.google.com/drive/folders/1ke5vdmUo90gcgeSx4XnRdOXA2zRCdoge"},{"codigo":"BOT0010N","modelo":"MEJ50","marca":"GADNIC","cantidad":150,"peso_especifico":78.6,"id_stock_origen":"SO-41159","expediente_completo":"EX-2024-108551788- -APN-DFYC#ANMAT / IF-2024-108549717-APN-DFYC%25ANMAT","certificado_nombre":"CERTIFICADO 653","url_certificado":"https://drive.google.com/drive/folders/1EPF0Q16h7X2jLhqUvxX9bSDJG90jh3sP"},{"codigo":"BOT0014N","modelo":"KEJ2122","marca":"SOUTH PORT","cantidad":210,"peso_especifico":96.88,"id_stock_origen":"SO-41160","expediente_completo":"EX-2024-96588404- -APN-DFYC#ANMAT / IF-2024-96582925-APN-DFYC#ANMAT","certificado_nombre":"CERTIFICADO 639","url_certificado":"https://drive.google.com/drive/folders/1ke5vdmUo90gcgeSx4XnRdOXA2zRCdoge"},{"codigo":"BOT0010B","modelo":"MEJ50","marca":"GADNIC","cantidad":250,"peso_especifico":131,"id_stock_origen":"SO-41161","expediente_completo":"EX-2024-108551788- -APN-DFYC#ANMAT / IF-2024-108549717-APN-DFYC%25ANMAT","certificado_nombre":"CERTIFICADO 653","url_certificado":"https://drive.google.com/drive/folders/1EPF0Q16h7X2jLhqUvxX9bSDJG90jh3sP"}]}</t>
  </si>
  <si>
    <t>$177.807,96</t>
  </si>
  <si>
    <t>EX-2026-74630563- -APN-INAL#ANMAT</t>
  </si>
  <si>
    <t>CE-2026-76212187-APN-DNIYCA#SENASA</t>
  </si>
  <si>
    <t>CERTIFICADO 976</t>
  </si>
  <si>
    <t>LOCAL AIR CONDITIONERS - AIRE ACONDICIONADO PORTATIL</t>
  </si>
  <si>
    <t>KEQ4015 .</t>
  </si>
  <si>
    <t>KWU981 .</t>
  </si>
  <si>
    <t>CERTIFICADO 980</t>
  </si>
  <si>
    <t>Horno para piazza</t>
  </si>
  <si>
    <t xml:space="preserve">KWU981 . </t>
  </si>
  <si>
    <t>agosto</t>
  </si>
  <si>
    <t>KEJ2122 .</t>
  </si>
  <si>
    <t>CERTIFICADO 785</t>
  </si>
  <si>
    <t>CARGCV01</t>
  </si>
  <si>
    <t>septiembre</t>
  </si>
  <si>
    <t>octubre</t>
  </si>
  <si>
    <t>CERTFICADO 952</t>
  </si>
  <si>
    <t>AC/DC Adapter - fuente de alimentación</t>
  </si>
  <si>
    <t xml:space="preserve">Urgente enviado </t>
  </si>
  <si>
    <t>SZ25070479</t>
  </si>
  <si>
    <t>BEBE0093</t>
  </si>
  <si>
    <t>Sonajero Movil</t>
  </si>
  <si>
    <t>1pzqnsfKM1OpDGt9K00fEF7A-w9ySz1fB</t>
  </si>
  <si>
    <t>{"hbl":"TCNB2606952","invoice":"CI3072026142047","importador":"Bidcom","fcl":"FCL 2328","fecha_arribo":"17/08/2026","items":[{"codigo":"FRASKIT3","modelo":"CNT4166","marca":"GADNIC","cantidad":420,"peso_especifico":646.8,"id_stock_origen":"SO-41517","expediente_completo":"BIDCOM SRL : CE-2025-124595733-APN-DFYC#ANMA T","certificado_nombre":"CERTIFICADO 296","url_certificado":"https://drive.google.com/drive/folders/1snNcvpB-7HZmQ_16hTnINf514IGJI7PC"},{"codigo":"FRASKIT2","modelo":"CNE2251","marca":"GADNIC","cantidad":230,"peso_especifico":241.5,"id_stock_origen":"SO-41519","expediente_completo":"BIDCOM SRL : CE-2025-124595733-APN-DFYC#ANMA T","certificado_nombre":"CERTIFICADO 296","url_certificado":"https://drive.google.com/drive/folders/1snNcvpB-7HZmQ_16hTnINf514IGJI7PC"},{"codigo":"FRASKIT4","modelo":"PW440","marca":"GADNIC","cantidad":300,"peso_especifico":164,"id_stock_origen":"SO-41520","expediente_completo":"BIDCOM SRL : CE-2025-124595733-APN-DFYC#ANMA T","certificado_nombre":"CERTIFICADO 296","url_certificado":"https://drive.google.com/drive/folders/1snNcvpB-7HZmQ_16hTnINf514IGJI7PC"},{"codigo":"MOLINI05","modelo":"HANDM2","marca":"GADNIC","cantidad":250,"peso_especifico":47,"id_stock_origen":"SO-41522","expediente_completo":"EX-2024-104845546- -APN-DFYC#ANMAT / IF-2024-104843764-APN-DFYC%25ANMAT","certificado_nombre":"CERTIFICADO 719","url_certificado":"https://drive.google.com/drive/folders/1CbIdaLi6NvczFoxFp77RMq5jajqt54Bt"}]}</t>
  </si>
  <si>
    <t>CERTIFICADO 1007</t>
  </si>
  <si>
    <t>ROBPIL07</t>
  </si>
  <si>
    <t>Fuente alimentación aspiradora robot</t>
  </si>
  <si>
    <t>BL</t>
  </si>
  <si>
    <t>E</t>
  </si>
  <si>
    <t>VEP</t>
  </si>
  <si>
    <t>P</t>
  </si>
  <si>
    <t>Nota de autorizacion enviada 29/05</t>
  </si>
  <si>
    <t>EX</t>
  </si>
  <si>
    <t>OK</t>
  </si>
  <si>
    <t>13LBw_JE9Xe2nb5CqcvASLWcwyxUBMp0j</t>
  </si>
  <si>
    <t>{"hbl":"TCSZ26070376","invoice":"CI3072026152254","importador":"Bidcom","fcl":"FCL 2395","fecha_arribo":"23/08/2026","items":[{"codigo":"CAFETE06","modelo":"JR60FH","marca":"GADNIC","cantidad":624,"peso_especifico":264.55,"id_stock_origen":"SO-41525","expediente_completo":"BIDCOM SRL - RE - CE-2026-01560899-APN-DFYC#ANMAT","certificado_nombre":"CERTIFICADO 266","url_certificado":"https://drive.google.com/drive/folders/1nrCwmw2QXV82qVlhoaObV51AL1-w14ep"}]}</t>
  </si>
  <si>
    <t>CERTIFICADO 1008</t>
  </si>
  <si>
    <t>ROBPIL09/11</t>
  </si>
  <si>
    <t>Fuente alimentacion aspiradora robot</t>
  </si>
  <si>
    <t>CERTIFICADO 964</t>
  </si>
  <si>
    <t>1fStowF2vA3HbA5cxNqNV_-b4FxY9vVmA</t>
  </si>
  <si>
    <t>IMPCOD02</t>
  </si>
  <si>
    <t>Impresora codificadora</t>
  </si>
  <si>
    <t>{"hbl":"DLNB2607687","invoice":"CI78202616262","importador":"Bidcom","fcl":"FCL 2437","fecha_arribo":"46270","items":[{"codigo":"MOLIN031","modelo":"CONDIM334","marca":"GADNIC","cantidad":480,"peso_especifico":140.1,"id_stock_origen":"SO-41820","expediente_completo":"EX-2025-22759510- -APN-DFYC#ANMAT / IF-2025-22754128-APN-DFYC#ANMAT","certificado_nombre":"CERTIFICADO 757","url_certificado":"https://drive.google.com/drive/folders/1mYHKXSNziBEjM-LgmG2aZXVszp7FibKz"},{"codigo":"MOLIN031","modelo":"CONDIM334","marca":"GADNIC","cantidad":24,"peso_especifico":7.14,"id_stock_origen":"SO-41820","expediente_completo":"EX-2025-22759510- -APN-DFYC#ANMAT / IF-2025-22754128-APN-DFYC#ANMAT","certificado_nombre":"CERTIFICADO 757","url_certificado":"https://drive.google.com/drive/folders/1mYHKXSNziBEjM-LgmG2aZXVszp7FibKz"}]}</t>
  </si>
  <si>
    <t>NGBS069439</t>
  </si>
  <si>
    <t>LIMVAP07</t>
  </si>
  <si>
    <t>LIMPIADORA A VAPOR</t>
  </si>
  <si>
    <t>Listo para enviar</t>
  </si>
  <si>
    <t>1SvevzdoYHJ6lkeIbmBAO1TryO7tExzf7</t>
  </si>
  <si>
    <t>{"hbl":"DLNB2607466","invoice":"CI782026164119","importador":"Bidcom","fcl":"FCL 2451","fecha_arribo":"46273","items":[{"codigo":"OLLA0160","modelo":"WOKLI913","marca":"GADNIC","cantidad":504,"peso_especifico":1139.04,"id_stock_origen":"SO-40561","expediente_completo":"VENCIDO","certificado_nombre":"CERTIFICADO 999","url_certificado":"https://drive.google.com/drive/folders/1GgwQtuemaVcaS6ynUtcpz90X5CESHPwm?usp=drive_link"}]}</t>
  </si>
  <si>
    <t xml:space="preserve">NC </t>
  </si>
  <si>
    <t>1r275wo264nCN2hLAQD4avuVU9Ygpg_PY</t>
  </si>
  <si>
    <t>{"hbl":"DLNB2607470","invoice":"CI10820269104","importador":"Bidcom","fcl":"FCL 2474","fecha_arribo":"46273","items":[{"codigo":"MOCH0124","modelo":"HIDRA124","marca":"GADNIC","cantidad":555,"peso_especifico":129,"id_stock_origen":"SO-42216","expediente_completo":"BIDCOM SRL - RE - CE-2025-127659467-APN-DFYC#ANMAT","certificado_nombre":"CERTIFICADO 280","url_certificado":"https://drive.google.com/drive/folders/1tdHA4uE5vPPTVDODZfXh0zWXdN423UmV"},{"codigo":"CUBE0010","modelo":"LWD100","marca":"GADNIC","cantidad":360,"peso_especifico":219.24,"id_stock_origen":"SO-41823","expediente_completo":"EX-2024-55026042- -APN-DFYC#ANMAT / IF-2024-55024548-APN-DFYC%ANMAT","certificado_nombre":"CERTIFICADO 627","url_certificado":"https://drive.google.com/drive/folders/1QIqtrScktPNeoZm6ARPEzHs5RafHWcLc"},{"codigo":"CUBE0012","modelo":"CB1200H","marca":"GADNIC","cantidad":450,"peso_especifico":160.38,"id_stock_origen":"SO-41881","expediente_completo":"EX-2024-91115562- -APN-DFYC#ANMAT / IF-2024-91113161-APN-DFYC#ANMAT","certificado_nombre":"CERTIFICADO 629","url_certificado":"https://drive.google.com/drive/folders/1V7SNlt6xbfCBdxcSVWZJm99Gflzy74Q-"}]}</t>
  </si>
  <si>
    <t>BOT00023X</t>
  </si>
  <si>
    <t>VASO TERMICO 1.1L</t>
  </si>
  <si>
    <t xml:space="preserve">No se consiguio info de recubrimiento </t>
  </si>
  <si>
    <t>MONOP02X</t>
  </si>
  <si>
    <t xml:space="preserve">MONOPATIN CON ASIENTO </t>
  </si>
  <si>
    <t>16rTFqbOMklZIkP2jSkAw-xr2hNtKOPrJ</t>
  </si>
  <si>
    <t>{"hbl":"DLNB2607471","invoice":"CI782026124947","importador":"Bidcom","fcl":"FCL 2441","fecha_arribo":"46273","items":[{"codigo":"TERMO08N","modelo":"SPH80","marca":"Gadnic","cantidad":192,"peso_especifico":172.8,"id_stock_origen":"SO-40592","expediente_completo":"EX-2025-32674858- -APN-DFYC#ANMAT  IF-2025-32672531-APN-DFYC%ANMAT","certificado_nombre":"CERTIFICADO 768","url_certificado":"https://drive.google.com/drive/folders/1ACjJ8drhRS8g9e-4fflcQRHWCc4zi38x"},{"codigo":"TERMO08N","modelo":"SPH80","marca":"Gadnic","cantidad":8,"peso_especifico":8.5,"id_stock_origen":"SO-40592","expediente_completo":"EX-2025-32674858- -APN-DFYC#ANMAT  IF-2025-32672531-APN-DFYC%ANMAT","certificado_nombre":"CERTIFICADO 768","url_certificado":"https://drive.google.com/drive/folders/1ACjJ8drhRS8g9e-4fflcQRHWCc4zi38x"},{"codigo":"ESPECIE5","modelo":"SPCS12","marca":"GADNIC","cantidad":352,"peso_especifico":431.2,"id_stock_origen":"SO-41876","expediente_completo":"EX-2024-94602325- -APN-DFYC#ANMAT / IF-2024-94599726-APN-DFYC#ANMAT","certificado_nombre":"CERTIFICADO 725","url_certificado":"https://drive.google.com/drive/folders/1zs1mKlAXLc2Geb4X0iYEgJWpu6nhs04h"}]}</t>
  </si>
  <si>
    <t>PLAN0019</t>
  </si>
  <si>
    <t>Planchita de pelo</t>
  </si>
  <si>
    <t>Muestra disponible 02/06</t>
  </si>
  <si>
    <t>MANTA CALENTADORA DE PLATOS</t>
  </si>
  <si>
    <t>1JE8xVmcycbJyZH6Zff4frJU88nTPqO3Y</t>
  </si>
  <si>
    <t>{"hbl":"DLSZ26070486","invoice":"CI782026131918","importador":"Bidcom","fcl":"FCL 2409","fecha_arribo":"08/09/2026","items":[{"codigo":"RECBUF01","modelo":"RBSK01","marca":"CUK by Gadnic","cantidad":300,"peso_especifico":1245,"id_stock_origen":"SO-40236","expediente_completo":"BIDCOM SRL - RE - CE-2026-51812169-APN-DFYC#ANMAT","certificado_nombre":"CERTIFICADO 975","url_certificado":"https://drive.google.com/drive/folders/16Z2VZ2EvTaVBVgl33LJzC666YELzOtGE?usp=drive_link"}]}</t>
  </si>
  <si>
    <t>SPO00040</t>
  </si>
  <si>
    <t>INFLADOR COLCHONETA</t>
  </si>
  <si>
    <t>1M6q_yKfYYiilHzHUIKjlizj8aYC-PUis</t>
  </si>
  <si>
    <t>{"hbl":"DLNB2608419","invoice":"LHK108202610-4215","importador":"Bidcom","fcl":"FCL 2533","fecha_arribo":"15/09/2026","items":[{"codigo":"BOT00023","modelo":"VASTF489","marca":"SOUTH PORT","cantidad":500,"peso_especifico":358.75,"id_stock_origen":"SO-40961","expediente_completo":"BIDCOM SRL - RE - CE-2026-59271177-APN-DFYC%23ANMAT","certificado_nombre":"CERTIFICADO 1006","url_certificado":"https://drive.google.com/drive/folders/1kBXa6SKT-zvHrFsxQXZzm5zfb6llbaIr?usp=drive_link"}]}</t>
  </si>
  <si>
    <t>CERTIFICADO 996</t>
  </si>
  <si>
    <t>ALMTER10</t>
  </si>
  <si>
    <t>MANTA TERMITA</t>
  </si>
  <si>
    <t>198k9q3vsNq86CjEMLX6rCHmkITwmK2C3</t>
  </si>
  <si>
    <t>{"hbl":"NBOE26026694","invoice":"CI782026105248","importador":"Bidcom","fcl":"FCL 2334","fecha_arribo":"19/09/2026","items":[{"codigo":"OLLA0121","modelo":"BCTAL900","marca":"Cuk by Gadnic","cantidad":1000,"peso_especifico":6800,"id_stock_origen":"SO-41502","expediente_completo":"BIDCOM SRL - RE - CE-2026-08308320-APN-DFYC#ANMAT","certificado_nombre":"CERTIFICADO 883","url_certificado":"https://drive.google.com/open?id=1YAdZ4363o26ZDmwKzREVoOCjzYto_yyl&amp;usp=drive_copy"}]}</t>
  </si>
  <si>
    <t>CERTIFICADO 959</t>
  </si>
  <si>
    <t>BEBE0117</t>
  </si>
  <si>
    <t>Dispenser de formula</t>
  </si>
  <si>
    <t>12tyiCaPmPUZHonSeOH4ebo8tOkhJH5pP</t>
  </si>
  <si>
    <t>{"hbl":"DLNB2608614","invoice":"CI782026175752","importador":"Bidcom","fcl":"FCL 2498","fecha_arribo":"21/09/2026","items":[{"codigo":"VINO0009","modelo":"VVN39","marca":"GADNIC","cantidad":1008,"peso_especifico":878.4,"id_stock_origen":"SO-41518","expediente_completo":"EX-2025-37425904- -APN-DFYC#ANMAT / IF-2025-37423566-APN-DFYC#ANMAT","certificado_nombre":"CERTIFICADO 747","url_certificado":"https://drive.google.com/drive/folders/18giiqHiKoxOw0F2vEi9n0CeHEud3_Q4W"}]}</t>
  </si>
  <si>
    <t xml:space="preserve">FALTA BL ORIGINAL </t>
  </si>
  <si>
    <t>MANI0048 - MANI0150</t>
  </si>
  <si>
    <t>1GKidrObHYP4pdrVkEzEPjQFzOGkmOmgQ</t>
  </si>
  <si>
    <t>{"hbl":"DLSZ26080044","invoice":"LHK78202617-359","importador":"Bidcom","fcl":"FCL 2483","fecha_arribo":"46286","items":[{"codigo":"OLLA0140","modelo":"OSV929","marca":"GADNIC","cantidad":800,"peso_especifico":6600,"id_stock_origen":"SO-39453","expediente_completo":"BIDCOM SRL - RE - CE-2026-42145166-APN-DFYC#ANMAT","certificado_nombre":"CERTIFICADO 950","url_certificado":"https://drive.google.com/drive/folders/1d7NJVZmNnWL1xPdsKTmlGHW1ppO3pRj3?usp=drive_link"},{"codigo":"OLLA0161","modelo":"OFT174","marca":"GADNIC","cantidad":804,"peso_especifico":1715.2,"id_stock_origen":"SO-39454","expediente_completo":"BIDCOM SRL - RE - CE-2026-35558677-APN-DFYC#ANMAT","certificado_nombre":"CERTIFICADO 951","url_certificado":"https://drive.google.com/drive/folders/1MJwHpCBakn4BlesTPY9jWA2E70Fg3OW4?usp=drive_link"},{"codigo":"KNIFE003","modelo":"KNFF300","marca":"GADNIC","cantidad":870,"peso_especifico":751.1,"id_stock_origen":"SO-41704","expediente_completo":"BIDCOM SRL - RE - CE-2026-03173702-APN-DFYC#ANMAT","certificado_nombre":"CERTIFICADO 265","url_certificado":"https://drive.google.com/drive/folders/1C_mrATHnZW8a0WDN6jM-EuZu7cuxz66R"},{"codigo":"KNIFE008","modelo":"KNIX2","marca":"Cuk by Gadnic","cantidad":600,"peso_especifico":493,"id_stock_origen":"SO-41706","expediente_completo":"EX-2024-98070240- -APN-DFYC#ANMAT / IF-2024-98068472-APN-DFYC%ANMAT","certificado_nombre":"CERTIFICADO 624","url_certificado":"https://drive.google.com/drive/folders/1rJZmlHExdOZfUgsBrS9qq2weiMXahcMr"}]}</t>
  </si>
  <si>
    <t xml:space="preserve">Retiran muestras martes 09/06 </t>
  </si>
  <si>
    <t>LAMP0025</t>
  </si>
  <si>
    <t>LAMPARA COLGANTE DE TECHO E27</t>
  </si>
  <si>
    <t>ROJO +24d</t>
  </si>
  <si>
    <t>🔴 ROJO +24d</t>
  </si>
  <si>
    <t>SZ25070901</t>
  </si>
  <si>
    <t>LAMP0024</t>
  </si>
  <si>
    <t xml:space="preserve">LAMPARA COLGANTE DE TECHO </t>
  </si>
  <si>
    <t>1qFNLYeW1OAAsXv61LSL4sbQOgG3rO2SM</t>
  </si>
  <si>
    <t>{"hbl":"DLNB2608418","invoice":"CI1082026115138","importador":"Bidcom","fcl":"FCL 2522","fecha_arribo":"22/09/2026","items":[{"codigo":"TERMO06V","modelo":"TER1L","marca":"SOUTH PORT","cantidad":216,"peso_especifico":168.3,"id_stock_origen":"SO-42588","expediente_completo":"EX-2024-96603823- -APN-DFYC#ANMAT / IF-2024-96601594-APN-DFYC%ANMAT","certificado_nombre":"CERTIFICADO 701","url_certificado":"https://drive.google.com/drive/folders/1BwB0PKpIjEEFshsDNZ2EMEx9dNHbbsyb"},{"codigo":"TERMO06V","modelo":"TER1L","marca":"SOUTH PORT","cantidad":4,"peso_especifico":4.5,"id_stock_origen":"SO-42588","expediente_completo":"EX-2024-96603823- -APN-DFYC#ANMAT / IF-2024-96601594-APN-DFYC%ANMAT","certificado_nombre":"CERTIFICADO 701","url_certificado":"https://drive.google.com/drive/folders/1BwB0PKpIjEEFshsDNZ2EMEx9dNHbbsyb"},{"codigo":"TERMO11N","modelo":"TRM111F","marca":"SOUTH PORT","cantidad":300,"peso_especifico":242.4,"id_stock_origen":"SO-42589","expediente_completo":"BIDCOM SRL - RE - CE-2026-25602494-APN-DFYC#ANMAT","certificado_nombre":"CERTIFICADO 889","url_certificado":"https://drive.google.com/drive/folders/1mBMMeh4woitHLzXw2sfDGueakxJMMuMg?usp=drive_link"}]}</t>
  </si>
  <si>
    <t>MAGNE001/2/3/4/5</t>
  </si>
  <si>
    <t>Bloques Inmatados</t>
  </si>
  <si>
    <t xml:space="preserve">MANTA TERMICA </t>
  </si>
  <si>
    <t>13XyQ64H6ivRMhc4LFn2rjFBkcVJujIUw</t>
  </si>
  <si>
    <t>{"hbl":"DLSZ26070410","invoice":"CI1082026164731","importador":"Bidcom","fcl":"FCL 2405","fecha_arribo":"46273","items":[{"codigo":"TIMEM12N","modelo":"QDC88","marca":"TIMEMORE","cantidad":360,"peso_especifico":267.75,"id_stock_origen":"SO-41289","expediente_completo":"EX-2025-33143588- -APN-DFYC#ANMAT / IF-2025-39884422-APN-DFYC%ANMAT","certificado_nombre":"CERTIFICADO 772","url_certificado":"https://drive.google.com/drive/folders/1IX2uRBz0WZRxR9J-rH5G2Ltw69lbtRsQ"},{"codigo":"TIMEMO03","modelo":"TMMR610","marca":"TIMEMORE","cantidad":180,"peso_especifico":83.25,"id_stock_origen":"SO-41290","expediente_completo":"EX-2025-71877322- -APN-DFYC#ANMAT / IF-2025-71876757-APN-DFYC#ANMAT","certificado_nombre":"CERTIFICADO 818","url_certificado":"https://drive.google.com/drive/folders/1Qg93o9nBwO2QikUMnLTDqAHIpaABQfIS"},{"codigo":"TIMEMO09","modelo":"TMM9","marca":"TIMEMORE","cantidad":96,"peso_especifico":43,"id_stock_origen":"SO-41291","expediente_completo":"EX-2024-141923798- -APN-DFYC#ANMAT / IF-2024-141921164-APN-DFYC%ANMAT","certificado_nombre":"CERTIFICADO 612","url_certificado":"https://drive.google.com/drive/folders/1zDDq1bigxNKewj-f5S3piO7iDF4nkoFV"},{"codigo":"TIMEMO07","modelo":"TMM7","marca":"TIMEMORE","cantidad":80,"peso_especifico":10.85,"id_stock_origen":"SO-41292","expediente_completo":"EX-2024-79909146- -APN-DFYC#ANMAT / IF-2024-79905351-APN-DFYC#ANMAT","certificado_nombre":"CERTIFICADO 610","url_certificado":"https://drive.google.com/drive/folders/1QQpXCBczO65zXhSaZsFydte5xlt3mMz_"},{"codigo":"TIMEMO10","modelo":"MTT1010","marca":"TIMEMORE","cantidad":72,"peso_especifico":21.9,"id_stock_origen":"SO-41293","expediente_completo":"EX-2024-104807559- -APN-DFYC#ANMAT / IF-2024-104804366-APN-DFYC%25ANMAT","certificado_nombre":"CERTIFICADO 613","url_certificado":"https://drive.google.com/drive/folders/1NeByS9S5nKZl111NYfLffVLIiAsIAu7w"},{"codigo":"TIMEMO04","modelo":"70TAC019AA001","marca":"TIMEMORE","cantidad":72,"peso_especifico":4.49,"id_stock_origen":"SO-41294","expediente_completo":"BIDCOM SRL - RE - CE-2026-16809655-APN-DFYC#ANMAT","certificado_nombre":"CERTIFICADO 864","url_certificado":"https://drive.google.com/drive/folders/1PLrvv-OHwSopcKEjY4jll69n6pSXk-h6"},{"codigo":"TIMEM14N","modelo":"MLM1420","marca":"TIMEMORE","cantidad":60,"peso_especifico":63.3,"id_stock_origen":"SO-41296","expediente_completo":"EX-2025-103914642- -APN-DFYC#ANMAT / IF-2025-103913953-APN-DFYC#ANMAT","certificado_nombre":"CERTIFICADO 767","url_certificado":"https://drive.google.com/drive/folders/1pqNx9Xp6z9YnG2w0n8n6_Z5iYBj0WMVH"}]}</t>
  </si>
  <si>
    <t>CERTIFICADO 974</t>
  </si>
  <si>
    <t>ASP0059X</t>
  </si>
  <si>
    <t>ASPIRADORA DE TAPIZADOS</t>
  </si>
  <si>
    <t>WOK ACERO INOXIDABLE</t>
  </si>
  <si>
    <t>CERTIFICADO 1029</t>
  </si>
  <si>
    <t>AUTHEL03</t>
  </si>
  <si>
    <t>Fuente GVE</t>
  </si>
  <si>
    <t>15gkckV4lDr6dGD6uxm9nXq6kGgwmVT46</t>
  </si>
  <si>
    <t>DJC</t>
  </si>
  <si>
    <t>{"hbl":"DLNB2607483","invoice":"CI138202695016","importador":"Bidcom","fcl":"FCL 2496","fecha_arribo":"15/09/2026","items":[{"codigo":"TERMO07V","modelo":"SPTH60","marca":"SOUTH PORT","cantidad":192,"peso_especifico":172.8,"id_stock_origen":"SO-41832","expediente_completo":"EX-2024-96603823- -APN-DFYC#ANMAT / IF-2024-96601594-APN-DFYC%ANMAT","certificado_nombre":"CERTIFICADO 701","url_certificado":"https://drive.google.com/drive/folders/1BwB0PKpIjEEFshsDNZ2EMEx9dNHbbsyb"},{"codigo":"TERMO07V","modelo":"SPTH60","marca":"SOUTH PORT","cantidad":8,"peso_especifico":8,"id_stock_origen":"SO-41832","expediente_completo":"EX-2024-96603823-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PORT","cantidad":192,"peso_especifico":152.8,"id_stock_origen":"SO-41833","expediente_completo":"EX-2024-96603823- -APN-DFYC#ANMAT / IF-2024-96601594-APN-DFYC%ANMAT","certificado_nombre":"CERTIFICADO 701","url_certificado":"https://drive.google.com/drive/folders/1BwB0PKpIjEEFshsDNZ2EMEx9dNHbbsyb"},{"codigo":"TERMO06N","modelo":"TER1L","marca":"SOUTH PORT","cantidad":8,"peso_especifico":7,"id_stock_origen":"SO-41833","expediente_completo":"EX-2024-96603823- -APN-DFYC#ANMAT / IF-2024-96601594-APN-DFYC%ANMAT","certificado_nombre":"CERTIFICADO 701","url_certificado":"https://drive.google.com/drive/folders/1BwB0PKpIjEEFshsDNZ2EMEx9dNHbbsyb"},{"codigo":"BOT00019","modelo":"BTL190","marca":"GADNIC","cantidad":200,"peso_especifico":80,"id_stock_origen":"SO-41834","expediente_completo":"BIDCOM SRL - RE - CE-2026-25596798-APN-DFYC#ANMAT","certificado_nombre":"CERTIFICADO 887","url_certificado":"https://drive.google.com/drive/folders/1sEJ2mjsfD4z0ZnrsotVEwgcJ8ACfNsyF?usp=drive_link"},{"codigo":"BOT00018","modelo":"BDD1522","marca":"GADNIC","cantidad":250,"peso_especifico":169.7,"id_stock_origen":"SO-41835","expediente_completo":"BIDCOM SRL - RE - CE-2026-25601212-APN-DFYC#ANMAT","certificado_nombre":"CERTIFICADO 869","url_certificado":"https://drive.google.com/drive/folders/1KNUJCuDYfSTAo8-sl8NmGolQixnJNxHf"},{"codigo":"BOT00020","modelo":"NIM200","marca":"GADNIC","cantidad":200,"peso_especifico":96,"id_stock_origen":"SO-41836","expediente_completo":"BIDCOM SRL - RE - CE-2026-24515217-APN-DFYC#ANMAT","certificado_nombre":"CERTIFICADO 888","url_certificado":"https://drive.google.com/drive/folders/19_27x3CfXGO3818aoB3sx5j0D_CXw99N?usp=drive_link"}]}</t>
  </si>
  <si>
    <t>DJC directa</t>
  </si>
  <si>
    <t>SZ25071280</t>
  </si>
  <si>
    <t>CERTIFICADO 966</t>
  </si>
  <si>
    <t>HORFREI2</t>
  </si>
  <si>
    <t>HORNO ELECTRICO AIRFRYER</t>
  </si>
  <si>
    <t>ANMAT</t>
  </si>
  <si>
    <t>Falta ficha tecnica + declaracion plasticos</t>
  </si>
  <si>
    <t>SZ25080119</t>
  </si>
  <si>
    <t>CERTIFICADO 1032</t>
  </si>
  <si>
    <t>BOT00034X</t>
  </si>
  <si>
    <t>Vaso Térmico De Acero Inoxidable 590ml Con Tapa Y Sorbete</t>
  </si>
  <si>
    <t>Falta declarar recubrimiento / se asumio epoxi</t>
  </si>
  <si>
    <t>CERTIFICADO 1027</t>
  </si>
  <si>
    <t>BOT0031X</t>
  </si>
  <si>
    <t xml:space="preserve">Botella Termica </t>
  </si>
  <si>
    <t>Siqat</t>
  </si>
  <si>
    <t>BOT00026X</t>
  </si>
  <si>
    <t>Vaso Chopero</t>
  </si>
  <si>
    <t>SZ25071111</t>
  </si>
  <si>
    <t>CERTIFICADO 1019</t>
  </si>
  <si>
    <t>CAFEPOR4</t>
  </si>
  <si>
    <t>Cafetera Expresso portatil</t>
  </si>
  <si>
    <t>CERTIFICADO 1005</t>
  </si>
  <si>
    <t>NATMILK1</t>
  </si>
  <si>
    <t xml:space="preserve">Preparadora de leche vegetal </t>
  </si>
  <si>
    <t xml:space="preserve">Estacion de energia portatil </t>
  </si>
  <si>
    <t>SZ25070300</t>
  </si>
  <si>
    <t>CERTIFICADO 1030</t>
  </si>
  <si>
    <t>TERMO013X</t>
  </si>
  <si>
    <t>Termo Media Manija 1 L</t>
  </si>
  <si>
    <t>CERTIFICADO 1026</t>
  </si>
  <si>
    <t>BOT0030X</t>
  </si>
  <si>
    <t>Botella Térmica Flip Straw</t>
  </si>
  <si>
    <t>PLOTT004</t>
  </si>
  <si>
    <t>Plotter de Corte</t>
  </si>
  <si>
    <t>ROJO +16d</t>
  </si>
  <si>
    <t>🔴 ROJO +16d</t>
  </si>
  <si>
    <t>SELLAD04</t>
  </si>
  <si>
    <t>Selladora al vacio de comida</t>
  </si>
  <si>
    <t>DLSZ25080308</t>
  </si>
  <si>
    <t>BEBWARM1</t>
  </si>
  <si>
    <t>Botella calentadora de leche</t>
  </si>
  <si>
    <t>CERTIFICADO 1033</t>
  </si>
  <si>
    <t>BOT0033X</t>
  </si>
  <si>
    <t>Botella Térmica Flip Straw Tumbler 550ml</t>
  </si>
  <si>
    <t>DEPI0016</t>
  </si>
  <si>
    <t>Calentador de cera</t>
  </si>
  <si>
    <t>SZ25080423</t>
  </si>
  <si>
    <t>ARROZ002</t>
  </si>
  <si>
    <t>Olla Arrocera Eléctrica</t>
  </si>
  <si>
    <t>CERTIFICADO 1028</t>
  </si>
  <si>
    <t>BOT0032X</t>
  </si>
  <si>
    <t>Botella Termica Wellspring 550ml</t>
  </si>
  <si>
    <t>EX-2026-61763244- -APN-DFYC#ANMAT</t>
  </si>
  <si>
    <t>VIBELEXX/SUCCELEXX</t>
  </si>
  <si>
    <t>MASAJEADORES INTIMOS</t>
  </si>
  <si>
    <t xml:space="preserve">Retira Lenor el martes 30/06/2026 </t>
  </si>
  <si>
    <t>ROJO +5d</t>
  </si>
  <si>
    <t>🔴 ROJO +5d</t>
  </si>
  <si>
    <t>CERTIFICADO 1041</t>
  </si>
  <si>
    <t>JART0003</t>
  </si>
  <si>
    <t xml:space="preserve">TERMO BOMBA 1.3L </t>
  </si>
  <si>
    <t>SUCELE01</t>
  </si>
  <si>
    <t>MASAJEADOR INTIMO CON SUCCIÓN</t>
  </si>
  <si>
    <t>CERTIFICADO 1044</t>
  </si>
  <si>
    <t>VIBELE03</t>
  </si>
  <si>
    <t xml:space="preserve">Masajeador intimo con bomba de aire </t>
  </si>
  <si>
    <t>CERTIFICADO 1045</t>
  </si>
  <si>
    <t>TERMO015</t>
  </si>
  <si>
    <t>termo doble capa 1L</t>
  </si>
  <si>
    <t>EX-2026-64761600- -APN-DFYC#ANMAT / VEP: 1645825148</t>
  </si>
  <si>
    <t xml:space="preserve">SZ25080154 </t>
  </si>
  <si>
    <t>CERTIFICADO 1058</t>
  </si>
  <si>
    <t>JART0004</t>
  </si>
  <si>
    <t>Jarra termica de 1L</t>
  </si>
  <si>
    <t>EX-2026-64994183- -APN-DFYC#ANMAT / VEP: 1646642239</t>
  </si>
  <si>
    <t>CERTIFICADO 1076</t>
  </si>
  <si>
    <t>KPIZZA02</t>
  </si>
  <si>
    <t>Kit pizzero de palas con accesorio de corte y cepillo</t>
  </si>
  <si>
    <t>PURCAM05 - PUREX005</t>
  </si>
  <si>
    <t>VERDE (13d)</t>
  </si>
  <si>
    <t>🟢 VERDE (13d)</t>
  </si>
  <si>
    <t>CERTIFICADO 1075</t>
  </si>
  <si>
    <t>KPIZZA01</t>
  </si>
  <si>
    <t>NGBS070728</t>
  </si>
  <si>
    <t>Palas de pizza</t>
  </si>
  <si>
    <t>CERTIFICADO 1047</t>
  </si>
  <si>
    <t>CUCHI003</t>
  </si>
  <si>
    <t>SET DE CUCHHILLOS</t>
  </si>
  <si>
    <t>EX-2026-66765067- -APN-DFYC#ANMAT</t>
  </si>
  <si>
    <t>CERTIFICADO 1048</t>
  </si>
  <si>
    <t>Utensillos de Silicona</t>
  </si>
  <si>
    <t>EX-2026-66765803- -APN-DFYC#ANMAT</t>
  </si>
  <si>
    <t>BABYASP1</t>
  </si>
  <si>
    <t>ASPIRADOR NASAL PARA BEBÉS</t>
  </si>
  <si>
    <t>INS</t>
  </si>
  <si>
    <t>SZ25080943</t>
  </si>
  <si>
    <t>TOMA0001</t>
  </si>
  <si>
    <t>Tomacorriente oculto telescópico con USB</t>
  </si>
  <si>
    <t>AMARILLO 4d</t>
  </si>
  <si>
    <t>🟡 AMARILLO 4d</t>
  </si>
  <si>
    <t>Anafe de inducción Gadnic 4H 8400W</t>
  </si>
  <si>
    <t>Qetkra</t>
  </si>
  <si>
    <t>WATER10X</t>
  </si>
  <si>
    <t>Mini irrigador de agua para viajes</t>
  </si>
  <si>
    <t>CERTIFICADO 1036</t>
  </si>
  <si>
    <t>SZ25080947</t>
  </si>
  <si>
    <t>CERTIFICADO 1037</t>
  </si>
  <si>
    <t>HELAD18</t>
  </si>
  <si>
    <t>heladera</t>
  </si>
  <si>
    <t>CERTIFICADO 1037 [EE]</t>
  </si>
  <si>
    <t>CERTIFICADO 1038</t>
  </si>
  <si>
    <t>GRASS001</t>
  </si>
  <si>
    <t>Cortadora de Cesped</t>
  </si>
  <si>
    <t>CERTIFICADO 1068</t>
  </si>
  <si>
    <t xml:space="preserve">	CLIMA008</t>
  </si>
  <si>
    <t xml:space="preserve">	CLIMATIZADOR DE AIRE</t>
  </si>
  <si>
    <t>CERTIFICADO 1069</t>
  </si>
  <si>
    <t>CLIMA009</t>
  </si>
  <si>
    <t>Climatizador portatil 12L</t>
  </si>
  <si>
    <t>Mismo certificado CB se continua en el 1070</t>
  </si>
  <si>
    <t>CERTIFICADO 1070</t>
  </si>
  <si>
    <t>CLIMA010</t>
  </si>
  <si>
    <t>Climatizador portatil 30l</t>
  </si>
  <si>
    <t>DOORB015</t>
  </si>
  <si>
    <t>timbres</t>
  </si>
  <si>
    <t>640 / 641</t>
  </si>
  <si>
    <t>AMARILLO 2d</t>
  </si>
  <si>
    <t>🔴 ROJO +35d</t>
  </si>
  <si>
    <t>🟡 AMARILLO 2d</t>
  </si>
  <si>
    <t>CERTIFICADO 1050</t>
  </si>
  <si>
    <t>CAMP0178</t>
  </si>
  <si>
    <t>SET DE VAJILLA DE ALUMINIO</t>
  </si>
  <si>
    <t>CERTIFICADO 1049</t>
  </si>
  <si>
    <t>OLLA0124</t>
  </si>
  <si>
    <t>Set de ollas de aluminio</t>
  </si>
  <si>
    <t>EX-2026-65678591- -APN-DFYC#ANMAT / VEP: 1646656851</t>
  </si>
  <si>
    <t>LEDMASK3</t>
  </si>
  <si>
    <t>Masajeador Facial Ultrasonico</t>
  </si>
  <si>
    <t>SZ25080978</t>
  </si>
  <si>
    <t>WATPUM05</t>
  </si>
  <si>
    <t>Bomba Sumergible</t>
  </si>
  <si>
    <t>ROJO +6d</t>
  </si>
  <si>
    <t>🔴 ROJO +6d</t>
  </si>
  <si>
    <t>VAPFAC01</t>
  </si>
  <si>
    <t>Vaporizador Facial</t>
  </si>
  <si>
    <t>MANI0055</t>
  </si>
  <si>
    <t>Torno para manicura</t>
  </si>
  <si>
    <t>SZ25080765</t>
  </si>
  <si>
    <t>DESKL34X</t>
  </si>
  <si>
    <t>Velador Dimmerizable</t>
  </si>
  <si>
    <t>CERTIFICADO 1071</t>
  </si>
  <si>
    <t>VENTLUZ61</t>
  </si>
  <si>
    <t>Ventilador de techo silencioso moderno</t>
  </si>
  <si>
    <t>CERTIFICADO 1072</t>
  </si>
  <si>
    <t>VENTLUZ63</t>
  </si>
  <si>
    <t>VENTILADOR DE TECHO CON O SIN LAMPARA</t>
  </si>
  <si>
    <t>CERTIFICADO 1059</t>
  </si>
  <si>
    <t>TERMO018</t>
  </si>
  <si>
    <t>Termo matero 700ml</t>
  </si>
  <si>
    <t>DLSZ25090254</t>
  </si>
  <si>
    <t>VERDE (23d)</t>
  </si>
  <si>
    <t>🟢 VERDE (23d)</t>
  </si>
  <si>
    <t>TRIELE01</t>
  </si>
  <si>
    <t>Triciclo Eléctrico</t>
  </si>
  <si>
    <t>EN CONSULTA POR NO CONFORMIDAD CONSTRUCTIVA.</t>
  </si>
  <si>
    <t>⏸️ EN CONSULTA (Pausado)</t>
  </si>
  <si>
    <t>FIT00021</t>
  </si>
  <si>
    <t>BABYS004</t>
  </si>
  <si>
    <t>Silla de arrime para Bebes con bandeja</t>
  </si>
  <si>
    <t>CERTIFICADO 1024</t>
  </si>
  <si>
    <t>SECVERD1</t>
  </si>
  <si>
    <t>Centrifugadora para Ensalada</t>
  </si>
  <si>
    <t>CERTIFICADO 1078</t>
  </si>
  <si>
    <t>FRASKI16</t>
  </si>
  <si>
    <t>Recipientes de almacenamiento de frutas</t>
  </si>
  <si>
    <t>CERTIFICADO 1104</t>
  </si>
  <si>
    <t>SCB00007</t>
  </si>
  <si>
    <t>Set de 24 cubiertos de mesa</t>
  </si>
  <si>
    <t>CERTIFICADO 1105</t>
  </si>
  <si>
    <t>SCB00010</t>
  </si>
  <si>
    <t>Set de 12 cubiertos de acero inoxidable</t>
  </si>
  <si>
    <t>CERTIFICADO 1106</t>
  </si>
  <si>
    <t xml:space="preserve">	SCB00015</t>
  </si>
  <si>
    <t xml:space="preserve">Extensiones </t>
  </si>
  <si>
    <t>SZ25050216</t>
  </si>
  <si>
    <t>CERTIFICADO 1107</t>
  </si>
  <si>
    <t>SCBP0020 - SCBP0030</t>
  </si>
  <si>
    <t xml:space="preserve">	Set de 24 cubiertos de mesa</t>
  </si>
  <si>
    <t>COMPRA RAPIDO</t>
  </si>
  <si>
    <t>CALITEC</t>
  </si>
  <si>
    <t>FORETEC</t>
  </si>
  <si>
    <t>CERTIFICADO 1077</t>
  </si>
  <si>
    <t>VINO0028</t>
  </si>
  <si>
    <t>Aireador, abridor de botellas, cortador de papel de aluminio</t>
  </si>
  <si>
    <t>TCSE-IACSA-0146/329.1R1</t>
  </si>
  <si>
    <t>BEMOTEC</t>
  </si>
  <si>
    <t xml:space="preserve">CABA INNOVACIONES </t>
  </si>
  <si>
    <t>CERTIFICADO 1095</t>
  </si>
  <si>
    <t>BOT00035</t>
  </si>
  <si>
    <t>Botella con magsafe para el celular</t>
  </si>
  <si>
    <t>CERTIFICADO 292</t>
  </si>
  <si>
    <t xml:space="preserve">CERTIFICADO 1056 </t>
  </si>
  <si>
    <t>MAGNE025</t>
  </si>
  <si>
    <t>Set de construcción magnético Crayola</t>
  </si>
  <si>
    <t>TCSE-IACSA-0146/316.1</t>
  </si>
  <si>
    <t xml:space="preserve">TCSE-IACSA-0146/398.1R2 </t>
  </si>
  <si>
    <t>PATO0002</t>
  </si>
  <si>
    <t>FUENTE DE AGUA PARA PIES</t>
  </si>
  <si>
    <t>TCSE-IACSA-0146/063.1R2</t>
  </si>
  <si>
    <t>CERTIFICADO 1115</t>
  </si>
  <si>
    <t>SPO00035</t>
  </si>
  <si>
    <t>Aro de basket regulabre de 1,6 a 2,1 M -</t>
  </si>
  <si>
    <t xml:space="preserve">TCSE-IACSA-0146/413.1 </t>
  </si>
  <si>
    <t>Se cancela la gestion ya que el producto no clasifica como juguete.</t>
  </si>
  <si>
    <t xml:space="preserve">TCSE-IACSA-0146/371.1 </t>
  </si>
  <si>
    <t>PLAFON LED RGB 25 W TUYA</t>
  </si>
  <si>
    <t>S</t>
  </si>
  <si>
    <t>PICA0013</t>
  </si>
  <si>
    <t>PICADORA DE CARNE INDUSTRIAL</t>
  </si>
  <si>
    <t>TCSE-IACSA-0146/293.1R2</t>
  </si>
  <si>
    <t>BABYS07X</t>
  </si>
  <si>
    <t>Asiento de bebe de viaje -</t>
  </si>
  <si>
    <t>AIRPET02</t>
  </si>
  <si>
    <t>Purificador de aire para perros</t>
  </si>
  <si>
    <t>SECA3019</t>
  </si>
  <si>
    <t>Cepillo secador</t>
  </si>
  <si>
    <t>MANI0695</t>
  </si>
  <si>
    <t>set de manicura</t>
  </si>
  <si>
    <t>VERDE (7d)</t>
  </si>
  <si>
    <t>🟢 VERDE (7d)</t>
  </si>
  <si>
    <t>LEDMAS56</t>
  </si>
  <si>
    <t>GAFAS DE SKINCARE TERAPIA MICROCORRIENTE</t>
  </si>
  <si>
    <t>CERTTIFICADO 1109</t>
  </si>
  <si>
    <t>BOT00036</t>
  </si>
  <si>
    <t>Vaso termico con prensa francesa</t>
  </si>
  <si>
    <t>EX-2026-72763444- -APN-DFYC#ANMAT</t>
  </si>
  <si>
    <t>CERTIFICADO 1085</t>
  </si>
  <si>
    <t>LAVROP07</t>
  </si>
  <si>
    <t>Lavasecarropa</t>
  </si>
  <si>
    <t>Roller 9 y Roller 5</t>
  </si>
  <si>
    <t>CERTIFICADO 1086</t>
  </si>
  <si>
    <t>TERMO017</t>
  </si>
  <si>
    <t>Termo acero inoxidable 1 litro</t>
  </si>
  <si>
    <t>EX-2026-72789216- -APN-DFYC#ANMAT</t>
  </si>
  <si>
    <t>CAMPCO03 / CAMPCO04 / CAMPCO05</t>
  </si>
  <si>
    <t>Extractor de Cocina</t>
  </si>
  <si>
    <t>TESTDIG1</t>
  </si>
  <si>
    <t>TOSTADORA DIGITAL</t>
  </si>
  <si>
    <t>ROLLER13 Y 14</t>
  </si>
  <si>
    <t>JUGAGU06 - JUGAGU05 - JUGAGU02</t>
  </si>
  <si>
    <t>Juguete de agua</t>
  </si>
  <si>
    <t>VERDE (29d)</t>
  </si>
  <si>
    <t>🟢 VERDE (29d)</t>
  </si>
  <si>
    <t>OZONO048</t>
  </si>
  <si>
    <t>GENERADOR DE OZONO</t>
  </si>
  <si>
    <t>VERDE (24d)</t>
  </si>
  <si>
    <t>🟢 VERDE (24d)</t>
  </si>
  <si>
    <t>VERDE (16d)</t>
  </si>
  <si>
    <t>🟢 VERDE (16d)</t>
  </si>
  <si>
    <t>ENCHU001</t>
  </si>
  <si>
    <t>Toma Enchufe Inteligente Wifi Smart 10a 220v App -</t>
  </si>
  <si>
    <t>CERTIFICADO 1087</t>
  </si>
  <si>
    <t>XPRINT01</t>
  </si>
  <si>
    <t>impresora de etiqueta</t>
  </si>
  <si>
    <t>PORTERO5</t>
  </si>
  <si>
    <t>PORTERO ELECTRICO</t>
  </si>
  <si>
    <t>CERTIFICADO 1108</t>
  </si>
  <si>
    <t>CERTIFICADO 985</t>
  </si>
  <si>
    <t>FRASKI15</t>
  </si>
  <si>
    <t xml:space="preserve">Contenedores de vidrio </t>
  </si>
  <si>
    <t>EX-2026-73119341- -APN-DFYC#ANMAT</t>
  </si>
  <si>
    <t>INAL RE - 1658417283 - VEP-2764</t>
  </si>
  <si>
    <t>CERTIFICADO 1145</t>
  </si>
  <si>
    <t>EX-2026-73299033- -APN-DFYC#ANMAT</t>
  </si>
  <si>
    <t>INAL RE - 1658416329 - VEP 2763</t>
  </si>
  <si>
    <t>SZ25090072</t>
  </si>
  <si>
    <t>CERTIFICADO 1146</t>
  </si>
  <si>
    <t xml:space="preserve">INAL RE - 1658417316 - VEP-2765 </t>
  </si>
  <si>
    <t>PETLIT09</t>
  </si>
  <si>
    <t>Litera para gatos de exteriores -PETLIT09</t>
  </si>
  <si>
    <t xml:space="preserve">viernes 31/07 va a estar lista la muestra para retirar </t>
  </si>
  <si>
    <t>VERDE (27d)</t>
  </si>
  <si>
    <t>🟢 VERDE (27d)</t>
  </si>
  <si>
    <t>LAMP0030</t>
  </si>
  <si>
    <t>la muestra lista para retirar hoy 29/07/2026</t>
  </si>
  <si>
    <t xml:space="preserve">SZ25080769 </t>
  </si>
  <si>
    <t>SLA_NO_DEFINIDO: FT_AMPLIACION_NORMAL</t>
  </si>
  <si>
    <t>FC169001 - BUCFC169</t>
  </si>
  <si>
    <t xml:space="preserve">IRRIGADOR BUCAL </t>
  </si>
  <si>
    <t>ROJO +62d</t>
  </si>
  <si>
    <t>🔴 ROJO +62d</t>
  </si>
  <si>
    <t>CORTFIA01</t>
  </si>
  <si>
    <t>CORTADORA DE FIAMBRE ELECTRICA</t>
  </si>
  <si>
    <t>VERDE (38d)</t>
  </si>
  <si>
    <t>🟡 AMARILLO 1d</t>
  </si>
  <si>
    <t>🟢 VERDE (38d)</t>
  </si>
  <si>
    <t xml:space="preserve">SZ25090307 </t>
  </si>
  <si>
    <t>TOSTINX1</t>
  </si>
  <si>
    <t>Tostadora Acero Inoxidable</t>
  </si>
  <si>
    <t>HELADE20</t>
  </si>
  <si>
    <t xml:space="preserve">HELADERA </t>
  </si>
  <si>
    <t>ENCHU003</t>
  </si>
  <si>
    <t>Temporizador Digital Indoor 10amp 220v Timer Programable -</t>
  </si>
  <si>
    <t>VERDE (31d)</t>
  </si>
  <si>
    <t>🟢 VERDE (31d)</t>
  </si>
  <si>
    <t>ENCHU002</t>
  </si>
  <si>
    <t>Enchufe Smart Inteligente Wifi Timer Toma 10a -</t>
  </si>
  <si>
    <t xml:space="preserve">NGBS071221 </t>
  </si>
  <si>
    <t>MHIEL003</t>
  </si>
  <si>
    <t>MAQUINA INDUSTRUAL DE HIELO</t>
  </si>
  <si>
    <t>NGBS071396</t>
  </si>
  <si>
    <t>CERTIFICADO 1116</t>
  </si>
  <si>
    <t>LEDMAS22</t>
  </si>
  <si>
    <t xml:space="preserve">CABINA TERAPIA CORPORAL </t>
  </si>
  <si>
    <t>Por ingresar</t>
  </si>
  <si>
    <t>CERTIFICADO 1156</t>
  </si>
  <si>
    <t>ULIKE003</t>
  </si>
  <si>
    <t>Maquina de depilación IPL</t>
  </si>
  <si>
    <t>CERTIFICADO 1155</t>
  </si>
  <si>
    <t>ULIKE001</t>
  </si>
  <si>
    <t>DLSZ25090620U</t>
  </si>
  <si>
    <t>VERDE (28d)</t>
  </si>
  <si>
    <t>🟢 VERDE (28d)</t>
  </si>
  <si>
    <t xml:space="preserve">	MHIEL006</t>
  </si>
  <si>
    <t>Máquina de hielo</t>
  </si>
  <si>
    <t>MANI0005 / MANI0013 / MANI0050</t>
  </si>
  <si>
    <t>DLNB2509405</t>
  </si>
  <si>
    <t>NGBS070990</t>
  </si>
  <si>
    <t>id</t>
  </si>
  <si>
    <t>producto</t>
  </si>
  <si>
    <t>descripcion</t>
  </si>
  <si>
    <t>numero_expediente</t>
  </si>
  <si>
    <t>fecha_emision</t>
  </si>
  <si>
    <t>fecha_vencimiento</t>
  </si>
  <si>
    <t>inicio_renovacion</t>
  </si>
  <si>
    <t>estado</t>
  </si>
  <si>
    <t>link_documentacion</t>
  </si>
  <si>
    <t>gestor</t>
  </si>
  <si>
    <t>es_sdu</t>
  </si>
  <si>
    <t>dias_hasta_vencimiento</t>
  </si>
  <si>
    <t>esta_en_ensayo</t>
  </si>
  <si>
    <t>certificado_de</t>
  </si>
  <si>
    <t>fabrica</t>
  </si>
  <si>
    <t>organismo_de_certificacion</t>
  </si>
  <si>
    <t>laboratorio</t>
  </si>
  <si>
    <t>numero_de_certificado</t>
  </si>
  <si>
    <t>nombre</t>
  </si>
  <si>
    <t>Last Sync: 17/08/2026 00:40:36</t>
  </si>
  <si>
    <t>MONOPATIN CON ASIENTO - MONOP02X</t>
  </si>
  <si>
    <t>CERTIFICADO 1025 [FT]</t>
  </si>
  <si>
    <t>Ftalatos</t>
  </si>
  <si>
    <t>https://drive.google.com/drive/folders/1fKnT8a3yyNLIhY8Y7vHNSGLi316ylRmw?usp=drive_link</t>
  </si>
  <si>
    <t>Federico Dean</t>
  </si>
  <si>
    <t>GAFAS DE SKINCARE TERAPIA MICROCORRIENTE - LEDMAS56</t>
  </si>
  <si>
    <t>Clase 3</t>
  </si>
  <si>
    <t>https://drive.google.com/drive/folders/1EqeIKBrA_cPyQVLDubQuhCh4i_-558nU?usp=drive_link</t>
  </si>
  <si>
    <t>https://drive.google.com/drive/folders/1syWo-wvQ3GATOiyAKwtWwQZDWa8LCsia?usp=drive_link</t>
  </si>
  <si>
    <t>MASAJEADOR INTIMO CON BOMBA DE AIRE - VIBELE03</t>
  </si>
  <si>
    <t>https://drive.google.com/drive/folders/1nnrYLF5LMiRfOS5FCEgKMsH3T5wba67H?usp=drive_link</t>
  </si>
  <si>
    <t>Maximiliano Sobstyl</t>
  </si>
  <si>
    <t>Sirena alarma - ALARMA06</t>
  </si>
  <si>
    <t>CERTIFICADO 1000</t>
  </si>
  <si>
    <t>https://drive.google.com/drive/folders/1hBGhOq-nI3-AE1dOaVEyBGRCeYmQsl3N?usp=drive_link</t>
  </si>
  <si>
    <t>COCINA - HAMILTON BEACH SILVER60</t>
  </si>
  <si>
    <t>CERTIFICADO 933</t>
  </si>
  <si>
    <t>En proceso</t>
  </si>
  <si>
    <t>drive.google.com/drive/folders/1kAMHjRDa8UBWMkAxLJ4fsCqwGWFzoprN</t>
  </si>
  <si>
    <t>PORTERO ELECTRICO - PORTERO5</t>
  </si>
  <si>
    <t>https://drive.google.com/drive/folders/1hFlGSE63OL3bBj9A00Eu_hzkkkPiTy7h?usp=drive_link</t>
  </si>
  <si>
    <t>C7000 Smart Charger (Model CSX711-7000) - T55CARGA</t>
  </si>
  <si>
    <t>CERTIFICADO 1151</t>
  </si>
  <si>
    <t>DJCP</t>
  </si>
  <si>
    <t>https://drive.google.com/drive/folders/1lRnDs4oJUR1_720mtB9Y0Cb6ym0XETcI?usp=drive_link</t>
  </si>
  <si>
    <t>PICADORA DE CARNE INDUSTRIAL - PICA0013</t>
  </si>
  <si>
    <t>https://drive.google.com/drive/folders/1qkCcsWza5MjwrX6hpehwEbPo6mG0wieU?usp=drive_link</t>
  </si>
  <si>
    <t>PLATAFORMA VIBRATORIA - FIT00021</t>
  </si>
  <si>
    <t>https://drive.google.com/drive/folders/1w4UG_APKx9yQqY3HTgOws9efA5RfLfWf?usp=drive_link</t>
  </si>
  <si>
    <t>Tostadora Acero Inoxidable - TOSTINX1</t>
  </si>
  <si>
    <t>https://drive.google.com/drive/folders/1Q-aPD72NO71j0OHafsu_aXtjI_9_DnZW?usp=drive_link</t>
  </si>
  <si>
    <t>Lavasecarropas Inverter LG 15/8KG Carga Frontal 1000 RPM - LGLAD15E</t>
  </si>
  <si>
    <t>CERTIFICADO 1117</t>
  </si>
  <si>
    <t>https://drive.google.com/drive/folders/1f4znjrsuYmEVX_Y7bctudCheFRR2b9R-</t>
  </si>
  <si>
    <t>LAMPARA COLGANTE DE TECHO GALPON - LAMP0030</t>
  </si>
  <si>
    <t>https://drive.google.com/drive/folders/1JAbRzuLnWKG3Qg6_EUZuN0CMjIkUNNGK?usp=drive_link</t>
  </si>
  <si>
    <t>CORTADORA INDUSTRIAL DE VEGETALES</t>
  </si>
  <si>
    <t>CERTIFICADO 995</t>
  </si>
  <si>
    <t>https://drive.google.com/drive/folders/18qM41cW4cLhByaCgYiev7Igh0_KerAx6?usp=drive_link</t>
  </si>
  <si>
    <t>set de manicura - MANI0695</t>
  </si>
  <si>
    <t>https://drive.google.com/drive/folders/1Lrob1o2CaHvSOzhKcy_eC7wTuOGINUqN?usp=drive_link</t>
  </si>
  <si>
    <t>Silla Mecedora para Bebé - BABYSM02</t>
  </si>
  <si>
    <t>CERTIFICADO 908 [FT]</t>
  </si>
  <si>
    <t>https://drive.google.com/drive/folders/1No52qAeaIdltvZVqdJN78kR5n3Us0VJ0</t>
  </si>
  <si>
    <t>HANG WING PLASTIC INDUSTRY CO.,LTD</t>
  </si>
  <si>
    <t>CLIMATIZADOR - CLIMA008</t>
  </si>
  <si>
    <t>https://drive.google.com/drive/folders/1iJoWPV9ikfhq0fosBpAig0ZRLvkB3Oa8?usp=drive_link</t>
  </si>
  <si>
    <t>Cepillo secador - SECA3019</t>
  </si>
  <si>
    <t>https://drive.google.com/drive/folders/1O6d1bnjOEZsC_QopfCL4vcO3QYxQ-7PD?usp=drive_link</t>
  </si>
  <si>
    <t>Heladera Top mount 206 lts ciclica Inox - HELADE20</t>
  </si>
  <si>
    <t>CERTIFICADO 1111 [EE]</t>
  </si>
  <si>
    <t>Eficiencia Energética</t>
  </si>
  <si>
    <t>https://drive.google.com/drive/folders/1lwTxK4wUWS_RaVsIh0qFWcPJiJrMi2_W</t>
  </si>
  <si>
    <t>Pochoclera - POCHO001</t>
  </si>
  <si>
    <t>CERTIFICADO 1091</t>
  </si>
  <si>
    <t>https://drive.google.com/drive/folders/1xMFs2jY8w8m0WOq2DOfI0xbxnj8kSw0N?usp=drive_link</t>
  </si>
  <si>
    <t>Coche Electrico Montable - AUTJUG08</t>
  </si>
  <si>
    <t>CERTIFICADO 1124 [FT]</t>
  </si>
  <si>
    <t>https://drive.google.com/drive/folders/1I75VIEH4IHjUbZMJ9d8IlLrCxuFQwa9h?usp=drive_link</t>
  </si>
  <si>
    <t>MASAJEADOR INTIMO CON SUCCIÓN - SUCELE01</t>
  </si>
  <si>
    <t>https://drive.google.com/drive/folders/1gaNtsj96vN0VoTpV03kRbXEXj1xppEt5?usp=drive_link</t>
  </si>
  <si>
    <t>CERTIFICADO 1124</t>
  </si>
  <si>
    <t>Seguridad en Juguetes</t>
  </si>
  <si>
    <t>Heladera con freezer inferior Lg Vb33bpm 335lts Smart Inverter - LGVB33BP</t>
  </si>
  <si>
    <t>CERTIFICADO 1120</t>
  </si>
  <si>
    <t>https://drive.google.com/drive/folders/1ZPy3pH9q6W0oGOfvVw0jK0hcLmz8wzao</t>
  </si>
  <si>
    <t>salero pimentero - MOLIN032</t>
  </si>
  <si>
    <t>CERTIFICADO 1074</t>
  </si>
  <si>
    <t>https://drive.google.com/drive/folders/1_jfKLBrX8kCSIgTyXjhj9PcDCznXUYii?usp=drive_link</t>
  </si>
  <si>
    <t>Maquina de helados - MHELA011</t>
  </si>
  <si>
    <t>https://drive.google.com/drive/folders/1XKfJo9DkOvvpA0DakR5bAkn8bIzzoUyk?usp=drive_link</t>
  </si>
  <si>
    <t>MASAJEADORES INTIMOS - VIBELEXX/SUCCELEXX</t>
  </si>
  <si>
    <t>https://drive.google.com/drive/folders/1W_gJgYjK2IqVocNYgcqcOBWbPufKVVon?usp=drive_link</t>
  </si>
  <si>
    <t>LIMPIADORA A VAPOR - LIMVAP07</t>
  </si>
  <si>
    <t>https://drive.google.com/drive/folders/1ag9aK-PErEQqXeGALTn6bzvcF7omTII0?usp=drive_link</t>
  </si>
  <si>
    <t>Heladera con freezer Lg VT45APMC 449L Smart Inverter - LGHEVT45</t>
  </si>
  <si>
    <t>CERTIFICADO 1119</t>
  </si>
  <si>
    <t>https://drive.google.com/drive/folders/1zKxBuTfIcNAz4Bdf5zYruGMN-9cmpqeh</t>
  </si>
  <si>
    <t>HORNO EMPOTRABLE - HAMILTON BEACH HINOX60</t>
  </si>
  <si>
    <t>CERTIFICADO 935</t>
  </si>
  <si>
    <t>drive.google.com/drive/folders/1oN7VyZ-UyU2Z5VhNnnwRNjY-0ojQewce</t>
  </si>
  <si>
    <t>Lavavajilla de mesada - LAVAJI08</t>
  </si>
  <si>
    <t>https://drive.google.com/drive/folders/1AJiZGBm_wYmD2hahjQ-WT72jL5j58xVR?usp=drive_link</t>
  </si>
  <si>
    <t>MAQUINA INDUSTRUAL DE HIELO - MHIEL003</t>
  </si>
  <si>
    <t>https://drive.google.com/drive/folders/1vUpPAYcqjpmeoBAvrwfgd52kJL4ukNPE?usp=drive_link</t>
  </si>
  <si>
    <t>Lavarropas LG WM10VVC4S6 10 kg 1400 RPM inverter plateado - LGLAC4S6</t>
  </si>
  <si>
    <t>CERTIFICADO 1118</t>
  </si>
  <si>
    <t>https://drive.google.com/drive/folders/1VPoh9weQnfgTbV1cb0_0mtRzi9KZWctP</t>
  </si>
  <si>
    <t>Botella con magsafe para el celular - BOT00035</t>
  </si>
  <si>
    <t>https://drive.google.com/drive/folders/1PnEe38X17_uNLnnLqdh1vdyK2CSvdiUe?usp=drive_link</t>
  </si>
  <si>
    <t>Sopladora Hojas 400W - JARDIN19</t>
  </si>
  <si>
    <t>CERTIFICADO 1140</t>
  </si>
  <si>
    <t>https://drive.google.com/drive/folders/1I8weL9w9DAI3saFzjY8EQyMVNUNZ8809?usp=drive_link</t>
  </si>
  <si>
    <t>Maleta set de arte - ARTE0001</t>
  </si>
  <si>
    <t>https://drive.google.com/drive/folders/1yEsCpEKyczJrGJjTt-zPQe8HidEHlIpa?usp=drive_link</t>
  </si>
  <si>
    <t>CEFETERA DE FILTRO 10L</t>
  </si>
  <si>
    <t>CERTIFICADO 1063</t>
  </si>
  <si>
    <t>https://drive.google.com/drive/folders/1vr9Gom9n2_0X28aVbzZOmbWkxbb8dN8a?usp=drive_link</t>
  </si>
  <si>
    <t>Heladera Top mount 283L No Frost Inverter con dispenser Gris - HELADE17</t>
  </si>
  <si>
    <t>vigente</t>
  </si>
  <si>
    <t>BIDCOM</t>
  </si>
  <si>
    <t>SHANGHAI SONLU SHANGLING ENTERPRISE GROUP CO., LTD</t>
  </si>
  <si>
    <t>QETKRA</t>
  </si>
  <si>
    <t>ORIGEN</t>
  </si>
  <si>
    <t>Pileta inflable - PILINF04/PILINF05</t>
  </si>
  <si>
    <t>CERTIFICADO 972</t>
  </si>
  <si>
    <t>https://drive.google.com/drive/folders/1q3sHb4Tx7fRiIv-CsTfmc3iq51rlk2_n?usp=drive_link</t>
  </si>
  <si>
    <t>NEBULIZADOR MESH  - NE-M03</t>
  </si>
  <si>
    <t>CERTIFICADO 1040</t>
  </si>
  <si>
    <t>https://drive.google.com/drive/folders/13OpmEr5S-LAcnMP4KI1EfdX4wnyU7rsL?usp=drive_link</t>
  </si>
  <si>
    <t>CORTADORA DE FIAMBRE ELECTRICA - CORTFIA01</t>
  </si>
  <si>
    <t>https://drive.google.com/drive/folders/1c7EXg7PhqJnNMImcjSHisr8LhIvbB8Pq?usp=drive_link</t>
  </si>
  <si>
    <t>Molinillo de Cafe 5V - GRINDE15</t>
  </si>
  <si>
    <t>CERTIFICADO 1052</t>
  </si>
  <si>
    <t>https://drive.google.com/drive/folders/11kH6v6l3qgmpkASy6_pb5Dm2roKK7FYf?usp=drive_link</t>
  </si>
  <si>
    <t>Velador Dimmerizable - DESKL34X</t>
  </si>
  <si>
    <t>GENERADOR DE OZONO - OZONO048</t>
  </si>
  <si>
    <t>https://drive.google.com/drive/folders/1KZvn0AhPd4v4jCT3FL5ZsDpDrn3Fwfgw?usp=drive_link</t>
  </si>
  <si>
    <t>Destornillador Electrico inalámbrico - DESEL140</t>
  </si>
  <si>
    <t>CERTIFICADO 1102</t>
  </si>
  <si>
    <t>https://drive.google.com/drive/folders/1AwN0RFNsuQYGGa9JU8HRRcOUeTF3SgbZ?usp=drive_link</t>
  </si>
  <si>
    <t>Campana de cocina - PURCAM05 - PUREX005</t>
  </si>
  <si>
    <t>https://drive.google.com/drive/folders/1GfoiXG0O6QqEOZnRMtTtXtLwY2L_ELst?usp=drive_link</t>
  </si>
  <si>
    <t>Set Vajilla 12 Piezas Plato Playo Postre Hondo Filo Envejeci - SPLAT10X</t>
  </si>
  <si>
    <t>https://drive.google.com/drive/folders/12ob9n8RS2r0zSm-aFaYt80T2n6E1EDFy?usp=drive_link</t>
  </si>
  <si>
    <t>dispenser de agua con hielera - DISAGU22</t>
  </si>
  <si>
    <t>CERTIFICADO 1018</t>
  </si>
  <si>
    <t>https://drive.google.com/drive/folders/1iyBNG7gvhJYl0tXgtPVxaZ2JCpTQYoR6?usp=drive_link</t>
  </si>
  <si>
    <t>LAMPARA COLGANTE DE TECHO E27 - LAMP0025</t>
  </si>
  <si>
    <t>https://drive.google.com/drive/folders/1OTxXgR-Ayk-TfjTOEVoEqMpTXwvnNUat?usp=drive_link</t>
  </si>
  <si>
    <t>Jacuzzi inflable - BANERA09</t>
  </si>
  <si>
    <t>https://drive.google.com/drive/folders/1t9KMgt5AJ8a70QmjPMD4242YIenn6bCl?usp=drive_link</t>
  </si>
  <si>
    <t>Vaporizador de cabello - CABE100</t>
  </si>
  <si>
    <t>CERTIFICADO 1055</t>
  </si>
  <si>
    <t>https://drive.google.com/drive/folders/1FMuZodnqBEF-lIV8G1kRiXiEw2w1-Tvt?usp=drive_link</t>
  </si>
  <si>
    <t>timbres - DOORB015</t>
  </si>
  <si>
    <t>https://drive.google.com/drive/folders/1zleQUm-r9VeEvb7IQXOCeyKm5F4SkFiU?usp=drive_link</t>
  </si>
  <si>
    <t>FUENTE DE AGUA PARA PIES - PATO0002</t>
  </si>
  <si>
    <t>https://drive.google.com/drive/folders/1PZvVexPgdc4mjYfuLPEKsRcIz6ZuT5QY?usp=drive_link</t>
  </si>
  <si>
    <t>Plotter de Corte - PLOTT004</t>
  </si>
  <si>
    <t>https://drive.google.com/drive/folders/10_bAxQnkaUKooz4X8pLMd64nXi5lzcIH?usp=drive_link</t>
  </si>
  <si>
    <t>Sarten Acero Inoxidable - OLLA0122</t>
  </si>
  <si>
    <t>BIDCOM SRL - RE - CE-2026-12047895-APN-DFYC#ANMAT</t>
  </si>
  <si>
    <t>https://drive.google.com/open?id=1n6A1T4iEHPxsEYusao8tyAgjoSU6R1KL&amp;usp=drive_copy</t>
  </si>
  <si>
    <t>SIQAT</t>
  </si>
  <si>
    <t>ZHEJIANG LANYA TECHNOLOGY CO.,LTD</t>
  </si>
  <si>
    <t>CE-2026-12047895-APN-DFYC#ANMAT</t>
  </si>
  <si>
    <t>Sensor de temperatura - TIMEMO04</t>
  </si>
  <si>
    <t>Shanghai Taima Coffee Equipment Co., Ltd.</t>
  </si>
  <si>
    <t>CE-2026-16809655-APN-DFYC#ANMAT</t>
  </si>
  <si>
    <t>Cubiertos de acero inoxidable - SCB00001,  SCB00002, SCB00003</t>
  </si>
  <si>
    <t>BIDCOM SRL : CE-2026-17923465-APN-DFYC#ANMAT</t>
  </si>
  <si>
    <t>https://drive.google.com/drive/folders/164HtedrLw_7boLlXGn9wpm2zOayCmzPR?usp=drive_link</t>
  </si>
  <si>
    <t>CE-2026-17923465-APN-DFYC#ANMAT</t>
  </si>
  <si>
    <t>Sartén doble de aluminio - OLLA0103</t>
  </si>
  <si>
    <t>Zhejiang Longhe Industry &amp; Trade Co., Ltd.</t>
  </si>
  <si>
    <t>CE-2026-21114587-APN-DFYC#ANMAT</t>
  </si>
  <si>
    <t>Botella Termica 720ML - BOT00020</t>
  </si>
  <si>
    <t>YONGKANG BINGO INDUSTRY &amp;TRADING CO.,LTD.</t>
  </si>
  <si>
    <t>CE-2026-24515217-APN-DFYC#ANMAT</t>
  </si>
  <si>
    <t>Molde para cocinar Huevo - MOLHUV1X, MOLHUV1C</t>
  </si>
  <si>
    <t>BIDCOM SRL - RE - CE-2026-25152829-APN-DFYC#ANMAT</t>
  </si>
  <si>
    <t>https://drive.google.com/drive/folders/1tMvbDAFqGG_oBk0gT50cTpsXX98bAD_v</t>
  </si>
  <si>
    <t>Yangjiang City Jiangcheng District Yixin Hardware Factory.</t>
  </si>
  <si>
    <t>CE-2026-25152829-APN-DFYC#ANMAT</t>
  </si>
  <si>
    <t>Botella termica 750ML - BOT00019</t>
  </si>
  <si>
    <t>CE-2026-25596798-APN-DFYC#ANMAT</t>
  </si>
  <si>
    <t>Botella Termica 3 Tapas - BOT00018</t>
  </si>
  <si>
    <t>CE-2026-25601212-APN-DFYC#ANMAT</t>
  </si>
  <si>
    <t>Termo pico matero 800ML - TERMO011X</t>
  </si>
  <si>
    <t>CE-2026-25602494-APN-DFYC#ANMAT</t>
  </si>
  <si>
    <t>Termo Mate autocebante color negro - MATELI02</t>
  </si>
  <si>
    <t>BIDCOM SRL - RE - CE-2026-27381688-APN-DFYC#ANMAT</t>
  </si>
  <si>
    <t>https://drive.google.com/drive/folders/1jsaw-34EQqkNvTu1w5laIU5Vp4xM8fFg</t>
  </si>
  <si>
    <t>Zhejiang Chuangyin Technology Co., Ltd.</t>
  </si>
  <si>
    <t>CE-2026-27381688-APN-DFYC#ANMAT</t>
  </si>
  <si>
    <t>Cubetera - CUBE0001 / CUBE0002</t>
  </si>
  <si>
    <t>BIDCOM SRL - RE - CE-2026-30898014-APN-DFYC#ANMAT</t>
  </si>
  <si>
    <t>https://drive.google.com/drive/folders/1r_uG2e9RLHYH7OAS6vAVwR72tX5zPhSt</t>
  </si>
  <si>
    <t>Yongkang Aida Household Products Factory</t>
  </si>
  <si>
    <t>CE-2026-30898014-APN-DFYC#ANMAT</t>
  </si>
  <si>
    <t>Kit accesorios para Vino - VINO0002</t>
  </si>
  <si>
    <t>BIDCOM SRL - RE - CE-2026-32908938-APN-DFYC#ANMAT</t>
  </si>
  <si>
    <t>https://drive.google.com/drive/folders/1vlqZ_wTnxaZU2kdKbaeIsg5CWkxVH8JP</t>
  </si>
  <si>
    <t>Jinhua Duocheng Packaging Co., Ltd.</t>
  </si>
  <si>
    <t>CE-2026-32908938-APN-DFYC#ANMAT</t>
  </si>
  <si>
    <t>Set de cubiertos - SCB00006</t>
  </si>
  <si>
    <t>BIDCOM SRL - RE - CE-2026-35558550-APN-DFYC#ANMAT</t>
  </si>
  <si>
    <t>https://drive.google.com/drive/folders/1uaC6IvQUw1Qd2DY42KwDyQjAg9rsFhbY?usp=drive_link</t>
  </si>
  <si>
    <t>Shuangma Plastic Industry Co., Ltd.</t>
  </si>
  <si>
    <t>CE-2026-35558550-APN-DFYC#ANMAT</t>
  </si>
  <si>
    <t>Cacerola Acero Inoxidable Triple Fondo - OLLA0161</t>
  </si>
  <si>
    <t>JIANGMEN CHANGWEN COOKWARE &amp; KITCHENWARE CO., LTD</t>
  </si>
  <si>
    <t>CE-2026-35558677-APN-DFYC#ANMAT</t>
  </si>
  <si>
    <t>Frapera / hielera - CUBE0100</t>
  </si>
  <si>
    <t>BIDCOM SRL - RE - CE-2026-35821375-APN-DFYC#ANMAT</t>
  </si>
  <si>
    <t>https://drive.google.com/drive/folders/1xXutQA2aXPdH1KUaAUZvNv8B151mJ8Wp?usp=drive_link</t>
  </si>
  <si>
    <t>Jiangmen Shenghao Home Furnishings Co., Ltd.</t>
  </si>
  <si>
    <t>CE-2026-35821375-APN-DFYC#ANMAT</t>
  </si>
  <si>
    <t>Set de cubiertos - SCB00004</t>
  </si>
  <si>
    <t>BIDCOM SRL - RE - CE-2026-36796059-APN-DFYC#ANMAT</t>
  </si>
  <si>
    <t>https://drive.google.com/drive/folders/1ZRjm3ob4epjwVGx21lAIJIJFqW6PAEN3?usp=drive_link</t>
  </si>
  <si>
    <t>Yangjiang Dasheng Home Products Co., Ltd.</t>
  </si>
  <si>
    <t>CE-2026-36796059-APN-DFYC#ANMAT</t>
  </si>
  <si>
    <t>Set de Sartenes - OLLA0150</t>
  </si>
  <si>
    <t>BIDCOM SRL - CE-2026-40497339-APN-DFYC#ANMAT</t>
  </si>
  <si>
    <t>https://drive.google.com/drive/folders/10hnIsSzOvFT9eaUtY0GqCNVvCXNFTEaC?usp=drive_link</t>
  </si>
  <si>
    <t>CELER COMEX</t>
  </si>
  <si>
    <t>Hebei Jinjiyi Cookware Co., Ltd. — Baixiang County Branch</t>
  </si>
  <si>
    <t>CE-2026-40497339-APN-DFYC#ANMAT</t>
  </si>
  <si>
    <t>Bateria de cocina - OLLA0140</t>
  </si>
  <si>
    <t>CE-2026-42145166-APN-DFYC#ANMAT</t>
  </si>
  <si>
    <t>Picadora de verdura - CVERD020</t>
  </si>
  <si>
    <t>BIDCOM SRL - RE - CE-2026-43388189-APN-DFYC#ANMAT</t>
  </si>
  <si>
    <t>https://drive.google.com/drive/folders/1mEnAwKXdj4oZQExaS1Z_t3wclGzeUR-X?usp=drive_link</t>
  </si>
  <si>
    <t>Yiwu Yaoma Kitchenware Co., Ltd.</t>
  </si>
  <si>
    <t>CE-2026-43388189-APN-DFYC#ANMAT</t>
  </si>
  <si>
    <t>Horno Holandes hierro fundido - OLLA0155</t>
  </si>
  <si>
    <t>BIDCOM SRL - RE - CE-2026-44912426-APN-DFYC#ANMAT</t>
  </si>
  <si>
    <t>https://drive.google.com/drive/folders/1IS1XFghOYJTeMKz2pqSRmeZFPBUT0XrR?usp=drive_link</t>
  </si>
  <si>
    <t>Xinlong Metal Products Co., Ltd.</t>
  </si>
  <si>
    <t>CE-2026-44912426-APN-DFYC#ANMAT</t>
  </si>
  <si>
    <t>Olla a presión - OLLA0166</t>
  </si>
  <si>
    <t>BIDCOM SRL - RE - CE-2026-46730237-APN-DFYC#ANMAT</t>
  </si>
  <si>
    <t>https://drive.google.com/drive/folders/15jKPyBHcEnmGbx_3A7vUvdPzA2OgYnEY?usp=drive_link</t>
  </si>
  <si>
    <t>Zhejiang Lanya Technology Co., Ltd.</t>
  </si>
  <si>
    <t>CE-2026-46730237-APN-DFYC#ANMAT</t>
  </si>
  <si>
    <t>Mandolina/cortador de verduras - CVERD005</t>
  </si>
  <si>
    <t>BIDCOM SRL - RE - CE-2026-48258730-APN-DFYC#ANMAT</t>
  </si>
  <si>
    <t>https://drive.google.com/drive/folders/1gEM0GeH--gcOydnswhic3iI1zkMfHjvJ?usp=drive_link</t>
  </si>
  <si>
    <t>CE-2026-48258730-APN-DFYC#ANMAT</t>
  </si>
  <si>
    <t>Buffetera Acero inoxidable 3 Bandejas - RECBUF01</t>
  </si>
  <si>
    <t>Hengfeng Stainless Steel Products Factory</t>
  </si>
  <si>
    <t>CE-2026-51812169-APN-DFYC#ANMAT</t>
  </si>
  <si>
    <t>Pila alcalina AA Y AAA - PILAA002 PILAAA02</t>
  </si>
  <si>
    <t>EX-2026-35412616- -APN-DNSYRP#MAD - LCP-1226</t>
  </si>
  <si>
    <t>https://drive.google.com/drive/folders/1HUj2bOfI7V8dO1mcSi3d1_94CBnDHOkV</t>
  </si>
  <si>
    <t>CELER</t>
  </si>
  <si>
    <t>SONLUK BATTERY CO.,LTD</t>
  </si>
  <si>
    <t>LENOR</t>
  </si>
  <si>
    <t>LENOR S.R.L.</t>
  </si>
  <si>
    <t>CE-2026-52332021-APN-SSAM#JGM</t>
  </si>
  <si>
    <t>WOK ACERO INOXIDABLE - OLLA0160</t>
  </si>
  <si>
    <t>CE-2026-54407744-APN-DFYC%23ANMAT</t>
  </si>
  <si>
    <t>Cafetera Expresso portatil - CAFEPOR4</t>
  </si>
  <si>
    <t>BIDCOM SRL - RE - CE-2026-58072181-APN-DFYC#ANMAT</t>
  </si>
  <si>
    <t>https://drive.google.com/drive/folders/1NhIcZFEQAEA1ICOgDeBy4YqK799FkO5B?usp=drive_link</t>
  </si>
  <si>
    <t>Ningbo Ruiqin Daily Necessities</t>
  </si>
  <si>
    <t>CE-2026-58072181-APN-DFYC#ANMAT</t>
  </si>
  <si>
    <t>VASO TERMICO 1.1L - BOT00023X</t>
  </si>
  <si>
    <t>Yongkang Gudong Gudong Daily Necessities Co., Ltd</t>
  </si>
  <si>
    <t>CE-2026-59271177-APN-DFYC%23ANMAT</t>
  </si>
  <si>
    <t>Botella termica 600ML - BOT00017</t>
  </si>
  <si>
    <t>BIDCOM SRL - RE - CE-2026-59917360-APN-DFYC#ANMAT</t>
  </si>
  <si>
    <t>https://drive.google.com/drive/folders/1lsvtQ1bkdxrtBJ3SZjDjMciZz1DldzMi?usp=drive_link</t>
  </si>
  <si>
    <t>CE-2026-59917360-APN-DFYC#ANMAT</t>
  </si>
  <si>
    <t>Botella Térmica Flip Straw - BOT0030X</t>
  </si>
  <si>
    <t>BIDCOM SRL - RE - CE-2026-60204582-APN-DFYC%23ANMAT.pdf</t>
  </si>
  <si>
    <t>https://drive.google.com/drive/folders/1u_J8oZXkNP9IRGxDVC1DygWqdHRKqWOF?usp=drive_link</t>
  </si>
  <si>
    <t>YONGKANG BINGO INDUSTRY &amp;TRADING CO., LTD.</t>
  </si>
  <si>
    <t>CE-2026-60204582-APN-DFYC%23ANMAT</t>
  </si>
  <si>
    <t>Termo Media Manija 1 L - TERMO013X</t>
  </si>
  <si>
    <t>BIDCOM SRL - RE - CE-2026-61689124-APN-DFYC%23ANMAT</t>
  </si>
  <si>
    <t>https://drive.google.com/drive/folders/1GPviy_BnEQj36kG_OvyC4f9MbvEmQmNH?usp=drive_link</t>
  </si>
  <si>
    <t>CE-2026-61689124-APN-DFYC%23ANMAT</t>
  </si>
  <si>
    <t>Botella Termica IceFlow - BOT0031X</t>
  </si>
  <si>
    <t>BIDCOM SRL - RE - CE-2026-61731062-APN-DFYC%23ANMAT</t>
  </si>
  <si>
    <t>https://drive.google.com/drive/folders/1gUY4q9YmW3wufqmPgkngYm5hhvhRXQDT?usp=drive_link</t>
  </si>
  <si>
    <t>CE-2026-61731062-APN-DFYC%23ANMAT</t>
  </si>
  <si>
    <t>Botella Termica Wellspring 550ml - BOT0032X</t>
  </si>
  <si>
    <t>BIDCOM SRL - RE - CE-2026-62611636-APN-DFYC%23ANMAT.pdf</t>
  </si>
  <si>
    <t>https://drive.google.com/drive/folders/1S2cvia5QfdlHd8aWNmr6pniqg6qwSGU8?usp=drive_link</t>
  </si>
  <si>
    <t>CE-2026-62611636-APN-DFYC%23ANMAT</t>
  </si>
  <si>
    <t>Botella Térmica Flip Straw Tumbler 550ml - BOT0033X</t>
  </si>
  <si>
    <t>BIDCOM SRL - RE - CE-2026-63542548-APN-DFYC%23ANMAT.pdf</t>
  </si>
  <si>
    <t>https://drive.google.com/drive/folders/1boZB0BLaad7kqsS1lcYqjx1pAjqwQgaq?usp=drive_link</t>
  </si>
  <si>
    <t>CE-2026-63542548-APN-DFYC%23ANMAT</t>
  </si>
  <si>
    <t>Vaso Chopero Térmico Acero Inoxidable 700ML - BOT00026X</t>
  </si>
  <si>
    <t>Yongkang Qihong Hardware Products Co., Ltd.</t>
  </si>
  <si>
    <t>CE-2026-63595964-APN-DFYC%23ANMAT</t>
  </si>
  <si>
    <t>TERMO BOMBA 1.3L JART0003</t>
  </si>
  <si>
    <t>BIDCOM SRL - RE - CE-2026-64103475-APN-DFYC#ANMAT.pdf</t>
  </si>
  <si>
    <t>https://drive.google.com/drive/folders/1ShSTsEGkZOREZ7OVymY--OZ8Q7HkgchH?usp=drive_link</t>
  </si>
  <si>
    <t>Jiangmen Pengjiang Bao'ao Insulated Tableware Co., Ltd.</t>
  </si>
  <si>
    <t>CE-2026-64103475-APN-DFYC#ANMAT</t>
  </si>
  <si>
    <t>Vaso Térmico De Acero Inoxidable 590ml Con Tapa Y Sorbete - BOT00034X</t>
  </si>
  <si>
    <t>BIDCOM SRL - RE - CE-2026-64553777-APN-DFYC#ANMAT</t>
  </si>
  <si>
    <t>https://drive.google.com/drive/folders/1OTfGbccEa6lAQfZJ6Aatyq-DEBTKjEtz?usp=drive_link</t>
  </si>
  <si>
    <t>Yongkang Jinsheng Industry &amp; Trade Co., Ltd.</t>
  </si>
  <si>
    <t>CE-2026-64553777-APN-DFYC#ANMAT</t>
  </si>
  <si>
    <t>Termo Camping 1l Jarra Térmica Acero Inox. - JART0004</t>
  </si>
  <si>
    <t>BIDCOM SRL - RE - CE-2026-65535855-APN-DFYC%23ANMAT</t>
  </si>
  <si>
    <t>https://drive.google.com/drive/folders/1aKgqGVZyTup_eNGyMn5k7TiBDv23-fuR?usp=drive_link</t>
  </si>
  <si>
    <t>CE-2026-65535855-APN-DFYC%23ANMAT</t>
  </si>
  <si>
    <t>1045. termo doble capa 1L - TERMO015</t>
  </si>
  <si>
    <t>BIDCOM SRL - RE - CE-2026-66037691-APN-DFYC%23ANMAT</t>
  </si>
  <si>
    <t>https://drive.google.com/drive/folders/1A1cUhYCxaneDFAL7yz2p62-EcCwfAyuC?usp=drive_link</t>
  </si>
  <si>
    <t>CE-2026-66037691-APN-DFYC%23ANMAT</t>
  </si>
  <si>
    <t>4 accesorios para horno de pizza - KPIZZA02</t>
  </si>
  <si>
    <t>BIDCOM SRL - RE - CE-2026-66892884-APN-DFYC%23ANMAT</t>
  </si>
  <si>
    <t>https://drive.google.com/drive/folders/1u31QGDthjPHrQVnNVq925726yl9D-xEY?usp=drive_link</t>
  </si>
  <si>
    <t>Yangjiang Jinqiyuan Industry &amp; Trade Co., Ltd.</t>
  </si>
  <si>
    <t>CE-2026-66892884-APN-DFYC%23ANMAT</t>
  </si>
  <si>
    <t>BIDCOM SRL - RE - CE-2026-68448609-APN-DFYC%23ANMAT</t>
  </si>
  <si>
    <t>https://drive.google.com/drive/folders/1qRTSj6PNzgXwj9I8lx45WTzJYo_36Rax?usp=drive_link</t>
  </si>
  <si>
    <t>Yangjiang Xisen Industry &amp; Trade Co., Ltd</t>
  </si>
  <si>
    <t>CE-2026-68448609-APN-DFYC%23ANMAT</t>
  </si>
  <si>
    <t>SET DE CUCHHILLOS - CUCHI003</t>
  </si>
  <si>
    <t>BIDCOM SRL - RE - CE-2026-68448628-APN-DFYC%23ANMAT</t>
  </si>
  <si>
    <t>https://drive.google.com/drive/folders/1I_clKrRYi5Tzvd8FO4XphdMAQ4m0TJT3?usp=drive_link</t>
  </si>
  <si>
    <t>Yangjiang Xinchen Kitchenware Co., Ltd.</t>
  </si>
  <si>
    <t>CE-2026-68448628-APN-DFYC%23ANMAT</t>
  </si>
  <si>
    <t>Set de ollas de aluminio - OLLA0124</t>
  </si>
  <si>
    <t>BIDCOM SRL - RE - CE-2026-68728063-APN-DFYC%23ANMAT</t>
  </si>
  <si>
    <t>https://drive.google.com/drive/folders/1BolUVGX4KbEsaFH0XCAYkhXV4H1wR44E?usp=drive_link</t>
  </si>
  <si>
    <t>CE-2026-68728063-APN-DFYC%23ANMAT</t>
  </si>
  <si>
    <t>Termo Acero Inoxidable Matero 700 Ml. - TERMO018</t>
  </si>
  <si>
    <t>BIDCOM SRL - RE - CE-2026-69577439-APN-DFYC%23ANMAT</t>
  </si>
  <si>
    <t>https://drive.google.com/drive/folders/1GO2Kms335tAEUpwLBAT1ExkgR9mCK5DA?usp=drive_link</t>
  </si>
  <si>
    <t>Yongkang Junhe Home Fumishing Co., Ltd</t>
  </si>
  <si>
    <t>CE-2026-69577439-APN-DFYC%23ANMAT</t>
  </si>
  <si>
    <t>Set de Cubiertos de Mesa de Acero Inoxidable Negro 24 Piezas -SCB00007</t>
  </si>
  <si>
    <t>BIDCOM SRL - RE - CE-2026-71332813-APN-DFYC#ANMAT</t>
  </si>
  <si>
    <t>https://drive.google.com/drive/folders/1z85lJ5-iJ4TbKD3kRtrHkVF8zx7qBQTn</t>
  </si>
  <si>
    <t>Shenzhen Brilliant Industry Co., Ltd.</t>
  </si>
  <si>
    <t>CE-2026-71332813-APN-DFYC#ANMAT</t>
  </si>
  <si>
    <t>Set Cubiertos 12 Piezas Madera Asado -SCB00010</t>
  </si>
  <si>
    <t>BIDCOM SRL - RE - CE-2026-71633338-APN-DFYC%23ANMAT</t>
  </si>
  <si>
    <t>https://drive.google.com/drive/folders/1aH5hdB8ggCjQtBWuidcpOhjSW0tgFTot</t>
  </si>
  <si>
    <t>CE-2026-71633338-APN-DFYC%23ANMAT</t>
  </si>
  <si>
    <t>Juego de cáscaras de pizza perforadas - KPIZZA01</t>
  </si>
  <si>
    <t>BIDCOM SRL - RE - CE-2026-73026592-APN-DFYC%23ANMAT</t>
  </si>
  <si>
    <t>https://drive.google.com/drive/folders/18XUdHlGyGNxQLf_ILcvKgixPHUv6xWOQ?usp=drive_link</t>
  </si>
  <si>
    <t>CE-2026-73026592-APN-DFYC%23ANMAT</t>
  </si>
  <si>
    <t>Juego De Ollas Marmita Para Camping 3 En 1 Con Tetera - CAMP0178</t>
  </si>
  <si>
    <t>BIDCOM SRL - RE - CE-2026-73029769-APN-DFYC#ANMAT</t>
  </si>
  <si>
    <t>https://drive.google.com/drive/folders/1xy-56JWFxq842LRmixsdga02Ijs5I9Lp?usp=drive_link</t>
  </si>
  <si>
    <t>Y ongkang Lixun Hardware Products Factory</t>
  </si>
  <si>
    <t>CE-2026-73029769-APN-DFYC#ANMAT</t>
  </si>
  <si>
    <t>Vaso Térmico + Prensa Francesa Para Cafe O Té -BOT00036</t>
  </si>
  <si>
    <t>CERTIFICADO 1109</t>
  </si>
  <si>
    <t>BIDCOM SRL - RE - CE-2026-75767409-APN-DNIYCA%23SENASA</t>
  </si>
  <si>
    <t>https://drive.google.com/drive/folders/1dQgF9cqqqSN2jkjENCUgateSAercOJRS</t>
  </si>
  <si>
    <t>Dongguan Lanpan Coffee Supplies Co., Ltd.</t>
  </si>
  <si>
    <t>CE-2026-75767409-APN-DNIYCA%23SENASA</t>
  </si>
  <si>
    <t>Lavavajilla electrico - LAVAJI05</t>
  </si>
  <si>
    <t>CERTIFICADO 916 [EE]</t>
  </si>
  <si>
    <t>DJC-EE-0526-C877-COD-V</t>
  </si>
  <si>
    <t>https://drive.google.com/drive/folders/17h_ZLNSiAw-bC1GnhyCJ8ddzGXqEMbwy</t>
  </si>
  <si>
    <t>TIPO</t>
  </si>
  <si>
    <t>SHAANXI KONKA SMART HOME APPLIANCE CO., LTD.</t>
  </si>
  <si>
    <t>CN26BARV 001</t>
  </si>
  <si>
    <t>Lavavajilla electrico - LAVAJI04</t>
  </si>
  <si>
    <t>CERTIFICADO 877 [EE]</t>
  </si>
  <si>
    <t>DJC-EE-0526-C877-COD-V1</t>
  </si>
  <si>
    <t>Horno eléctrico - HOREL035</t>
  </si>
  <si>
    <t>CERTIFICADO 863 [EE]</t>
  </si>
  <si>
    <t>DJC-EE-2306-C863-V1</t>
  </si>
  <si>
    <t>https://drive.google.com/drive/folders/17cLTVK34hIU0rPxd9twbwOAAD7jTK2h_</t>
  </si>
  <si>
    <t>Zhongshan Gentech Electric Appliance Co., Ltd.</t>
  </si>
  <si>
    <t>CN26E91G 001</t>
  </si>
  <si>
    <t>Horno eléctrico - HOREL045</t>
  </si>
  <si>
    <t>CERTIFICADO 863 [EE1]</t>
  </si>
  <si>
    <t>DJC-EE1-2306-C863-V1</t>
  </si>
  <si>
    <t>Horno eléctrico portátil - HORFREI1</t>
  </si>
  <si>
    <t>CERTIFICADO 851 [EE]</t>
  </si>
  <si>
    <t>DJC-EE-2306-C851-V1</t>
  </si>
  <si>
    <t>https://drive.google.com/drive/folders/1q92XF-uY5jSyR6gCtLBFPOZiw0TH4qwk</t>
  </si>
  <si>
    <t>Fuentes notebook SAMSUNG - NOTSAM02 NOTSAM03 NOTSAM04</t>
  </si>
  <si>
    <t>CERTIFICADO 925</t>
  </si>
  <si>
    <t>BIDCOM SRL : DJC-CERTIFICADO 925-V1</t>
  </si>
  <si>
    <t>https://drive.google.com/drive/folders/1ZJg7h22sZevkRjucjYvW4QJERB2rROOE?usp=drive_link</t>
  </si>
  <si>
    <t>SOLUM VINA COMPANY LIMITED</t>
  </si>
  <si>
    <t>IRAM</t>
  </si>
  <si>
    <t>SHITSUKE S.R.L.</t>
  </si>
  <si>
    <t>DC-E-S139-536.1</t>
  </si>
  <si>
    <t>COCINA - (MAVERICK) MAVCO001 MAVCO002 MAVCO003</t>
  </si>
  <si>
    <t>DJC-SE-0326-C932-BIDC-V1</t>
  </si>
  <si>
    <t>https://drive.google.com/drive/folders/1tI6HzzqjNp2XZVx17ssLUXkadPBYMb-5</t>
  </si>
  <si>
    <t>Sersim D.T.M San. ve Tic. Koll. Sti</t>
  </si>
  <si>
    <t>DC-E-S285-009.1</t>
  </si>
  <si>
    <t>cafetera hamilton</t>
  </si>
  <si>
    <t>CERTIFICADO 1001</t>
  </si>
  <si>
    <t>DJC-SE-0526-C1001-IRM-V1</t>
  </si>
  <si>
    <t>https://drive.google.com/drive/folders/1YfW3naC3oHLrouqr37SPCUFykUpAASMy</t>
  </si>
  <si>
    <t>DC-E-S285-010.1</t>
  </si>
  <si>
    <t>Tostadora Hamilton</t>
  </si>
  <si>
    <t>CERTIFICADO 1002</t>
  </si>
  <si>
    <t>DJC-SE-0526-C1002-IRM-V1</t>
  </si>
  <si>
    <t>https://drive.google.com/drive/folders/1gBJUGd4KfbwfLjva0o3_DOa_OmPZ8_aZ</t>
  </si>
  <si>
    <t>DC-E-S285-011.1</t>
  </si>
  <si>
    <t>Estación de energía portátil con función de inversor - ECOFLO05</t>
  </si>
  <si>
    <t>DJC-SE-0426-C910-OEC-V1</t>
  </si>
  <si>
    <t>https://drive.google.com/drive/folders/1gxHegeFi0kocbykebjA0z91xDL7_EItd</t>
  </si>
  <si>
    <t>EcoFlow Inc.</t>
  </si>
  <si>
    <t>FI-63035</t>
  </si>
  <si>
    <t>TV OLED LG evo G4 77" - LGOLED77</t>
  </si>
  <si>
    <t>CERTIFICADO 939</t>
  </si>
  <si>
    <t>DJC-SE-0326-C939-BIDC-V1</t>
  </si>
  <si>
    <t>https://drive.google.com/drive/folders/1IU7hsQqcKTJufG93EtJPETbjgRG7cSPa?usp=drive_link</t>
  </si>
  <si>
    <t>LG Electronica Reynosa SA de CV</t>
  </si>
  <si>
    <t>JPTUV-154129-M1 (KR23KFIC 002)</t>
  </si>
  <si>
    <t>Fuente de alimentación - FJ-SW124S1202000A</t>
  </si>
  <si>
    <t>DJC-SE-0426-C820-TUV-V1</t>
  </si>
  <si>
    <t>https://drive.google.com/drive/folders/1ZCnzabEuHfUnkE8mnRmckPr-rL15ko7t</t>
  </si>
  <si>
    <t>Huizhou Fujia Appliance Tech. Co., Ltd.</t>
  </si>
  <si>
    <t>TUV</t>
  </si>
  <si>
    <t>CONVENIO</t>
  </si>
  <si>
    <t>KA 4190612 EX</t>
  </si>
  <si>
    <t>DEPOSITO DE JARDIN - DEPOJ003 Y DEPOJ002</t>
  </si>
  <si>
    <t>CERTIFICADO 1088</t>
  </si>
  <si>
    <t>LA 4191935 AC</t>
  </si>
  <si>
    <t>ACERO PARA LA CONSTRUCCION LOTE</t>
  </si>
  <si>
    <t>https://drive.google.com/drive/folders/1UP8Dl2e1gNG28xzPaVBgm0TbZF6XmyT9</t>
  </si>
  <si>
    <t>CYSAR</t>
  </si>
  <si>
    <t>-</t>
  </si>
  <si>
    <t>Instituto Argentino de Siderurgia</t>
  </si>
  <si>
    <t>GIMNASIO A PILA - BEBE0091, BEBE0092</t>
  </si>
  <si>
    <t>CERTIFICADO 856 [FT]</t>
  </si>
  <si>
    <t>BIDCOM SRL : LCF-8260</t>
  </si>
  <si>
    <t>https://drive.google.com/drive/folders/1O7RmbMgk2Pvz3bCZd2GpfCZHOjb3K7GM</t>
  </si>
  <si>
    <t>SHANTOU CHENGHAI DISTRICT ARETE TOYS FACTORY</t>
  </si>
  <si>
    <t>LENOR SRL</t>
  </si>
  <si>
    <t>LCF-8260</t>
  </si>
  <si>
    <t>Corral para niños - BABYCOR1 BABYCOR2 BABYCOR3</t>
  </si>
  <si>
    <t>CERTIFICADO 892 [FT]</t>
  </si>
  <si>
    <t>LCF-8789</t>
  </si>
  <si>
    <t>https://drive.google.com/drive/folders/1EqLeUci1D0ULIvJqSE8OCWQavtmxkr7b</t>
  </si>
  <si>
    <t>Pingxiang Dino Children's Toys Co., Ltd.</t>
  </si>
  <si>
    <t>Sacaleche Eléctrico - BEBE0013 / BEBE0014</t>
  </si>
  <si>
    <t>CERTIFICADO 920</t>
  </si>
  <si>
    <t>BIDCOM SRL : LCF-8790</t>
  </si>
  <si>
    <t>https://drive.google.com/drive/folders/1swhnKYFP641vmaXYuhm8iK5-YkryZWMd?usp=drive_link</t>
  </si>
  <si>
    <t>NINGBO DIEQI ELECTRONICS CO., LTD</t>
  </si>
  <si>
    <t>LCF-8790</t>
  </si>
  <si>
    <t>Arco Plegable de Futbol - FUTBO001 [FT]</t>
  </si>
  <si>
    <t>CERTIFICADO 712 [FT]</t>
  </si>
  <si>
    <t>LCF-8791</t>
  </si>
  <si>
    <t>https://drive.google.com/drive/folders/10QLtisFlsQJ2tkwvSQvnw98NVD9k3tro</t>
  </si>
  <si>
    <t>Xiamen Sengu E-commerce Co., Ltd.</t>
  </si>
  <si>
    <t>Auto RC Stunt - RCWL042X (Ftalatos)</t>
  </si>
  <si>
    <t>CERTIFICADO 212 [FT]</t>
  </si>
  <si>
    <t>BIDCOM SRL : LCF-8805</t>
  </si>
  <si>
    <t>https://drive.google.com/drive/folders/1TXiIRbTBmP28njDi2SjU5gd-fI_R6Mud</t>
  </si>
  <si>
    <t>BELL TOYS FIRM, CHENGHAI DISTRICT, SHANTOU CITY</t>
  </si>
  <si>
    <t>LCF-8805</t>
  </si>
  <si>
    <t>Drone de Juguete - DRONE001</t>
  </si>
  <si>
    <t>CERTIFICADO 894 [FT]</t>
  </si>
  <si>
    <t>FT - LCF-8806 NOTA DE NO APLICABILIDAD</t>
  </si>
  <si>
    <t>https://drive.google.com/drive/folders/1YhKlWndzJxMG72ZlMFgXnhUhFDQrYsLL</t>
  </si>
  <si>
    <t>Toysky Industrial Co.,Limited</t>
  </si>
  <si>
    <t>LCF-8806</t>
  </si>
  <si>
    <t>Monopatines - MONINF1XXX / MONINF2XXX / MONINF4X / MONINF05 / MONINF06 (Ftalatos)</t>
  </si>
  <si>
    <t>CERTIFICADO 273 [FT]</t>
  </si>
  <si>
    <t>BIDCOM SRL : LCF-8832 &amp; LCF-8832P</t>
  </si>
  <si>
    <t>https://drive.google.com/drive/folders/1d-ivyZvIrf1rhMNadENBA8CQLGVTyE2q</t>
  </si>
  <si>
    <t>Shantou Julu Technology Co.,Ltd.</t>
  </si>
  <si>
    <t>LCF-8832 &amp; LCF-8832P</t>
  </si>
  <si>
    <t>CERTIFICADO 41 [FT]</t>
  </si>
  <si>
    <t>BIDCOM: LCF-8833</t>
  </si>
  <si>
    <t>https://drive.google.com/drive/folders/1CVIvVcQOFgP9VUkU-s4ki29Dpdix83Kw</t>
  </si>
  <si>
    <t>LCF-8833</t>
  </si>
  <si>
    <t>Avion RC Punta de Goma (Ftalatos)</t>
  </si>
  <si>
    <t>CERTIFICADO 226 [FT]</t>
  </si>
  <si>
    <t>BIDCOM SRL : LCF-8834</t>
  </si>
  <si>
    <t>https://drive.google.com/drive/folders/1LpkBdGQSjQwHnoALNEARzO6oG6x_2SxN</t>
  </si>
  <si>
    <t>ZHEJIANG ZHIYANG INDUSTRIAL CO., LTD.</t>
  </si>
  <si>
    <t>LCF-8834</t>
  </si>
  <si>
    <t>Caminador para bebe - CAMBEB01 (Ftalatos)</t>
  </si>
  <si>
    <t>CERTIFICADO 166 [FT]</t>
  </si>
  <si>
    <t>BIDCOM SRL : LCF-8835</t>
  </si>
  <si>
    <t>https://drive.google.com/drive/folders/13lWpdg4H0LIfr74UIINjUJYvhplT93ud</t>
  </si>
  <si>
    <t>SHENZHEN GOGOFULL TECHNOLOGY CO., LTD.</t>
  </si>
  <si>
    <t>LCF-8835</t>
  </si>
  <si>
    <t>Red de Fútbol Tenis - GYM00072 [FT]</t>
  </si>
  <si>
    <t>CERTIFICADO 728 [FT]</t>
  </si>
  <si>
    <t>LCF-8919</t>
  </si>
  <si>
    <t>https://drive.google.com/drive/folders/1NqNEJimsN3V61sKmj2WIWPM4XiN8Ydan</t>
  </si>
  <si>
    <t>Zhejiang Dicos Sports Technology Co.</t>
  </si>
  <si>
    <t>Recolector Mamario - BEBE0075</t>
  </si>
  <si>
    <t>CERTIFICADO 580</t>
  </si>
  <si>
    <t>BIDCOM SRL : LCF-8928</t>
  </si>
  <si>
    <t>https://drive.google.com/drive/folders/19X_PI9zSHM3QyutBoHx4ZzRcME8uiDnd</t>
  </si>
  <si>
    <t>Guangdong Xinpengsheng Commodity Co</t>
  </si>
  <si>
    <t>LCF-8928</t>
  </si>
  <si>
    <t>Extractor de leche materna - BEBE0155</t>
  </si>
  <si>
    <t>LCF-8982</t>
  </si>
  <si>
    <t>https://drive.google.com/drive/folders/1XetQoHgStpnHl7y1LYBjfxj_rmD3Ytcp</t>
  </si>
  <si>
    <t>Cixi Zhibao Electric Appliance Co., Ltd.</t>
  </si>
  <si>
    <t>Vajilla de silicona - BEBE141A / BEBE142G / BEBE143G / BEBE144G / BEBE148A / BEBE146A / BEBE147G</t>
  </si>
  <si>
    <t>CERTIFICADO 596</t>
  </si>
  <si>
    <t>FT- LCF-9070</t>
  </si>
  <si>
    <t>https://drive.google.com/drive/folders/1BCkQZWcXgPFNZ1NaXHm-_RU82_QCJybr</t>
  </si>
  <si>
    <t>Hui zhou Melikey Silicone Product Co.,Ltd</t>
  </si>
  <si>
    <t>LCF-9070</t>
  </si>
  <si>
    <t>Sacaleches electrico - BEBE0082</t>
  </si>
  <si>
    <t>CERTIFICADO 546</t>
  </si>
  <si>
    <t>https://drive.google.com/drive/folders/1egmKS42XIiqDxvJdjZCRBBdONNNclvmI</t>
  </si>
  <si>
    <t>Cixi Zhi Bao Electrical Appliance Co.</t>
  </si>
  <si>
    <t>Extractor de leche - MOMCO002</t>
  </si>
  <si>
    <t>CERTIFICADO 930 [FT]</t>
  </si>
  <si>
    <t>FT - LCF-9192 NOTA DE NO APLICABILIDAD</t>
  </si>
  <si>
    <t>https://drive.google.com/drive/folders/1eQzMyVDOdoK7BUAx-2e6hxpXS4AGf6M9?usp=drive_link</t>
  </si>
  <si>
    <t>Momcozy (Hong Kong Lute Technology Co., Limited)</t>
  </si>
  <si>
    <t>LCF-9192</t>
  </si>
  <si>
    <t>Vehículos a radio control - JUGUE011 / RCWL0055 / RCWL0051</t>
  </si>
  <si>
    <t>DJC-OT-0526-C942-LNR-V1</t>
  </si>
  <si>
    <t>Juguetes y Ftalatos</t>
  </si>
  <si>
    <t>https://drive.google.com/drive/folders/1Fq6NFxyoJbo5S_A-MmhS8uhRh7RktZ6g?usp=drive_link</t>
  </si>
  <si>
    <t>SHANTOU CHENGHAI DISTRICT JIAJIALE TOY STORE</t>
  </si>
  <si>
    <t>LCF-9193</t>
  </si>
  <si>
    <t>Grua a control remoto (ftalatos)</t>
  </si>
  <si>
    <t>CERTIFICADO 919 [FT]</t>
  </si>
  <si>
    <t>LCF-9195</t>
  </si>
  <si>
    <t>https://drive.google.com/drive/folders/1zaYNa7Q-3iR86smIyBOoYIXNVxPfuF9m</t>
  </si>
  <si>
    <t>SHANTOU HENGJIAN TOY FACTORY</t>
  </si>
  <si>
    <t>Autos a control remoto - RCWL0049 / RCWL0052</t>
  </si>
  <si>
    <t>CERTIFICADO 943 [FT]</t>
  </si>
  <si>
    <t>BIDCOM SRL : LCF-9198</t>
  </si>
  <si>
    <t>https://drive.google.com/drive/folders/13c0Rzkh21_4VQ64V7T7oWuZwQf831Br1?usp=drive_link</t>
  </si>
  <si>
    <t>LCF-9198</t>
  </si>
  <si>
    <t>Enfriador de Mamaderas - BABYBOT1</t>
  </si>
  <si>
    <t>LCF-9363</t>
  </si>
  <si>
    <t>https://drive.google.com/drive/folders/1ZNqREBI3j_Q4GmSsynma2USmbX1GM16g?usp=drive_link</t>
  </si>
  <si>
    <t>Shenzhen Desida Technology Co., Ltd.</t>
  </si>
  <si>
    <t>Sacaleche Eléctrico - BABYPUM1</t>
  </si>
  <si>
    <t>FT LCF-9420</t>
  </si>
  <si>
    <t>https://drive.google.com/drive/folders/1Veo3MQqAXxyBhzlddAJVFOFQDTCGb94V?usp=drive_link</t>
  </si>
  <si>
    <t>SHENZHEN TONGPIN HUI TECHNOLOGY CO., LTD.</t>
  </si>
  <si>
    <t>LCF-9420</t>
  </si>
  <si>
    <t>Peluche asistente de escritorio IA - LABUBU01</t>
  </si>
  <si>
    <t>CERTIFICADO 982 [FT]</t>
  </si>
  <si>
    <t>FT LCF-9488</t>
  </si>
  <si>
    <t>https://drive.google.com/drive/folders/1ckSvG0UTZXo60r_1qn5oI5QP8mpHPGAJ?usp=drive_link</t>
  </si>
  <si>
    <t>DONGGUAN CHASHAN HENGJIE TOYS CO., LTD.</t>
  </si>
  <si>
    <t>LCF-9488</t>
  </si>
  <si>
    <t>Sonajero Movil - BEBE0093 (Ftalatos)</t>
  </si>
  <si>
    <t>CERTIFICADO 581 [FT]</t>
  </si>
  <si>
    <t>BIDCOM SRL : LCF-9565</t>
  </si>
  <si>
    <t>https://drive.google.com/drive/folders/1Kumoe7UaP-tlOszCBVMS6Tq3ZheTYoM9</t>
  </si>
  <si>
    <t>Shantou Chenghai District Beiying Science &amp; Education Toys Co.</t>
  </si>
  <si>
    <t>Lenor SRL</t>
  </si>
  <si>
    <t>LCF-9565</t>
  </si>
  <si>
    <t>Pista para autos de Juguete - PISTAU01</t>
  </si>
  <si>
    <t>CERTIFICADO 970 [FT]</t>
  </si>
  <si>
    <t>https://drive.google.com/drive/folders/1TlH8MLk2B9dJsndjVWGdlMI-SAvwTGVu?usp=drive_link</t>
  </si>
  <si>
    <t>SHANTOU YAXIANG TECHNOLOGY CO., LTD.</t>
  </si>
  <si>
    <t>LCF-9619</t>
  </si>
  <si>
    <t>MONOPATIN PLEGABLE - MONOP07X/MONOP06X</t>
  </si>
  <si>
    <t>CERTIFICADO 971 [FT]</t>
  </si>
  <si>
    <t>BIDCOM - LCF-9620</t>
  </si>
  <si>
    <t>https://drive.google.com/drive/folders/1nfBkZC9ATFVDR6fL7tbPUf0iq7o2Ufr6?usp=drive_link</t>
  </si>
  <si>
    <t>DONGGUAN FANGCHENG SPORTING GOODS CO., LTD</t>
  </si>
  <si>
    <t>LCF-9620</t>
  </si>
  <si>
    <t>ASPIRADOR NASAL PARA BEBES - BABYASP1</t>
  </si>
  <si>
    <t>BIDCOM SRL : LCF-9831</t>
  </si>
  <si>
    <t>https://drive.google.com/drive/folders/1zCDBmsEeMBbH2Xn6VMdp4wHMYMhOZyYN?usp=drive_link</t>
  </si>
  <si>
    <t>Shenzhen Desida Technology Co., Ltd</t>
  </si>
  <si>
    <t>LCF-9831</t>
  </si>
  <si>
    <t>Silla de arrime para bebe con bandeja - BABYS004</t>
  </si>
  <si>
    <t>BIDCOM SRL : LCF-9861</t>
  </si>
  <si>
    <t>https://drive.google.com/drive/folders/1HiNsvWWPdWTmne7o_ccd5HsQ12e4UZz1?usp=drive_link</t>
  </si>
  <si>
    <t>HEBEI XINGQIAO VEHICLE INDUSTRY CO., LTD.</t>
  </si>
  <si>
    <t>LCF-9861</t>
  </si>
  <si>
    <t>Set de construcción magnético Crayola - MAGNE025</t>
  </si>
  <si>
    <t>CERTIFICADO 1056 [FT]</t>
  </si>
  <si>
    <t>BIDCOM LCF-9923</t>
  </si>
  <si>
    <t>https://drive.google.com/drive/folders/1hMax5X57oFaszbvLWJTxQrAnd8OUuuo-?usp=drive_link</t>
  </si>
  <si>
    <t>YONGKANG ZHIHAO TECHNOLOGY CO., LTD.</t>
  </si>
  <si>
    <t>LCF-9923</t>
  </si>
  <si>
    <t>ROLLER13 Y 14 (Ftalatos)</t>
  </si>
  <si>
    <t>CERTIFICADO 202 [FT]</t>
  </si>
  <si>
    <t>BIDCOM SRL : LCF-9929</t>
  </si>
  <si>
    <t>https://drive.google.com/drive/folders/1c9auORXFC_7sGYfTvWGl_RMI2D-Mv84A</t>
  </si>
  <si>
    <t>BIDCOOM</t>
  </si>
  <si>
    <t>WUYI CHAOGE INDUSTRY AND TRADE CO., LTD</t>
  </si>
  <si>
    <t>IQC</t>
  </si>
  <si>
    <t>LCF-9929</t>
  </si>
  <si>
    <t>CERTIFICADO 856</t>
  </si>
  <si>
    <t>DJC - LCJ-14986</t>
  </si>
  <si>
    <t>LCJ-14986</t>
  </si>
  <si>
    <t>BIDCOM SRL : DJC14033 JJ</t>
  </si>
  <si>
    <t>LCJ-15822</t>
  </si>
  <si>
    <t>Arco Plegable de Futbol - FUTBO001</t>
  </si>
  <si>
    <t>BIDCOM SRL: DJC14036 JJ</t>
  </si>
  <si>
    <t>LCJ-15823</t>
  </si>
  <si>
    <t>Auto RC Stunt - RCWL042X</t>
  </si>
  <si>
    <t>BIDCOM SRL : DJC14039 JJ</t>
  </si>
  <si>
    <t>ZHEJIANG ZHIYANG INDUSTRIAL CO., LTD</t>
  </si>
  <si>
    <t>LCJ-15882</t>
  </si>
  <si>
    <t>BIDCOM SRL : DJC14031 JJ</t>
  </si>
  <si>
    <t>LCJ-15883</t>
  </si>
  <si>
    <t>Monopatines - MONINF1XXX / MONINF2XXX / MONINF4X / MONINF05 / MONINF06</t>
  </si>
  <si>
    <t>BIDCOM SRL : DJC14111 JJ</t>
  </si>
  <si>
    <t>LCJ-15963</t>
  </si>
  <si>
    <t>Certificado 41</t>
  </si>
  <si>
    <t>BIDCOM SRL : 14113 JJ</t>
  </si>
  <si>
    <t>INTERTEK</t>
  </si>
  <si>
    <t>LCJ-15964</t>
  </si>
  <si>
    <t>Caminador para bebe - CAMBEB01</t>
  </si>
  <si>
    <t>BIDCOM SRL : DJC14109 JJ</t>
  </si>
  <si>
    <t>LCJ-15966</t>
  </si>
  <si>
    <t>Red de Fútbol Tenis - GYM00072</t>
  </si>
  <si>
    <t>CERTIFICADO 728</t>
  </si>
  <si>
    <t>BIDCOM SRL: DJC14021 JJ</t>
  </si>
  <si>
    <t>LCJ-16070</t>
  </si>
  <si>
    <t>DJC 14298 JJ</t>
  </si>
  <si>
    <t>https://drive.google.com/drive/folders/19eNB0ZBAY5MZjnNP-H5RM8ao54bRYAb8</t>
  </si>
  <si>
    <t>Shantou Chenghai District Jiajiale Toy Store</t>
  </si>
  <si>
    <t>LCJ-16274</t>
  </si>
  <si>
    <t>Auto a control remoto - RCWL0053</t>
  </si>
  <si>
    <t>BIDCOM SRL : DJC14300 JJ</t>
  </si>
  <si>
    <t>https://drive.google.com/drive/folders/1iZW1wgp-nyOQkavZzTuRVXkZGlT0pmwJ</t>
  </si>
  <si>
    <t>Toysky Industrial Co.,Ltd</t>
  </si>
  <si>
    <t>LCJ-16275</t>
  </si>
  <si>
    <t>DJC-SJ-0326-C928-LNR-V1</t>
  </si>
  <si>
    <t>https://drive.google.com/drive/folders/1zD00widK-_aIehVhsfPppY-aB5Prxftj</t>
  </si>
  <si>
    <t>Hong Xin Toys Factory</t>
  </si>
  <si>
    <t>LCJ-16300</t>
  </si>
  <si>
    <t>CERTIFICADO 942 (SJ)</t>
  </si>
  <si>
    <t>DJC-SJ-0526-C942-LNR-V1</t>
  </si>
  <si>
    <t>LCJ-16548</t>
  </si>
  <si>
    <t>DJC-SJ-0526-C919-LNR-V1</t>
  </si>
  <si>
    <t>LCJ-16549</t>
  </si>
  <si>
    <t>DJC-SJ-0526-C943-LNR-V1</t>
  </si>
  <si>
    <t>TOYSKY BUILDING, INTERSECTION OF TONGPING ROAD AND HUAIHAN</t>
  </si>
  <si>
    <t>LCJ-16550</t>
  </si>
  <si>
    <t>DJC-SJ-0626-C982-LNR-COD-V1</t>
  </si>
  <si>
    <t>Dongguan Chashan Hengjie Toys Co., Ltd</t>
  </si>
  <si>
    <t>LCJ-17019</t>
  </si>
  <si>
    <t>Sonajero Movil -  BEBE0093</t>
  </si>
  <si>
    <t>DJC-SJ-0726-C581-LNR-V1</t>
  </si>
  <si>
    <t>Shantou Chenghai District Beiying Science &amp; Education Toys Co</t>
  </si>
  <si>
    <t>LCJ-17092</t>
  </si>
  <si>
    <t>PISTA PARA AUTOS DE JUGUETE - PISTAU01</t>
  </si>
  <si>
    <t>DJC-SJ-0726-C970-LNR-COD-V1</t>
  </si>
  <si>
    <t>Shantou Yaxiang Technology Co., Ltd</t>
  </si>
  <si>
    <t>LCJ-17171</t>
  </si>
  <si>
    <t>DJC-SJ-0826-C971-LNR-V1</t>
  </si>
  <si>
    <t>Dongguan Fangcheng Sporting Goods Co., Ltd</t>
  </si>
  <si>
    <t>LCJ-17173</t>
  </si>
  <si>
    <t>DJC-SJ-0726-C1025-LNR-COD-V1</t>
  </si>
  <si>
    <t>Guangzong County Wanrun Children's Toy Factory</t>
  </si>
  <si>
    <t>LCJ-17174</t>
  </si>
  <si>
    <t>Bloques Inmatados - MAGNE001/2/3/4/5</t>
  </si>
  <si>
    <t>DJC-SJ-0826-C102-LNR-V1</t>
  </si>
  <si>
    <t>https://drive.google.com/drive/folders/12VdFA_3s490OsKDxsh6zPmU8t9OSNcgH</t>
  </si>
  <si>
    <t>Yongkang Zhihao Technology Co., Ltd.</t>
  </si>
  <si>
    <t>LCJ-17191</t>
  </si>
  <si>
    <t>DJC-SJ-0826-C1056-LNR-V1</t>
  </si>
  <si>
    <t>LCJ-17498</t>
  </si>
  <si>
    <t>DJC-SJ-0726-C202-LNR-V1</t>
  </si>
  <si>
    <t>LCJ-17505</t>
  </si>
  <si>
    <t>Estación UPS - ESTUPS01 ESTUPS02</t>
  </si>
  <si>
    <t>DJC-SE-0526-C860-LNR-V2</t>
  </si>
  <si>
    <t>https://drive.google.com/drive/folders/1WgJz9p7pqXMa1WCh7nFS3gK-m9CWBhVM?usp=drive_link</t>
  </si>
  <si>
    <t>Dongguan Shanke New Energy Co., Ltd.</t>
  </si>
  <si>
    <t>LCSE-389</t>
  </si>
  <si>
    <t>Equipo de Audio - PARLN059</t>
  </si>
  <si>
    <t>DJC-SE-0426-C868-LNR-V1</t>
  </si>
  <si>
    <t>https://drive.google.com/drive/folders/1q_Hz9rwSWln1bemNSmg7f4hxiSg-6R-C</t>
  </si>
  <si>
    <t>Huizhou Oupeng Electronics Technology Co., Ltd.</t>
  </si>
  <si>
    <t>LCSE-423</t>
  </si>
  <si>
    <t>Molinillo Eléctrico - TIMEMO12</t>
  </si>
  <si>
    <t>BIDCOM SRL : DJC13867SE</t>
  </si>
  <si>
    <t>https://drive.google.com/drive/folders/1J_BCBCWsOA64nfUjYTOWd8BmuROJNfMU</t>
  </si>
  <si>
    <t>ShangHai TIMEMORE Coffee Equipment Co., Ltd.</t>
  </si>
  <si>
    <t>LCSH-2053</t>
  </si>
  <si>
    <t>Esquiladora Inalámbrica - CORTPE71</t>
  </si>
  <si>
    <t>BIDCOM SRL : DJC13873SE</t>
  </si>
  <si>
    <t>https://drive.google.com/drive/folders/19mH0ixBR-0gdzAaLFyZfmrX1Mi-VE1Zm</t>
  </si>
  <si>
    <t>Yongkang Qianyuanlai Tools Co., Ltd.</t>
  </si>
  <si>
    <t>LCSH-2054</t>
  </si>
  <si>
    <t>Bomba de aire eléctrica - PROJ0068</t>
  </si>
  <si>
    <t>BIDCOM SRL : DJC13865SE</t>
  </si>
  <si>
    <t>https://drive.google.com/drive/folders/1X_FLGdjKxrkC361oYug2uvEauLZ3pkgb</t>
  </si>
  <si>
    <t>Jiaxing Quancheng Inflatable Products Co., Ltd.</t>
  </si>
  <si>
    <t>LCSH-2058</t>
  </si>
  <si>
    <t>Limpiador Ultrasónico - ULTRA003</t>
  </si>
  <si>
    <t>BIDCOM SRL : DJC11292SE</t>
  </si>
  <si>
    <t>https://drive.google.com/drive/folders/1Vj3Vu0_mOBXjF21uoyI1NT41mmvYzOe2</t>
  </si>
  <si>
    <t>Building 7,  Taikoo Yinde Industrial Park, Zhukeng Community, Longtian Street, Pingshan District, Sh</t>
  </si>
  <si>
    <t>LCSH-2086</t>
  </si>
  <si>
    <t>Purificador de aire - IOAIR001</t>
  </si>
  <si>
    <t>BIDCOM SRL : DJC13933SE</t>
  </si>
  <si>
    <t>https://drive.google.com/drive/folders/1fHlitqKiWdjVIlvf9N4n_3DuWSpOlZZl</t>
  </si>
  <si>
    <t>Cixi Zhouxiang Heli Electrical Appliance Factory</t>
  </si>
  <si>
    <t>LCSH-2130</t>
  </si>
  <si>
    <t>Campana Extractora de Cocina - CAMPCO08</t>
  </si>
  <si>
    <t>BIDCOM SRL : DJC11987SE</t>
  </si>
  <si>
    <t>https://drive.google.com/drive/folders/1HxNUFiy5HG8q90SGiEvhB4ByawCY_wEt</t>
  </si>
  <si>
    <t>Zhongshan Tianmei Electrical Appliances Co., Ltd.</t>
  </si>
  <si>
    <t>LCSH-2131</t>
  </si>
  <si>
    <t>Espumador de leche - LECHBA01</t>
  </si>
  <si>
    <t>BIDCOM SRL : DJC11233SE</t>
  </si>
  <si>
    <t>https://drive.google.com/drive/folders/1ZscK6-z2meHx9DgRyIdAJBeRowThUG7A</t>
  </si>
  <si>
    <t>Ningbo Longde Life Electric Appliance Co., Ltd.</t>
  </si>
  <si>
    <t>LCSH-2229</t>
  </si>
  <si>
    <t>Secador de Pelo Canino - SECAPET5</t>
  </si>
  <si>
    <t>BIDCOM SRL : DJC13944SE</t>
  </si>
  <si>
    <t>https://drive.google.com/drive/folders/1Wpd6oLptWu4Ig-aeErzxSBrfbNDu-tk0</t>
  </si>
  <si>
    <t>NINGBO MEACE PET PRODUCTS CO., LTD</t>
  </si>
  <si>
    <t>LCSH-2230</t>
  </si>
  <si>
    <t>862. Lavarropas automático - LAVROP03 LAVROP02 LAVROP01</t>
  </si>
  <si>
    <t>DJC-SE-0326-C862-LNR-V1</t>
  </si>
  <si>
    <t>https://drive.google.com/drive/folders/1zpSBTWUuEF_NiG23CG0VXb5VqyZ63Hxo</t>
  </si>
  <si>
    <t>Room B, 12/F, Yuen Long Hi-Tech Centre, 11 Wang Yip Street West,  Yuen Long, Hong Kong, China</t>
  </si>
  <si>
    <t>LCSH-2259</t>
  </si>
  <si>
    <t>Máquina Automática de Café Expresso - CAFEXP40</t>
  </si>
  <si>
    <t>DJC-SE-0426-C890-LNR-V1</t>
  </si>
  <si>
    <t>https://drive.google.com/drive/folders/1U35HJQFG6Mx4RUlQGTlj1veWZDN6syGD</t>
  </si>
  <si>
    <t>Zhongshan Bowen Home Appliance Co., Ltd.</t>
  </si>
  <si>
    <t>LCSH-2298</t>
  </si>
  <si>
    <t>Cinta de Correr - CINTA999</t>
  </si>
  <si>
    <t>DJC-SE-0426-C906-LNR-V1</t>
  </si>
  <si>
    <t>https://drive.google.com/drive/folders/1nni-wkQobJRX7_5Gm3KresNG_u2y_yc9</t>
  </si>
  <si>
    <t>Jinhua Transtar Fitness Equipment CO., LTD.</t>
  </si>
  <si>
    <t>LCSH-2362</t>
  </si>
  <si>
    <t>CINTA DE CORRER PLEGABLE - UREVO004</t>
  </si>
  <si>
    <t>DJC-SE-0726-C923-LNR-V2</t>
  </si>
  <si>
    <t>https://drive.google.com/drive/folders/1YB93DxWOJJ5a3PUweO1aGdq2q2hHSTFA?usp=drive_link</t>
  </si>
  <si>
    <t>XIAMEN KSTAR SPORTS CO.,LTD</t>
  </si>
  <si>
    <t>LCSH-2432-M1</t>
  </si>
  <si>
    <t>Máquina de corte de pelo - CORTPE01</t>
  </si>
  <si>
    <t>DJC-SE-0326-C929-LNR-V1</t>
  </si>
  <si>
    <t>https://drive.google.com/drive/folders/1O3icE6mA-V3C3mJflGDpmVshKaB0V0j_</t>
  </si>
  <si>
    <t>NINGBO HOMEBEAUTY ELECTRICAL APPLIANCES CO., LTD.</t>
  </si>
  <si>
    <t>LCSH-2466</t>
  </si>
  <si>
    <t>Cepillo Alisador de Cabello - SECA0007</t>
  </si>
  <si>
    <t>DJC-SE-0526-C885-LNR-V1</t>
  </si>
  <si>
    <t>https://drive.google.com/drive/folders/1Y8bN9_ejC1xwKcQD061ehM7U_-_VDfAa</t>
  </si>
  <si>
    <t>Ningbo Riwei Electrical Appliances Co., Ltd.</t>
  </si>
  <si>
    <t>LCSH-2557</t>
  </si>
  <si>
    <t>Plancha a Vapor - VAP00002</t>
  </si>
  <si>
    <t>DJC-SE-0626-C98-LNR-V1</t>
  </si>
  <si>
    <t>https://drive.google.com/drive/folders/1q-IEu_Cc_VL23AKkb-KzPsr8t4nqDwNM</t>
  </si>
  <si>
    <t>Ningbo Mayway Electrical Appliance Co., Ltd.</t>
  </si>
  <si>
    <t>LCSH-2600</t>
  </si>
  <si>
    <t>Masajeador de pies - MASAJ148</t>
  </si>
  <si>
    <t>DJC-SE-0626-C188-LNR-V1</t>
  </si>
  <si>
    <t>https://drive.google.com/drive/folders/1JOL2SioWitFkTX4dI15cfhpQZPYeV20q</t>
  </si>
  <si>
    <t>Yongkang Jiubang Industry and Trade Co., Ltd.</t>
  </si>
  <si>
    <t>LCSH-2601</t>
  </si>
  <si>
    <t>Deshidratador de alimentos - DESHID08 / DESHID10</t>
  </si>
  <si>
    <t>DJC-SE-0626-C419-LNR-V1</t>
  </si>
  <si>
    <t>https://drive.google.com/drive/folders/1mk8VZUNhJp4JvIcl5QQ5P5sIoChPb0re</t>
  </si>
  <si>
    <t>NINGBO BAIYI ELECTRIC CO.,LTD.</t>
  </si>
  <si>
    <t>LCSH-2602</t>
  </si>
  <si>
    <t>Huevera electrica - EGG00003</t>
  </si>
  <si>
    <t>DJC-SE-0626-C962-LNR-COD- V1</t>
  </si>
  <si>
    <t>https://drive.google.com/drive/folders/1R0mbo92N2n_w2-t4mtreWkMeQZzeb_sm?usp=drive_link</t>
  </si>
  <si>
    <t>Zhongshan Huapo Electrical Appliances Co., Ltd.</t>
  </si>
  <si>
    <t>LCSH-2621</t>
  </si>
  <si>
    <t>Cafetera Portatil - CAFEPOR1</t>
  </si>
  <si>
    <t>DJC-SE-0626-C954-LNR-V1</t>
  </si>
  <si>
    <t>https://drive.google.com/drive/folders/1XlNR9VEUp2HJDOC2g2grPGf4emv9RRNG?usp=drive_link</t>
  </si>
  <si>
    <t>Guangdong Denojin Technology Co., Ltd.</t>
  </si>
  <si>
    <t>LCSH-2624</t>
  </si>
  <si>
    <t>INODORO INTELIGENTE - SANITA11</t>
  </si>
  <si>
    <t>DJC-SE-0726-C963-LNR-V1</t>
  </si>
  <si>
    <t>https://drive.google.com/drive/folders/1Kgc6pWwTHN9i87fZPQ1FFcnToE5xmILP?usp=drive_link</t>
  </si>
  <si>
    <t>Chaozhou chaoan dengtang jinyouyuan sanitary ware manufactory</t>
  </si>
  <si>
    <t>LCSH-2644</t>
  </si>
  <si>
    <t>BUCLERA RIZADORA - BUCLE015</t>
  </si>
  <si>
    <t>DJC-SE-0626-C968-LNR-COD-V1</t>
  </si>
  <si>
    <t>https://drive.google.com/drive/folders/1SNdv13e9bm-R_ZPWF0CzMeCNrN1mBo0l?usp=drive_link</t>
  </si>
  <si>
    <t>Wenzhou Sili Electronics Technology Co., Ltd</t>
  </si>
  <si>
    <t>LCSH-2645</t>
  </si>
  <si>
    <t>Cafeteras Eléctricas Expresso -  CAFEXP07 - CAFEXP08</t>
  </si>
  <si>
    <t>DJC-SE-0626-C397-LNR-COD-V1</t>
  </si>
  <si>
    <t>https://drive.google.com/drive/folders/1P0r2gaT9J2W8IeSOhoWleaQI1aZt1X_P</t>
  </si>
  <si>
    <t>LCSH-2661</t>
  </si>
  <si>
    <t>Plancha para el Cabello - PLAN0002</t>
  </si>
  <si>
    <t>DJC-SE-0626-C88-LNR-COD-V1</t>
  </si>
  <si>
    <t>https://drive.google.com/drive/folders/1srRrA18iu0VP-qITu6RH9eK6qTcoGMWc</t>
  </si>
  <si>
    <t>Wenzhou Zhengwu Technology Co,.Ltd</t>
  </si>
  <si>
    <t>LCSH-2662</t>
  </si>
  <si>
    <t>Rizador de Cabello - BUCLE001</t>
  </si>
  <si>
    <t>DJC-SE-0626-C90-LNR-COD-V1</t>
  </si>
  <si>
    <t>https://drive.google.com/drive/folders/1o7nZAuv8i7WWsKaPPp-ezjqY2PuUKogA</t>
  </si>
  <si>
    <t>Cixi Xuntuo Electrical Appliance Co., Ltd</t>
  </si>
  <si>
    <t>LCSH-2663</t>
  </si>
  <si>
    <t>EXFOLIADOR DE PIES - EXFPIE01</t>
  </si>
  <si>
    <t>DJC-SE-0726-C1003-LNR-V1</t>
  </si>
  <si>
    <t>https://drive.google.com/drive/folders/1CHgL71Ab_l5Vrr9FRmmOf4cDWbHQKMA8?usp=drive_link</t>
  </si>
  <si>
    <t>Wenzhou Jinding Beauty &amp; Hair Care Equipment Co., Ltd.</t>
  </si>
  <si>
    <t>LCSH-2712</t>
  </si>
  <si>
    <t>Planchita de pelo - PLAN0019</t>
  </si>
  <si>
    <t>DJC-SE-0726-C967-LNR-V1</t>
  </si>
  <si>
    <t>https://drive.google.com/drive/folders/1HmqJfzxZ1OWLpEcL-C-_9I1jf17aWvUK?usp=drive_link</t>
  </si>
  <si>
    <t>Dongguan Youkede Electrical Appliances Co., Ltd.</t>
  </si>
  <si>
    <t>LCSH-2726</t>
  </si>
  <si>
    <t>DJC-SE-0726-C1020-LNR-V1</t>
  </si>
  <si>
    <t>https://drive.google.com/drive/folders/1ZojG4mRl5hJMfjSwtqPUGtdPPIMW6T1G?usp=drive_link</t>
  </si>
  <si>
    <t>WENZHOU LINGDUN ELECTRONIC TECHNOLOGY CO., LTD.</t>
  </si>
  <si>
    <t>LCSH-2727</t>
  </si>
  <si>
    <t>INFLADOR COLCHONETA - SPO00040</t>
  </si>
  <si>
    <t>DJC-SE-0726-C969-LNR-V1</t>
  </si>
  <si>
    <t>https://drive.google.com/drive/folders/1DVcKWpUda1EF94pf2Cu2gAdt2EeOx9MU?usp=drive_link</t>
  </si>
  <si>
    <t>Dongguan Jiazheng Electrical Appliances Co., Ltd.</t>
  </si>
  <si>
    <t>LCSH-2728</t>
  </si>
  <si>
    <t>LÁMPARA DE TECHO COLGANTE - LAMP0024</t>
  </si>
  <si>
    <t>DJC-SE-0826-C992-LNR-V1</t>
  </si>
  <si>
    <t>https://drive.google.com/drive/folders/1fJYPfiZyEMH6yLf4SVn8msmzTwHgaRL2?usp=drive_link</t>
  </si>
  <si>
    <t>Zhongshan Mant Lighting Co., Ltd</t>
  </si>
  <si>
    <t>Botella Calentadora de leche - BEBWARM1</t>
  </si>
  <si>
    <t>DJC-SE-0826-C1034-LNR-V1</t>
  </si>
  <si>
    <t>https://drive.google.com/drive/folders/1DXATUKg7dLsTmdNdhOiejcFJ4BT-Xmur?usp=drive_link</t>
  </si>
  <si>
    <t>Olla Arrocera Eléctrica - ARROZ002</t>
  </si>
  <si>
    <t>DJC-SE-0726-C204-LNR-V1</t>
  </si>
  <si>
    <t>https://drive.google.com/drive/folders/1lHaiAka6E_CBYcuElemTcS8F48XWhBBE</t>
  </si>
  <si>
    <t>Zhongshan Huichu Electrical Appliance CO., Ltd.</t>
  </si>
  <si>
    <t>LCSH-2791</t>
  </si>
  <si>
    <t>Calentador de cera - DEPI0016</t>
  </si>
  <si>
    <t>DJC-SE-0726-C192-LNR-V1</t>
  </si>
  <si>
    <t>https://drive.google.com/drive/folders/1La6BTMXwYbmegYKaFYATExKCyVvu0WIL</t>
  </si>
  <si>
    <t>Shenzhen Alist Technology Co., Ltd.</t>
  </si>
  <si>
    <t>LCSH-2792</t>
  </si>
  <si>
    <t>DJC-SE-0826-C217-LNR-V1</t>
  </si>
  <si>
    <t>https://drive.google.com/drive/folders/1qG1E4FVRR0ip_ISaMPcPUjC927oEDLK9</t>
  </si>
  <si>
    <t>Yongkang Tianyi Electric Appliances Co., LTD</t>
  </si>
  <si>
    <t>LCSH-2868</t>
  </si>
  <si>
    <t>ESTACIONES DE SOLDADO YIHUA - SOLDXXX</t>
  </si>
  <si>
    <t>DJC-SE-0626-C949-LNR-COD-V1</t>
  </si>
  <si>
    <t>https://drive.google.com/drive/folders/1xhIKBrX3F98Z-uVJgGD1eT9STrGErNcp?usp=drive_link</t>
  </si>
  <si>
    <t>AAB683</t>
  </si>
  <si>
    <t>LCST-1422</t>
  </si>
  <si>
    <t>Selladora al vacio de comida - SELLAD04</t>
  </si>
  <si>
    <t>DJC-SE-0726-C1042-LNR-V1</t>
  </si>
  <si>
    <t>https://drive.google.com/drive/folders/15tRlbFAqMQOX7-xLc5T2VGmdkPeaHWKX?usp=drive_link</t>
  </si>
  <si>
    <t>Cangzhou Xindaer Intelligent Technology Co., Ltd.</t>
  </si>
  <si>
    <t>Fuente GVE  - AUTHEL03</t>
  </si>
  <si>
    <t>DJC-SE-0626-C1029-TUV-V1</t>
  </si>
  <si>
    <t>https://drive.google.com/drive/folders/1OJ-_N30Ca4a6H_kcR8ye2NQOurogIJ7j?usp=drive_link</t>
  </si>
  <si>
    <t>Foshan Shunde GUANYUDA Power Supply Co., Ltd.</t>
  </si>
  <si>
    <t>MC-V 4189657 ENA</t>
  </si>
  <si>
    <t>Freezer - FREEZ203</t>
  </si>
  <si>
    <t>CERTIFICADO 834 [EE]</t>
  </si>
  <si>
    <t>DJC - 12899EE</t>
  </si>
  <si>
    <t>https://drive.google.com/drive/folders/1HUho63IO0wM3HJtLZicwBVXlRVRA3vT9</t>
  </si>
  <si>
    <t>Feilong Home Electrical Group Co., Ltd</t>
  </si>
  <si>
    <t>MMN-09-25-0198, MMN-10-25-1759</t>
  </si>
  <si>
    <t>Freidora de Aire - FREI0026</t>
  </si>
  <si>
    <t>CERTIFICADO 32 [EE]</t>
  </si>
  <si>
    <t>BIDCOM SRL: DJC13828EE</t>
  </si>
  <si>
    <t>https://drive.google.com/drive/folders/1NKq3mG7jv20R5OGp03EElpVze8Ep2msK</t>
  </si>
  <si>
    <t>Ningbo Lemeijia Electric Equipment Technology Co., Ltd.</t>
  </si>
  <si>
    <t>MMN-11-24-7313, MMN-12-25-7470</t>
  </si>
  <si>
    <t>Horno eléctrico portátil - FREI0024</t>
  </si>
  <si>
    <t>CERTIFICADO 590 [EE]</t>
  </si>
  <si>
    <t>BIDCOM SRL: DJC11744EE</t>
  </si>
  <si>
    <t>https://drive.google.com/drive/folders/1DfM9rAMmGmpyJuOuvwZcoq-2y1i5fG_0</t>
  </si>
  <si>
    <t>Foshan Shunde Kufu Electric Appliances Co.,Ltd</t>
  </si>
  <si>
    <t>MMN-11-24-7314 - MMN-12-257471</t>
  </si>
  <si>
    <t>Freidora de Aire - FREI0005</t>
  </si>
  <si>
    <t>CERTIFICADO 32 [EE1]</t>
  </si>
  <si>
    <t>BIDCOM SRL: DJC11293EE</t>
  </si>
  <si>
    <t>MMN-11-24-7315, MMN-12-25-7472</t>
  </si>
  <si>
    <t>TV OLED LG evo C4 83" - OLED83C4PSA</t>
  </si>
  <si>
    <t>CERTIFICADO 940</t>
  </si>
  <si>
    <t>DJC-SE-0326-C940-BIDC-V1</t>
  </si>
  <si>
    <t>https://drive.google.com/drive/folders/1jRbzTVCUXBMO93rOYMycZJ7YfVY8QmhS?usp=drive_link</t>
  </si>
  <si>
    <t>NO128844 (REP021013)</t>
  </si>
  <si>
    <t>Generador Inverter Multifuncional T40GENER / T50GENER / T100GENER</t>
  </si>
  <si>
    <t>CERTIFICADO 922</t>
  </si>
  <si>
    <t>PROF.001</t>
  </si>
  <si>
    <t>https://drive.google.com/drive/folders/1z4uVYYriKpddLTJIXR6ZRP49SNn4HW0P?usp=drive_link</t>
  </si>
  <si>
    <t>CHONGQING ZONGSHEN GENERAL POWER MACHINE CO., LTD.</t>
  </si>
  <si>
    <t>Masajeadores 24V - Clase III</t>
  </si>
  <si>
    <t>BIDCOM SRL : DJC14174SE</t>
  </si>
  <si>
    <t>https://drive.google.com/drive/folders/1lZruTHZtYCtDDPhDwSwpMjwOpNj5F575</t>
  </si>
  <si>
    <t>Zhejiang Luyao Electronics Technology Co., Ltd.</t>
  </si>
  <si>
    <t>Q-AR-02306-T-7</t>
  </si>
  <si>
    <t>Selladora de bolsas - LIBRE004 / LIBRE002</t>
  </si>
  <si>
    <t>BIDCOM SRL: DJC14173SE</t>
  </si>
  <si>
    <t>https://drive.google.com/drive/folders/1Dan2nnXJ9JSHNC5RHm4y9Po3JpFUmb09</t>
  </si>
  <si>
    <t>Hangzhou Fuyang Sigo Office Supplies Co., Ltd</t>
  </si>
  <si>
    <t>Q-AR-03814-T-3</t>
  </si>
  <si>
    <t>DJC-SE-0326-C851-QKA-V1</t>
  </si>
  <si>
    <t>Q-AR-05670-T-0</t>
  </si>
  <si>
    <t>Horno eléctrico - HOREL035 HOREL045</t>
  </si>
  <si>
    <t>DJC-SE-0326-C863-QKA-V1</t>
  </si>
  <si>
    <t>Q-AR-05671-T-0</t>
  </si>
  <si>
    <t>Estación de energía portátil - ECOFLO06</t>
  </si>
  <si>
    <t>DJC-SE-0326-C899-QKA-V1</t>
  </si>
  <si>
    <t>https://drive.google.com/drive/folders/13wC9IvEXhkfSF3uj7g3mA7rJJ2TWVc5X</t>
  </si>
  <si>
    <t>Q-AR-05672-T-0</t>
  </si>
  <si>
    <t>Estación de energía portátil - ECOFLO07</t>
  </si>
  <si>
    <t>DJC-SE-0326-C900-QKA-V1</t>
  </si>
  <si>
    <t>https://drive.google.com/drive/folders/1w28SMtKrsvOFfhoT_oVb8iM5fG9ZEb7I</t>
  </si>
  <si>
    <t>Q-AR-05673-T-0</t>
  </si>
  <si>
    <t>Estación de energía portátil - ECOFLO09</t>
  </si>
  <si>
    <t>DJC-SE-0426-C902-QKA-V2</t>
  </si>
  <si>
    <t>https://drive.google.com/drive/folders/1KbRCbOwcOjScqkLeOYqEqve1K9d7msgn</t>
  </si>
  <si>
    <t>Q-AR-05674-T-1</t>
  </si>
  <si>
    <t>Purificador de aire - PURAIR01</t>
  </si>
  <si>
    <t>DJC-SE-0326-C907-QKA-V1</t>
  </si>
  <si>
    <t>https://drive.google.com/drive/folders/1P5as87uHQeH3VigEyulvQDx4QlwrBrKb</t>
  </si>
  <si>
    <t>Shenzhen UR-Health Technology Co., Ltd.</t>
  </si>
  <si>
    <t>Q-AR-05675-T-0</t>
  </si>
  <si>
    <t>Enfriador de aire - CLIMA007</t>
  </si>
  <si>
    <t>DJC-SE-0326-C911-QKA-V1</t>
  </si>
  <si>
    <t>https://drive.google.com/drive/folders/1LDRwO5Ears8bZjP_ry-I4WE_oYaRkSJQ</t>
  </si>
  <si>
    <t>Ningbo Fu Ze Electric Appliance Co.,Ltd.</t>
  </si>
  <si>
    <t>Q-AR-05676-T-0</t>
  </si>
  <si>
    <t>DJC-SE-0526-C877-QKA-V1</t>
  </si>
  <si>
    <t>https://drive.google.com/drive/folders/17h_ZLNSiAw-bC1GnhyCJ8ddzGXqEMbwy?usp=drive_link</t>
  </si>
  <si>
    <t>Q-AR-05916-T-0</t>
  </si>
  <si>
    <t>DJC-SE-0626-C916-QKA-V1</t>
  </si>
  <si>
    <t>https://drive.google.com/drive/folders/1sNPCj01tXTftK2DkWHHDwQyhscVWXwgr?usp=drive_link</t>
  </si>
  <si>
    <t>Q-AR-05917-T-0</t>
  </si>
  <si>
    <t>Lava-Secarropas - LAVROP05</t>
  </si>
  <si>
    <t>CERTIFICADO 896</t>
  </si>
  <si>
    <t>DJC-SE-0426-C896-QKA-V1</t>
  </si>
  <si>
    <t>https://drive.google.com/drive/folders/10F7rabZ9PCWXlVLY7JRySMnI0x18vHeh</t>
  </si>
  <si>
    <t>Jiangsu Konka Smart Electrical Appliances Co., Ltd.</t>
  </si>
  <si>
    <t>Q-AR-06038-T-0</t>
  </si>
  <si>
    <t>Maquina de helados - MHELA009</t>
  </si>
  <si>
    <t>DJC-SE-0426-C938-QKA-V1</t>
  </si>
  <si>
    <t>https://drive.google.com/drive/folders/1FCR6-_-rqVCk-sO2HTnsUZ9EYpDdNUey?usp=drive_link</t>
  </si>
  <si>
    <t>HANGZHOU KITCHEN IDEA TECHNOLOGY CO., LTD.</t>
  </si>
  <si>
    <t>Q-AR-06059-T-0</t>
  </si>
  <si>
    <t>Licuadora - LICUADO1</t>
  </si>
  <si>
    <t>DJC-SE-0426-C941-QKA-V1</t>
  </si>
  <si>
    <t>https://drive.google.com/drive/folders/1IUqnTKmS2CE23bOYrf_wOgTWyxSLAAPX</t>
  </si>
  <si>
    <t>GUANGDONG KEJIALIN ELECTRICAL APPLIANCE MANUFACTURER LIMITED COMPANY</t>
  </si>
  <si>
    <t>Q-AR-06099-T-0</t>
  </si>
  <si>
    <t>MÁQUINA FABRICADORA DE HIELO - MHIEL001 MHIEL004</t>
  </si>
  <si>
    <t>DJC-SE-0426-C838-QKA-V1</t>
  </si>
  <si>
    <t>https://drive.google.com/drive/folders/1c6d5OwIxzLJ6O6PlwVZar5Xxn7jZjiZ-</t>
  </si>
  <si>
    <t>Ningbo Hicon Industry Technology Co., Ltd.</t>
  </si>
  <si>
    <t>Q-AR-06102-T-0</t>
  </si>
  <si>
    <t>FUENTE ROBOT DE PILETA - ROBPIL10</t>
  </si>
  <si>
    <t>CERTIFICADO 952</t>
  </si>
  <si>
    <t>DJC-SE-0826-C952-QKA-V1</t>
  </si>
  <si>
    <t>https://drive.google.com/drive/folders/1jZd-sqpSWLCRscyZHT9neAYumsn27jMF?usp=drive_link</t>
  </si>
  <si>
    <t>FOSHAN SHUNDE GUANYUDA POWER SUPPLY CO., LTD.</t>
  </si>
  <si>
    <t>Q-AR-06211-T-1</t>
  </si>
  <si>
    <t>AIRE ACONDICIONADO COMPACTO - AIRCON3X</t>
  </si>
  <si>
    <t>DJC-SE-0626-C976-QKA-V1</t>
  </si>
  <si>
    <t>https://drive.google.com/drive/folders/1Cr3KRGJSO4WBofLjQ46YKxGzskSJQmQq?usp=drive_link</t>
  </si>
  <si>
    <t>DONGGUAN JHS ELECTRICAL CO., LTD.</t>
  </si>
  <si>
    <t>Q-AR-06231-T-0</t>
  </si>
  <si>
    <t>HORNO PIZZERO ELECTRICO - PIZZA004</t>
  </si>
  <si>
    <t>DJC-SE-0626-C980-ORG-COD-V1</t>
  </si>
  <si>
    <t>https://drive.google.com/drive/folders/1xvs-ENxDSniax1HWfLJuAL2fVWNSURvo?usp=drive_link</t>
  </si>
  <si>
    <t>JIANGMEN S-2 SCIENCE AND TECHNOLOGY DEVELOPMENT CO., LTD.</t>
  </si>
  <si>
    <t>Q-AR-06232-T-0</t>
  </si>
  <si>
    <t>Impresora codificadora - IMPCOD02</t>
  </si>
  <si>
    <t>DJC-SE-0626-C964-QKA-V1</t>
  </si>
  <si>
    <t>https://drive.google.com/drive/folders/1JCbkio1Mcaaqn5n5kQA0V9vyvPT_jgnG?usp=drive_link</t>
  </si>
  <si>
    <t>SHENZHEN MERRYKING ELECTRONICS CO,. LTD</t>
  </si>
  <si>
    <t>Q-AR-06268-T-0</t>
  </si>
  <si>
    <t>Dispenser de formula - BEBE0117</t>
  </si>
  <si>
    <t>DJC-SE-0626-C959-QKA-COD-V1</t>
  </si>
  <si>
    <t>https://drive.google.com/drive/folders/17K1YOXatJOXGhN9vBBHr6Yk7ItzOlAoI?usp=drive_link</t>
  </si>
  <si>
    <t>ZHONGSHAN LAINUO ELECTRIC APPLIANCE CO., LTD</t>
  </si>
  <si>
    <t>Q-AR-06274-T-0</t>
  </si>
  <si>
    <t>SPOT CLEANER - ASP0059X</t>
  </si>
  <si>
    <t>DJC-SE-0626-C974-QKA-V1</t>
  </si>
  <si>
    <t>https://drive.google.com/drive/folders/1CPjrWdvRhbQhOmeoaJ6hVyWl4-wf2hXO?usp=drive_link</t>
  </si>
  <si>
    <t>NINGBO KLINSMANN INTELLIGENT TECHNOLOGY CO., LTD</t>
  </si>
  <si>
    <t>Q-AR-06284-T-0</t>
  </si>
  <si>
    <t>MANTA TERMITA - ALMTER10</t>
  </si>
  <si>
    <t>DJC-SE-0626-C996-ORG-COD-V1</t>
  </si>
  <si>
    <t>https://drive.google.com/drive/folders/1kQyd92Em2N_kiguX-j17iUMTEizEnuCx?usp=drive_link</t>
  </si>
  <si>
    <t>DONGGUAN SUNBRIGHT ELECTRIC APPLIANCE CO., LTD</t>
  </si>
  <si>
    <t>Q-AR-06293-T-0</t>
  </si>
  <si>
    <t>HORNO ELECTRICO AIRFRYER - HORFREI2</t>
  </si>
  <si>
    <t>DJC-SE-0626-C966-QKA-V1</t>
  </si>
  <si>
    <t>https://drive.google.com/drive/folders/1uDk6D_jPNeCGGXVQg5NPtprn92zNZk46?usp=drive_link</t>
  </si>
  <si>
    <t>Zhongshan Gentech Electric Appliance Co., Ltd</t>
  </si>
  <si>
    <t>Q-AR-06295-T-0</t>
  </si>
  <si>
    <t>Estación de energía portátil con función de inversor - ECOFLO04</t>
  </si>
  <si>
    <t>DJC-SE-0626-C898-QKA-V1</t>
  </si>
  <si>
    <t>https://drive.google.com/drive/folders/1WjZYMH2cVrB7AAdljehD3jdOO6ujdraq</t>
  </si>
  <si>
    <t>Q-AR-06309-T-0</t>
  </si>
  <si>
    <t>Estación de energía portátil con función de inversor - ECOFLO10</t>
  </si>
  <si>
    <t>DJC-SE-0626-C903-ORG-COD-V1</t>
  </si>
  <si>
    <t>https://drive.google.com/drive/folders/1f5TiHdlRKmsBLRl75k1Lfl1vNhEEqwqd</t>
  </si>
  <si>
    <t>Q-AR-06350-T-0</t>
  </si>
  <si>
    <t>Maquina para hacer leche vegetal - NATMILK1</t>
  </si>
  <si>
    <t>DJC-SE-0626-C1005-ORG-COD-V1</t>
  </si>
  <si>
    <t>https://drive.google.com/drive/folders/1c-LBMfTErUGSstbIw6Nq43iDlV4JEynx?usp=drive_link</t>
  </si>
  <si>
    <t>ZHONGSHAN HONGCHANG ELECTRONICS CO., LTD</t>
  </si>
  <si>
    <t>Q-AR-06353-T-0</t>
  </si>
  <si>
    <t>HELADERA - HELAD16</t>
  </si>
  <si>
    <t>DJC-SE-0726-C1036-QKA-V1</t>
  </si>
  <si>
    <t>https://drive.google.com/drive/folders/1m_6cWG-e85LixzkDDHhhMlXBfYnAbUAd?usp=drive_link</t>
  </si>
  <si>
    <t>Q-AR-06385-T-0</t>
  </si>
  <si>
    <t>heladera - HELAD18</t>
  </si>
  <si>
    <t>DJC-SE-0826-C1037-QKA-V1</t>
  </si>
  <si>
    <t>https://drive.google.com/drive/folders/1xeoA0tb1hacR7M2n7JT0hmiZEaVr6GDf?usp=drive_link</t>
  </si>
  <si>
    <t>SHANGHAI SONLU SHANGLING ENTERPRISE GROUP CO., LTD.</t>
  </si>
  <si>
    <t>Q-AR-06406-T-0</t>
  </si>
  <si>
    <t>Heladera Inverter 413L con dispenser - HELADE19</t>
  </si>
  <si>
    <t>DJC-SE-0826-C1038-QKA-V1</t>
  </si>
  <si>
    <t>https://drive.google.com/drive/folders/1z6YfTmfeXvfQKZcVuPe_9awZ54B_jZuh?usp=drive_link</t>
  </si>
  <si>
    <t>JIANGSU SHANGLING INTELLIGENT ELECTRIC APPLIANCE CO., LTD</t>
  </si>
  <si>
    <t>Q-AR-06427-T-0</t>
  </si>
  <si>
    <t>Climatizador portatil 30l - CLIMA010</t>
  </si>
  <si>
    <t>DJC-SE-0726-C1070-QKA-V1</t>
  </si>
  <si>
    <t>https://drive.google.com/drive/folders/1_FYqpOrqszRAbvqGzSWzRWJproMiYypO?usp=drive_link</t>
  </si>
  <si>
    <t>CIXI FUYUN ELECTRIC APPLIANCE CO., LTD.</t>
  </si>
  <si>
    <t>Q-AR-06434-T-0</t>
  </si>
  <si>
    <t>Lavasecarropa - LAVROP07</t>
  </si>
  <si>
    <t>DJC-SE-0726-C1085-QKA-V1</t>
  </si>
  <si>
    <t>https://drive.google.com/drive/folders/1mYm9xRbqAs105RqGbNe6Z2GC6JXoPlbn?usp=drive_link</t>
  </si>
  <si>
    <t>JIANGSU KONKA SMART ELECTRICAL APPLIANCES CO., LTD.</t>
  </si>
  <si>
    <t>DEKRA TESTING AND CERTIFICATION (SHANGHAI) LTD.</t>
  </si>
  <si>
    <t>Q-AR-06493-T-0</t>
  </si>
  <si>
    <t>Yogurtera de 12 potes 120ml - YOGUR009</t>
  </si>
  <si>
    <t>CERTIFCIADO 1062</t>
  </si>
  <si>
    <t>DJC-SE-0826-C1062-QKA-V1</t>
  </si>
  <si>
    <t>https://drive.google.com/drive/folders/1vQFYZfgZX_EnnN4yXtsZALl6Qh9EsK5i?usp=drive_link</t>
  </si>
  <si>
    <t>NINGBO TSIDA ELECTRICAL APPLIANCE CO., LTD.</t>
  </si>
  <si>
    <t>Q-AR-06539-T-0</t>
  </si>
  <si>
    <t>TOSTADORA DIGITAL - TESTDIG1</t>
  </si>
  <si>
    <t>DJC-SE-0826-C983-QKA-V1</t>
  </si>
  <si>
    <t>https://drive.google.com/drive/folders/15eu0TZmwwzN-XWnq_a9EARIbGfdYRCzx?usp=drive_link</t>
  </si>
  <si>
    <t>Q-AR-06546-T-0</t>
  </si>
  <si>
    <t>Plancha a vapor 1500W 295ML - PVAP0012</t>
  </si>
  <si>
    <t>CERTIFCIADO 1060</t>
  </si>
  <si>
    <t>DJC-SE-0826-C1060-QKA-V1</t>
  </si>
  <si>
    <t>https://drive.google.com/drive/folders/1f5eQ98OvTwrDEfW3QNyEe0gKNK8Vs-oV?usp=drive_link</t>
  </si>
  <si>
    <t>NINGBO MAYWAY ELECTRICAL APPLIANCE CO., LTD</t>
  </si>
  <si>
    <t>Q-AR-06570-T-0</t>
  </si>
  <si>
    <t>DJC-SE-0826-C1111-QKA-V1</t>
  </si>
  <si>
    <t>https://drive.google.com/drive/folders/1ezIsJFTfvUO4co5ASl-oHDKUAF8UAij0</t>
  </si>
  <si>
    <t>Q-AR-06584-T-0</t>
  </si>
  <si>
    <t>Fuente alimentacion aspiradora robot - ROBPIL09/11</t>
  </si>
  <si>
    <t>DJC-SE-0726-C1008-TUV-V1</t>
  </si>
  <si>
    <t>https://drive.google.com/drive/folders/1I9a34RWSQWcc18bLX43Ep9orPfEVpNoz?usp=drive_link</t>
  </si>
  <si>
    <t>Dongguan Sunun Power Co., Ltd.</t>
  </si>
  <si>
    <t>RA 4192032 EX</t>
  </si>
  <si>
    <t>Fuente alimentación aspiradora robot - ROBPIL07</t>
  </si>
  <si>
    <t>DJC-SE-0726-C1007-TUV-V1</t>
  </si>
  <si>
    <t>https://drive.google.com/drive/folders/1IHD1mMc2mhxtEpgErAMaq1Q1KFo7e8Gl?usp=drive_link</t>
  </si>
  <si>
    <t>RA 4192033 EX</t>
  </si>
  <si>
    <t>HORNO EMPOTRABLE - MAVERICK - MAVHO001 MAVHO002</t>
  </si>
  <si>
    <t>DJC-SE-0326-C934-BIDC-V1</t>
  </si>
  <si>
    <t>https://drive.google.com/drive/folders/1c8sPnLRXzJjcdZ1znjTpiwd-Fkm9rGQ5</t>
  </si>
  <si>
    <t>Guangdong Aoms Electrical Appliances Co., Ltd</t>
  </si>
  <si>
    <t>S-4364/011-1</t>
  </si>
  <si>
    <t>Almohadilla Termica - ALMTER02 / ALMTER03</t>
  </si>
  <si>
    <t>BIDCOM SRL : DJC14272SE</t>
  </si>
  <si>
    <t>https://drive.google.com/drive/folders/1ni5cO5Mw-soNAql7QDueN0AeGRAdG0Li</t>
  </si>
  <si>
    <t>Dongguan Sunbright Electric Appliance Co., Ltd.</t>
  </si>
  <si>
    <t>TCSE-IACSA-0146/047.1R3</t>
  </si>
  <si>
    <t>BIDCOM SRL: DJC14315SE</t>
  </si>
  <si>
    <t>https://drive.google.com/drive/folders/1w0cjJhqNVY6UG2N2pSHHs0lgQfQps1Ip</t>
  </si>
  <si>
    <t>Ningbo Yusing Lighting Co., Ltd.</t>
  </si>
  <si>
    <t>TCSE-IACSA-0146/063.1R3</t>
  </si>
  <si>
    <t>Maquina de humo - MAQHUM02 / MAQHUM03 / MAQHUM04 / MAQHUM05</t>
  </si>
  <si>
    <t>BIDCOM SRL : DJC 11502SE</t>
  </si>
  <si>
    <t>https://drive.google.com/drive/folders/1v8jOXfpTQ0WQkUYT37CXPom-3YYYg8Hy</t>
  </si>
  <si>
    <t>Guangzhou Maidi Optoelectronics Technology Co., Ltd.</t>
  </si>
  <si>
    <t>TCSE-IACSA-0146/182.1R2</t>
  </si>
  <si>
    <t>Ozonizador de aire - OZONO008</t>
  </si>
  <si>
    <t>BIDCOM SRL : DJC14206SE</t>
  </si>
  <si>
    <t>https://drive.google.com/drive/folders/12SdZfQiQbSM4VzR9oqLTEVkbqQCgbgdc</t>
  </si>
  <si>
    <t>Shenzhen Tianzheng United Technology Co., Lt.</t>
  </si>
  <si>
    <t>TCSE-IACSA-0146/254.1R1</t>
  </si>
  <si>
    <t>Secador de Pelo - SECA0001 / SECA0002 / SECA0013 / AMPLIANDO PARA METER SECA0006/SECA0009/SECA0011</t>
  </si>
  <si>
    <t>DJC-SE-0426-C45-ITK-V1</t>
  </si>
  <si>
    <t>https://drive.google.com/drive/folders/1Wwp4_Hp8Xp71ZAHxruOq9xYRUuXTkuj_</t>
  </si>
  <si>
    <t>Ningbo Meirou Electric Appliance Co. Ltd.</t>
  </si>
  <si>
    <t>TCSE-IACSA-0146/295.1R1</t>
  </si>
  <si>
    <t>Mascara facial - LEDMASK1 / LEDMASK7 / LEDMAS10</t>
  </si>
  <si>
    <t>BIDCOM SRL : DJC14203SE</t>
  </si>
  <si>
    <t>https://drive.google.com/drive/folders/17OfAM5K6eqByP1lAJomcEZ5TIup_5_BV</t>
  </si>
  <si>
    <t>Guangzhou Konmison Electronic Technology Co., Ltd.</t>
  </si>
  <si>
    <t>TCSE-IACSA-0146/310.1R2</t>
  </si>
  <si>
    <t>Cabina corpora - LEDMASK5</t>
  </si>
  <si>
    <t>BIDCOM SRL : DJC14209SE</t>
  </si>
  <si>
    <t>https://drive.google.com/drive/folders/18q_hJkmY5yEYdRDvsM60gXXAhFNce7Hy</t>
  </si>
  <si>
    <t>Guangzhou Weilimei Beauty Equipment Co., Ltd.</t>
  </si>
  <si>
    <t>TCSE-IACSA-0146/311.1R1</t>
  </si>
  <si>
    <t>Freidora Industrial - FREI0009 / FREI0010 / FREI0011</t>
  </si>
  <si>
    <t>DJC-SE-0426-C269-ITK-V1</t>
  </si>
  <si>
    <t>https://drive.google.com/drive/folders/1eAYV5pQNFq8el9d5MHeHhF9cKCm1tdHM</t>
  </si>
  <si>
    <t>Zhongshan Fengye Electrical Appliances Co., Ltd.</t>
  </si>
  <si>
    <t>CES S.A.</t>
  </si>
  <si>
    <t>TCSE-IACSA-0146/312.1R1</t>
  </si>
  <si>
    <t>Aspiradora lava tapizados - ASP00038</t>
  </si>
  <si>
    <t>DJC-SE-0426-C558-ITK-V1</t>
  </si>
  <si>
    <t>https://drive.google.com/drive/folders/1BwGo566KD2iossiP8t2Uhhr05a1l9gTi</t>
  </si>
  <si>
    <t>Zhejiang Yili Machinery And Electric Co.,Ltd</t>
  </si>
  <si>
    <t>TCSE-IACSA-0146/324.1</t>
  </si>
  <si>
    <t>Aspiradora Eléctrica - ASP00048</t>
  </si>
  <si>
    <t>BIDCOM SRL : DJC14205SE</t>
  </si>
  <si>
    <t>vencido</t>
  </si>
  <si>
    <t>https://drive.google.com/drive/folders/1vsV6USZPtbOKABTwbz0599QThVlR4dWQ</t>
  </si>
  <si>
    <t>CELLER</t>
  </si>
  <si>
    <t>Suzhou Easicare Electric Co.,Ltd.</t>
  </si>
  <si>
    <t>TCSE-IACSA-0146/325.1R1</t>
  </si>
  <si>
    <t>BIDCOM SRL : DJC12087SE</t>
  </si>
  <si>
    <t>https://drive.google.com/drive/folders/1-ZudGgv7fd3mXXj2vw0p2PHygdbfMuJN</t>
  </si>
  <si>
    <t>TCSE-IACSA-0146/331.1</t>
  </si>
  <si>
    <t>Selladora de Bolsas al Vacío - SELLAD01</t>
  </si>
  <si>
    <t>BIDCOM: DJC14280SE</t>
  </si>
  <si>
    <t>https://drive.google.com/drive/folders/1ZnqYkhGNpbuifMDBCjxN1MLV_HHHxfIE</t>
  </si>
  <si>
    <t>Zhongshan Shengxin Technology Co., Ltd.</t>
  </si>
  <si>
    <t>SHITSUKE</t>
  </si>
  <si>
    <t>TCSE-IACSA-0146/341.1R2</t>
  </si>
  <si>
    <t>Pava Eléctrica - PAVELE01</t>
  </si>
  <si>
    <t>DJC-SE-0426-C59-ITK-V1</t>
  </si>
  <si>
    <t>https://drive.google.com/drive/folders/1ORrEOX90_j-W1i0pPs93q7sfmWaty_Kp</t>
  </si>
  <si>
    <t>Ningbo Vasion Electric Appliance Co., Ltd.</t>
  </si>
  <si>
    <t>Shitsuke S.R.L.</t>
  </si>
  <si>
    <t>TCSE-IACSA-0146/365.1R1</t>
  </si>
  <si>
    <t>Botas de presoterapia - Clase III</t>
  </si>
  <si>
    <t>BIDCOM SRL : DJC14204SE</t>
  </si>
  <si>
    <t>https://drive.google.com/drive/folders/1ctntGINL6UXYPUqY30UyLz8_p3w0p2xR</t>
  </si>
  <si>
    <t>Shenzhen LiPingHui Electronics Co., Ltd.</t>
  </si>
  <si>
    <t>TCSE-IACSA-0146/398.1R1</t>
  </si>
  <si>
    <t>Maquina de hacer Pan - HORPAN3B, HORPAN3N</t>
  </si>
  <si>
    <t>BIDCOM SRL: DJC14365SE</t>
  </si>
  <si>
    <t>https://drive.google.com/drive/folders/1XSOuWOfkPyMdirkv40NyNWmvfCAIfecJ</t>
  </si>
  <si>
    <t>GuangDong XinBao Electrical Appliances Holdings Co.,Ltd</t>
  </si>
  <si>
    <t>TCSE-IACSA-0146/445.1R1</t>
  </si>
  <si>
    <t>Deshumidificador - DESHUM02 DESHUM01</t>
  </si>
  <si>
    <t>CERTIFICADO 857</t>
  </si>
  <si>
    <t>BIDCOM SRL : DJC13660SE</t>
  </si>
  <si>
    <t>https://drive.google.com/drive/folders/1DTKhuCkV-WDhl3irybUpgwE3B8lu4EXk</t>
  </si>
  <si>
    <t>Dongguan JHS Electrical Co, Ltd</t>
  </si>
  <si>
    <t>TCSE-IACSA-0146/446.1</t>
  </si>
  <si>
    <t>Luz de emergencia de pared - LUZEME05 LUZEME06</t>
  </si>
  <si>
    <t>CERTIFICADO 22</t>
  </si>
  <si>
    <t>https://drive.google.com/drive/folders/1cjO_Wn0fDhFa0fwhR1Anar3Ah1Pqvli_</t>
  </si>
  <si>
    <t>Set de cafe - SETCA001 / SETCA002 / SETCA003 / SETCA005</t>
  </si>
  <si>
    <t>CERTIFICADO 234</t>
  </si>
  <si>
    <t>BIDCOM SRL :  EX-2022-86554519- -APN-DFYC#ANMAT</t>
  </si>
  <si>
    <t>https://drive.google.com/drive/folders/1N_MdIswhx87kCPU3mag0n43qKo7xTYbB</t>
  </si>
  <si>
    <t>DnD Housewares Co.; Ltd.</t>
  </si>
  <si>
    <t>Cafetera Para Cold Brew - CAFETE09</t>
  </si>
  <si>
    <t>CERTIFICADO 203</t>
  </si>
  <si>
    <t>BIDCOM SRL : EX-2022-67029863- -APN-DFYC#ANMAT</t>
  </si>
  <si>
    <t>https://drive.google.com/drive/folders/1Ft3mdlPKQwJipVHZRYFQPj0CIKPnDHwm</t>
  </si>
  <si>
    <t>MAC CONSULTORES</t>
  </si>
  <si>
    <t>Jinmao Daily Products Co., Ltd.</t>
  </si>
  <si>
    <t>Bicicletas MTB - MTB291XX</t>
  </si>
  <si>
    <t>CERTIFICADO 221</t>
  </si>
  <si>
    <t>BIDCOM SRL : EX-2024-04868488- -APN-DIM#MEC</t>
  </si>
  <si>
    <t>Seguridad CCRS RES7/05</t>
  </si>
  <si>
    <t>https://drive.google.com/drive/folders/1NrjmqKkFR7F66WrSyfc67Ojtdjfl5R4i</t>
  </si>
  <si>
    <t>Tianjin Goldenwheel X-Development Bicycle Co., Ltd</t>
  </si>
  <si>
    <t>Masajeador Eléctrico - MASAJ122 / MASAJ143</t>
  </si>
  <si>
    <t>CERTIFICADO 138</t>
  </si>
  <si>
    <t>BIDCOM SRL : DJC11603SE</t>
  </si>
  <si>
    <t>https://drive.google.com/drive/folders/1J6whXfpkc6mjxHS6kjJvY5LzQ1ddBBu6</t>
  </si>
  <si>
    <t>Zhejiang Yikang Intelligent Technology Co., Ltd.</t>
  </si>
  <si>
    <t>CSE-IACSA-B13-174.1</t>
  </si>
  <si>
    <t>Batidora Planetaria - BATI005N</t>
  </si>
  <si>
    <t>CERTIFICADO 229</t>
  </si>
  <si>
    <t>BIDCOM SRL : EX-2025-19312911- -APN-DNRT#MEC</t>
  </si>
  <si>
    <t>https://drive.google.com/drive/folders/1e60pR1Xini0sr872QQDWed4hRQAW89m-</t>
  </si>
  <si>
    <t>Guangdong Shinechef Electric Appliance Co., Ltd.</t>
  </si>
  <si>
    <t>CSE-IACSA-B13-183.1</t>
  </si>
  <si>
    <t>Horno Eléctrico Portátil - FREI0005, FREI0026</t>
  </si>
  <si>
    <t>CERTIFICADO 32</t>
  </si>
  <si>
    <t>BIDCOM SRL: DJC 10956SE</t>
  </si>
  <si>
    <t>CSE-IACSA-B13-246.2</t>
  </si>
  <si>
    <t>Patines de Ruedas - ROLLER1R-XX / ROLLER1RK-XX / ROLLER2-XX</t>
  </si>
  <si>
    <t>Certificado 19</t>
  </si>
  <si>
    <t>BIDCOM SRL : EX-2023-77256762- -APN-DNRT#MEC</t>
  </si>
  <si>
    <t>Excepcion</t>
  </si>
  <si>
    <t>https://drive.google.com/drive/folders/193yhUzWy-REZbE-i56xZgmbLYk5tc8Bp</t>
  </si>
  <si>
    <t>YONGKANG BENLE TRADING CO. LTD</t>
  </si>
  <si>
    <t>DC/QJ-B-069/28</t>
  </si>
  <si>
    <t>Cama Elastica - (EXCEPCION)</t>
  </si>
  <si>
    <t>CERTIFICADO 49</t>
  </si>
  <si>
    <t>BIDCOM SRL : EX-2023-78688247- -APN- DNRT#MEC</t>
  </si>
  <si>
    <t>https://drive.google.com/drive/folders/17qR4AGrkex4WDg1EK9dZcv5k7yS1pxPE</t>
  </si>
  <si>
    <t>EXCEPCION</t>
  </si>
  <si>
    <t>Fuente de Alimentación - IROBOT - Modelo: ADD-N1</t>
  </si>
  <si>
    <t>CERTIFICADO 236</t>
  </si>
  <si>
    <t>BIDCOM SRL : EX-2024-86558150- -APN-DNRT#MEC</t>
  </si>
  <si>
    <t>https://drive.google.com/drive/folders/1Q0NY5RJMSzNfc6bvhV8NdpoIys9Yj4P6</t>
  </si>
  <si>
    <t>Huizhou BYD Electronic Co., Ltd.</t>
  </si>
  <si>
    <t>EXT-2023-18097 RA 3983050 E</t>
  </si>
  <si>
    <t>Fuente de Alimentación - Clase II</t>
  </si>
  <si>
    <t>CERTIFICADO 1</t>
  </si>
  <si>
    <t>BIDCOM SRL : DJC12636SE</t>
  </si>
  <si>
    <t>https://drive.google.com/drive/folders/0B6lqipDVNUFHZWFxcmM3MVpCLVE?resourcekey=0-TNHyAchG8yDj2x1YqpgXKg</t>
  </si>
  <si>
    <t>KA 4190726 EX</t>
  </si>
  <si>
    <t>Platos para bebe - BEBE054X / BEBE057X / BEBE059X / BEBE065X</t>
  </si>
  <si>
    <t>CERTIFICADO 205</t>
  </si>
  <si>
    <t>BIDCOM SRL : LCF-8065</t>
  </si>
  <si>
    <t>https://drive.google.com/drive/folders/1HrJH6INAHJNcgdqPri5_bC8V4-pydp3p</t>
  </si>
  <si>
    <t>Jinhua Zhesheng Household Products Co.,Ltd</t>
  </si>
  <si>
    <t>LCF-8065</t>
  </si>
  <si>
    <t>Sacaleche - BEBE0002 / BEBE0004 / BEBE0006</t>
  </si>
  <si>
    <t>BIDCOM SRL : LCF-8788</t>
  </si>
  <si>
    <t>https://drive.google.com/drive/folders/1tIOd1R0xxKc6LGXKjk9EJmfLizrdebsh</t>
  </si>
  <si>
    <t>NINGBO DIEQI ELECTRONICS CO., LTD.</t>
  </si>
  <si>
    <t>LCF-8788</t>
  </si>
  <si>
    <t>Masajeador - MASAJ028</t>
  </si>
  <si>
    <t>CERTIFICADO 128</t>
  </si>
  <si>
    <t>BIDCOM SRL : DJC12962SE</t>
  </si>
  <si>
    <t>https://drive.google.com/drive/folders/1J6eN1TFVV0DA2DYK-quy4y9twGyi7aB_</t>
  </si>
  <si>
    <t>Q-AR-02548-T-1</t>
  </si>
  <si>
    <t>Detector de Billetes Falsos - CONT0015</t>
  </si>
  <si>
    <t>CERTIFICADO 47</t>
  </si>
  <si>
    <t>BIDCOM SRL : EX-2025-20364196- -APN-DNRT#MEC</t>
  </si>
  <si>
    <t>https://drive.google.com/drive/folders/10U8QAMhR0bvwKm3Up1GTqY7jnmALvvJX</t>
  </si>
  <si>
    <t>Beijing Grace Ratecolor Technology Co., Ltd</t>
  </si>
  <si>
    <t>Q-AR-02580-T-0</t>
  </si>
  <si>
    <t>Maquina de Humo - MAQHUM01</t>
  </si>
  <si>
    <t>BIDCOM SRL : DJC13969SE</t>
  </si>
  <si>
    <t>https://drive.google.com/drive/folders/1N3htk824sO4zJNAubgfZT0Hfww-ChM9-</t>
  </si>
  <si>
    <t>HANGZHOU DIRECT ELECTRONICS CO.,LTD</t>
  </si>
  <si>
    <t>Q-AR-02896-T-2</t>
  </si>
  <si>
    <t>Impresora Termica - IMPTER01 / IMPTER08</t>
  </si>
  <si>
    <t>CERTIFICADO 25</t>
  </si>
  <si>
    <t>BIDCOM SRL : DJC11416SE</t>
  </si>
  <si>
    <t>https://drive.google.com/drive/folders/1uALhKArxYIZR6hzpm6Ii2kUTiDJ0wW7L</t>
  </si>
  <si>
    <t>Guangzhou Jepod Electronic Technology Co., Ltd.</t>
  </si>
  <si>
    <t>Q-AR-03095-T-1</t>
  </si>
  <si>
    <t>Plastificadora - LIBRE003</t>
  </si>
  <si>
    <t>BIDCOM SRL : DJC13966SE</t>
  </si>
  <si>
    <t>https://drive.google.com/drive/folders/1Qijtr8gGWTHG_ujICuHAraupr8p1Wd-A</t>
  </si>
  <si>
    <t>Q-AR-03206-T-3</t>
  </si>
  <si>
    <t>Estación de Soldadura - SOLD0002 / SOLD0005 / SOLD0006 / SOLD0008 / SOLD0009</t>
  </si>
  <si>
    <t>CERTIFICADO 42</t>
  </si>
  <si>
    <t>BIDCOM SRL : DJC12501SE</t>
  </si>
  <si>
    <t>https://drive.google.com/drive/folders/1K98dv0dIAf86DJpZ3pPRRPqHKd47aWUZ</t>
  </si>
  <si>
    <t>YaoGong Electronic Technology Co., Ltd.</t>
  </si>
  <si>
    <t>Q-AR-03234-T-3</t>
  </si>
  <si>
    <t>Plancha para el cabello - PLAN0001</t>
  </si>
  <si>
    <t>BIDCOM SRL: DJC 12759SE</t>
  </si>
  <si>
    <t>https://drive.google.com/drive/folders/12_EzMj4XvIXFExawwaWLJksr6-9Dq-p5</t>
  </si>
  <si>
    <t>T 011948/1 REVISION A</t>
  </si>
  <si>
    <t>Lijadora Eléctrica - DESELE06</t>
  </si>
  <si>
    <t>CERTIFICADO 56</t>
  </si>
  <si>
    <t>BIDCOM SRL : DJC11415SE</t>
  </si>
  <si>
    <t>https://drive.google.com/drive/folders/1cFT52HB_LAovamClal2tINFPEMwbnU5X</t>
  </si>
  <si>
    <t>Changzhou Firstrate Electrical Appliance Co.,Ltd.</t>
  </si>
  <si>
    <t>TCSE-IACSA-0146/004.1R3</t>
  </si>
  <si>
    <t>Sierra Caladora - DESELE03</t>
  </si>
  <si>
    <t>CERTIFICADO 53</t>
  </si>
  <si>
    <t>BIDCOM SRL : DJC12734SE</t>
  </si>
  <si>
    <t>https://drive.google.com/drive/folders/1xebdG8zYK_8XedQhXhGH0gy7osU6OFRb</t>
  </si>
  <si>
    <t>TCSE-IACSA-0146/005.1R2</t>
  </si>
  <si>
    <t>Plataforma Vibratoria - FITNES24</t>
  </si>
  <si>
    <t>CERTIFICADO 63</t>
  </si>
  <si>
    <t>BIDCOM SRL: DJC 11460SE</t>
  </si>
  <si>
    <t>https://drive.google.com/drive/folders/1lPtRR2jnStgsVKFHYK8rBIt_0tuZWvAX</t>
  </si>
  <si>
    <t>Wuyi Kangdi Intelligent Technology Co., Ltd.</t>
  </si>
  <si>
    <t>TCSE-IACSA-0146/017.2R1</t>
  </si>
  <si>
    <t>Pistola de Calor - HEATGUN1</t>
  </si>
  <si>
    <t>CERTIFICADO 69</t>
  </si>
  <si>
    <t>BIDCOM SRL : DJC12561SE</t>
  </si>
  <si>
    <t>https://drive.google.com/drive/folders/1_KjlWE6yTBMwLgA6RfDbdRf19AOnPShs</t>
  </si>
  <si>
    <t>Changzhou First Rate Industry and Trading Co. LTD</t>
  </si>
  <si>
    <t>TCSE-IACSA-0146/019.1R3</t>
  </si>
  <si>
    <t>Pistola de Pintura - PAINTG01 / PAINTG02</t>
  </si>
  <si>
    <t>BIDCOM SRL : DJC13972SE</t>
  </si>
  <si>
    <t>https://drive.google.com/drive/folders/175N2MwKwiGkX9FzqLmgYeRSLWmG5WYvW</t>
  </si>
  <si>
    <t>TCSE-IACSA-0146/024.1R2</t>
  </si>
  <si>
    <t>Sistema de Coccion al Vacío - RONER001</t>
  </si>
  <si>
    <t>CERTIFICADO 91</t>
  </si>
  <si>
    <t>BIDCOM SRL : DJC11417SE</t>
  </si>
  <si>
    <t>https://drive.google.com/drive/folders/1bUp4MmQ6k5TH5PuRiv_qFndp9Lakyrg2</t>
  </si>
  <si>
    <t>TCSE-IACSA-0146/039.1R1</t>
  </si>
  <si>
    <t>Cortadora de Fiambre - CORFI10N</t>
  </si>
  <si>
    <t>CERTIFICADO 121</t>
  </si>
  <si>
    <t>BIDCOM SRL : DJC12434SE</t>
  </si>
  <si>
    <t>https://drive.google.com/drive/folders/19qpaiUaX0n1t4Ngp2qn5VD3h3oEhSMPe</t>
  </si>
  <si>
    <t>SINSION TECHNOLOGY INDUSTRIAL CO.,LTD.</t>
  </si>
  <si>
    <t>TCSE-IACSA-0146/045.1R1</t>
  </si>
  <si>
    <t>Fuente de Alimentación para Laboratorio - Cable Desmontable - FSOLD001</t>
  </si>
  <si>
    <t>CERTIFICADO 107</t>
  </si>
  <si>
    <t>BIDCOM SRL : DJC 11500SE</t>
  </si>
  <si>
    <t>https://drive.google.com/drive/folders/1h4ay2Dum7YOFaF0dmnnns-n0esGeNtqT</t>
  </si>
  <si>
    <t>YaoGong Electronic Technology Co.,Ltd.</t>
  </si>
  <si>
    <t>TCSE-IACSA-0146/050.1R2</t>
  </si>
  <si>
    <t>Rallador Eléctrico - PICA0004</t>
  </si>
  <si>
    <t>CERTIFICADO 109</t>
  </si>
  <si>
    <t>BIDCOM SRL : DJC12872SE</t>
  </si>
  <si>
    <t>https://drive.google.com/drive/folders/1eoK-TxQSBc9-yfboJrlYXcmq6h7yGwgB</t>
  </si>
  <si>
    <t>Ningbo Wangtong Electron</t>
  </si>
  <si>
    <t>TCSE-IACSA-0146/055.1R1</t>
  </si>
  <si>
    <t>Impresoras 3D Creality</t>
  </si>
  <si>
    <t>CERTIFICADO 24</t>
  </si>
  <si>
    <t>BIDCOM SRL : DJC12063SE</t>
  </si>
  <si>
    <t>https://drive.google.com/drive/folders/1KCF8d5MF6uswSb21jUmW6em869-nnF9N</t>
  </si>
  <si>
    <t>Shenzhen Creality 3D Technology Co.,Ltd.</t>
  </si>
  <si>
    <t>TCSE-IACSA-0146/066.1R6</t>
  </si>
  <si>
    <t>Humidificador - HUMIDIF4</t>
  </si>
  <si>
    <t>CERTIFICADO 173</t>
  </si>
  <si>
    <t>BIDCOM SRL : DJC12733SE</t>
  </si>
  <si>
    <t>https://drive.google.com/drive/folders/1MWoBUdMdvaYO7LESxeGFZ3omD2KNH0qG</t>
  </si>
  <si>
    <t>Shenzhen Nawsun Technology Co., Ltd.</t>
  </si>
  <si>
    <t>TCSE-IACSA-0146/079.1R1</t>
  </si>
  <si>
    <t>Pochoclera Eléctrica - POCH0001</t>
  </si>
  <si>
    <t>CERTIFICADO 132</t>
  </si>
  <si>
    <t>BIDCOM SRL : EX-2024-109852124- -APN-DNRT#MEC</t>
  </si>
  <si>
    <t>https://drive.google.com/drive/folders/1oshbWmdZ7x7SgFEWtuDDk5q5D-CT3MZC</t>
  </si>
  <si>
    <t>Hiking Electronic Co., Ltd.</t>
  </si>
  <si>
    <t>TCSE-IACSA-0146/081.1</t>
  </si>
  <si>
    <t>Fuente Switching de Alimentación - FSWITCH1/2/3</t>
  </si>
  <si>
    <t>CERTIFICADO 146</t>
  </si>
  <si>
    <t>BIDCOM SRL : DJC12732SE</t>
  </si>
  <si>
    <t>https://drive.google.com/drive/folders/146eq95KAt3TLc1iBS9K5ukp-sNIINENa</t>
  </si>
  <si>
    <t>Jieyang Lancheng Pandong Chuanghui Electronic Factory</t>
  </si>
  <si>
    <t>TCSE-IACSA-0146/085.1R1</t>
  </si>
  <si>
    <t>Contadora de Billetes - HUAEN - CONT0001 / CONT0003 / CONT0005 / CONT0006 / CONT0014 / CONT0031</t>
  </si>
  <si>
    <t>CERTIFICADO 71</t>
  </si>
  <si>
    <t>BIDCOM SRL : DJC11561SE</t>
  </si>
  <si>
    <t>https://drive.google.com/drive/folders/1Bce3Q32VoLIhDQheq7EuC4bDbqE4_F1H</t>
  </si>
  <si>
    <t>Anhui Chenguang Electronic Technology Co.,Ltd.</t>
  </si>
  <si>
    <t>TCSE-IACSA-0146/089.1R2</t>
  </si>
  <si>
    <t>Molinillo de Café Eléctrico - GRINDER4</t>
  </si>
  <si>
    <t>CERTIFICADO 153</t>
  </si>
  <si>
    <t>BIDCOM SRL : DJC11418SE</t>
  </si>
  <si>
    <t>https://drive.google.com/drive/folders/1L717uwTSEsKCxL6aVh34dLjenSWOk7Qg</t>
  </si>
  <si>
    <t>East Peak Pte. Ltd.</t>
  </si>
  <si>
    <t>TCSE-IACSA-0146/091.1R1</t>
  </si>
  <si>
    <t>Estación de Soldado - SOLD0013</t>
  </si>
  <si>
    <t>CERTIFICADO 184</t>
  </si>
  <si>
    <t>BIDCOM SRL : DJC12560SE</t>
  </si>
  <si>
    <t>https://drive.google.com/drive/folders/1gNQAf8--PaxRS7umSFBKpspo6xUmYhXJ</t>
  </si>
  <si>
    <t>Ladet S.A</t>
  </si>
  <si>
    <t>TCSE-IACSA-0146/103.1R2</t>
  </si>
  <si>
    <t>Impresora termica - IMPTER17 / IMPTER19 / IMPTER30</t>
  </si>
  <si>
    <t>CERTIFICADO 195</t>
  </si>
  <si>
    <t>BIDCOM SRL : DJC11526SE</t>
  </si>
  <si>
    <t>https://drive.google.com/drive/folders/1-d-P_4lNkUfZMZUn36t08AJUpqKRA7j0</t>
  </si>
  <si>
    <t>Shenzhen Gogofull Technology Co., Ltd.</t>
  </si>
  <si>
    <t>TCSE-IACSA-0146/108.1R1</t>
  </si>
  <si>
    <t>Inversor de Potencia - INVER004 / INVER006</t>
  </si>
  <si>
    <t>BIDCOM SRL : DJC14052SE</t>
  </si>
  <si>
    <t>https://drive.google.com/drive/folders/1pjEnpVGREUHEjJ6RXUqElUGFZOg_F8VY</t>
  </si>
  <si>
    <t>Wenzhou Renshang New Energy Technology Co., Ltd.</t>
  </si>
  <si>
    <t>TCSE-IACSA-0146/109.1R2</t>
  </si>
  <si>
    <t>Rotomartillo Electrico - DESELE25</t>
  </si>
  <si>
    <t>CERTIFICADO 210</t>
  </si>
  <si>
    <t>BIDCOM SRL : DJC12423SE</t>
  </si>
  <si>
    <t>https://drive.google.com/drive/folders/1mo1t530OM31gxOezlcKbfaVFRr6TpC87</t>
  </si>
  <si>
    <t>Changzhou First Rate Industry And Trading CO., LTD.</t>
  </si>
  <si>
    <t>TCSE-IACSA-0146/131.1</t>
  </si>
  <si>
    <t>BIDCOM SRL : DJC12025SE</t>
  </si>
  <si>
    <t>https://drive.google.com/drive/folders/1HHZ-gPJoQI2L-JYOWWtkhVILecXg2nok</t>
  </si>
  <si>
    <t>Sunmeta Digital Graphic Co., Ltd.</t>
  </si>
  <si>
    <t>TCSE-IACSA-0146/134.1R2</t>
  </si>
  <si>
    <t>Bomba de vacio - BVACIO01 / BVACIO02 / BVACIO05 / BVACIO06</t>
  </si>
  <si>
    <t>BIDCOM SRL : DJC14140SE</t>
  </si>
  <si>
    <t>https://drive.google.com/drive/folders/1Jn4grSqu1eGwmokJhkucIC7CHQmDKQGi</t>
  </si>
  <si>
    <t>Zhejiang Kenqi Electromechanical Technology Co., Ltd.</t>
  </si>
  <si>
    <t>CONSULTAR SRL</t>
  </si>
  <si>
    <t>TCSE-IACSA-0146/150.1R3</t>
  </si>
  <si>
    <t>Contadora de Billetes (MC-30) - CONT0030</t>
  </si>
  <si>
    <t>CERTIFICADO 177</t>
  </si>
  <si>
    <t>BIDCOM SRL : DJC11722SE</t>
  </si>
  <si>
    <t>https://drive.google.com/drive/folders/1s6f7TgllvPq7em8aEcjmHUZOzYRCQKbP</t>
  </si>
  <si>
    <t>Wenzhou Xingyao Electronics Co., Ltd.</t>
  </si>
  <si>
    <t>TCSE-IACSA-0146/155.1R1</t>
  </si>
  <si>
    <t>Pulidora - DESELE08</t>
  </si>
  <si>
    <t>CERTIFICADO 95</t>
  </si>
  <si>
    <t>BIDCOM SRL :DCJ11498SE</t>
  </si>
  <si>
    <t>https://drive.google.com/drive/folders/1snkoX_iO-XX8_uxH4J6tV7tAHcB_REmg</t>
  </si>
  <si>
    <t>TCSE-IACSA-0146/163.1R2</t>
  </si>
  <si>
    <t>Torno Multiuso - DESELE11</t>
  </si>
  <si>
    <t>CERTIFICADO 96</t>
  </si>
  <si>
    <t>BIDCOM SRL : DJC13887SE</t>
  </si>
  <si>
    <t>https://drive.google.com/drive/folders/1wMuCgEDXxcaGcQbJc5LSWt4a7fcOW2EH</t>
  </si>
  <si>
    <t>Changzhou First Rate Industry and Trading Co., Ltd.</t>
  </si>
  <si>
    <t>TCSE-IACSA-0146/171.1R3</t>
  </si>
  <si>
    <t>Maquina de hacer Sopa - SOUP0001</t>
  </si>
  <si>
    <t>CERTIFICADO 230</t>
  </si>
  <si>
    <t>BIDCOM: DJC12554SE</t>
  </si>
  <si>
    <t>https://drive.google.com/drive/folders/1wGRzcThR-c_qL6iuj48949Dt1Mm6yOp1</t>
  </si>
  <si>
    <t>TCSE-IACSA-0146/172.1</t>
  </si>
  <si>
    <t>Pulidora - DESELE16</t>
  </si>
  <si>
    <t>CERTIFICADO 135</t>
  </si>
  <si>
    <t>BIDCOM SRL: DJC12731SE</t>
  </si>
  <si>
    <t>https://drive.google.com/drive/folders/1ih9WDupaZlg2-hAFtMBqUHKzAQmzTwnu</t>
  </si>
  <si>
    <t>First Rate</t>
  </si>
  <si>
    <t>TCSE-IACSA-0146/176.1</t>
  </si>
  <si>
    <t>Incubadora de huevos - INCUBA01 / INCUBA03</t>
  </si>
  <si>
    <t>CERTIFICADO 223</t>
  </si>
  <si>
    <t>BIDCOM SRL : DJC12028SE</t>
  </si>
  <si>
    <t>https://drive.google.com/drive/folders/1mlGU3c3mzrqzOcspgaMcpcSQXk4nYYk0</t>
  </si>
  <si>
    <t>Nanchang Howard Technology Co., Limited</t>
  </si>
  <si>
    <t>CES</t>
  </si>
  <si>
    <t>TCSE-IACSA-0146/190.1R1</t>
  </si>
  <si>
    <t>Maquina de Plotter</t>
  </si>
  <si>
    <t>CERTIFICADO 136</t>
  </si>
  <si>
    <t>BIDCOM SRL : DJC12433SE</t>
  </si>
  <si>
    <t>https://drive.google.com/drive/folders/126No3OipnXaAsWnJK92FRgRfCFUFpnDW</t>
  </si>
  <si>
    <t>Ji nan sindisiary Intelligent Equipment Co., Ltd.</t>
  </si>
  <si>
    <t>TCSE-IACSA-0146/195.1R1</t>
  </si>
  <si>
    <t>SET DE ILUMINACION</t>
  </si>
  <si>
    <t>CERTIFICADO 134</t>
  </si>
  <si>
    <t>BIDCOM SRL :DJC 11140SE</t>
  </si>
  <si>
    <t>https://drive.google.com/drive/folders/1WxY7LKHfxMehVqP8d-c7n2mdVASpVLO1</t>
  </si>
  <si>
    <t>Wuyi Kangdi Intelligent Technology Co.,Ltd.</t>
  </si>
  <si>
    <t>TCSE-IACSA-0146/200.1R2</t>
  </si>
  <si>
    <t>Inflador de Globos -</t>
  </si>
  <si>
    <t>CERTIFICADO 142</t>
  </si>
  <si>
    <t>BIDCOM SRL : DJC 11141SE</t>
  </si>
  <si>
    <t>https://drive.google.com/drive/folders/1lbVwzv7Xwsw1Vtpxvm70v8PuZMKPkVVa</t>
  </si>
  <si>
    <t>DongGuan HuaTao Metal &amp; Plastic Products Co.,Ltd.</t>
  </si>
  <si>
    <t>TCSE-IACSA-0146/206.1R1</t>
  </si>
  <si>
    <t>Cargador de baterias para auto - AV000040 (Agregando AV000101 y pasando de CELER a MAC)</t>
  </si>
  <si>
    <t>CERTIFICADO 196</t>
  </si>
  <si>
    <t>BIDCOM SRL : DJC12067SE</t>
  </si>
  <si>
    <t>https://drive.google.com/drive/folders/1mP-OIFau7oLrL1SGynq-g9UShAcG0Nkj</t>
  </si>
  <si>
    <t>Linyi Alemi Electronic Technology Co., Ltd.</t>
  </si>
  <si>
    <t>TCSE-IACSA-0146/209.1R1</t>
  </si>
  <si>
    <t>Lijadora orbital - DESELE22</t>
  </si>
  <si>
    <t>BIDCOM SRL : DJC12877SE</t>
  </si>
  <si>
    <t>https://drive.google.com/drive/folders/1jSNmqVAAkizBLcgyhjZT5igYDjIJ9Cxu</t>
  </si>
  <si>
    <t>TCSE-IACSA-0146/218.1R2</t>
  </si>
  <si>
    <t>CERTIFICADO 156</t>
  </si>
  <si>
    <t>BIDCOM SRL : DJC13968SE</t>
  </si>
  <si>
    <t>https://drive.google.com/drive/folders/1JOljzEkF_Qqb1YQhlON8DQl5nzca4Bd8</t>
  </si>
  <si>
    <t>Guangzhou Rigal Electronics Co., Ltd.</t>
  </si>
  <si>
    <t>TCSE-IACSA-0146/223.1R2</t>
  </si>
  <si>
    <t>Selladora de Bolsas al Vacío - SELLAD02</t>
  </si>
  <si>
    <t>CERTIFICADO 92</t>
  </si>
  <si>
    <t>BIDCOM SRL : DJC12740SE</t>
  </si>
  <si>
    <t>https://drive.google.com/drive/folders/1R7NEV3jMZrAL5VaT5bSUbFrwtP_Fjgbc</t>
  </si>
  <si>
    <t>TCSE-IACSA-0146/226.1R1</t>
  </si>
  <si>
    <t>Cepilladora Electrica - DESELE14</t>
  </si>
  <si>
    <t>CERTIFICADO 144</t>
  </si>
  <si>
    <t>BIDCOM SRL: DJC12070SE</t>
  </si>
  <si>
    <t>https://drive.google.com/drive/folders/1-iHeerjGQgutGKSOiVd2klzWknucwFCt</t>
  </si>
  <si>
    <t>TCSE-IACSA-0146/232.1R1</t>
  </si>
  <si>
    <t>Maquina de Plotter - PLOTT003</t>
  </si>
  <si>
    <t>CERTIFICADO 116</t>
  </si>
  <si>
    <t>BIDCOM SRL : DJC 10459SE</t>
  </si>
  <si>
    <t>https://drive.google.com/drive/folders/12rgITFfGueWMVagjQI2aV9sBwG-9EURl</t>
  </si>
  <si>
    <t>Guangzhou Sino Group Co., LTD</t>
  </si>
  <si>
    <t>TCSE-IACSA-0146/233.1</t>
  </si>
  <si>
    <t>Cargador de Bateria - AV000036</t>
  </si>
  <si>
    <t>CERTIFICADO 194</t>
  </si>
  <si>
    <t>BIDCOM SRL : DJC12424SE</t>
  </si>
  <si>
    <t>https://drive.google.com/drive/folders/1cZWZECzyjODSeVOnV5c7Q0vLxtPVEUbe</t>
  </si>
  <si>
    <t>ShenZhen JiaWei HengXin Technology Co., Ltd.</t>
  </si>
  <si>
    <t>TCSE-IACSA-0146/234.1R1</t>
  </si>
  <si>
    <t>Sillón Masajeador - MASAJ120 / MASAJ121</t>
  </si>
  <si>
    <t>BIDCOM SRL : DJC13976SE</t>
  </si>
  <si>
    <t>https://drive.google.com/drive/folders/13nRKYF6NH5__65At6icEnxtpG3-ZFxEh</t>
  </si>
  <si>
    <t>Fuan Leercon Electronic Co., LTD.</t>
  </si>
  <si>
    <t>TCSE-IACSA-0146/239.1R2</t>
  </si>
  <si>
    <t>Sillon Masajeador - MASAJ46</t>
  </si>
  <si>
    <t>CERTIFICADO 85</t>
  </si>
  <si>
    <t>BIDCOM SRL : DJC13971SE</t>
  </si>
  <si>
    <t>https://drive.google.com/drive/folders/1i7FoxDrP10Aq7kbRZTm_YTuf3S7v-Eza</t>
  </si>
  <si>
    <t>Fujian Leercon Electronic&amp;Technology Co., LTD.</t>
  </si>
  <si>
    <t>TCSE-IACSA-0146/241.1R2</t>
  </si>
  <si>
    <t>ANAFE ELECTRICO - ANAFE001 ANAFE014</t>
  </si>
  <si>
    <t>BIDCOM: DJC14054SE</t>
  </si>
  <si>
    <t>https://drive.google.com/drive/folders/1-_4AVhL9sBbfnvQc7Dru05RcJ9f8o7HU</t>
  </si>
  <si>
    <t>KANGSHENG INDUSTRIAL CO.,LTD</t>
  </si>
  <si>
    <t>TCSE-IACSA-0146/276.1R1</t>
  </si>
  <si>
    <t>Masajeador termico doble cabezal - MASAJ156</t>
  </si>
  <si>
    <t>CERTIFICADO 209</t>
  </si>
  <si>
    <t>BIDCOM SRL : DJC11139SE</t>
  </si>
  <si>
    <t>https://drive.google.com/drive/folders/1iU-DndHqMwuODEBnIhcEhV1TPp8XuVEO</t>
  </si>
  <si>
    <t>Songshu Fitness Equipment Factory</t>
  </si>
  <si>
    <t>TCSE-IACSA-0146/290.1</t>
  </si>
  <si>
    <t>Plancha de pelo - PLAN0003</t>
  </si>
  <si>
    <t>BIDCOM SRL : DJC11525SE</t>
  </si>
  <si>
    <t>https://drive.google.com/drive/folders/1ArnvYxVfvgM9z27QkdCv5CEtAGHTadKl</t>
  </si>
  <si>
    <t>Wenzhou ZhengWu Technology Co., Ltd.</t>
  </si>
  <si>
    <t>TCSE-IACSA-0146/294.1</t>
  </si>
  <si>
    <t>Batidora Planetaria - BATI004X</t>
  </si>
  <si>
    <t>BIDCOM SRL: DJC13980SE</t>
  </si>
  <si>
    <t>https://drive.google.com/drive/folders/1UsBFRrMlBtn5M5CWn0GHGfwoBTlH1cDh</t>
  </si>
  <si>
    <t>Guangdong Murenking Appliance Co.,Ltd.</t>
  </si>
  <si>
    <t>TCSE-IACSA-0146/313.1R1</t>
  </si>
  <si>
    <t>Cepillo Alisador - SECA0003 / SECA0004</t>
  </si>
  <si>
    <t>BIDCOM SRL : DJC14055SE</t>
  </si>
  <si>
    <t>https://drive.google.com/drive/folders/1E9C4wER1X7KFCSl5ejnByxrVkIRWF8Nz</t>
  </si>
  <si>
    <t>TCSE-IACSA-0146/317.1R2</t>
  </si>
  <si>
    <t>Plastificadora - Laminadora - LIBRE011</t>
  </si>
  <si>
    <t>CERTIFICADO 172</t>
  </si>
  <si>
    <t>BIDCOM SRL : DJC12259SE</t>
  </si>
  <si>
    <t>https://drive.google.com/drive/folders/1I9JpnZRuXHPNT5L7s58QWsQMe4Es_uRF</t>
  </si>
  <si>
    <t>HuiZhou Smartech Co., Ltd.</t>
  </si>
  <si>
    <t>TCSE-IACSA-0146/339.1</t>
  </si>
  <si>
    <t>Masajeador Facial Ultrasonico - LEDMASK3</t>
  </si>
  <si>
    <t>BIDCOM SRL : DJC12436SE</t>
  </si>
  <si>
    <t>https://drive.google.com/drive/folders/1PtoELULjBJ1NlcpcWmto5ZPNw2zCjGe9</t>
  </si>
  <si>
    <t>ShenZhen KMD Technology Co., Ltd.</t>
  </si>
  <si>
    <t>TCSE-IACSA-0146/356.1</t>
  </si>
  <si>
    <t>Vaporizador Facial - VAPFAC01</t>
  </si>
  <si>
    <t>BIDCOM: DJC12567SE</t>
  </si>
  <si>
    <t>https://drive.google.com/drive/folders/10-cq-6Rv3poyx-UJwfaFxwwB75Nc_eh0</t>
  </si>
  <si>
    <t>Wenzhou ZhengWu Technology Co.,Ltd.</t>
  </si>
  <si>
    <t>TCSE-IACSA-0146/364.1</t>
  </si>
  <si>
    <t>Plancha a Vapor - VAP00003</t>
  </si>
  <si>
    <t>BIDCOM: DJC13967SE</t>
  </si>
  <si>
    <t>https://drive.google.com/drive/folders/1Us9TRSAzmEvF0acqh97gpr0VNtaveZ1H</t>
  </si>
  <si>
    <t>NingBo Hanya Electrical Appliance Co.,Ltd.</t>
  </si>
  <si>
    <t>TCSE-IACSA-0146/366.1R1</t>
  </si>
  <si>
    <t>MOLINILLO DE CAFE (200W)</t>
  </si>
  <si>
    <t>CERTIFICADO 178</t>
  </si>
  <si>
    <t>BIDCOM SRL : DJC12667SE</t>
  </si>
  <si>
    <t>https://drive.google.com/drive/folders/1BS4SWBt2U-YHtbdgWaYjaANC2c66p109</t>
  </si>
  <si>
    <t>Hiking Electronic Co.,Ltd</t>
  </si>
  <si>
    <t>TCSE-IACSA-0146/372.1</t>
  </si>
  <si>
    <t>Lampara RGB - LAMPRGB1</t>
  </si>
  <si>
    <t>BIDCOM SRL : DJC12753SE</t>
  </si>
  <si>
    <t>https://drive.google.com/drive/folders/1EPkwO4yF5c4g6gFQGA_mpZtDegb_rX1p</t>
  </si>
  <si>
    <t>Ningbo Yusing Lighting Co., LTD.</t>
  </si>
  <si>
    <t>TCSE-IACSA-0146/380.1</t>
  </si>
  <si>
    <t>Sopladora de Hojas - DESELE09</t>
  </si>
  <si>
    <t>BIDCOM SRL : DJC12866SE</t>
  </si>
  <si>
    <t>https://drive.google.com/drive/folders/1F05Gjf5hoAJW-HBfMF_FpZOnweCnOzz1</t>
  </si>
  <si>
    <t>Ningbo kinway Electronic Technology Co.,Ltd.</t>
  </si>
  <si>
    <t>TCSE-IACSA-0146/385.1</t>
  </si>
  <si>
    <t>Anafe Vitroceramico - ANAFE010</t>
  </si>
  <si>
    <t>CERTIFICADO 145</t>
  </si>
  <si>
    <t>BIDCOM SRL : DJC12869SE</t>
  </si>
  <si>
    <t>https://drive.google.com/drive/folders/1WjHYMeizSRoWf4HmseMeisAPBnIJ9zO4</t>
  </si>
  <si>
    <t>Zhongshan Huichu Electrical Appliance Co., Ltd.</t>
  </si>
  <si>
    <t>TCSE-IACSA-0146/388.1</t>
  </si>
  <si>
    <t>Colector de Polvo de Uñas - MANI0006 / MANI0038</t>
  </si>
  <si>
    <t>BIDCOM SRL : DJC14069SE</t>
  </si>
  <si>
    <t>https://drive.google.com/drive/folders/1W2sin9w_VeaNufwMjKy0OaLLhYKFQu7O</t>
  </si>
  <si>
    <t>Yuyao Lanqiang Electrical Appliance Co., Ltd.</t>
  </si>
  <si>
    <t>TCSE-IACSA-0146/389.1R2</t>
  </si>
  <si>
    <t>Waflera - WAFLES02</t>
  </si>
  <si>
    <t>BIDCOM SRL : DJC14023SE</t>
  </si>
  <si>
    <t>https://drive.google.com/drive/folders/1zDJS4wW8fk42uh5MXlnEyQZz6bJJezIU</t>
  </si>
  <si>
    <t>TCSE-IACSA-0146/391.1R1</t>
  </si>
  <si>
    <t>Cafetera Eléctrica - CAFETE01</t>
  </si>
  <si>
    <t>CERTIFICADO 62</t>
  </si>
  <si>
    <t>BIDCOM SRL : DJC12876SE</t>
  </si>
  <si>
    <t>https://drive.google.com/drive/folders/1G8j9HVduJ4wtTVgdDI8zJPwer1QYkZD6</t>
  </si>
  <si>
    <t>TCSE-IACSA-0146/394.1</t>
  </si>
  <si>
    <t>Bomba Presurizadora - WATPUM01</t>
  </si>
  <si>
    <t>CERTIFICADO 40</t>
  </si>
  <si>
    <t>BIDCOM SRL : DJC12865SE</t>
  </si>
  <si>
    <t>https://drive.google.com/drive/folders/1s5kNBodVZ2OZuI78NcaCE65DC_tS59b1</t>
  </si>
  <si>
    <t>Zhejiang Yiren Electric Appliance Co.,Ltd</t>
  </si>
  <si>
    <t>TCSE-IACSA-0146/395.1</t>
  </si>
  <si>
    <t>Luces de Emergencia - LUZEME02 / LUZEME01</t>
  </si>
  <si>
    <t>BIDCOM SRL : DJC13945SE</t>
  </si>
  <si>
    <t>https://drive.google.com/drive/folders/14Bs7ZJalRVbKvvb1gkC2Qm-O6OV_0xi7</t>
  </si>
  <si>
    <t>TCSE-IACSA-0146/399.1R3</t>
  </si>
  <si>
    <t>Sandwichera Eléctrica - WAFLES01</t>
  </si>
  <si>
    <t>BIDCOM SRL : 13049SE</t>
  </si>
  <si>
    <t>https://drive.google.com/drive/u/1/folders/1ezC2Kp0--hCuMi3fOd6Q7S_sx59EReM6</t>
  </si>
  <si>
    <t>TCSE-IACSA-0146/400.1</t>
  </si>
  <si>
    <t>Esquiladora de Ovejas - CORTPE06</t>
  </si>
  <si>
    <t>CERTIFICADO 94</t>
  </si>
  <si>
    <t>BIDCOM SRL : DJC13051SE</t>
  </si>
  <si>
    <t>https://drive.google.com/drive/folders/1p_dNqWfvRw5rZTBRxAkZz0kKoNjQwuID</t>
  </si>
  <si>
    <t>Ningbo Kinway Electronic Technology Co.,Ltd.</t>
  </si>
  <si>
    <t>TCSE-IACSA-0146/402.1</t>
  </si>
  <si>
    <t>Tostadora Electrica - TOSTAD01</t>
  </si>
  <si>
    <t>CERTIFICADO 57</t>
  </si>
  <si>
    <t>BIDCOM SRL : DJC13052SE</t>
  </si>
  <si>
    <t>https://drive.google.com/drive/folders/1SiNsfdiuCV18X_SSkntc0IYS9Z0251lw</t>
  </si>
  <si>
    <t>Ningbo Vasion Electric Appliance Co.,Ltd</t>
  </si>
  <si>
    <t>TCSE-IACSA-0146/403.1</t>
  </si>
  <si>
    <t>Cortadora de Cesped - GRASS001</t>
  </si>
  <si>
    <t>CERTIFICADO 103</t>
  </si>
  <si>
    <t>BIDCOM SRL : DJC13057SE</t>
  </si>
  <si>
    <t>https://drive.google.com/drive/folders/13415cSGU-MUR23GN8zs4zAfJg8dozk1I</t>
  </si>
  <si>
    <t>TCSE-IACSA-0146/407.1</t>
  </si>
  <si>
    <t>Picadora de Carne - Clase I - PICA0006</t>
  </si>
  <si>
    <t>CERTIFICADO 214</t>
  </si>
  <si>
    <t>BIDCOM SRL : DJC13058SE</t>
  </si>
  <si>
    <t>https://drive.google.com/drive/folders/1ldnWkkGrIGRlIod6Cp9LXiNOH28a-tR-</t>
  </si>
  <si>
    <t>Zhongshan Aouball Electric Appliances Co., Ltd</t>
  </si>
  <si>
    <t>TCSE-IACSA-0146/408.1</t>
  </si>
  <si>
    <t>Cortacerco Eléctrico - DESELE26</t>
  </si>
  <si>
    <t>CERTIFICADO 215</t>
  </si>
  <si>
    <t>BIDCOM SRL : DJC13081SE</t>
  </si>
  <si>
    <t>https://drive.google.com/drive/folders/1nZ-EKJW4jUvWM5J7dQMS2sPQn7rmOUxm</t>
  </si>
  <si>
    <t>Ningbo Dingke Electric Co., LTD.</t>
  </si>
  <si>
    <t>TCSE-IACSA-0146/409.1</t>
  </si>
  <si>
    <t>Anafe Vitrocerámico - ANAFE011 / ANAFE012</t>
  </si>
  <si>
    <t>CERTIFICADO 129</t>
  </si>
  <si>
    <t>BIDCOM SRL : DJC13203SE</t>
  </si>
  <si>
    <t>https://drive.google.com/drive/folders/1_iP-WaIAQUuVJ_Xi2f8cuhi3S1Kj9XUc</t>
  </si>
  <si>
    <t>TCSE-IACSA-0146/412.1</t>
  </si>
  <si>
    <t>Yogurtera Eléctrica - YOUGUR01</t>
  </si>
  <si>
    <t>BIDCOM SRL : DJC12992SE</t>
  </si>
  <si>
    <t>https://drive.google.com/drive/folders/1S1zqEW25a4Y_c5fCC0b1KLtPH0hN3WC8</t>
  </si>
  <si>
    <t>TCSE-IACSA-0146/413.1</t>
  </si>
  <si>
    <t>Buclera para el cabello - BUCLE003</t>
  </si>
  <si>
    <t>CERTIFICADO 187</t>
  </si>
  <si>
    <t>BIDCOM SRL : DJC13519SE</t>
  </si>
  <si>
    <t>https://drive.google.com/drive/folders/1-Hf-FCchHvNHVkbLlXxcfT2fJa24nTFO</t>
  </si>
  <si>
    <t>TCSE-IACSA-0146/414.1</t>
  </si>
  <si>
    <t>Ollas a Presión - OLLA0001 / OLLA0002 / OLLA0003</t>
  </si>
  <si>
    <t>CERTIFICADO 75</t>
  </si>
  <si>
    <t>BIDCOM SRL : DJC13385SE</t>
  </si>
  <si>
    <t>https://drive.google.com/drive/folders/1_avfi1AOQJ1kJEzI24wirvUgdNsGXQne</t>
  </si>
  <si>
    <t>Zhongshan Huichu Electrical Appliance CO.,LTD</t>
  </si>
  <si>
    <t>TCSE-IACSA-0146/421.1</t>
  </si>
  <si>
    <t>Pava Electrica Plastica 1L - PAVELE06</t>
  </si>
  <si>
    <t>CERTIFICADO 152</t>
  </si>
  <si>
    <t>BIDCOM SRL : DJC13388SE</t>
  </si>
  <si>
    <t>https://drive.google.com/drive/folders/1hi1Xo9I0qMkhE8LEiOj4p-csLnALaVXz</t>
  </si>
  <si>
    <t>TCSE-IACSA-0146/424.1</t>
  </si>
  <si>
    <t>Molinillo de Café - GRINDER1 / GRINDER6</t>
  </si>
  <si>
    <t>CERTIFICADO 120</t>
  </si>
  <si>
    <t>BIDCOM SRL : DJC13389SE</t>
  </si>
  <si>
    <t>https://drive.google.com/drive/folders/1S8-VaDcAeEw6-rF0zC34p_5uDntThuSD</t>
  </si>
  <si>
    <t>Zhongshan RayYoung Electrical Co., Ltd.</t>
  </si>
  <si>
    <t>TCSE-IACSA-0146/425.1</t>
  </si>
  <si>
    <t>Freidora de Aceite - FREI0007 / FREI0008</t>
  </si>
  <si>
    <t>CERTIFICADO 115</t>
  </si>
  <si>
    <t>BIDCOM SRL : DJC13390SE</t>
  </si>
  <si>
    <t>https://drive.google.com/drive/folders/1av_vQkDRRKISzqyBxzWRwLC9dlAzML67</t>
  </si>
  <si>
    <t>TCSE-IACSA-0146/426.1</t>
  </si>
  <si>
    <t>Exprimidor de Cítrios - JUGOS001</t>
  </si>
  <si>
    <t>CERTIFICADO 60</t>
  </si>
  <si>
    <t>BIDCOM SRL : DJC13391SE</t>
  </si>
  <si>
    <t>https://drive.google.com/drive/folders/198-AeVfj9s9DrLQS6DQ65wSfUwr4vwG5</t>
  </si>
  <si>
    <t>TCSE-IACSA-0146/427.1</t>
  </si>
  <si>
    <t>Maquina de coser - MAQCOS09/18/19/21/22/23/24</t>
  </si>
  <si>
    <t>CERTIFICADO 124</t>
  </si>
  <si>
    <t>BIDCOM SRL : DJC13392SE</t>
  </si>
  <si>
    <t>https://drive.google.com/drive/folders/10XSU9-Dhpip7ynzAKjR7UtjneTpAmCQR</t>
  </si>
  <si>
    <t>Ningbo World Wide Electric techonology CO.,Ltd</t>
  </si>
  <si>
    <t>TCSE-IACSA-0146/428.1</t>
  </si>
  <si>
    <t>Cabina para Uñas - MANI0031</t>
  </si>
  <si>
    <t>BIDCOM SRL : DJC13393SE</t>
  </si>
  <si>
    <t>https://drive.google.com/drive/folders/1xkevBZlrOyS4zuF4tSHp1x1H0-L0fhV6</t>
  </si>
  <si>
    <t>TCSE-IACSA-0146/429.1</t>
  </si>
  <si>
    <t>Juguera - JUGOS003 / JUGOS004</t>
  </si>
  <si>
    <t>CERTIFICADO 139</t>
  </si>
  <si>
    <t>BIDCOM SRL : DJC13396SE</t>
  </si>
  <si>
    <t>https://drive.google.com/drive/folders/1KTbyw1zf8HWqg4yK8VrZDY_jJu2hctyW</t>
  </si>
  <si>
    <t>Ningbo Souder Electric Appliance Co., Ltd.</t>
  </si>
  <si>
    <t>TCSE-IACSA-0146/431.1</t>
  </si>
  <si>
    <t>Batidora Planetaria - BATI006V</t>
  </si>
  <si>
    <t>CERTIFICADO 233</t>
  </si>
  <si>
    <t>BIDCOM SRL : DJC13401SE</t>
  </si>
  <si>
    <t>https://drive.google.com/drive/folders/1CujsXTp1lw12yss1HopcK1stHeUGjd0R</t>
  </si>
  <si>
    <t>Guangdong Murenking Appliance Co., Ltd</t>
  </si>
  <si>
    <t>TCSE-IACSA-0146/436.1</t>
  </si>
  <si>
    <t>Extractor de Cocina - CAMPCO03 / CAMPCO04 / CAMPCO05</t>
  </si>
  <si>
    <t>CERTIFICADO 113</t>
  </si>
  <si>
    <t>BIDCOM SRL : DJC13641SE</t>
  </si>
  <si>
    <t>https://drive.google.com/drive/folders/1AQAIr8vTE-8g0zX1HC4oC4tcjqOiWpD8</t>
  </si>
  <si>
    <t>Zhongshan Nuoyi Electric Appliance Co. LTD.</t>
  </si>
  <si>
    <t>TCSE-IACSA-0146/438.1</t>
  </si>
  <si>
    <t>Exprimidor de Citricos - JUGOS002</t>
  </si>
  <si>
    <t>CERTIFICADO 89</t>
  </si>
  <si>
    <t>BIDCOM SRL : DJC13784SE</t>
  </si>
  <si>
    <t>https://drive.google.com/drive/folders/1JBzZyuhtMeHEBU0n0sRqtjjk1Y09MgOh</t>
  </si>
  <si>
    <t>Guangdong Gales Electrical Appliance Co., Ltd.</t>
  </si>
  <si>
    <t>TCSE-IACSA-0146/440.1</t>
  </si>
  <si>
    <t>Torno para Manicura - MANI0003 / MANI0009 / MANI0017 / MANI0037</t>
  </si>
  <si>
    <t>CERTIFICADO 30</t>
  </si>
  <si>
    <t>BIDCOM SRL : DJC13791SE</t>
  </si>
  <si>
    <t>https://drive.google.com/drive/folders/1x0xqJPEMOyARkLanx3kXe3MKQieKbnIh</t>
  </si>
  <si>
    <t>TCSE-IACSA-0146/443.1</t>
  </si>
  <si>
    <t>Picadora de Carne - PICA0003</t>
  </si>
  <si>
    <t>CERTIFICADO 111</t>
  </si>
  <si>
    <t>BIDCOM SRL : DJC11985SE</t>
  </si>
  <si>
    <t>https://drive.google.com/drive/folders/124kZx8nwYb6OA8dbYnQFgjehywapwMhj</t>
  </si>
  <si>
    <t>Bazhoushi Sanheyuqi Suliaozhipin Co.,Ltd.</t>
  </si>
  <si>
    <t>TCSE-IACSA.0146/336.1</t>
  </si>
  <si>
    <t>Aspirador Nasal - ASPNAS01</t>
  </si>
  <si>
    <t>CERTIFICADO 228</t>
  </si>
  <si>
    <t>BIDCOM SRL : TF 7622/60-N</t>
  </si>
  <si>
    <t>https://drive.google.com/drive/folders/1nHIcajVL3l35iB3HTbemHngNsnFFOA1f</t>
  </si>
  <si>
    <t>SHENZHEN ZHONGYING WINE WARE CO., LTD.</t>
  </si>
  <si>
    <t>TF 7622/60-N</t>
  </si>
  <si>
    <t>Cargador dji Agras (T20CARGA)</t>
  </si>
  <si>
    <t>CERTIFICADO 23</t>
  </si>
  <si>
    <t>BIDCOM SRL : EN PROCESO</t>
  </si>
  <si>
    <t>https://drive.google.com/drive/folders/1XRtpBWaIiDnePssNx0-gmKvsybOgPk5n</t>
  </si>
  <si>
    <t>\N</t>
  </si>
  <si>
    <t>Proteccion de soldadura</t>
  </si>
  <si>
    <t>CERTIFICADO 5</t>
  </si>
  <si>
    <t>BIDCOM SRL :</t>
  </si>
  <si>
    <t>EPP</t>
  </si>
  <si>
    <t>https://drive.google.com/drive/folders/0B6lqipDVNUFHU1h2Qkx6N2RsQUk</t>
  </si>
  <si>
    <t>Lunchera - LUNCHE02</t>
  </si>
  <si>
    <t>BIDCOM SRL : EX-2023-105328114- -APN-DFYC#ANMAT</t>
  </si>
  <si>
    <t>https://drive.google.com/drive/folders/1KWWssBmsQr0gDTPw_KFqyG51SGOAPAcf</t>
  </si>
  <si>
    <t>Shantou Jinbao Plastic Industry Co., Ltd.</t>
  </si>
  <si>
    <t>Tabla para pasta - PASTA005</t>
  </si>
  <si>
    <t>CERTIFICADO 274</t>
  </si>
  <si>
    <t>BIDCOM SRL : EX-2022-126797461- -APN-DFYC#ANMAT</t>
  </si>
  <si>
    <t>https://drive.google.com/drive/folders/1zredniYoJoIeUotnyIgWveAqbdLUGnrT</t>
  </si>
  <si>
    <t>Caoxian east giant arts&amp;crafts co., ltd</t>
  </si>
  <si>
    <t>Cortadora de verduras - COCINA08</t>
  </si>
  <si>
    <t>CERTIFICADO 276</t>
  </si>
  <si>
    <t>BIDCOM SRL : EX-2022-110080838- -APN-DFYC#ANMAT</t>
  </si>
  <si>
    <t>https://drive.google.com/drive/folders/1hKiRDiq6OoOQOS13cWiirYg8rrrIBKJa</t>
  </si>
  <si>
    <t>Bazhou Zhuomei Plastic Products Factory</t>
  </si>
  <si>
    <t>Cafetera Profesional con Filtro - CAFETE15</t>
  </si>
  <si>
    <t>CERTIFICADO 352</t>
  </si>
  <si>
    <t>BIDCOM SRL : EX-2024-66192692- -APN-DFYC#ANMAT  IF-2024-66190690-APN-DFYC%ANMAT</t>
  </si>
  <si>
    <t>https://drive.google.com/drive/folders/1oPpukYdLKu2aaXg9Yp1a9Hw0dbN_P8pH</t>
  </si>
  <si>
    <t>Yueqing Langheng Electric Technology Co.</t>
  </si>
  <si>
    <t>Termostato - GAS</t>
  </si>
  <si>
    <t>CERTIFICADO 254</t>
  </si>
  <si>
    <t>BIDCOM SRL : NO-2022-109131518-APN-GDYGNV#ENARGAS</t>
  </si>
  <si>
    <t>https://drive.google.com/drive/folders/1rB5F5zC7IcoOmdyQco7cOKGbHJ8x9gRz</t>
  </si>
  <si>
    <t>Reflectores Led Exteriores - LUZEME22</t>
  </si>
  <si>
    <t>CERTIFICADO 396</t>
  </si>
  <si>
    <t>BIDCOM SRL : En proceso</t>
  </si>
  <si>
    <t>https://drive.google.com/drive/folders/1uUtOWCR63z1yiMUUmlkuQBP5Jer4mHbX</t>
  </si>
  <si>
    <t>Huevera - HUEVE001</t>
  </si>
  <si>
    <t>CERTIFICADO 435</t>
  </si>
  <si>
    <t>EX-2024-66211547- -APN-DFYC#ANMAT  IF-2024-66209326-APN-DFYC%ANMAT</t>
  </si>
  <si>
    <t>https://drive.google.com/drive/folders/1Hc2mn7MHe0zuXec3z_XGdcK8K_NLFCOs</t>
  </si>
  <si>
    <t>Shantou Kaishengfeng Toys Co., Ltd.</t>
  </si>
  <si>
    <t>Cafetera a presión - CAFETE05</t>
  </si>
  <si>
    <t>CERTIFICADO 295</t>
  </si>
  <si>
    <t>BIDCOM SRL : EX-2024-53536491- -APN-DFYC#ANMAT / IF-2024-66920258-APN-DFYC#ANMAT</t>
  </si>
  <si>
    <t>https://drive.google.com/drive/folders/1ekcU_3RXpgjEJXCyHu2KhIKZwwblIuEj</t>
  </si>
  <si>
    <t>Mate STHP2V - TERMO02V</t>
  </si>
  <si>
    <t>CERTIFICADO 263</t>
  </si>
  <si>
    <t>BIDCOM SRL : EX-2022-09835228- -APN-DFYC#ANMAT</t>
  </si>
  <si>
    <t>https://drive.google.com/drive/folders/1u8zSWnxr2GcurI4ckncot1ppLpW3QOKt</t>
  </si>
  <si>
    <t>YONGKANG ZHUOTONG IMPORT &amp; EXPORT CO., LTD.</t>
  </si>
  <si>
    <t>Cuchillo Hacha acero inoxidable - KNIFE011</t>
  </si>
  <si>
    <t>EX-2024-73188135- -APN-DFYC#ANMAT / IF-2024-73185195-APN-DFYC%ANMAT</t>
  </si>
  <si>
    <t>https://drive.google.com/drive/folders/13PpLYcvjydAHAZQtlW4JKoVhqc56s5RB</t>
  </si>
  <si>
    <t>Yangjiang Yangdong Hui Hong Hardware Products factory</t>
  </si>
  <si>
    <t>Cubos de hielo - WHIS0001</t>
  </si>
  <si>
    <t>CERTIFICADO 285</t>
  </si>
  <si>
    <t>BIDCOM SRL : EX-2022-122418516- -APN-DFYC#ANMAT</t>
  </si>
  <si>
    <t>https://drive.google.com/drive/folders/1bfK2jZagOl1x570EI_Ehk_QCaACr94dX</t>
  </si>
  <si>
    <t>NINGBO NEWBEE COMMODITY CO., LTD.</t>
  </si>
  <si>
    <t>Jarra Termica 2LT - JART0001</t>
  </si>
  <si>
    <t>BIDCOM SRL : EX-2024-66418338- -APN-DFYC#ANMAT / IF-2024-66414582-APN-DFYC#ANMAT</t>
  </si>
  <si>
    <t>https://drive.google.com/drive/folders/1IMzxs-Hk4gJu42Nbe4PF2G-hBFRkWTth</t>
  </si>
  <si>
    <t>Molinillo de café transparente + frasco - GRINDER7</t>
  </si>
  <si>
    <t>BIDCOM SRL : EX-2023-147645712- -APN-DFYC#ANMAT</t>
  </si>
  <si>
    <t>https://drive.google.com/drive/folders/1UDdMbMfVtviKWzvtc4Px81lho0mEa0_s</t>
  </si>
  <si>
    <t>Jinhua H&amp;D Kitchenware Co.,Ltd</t>
  </si>
  <si>
    <t>Kit de Reposteria 66 piezas - KREP0001 / REPOS001</t>
  </si>
  <si>
    <t>BIDCOM SRL - RE - CE-2026-02485831-APN-DFYC#ANMAT</t>
  </si>
  <si>
    <t>https://drive.google.com/drive/folders/1UxZx_KImb2smjks1VcZbiM4GvfW_QW8G</t>
  </si>
  <si>
    <t>Yangjiang Jiangcheng District Nahai Hardware Industry and Trade Co., Ltd.</t>
  </si>
  <si>
    <t>Set de elementos para bar - BARSET03</t>
  </si>
  <si>
    <t>BIDCOM SRL : EX-2023-105254810- -APN-DFYC#ANMAT</t>
  </si>
  <si>
    <t>https://drive.google.com/drive/folders/1Zc40ppGrkACdk0BXOYA1OawfPjkJ1S_n</t>
  </si>
  <si>
    <t>Wuyi Jinuo Industry and Trade Co.</t>
  </si>
  <si>
    <t>Set de Camping - CAMP0032 / CAMP0033 / CAMP0035 / CAMP0036</t>
  </si>
  <si>
    <t>CERTIFICADO 308</t>
  </si>
  <si>
    <t>BIDCOM SRL : EX-2022-136623052- -APN-DFYC#ANMAT</t>
  </si>
  <si>
    <t>https://drive.google.com/drive/folders/1OIZNwTJGV7qiPtoFnSbIDu39HcwTmm6l</t>
  </si>
  <si>
    <t>Yiwutuopu camping</t>
  </si>
  <si>
    <t>Cafetera de vidrio - CAFETE08</t>
  </si>
  <si>
    <t>CERTIFICADO 255</t>
  </si>
  <si>
    <t>BIDCOM SRL : EX-2022-75809711- -APN-DFYC#ANMAT</t>
  </si>
  <si>
    <t>https://drive.google.com/drive/folders/1euX8oyU1qZyU1rHYWtY9er4xvCiFnP8a</t>
  </si>
  <si>
    <t>Yue qing langheng Electrical Technology Co.,LTD</t>
  </si>
  <si>
    <t>Termo TG1 - TERMO004</t>
  </si>
  <si>
    <t>CERTIFICADO 260</t>
  </si>
  <si>
    <t>BIDCOM SRL : EX-2020-82100609- -APN-DFYC#ANMAT</t>
  </si>
  <si>
    <t>https://drive.google.com/drive/folders/1jhnpcfHS8p8vudUoMOGIKiWVCDDM7Zst</t>
  </si>
  <si>
    <t>YongKang ZhuoTong Import &amp; Export Co.,Ltd</t>
  </si>
  <si>
    <t>Cortador de Verduras Multifuncional - COCINA06</t>
  </si>
  <si>
    <t>CERTIFICADO 298</t>
  </si>
  <si>
    <t>BIDCOM SRL : EX-2022-110079869- -APN-DFYC#ANMAT</t>
  </si>
  <si>
    <t>https://drive.google.com/drive/folders/1mZ-lZ-ayi1tePpQehcEzQxTAPIHufP6X</t>
  </si>
  <si>
    <t>Yiwu Leqijia Trading Co., Ltd.</t>
  </si>
  <si>
    <t>Lunchera - LUNCHE1X</t>
  </si>
  <si>
    <t>CERTIFICADO 391</t>
  </si>
  <si>
    <t>BIDCOM SRL : EX-2023-25236433- -APN-DFYC#ANMAT</t>
  </si>
  <si>
    <t>https://drive.google.com/drive/folders/1A8WsSoBGMtnr3iZUQSjAhgyGxTyg1t7C</t>
  </si>
  <si>
    <t>Coctelera - BARSET02</t>
  </si>
  <si>
    <t>CERTIFICADO 286</t>
  </si>
  <si>
    <t>BIDCOM SRL : EX-2023-23289210- -APN-DFYC#ANMAT /IF-2023-23288840-APN-DFYC%25ANMAT</t>
  </si>
  <si>
    <t>https://drive.google.com/drive/folders/1wJmR2JvBv51ahMxy5lhIAJAMUrkAFENm</t>
  </si>
  <si>
    <t>SHENZHEN BR WINE ACCESORIES CO.,LTD</t>
  </si>
  <si>
    <t>Kit de reposteria 72 piezas - REPOS002</t>
  </si>
  <si>
    <t>CERTIFICADO 242</t>
  </si>
  <si>
    <t>BIDCOM SRL : EX-2022-102124261- -APN-DFYC#ANMAT</t>
  </si>
  <si>
    <t>https://drive.google.com/drive/folders/1zr17oOZw4iJ920sfC8HBkLG4bFQKycJv</t>
  </si>
  <si>
    <t>Yangjiang Jiangcheng District Nahai Hardware Industry and Trade Co., Ltd</t>
  </si>
  <si>
    <t>Cafetera Prensa Francesa - CAFETE10</t>
  </si>
  <si>
    <t>CERTIFICADO 362</t>
  </si>
  <si>
    <t>BIDCOM SRL : EX-2024-66157406- -APN-DFYC#ANMAT  IF-2024-66156138-APN-DFYC%ANMAT</t>
  </si>
  <si>
    <t>https://drive.google.com/drive/folders/1xNzwBHU-RxI3URkNdAU6D29681Mm4as7</t>
  </si>
  <si>
    <t>Cafetera - CAFETE06</t>
  </si>
  <si>
    <t>Nicety Stainless Steel Wares Manufactory</t>
  </si>
  <si>
    <t>Luz Proton 36 Leds DJ - LUMIN042</t>
  </si>
  <si>
    <t>CERTIFICADO 406</t>
  </si>
  <si>
    <t>https://drive.google.com/drive/folders/1uCqMjKbVBMH_DW83qefF8vI8wRsAp1LY</t>
  </si>
  <si>
    <t>Guangzhou Shantu Stage Lighting Equipment Co., Ltd.</t>
  </si>
  <si>
    <t>Cafetera portatil - CAFETE13</t>
  </si>
  <si>
    <t>CERTIFICADO 306</t>
  </si>
  <si>
    <t>BIDCOM SRL : EX-2022-131438528- -APN-DFYC#ANMAT</t>
  </si>
  <si>
    <t>https://drive.google.com/drive/folders/1uB0nkGbdX18-6F_KzD678MEqh-aZxrf0</t>
  </si>
  <si>
    <t>Yiwu Baosa Electric Appliance Co., LTD</t>
  </si>
  <si>
    <t>Cortador/Rallador de verdura - COCINA05</t>
  </si>
  <si>
    <t>CERTIFICADO 297</t>
  </si>
  <si>
    <t>BIDCOM SRL : EX-2022-110078485- -APN-DFYC#ANMAT</t>
  </si>
  <si>
    <t>https://drive.google.com/drive/folders/16D2y5na2wlaHr-GCSAodojM8dYSKojcw</t>
  </si>
  <si>
    <t>Molde de silicona para freidora - FREIAC01</t>
  </si>
  <si>
    <t>CERTIFICADO 400</t>
  </si>
  <si>
    <t>BIDCOM SRL : EX-2023-105226819- -APN-DFYC#ANMAT</t>
  </si>
  <si>
    <t>https://drive.google.com/drive/folders/1k57rsPrulQqF1ffbTWaiZdDI9ww8qJr9</t>
  </si>
  <si>
    <t>Juego de Ollas - KOLLAS01</t>
  </si>
  <si>
    <t>CERTIFICADO 388</t>
  </si>
  <si>
    <t>BIDCOM SRL : RE: EX-2022-128006140- -APN-DFYC#ANMAT</t>
  </si>
  <si>
    <t>https://drive.google.com/drive/folders/1N6TSPiKtSfPvix1GL2gVne2EdxZ2x7jk</t>
  </si>
  <si>
    <t>Zhejiang Timetion Kitchenware Co., Ltd</t>
  </si>
  <si>
    <t>Sensor de dioxido de carbono ESTMET02</t>
  </si>
  <si>
    <t>CERTIFICADO 427</t>
  </si>
  <si>
    <t>BIDCOM SRL : EX-2023-41003878- -APN-DI#MDP</t>
  </si>
  <si>
    <t>https://drive.google.com/drive/folders/1QWJh7Xu3QY0Fc_1-3LmU-Qcne-nDNmSu</t>
  </si>
  <si>
    <t>Molinillo de café acero inoxidable - GRINDER3</t>
  </si>
  <si>
    <t>BIDCOM SRL : EX-2024-64651330- -APN-DFYC#ANMAT / IF-2024-74099463-APN-DFYC%25ANMAT</t>
  </si>
  <si>
    <t>https://drive.google.com/drive/folders/1mTtH0WOT9EgzoHzF1AZR4SSx-YMjUmV7</t>
  </si>
  <si>
    <t>Mokka Cup - MOKA3CUP / MOKA6CUP / MOKA9CUP / MOK12CUP</t>
  </si>
  <si>
    <t>CERTIFICADO 294</t>
  </si>
  <si>
    <t>BIDCOM SRL : EX-2022-121566158- -APN-DFYC#ANMAT</t>
  </si>
  <si>
    <t>https://drive.google.com/drive/folders/1eLNDtEVjGH_UyU6GHCTw8IE8GON7BGPS</t>
  </si>
  <si>
    <t>Jiangmen Xinxin Household Products Co., Ltd.</t>
  </si>
  <si>
    <t>Botella deportiva - BOT00002</t>
  </si>
  <si>
    <t>CERTIFICADO 253</t>
  </si>
  <si>
    <t>BIDCOM SRL : EX-2022-87440709- -APN-DFYC#ANMAT</t>
  </si>
  <si>
    <t>https://drive.google.com/drive/folders/1wstGhW8ZXC7jZ00hZRJNeE9D5_6_A9nd</t>
  </si>
  <si>
    <t>Ningbo Yinzhou Chunqiu Plastic Industry Co., Ltd.</t>
  </si>
  <si>
    <t>Set de Camping - CAMP0034 / CAMP0060</t>
  </si>
  <si>
    <t>CERTIFICADO 278</t>
  </si>
  <si>
    <t>BIDCOM SRL : EX-2022-136628292- -APN-DFYC#ANMAT</t>
  </si>
  <si>
    <t>https://drive.google.com/drive/folders/1rqYcQDRNKey9DLzqIMVFDHviy_1JpA9S</t>
  </si>
  <si>
    <t>Concentradores de oxigeno - OXIGENA01</t>
  </si>
  <si>
    <t>CERTIFICADO 407</t>
  </si>
  <si>
    <t>N°: 1-0047-3110-007902-22-9</t>
  </si>
  <si>
    <t>https://drive.google.com/drive/folders/1AcKnI-zlmRGzrj7Hqu34GcZjZVKg3ci8</t>
  </si>
  <si>
    <t>LONGFIAN SCITECH CO., LTD</t>
  </si>
  <si>
    <t>2781-1#0001</t>
  </si>
  <si>
    <t>Set de Cuchillos - KNIFE001 / KNIFE002</t>
  </si>
  <si>
    <t>CERTIFICADO 307</t>
  </si>
  <si>
    <t>BIDCOM SRL : EX-2022-88065525- -APN-DFYC#ANMAT</t>
  </si>
  <si>
    <t>https://drive.google.com/drive/folders/163WjdvnA8woCRc2bBcZOQCA3RWHRczNT</t>
  </si>
  <si>
    <t>Yangjiang Jiangcheng Huahao Industry Ltd</t>
  </si>
  <si>
    <t>CE-2022-106398511-APN-DFYC#ANMAT</t>
  </si>
  <si>
    <t>Dispenser de Cereales CR200 - CERE001X</t>
  </si>
  <si>
    <t>CERTIFICADO 287</t>
  </si>
  <si>
    <t>BIDCOM SRL : EX-2022-87089887- -APN-DFYC#ANMAT</t>
  </si>
  <si>
    <t>https://drive.google.com/drive/folders/1lbKHAvZwMx6LI-i7c5f0E91S6PmQyOEM</t>
  </si>
  <si>
    <t>TAIZHOU HUANGYAN SHENGMA SANITARY WARE CO., LTD.</t>
  </si>
  <si>
    <t>CE-2022-124458282-APN-DFYC#ANMAT</t>
  </si>
  <si>
    <t>Especiero Bamboo - ESPECIE1</t>
  </si>
  <si>
    <t>CERTIFICADO 289</t>
  </si>
  <si>
    <t>BIDCOM SRL : EX-2023-105279636- -APN-DFYC#ANMAT</t>
  </si>
  <si>
    <t>https://drive.google.com/drive/folders/1aB4jbu57BpmlmdZpD8A0qI2FsodloHsY</t>
  </si>
  <si>
    <t>Jiangmen Langhe Metal Products Co., Ltd.</t>
  </si>
  <si>
    <t>CE-2022-126824203-APN-DFYC#ANMAT</t>
  </si>
  <si>
    <t>Set instrumentos de Cocina - KCOCI001</t>
  </si>
  <si>
    <t>CERTIFICADO 275</t>
  </si>
  <si>
    <t>BIDCOM SRL : EX-2022-121642704- -APN-DFYC#ANMAT</t>
  </si>
  <si>
    <t>https://drive.google.com/drive/folders/1Oy94khfkYDDfC4IQMOvIEQdxMv4ZYlyp</t>
  </si>
  <si>
    <t>Yangjiang Jinjie Industry and Trade Co., Ltd.</t>
  </si>
  <si>
    <t>CE-2022-129925289-APN-DFYC#ANMAT</t>
  </si>
  <si>
    <t>Cafetera manual - CAFETE14</t>
  </si>
  <si>
    <t>BIDCOM SRL : EX-2022-131424793- -APN-DFYC#ANMAT</t>
  </si>
  <si>
    <t>https://drive.google.com/drive/folders/1LOoRBlJxFmCfJ0Gn1R6KAp4Bdt5e36TI</t>
  </si>
  <si>
    <t>Jinhua OGNIORA COFFEE Co., Ltd.</t>
  </si>
  <si>
    <t>CE-2022-134759610-APN-DFYC#ANMAT</t>
  </si>
  <si>
    <t>Jarra barista - JARRA001 / JARRA002</t>
  </si>
  <si>
    <t>CERTIFICADO 460</t>
  </si>
  <si>
    <t>BIDCOM SRL : EX-2023-107480148- -APN-DFYC#ANMAT</t>
  </si>
  <si>
    <t>https://drive.google.com/drive/folders/13LmWEnzgonfClcxFzY0clsqPdK5rXEuq</t>
  </si>
  <si>
    <t>YONGKANG XIATONG TRADING CO., LTD.</t>
  </si>
  <si>
    <t>CE-2022-35991050-APN-DFYC#ANMAT</t>
  </si>
  <si>
    <t>Escurridor de Verduras - SECAPL04</t>
  </si>
  <si>
    <t>BIDCOM SRL: EX-2023-25228064- -APN-DFYC#ANMAT</t>
  </si>
  <si>
    <t>https://drive.google.com/drive/folders/1JumY3jzHRdpacAwfrwHhaBYh9aDrH5sP</t>
  </si>
  <si>
    <t>Taizhou Xize Commodity Co., Ltd.</t>
  </si>
  <si>
    <t>CE-2023-31493034-APN-DFYC#ANMAT</t>
  </si>
  <si>
    <t>Molinillo pimentero manual regulable - MOLIN28X</t>
  </si>
  <si>
    <t>EX-2024-113373231- -APN-DFYC#ANMAT / IF-2024-113348367-APN-DFYC#ANMAT</t>
  </si>
  <si>
    <t>https://drive.google.com/drive/folders/1EeJcpsuH3UBZzE6OBLh7hdhgQyQRpGJH</t>
  </si>
  <si>
    <t>Xuzhou Tengbang Glass Products Co., Ltd.,</t>
  </si>
  <si>
    <t>CE-2024-115361609-APN-DFYC#ANMAT</t>
  </si>
  <si>
    <t>Set instrumentos de Cocina - KCOCI002</t>
  </si>
  <si>
    <t>CERTIFICADO 282</t>
  </si>
  <si>
    <t>EX-2024-113470420- -APN-DFYC#ANMAT / IF-2024-113447854-APN-DFYC%ANMAT</t>
  </si>
  <si>
    <t>https://drive.google.com/drive/folders/1zUYf8y11HC9T8l6X36lWu0So7DudgmoV</t>
  </si>
  <si>
    <t>Yangjiang Jinjie Industry and Trade Co., Ltd</t>
  </si>
  <si>
    <t>CE-2024-116495743-APN-DFYC#ANMAT</t>
  </si>
  <si>
    <t>Petaca de acero - PETA0002</t>
  </si>
  <si>
    <t>CERTIFICADO 284</t>
  </si>
  <si>
    <t>EX-2024-125470913- -APN-DFYC#ANMAT / IF-2024-125466909-APN-DFYC#ANMAT</t>
  </si>
  <si>
    <t>https://drive.google.com/drive/folders/1MJS9SJRSliT6FS7mPvWZChctXoNtBEo_</t>
  </si>
  <si>
    <t>Yongkang Ruicheng Industry and Trade Co., Ltd.</t>
  </si>
  <si>
    <t>CE-2024-129421450-APN-DFYC#ANMAT</t>
  </si>
  <si>
    <t>Petaca - PETA0001</t>
  </si>
  <si>
    <t>EX-2024-125720162- -APN-DFYC#ANMAT / IF-2024-125719404-APN-DFYC%ANMAT</t>
  </si>
  <si>
    <t>https://drive.google.com/drive/folders/1VXjSl9MfNyi6HiOGQOlNcY9vDImhxNCS</t>
  </si>
  <si>
    <t>CE-2024-130046769-APN-DFYC#ANMAT</t>
  </si>
  <si>
    <t>Bomba de vino - VINO0011</t>
  </si>
  <si>
    <t>CERTIFICADO 342</t>
  </si>
  <si>
    <t>EX-2024-136923902- -APN-DFYC#ANMAT / IF-2024-136908953-APN-DFYC#ANMAT</t>
  </si>
  <si>
    <t>https://drive.google.com/drive/folders/13vHadREgpwqEh0LS4zlYkF_eTH-4M6wU</t>
  </si>
  <si>
    <t>Yongkang Weiwu Wine Furniture Factory</t>
  </si>
  <si>
    <t>CE-2024-141656021-APN-DFYC#ANMAT</t>
  </si>
  <si>
    <t>Kit Parilla KP5.0 - KPARRI01</t>
  </si>
  <si>
    <t>EX-2024-87159684- -APN-DFYC#ANMAT / IF-2024-87158667-APN-DFYC%25ANMAT</t>
  </si>
  <si>
    <t>https://drive.google.com/drive/folders/1JUpgcw0Vs8sO-q_YnfHAqwwKz5gh59XY</t>
  </si>
  <si>
    <t>Yangjiang Chengda Hardware Manufactore Co.,ltd</t>
  </si>
  <si>
    <t>Kit Parilla KP12.0 - KPARRI02</t>
  </si>
  <si>
    <t>EX-2024-89909683- -APN-DFYC#ANMAT / IF-2024-89886619-APN-DFYC%ANMAT</t>
  </si>
  <si>
    <t>https://drive.google.com/drive/folders/1IFA5EsHtaAolsVzoiMH1CEhNglmH11NV</t>
  </si>
  <si>
    <t>CE-2024-93641999-APN-DFYC#ANMAT</t>
  </si>
  <si>
    <t>Kit 12 Taper Hermetico De Vidrio - FRASKIT7</t>
  </si>
  <si>
    <t>GUANGDONG DK HOUSEWARE CO.,LIMITED</t>
  </si>
  <si>
    <t>CE-2025-05363458-APN-DFYC#ANMAT</t>
  </si>
  <si>
    <t>Mate STHP2A - TERMO02A</t>
  </si>
  <si>
    <t>BIDCOM SRL : RE - CE-2025-117518872-APN-DFYC#ANMAT</t>
  </si>
  <si>
    <t>https://drive.google.com/drive/folders/1RbotgPWTg4-jBLhX0SQQ1lnjxoh-ccsl</t>
  </si>
  <si>
    <t>CE-2025-117518872-APN-DFYC#ANMAT</t>
  </si>
  <si>
    <t>Frascos Plasticos - FRASKIT1 / FRASKIT2 / FRASKIT3 / FRASKIT4</t>
  </si>
  <si>
    <t>Yongkang Xiaotong Trading Co., Ltd</t>
  </si>
  <si>
    <t>CE-2025-124595733-APN-DFYC#ANMA T</t>
  </si>
  <si>
    <t>Bolsa de agua - MOCH0124 &amp; MOCH102X</t>
  </si>
  <si>
    <t>Xiamen Beiteni Plastic Products Co., LTD</t>
  </si>
  <si>
    <t>CE-2025-127659467-APN-DFYC#ANMAT</t>
  </si>
  <si>
    <t>Molinillo de café Manual - GRINDE10</t>
  </si>
  <si>
    <t>EX-2025-19882180- -APN-DFYC#ANMAT / IF-2025-19880986-APN-DFYC#ANMAT</t>
  </si>
  <si>
    <t>https://drive.google.com/drive/folders/1-Msc2qQDyTIlmpsscsw3ENM_XWmH5nCr</t>
  </si>
  <si>
    <t>Zhuhai Kelitong Electric Co., Ltd.</t>
  </si>
  <si>
    <t>CE-2025-21898493-APN-DFYC#ANMAT</t>
  </si>
  <si>
    <t>Kit vasos de whisky con rocas - WHIS0003</t>
  </si>
  <si>
    <t>EX-2025-20457566- -APN-DFYC#ANMAT / IF-2025-20457025-APN-DFYC#ANMAT</t>
  </si>
  <si>
    <t>https://drive.google.com/drive/folders/1PuKNHak-INqUAwWaPoM9K6H-LXq9R-G0</t>
  </si>
  <si>
    <t>Xiamen Fangyuansheng Plastic Products Co., Ltd.</t>
  </si>
  <si>
    <t>CE-2025-24329567-APN-DFYC#ANMAT</t>
  </si>
  <si>
    <t>Yangjiang Jiangcheng District Xinchen Plastic and Gold Products Factory</t>
  </si>
  <si>
    <t>CE-2026-03173702-APN-DFYC#ANMAT</t>
  </si>
  <si>
    <t>Cafetera Moka MK060P - MOKA6MUP</t>
  </si>
  <si>
    <t>BIDCOM SRL - RE - CE-2026-05224215-APN-DFYC#ANMAT</t>
  </si>
  <si>
    <t>https://drive.google.com/drive/folders/1mWFiRNyiHXbNBcU-tzd48jFDKFEmVB9x</t>
  </si>
  <si>
    <t>Wuyi Kaipai Industry and Trade Youxian Company</t>
  </si>
  <si>
    <t>CE-2026-05224215-APN-DFYC#ANMAT</t>
  </si>
  <si>
    <t>Torno para manicura - MANI0055</t>
  </si>
  <si>
    <t>BIDCOM SRL : EX-2024-98457281- -APN-DNRT#MEC</t>
  </si>
  <si>
    <t>https://drive.google.com/drive/folders/1nAPCeD_E92jSn9vEL6iPE2YGTx4gjKTm</t>
  </si>
  <si>
    <t>CSE-IACSA-B13-150.1</t>
  </si>
  <si>
    <t>Dispenser de Cereales - CERE001X</t>
  </si>
  <si>
    <t>CERTIFICADO 277</t>
  </si>
  <si>
    <t>BIDCOM SRL : EX-2022-87091224- -APN-DFYC#ANMAT</t>
  </si>
  <si>
    <t>https://drive.google.com/drive/folders/1QLdxlJIC-H2SM5fsGvju143IjoGPryKL</t>
  </si>
  <si>
    <t>IF-2022-104437645-APN-DFYC#ANMAT</t>
  </si>
  <si>
    <t>CERTIFICADO 268</t>
  </si>
  <si>
    <t>BIDCOM SRL : DJC 12508 JJ</t>
  </si>
  <si>
    <t>https://drive.google.com/drive/folders/19UlCg_Msi9ZktO0tYtkaZyS4tRkSOQPU</t>
  </si>
  <si>
    <t>LCJ-14182</t>
  </si>
  <si>
    <t>Maquina de corte de pelo 5V - Clase III</t>
  </si>
  <si>
    <t>BIDCOM SRL : DJC13927SE</t>
  </si>
  <si>
    <t>https://drive.google.com/drive/folders/1ONUFActV6dYE2B5cHJ2IWlnBQ-MAxvhT</t>
  </si>
  <si>
    <t>Q-AR-02233-T-10</t>
  </si>
  <si>
    <t>Destornilladores 12V - Clase III - DESELE02/01/15/17</t>
  </si>
  <si>
    <t>CERTIFICADO 346</t>
  </si>
  <si>
    <t>BIDCOM SRL : DJC 11676SE</t>
  </si>
  <si>
    <t>https://drive.google.com/drive/folders/1DhyKnSNsOYVegkkNLTCDWFUiZBjuGq3n</t>
  </si>
  <si>
    <t>Q-AR-02299-T-3</t>
  </si>
  <si>
    <t>Maquina de corte de Pelo 5V - 2° - Clase III</t>
  </si>
  <si>
    <t>CERTIFICADO 394</t>
  </si>
  <si>
    <t>BIDCOM SRL : DJC12961SE</t>
  </si>
  <si>
    <t>https://drive.google.com/drive/folders/1LVKxuMC4wll6CfelRW1P0zWXkxxRmwD2</t>
  </si>
  <si>
    <t>NINGBO HOFORD ELECTRICAL APPLIANCES CO., LTD.</t>
  </si>
  <si>
    <t>Q-AR-02560-T-2</t>
  </si>
  <si>
    <t>Motosierra Extensible - SIER0002</t>
  </si>
  <si>
    <t>CERTIFICADO 386</t>
  </si>
  <si>
    <t>BIDCOM SRL : DJC12796SE</t>
  </si>
  <si>
    <t>https://drive.google.com/drive/folders/16h-e0mvExI7BOJs34kbmlRujqyXcuHit</t>
  </si>
  <si>
    <t>NINGBO EAST ENVIRONMENTAL PROTECTION MACHINERY CO., LTD.</t>
  </si>
  <si>
    <t>Q-AR-02580-T-1</t>
  </si>
  <si>
    <t>Freidora - FREI0023</t>
  </si>
  <si>
    <t>CERTIFICADO 401</t>
  </si>
  <si>
    <t>BIDCOM SRL : DJC13886SE</t>
  </si>
  <si>
    <t>https://drive.google.com/drive/folders/1PiPceX0pBkWsWK3XG2NZWgxoUwrnkg5w</t>
  </si>
  <si>
    <t>Zhongshan Phillips Life Electric Co., Ltd.</t>
  </si>
  <si>
    <t>Q-AR-02822-T-3</t>
  </si>
  <si>
    <t>Cargador para taladro Inalambrico - DESELE35</t>
  </si>
  <si>
    <t>CERTIFICADO 474</t>
  </si>
  <si>
    <t>BIDCOM SRL : DJC11555SE</t>
  </si>
  <si>
    <t>https://drive.google.com/drive/folders/1eOO7XSx40XcsPqPF2SxFoOWVhRUXMU6d</t>
  </si>
  <si>
    <t>ZHEJIANG QIMO INTELLIGENT TECHNOLOGY CO.,LTD</t>
  </si>
  <si>
    <t>Q-AR-02839-T-1</t>
  </si>
  <si>
    <t>Picadora de Carne - PICA0009 / (UNIFICANDO = PICA001X / PICA0002 / PICA0007 )</t>
  </si>
  <si>
    <t>BIDCOM SRL : DJC13827SE</t>
  </si>
  <si>
    <t>https://drive.google.com/drive/folders/1zQ1tSYTe5JMLD_vvBQKsLdotDFctGkgW</t>
  </si>
  <si>
    <t>ZHONGSHAN AOUBALL ELECTRIC APPLIANCES CO., LTD.</t>
  </si>
  <si>
    <t>Q-AR-03389-T-2</t>
  </si>
  <si>
    <t>Motor y Pedal para Máquina de Coser - KITCOS11</t>
  </si>
  <si>
    <t>CERTIFICADO 417</t>
  </si>
  <si>
    <t>BIDCOM SRL : DJC13552SE</t>
  </si>
  <si>
    <t>https://drive.google.com/drive/folders/1rr3_8WsaopgEFe4htgZOkz-fkId1AKsS</t>
  </si>
  <si>
    <t>Guangzhou Hengguan Mechanical &amp; Electrical Co., Ltd.</t>
  </si>
  <si>
    <t>Q-AR-03790-T-1</t>
  </si>
  <si>
    <t>Luminaria Giratoria - LUMIN045</t>
  </si>
  <si>
    <t>CERTIFICADO 309</t>
  </si>
  <si>
    <t>BIDCOM SRL: DJC12064SE</t>
  </si>
  <si>
    <t>https://drive.google.com/drive/folders/1FI_LfVD-mqrA5iP-x5fs5HO0gPg40etF</t>
  </si>
  <si>
    <t>Dongguan Meixinsi Lighting Co., Ltd.</t>
  </si>
  <si>
    <t>TCSE-IACSA-0146/129.1R1</t>
  </si>
  <si>
    <t>Soldador electrico - SOLD0019</t>
  </si>
  <si>
    <t>CERTIFICADO 313</t>
  </si>
  <si>
    <t>BIDCOM SRL : DJC12429SE</t>
  </si>
  <si>
    <t>https://drive.google.com/drive/folders/1FzZ-DhnR7o46Enp-UJob9EUgkItVm8iQ</t>
  </si>
  <si>
    <t>Zhongshan Baogong Electronics Co., Ltd.</t>
  </si>
  <si>
    <t>TCSE-IACSA-0146/144.1R1</t>
  </si>
  <si>
    <t>Bomba de aire para vehiculos - AV000052</t>
  </si>
  <si>
    <t>BIDCOM SRL : DJC11412SE</t>
  </si>
  <si>
    <t>https://drive.google.com/drive/folders/1yiSbva0hhUvavs_A4_GtkBGCfZQD_Vst</t>
  </si>
  <si>
    <t>Yuyao Liuyang Appliances Of Autocar Co., Ltd.</t>
  </si>
  <si>
    <t>TCSE-IACSA-0146/147.1R2</t>
  </si>
  <si>
    <t>Detector de Billetes falsos - CONT0032 / CONT0033 / CONT0035</t>
  </si>
  <si>
    <t>CERTIFICADO 293</t>
  </si>
  <si>
    <t>BIDCOM SRL : DJC11411SE</t>
  </si>
  <si>
    <t>https://drive.google.com/drive/folders/1MDW2lKI4M55ALAFgirtM_qnVTzwAtxos</t>
  </si>
  <si>
    <t>Zhejiang Fengjin Technology Co., Ltd.</t>
  </si>
  <si>
    <t>TCSE-IACSA-0146/149.1R1</t>
  </si>
  <si>
    <t>Luminaria de escritorio - DESKL002</t>
  </si>
  <si>
    <t>BIDCOM SRL : DJC14065SE</t>
  </si>
  <si>
    <t>https://drive.google.com/drive/folders/1Tw1eNz32STQWSKiCK_CYYpSNq4i0SaXe</t>
  </si>
  <si>
    <t>TCSE-IACSA-0146/153.1R2</t>
  </si>
  <si>
    <t>Luz para eventos (lumin040)</t>
  </si>
  <si>
    <t>CERTIFICADO 246</t>
  </si>
  <si>
    <t>BIDCOM SRL : DJC11519SE</t>
  </si>
  <si>
    <t>https://drive.google.com/drive/folders/1SbtMbSlKByv3cji7vEKoUAsT9AnuPVnL</t>
  </si>
  <si>
    <t>Guangzhou Yingxiu Stage Lighting Equipment Co., Ltd.</t>
  </si>
  <si>
    <t>TCSE-IACSA-0146/183.1R1</t>
  </si>
  <si>
    <t>Mini torno - DESELE24</t>
  </si>
  <si>
    <t>CERTIFICADO 325</t>
  </si>
  <si>
    <t>BIDCOM SRL : DJC11497SE</t>
  </si>
  <si>
    <t>https://drive.google.com/drive/folders/1DOWvjyrfQ00DKOtv6bhZsTBfAl9hxzzP</t>
  </si>
  <si>
    <t>Changzhou Farlink Electric Appliance Co.,Ltd</t>
  </si>
  <si>
    <t>TCSE-IACSA-0146/191.1R1</t>
  </si>
  <si>
    <t>Trituradora de papel - TRITU003</t>
  </si>
  <si>
    <t>CERTIFICADO 389</t>
  </si>
  <si>
    <t>BIDCOM: DJC12557SE</t>
  </si>
  <si>
    <t>https://drive.google.com/drive/folders/1ujMOzM6Pq0fhAqtORs8UvBw3j5ToKZyF</t>
  </si>
  <si>
    <t>Ningbo Wong Hing Handicrafts Co., Ltd.</t>
  </si>
  <si>
    <t>TCSE-IACSA-0146/201.1R1</t>
  </si>
  <si>
    <t>Filtros de aire para peceras - BPEC0007 / BPEC0008 / BPEC0009</t>
  </si>
  <si>
    <t>CERTIFICADO 302</t>
  </si>
  <si>
    <t>BIDCOM SRL : DJC 11581SE</t>
  </si>
  <si>
    <t>https://drive.google.com/drive/folders/1D1FYIW-bKBsUaaSLsdDGmaVBnrFoHjYk</t>
  </si>
  <si>
    <t>Foshan Nanhai Mingyi Aquarium Equipment Factory</t>
  </si>
  <si>
    <t>TCSE-IACSA-0146/203.1R2</t>
  </si>
  <si>
    <t>Llave de Impacto - DESELE10</t>
  </si>
  <si>
    <t>CERTIFICADO 399</t>
  </si>
  <si>
    <t>BIDCOM SRL : DJC11518SE</t>
  </si>
  <si>
    <t>https://drive.google.com/drive/folders/1Erh5M4bVwta_RNwhHX-MarhhxsE6l2cR</t>
  </si>
  <si>
    <t>TCSE-IACSA-0146/207.1R1</t>
  </si>
  <si>
    <t>Pulidora Lijadora - DESELE33</t>
  </si>
  <si>
    <t>CERTIFICADO 244</t>
  </si>
  <si>
    <t>BIDCOM SRL : DJC11410SE</t>
  </si>
  <si>
    <t>https://drive.google.com/drive/folders/17LtyqscWsUHiKTpyBRXDf9AWf1f2q4dP</t>
  </si>
  <si>
    <t>TCSE-IACSA-0146/210.1R1</t>
  </si>
  <si>
    <t>Aireador - BPEC0004 / BPEC0005</t>
  </si>
  <si>
    <t>CERTIFICADO 310</t>
  </si>
  <si>
    <t>BIDCOM SRL : DJC11517SE</t>
  </si>
  <si>
    <t>https://drive.google.com/drive/folders/1W1EkqIDAdFYHKxZipMm39TYRQNYNz0Zb</t>
  </si>
  <si>
    <t>Zhongshan Risheng Electrical Products Co., Ltd.</t>
  </si>
  <si>
    <t>TCSE-IACSA-0146/212.1R1</t>
  </si>
  <si>
    <t>Soldador de Plastico - SOLPLA01 SOLPLA02</t>
  </si>
  <si>
    <t>CERTIFICADO 240</t>
  </si>
  <si>
    <t>BIDCOM SRL : DJC11461SE</t>
  </si>
  <si>
    <t>https://drive.google.com/drive/folders/1mr2Uyqmc0ffxXfUeh7Z6OpU9RnWlrv8d</t>
  </si>
  <si>
    <t>Xianxian Yuchen Auto Maintenance Tools Factory</t>
  </si>
  <si>
    <t>TCSE-IACSA-0146/213.1R1</t>
  </si>
  <si>
    <t>Mini Motosierra - SIER0001 / SIER0005</t>
  </si>
  <si>
    <t>BIDCOM SRL : DJC14063SE</t>
  </si>
  <si>
    <t>https://drive.google.com/drive/folders/1s6hC_MczZeISodxe8awA9ZBZnoeKGuxZ</t>
  </si>
  <si>
    <t>YONGKANG XINDAI TECHNOLOGY CO., LTD.</t>
  </si>
  <si>
    <t>TCSE-IACSA-0146/215.1R2</t>
  </si>
  <si>
    <t>Aparejo eléctrico - APAREJ14 - Unificando con APAREJO1/APAREJO2</t>
  </si>
  <si>
    <t>CERTIFICADO 283</t>
  </si>
  <si>
    <t>BIDCOM SRL: DJC12069SE</t>
  </si>
  <si>
    <t>https://drive.google.com/drive/folders/1LU7hCtker--vACnlylx2ZVBVaJCbaO7a</t>
  </si>
  <si>
    <t>Jiangxi Mide Industrial Co., Ltd.</t>
  </si>
  <si>
    <t>TCSE-IACSA-0146/217.1R1</t>
  </si>
  <si>
    <t>Fuente de alimentacion para Laboratorio - Cable Integrado- FSOLD002</t>
  </si>
  <si>
    <t>CERTIFICADO 328</t>
  </si>
  <si>
    <t>BIDCOM SRL : DJC13576SE</t>
  </si>
  <si>
    <t>https://drive.google.com/drive/folders/17yj6ivvWTcq6kPDQxBh8QzPQ8S6Xn50p</t>
  </si>
  <si>
    <t>YaoGong Electronic Technology Co.,Ltd</t>
  </si>
  <si>
    <t>TCSE-IACSA-0146/221.1</t>
  </si>
  <si>
    <t>Fuente de Alimentacion - Clase I</t>
  </si>
  <si>
    <t>CERTIFICADO 239</t>
  </si>
  <si>
    <t>BIDCOM SRL : DJC10176SE</t>
  </si>
  <si>
    <t>https://drive.google.com/drive/folders/1iSFcEf-Rk0jvm7vhE4fyBrVKTrgf8Zwj</t>
  </si>
  <si>
    <t>Shenzhen Gaolianghong Electronic Technology Co., Ltd.</t>
  </si>
  <si>
    <t>TCSE-IACSA-0146/228.1R1</t>
  </si>
  <si>
    <t>Motosierra Electrica - SIER0003</t>
  </si>
  <si>
    <t>CERTIFICADO 243</t>
  </si>
  <si>
    <t>BIDCOM: DJC12553SE</t>
  </si>
  <si>
    <t>https://drive.google.com/drive/folders/1UgPTGuWT8SlMDSq3KFiIPmAOu8EOfwYF</t>
  </si>
  <si>
    <t>Jiaojiang Bosen Machinery Co., Ltd.</t>
  </si>
  <si>
    <t>TCSE-IACSA-0146/236.1R1</t>
  </si>
  <si>
    <t>Inversor de potencia - INVER007</t>
  </si>
  <si>
    <t>CERTIFICADO 497</t>
  </si>
  <si>
    <t>BIDCOM SRL : DJC12739SE</t>
  </si>
  <si>
    <t>https://drive.google.com/drive/folders/1W8HO50gVG3nGC-QjKI2puNCHEpBjkwiR</t>
  </si>
  <si>
    <t>Wenzhou Renshang New Energy Technology Co., LTD</t>
  </si>
  <si>
    <t>TCSE-IACSA-0146/246.1R1</t>
  </si>
  <si>
    <t>Trituradora de papeles - TRITU005 TRITU004</t>
  </si>
  <si>
    <t>CERTIFICADO 487</t>
  </si>
  <si>
    <t>BIDCOM: DJC 11136SE</t>
  </si>
  <si>
    <t>https://drive.google.com/drive/folders/1lmcyeR3KzqiU-PDrMStGSZMwUKKRRUr0</t>
  </si>
  <si>
    <t>Ningbo Ofitech Business Machines Co., Ltd.</t>
  </si>
  <si>
    <t>TCSE-IACSA-0146/251.1</t>
  </si>
  <si>
    <t>Luminaria para Eventos - LUMIN044</t>
  </si>
  <si>
    <t>CERTIFICADO 245</t>
  </si>
  <si>
    <t>BIDCOM SRL : DJC11289SE</t>
  </si>
  <si>
    <t>https://drive.google.com/drive/folders/1HrHTUB01uoUWa1vaxxgiFczctdSmW-_I</t>
  </si>
  <si>
    <t>TCSE-IACSA-0146/252.1</t>
  </si>
  <si>
    <t>Torno para uñas 24V - Clase III - MANI0045</t>
  </si>
  <si>
    <t>CERTIFICADO 445</t>
  </si>
  <si>
    <t>BIDCOM SRL : DJC11700SE</t>
  </si>
  <si>
    <t>https://drive.google.com/drive/folders/1jZFoE8u_glHFuHOMHXHDqcgU2_3q4moT</t>
  </si>
  <si>
    <t>TCSE-IACSA-0146/256.1</t>
  </si>
  <si>
    <t>Humidificador ultrasonico - HUMIDIF7</t>
  </si>
  <si>
    <t>CERTIFICADO 305</t>
  </si>
  <si>
    <t>BIDCOM SRL : DJC11608SE</t>
  </si>
  <si>
    <t>https://drive.google.com/drive/folders/1ikESu9ZkViVIaSJ413FMrY7EfiMgs1__</t>
  </si>
  <si>
    <t>Zhongshan Zhuoweilai Electric Co., Ltd.</t>
  </si>
  <si>
    <t>TCSE-IACSA-0146/264.1</t>
  </si>
  <si>
    <t>Cepillo alisador secador - SECA0008</t>
  </si>
  <si>
    <t>CERTIFICADO 318</t>
  </si>
  <si>
    <t>BIDCOM SRL : DJC11834SE</t>
  </si>
  <si>
    <t>https://drive.google.com/drive/folders/1TJAqwW3dvQin7DbUcoJm2-xtfRPV-Gm7</t>
  </si>
  <si>
    <t>Jin Dao Electric Appliance Co., Ltd.</t>
  </si>
  <si>
    <t>TCSE-IACSA-0146/265.1</t>
  </si>
  <si>
    <t>Buclera inalambrica - BUCLE002</t>
  </si>
  <si>
    <t>CERTIFICADO 426</t>
  </si>
  <si>
    <t>BIDCOM SRL : DJC11607SE</t>
  </si>
  <si>
    <t>https://drive.google.com/drive/folders/1fowu1G9kuYZwx8Qr2q-i2Kxx4DY1WB_C</t>
  </si>
  <si>
    <t>Shenzhen Lescolton Electrical Appliance Co., Ltd</t>
  </si>
  <si>
    <t>TCSE-IACSA-0146/267.1</t>
  </si>
  <si>
    <t>Secamanos automatico - SECAM001 / SECAM002</t>
  </si>
  <si>
    <t>BIDCOM SRL : DJC10973SE</t>
  </si>
  <si>
    <t>https://drive.google.com/drive/folders/1zldNFnnblsX3SNnBGt1a9T9J-98cIRDk</t>
  </si>
  <si>
    <t>Zhejiang Falin Appliance Co., Ltd.</t>
  </si>
  <si>
    <t>TCSE-IACSA-0146/273.1</t>
  </si>
  <si>
    <t>Equipo para Vacio Terapia - VACUM001</t>
  </si>
  <si>
    <t>CERTIFICADO 319</t>
  </si>
  <si>
    <t>BIDCOM SRL : DJC11823SE</t>
  </si>
  <si>
    <t>https://drive.google.com/drive/folders/1WWQpTqwu7urPhBH_Zxjd9BX1QVAuA0je</t>
  </si>
  <si>
    <t>Shenzhen AoRuiQi technology company limited</t>
  </si>
  <si>
    <t>TCSE-IACSA-0146/279.1</t>
  </si>
  <si>
    <t>Depiladora 5V - Clase III</t>
  </si>
  <si>
    <t>CERTIFICADO 425</t>
  </si>
  <si>
    <t>BIDCOM SRL : DJC11534SE</t>
  </si>
  <si>
    <t>https://drive.google.com/drive/folders/1NhorXrVPWm4FM5xoN7x9Omiytj59G5AN</t>
  </si>
  <si>
    <t>Ningbo Hoford Electrical Appliance Co.,Ltd</t>
  </si>
  <si>
    <t>TCSE-IACSA-0146/291.1</t>
  </si>
  <si>
    <t>Cabina para uñas 24V - Clase III</t>
  </si>
  <si>
    <t>BIDCOM SRL : DJC13906SE</t>
  </si>
  <si>
    <t>https://drive.google.com/drive/folders/1yPB3r_hxj0y5zKtA-frr5BiJzZwdwIKY</t>
  </si>
  <si>
    <t>TCSE-IACSA-0146/292.1R4</t>
  </si>
  <si>
    <t>Depiladora Definitiva Laser 12V - Clase III</t>
  </si>
  <si>
    <t>BIDCOM SRL : DJC14064SE</t>
  </si>
  <si>
    <t>https://drive.google.com/drive/folders/17KyJNvyl2O2BuhzvH8VXjUhVcQT_LLV8</t>
  </si>
  <si>
    <t>Shenzhen Xinbao Electric Appliance Co.,Ltd</t>
  </si>
  <si>
    <t>Arrocera - ARROZ001</t>
  </si>
  <si>
    <t>CERTIFICADO 330</t>
  </si>
  <si>
    <t>BIDCOM SRL : DJC10209SE</t>
  </si>
  <si>
    <t>https://drive.google.com/drive/folders/1xHcbulPi3C4CQ75nR4vFm-_NMPChq-su</t>
  </si>
  <si>
    <t>Lianjiang YIMIPX Electrical Appliance Co., Ltd.</t>
  </si>
  <si>
    <t>TCSE-IACSA-0146/321.1</t>
  </si>
  <si>
    <t>Depiladora 24V - Clase III - DEPI0007 / DEPI0002 / DEPI0015 / DEPI0001 / DEPI0006</t>
  </si>
  <si>
    <t>CERTIFICADO 433</t>
  </si>
  <si>
    <t>BIDCOM SRL : DJC11604SE</t>
  </si>
  <si>
    <t>https://drive.google.com/drive/folders/1-xvBPNJgCkwYOByjn1mRlumfh3AswEWc</t>
  </si>
  <si>
    <t>TCSE-IACSA-0146/322.1</t>
  </si>
  <si>
    <t>Molinillo Clase III - GRINDER5</t>
  </si>
  <si>
    <t>CERTIFICADO 459</t>
  </si>
  <si>
    <t>BIDCOM SRL : DJC12062SE</t>
  </si>
  <si>
    <t>https://drive.google.com/drive/folders/1h21YwMWUzIiGNy9gN3D75LQcBiGPHJKL</t>
  </si>
  <si>
    <t>Ningbo Vasion Electric Appliance Co., Ltd</t>
  </si>
  <si>
    <t>TCSE-IACSA-0146/330.1</t>
  </si>
  <si>
    <t>Torno de Manicura - MANI0039 / MANI0025 - Agregando: MANI0054</t>
  </si>
  <si>
    <t>CERTIFICADO 438</t>
  </si>
  <si>
    <t>BIDCOM: DJC13079SE</t>
  </si>
  <si>
    <t>https://drive.google.com/drive/folders/1MBYPXAg__wC_ogNy41By3JmYAwkHZbU4</t>
  </si>
  <si>
    <t>Yuyao Lanqiang Electrical Appliance Co., Ltd</t>
  </si>
  <si>
    <t>TCSE-IACSA-0146/332.1R1</t>
  </si>
  <si>
    <t>Masajeadores 12V - Clase III</t>
  </si>
  <si>
    <t>BIDCOM SRL : DJC14070SE</t>
  </si>
  <si>
    <t>https://drive.google.com/drive/folders/1kGMOBJJknWfjyasv6VXAZIJf36JMgmcy</t>
  </si>
  <si>
    <t>Gestionado?</t>
  </si>
  <si>
    <t>Está en Estado Certificados?</t>
  </si>
  <si>
    <t>CERTIFICADO 394 (Extension Calitec)</t>
  </si>
  <si>
    <t>Calitec SRL :  DJC 12043SE</t>
  </si>
  <si>
    <t>TCSE-IACSA-0146/342.1R2</t>
  </si>
  <si>
    <t>Buclera - BUCLE005</t>
  </si>
  <si>
    <t>CERTIFICADO 259</t>
  </si>
  <si>
    <t>BIDCOM SRL : DJC12286SE</t>
  </si>
  <si>
    <t>https://drive.google.com/drive/folders/1MW7HjVCNumRdPSf78rohJ0A7uADA3sr3</t>
  </si>
  <si>
    <t>Cixi Puai Electrical Appliances Co., Ltd.</t>
  </si>
  <si>
    <t>TCSE-IACSA-0146/343.1</t>
  </si>
  <si>
    <t>Freidora de Aire - LIMIKA</t>
  </si>
  <si>
    <t>CERTIFICADO 375</t>
  </si>
  <si>
    <t>BIDCOM: 12357SE</t>
  </si>
  <si>
    <t>Q-AR-02560-M-1</t>
  </si>
  <si>
    <t>https://drive.google.com/drive/folders/1MN4SnAzHX_uOHTwlmyMeWnA1Ymaz0LXw</t>
  </si>
  <si>
    <t>se escapo del registro</t>
  </si>
  <si>
    <t>Limpiador Facial 5V - Clase III - CLEAN001 / CLEAN003 / CLEAN004 / CLEAN005</t>
  </si>
  <si>
    <t>CERTIFICADO 539</t>
  </si>
  <si>
    <t>BIDCOM SRL : EX-2024-123123657- -APN-DNRT#MEC</t>
  </si>
  <si>
    <t>https://drive.google.com/drive/folders/1_COhPr6rotJ3QWQxtHfR-TBNf30yACU4</t>
  </si>
  <si>
    <t>TCSE-IACSA-0146/344.1</t>
  </si>
  <si>
    <t>Bomba Sumergible - WATPUM05</t>
  </si>
  <si>
    <t>BIDCOM: DJC12566SE</t>
  </si>
  <si>
    <t>https://drive.google.com/drive/folders/1xpiHoy4dOQHXsHDEHuBAc6q3IKzLzmp-</t>
  </si>
  <si>
    <t>Q-AR-02640-M-1</t>
  </si>
  <si>
    <t>Enviado a Celer</t>
  </si>
  <si>
    <t>en que estado esta?</t>
  </si>
  <si>
    <t>Masajeador intimo - INTIM01/02/03/04/05/06/07/08/09/10/18</t>
  </si>
  <si>
    <t>BIDCOM SRL : DJC12963SE</t>
  </si>
  <si>
    <t>9/14/2025</t>
  </si>
  <si>
    <t>Jinding Group Co., Ltd.</t>
  </si>
  <si>
    <t>https://drive.google.com/drive/folders/1TATWQKa4bKOmukwMfNvg-GObPEUgtyja</t>
  </si>
  <si>
    <t>TCSE-IACSA-0146/363.1</t>
  </si>
  <si>
    <t>Esterilizador de mamaderas - BEBE0005</t>
  </si>
  <si>
    <t>CERTIFICADO 446</t>
  </si>
  <si>
    <t>BIDCOM: DJC12573SE</t>
  </si>
  <si>
    <t>Q-AR-03425-T-1</t>
  </si>
  <si>
    <t>Vigente</t>
  </si>
  <si>
    <t>CERTIFICADO 344 (Extension CALITEC)</t>
  </si>
  <si>
    <t>CALITEC: DJC: 12041SE</t>
  </si>
  <si>
    <t>2/28/2024</t>
  </si>
  <si>
    <t>https://drive.google.com/drive/folders/1LpJA0keaMBIQ8N-Oh89gotj0xinVudw2</t>
  </si>
  <si>
    <t>Foshan Shunde Langchen Electric Manufacturing Co.</t>
  </si>
  <si>
    <t>TCSE-IACSA-0146/368.1</t>
  </si>
  <si>
    <t>Bulb Camera - MC000140 - P2P00047 - P2P00051 - P2P00054</t>
  </si>
  <si>
    <t>CERTIFICADO 258</t>
  </si>
  <si>
    <t>BIDCOM SRL : DJC12950SE</t>
  </si>
  <si>
    <t>Q-AR-02233-M-7</t>
  </si>
  <si>
    <t>https://drive.google.com/drive/folders/1MbJHVS5mpgrEGUQZxOUZZb7xx2RzgBA7</t>
  </si>
  <si>
    <t>5/29/2024</t>
  </si>
  <si>
    <t>2/28/2026</t>
  </si>
  <si>
    <t>Shenzhen Golden Vision Technology Development Co., Ltd.</t>
  </si>
  <si>
    <t>TCSE-IACSA-0146/370.1R2</t>
  </si>
  <si>
    <t>Cepillo alisador - SECA0007</t>
  </si>
  <si>
    <t>BIDCOM SRL : DJC14029SE</t>
  </si>
  <si>
    <t>https://drive.google.com/drive/folders/1794S28GfcOE-YN8wn4OONq4SqgAnnyOn</t>
  </si>
  <si>
    <t>BIDCOM SRL: EX-2025-20234613- -APN-DNRT#MEC</t>
  </si>
  <si>
    <t>TCSE-IACSA-0146/387.1R1</t>
  </si>
  <si>
    <t>Masajeador de pies - MASAJ161</t>
  </si>
  <si>
    <t>2/18/2025</t>
  </si>
  <si>
    <t>CERTIFICADO 329</t>
  </si>
  <si>
    <t>BIDCOM SRL : DJC12875SE</t>
  </si>
  <si>
    <t>10/18/2025</t>
  </si>
  <si>
    <t>https://drive.google.com/drive/folders/11p4SyFi5XJIatLcrw6GIwPwCX_JMc-bi</t>
  </si>
  <si>
    <t>Wenzhou Mingkang Electronic Technology Co., Ltd.</t>
  </si>
  <si>
    <t>TCSE-IACSA-0146/393.1</t>
  </si>
  <si>
    <t>Cortadoras de pelo - KEMEI001/2/3/4/5/6/7/8/9/10/11/12/13/14/18</t>
  </si>
  <si>
    <t>CERTIFICADO 462</t>
  </si>
  <si>
    <t>BIDCOM SRL : DJC13012SE</t>
  </si>
  <si>
    <t>CEE-IACSA-B13-006.1</t>
  </si>
  <si>
    <t>Falta de contrato protocolizado</t>
  </si>
  <si>
    <t>https://drive.google.com/drive/folders/1cjOw5yXojCD8ssrNBMbkO7JXNtDrB-Vt</t>
  </si>
  <si>
    <t>BIDCOM SRL: EX-2025-20237484- -APN-DNRT#MEC</t>
  </si>
  <si>
    <t>Yiwu Luhao Electric Co., Ltd.</t>
  </si>
  <si>
    <t>TCSE-IACSA-0146/397.1</t>
  </si>
  <si>
    <t>Ventilador de Techo Retráctil - VENTLUZ02, VENTLUZ01</t>
  </si>
  <si>
    <t>CERTIFICADO 485</t>
  </si>
  <si>
    <t>CEE-IACSA-B13-008.1</t>
  </si>
  <si>
    <t>DJC13050SE</t>
  </si>
  <si>
    <t>https://drive.google.com/drive/folders/13m-2Sl_mzFowyHjYH0nROHq7bri3sONY</t>
  </si>
  <si>
    <t>BIDCOM SRL: EX-2025-21497505- -APN-DNRT#MEC</t>
  </si>
  <si>
    <t>GUANGDONG ZHONGPAI INDUSTRIAL DEVELOPMENT CO.,LTD</t>
  </si>
  <si>
    <t>TCSE-IACSA-0146/401.1</t>
  </si>
  <si>
    <t>Cabina de uñas 5V - MANI0004 / MANI0051</t>
  </si>
  <si>
    <t>CERTIFICADO 495</t>
  </si>
  <si>
    <t>BIDCOM SRL : DJC13054SE</t>
  </si>
  <si>
    <t>https://drive.google.com/drive/folders/1jC03Y0UeG1oz9UklDL2EqZjgtIuoyUSy</t>
  </si>
  <si>
    <t>CEE-IACSA-B13-007.1</t>
  </si>
  <si>
    <t>Sierra Circular - DESELE07</t>
  </si>
  <si>
    <t>CERTIFICADO 101</t>
  </si>
  <si>
    <t>BIDCOM SRL : EX-2024-123139817- -APN-DNRT#MEC</t>
  </si>
  <si>
    <t>TCSE-IACSA-0146/404.1</t>
  </si>
  <si>
    <t>Climatizador portatil Frio - CLIMA003 CLIMA002</t>
  </si>
  <si>
    <t>CERTIFICADO 453</t>
  </si>
  <si>
    <t>BIDCOM: DJC13055SE</t>
  </si>
  <si>
    <t>https://drive.google.com/drive/folders/1nbDscn1aDiiTTbUCw4vfJTdcy-RdTquR</t>
  </si>
  <si>
    <t>https://drive.google.com/drive/folders/1bUzt6nuHAIje16eb5Q9NCy306pq52a3d</t>
  </si>
  <si>
    <t>Ningbo EFU Electrical Appliance Co., Ltd.</t>
  </si>
  <si>
    <t>TCSE-IACSA-0146/405.1</t>
  </si>
  <si>
    <t>TCSE-IACSA-0146/033.1</t>
  </si>
  <si>
    <t>Bomba sumergible - WATPUM02</t>
  </si>
  <si>
    <t>CERTIFICADO 250</t>
  </si>
  <si>
    <t>BIDCOM SRL : DJC13380SE</t>
  </si>
  <si>
    <t>preguntar si volvemos a extender</t>
  </si>
  <si>
    <t>https://drive.google.com/drive/folders/1hf-iJIiMjUUsvCDw__5LWCl_RT_0C7jY</t>
  </si>
  <si>
    <t>TCSE-IACSA-0146/416.1</t>
  </si>
  <si>
    <t>Extractor de polvo 12V - Clase III - MANI0019 / MANI0032 (Agregando MANI0059)</t>
  </si>
  <si>
    <t>CERTIFICADO 383</t>
  </si>
  <si>
    <t>BIDCOM SRL : DJC13381SE</t>
  </si>
  <si>
    <t>https://drive.google.com/drive/folders/1EM7r79jFHXAanhDGD09mMirytVnpl4-A</t>
  </si>
  <si>
    <t>CERTIFICADO 1 (CALITEC S.R.L.)</t>
  </si>
  <si>
    <t>EX-2024-141244886- -APN-DNRT#MEC</t>
  </si>
  <si>
    <t>8/26/2025</t>
  </si>
  <si>
    <t>TCSE-IACSA-0146/417.1</t>
  </si>
  <si>
    <t>Microdermoabrasion CLEAN006</t>
  </si>
  <si>
    <t>CERTIFICADO 335</t>
  </si>
  <si>
    <t>BIDCOM SRL : DJC13384SE</t>
  </si>
  <si>
    <t>https://drive.google.com/drive/folders/1LLaeG2HFu_BWsp3BnUZ1w9msjyjLIIxm</t>
  </si>
  <si>
    <t>RA 4083727 E</t>
  </si>
  <si>
    <t>CERTIFICADO 1 (BEMOTEC S.R.L.)</t>
  </si>
  <si>
    <t>TCSE-IACSA-0146/420.1</t>
  </si>
  <si>
    <t>EX-2024-141249904- -APN-DNRT#MEC</t>
  </si>
  <si>
    <t>Irrigador bucal portátil - FC509101, FC524001, FC156001</t>
  </si>
  <si>
    <t>BIDCOM SRL : DJC14153SE</t>
  </si>
  <si>
    <t>https://drive.google.com/drive/folders/1aFWcv65l9bagkiFMqXDMLC24pK8ZkXcH</t>
  </si>
  <si>
    <t>CERTIFICADO 1 (FORETEC S.R.L.)</t>
  </si>
  <si>
    <t>EX-2024-141227085- -APN-DNRT#MEC</t>
  </si>
  <si>
    <t>Fly cat Electrical co.,Ltd.</t>
  </si>
  <si>
    <t>TCSE-IACSA-0146/432.1R1</t>
  </si>
  <si>
    <t>Luces Led DMX cabezal móvil - MAQLUZ01</t>
  </si>
  <si>
    <t>CERTIFICADO 429</t>
  </si>
  <si>
    <t>BIDCOM: DJC13399SE</t>
  </si>
  <si>
    <t>CERTIFICADO 1 (EUCAFOREST SRL)</t>
  </si>
  <si>
    <t>EX-2024-138668183- -APN-DNRT#MEC</t>
  </si>
  <si>
    <t>https://drive.google.com/drive/folders/1Vk4lacUWbhkY6QgDMBXx6J4FoeLakh8Z</t>
  </si>
  <si>
    <t>CERTIFICADO 1 (CABA INNOVACIONES SRL)</t>
  </si>
  <si>
    <t>EX-2024-141235599- -APN-DNRT#MEC</t>
  </si>
  <si>
    <t>Guangzhou Jinmu Stage Lighting Equipment Co., Ltd.</t>
  </si>
  <si>
    <t>TCSE-IACSA-0146/434.1</t>
  </si>
  <si>
    <t>Mezcladora eléctrica - DESELE34</t>
  </si>
  <si>
    <t>CERTIFICADO 461</t>
  </si>
  <si>
    <t>BIDCOM SRL : DJC13400SE</t>
  </si>
  <si>
    <t>CERTIFICADO 1 (COMPRA RAPIDO SRL)</t>
  </si>
  <si>
    <t>EX-2024-141256121- -APN-DNRT#MEC</t>
  </si>
  <si>
    <t>https://drive.google.com/drive/folders/1brf906ZfcxUL9Qg8_LwYy0xjYuxCEr6v</t>
  </si>
  <si>
    <t>IRAM traspaso</t>
  </si>
  <si>
    <t>Fuente de alimentación conmutada 12V - CAMSKW4A CAMSKW4C</t>
  </si>
  <si>
    <t>CERTIFICADO 740</t>
  </si>
  <si>
    <t>BIDCOM: EX-2024-137081289- -APN-DNRT#MEC</t>
  </si>
  <si>
    <t>NINGBO SANZHONG POWER TOOLS CO.,LTD</t>
  </si>
  <si>
    <t>TCSE-IACSA-0146/435.1</t>
  </si>
  <si>
    <t>Cabina para uñas 12V - Clase III</t>
  </si>
  <si>
    <t>CERTIFICADO 322</t>
  </si>
  <si>
    <t>https://drive.google.com/drive/folders/1L6oTiJB9ECGWys5_fhCMdUiWiFBqJ4_a</t>
  </si>
  <si>
    <t>BIDCOM SRL : DJC13794SE</t>
  </si>
  <si>
    <t>https://drive.google.com/drive/folders/1JNofUSbG_cXpUu-ZKxYop9G3RM9YhG5M</t>
  </si>
  <si>
    <t>TCSE-IACSA-0146/444.1</t>
  </si>
  <si>
    <t>Aspirador nasal - BEBE0074</t>
  </si>
  <si>
    <t>CERTIFICADO 430</t>
  </si>
  <si>
    <t>DC-E-B165-004.1</t>
  </si>
  <si>
    <t>BIDCOM SRL: TF 7622/59-N</t>
  </si>
  <si>
    <t>Fuente de alimentación conmutada 5V - CAMSKWH3 CAMSKWH4</t>
  </si>
  <si>
    <t>CERTIFICADO 739</t>
  </si>
  <si>
    <t>https://drive.google.com/drive/folders/1xx6B8ig68yOqw7On8-phYl5dyoH7tKbM</t>
  </si>
  <si>
    <t>EX-2024-137075012- -APN-DNRT#MEC</t>
  </si>
  <si>
    <t>https://drive.google.com/drive/folders/1hK4ALLly8bEh9HD9cV-ClXEy5v2bLogW</t>
  </si>
  <si>
    <t>Dongguan Baochengjia Plastic Electronics Co., Ltd.</t>
  </si>
  <si>
    <t>CAIJ</t>
  </si>
  <si>
    <t>TF 7622/59-N</t>
  </si>
  <si>
    <t>BIDCOM SRL : DJC12506 JJ</t>
  </si>
  <si>
    <t>DC-E-B165-004.2</t>
  </si>
  <si>
    <t>https://drive.google.com/drive/folders/1xkRo-AFfHA5Q6lhH9cTJuJtESv__hNxv</t>
  </si>
  <si>
    <t>BIDCOM SRL : DJC12960SE</t>
  </si>
  <si>
    <t>YONGKANG BENLE TRADING CO.,LTD</t>
  </si>
  <si>
    <t>TJ 7621/71</t>
  </si>
  <si>
    <t>Cartuchera POPIT - POPIT002</t>
  </si>
  <si>
    <t>CERTIFICADO 508</t>
  </si>
  <si>
    <t>BIDCOM SRL : EX-2022-66802966- -APN-DNRT#MDP</t>
  </si>
  <si>
    <t>https://drive.google.com/drive/folders/1yIv-GCk7NBQtxrTjtLKrXATNHL_iYOjx</t>
  </si>
  <si>
    <t>Q-AR-03389-T-1</t>
  </si>
  <si>
    <t>Falta Auditoría de fábrica</t>
  </si>
  <si>
    <t>Dongguan Shanli Silicone Factory</t>
  </si>
  <si>
    <t>BIDCOM: DJC-CERTIFICADO 820-2025</t>
  </si>
  <si>
    <t>1/16/2026</t>
  </si>
  <si>
    <t>Set de molinillos - MOLINI06</t>
  </si>
  <si>
    <t>CERTIFICADO 502</t>
  </si>
  <si>
    <t>BIDCOM SRL : EX-2023-106189480- -APN-DFYC#ANMAT</t>
  </si>
  <si>
    <t>https://drive.google.com/drive/folders/1WUgJ5tU4e2mFKkZI9l21F8K6y5f3Xwr5</t>
  </si>
  <si>
    <t>Xuzhou Changyang Glass Products Co., LTD</t>
  </si>
  <si>
    <t>Molde de hielos para Whisky - CUBE0003</t>
  </si>
  <si>
    <t>CERTIFICADO 404</t>
  </si>
  <si>
    <t>BIDCOM SRL : EX-2023-107428856- -APN-DFYC#ANMAT</t>
  </si>
  <si>
    <t>BIDCOM SRL : DJC10696SE</t>
  </si>
  <si>
    <t>https://drive.google.com/drive/folders/17l2GdcanSjuC_OAKGmODkshisrlIrCqG</t>
  </si>
  <si>
    <t>Shenzhen BenHaida Rubber &amp; Plastic Products Co.</t>
  </si>
  <si>
    <t>Lampara LED 60W - LUZEME30</t>
  </si>
  <si>
    <t>CERTIFICADO 475</t>
  </si>
  <si>
    <t>TCSE-IACSA-0146/295.1</t>
  </si>
  <si>
    <t>https://drive.google.com/drive/folders/1tp26RNrZ62czFNWhHycJLn4Rxb0uRUXj</t>
  </si>
  <si>
    <t>BIDCOM SRL : DJC11982SE</t>
  </si>
  <si>
    <t>4/22/2024</t>
  </si>
  <si>
    <t>1/22/2026</t>
  </si>
  <si>
    <t>Zhongshan Jingda Lighting Electric Co.</t>
  </si>
  <si>
    <t>Botella agua motivacional - BOTLL06X</t>
  </si>
  <si>
    <t>CERTIFICADO 527</t>
  </si>
  <si>
    <t>BIDCOM SRL : EX-2023-140721795- -APN-DFYC#ANMAT</t>
  </si>
  <si>
    <t>https://drive.google.com/drive/folders/1KCCrMKRf_9zKVgC3wkBylW9sdHtL1T4O</t>
  </si>
  <si>
    <t>En ensayo</t>
  </si>
  <si>
    <t>BIDCOM SRL : DJC12220SE</t>
  </si>
  <si>
    <t>Hangzhou Vcan Trade Co., Ltd</t>
  </si>
  <si>
    <t>Protector de Tension - PROTEN01 / PROTEN02 / PROTEN03</t>
  </si>
  <si>
    <t>Q-AR-03111-M-0</t>
  </si>
  <si>
    <t>CERTIFICADO 550</t>
  </si>
  <si>
    <t>BIDCOM SRL : DJC12027SE</t>
  </si>
  <si>
    <t>https://drive.google.com/drive/folders/16f38t0QRlYGAi5GV8q7BCMWDJq9JGKUU</t>
  </si>
  <si>
    <t>TCSE-IACSA-0146/318.1</t>
  </si>
  <si>
    <t>BIDCOM SRL : DJC12061SE</t>
  </si>
  <si>
    <t>Zhejiang Zhiyi Electric Co., Ltd.</t>
  </si>
  <si>
    <t>TCSE-IACSA-0146/329.1</t>
  </si>
  <si>
    <t>Cuchillo navaja plegable - CUCH0002</t>
  </si>
  <si>
    <t>CERTIFICADO 538</t>
  </si>
  <si>
    <t>BIDCOM SRL : EX-2023-142821597- -APN-DFYC#ANMAT</t>
  </si>
  <si>
    <t>BIDCOM SRL: DJC12060SE</t>
  </si>
  <si>
    <t>https://drive.google.com/drive/folders/16gtQOfL-tdDXbhpyf5mAzvtrGr9iNVsO</t>
  </si>
  <si>
    <t>6/22/2023</t>
  </si>
  <si>
    <t>Filtro cafe reutilizable INOX 304 - CAFETE19</t>
  </si>
  <si>
    <t>TCSE-IACSA-0146/328.1</t>
  </si>
  <si>
    <t>BIDCOM SRL : EX-2023-113986349- -APN-DFYC#ANMAT</t>
  </si>
  <si>
    <t>https://drive.google.com/drive/folders/1LJ-TEddM4Hjze2MT5mCMZx6fAHf8SfwS</t>
  </si>
  <si>
    <t>Secador de Pelo - SECA0006</t>
  </si>
  <si>
    <t>6/22/2022</t>
  </si>
  <si>
    <t>https://drive.google.com/drive/folders/1khWJMIqMpqhPmXmjReEl3QeSNEcv1Gqu</t>
  </si>
  <si>
    <t>Zhongshan Jinzhiyuan Hardware Technology Co.</t>
  </si>
  <si>
    <t>Bandeja para cubitos + contenedor - CUBE0009</t>
  </si>
  <si>
    <t>EX-2024-56653771- -APN-DFYC#ANMAT  IF-2024-56653341-APN-DFYC#ANMAT</t>
  </si>
  <si>
    <t>BIDCOM SRL : DJC11986SE</t>
  </si>
  <si>
    <t>https://drive.google.com/drive/folders/1lvDuuuUxdOJNfCLEHbApArK7uMNjfGwK</t>
  </si>
  <si>
    <t>3/18/2026</t>
  </si>
  <si>
    <t>Taizhou Huangyan Hanteng Daily Use Co., LTD.</t>
  </si>
  <si>
    <t>Shaker para suplementos - BOTLL007</t>
  </si>
  <si>
    <t>CERTIFICADO 505</t>
  </si>
  <si>
    <t>TCSE-IACSA-0146/319.1</t>
  </si>
  <si>
    <t>BIDCOM SRL : EX-2023-109397932- -APN-DFYC#ANMAT</t>
  </si>
  <si>
    <t>Esperando Muestra ZFLP</t>
  </si>
  <si>
    <t>https://drive.google.com/drive/folders/1HBBXCEoorJj7UZjw00Fy0oSpJqHiM7_o</t>
  </si>
  <si>
    <t>BIDCOM SRL: DJC12058SE</t>
  </si>
  <si>
    <t>4/24/2026</t>
  </si>
  <si>
    <t>Guang Yi Xin Plastic Co., Ltd.</t>
  </si>
  <si>
    <t>Esponja de Limpieza - SPONGE05</t>
  </si>
  <si>
    <t>CERTIFICADO 722</t>
  </si>
  <si>
    <t>https://drive.google.com/drive/folders/1AsDcoZilVrq2iMHtWIxp_CYlup19zYAw</t>
  </si>
  <si>
    <t>TCSE-IACSA-0146/327.1</t>
  </si>
  <si>
    <t>no renovar</t>
  </si>
  <si>
    <t>Bloques de Canicas - CANIC006</t>
  </si>
  <si>
    <t>CERTIFICADO 608</t>
  </si>
  <si>
    <t>EX-2024-110589666- - APN-DNRT#MEC</t>
  </si>
  <si>
    <t>Henan Langcui Technology Co., Ltd.</t>
  </si>
  <si>
    <t>https://drive.google.com/drive/folders/1wUXI-21tei-jrlX2paMWLjwG7u_WGIgd</t>
  </si>
  <si>
    <t>Termo Acero inoxidable 1.9 Litros - TERMO010</t>
  </si>
  <si>
    <t>CERTIFICADO 572</t>
  </si>
  <si>
    <t>BIDCOM SRL : EX-2023-113897187- -APN-DFYC#ANMAT</t>
  </si>
  <si>
    <t>https://drive.google.com/drive/folders/1sblKGZt3l8kwoQrdh1SgDkD5esRcTPi2</t>
  </si>
  <si>
    <t>Cafetera Prensa Manual - CAFETE03</t>
  </si>
  <si>
    <t>CERTIFICADO 544</t>
  </si>
  <si>
    <t>EX-2024-67257884- -APN-DFYC#ANMAT / IF-2024-67256551-APN-DFYC#ANMAT</t>
  </si>
  <si>
    <t>C.A.I.J</t>
  </si>
  <si>
    <t>https://drive.google.com/drive/folders/1TcrQpgGssHYadgy5DEcxbSdEUd_BKC8H</t>
  </si>
  <si>
    <t>TJ 7621/47</t>
  </si>
  <si>
    <t>Bicicleta de equilibrio para niños - BIC0001X BIC0002X</t>
  </si>
  <si>
    <t>CERTIFICADO 457</t>
  </si>
  <si>
    <t>Bidcom: EX-2025-09521701-  -APN-DNRT#MEC</t>
  </si>
  <si>
    <t>1/27/2025</t>
  </si>
  <si>
    <t>Zhejiang Xinxin Household Products Co., Ltd.</t>
  </si>
  <si>
    <t>10/27/2025</t>
  </si>
  <si>
    <t>Fuente de Alimentacion para Mixer - CMIXER01</t>
  </si>
  <si>
    <t>CERTIFICADO 587</t>
  </si>
  <si>
    <t>https://drive.google.com/drive/folders/1mRd8cfSTT5ZR1-p5S5xea-ebp3z9L1hC</t>
  </si>
  <si>
    <t>https://drive.google.com/drive/folders/1pQkbyjSE8C3CJAjAeHG2OngbH2bD3FPX</t>
  </si>
  <si>
    <t>TJ 7621/60</t>
  </si>
  <si>
    <t>Cactus Bailarin - CACTUS01</t>
  </si>
  <si>
    <t>CERTIFICADO 189</t>
  </si>
  <si>
    <t>BIDCOM SRL : EX-2025-12299972- -  APN-DNRT#MEC</t>
  </si>
  <si>
    <t>3/13/2022</t>
  </si>
  <si>
    <t>Enping Kaika Electronic Technology Co.</t>
  </si>
  <si>
    <t>https://drive.google.com/drive/folders/195RsyUViqTDWe6qbiO3goQZenkCfenDg</t>
  </si>
  <si>
    <t>Dispenser de Miel - MIEL0001</t>
  </si>
  <si>
    <t>CERTIFICADO 560</t>
  </si>
  <si>
    <t>EX-2024-68659633- -APN-DFYC#ANMAT / IF-2024-68658294-APN-DFYC%25ANMAT</t>
  </si>
  <si>
    <t>https://drive.google.com/drive/folders/1Mu3em49b6qpxW6NjHmVH11bMT-KyI1LJ</t>
  </si>
  <si>
    <t>TJ 7621/62</t>
  </si>
  <si>
    <t>Preparando muestra para enviar</t>
  </si>
  <si>
    <t>Bloques Magnéticos tipo Sticks - MAGNE018  MAGNE019  MAGNE020</t>
  </si>
  <si>
    <t>CERTIFICADO 784</t>
  </si>
  <si>
    <t>BIDCOM: EX-2025-53238503- -APN-DNRT#MEC</t>
  </si>
  <si>
    <t>5/18/2025</t>
  </si>
  <si>
    <t>Ningbo Ruiqin Daily Necessities Factory</t>
  </si>
  <si>
    <t>2/18/2026</t>
  </si>
  <si>
    <t>https://drive.google.com/drive/folders/1sSlFrhLHMMO7YGuzt0pGqgyKFFIqKTxn</t>
  </si>
  <si>
    <t>Moldes de Silicona para repostería - REPOS009</t>
  </si>
  <si>
    <t>EX-2024-57259838- -APN-DFYC#ANMAT IF-2024-57258394-APN-DFYC%25ANMAT</t>
  </si>
  <si>
    <t>https://drive.google.com/drive/folders/19JZLjbITzNi1zxwDQejNqcpsMZ520Vua</t>
  </si>
  <si>
    <t>TJ 7621/64</t>
  </si>
  <si>
    <t>Bicicleta de equilibrio para niños - BIC0001X BIC0002X [Ftalatos]</t>
  </si>
  <si>
    <t>Yangjiang Manjia Industry and Trade Co., Ltd.</t>
  </si>
  <si>
    <t>CERTIFICADO 457 [FT]</t>
  </si>
  <si>
    <t>BIDCOM: TF 7622/62- C</t>
  </si>
  <si>
    <t>Molde para albondigas - MEAT0001</t>
  </si>
  <si>
    <t>CERTIFICADO 483</t>
  </si>
  <si>
    <t>BIDCOM SRL : EX-2023-113092847- -APN-DFYC#ANMAT</t>
  </si>
  <si>
    <t>https://drive.google.com/drive/folders/1E9w3vnjinlbUZOZ6rX-N8iI9NdF0u1bL</t>
  </si>
  <si>
    <t>TF 7622/62- C</t>
  </si>
  <si>
    <t>Cactus Bailarin (Ftalatos)</t>
  </si>
  <si>
    <t>CERTIFICADO 189 [FT]</t>
  </si>
  <si>
    <t>BIDCOM SRL : TF 7622/65-N</t>
  </si>
  <si>
    <t>Ningbo Ruiqin Daily Products Factory</t>
  </si>
  <si>
    <t>TF 7622/65-N</t>
  </si>
  <si>
    <t>Cortador de masas - CORTMAS1</t>
  </si>
  <si>
    <t>BIDCOM SRL : EX-2023-107471725- -APN-DFYC#ANMAT</t>
  </si>
  <si>
    <t>BIDCOM SRL : TF 7622/71-C &amp; TF 7622/71-N</t>
  </si>
  <si>
    <t>https://drive.google.com/drive/folders/1kR-2EIUowrVaF0hqKBzowxQWQWlktdP4</t>
  </si>
  <si>
    <t>Yangjiang Shunjia Industry and Trade Co.</t>
  </si>
  <si>
    <t>Set de Barman - BARSET01</t>
  </si>
  <si>
    <t>CERTIFICADO 623</t>
  </si>
  <si>
    <t>EX-2024-57325399- -APN-DFYC#ANMAT  IF-2024-57324742-APN-DFYC%ANMAT</t>
  </si>
  <si>
    <t>https://drive.google.com/drive/folders/10Fw-CWRYJULIWlEXwN1UF5Qhl8NL0hRg</t>
  </si>
  <si>
    <t>TF 7622/71-C &amp; TF 7622/71-N</t>
  </si>
  <si>
    <t>Bloques Magnéticos tipo Sticks - MAGNE018 MAGNE019 MAGNE020</t>
  </si>
  <si>
    <t>CERTIFICADO 784 [FT]</t>
  </si>
  <si>
    <t>TF 7622/69-N</t>
  </si>
  <si>
    <t>Wuyi Jinnuo Industry and Trade Co., Ltd.</t>
  </si>
  <si>
    <t>Limpiador de lengua - LENGU001</t>
  </si>
  <si>
    <t>CERTIFICADO 504</t>
  </si>
  <si>
    <t>BIDCOM SRL : EX-2023-107456908- -APN-DFYC#ANMAT</t>
  </si>
  <si>
    <t>https://drive.google.com/drive/folders/1lTzJt06nt3h6p_S3XbPHMr1hO2fQ3vDH</t>
  </si>
  <si>
    <t>Sacaleche Silicona manual - BEBE0031</t>
  </si>
  <si>
    <t>CERTIFICADO 545</t>
  </si>
  <si>
    <t>BIDCOM SRL : DC/QF-B-069/52EP</t>
  </si>
  <si>
    <t>https://drive.google.com/drive/folders/1GJXmdXRPiX65pkAqbUXKTjQLS8QWFJxo</t>
  </si>
  <si>
    <t>Mat de Goma para café 58mm - TAMPER03</t>
  </si>
  <si>
    <t>CERTIFICADO 522</t>
  </si>
  <si>
    <t>BIDCOM SRL : EX-2023-113316856- -APN-DFYC#ANMAT</t>
  </si>
  <si>
    <t>https://drive.google.com/drive/folders/1MdX8Bv1IxUTxh8doX-IipZ1_Tsh0UoO5</t>
  </si>
  <si>
    <t>DC/QF-B-069/52EP</t>
  </si>
  <si>
    <t>Chupete Probador Mordillo para Bebés - BEBE083X</t>
  </si>
  <si>
    <t>CERTIFICADO 582</t>
  </si>
  <si>
    <t>BIDCOM SRL : DC/QF-B-069/54EP</t>
  </si>
  <si>
    <t>Dongguan Luxiang plastic products Co., LTD</t>
  </si>
  <si>
    <t>https://drive.google.com/drive/folders/1wZhoVkIHI_TuYu7ruT8esG4JFQw-foQb</t>
  </si>
  <si>
    <t>Fuente de alimentación para Regador automatico - PSUP0001</t>
  </si>
  <si>
    <t>CERTIFICADO 638</t>
  </si>
  <si>
    <t>https://drive.google.com/drive/folders/16D8xO52HGM_nwaceTmhrrRwXmc5FcHUk</t>
  </si>
  <si>
    <t>DC/QF-B-069/54EP</t>
  </si>
  <si>
    <t>Shenzhen Shen'an Sunshine Electronics Co., Ltd</t>
  </si>
  <si>
    <t>Esterilizador de mamaderas para microondas - BEBE0089</t>
  </si>
  <si>
    <t>CERTIFICADO 543</t>
  </si>
  <si>
    <t>BIDCOM SRL : DC/QF-B-069/55EP</t>
  </si>
  <si>
    <t>Excepcion EE Heladerita - HELA0002</t>
  </si>
  <si>
    <t>CERTIFICADO 552</t>
  </si>
  <si>
    <t>BIDCOM SRL : EX-2023- 148174854- -APN-DNRT#MEC</t>
  </si>
  <si>
    <t>https://drive.google.com/drive/folders/1GGXg2_MWgKN8jD8pSfqlYyMnkY8vp8Kc</t>
  </si>
  <si>
    <t>https://drive.google.com/drive/folders/1J8GJmZIQoImcnVoS95eUa6g_pRgBXu9D</t>
  </si>
  <si>
    <t>DC/QF-B-069/55EP</t>
  </si>
  <si>
    <t>Fuente de alimentación para Bomba de agua</t>
  </si>
  <si>
    <t>CERTIFICADO 831</t>
  </si>
  <si>
    <t>https://drive.google.com/drive/folders/1q-N2nrJNRP4oQ9HFHi0Z56ToHSI8dFIK</t>
  </si>
  <si>
    <t>SIN STOCK</t>
  </si>
  <si>
    <t>No GNI</t>
  </si>
  <si>
    <t>Shenzhen TengDaXing CO.,LTD.</t>
  </si>
  <si>
    <t>Termometro para café - TERMOP03</t>
  </si>
  <si>
    <t>CERTIFICADO 549</t>
  </si>
  <si>
    <t>BIDCOM SRL : EX-2023-113801140- -APN-DFYC#ANMAT</t>
  </si>
  <si>
    <t>https://drive.google.com/drive/folders/1wHTM9DAkZi2uyjOmHgkOaUjWn5AbZeId</t>
  </si>
  <si>
    <t>NINGBO KAITAI ELECTRONIC CO., LTD.</t>
  </si>
  <si>
    <t>Bloques Magnéticos - MAGNE023 MAGNE022</t>
  </si>
  <si>
    <t>CERTIFICADO 846</t>
  </si>
  <si>
    <t>??</t>
  </si>
  <si>
    <t>https://drive.google.com/drive/folders/1qM-C39Nxs7UGA6C3fc8QVET1Em0Cba-z</t>
  </si>
  <si>
    <t>MAWE</t>
  </si>
  <si>
    <t>BEBE0031</t>
  </si>
  <si>
    <t>Longwell Industrial Limited</t>
  </si>
  <si>
    <t>Detector de gas natural - DETGAS02</t>
  </si>
  <si>
    <t>CERTIFICADO 621</t>
  </si>
  <si>
    <t>Secador de Pelo - SECA0001 / SECA0002 / SECA0013 /  SECA0006/SECA0009/SECA0011</t>
  </si>
  <si>
    <t>https://drive.google.com/drive/folders/16QmbT-KLezfz1gdvWvldJ7Hf9SaRjuM7</t>
  </si>
  <si>
    <t xml:space="preserve">71896-1527-107478 </t>
  </si>
  <si>
    <t>MMN-02-24-7265</t>
  </si>
  <si>
    <t>Hanwei Technology Group Co., LTD</t>
  </si>
  <si>
    <t>75617-1527-111409</t>
  </si>
  <si>
    <t>75623-1527-111299</t>
  </si>
  <si>
    <t>Patines de Ruedas Rosa y Rollers (Ftalatos)</t>
  </si>
  <si>
    <t>CERTIFICADO 19 [FT]</t>
  </si>
  <si>
    <t>75622-1527-111427.</t>
  </si>
  <si>
    <t>DC/QF-B-069/28CJ</t>
  </si>
  <si>
    <t>YONGKANG BENLE TRADING CO., LTD.</t>
  </si>
  <si>
    <t>MMN-05-23-8383 + MMN-07-24-4086.</t>
  </si>
  <si>
    <t>Bandeja Hielo redondo - CUBE0010</t>
  </si>
  <si>
    <t xml:space="preserve">MMN-07-23-4021 </t>
  </si>
  <si>
    <t>59176-1527-93537.</t>
  </si>
  <si>
    <t>Guangzhou Jiachuang Industry and Trade Co., Ltd.</t>
  </si>
  <si>
    <t xml:space="preserve">70916-1527-106750 </t>
  </si>
  <si>
    <t>Reflector Led - REFL300W</t>
  </si>
  <si>
    <t>CERTIFICADO 876</t>
  </si>
  <si>
    <t>https://drive.google.com/drive/folders/1MCqyRYvbA6YI3Pzdkie9jL3OfbI3J6Ks</t>
  </si>
  <si>
    <t>Ningbo Everstar lighting co.,ltd</t>
  </si>
  <si>
    <t>Tiernizador de carne - KNIFE007</t>
  </si>
  <si>
    <t>CERTIFICADO 525</t>
  </si>
  <si>
    <t>BIDCOM SRL : EX-2023-113430741- -APN-DFYC#ANMAT</t>
  </si>
  <si>
    <t>https://drive.google.com/drive/folders/1OVtE97Xx-eDJvwMMSxHm5hepVk2j3jDS</t>
  </si>
  <si>
    <t>Yuyao City Yijia Electrical Appliance Factory</t>
  </si>
  <si>
    <t>Limpiador de dientes doméstico - WATER009</t>
  </si>
  <si>
    <t>CERTIFICADO 588</t>
  </si>
  <si>
    <t>BIDCOM SRL : EX -2022-37602230-APN-DEYRPM#ANMAT</t>
  </si>
  <si>
    <t>https://drive.google.com/drive/folders/1qDlJyIpFMC3allLp-LHdFgYDy-_BarIP</t>
  </si>
  <si>
    <t>Lunchera Vianda Infantil - LUNCH04C LUNCH04X</t>
  </si>
  <si>
    <t>CERTIFICADO 731</t>
  </si>
  <si>
    <t>BIDCOM SRL: EX-2025-00501983- -APN-DNRT#MEC</t>
  </si>
  <si>
    <t>https://drive.google.com/drive/folders/1ZEAyVbt0B7fRoKEycuOVirQVS4aUuzST</t>
  </si>
  <si>
    <t>Yiwu Jinmiao Home Furnishings Co., Ltd.</t>
  </si>
  <si>
    <t>Cubetera para hielo diamante - CUBE0004</t>
  </si>
  <si>
    <t>EX-2024-67266902- -APN-DFYC#ANMAT /IF-2024-67265687-APN-DFYC%25ANMAT</t>
  </si>
  <si>
    <t>https://drive.google.com/drive/folders/1RRa0NzXoNpX4pz_sGLFbYxrMyz1aKqDg</t>
  </si>
  <si>
    <t>Anhui Yiou Silicone Products Co., Ltd.,</t>
  </si>
  <si>
    <t>Vaso Termico 900 ml - TERMO020</t>
  </si>
  <si>
    <t>CERTIFICADO 571</t>
  </si>
  <si>
    <t>BIDCOM SRL : EX-2023-113862195- -APN-DFYC#ANMAT</t>
  </si>
  <si>
    <t>https://drive.google.com/drive/folders/1_i8Uny6pGSQY1D8tNAai6x4Pb5hcm-RM</t>
  </si>
  <si>
    <t>Yongkang Jinyu Industry and Trade Co., Ltd.</t>
  </si>
  <si>
    <t>Dispenser contenedor 6 cereales 10kg - CERE006B</t>
  </si>
  <si>
    <t>CERTIFICADO 524</t>
  </si>
  <si>
    <t>BIDCOM SRL : EX-2023-113363793- -APN-DFYC#ANMAT</t>
  </si>
  <si>
    <t>https://drive.google.com/drive/folders/1gLCWK3tNZ229Gvf3qz1OWvKnDoutdV_T</t>
  </si>
  <si>
    <t>Taizhou Huangyan Xinbao Mould Co.</t>
  </si>
  <si>
    <t>Horno Microondas Portátil - MICI0001</t>
  </si>
  <si>
    <t>CERTIFICADO 635 [EE2]</t>
  </si>
  <si>
    <t>BIDCOM: CERTIFICADO 635 [EE2]</t>
  </si>
  <si>
    <t>https://drive.google.com/drive/folders/1S72opfhEfmlZUCkN2p7OBU_ejdN8ms3f</t>
  </si>
  <si>
    <t>MIDEA ELECTRIC TRADING(SINGAPORE) CO. PTE. LTD</t>
  </si>
  <si>
    <t>(EE Ensayo MICI0001) MMN-03-25-9408</t>
  </si>
  <si>
    <t>Horno Microondas Portátil - MICI0002</t>
  </si>
  <si>
    <t>CERTIFICADO 635 [EE1]</t>
  </si>
  <si>
    <t>BIDCOM: CERTIFICADO 635 [EE1]</t>
  </si>
  <si>
    <t>(EE Ensayo MICI0002) MMN-03-25-9409</t>
  </si>
  <si>
    <t>Horno Microondas Portátil - MICOTF02</t>
  </si>
  <si>
    <t>CERTIFICADO 635 [EE]</t>
  </si>
  <si>
    <t>BIDCOM: CERTIFICADO 635 [EE]</t>
  </si>
  <si>
    <t>(EE Ensayo MICOTF02) 76016-1527-111977</t>
  </si>
  <si>
    <t>862. Lavarropas automático - LAVROP02</t>
  </si>
  <si>
    <t>BIDCOM SRL : DJC-CERTIFICADO 862-EE1</t>
  </si>
  <si>
    <t>HONG KONG KONKA LIMITED</t>
  </si>
  <si>
    <t>4705501.50</t>
  </si>
  <si>
    <t>862. Lavarropas automático - LAVROP03</t>
  </si>
  <si>
    <t>BIDCOM SRL : DJC-CERTIFICADO 862-EE2</t>
  </si>
  <si>
    <t>4705501.51</t>
  </si>
  <si>
    <t>862. Lavarropas automático - LAVROP01 LAVROP06</t>
  </si>
  <si>
    <t>BIDCOM SRL : DJC-CERTIFICADO 862-EE</t>
  </si>
  <si>
    <t>4705501.52</t>
  </si>
  <si>
    <t>Calentador de mamaderas - BEBE0009 BEBE0007</t>
  </si>
  <si>
    <t>CERTIFICADO 595 (Unificado en Certificado 663)</t>
  </si>
  <si>
    <t>BIDCOM: DJC10696SE</t>
  </si>
  <si>
    <t>39VMOSK</t>
  </si>
  <si>
    <t>https://drive.google.com/drive/folders/1HJBt29cABEvNUAX0VGOveBJC0Qwc0hGQ</t>
  </si>
  <si>
    <t>LS83JNVN</t>
  </si>
  <si>
    <t>43O9DVNN</t>
  </si>
  <si>
    <t>I5NSAA20</t>
  </si>
  <si>
    <t>88CVSA6A</t>
  </si>
  <si>
    <t>27AJJD83</t>
  </si>
  <si>
    <t>M5BUP</t>
  </si>
  <si>
    <t>4P8K6R9</t>
  </si>
  <si>
    <t>Foshan Shunde Lonsun Electrical Applinace Co.,Ltd</t>
  </si>
  <si>
    <t>UKJ5R</t>
  </si>
  <si>
    <t>K2P8Z7F</t>
  </si>
  <si>
    <t>MAN1300</t>
  </si>
  <si>
    <t>Q4C8J67</t>
  </si>
  <si>
    <t>Aspiradora Robot AVA PRO X SMART-TEK</t>
  </si>
  <si>
    <t>CERTIFICADO 849</t>
  </si>
  <si>
    <t>UI719</t>
  </si>
  <si>
    <t>BIDCOM SRL : DJC: 3504</t>
  </si>
  <si>
    <t>UNS0005</t>
  </si>
  <si>
    <t>MORP78</t>
  </si>
  <si>
    <t>MORP79</t>
  </si>
  <si>
    <t>https://drive.google.com/drive/folders/1hF5OsIhmrZ1IX0vw7rgS1JeTscVhX3Gn</t>
  </si>
  <si>
    <t>MNT58M</t>
  </si>
  <si>
    <t>TRN5800</t>
  </si>
  <si>
    <t>MAN88</t>
  </si>
  <si>
    <t>MYTD1</t>
  </si>
  <si>
    <t>TORN59</t>
  </si>
  <si>
    <t>NDR050</t>
  </si>
  <si>
    <t>MINIBEL2</t>
  </si>
  <si>
    <t>Bureau Veritas</t>
  </si>
  <si>
    <t>NAILCR9</t>
  </si>
  <si>
    <t>BVA/E/1943-24/Rev.01</t>
  </si>
  <si>
    <t>MINTR8</t>
  </si>
  <si>
    <t>Servidor de agua - TIMEMO11</t>
  </si>
  <si>
    <t>CERTIFICADO 614</t>
  </si>
  <si>
    <t>EX-2024-97979894- -APN-DFYC#ANMAT / IF-2024-97974268-APN-DFYC#ANMAT</t>
  </si>
  <si>
    <t>MANIXPRESS</t>
  </si>
  <si>
    <t>H4F9L7X</t>
  </si>
  <si>
    <t>TRK228</t>
  </si>
  <si>
    <t>https://drive.google.com/drive/folders/1m2YrnzkuapG44cvABjZfGB_VAXmlYP0b</t>
  </si>
  <si>
    <t>MINFAB8</t>
  </si>
  <si>
    <t>BELLUXE11</t>
  </si>
  <si>
    <t>NAILSBAR89</t>
  </si>
  <si>
    <t>CRMA57</t>
  </si>
  <si>
    <t>WMSTYL7</t>
  </si>
  <si>
    <t>TOR77</t>
  </si>
  <si>
    <t>Shanghai Taimo Coffee Equipment Co., Ltd.</t>
  </si>
  <si>
    <t>MINIPY72</t>
  </si>
  <si>
    <t>CE-2024-100956174-APN-DFYC#ANMAT</t>
  </si>
  <si>
    <t>BELLAB7</t>
  </si>
  <si>
    <t>Juego De Cuchillos de Cocina - KNIFE008</t>
  </si>
  <si>
    <t>NLBRSH78K</t>
  </si>
  <si>
    <t>CLRPOP9</t>
  </si>
  <si>
    <t>MANIARTS87</t>
  </si>
  <si>
    <t>STYLEM9</t>
  </si>
  <si>
    <t>MIMO800</t>
  </si>
  <si>
    <t>GLAMN99</t>
  </si>
  <si>
    <t>BLISS788L</t>
  </si>
  <si>
    <t>Yiwu Luhao Electric Appliance Co., LTD</t>
  </si>
  <si>
    <t>FRSH889</t>
  </si>
  <si>
    <t>CE-2024-100958061-APN-DFYC#ANMAT</t>
  </si>
  <si>
    <t>MIIN700</t>
  </si>
  <si>
    <t>Cuchillo De Chef Profesional De Acero Inoxidable - KNIFE017</t>
  </si>
  <si>
    <t>EX-2024-99535572- -APN-DFYC#ANMAT / IF-2024-99534535-APN-DFYC#ANMAT</t>
  </si>
  <si>
    <t>WIRL809</t>
  </si>
  <si>
    <t>MNRT9</t>
  </si>
  <si>
    <t>https://drive.google.com/drive/folders/1nBWOdPqFpJIGV1UGSOMHIUcFcB5RpPzU</t>
  </si>
  <si>
    <t>PRO89GT</t>
  </si>
  <si>
    <t>Guangdong Aifu Industry and Trade Co., Ltd.</t>
  </si>
  <si>
    <t>CE-2024-102647494-APN-DFYC#ANMAT</t>
  </si>
  <si>
    <t>Termo de acero inoxidable 500ml con pantalla táctil - TERMO005</t>
  </si>
  <si>
    <t>CERTIFICADO 573</t>
  </si>
  <si>
    <t>EX-2024-99112049- -APN-DFYC#ANMAT / IF-2024-102648071-APN-DFYC%25ANMAT</t>
  </si>
  <si>
    <t>T5050A</t>
  </si>
  <si>
    <t>https://drive.google.com/drive/folders/1TZGul6xYpReza84hlHNw9hjQb4m5zN43</t>
  </si>
  <si>
    <t>CE-2024-104709965-APN-DFYC#ANMAT</t>
  </si>
  <si>
    <t>Vaso Térmico 590ml - VAST002R, VAST002G, VAST002V, VAST002N, VAST002B</t>
  </si>
  <si>
    <t>EX-2024-102990571- -APN-DFYC#ANMAT / IF-2024-102990195-APN-DFYC%25ANMAT</t>
  </si>
  <si>
    <t>https://drive.google.com/drive/folders/1hJwCbYrOOx0Ym5XfR4j9SSipV1Fj7qGG</t>
  </si>
  <si>
    <t>Hangzhou Watersy Houseware Products</t>
  </si>
  <si>
    <t>CE-2024-106396243-APN-DFYC#ANMAT</t>
  </si>
  <si>
    <t>Taza de Café - TIMEMO08</t>
  </si>
  <si>
    <t>CERTIFICADO 611</t>
  </si>
  <si>
    <t>EX-2024-105913574- -APN-DFYC#ANMAT / IF-2024-105913012-APN-DFYC#ANMAT</t>
  </si>
  <si>
    <t>https://drive.google.com/drive/folders/1dOUw_L5xlRcvl30p9qoTAVaad2HcrUXp</t>
  </si>
  <si>
    <t>CE-2024-106559541-APN-DFYC#ANMAT</t>
  </si>
  <si>
    <t>Molinillo manual Pimentero - MOLINI05</t>
  </si>
  <si>
    <t>CE-2024-108229105-APN-DFYC#ANMAT</t>
  </si>
  <si>
    <t>Cafetera - TIMEMO10</t>
  </si>
  <si>
    <t>CE-2024-108231481-APN-DFYC#ANMAT</t>
  </si>
  <si>
    <t>Condimentero Base Giratoria - ESPECIE9</t>
  </si>
  <si>
    <t>CERTIFICADO 702</t>
  </si>
  <si>
    <t>EX-2024-105745920- -APN-DFYC#ANMAT / IF-2024-105745477-APN-DFYC%25ANMAT</t>
  </si>
  <si>
    <t>https://drive.google.com/drive/folders/1EE8-2cQg-9GpymuEAp-pAhbj16lU2EKN</t>
  </si>
  <si>
    <t>Yiwu Bolan Trading Co., Ltd.</t>
  </si>
  <si>
    <t>CE-2024-109151733-APN-DFYC#ANMAT</t>
  </si>
  <si>
    <t>Vaso Térmico 1180ml - VAST003V, VAST003R, VAST003B, VAST003N, VAST003A</t>
  </si>
  <si>
    <t>EX-2024-105705829- -APN-DFYC#ANMAT / IF-2024-105702896-APN-DFYC%25ANMAT</t>
  </si>
  <si>
    <t>https://drive.google.com/drive/folders/1ptLfv4YnqWpi8khckRrNY0377v6VXK_B</t>
  </si>
  <si>
    <t>CE-2024-109151791-APN-DFYC#ANMAT</t>
  </si>
  <si>
    <t>Cubetera con tapa - CUBE0008</t>
  </si>
  <si>
    <t>EX-2024-105942606- -APN-DFYC#ANMAT / IF-2024-105938594-APN-DFYC%ANMAT</t>
  </si>
  <si>
    <t>https://drive.google.com/drive/folders/1lH6hxKAM2RiVCt53aqObid93wDyi4970</t>
  </si>
  <si>
    <t>Dongguan Youhang rubber and Plastic products Co., LTD</t>
  </si>
  <si>
    <t>CE-2024-109312576-APN-DFYC#ANMAT</t>
  </si>
  <si>
    <t>Aireador de Vino - VINO0024</t>
  </si>
  <si>
    <t>CERTIFICADO 648</t>
  </si>
  <si>
    <t>EX-2024-105928557- -APN-DFYC#ANMAT / IF-2024-105927370-APN-DFYC#ANMAT</t>
  </si>
  <si>
    <t>https://drive.google.com/drive/folders/1dr-BrT31ynOFh9LNlBI8kRP3GWOFui8Y</t>
  </si>
  <si>
    <t>Ruian Li Min Crafts and Gifts Factory</t>
  </si>
  <si>
    <t>CE-2024-109427471-APN-DFYC#ANMAT</t>
  </si>
  <si>
    <t>Kit de repostería - REPOS008</t>
  </si>
  <si>
    <t>EX-2024-106347999- -APN-DFYC#ANMAT /IF-2024-106346750-APN-DFYC%25ANMAT</t>
  </si>
  <si>
    <t>https://drive.google.com/drive/folders/1meVWtAKd-geqTm1A4_ZMJQmomW1parsp</t>
  </si>
  <si>
    <t>Yangjiang Kaixin Daily Necessities Co., Ltd.</t>
  </si>
  <si>
    <t>CE-2024-110026033-APN-DFYC#ANMAT</t>
  </si>
  <si>
    <t>Botella 500ml Térmica - BOT0010N, BOT0010B</t>
  </si>
  <si>
    <t>EX-2024-108551788- -APN-DFYC#ANMAT / IF-2024-108549717-APN-DFYC%25ANMAT</t>
  </si>
  <si>
    <t>https://drive.google.com/drive/folders/1EPF0Q16h7X2jLhqUvxX9bSDJG90jh3sP</t>
  </si>
  <si>
    <t>Zhejiang Xindi Cup Industry Co., Ltd.</t>
  </si>
  <si>
    <t>CE-2024-112488019-APN-DFYC#ANMAT</t>
  </si>
  <si>
    <t>Botella Térmica 500ml - VAST004N, VAST004T, VAST004B, VAST004F, VAST004R</t>
  </si>
  <si>
    <t>EX-2024-108582536- -APN-DFYC#ANMAT / IF-2024-108579877-APN-DFYC%25ANMAT</t>
  </si>
  <si>
    <t>https://drive.google.com/drive/folders/15gWCrtkzz_eTJLC10Z5oKlA95b9s8Cyx</t>
  </si>
  <si>
    <t>CE-2024-112488214-APN-DFYC#ANMAT</t>
  </si>
  <si>
    <t>Set De 7 Contenedores Para Cocina - FRASKIT5</t>
  </si>
  <si>
    <t>EX-2024-113187143- -APN-DFYC#ANMAT / IF-2024-113187081-APN-DFYC#ANMAT</t>
  </si>
  <si>
    <t>https://drive.google.com/drive/folders/1dKYV_pRhZV7rgH2regTL4q381YkSwN_v</t>
  </si>
  <si>
    <t>Taizhou Baile Household Products Co., Ltd.</t>
  </si>
  <si>
    <t>CE-2024-116498966-APN-DFYC#ANMAT</t>
  </si>
  <si>
    <t>Kit de repostería 83 piezas - REPOS004</t>
  </si>
  <si>
    <t>EX-2024-113504993- -APN-DFYC#ANMAT / IF-2024-113501936-APN-DFYC#ANMAT</t>
  </si>
  <si>
    <t>https://drive.google.com/drive/folders/1RS-3LnZvOaDOV8xTrvnRZcsAwee1nfsW</t>
  </si>
  <si>
    <t>Yangjiang Jincheng Industry and Trade Co., Ltd.</t>
  </si>
  <si>
    <t>CE-2024-116499396-APN-DFYC#ANMAT</t>
  </si>
  <si>
    <t>Contenedores Herméticos 16 Pzs - FRASKIT6</t>
  </si>
  <si>
    <t>EX-2024-113415156- -APN-DFYC#ANMAT / IF-2024-113402093-APN-DFYC%25ANMAT</t>
  </si>
  <si>
    <t>https://drive.google.com/drive/folders/1a8evo2BS2maPDLEwm_o2HSES3h1Tbm_b</t>
  </si>
  <si>
    <t>CE-2024-117002715-APN-DFYC#ANMAT</t>
  </si>
  <si>
    <t>Set de Barman - BARSET04</t>
  </si>
  <si>
    <t>EX-2024-66402881- -APN-DFYC#ANMAT / IF-2024-121165446-APN-DFYC#ANMAT</t>
  </si>
  <si>
    <t>https://drive.google.com/drive/folders/17iNk-kgMFgQFuHujONdAl8XMF9pFse_q</t>
  </si>
  <si>
    <t>CE-2024-121957764-APN-DFYC#ANMAT</t>
  </si>
  <si>
    <t>Kit de camping Ollas, Sartenes, Platos - CAMP0035</t>
  </si>
  <si>
    <t>CERTIFICADO 657</t>
  </si>
  <si>
    <t>EX-2024-96170024- -APN-DFYC#ANMAT / IF-2024-101786170-APN-DFYC%25ANMAT</t>
  </si>
  <si>
    <t>https://drive.google.com/drive/folders/1CIKXc6kcfYHGUkDtrw61bkeeNZ2R5i4B</t>
  </si>
  <si>
    <t>Yiwu Tuopu Camping Trading Company</t>
  </si>
  <si>
    <t>CE-2024-128785460-APN-DFYC#ANMAT</t>
  </si>
  <si>
    <t>Juego de 20 cuchillos de cocina - KNIFE018</t>
  </si>
  <si>
    <t>EX-2024-125754730- -APN-DFYC#ANMAT / IF-2024-125743010-APN-DFYC#ANMAT</t>
  </si>
  <si>
    <t>https://drive.google.com/drive/folders/1mRd1mfPVTb9Dao4O_4XAu4Z1hL5bz-WV</t>
  </si>
  <si>
    <t>Yangjiang Jiangcheng Runchang Hardware products Co., LTD</t>
  </si>
  <si>
    <t>CE-2024-130405828-APN-DFYC#ANMAT</t>
  </si>
  <si>
    <t>Set de Contenedores de Especias y Condimentos - ESPECIE6</t>
  </si>
  <si>
    <t>CERTIFICADO 707</t>
  </si>
  <si>
    <t>EX-2024-130492986- -APN-DFYC#ANMAT / IF-2024-130491656-APN-DFYC#ANMAT</t>
  </si>
  <si>
    <t>https://drive.google.com/drive/folders/1D1J-8y6hRLP-QW9AMxKNLGkj4xNxRR_d</t>
  </si>
  <si>
    <t>Ruian Mengai Crafts &amp; Gifts Co., Ltd.</t>
  </si>
  <si>
    <t>CE-2024-134590417-APN-DFYC#ANMAT</t>
  </si>
  <si>
    <t>Kit de repostería 420 piezas - REPOS003</t>
  </si>
  <si>
    <t>EX-2024-130137159- -APN-DFYC#ANMAT / IF-2024-130135618-APN-DFYC#ANMAT</t>
  </si>
  <si>
    <t>https://drive.google.com/drive/folders/12UyGSRLnp4LlS_e9My0CKjXpTkOitoD6</t>
  </si>
  <si>
    <t>CE-2024-134591072-APN-DFYC#ANMAT</t>
  </si>
  <si>
    <t>Juego De Cuchillos Profesionales - KNIFE019</t>
  </si>
  <si>
    <t>CERTIFICADO 619</t>
  </si>
  <si>
    <t>EX-2024-130134826- -APN-DFYC#ANMAT / IF-2024-130133779-APN-DFYC%ANMAT</t>
  </si>
  <si>
    <t>https://drive.google.com/drive/folders/1m_UySCmJMlF_6qNiHrzhJBEiuuv-amor</t>
  </si>
  <si>
    <t>CE-2024-134817470-APN-DFYC#ANMAT</t>
  </si>
  <si>
    <t>Papel desechable antiadherente para freidora - AFREI001</t>
  </si>
  <si>
    <t>CERTIFICADO 660</t>
  </si>
  <si>
    <t>EX-2024-53682754- -APN-DFYC#ANMAT / IF-2024-53676686-APN-DFYC#ANMAT</t>
  </si>
  <si>
    <t>https://drive.google.com/drive/folders/1nJX-SffwX6pdXiG5ZIQkvDq8qgFsK3xb</t>
  </si>
  <si>
    <t>Zhejiang Qiancai Environmental Protection Technology Co., Ltd.</t>
  </si>
  <si>
    <t>CE-2024-55317125-APN-DFYC#ANMAT</t>
  </si>
  <si>
    <t>Tanque Almacenador de alimentos - CERE0009 CERE0008 CERE0007</t>
  </si>
  <si>
    <t>EX-2024-58578298- -APN-DFYC#ANMAT IF-2024-58576604-APN-DFYC%25ANMAT</t>
  </si>
  <si>
    <t>https://drive.google.com/drive/folders/1LuFTUZ_wmzvtf6-7BhFZdDOFayUh228S</t>
  </si>
  <si>
    <t>Taizhou Tufeng Daily Necessities Co., Ltd.</t>
  </si>
  <si>
    <t>CE-2024-61471976-APN-DFYC#ANMAT</t>
  </si>
  <si>
    <t>Mochila Chaleco con Bolsa de agua - MOCH102N</t>
  </si>
  <si>
    <t>CERTIFICADO 665</t>
  </si>
  <si>
    <t>EX-2024-64596714- -APN-DFYC#ANMAT / IF-2024-64595033-APN-DFYC#ANMAT</t>
  </si>
  <si>
    <t>https://drive.google.com/drive/folders/1mZI8qlKMppWxyonVrvKXjVKeZ00oXPUO</t>
  </si>
  <si>
    <t>Baoding Megan Sports Goods Co., Ltd</t>
  </si>
  <si>
    <t>CE-2024-67658942-APN-DFYC#ANMAT</t>
  </si>
  <si>
    <t>Botella Deportiva 2lt - BOT00008</t>
  </si>
  <si>
    <t>CERTIFICADO 565</t>
  </si>
  <si>
    <t>EX-2024-67243846- -APN-DFYC#ANMAT / IF-2024-79404977-APN-DFYC#ANMAT</t>
  </si>
  <si>
    <t>https://drive.google.com/drive/folders/1fmwIonFt_cU9byjO_uAPc2N6R-XSkhh6</t>
  </si>
  <si>
    <t>CE-2024-81955342-APN-DFYC#ANMAT</t>
  </si>
  <si>
    <t>Botella deportiva 1,25lt - BOT00009</t>
  </si>
  <si>
    <t>CERTIFICADO 566</t>
  </si>
  <si>
    <t>EX-2024-66240253- -APN-DFYC#ANMAT / IF-2024-80236487-APN-DFYC%ANMAT</t>
  </si>
  <si>
    <t>https://drive.google.com/drive/folders/1LS2NXm4DA-PXNphtXVZSWA4rURKLP4zG</t>
  </si>
  <si>
    <t>CE-2024-82842226-APN-DFYC#ANMAT</t>
  </si>
  <si>
    <t>Tetera de vidrio - TETE0001</t>
  </si>
  <si>
    <t>CERTIFICADO 598</t>
  </si>
  <si>
    <t>EX-2024-78306581- -APN-DFYC#ANMAT /IF-2024-78305738-APN-DFYC%25ANMAT</t>
  </si>
  <si>
    <t>https://drive.google.com/drive/folders/16x4PLp-_MqbbXC8k665Bzw7uaiAhpMfJ</t>
  </si>
  <si>
    <t>Hebei Suzhiyi Glass Products Co., Ltd.</t>
  </si>
  <si>
    <t>CE-2024-85183472-APN-DFYC#ANMAT</t>
  </si>
  <si>
    <t>Molinillo para pimienta - MOLINI19</t>
  </si>
  <si>
    <t>CERTIFICADO 706</t>
  </si>
  <si>
    <t>EX-2024-85970647- -APN-DFYC#ANMAT/IF-2024-85969734-APN-DFYC#ANMAT</t>
  </si>
  <si>
    <t>https://drive.google.com/drive/folders/1z_PpRnh0l616RkXRN_WOcbhhSBABPBp-</t>
  </si>
  <si>
    <t>Huizhou Cancan Industrial Co., Ltd.</t>
  </si>
  <si>
    <t>CE-2024-86864805-APN-DFYC#ANMAT</t>
  </si>
  <si>
    <t>Filtros de Papel - TIMEMO07</t>
  </si>
  <si>
    <t>CE-2024-87325541-APN-DFYC#ANMAT</t>
  </si>
  <si>
    <t>Kit De Decoración Pasteles - REPOS006</t>
  </si>
  <si>
    <t>EX-2024-79943538- -APN-DFYC#ANMAT / IF-2024-79943117-APN-DFYC#ANMAT</t>
  </si>
  <si>
    <t>https://drive.google.com/drive/folders/1_hjaPu088hdVAqF-3N22mydKlj5yvXRF</t>
  </si>
  <si>
    <t>Guangzhou Max Workshop International Industry and trade Co., LTD</t>
  </si>
  <si>
    <t>CE-2024-87325731-APN-DFYC#ANMAT</t>
  </si>
  <si>
    <t>Set de Chuchillos de Ceramica y Cortador de verduras - KNIFE002</t>
  </si>
  <si>
    <t>EX-2024-84375106- -APN-DFYC#ANMAT / IF-2024-84374209-APN-DFYC#ANMAT</t>
  </si>
  <si>
    <t>https://drive.google.com/drive/folders/1_NEvgbuW6ntLbdxOpy3uh7-f4OjWQK-X</t>
  </si>
  <si>
    <t>Xinchen Plastic Gold Products Factory</t>
  </si>
  <si>
    <t>CE-2024-90370506-APN-DFYC#ANMAT</t>
  </si>
  <si>
    <t>Raspador, Cortador de cocina - CORPIC01</t>
  </si>
  <si>
    <t>CERTIFICADO 654</t>
  </si>
  <si>
    <t>EX-2024-84412863- -APN-DFYC#ANMAT / IF-2024-84411516-APN-DFYC#ANMAT</t>
  </si>
  <si>
    <t>https://drive.google.com/drive/folders/1hmq_dXBFZJ1lrrKti4E0Ub0pVU6cH2Bi</t>
  </si>
  <si>
    <t>Yangjiang Pengpai Kitchenware Co., Ltd.</t>
  </si>
  <si>
    <t>CE-2024-90370541-APN-DFYC#ANMAT</t>
  </si>
  <si>
    <t>Molde de Silicona - MOLDE001</t>
  </si>
  <si>
    <t>CERTIFICADO 647</t>
  </si>
  <si>
    <t>EX-2024-87138772- -APN-DFYC#ANMAT / IF-2024-87135702-APN-DFYC%ANMAT</t>
  </si>
  <si>
    <t>https://drive.google.com/drive/folders/1jrG_s1cPnrBEmZYJS_yS9sDjRT1c-zHe</t>
  </si>
  <si>
    <t>CE-2024-92343791-APN-DFYC#ANMAT</t>
  </si>
  <si>
    <t>Tamizador de Acero inoxidable - TEMHAR01</t>
  </si>
  <si>
    <t>CERTIFICADO 650</t>
  </si>
  <si>
    <t>EX-2024-87362457- -APN-DFYC#ANMAT / IF-2024-87341911-APN-DFYC#ANMAT</t>
  </si>
  <si>
    <t>https://drive.google.com/drive/folders/1PaoF344pHdn-95twF9fjWukJ_h6ZsHcN</t>
  </si>
  <si>
    <t>Yangjiang City Yangdong District Chuanggao Hardware Factory</t>
  </si>
  <si>
    <t>CE-2024-92343870-APN-DFYC#ANMAT</t>
  </si>
  <si>
    <t>Cubetera de Silicona - CUBE0013</t>
  </si>
  <si>
    <t>EX-2024-86962127- -APN-DFYC#ANMAT / IF-2024-86960236-APN-DFYC%ANMAT</t>
  </si>
  <si>
    <t>https://drive.google.com/drive/folders/1f3FIN9SLxu8LJvB-K2T8V3TwkB-73Kl5</t>
  </si>
  <si>
    <t>Yongkang Kailen Silicone Products Factory</t>
  </si>
  <si>
    <t>CE-2024-92345517-APN-DFYC#ANMAT</t>
  </si>
  <si>
    <t>Molde de Silicona para Torta - MOLDE004</t>
  </si>
  <si>
    <t>CERTIFICADO 716</t>
  </si>
  <si>
    <t>EX-2024-89239929- -APN-DFYC#ANMAT / IF-2024-89229104-APN-DFYC#ANMAT</t>
  </si>
  <si>
    <t>https://drive.google.com/drive/folders/1sPR2G6saZoFBgzxLJnBPUavm6pndplGO</t>
  </si>
  <si>
    <t>Yiwu Haixiang Silicone Products Factory</t>
  </si>
  <si>
    <t>CE-2024-92881790-APN-DFYC#ANMAT</t>
  </si>
  <si>
    <t>Molde Prensa para Hamburguesa - MOLDE006</t>
  </si>
  <si>
    <t>CERTIFICADO 717</t>
  </si>
  <si>
    <t>EX-2024-89281386- -APN-DFYC#ANMAT / IF-2024-89267314-APN-DFYC#ANMAT</t>
  </si>
  <si>
    <t>https://drive.google.com/drive/folders/1gDkgmLllX-x3Knm9Lg9TRh6SvNMBVwxI</t>
  </si>
  <si>
    <t>Yiwu Yingzhao Daily Necessities Co., Ltd.</t>
  </si>
  <si>
    <t>CE-2024-92881826-APN-DFYC#ANMAT</t>
  </si>
  <si>
    <t>Bombilla de Acero Inoxidable - BOMBIL01</t>
  </si>
  <si>
    <t>EX-2024-88157190- -APN-DFYC#ANMAT / IF-2024-88134915-APN-DFYC%ANMAT</t>
  </si>
  <si>
    <t>https://drive.google.com/drive/folders/1XoS0-MMwP3nDRpZRbZB424eSO-TZ55iC</t>
  </si>
  <si>
    <t>CE-2024-92889728-APN-DFYC#ANMAT</t>
  </si>
  <si>
    <t>Kit utensilios de parrilla - KPARRI03</t>
  </si>
  <si>
    <t>EX-2024-88671920- -APN-DFYC#ANMAT / IF-2024-88666270-APN-DFYC#ANMAT</t>
  </si>
  <si>
    <t>https://drive.google.com/drive/folders/1wBGQeRyIKe7JApQi0r7Bspxht_p2q1SF</t>
  </si>
  <si>
    <t>Yangjiang Yangdong District Jinhengtai Hardware Products Co., Ltd.</t>
  </si>
  <si>
    <t>CE-2024-92941372-APN-DFYC#ANMAT</t>
  </si>
  <si>
    <t>Bolillos Metalicos reposteria 4 Pzs - CERM0004</t>
  </si>
  <si>
    <t>CERTIFICADO 726</t>
  </si>
  <si>
    <t>EX-2024-90007960- -APN-DFYC#ANMAT / IF-2024-90007667-APN-DFYC%ANMAT</t>
  </si>
  <si>
    <t>https://drive.google.com/drive/folders/1DVa2rmX6Tvm7piryylJeNkuQXNaztX9n</t>
  </si>
  <si>
    <t>Yiwu Choukai Silicone Products Co., Ltd.</t>
  </si>
  <si>
    <t>CE-2024-93450388-APN-DFYC#ANMAT</t>
  </si>
  <si>
    <t>Set Estecas 14 Pzs Doble Punta Reposteria  - CERM0005</t>
  </si>
  <si>
    <t>CERTIFICADO 727</t>
  </si>
  <si>
    <t>EX-2024-89415909- -APN-DFYC#ANMAT / IF-2024-89325522-APN-DFYC%25ANMAT</t>
  </si>
  <si>
    <t>https://drive.google.com/drive/folders/1Lc-omVoYcKi5NFmd-fNvFpp-yqk0LhKM</t>
  </si>
  <si>
    <t>Yiwu Haorun Commodity Factory</t>
  </si>
  <si>
    <t>CE-2024-93450455-APN-DFYC#ANMAT</t>
  </si>
  <si>
    <t>Bandeja Hielera con caja - CUBE014X CUBE014V CUBE014R</t>
  </si>
  <si>
    <t>CERTIFICADO 714</t>
  </si>
  <si>
    <t>EX-2024-88349759- -APN-DFYC#ANMAT / IF-2024-88349119-APN-DFYC%25ANMAT</t>
  </si>
  <si>
    <t>https://drive.google.com/drive/folders/1TkjjRnWpwBWL4YC7vbgWesEYzjkZx_4O</t>
  </si>
  <si>
    <t>Shenzhen Xinyifan Technology Co., Ltd.</t>
  </si>
  <si>
    <t>CE-2024-93451435-APN-DFYC#ANMAT</t>
  </si>
  <si>
    <t>Kit de cubeteras - CUBE0011</t>
  </si>
  <si>
    <t>EX-2024-89958124- -APN-DFYC#ANMAT / IF-2024-89954293-APN-DFYC%ANMAT</t>
  </si>
  <si>
    <t>https://drive.google.com/drive/folders/1IhXZp7Myr5o3-NPibNYeP9Hg0_dTSneW</t>
  </si>
  <si>
    <t>CE-2024-93643541-APN-DFYC#ANMAT</t>
  </si>
  <si>
    <t>Pimenteros - MOLIN030</t>
  </si>
  <si>
    <t>EX-2024-90484963- -APN-DFYC#ANMAT / IF-2024-90474887-APN-DFYC#ANMAT</t>
  </si>
  <si>
    <t>https://drive.google.com/drive/folders/1U6iwOewV7Hd8BD1aXmlVcl995wR1oOxt</t>
  </si>
  <si>
    <t>Xuzhou Hanen Glass Products Co., Ltd.</t>
  </si>
  <si>
    <t>CE-2024-93644633-APN-DFYC#ANMAT</t>
  </si>
  <si>
    <t>Rociador Aceite - ESPECI11</t>
  </si>
  <si>
    <t>CERTIFICADO 705</t>
  </si>
  <si>
    <t>EX-2024-90550265- -APN-DFYC#ANMAT / IF-2024-90548750-APN-DFYC%25ANMAT</t>
  </si>
  <si>
    <t>https://drive.google.com/drive/folders/1c2VCMcOxrqu36rr0bAhbE46TCpuuCnt7</t>
  </si>
  <si>
    <t>Xuzhou Yangyi Glass Products Co., Ltd.</t>
  </si>
  <si>
    <t>CE-2024-93646562-APN-DFYC#ANMAT</t>
  </si>
  <si>
    <t>Pack Cubeteras con tapa - CUBE0012</t>
  </si>
  <si>
    <t>CE-2024-94286169-APN-DFYC#ANMAT</t>
  </si>
  <si>
    <t>Tabla de cortar - TABCOR01</t>
  </si>
  <si>
    <t>EX-2024-91152861- -APN-DFYC#ANMAT /IF-2024-91148832-APN-DFYC%25ANMAT</t>
  </si>
  <si>
    <t>https://drive.google.com/drive/folders/1bsjjfcf3S0Os3H96H7Ij-zKxQ2ooPQ6w</t>
  </si>
  <si>
    <t>Yangjiang Xingguang Industry and Trade Co., Ltd.</t>
  </si>
  <si>
    <t>CE-2024-94286303-APN-DFYC#ANMAT</t>
  </si>
  <si>
    <t>Pelador de Verduras - PELPAP02</t>
  </si>
  <si>
    <t>CERTIFICADO 651</t>
  </si>
  <si>
    <t>EX-2024-88107999- -APN-DFYC#ANMAT / IF-2024-88080224-APN-DFYC%25ANMAT</t>
  </si>
  <si>
    <t>https://drive.google.com/drive/folders/1F8M4wwgbbzA_N6PldbvhxQY4JUTZzmoh</t>
  </si>
  <si>
    <t>Yangjiang Bairui Industry and Trade Co., Ltd.</t>
  </si>
  <si>
    <t>CE-2024-94517405-APN-DFYC#ANMAT</t>
  </si>
  <si>
    <t>Botella Térmica 850ml - BOT0011N, BOT0011V, BOT0011B</t>
  </si>
  <si>
    <t>EX-2024-93598860- -APN-DFYC#ANMAT / IF-2024-93597853-APN-DFYC%25ANMAT</t>
  </si>
  <si>
    <t>https://drive.google.com/drive/folders/1_dOHL8PXqWcPnzNtxBu2DaRp7ZbTs87j</t>
  </si>
  <si>
    <t>Yongkang Xingwangjia Daily Necessities Co., Ltd.</t>
  </si>
  <si>
    <t>CE-2024-96236604-APN-DFYC#ANMAT</t>
  </si>
  <si>
    <t>Especiero Colgante + Condimenteros De 6 Pzs - ESPECIE5</t>
  </si>
  <si>
    <t>Wenzhou Zhuote Technology Co., Ltd.</t>
  </si>
  <si>
    <t>CE-2024-97252998-APN-DFYC#ANMAT</t>
  </si>
  <si>
    <t>Botella Deportiva 2L - BOTLL15X BOTLL15N</t>
  </si>
  <si>
    <t>CERTIFICADO 703</t>
  </si>
  <si>
    <t>EX-2024-94638957- -APN-DFYC#ANMAT / IF-2024-94637070-APN-DFYC#ANMAT</t>
  </si>
  <si>
    <t>https://drive.google.com/drive/folders/1MukpBxxbpsDi9pMsyTsmXlbrRl1CWnVt</t>
  </si>
  <si>
    <t>Hangzhou Watersy Houseware Products CO. LTD</t>
  </si>
  <si>
    <t>CE-2024-97828704-APN-DFYC#ANMAT</t>
  </si>
  <si>
    <t>Kit de elementos para hacer pastas - PASTA004</t>
  </si>
  <si>
    <t>EX-2024-78462746- -APN-DFYC#ANMAT / IF-2024-96685217-APN-DFYC#ANMAT</t>
  </si>
  <si>
    <t>https://drive.google.com/drive/folders/1n5WiVBw7s0Qe0OYoxp3IePcC0EFpD81v</t>
  </si>
  <si>
    <t>Hardware Plastic Products Factory</t>
  </si>
  <si>
    <t>CE-2024-97829502-APN-DFYC#ANMAT</t>
  </si>
  <si>
    <t>Cuchillo Chef De Cocina De Acero Al Carbono - KNIFE015 KNIFE016</t>
  </si>
  <si>
    <t>EX-2024-96537015- -APN-DFYC#ANMAT / IF-2024-96535978-APN-DFYC%ANMAT</t>
  </si>
  <si>
    <t>https://drive.google.com/drive/folders/1c9yH8j5YrVb7S8l7HRzLBBptIvRin9MV</t>
  </si>
  <si>
    <t>Yangjiang City Jinchuang industry and trade Co., LTD</t>
  </si>
  <si>
    <t>CE-2024-99107104-APN-DFYC#ANMAT</t>
  </si>
  <si>
    <t>Termo 1L - TERMO06N, TERMO06B, TERMO06V</t>
  </si>
  <si>
    <t>CE-2024-99107323-APN-DFYC#ANMAT</t>
  </si>
  <si>
    <t>Juego de cuchillos de cocina antiadherentes de acero inoxidable - KNIFE014</t>
  </si>
  <si>
    <t>EX-2024-96549152- -APN-DFYC#ANMAT / IF-2024-96539434-APN-DFYC#ANMAT</t>
  </si>
  <si>
    <t>https://drive.google.com/drive/folders/1LWMz0d7mEUANjTS9-1BOBmjxl81zenA3</t>
  </si>
  <si>
    <t>Yangjiang City Xinchen plastic gold products factory</t>
  </si>
  <si>
    <t>CE-2024-99375050-APN-DFYC#ANMAT</t>
  </si>
  <si>
    <t>Sarten Antiadherente de 4 hoyos - SART0001</t>
  </si>
  <si>
    <t>EX-2024-98415955- -APN-DFYC#ANMAT / IF-2024-98413586-APN-DFYC#ANMAT</t>
  </si>
  <si>
    <t>https://drive.google.com/drive/folders/1AuqhJwwEBrTigJYIxCu7sTnb-eIz0VCL</t>
  </si>
  <si>
    <t>CE-2024-99562088-APN-DFYC#ANMAT</t>
  </si>
  <si>
    <t>Botella Térmica Deportiva 750cc - BOT0014N BOT0014X</t>
  </si>
  <si>
    <t>EX-2024-96588404- -APN-DFYC#ANMAT / IF-2024-96582925-APN-DFYC#ANMAT</t>
  </si>
  <si>
    <t>https://drive.google.com/drive/folders/1ke5vdmUo90gcgeSx4XnRdOXA2zRCdoge</t>
  </si>
  <si>
    <t>Yongkang Yizi Industry and Trade Co., Ltd.</t>
  </si>
  <si>
    <t>CE-2024-99562949-APN-DFYC#ANMAT</t>
  </si>
  <si>
    <t>Servidor de Café - TIMEMO09</t>
  </si>
  <si>
    <t>CE-2025-02531117-APN-DFYC#ANMAT</t>
  </si>
  <si>
    <t>Condimenteros de plástico - ESPECIE8</t>
  </si>
  <si>
    <t>CERTIFICADO 743</t>
  </si>
  <si>
    <t>EX-2025-05799901- -APN-DFYC#ANMAT / IF-2025-05671607-APN-DFYC%ANMAT</t>
  </si>
  <si>
    <t>https://drive.google.com/drive/folders/10Ce0L1pu1F-C72aiCM9z4Yy8THhYDNNA</t>
  </si>
  <si>
    <t>Taizhou Yuanfeng Plastic Products Co., Ltd.</t>
  </si>
  <si>
    <t>CE-2025-06641022-APN-DFYC#ANMAT</t>
  </si>
  <si>
    <t>Mordillo para bebe - BEBE083A, BEBE083B, BEBE083V, BEBE083P</t>
  </si>
  <si>
    <t>CERTIFICADO 760</t>
  </si>
  <si>
    <t>EX-2025-07019129- -APN-DFYC#ANMAT / IF-2025-07015754-APN-DFYC%ANMAT</t>
  </si>
  <si>
    <t>https://drive.google.com/drive/folders/1kXLknsHT94rPD5fLWXSgjFD-Ki0Haj5C</t>
  </si>
  <si>
    <t>Jinhua Kang Ying Bao Mother and Baby Products Co,</t>
  </si>
  <si>
    <t>CE-2025-07555265-APN-DFYC#ANMAT</t>
  </si>
  <si>
    <t>Molinillo manual - TIMEM14X</t>
  </si>
  <si>
    <t>CE-2025-107851822-APN-DFYC#ANMAT</t>
  </si>
  <si>
    <t>Juego de contenedores de Vidrio - FRASKI11</t>
  </si>
  <si>
    <t>BIDCOM SRL - RE - CE-2025-124595403-APN-DFYC#ANMAT</t>
  </si>
  <si>
    <t>https://drive.google.com/drive/folders/14deHoWMhlQAaPWHyMfYRUFrVXlniXNLx</t>
  </si>
  <si>
    <t>DK HOUSEWARE CO.,LIMITED</t>
  </si>
  <si>
    <t>CE-2025-124595403-APN-DFYC#ANMAT</t>
  </si>
  <si>
    <t>Kit de 12 contenedores de Vidrio con Bomba de vacío - FRASKI10</t>
  </si>
  <si>
    <t>BIDCOM SRL - RE - CE-2025-125740258-APN-DFYC#ANMAT</t>
  </si>
  <si>
    <t>https://drive.google.com/drive/folders/1a2sU1ICA6y08_3zKmu0lHDZIL36ZE-ed</t>
  </si>
  <si>
    <t>CE-2025-125740258-APN-DFYC#ANMAT</t>
  </si>
  <si>
    <t>Juego de contenedores de Plástico - FRASKIT9</t>
  </si>
  <si>
    <t>BIDCOM SRL - RE - CE-2025-127000905-APN-DFYC#ANMA T</t>
  </si>
  <si>
    <t>https://drive.google.com/drive/folders/1xh3fSbpWcYHSsTaH2XS6lxUQRUWwaCLx</t>
  </si>
  <si>
    <t>CE-2025-127000905-APN-DFYC#ANMA T</t>
  </si>
  <si>
    <t>Botella Térmica Deportiva Frio 750ml -</t>
  </si>
  <si>
    <t>Yongkang Jingmao Industry and Trade Co., Ltd.</t>
  </si>
  <si>
    <t>Botella Térmica Deportiva Frio 500ml - BOT0012N, BOT0012X</t>
  </si>
  <si>
    <t>CERTIFICADO 641</t>
  </si>
  <si>
    <t>https://drive.google.com/drive/folders/1DKIZ5XQNQMeWtqSNeJ6Jckzg12gV0Fc2</t>
  </si>
  <si>
    <t>Juego de 5 contenedores herméticos - FRASKI12</t>
  </si>
  <si>
    <t>BIDCOM SRL - RE - CE-2025-130834402-APN-DFYC#ANMAT</t>
  </si>
  <si>
    <t>https://drive.google.com/drive/folders/1-qt3oLj8CXGLEIK6QVQsejSAr865Or7C</t>
  </si>
  <si>
    <t>CE-2025-130834402-APN-DFYC#ANMAT</t>
  </si>
  <si>
    <t>Vaporera de Bambú - VAPBAM01</t>
  </si>
  <si>
    <t>BIDCOM SRL - RE - CE-2025-133812520-APN-DFYC#ANMAT</t>
  </si>
  <si>
    <t>https://drive.google.com/drive/folders/1k6VdWOYv70com1KGZmp-7v5fO18i4Dxi</t>
  </si>
  <si>
    <t>CE-2025-133812520-APN-DFYC#ANMAT</t>
  </si>
  <si>
    <t>BATERIA DE COCINA DE ACERO INOXIDABLE - OLLA0113</t>
  </si>
  <si>
    <t>BIDCOM SRL - RE - CE-2025-136306582-APN-DFYC#ANMA T</t>
  </si>
  <si>
    <t>https://drive.google.com/drive/folders/1i40DR0OuqZoW7P9cx-4aYVpIFyjYsbT-</t>
  </si>
  <si>
    <t>CE-2025-136306582-APN-DFYC#ANMA T</t>
  </si>
  <si>
    <t>Jeringa Gastronómica - JERI0001</t>
  </si>
  <si>
    <t>EX-2025-18078006- -APN-DFYC#ANMAT / IF-2025-18074558-APN-DFYC%ANMAT</t>
  </si>
  <si>
    <t>https://drive.google.com/drive/folders/15ZGKWhfU-McKiCfJbXAGw9wJB2ySKk0d</t>
  </si>
  <si>
    <t>Jinhua Taitai Daily Commodity Co.,Ltd.</t>
  </si>
  <si>
    <t>CE-2025-20608289-APN-DFYC#ANMAT</t>
  </si>
  <si>
    <t>Molinillo Manual - GRINDER8</t>
  </si>
  <si>
    <t>CERTIFICADO 755</t>
  </si>
  <si>
    <t>EX-2025-20752550- -APN-DFYC#ANMAT / IF-2025-20748532-APN-DFYC%ANMAT</t>
  </si>
  <si>
    <t>https://drive.google.com/drive/folders/1eDahBlqCJr1Fik5L6M9loVjraDXtr2UZ</t>
  </si>
  <si>
    <t>Linyi Ruichang Machinery Co., Ltd.</t>
  </si>
  <si>
    <t>CE-2025-24905103-APN-DFYC#ANMAT</t>
  </si>
  <si>
    <t>Molinillo manual - GRINDER2</t>
  </si>
  <si>
    <t>CERTIFICADO 758</t>
  </si>
  <si>
    <t>EX-2025-22771354- -APN-DFYC#ANMAT / IF-2025-22770698-APN-DFYC#ANMAT</t>
  </si>
  <si>
    <t>https://drive.google.com/drive/folders/16QMVAiguyBQuf77TeS__7sncupqGyab7</t>
  </si>
  <si>
    <t>Jiangmen Xinxin Houseware Company Ltd.</t>
  </si>
  <si>
    <t>CE-2025-25741785-APN-DFYC#ANMAT</t>
  </si>
  <si>
    <t>Molinillo manual doble - MOLIN031</t>
  </si>
  <si>
    <t>Yongkang Runjian Industry and Trade Co., Ltd.</t>
  </si>
  <si>
    <t>CE-2025-25741891-APN-DFYC#ANMAT</t>
  </si>
  <si>
    <t>Aireador de vinos - VINO0006</t>
  </si>
  <si>
    <t>EX-2025-26834920- -APN-DFYC#ANMAT / IF-2025-26833840-APN-DFYC#ANMAT</t>
  </si>
  <si>
    <t>https://drive.google.com/drive/folders/1bR64FcMkhqfDBX2_RmzbJud8nRBZg1ny</t>
  </si>
  <si>
    <t>Zhongshan Leqin Daily Necessities Manufacturing Co., Ltd.,</t>
  </si>
  <si>
    <t>CE-2025-29096872-APN-DFYC#ANMAT</t>
  </si>
  <si>
    <t>Aireador de vinos - VINO0003</t>
  </si>
  <si>
    <t>CERTIFICADO 738</t>
  </si>
  <si>
    <t>EX-2025-28171223- -APN-DFYC#ANMAT / IF-2025-28168114-APN-DFYC%ANMAT</t>
  </si>
  <si>
    <t>https://drive.google.com/drive/folders/1nFMZfJJyjDLx90-JVbY6BYr5Hs7uO3Fs</t>
  </si>
  <si>
    <t>YONGKANG QIRUI INDUSTRY&amp;TRADE CO.,LTD</t>
  </si>
  <si>
    <t>CE-2025-30733716-APN-DFYC#ANMAT</t>
  </si>
  <si>
    <t>Destapador de Vinos automático - VINO0001</t>
  </si>
  <si>
    <t>EX-2025-29899622- -APN-DFYC#ANMAT / IF-2025-29898118-APN-DFYC%ANMAT</t>
  </si>
  <si>
    <t>https://drive.google.com/drive/folders/1btxwdBd0Gybl4pSciccPOBJxMJgLr10C</t>
  </si>
  <si>
    <t>Shenzhen Sunway Wineware Co., Ltd.</t>
  </si>
  <si>
    <t>CE-2025-31426982-APN-DFYC#ANMAT</t>
  </si>
  <si>
    <t>Molinillo de acero inoxidable - MOLINI17</t>
  </si>
  <si>
    <t>CERTIFICADO 769</t>
  </si>
  <si>
    <t>EX-2025-30869759- -APN-DFYC#ANMAT / IF-2025-30868123-APN-DFYC%ANMAT</t>
  </si>
  <si>
    <t>https://drive.google.com/drive/folders/1Nket3TbxJqz5R8DtNDPZ4iX68gvbyxEp</t>
  </si>
  <si>
    <t>CE-2025-32453478-APN-DFYC#ANMAT</t>
  </si>
  <si>
    <t>Bomba para Vino - VINO0013</t>
  </si>
  <si>
    <t>CERTIFICADO 745</t>
  </si>
  <si>
    <t>EX-2025-31410379- -APN-DFYC#ANMAT / IF-2025-31407363-APN-DFYC%ANMAT</t>
  </si>
  <si>
    <t>https://drive.google.com/drive/folders/1m7r3uMb8lF19-UnxBCYeni5cGczp5GPN</t>
  </si>
  <si>
    <t>CE-2025-34429838-APN-DFYC#ANMAT</t>
  </si>
  <si>
    <t>Termo 1.2L - TERMO08X</t>
  </si>
  <si>
    <t>CE-2025-35849078-APN-DFYC#ANMAT</t>
  </si>
  <si>
    <t>Molinillo pimentero - MOLINI25</t>
  </si>
  <si>
    <t>CERTIFICADO 787</t>
  </si>
  <si>
    <t>EX-2025-35204416- -APN-DFYC#ANMAT / IF-2025-35204064-APN-DFYC%ANMAT</t>
  </si>
  <si>
    <t>https://drive.google.com/drive/folders/14R2sKeFpRWJ-vi9bcZdYpOekqpj87MP2</t>
  </si>
  <si>
    <t>Ningbo Hanfeng Household Products Co.</t>
  </si>
  <si>
    <t>CE-2025-39615713-APN-DFYC#ANMAT</t>
  </si>
  <si>
    <t>Kit Destapador de Vino y Dosificador - VINO0022</t>
  </si>
  <si>
    <t>EX-2025-36466302- -APN-DFYC#ANMAT / IF-2025-36465286-APN-DFYC#ANMAT</t>
  </si>
  <si>
    <t>https://drive.google.com/drive/folders/1dhiy22rJ5qQ72k_B6CoC9UBQPhWL6LZ8</t>
  </si>
  <si>
    <t>Jinhua Hanjia Commodity Co.</t>
  </si>
  <si>
    <t>CE-2025-40922333-APN-DFYC#ANMAT</t>
  </si>
  <si>
    <t>Kit de vino destapador automático - VINO0009</t>
  </si>
  <si>
    <t>Zhuhai Kelitong Electronic Co., Ltd.</t>
  </si>
  <si>
    <t>CE-2025-41444982-APN-DFYC#ANMAT</t>
  </si>
  <si>
    <t>Molinillo de madera - MOLINI18</t>
  </si>
  <si>
    <t>EX-2025-35201400- -APN-DFYC#ANMAT / IF-2025-39714165-APN-DFYC%ANMAT</t>
  </si>
  <si>
    <t>https://drive.google.com/drive/folders/1ijOC7OAfyq8gkUSM5HDw7B5zdwQrv7Um</t>
  </si>
  <si>
    <t>Yangjiang City Yangdong District Xirui Household Products Co.</t>
  </si>
  <si>
    <t>CE-2025-42890716-APN-DFYC#ANMAT</t>
  </si>
  <si>
    <t>Molinillo manual de acero - MOLINI07</t>
  </si>
  <si>
    <t>CERTIFICADO 786</t>
  </si>
  <si>
    <t>EX-2025-35207830- -APN-DFYC#ANMAT / IF-2025-39715287-APN-DFYC%ANMAT</t>
  </si>
  <si>
    <t>https://drive.google.com/drive/folders/14kUnVCCCo7jHKo165eq_wo-2eGmOgng_</t>
  </si>
  <si>
    <t>CE-2025-42890842-APN-DFYC#ANMAT</t>
  </si>
  <si>
    <t>Molinillo de cafe manual - TIMEM12B</t>
  </si>
  <si>
    <t>Shanghai Taimo Coffee Ware Co.</t>
  </si>
  <si>
    <t>CE-2025-42891091-APN-DFYC#ANMAT</t>
  </si>
  <si>
    <t>CERTIFICADO 795</t>
  </si>
  <si>
    <t>EX-2025-39004999- -APN-DFYC#ANMAT / IF-2025-39003861-APN-DFYC#ANMAT</t>
  </si>
  <si>
    <t>https://drive.google.com/drive/folders/19zTrC8XenFoqiBeOikIY9oSYjpMN2g1F</t>
  </si>
  <si>
    <t>CE-2025-43215073-APN-DFYC#ANMAT</t>
  </si>
  <si>
    <t>Kit Alimentación para Bebé - BEBE057X, BEBE057G, BEBE057V</t>
  </si>
  <si>
    <t>CERTIFICADO 789</t>
  </si>
  <si>
    <t>EX-2025-40276232- -APN-DFYC#ANMAT / IF-2025-40275076-APN-DFYC#ANMAT</t>
  </si>
  <si>
    <t>https://drive.google.com/drive/folders/1QB9qib0etpArqaMxcK3Qb7tlKC8BTG0Q</t>
  </si>
  <si>
    <t>CE-2025-44618507-APN-DFYC#ANMAT</t>
  </si>
  <si>
    <t>Kit de vino - VINO0010</t>
  </si>
  <si>
    <t>EX-2025-36478195- -APN-DFYC#ANMAT / IF-2025-42714875-APN-DFYC%ANMAT</t>
  </si>
  <si>
    <t>https://drive.google.com/drive/folders/1i6dVA9Zhpirn9u0usOMd5K3Z_IrJI-Y6</t>
  </si>
  <si>
    <t>CE-2025-44921260-APN-DFYC#ANMAT</t>
  </si>
  <si>
    <t>Kit de vino sacacorchos - VINO0008</t>
  </si>
  <si>
    <t>EX-2025-42855022- -APN-DFYC#ANMAT / IF-2025-42853492-APN-DFYC#ANMAT</t>
  </si>
  <si>
    <t>https://drive.google.com/drive/folders/1XaVyIVC5f0Wbf2p3quQh8ZMMbHN_iXkj</t>
  </si>
  <si>
    <t>CE-2025-46510196-APN-DFYC#ANMAT</t>
  </si>
  <si>
    <t>Vaso Térmico 1180ml - VAST003X</t>
  </si>
  <si>
    <t>CERTIFICADO 805</t>
  </si>
  <si>
    <t>EX-2025-44791867- -APN-DFYC#ANMAT / IF-2025-44789642-APN-DFYC#ANMAT</t>
  </si>
  <si>
    <t>https://drive.google.com/drive/folders/1xL4TIZzF9P2u9_94pz28uaYFzcBHOaAD</t>
  </si>
  <si>
    <t>CE-2025-47689310-APN-DFYC#ANMAT</t>
  </si>
  <si>
    <t>CERTIFICADO 796</t>
  </si>
  <si>
    <t>EX-2025-44639877- -APN-DFYC#ANMAT / IF-2025-44638287-APN-DFYC#ANMAT</t>
  </si>
  <si>
    <t>https://drive.google.com/drive/folders/1opLivb821Ys5gI4BSHg2qwpFtSUWEBmG</t>
  </si>
  <si>
    <t>CE-2025-47689734-APN-DFYC#ANMAT</t>
  </si>
  <si>
    <t>Botella Térmica 500ml - VAST004X</t>
  </si>
  <si>
    <t>CERTIFICADO 806</t>
  </si>
  <si>
    <t>EX-2025-44775955- -APN-DFYC#ANMAT / IF-2025-44773638-APN-DFYC#ANMAT</t>
  </si>
  <si>
    <t>https://drive.google.com/drive/folders/1jVwevlsjgvFsOXaEHIuhfltQ69cyS1t7</t>
  </si>
  <si>
    <t>CE-2025-47709731-APN-DFYC#ANMAT</t>
  </si>
  <si>
    <t>Juego de cuchillos 6 Piezas - KNIFE012</t>
  </si>
  <si>
    <t>EX-2025-31431591- -APN-DFYC#ANMAT / IF-2025-34842106-APN-DFYC%ANMAT</t>
  </si>
  <si>
    <t>https://drive.google.com/drive/folders/1844-GwA7QZM1I-rFbNGKT-j-LBnISyh1</t>
  </si>
  <si>
    <t>Yangjiang Delan Industry and Trade Industrial Co., Ltd.</t>
  </si>
  <si>
    <t>CE-2025-48162668-APN-DFYC#ANMAT</t>
  </si>
  <si>
    <t>Botellas deportivas - CINHID01</t>
  </si>
  <si>
    <t>EX-2025-40281326- -APN-DFYC#ANMAT / IF-2025-48137511-APN-DFYC#ANMAT</t>
  </si>
  <si>
    <t>https://drive.google.com/drive/folders/1gw3uMxpTRkgEuxX_m0hCnKu4fF98FPyl</t>
  </si>
  <si>
    <t>Baoding Juntu Luggage Manufacturing Co., Ltd.,</t>
  </si>
  <si>
    <t>CE-2025-48881136-APN-DFYC#ANMAT</t>
  </si>
  <si>
    <t>Kit Alimentación para Bebé - BEBE14XX</t>
  </si>
  <si>
    <t>CERTIFICADO 802</t>
  </si>
  <si>
    <t>EX-2025-48405174- -APN-DFYC#ANMAT / IF-2025-48404755-APN-DFYC%ANMAT</t>
  </si>
  <si>
    <t>https://drive.google.com/drive/folders/14L2owk-gVi_fZ-i80V64lTpMOj0-WLgZ</t>
  </si>
  <si>
    <t>CE-2025-51974369-APN-DFYC#ANMAT</t>
  </si>
  <si>
    <t>Botella Deportiva 2L - BOTLL15V, BOTLL15A, BOTLL15N</t>
  </si>
  <si>
    <t>CERTIFICADO 803</t>
  </si>
  <si>
    <t>EX-2025-48091267- -APN-DFYC#ANMAT / IF-2025-48090054-APN-DFYC%ANMAT</t>
  </si>
  <si>
    <t>https://drive.google.com/drive/folders/158q1bkHx7P9h9rcBf_49fHCuGWzNJbo3</t>
  </si>
  <si>
    <t>CE-2025-52058152-APN-DFYC#ANMAT</t>
  </si>
  <si>
    <t>Set de alimentación para Bebé - BEBE054X, BEBE057X, BEBE059X, BEBE065X</t>
  </si>
  <si>
    <t>CERTIFICADO 751</t>
  </si>
  <si>
    <t>EX-2025-50755107- -APN-DFYC#ANMAT / IF-2025-55916249-APN-DFYC#ANMAT</t>
  </si>
  <si>
    <t>https://drive.google.com/drive/folders/16MRdkgLSsvHTmTkMpJaL-4Y82yfdC_M0</t>
  </si>
  <si>
    <t>CE-2025-58186053-APN-DFYC#ANMAT</t>
  </si>
  <si>
    <t>Mochila con hidratador - MOCH0200</t>
  </si>
  <si>
    <t>CERTIFICADO 804</t>
  </si>
  <si>
    <t>EX-2025-54774408- -APN-DFYC#ANMAT / IF-2025-54773078-APN-DFYC#ANMAT</t>
  </si>
  <si>
    <t>https://drive.google.com/drive/folders/1zJkTwVp4C05iqO5k4JNbP0hoSD3ZyJu6</t>
  </si>
  <si>
    <t>Quanzhou Jolly Jogger Bags Co., Ltd.</t>
  </si>
  <si>
    <t>CE-2025-58679646-APN-DFYC#ANMAT</t>
  </si>
  <si>
    <t>Set de alimentación para Bebé - BEBE054X BEBE057X BEBE059X BEBE065X</t>
  </si>
  <si>
    <t>CERTIFICADO 811</t>
  </si>
  <si>
    <t>EX-2025-59451677- -APN-DFYC#ANMAT / IF-2025-59447884-APN-DFYC#ANMAT</t>
  </si>
  <si>
    <t>https://drive.google.com/drive/folders/1_oGqMrBgIg__g8Jxy2IyGjdhojgrvM3s</t>
  </si>
  <si>
    <t>CE-2025-60618045-APN-DFYC#ANMAT</t>
  </si>
  <si>
    <t>Botella Deportiva 1L - BOTLL06X</t>
  </si>
  <si>
    <t>CERTIFICADO 800</t>
  </si>
  <si>
    <t>EX-2025-56927819- -APN-DFYC#ANMAT / IF-2025-56925096-APN-DFYC#ANMAT</t>
  </si>
  <si>
    <t>https://drive.google.com/drive/folders/1-TAntT8jPxpYV1fu6WziEEqH0-nFkXS2</t>
  </si>
  <si>
    <t>CE-2025-61809419-APN-DFYC#ANMAT</t>
  </si>
  <si>
    <t>CERTIFICADO 797</t>
  </si>
  <si>
    <t>EX-2025-63231792- -APN-DFYC#ANMAT / IF-2025-63215060-APN-DFYC#ANMAT</t>
  </si>
  <si>
    <t>https://drive.google.com/drive/folders/1rVj6FThgJ3DxW4Yr5ZrTEhSe5NllJzyL</t>
  </si>
  <si>
    <t>CE-2025-63832528-APN-DFYC#ANMAT</t>
  </si>
  <si>
    <t>Cuchillo Chef De Cocina De Acero Al Carbono - KNIFE015, KNIFE016</t>
  </si>
  <si>
    <t>CERTIFICADO 798</t>
  </si>
  <si>
    <t>EX-2025-64140957- -APN-DFYC#ANMAT / IF-2025-64139940-APN-DFYC#ANMAT</t>
  </si>
  <si>
    <t>https://drive.google.com/drive/folders/1RKK2dwFgA0nioy3bi5mObCQs9Am33FEK</t>
  </si>
  <si>
    <t>CE-2025-65283010-APN-DFYC#ANMAT</t>
  </si>
  <si>
    <t>Cafetera Prensa Francesa - CAFETE02</t>
  </si>
  <si>
    <t>CERTIFICADO 799</t>
  </si>
  <si>
    <t>EX-2025-64150999- -APN-DFYC#ANMAT / IF-2025-64148837-APN-DFYC#ANMAT</t>
  </si>
  <si>
    <t>https://drive.google.com/drive/folders/1aRauliQwr73fuaCjBUXZ86AJI8vBgKCM</t>
  </si>
  <si>
    <t>CE-2025-65597906-APN-DFYC#ANMAT</t>
  </si>
  <si>
    <t>Kit Alimentación para Bebé - BEBE057X BEBE057G BEBE057V</t>
  </si>
  <si>
    <t>CERTIFICADO 817</t>
  </si>
  <si>
    <t>EX-2025-64134712- -APN-DFYC#ANMAT / IF-2025-64134120-APN-DFYC#ANMAT</t>
  </si>
  <si>
    <t>https://drive.google.com/drive/folders/1-svvqfWcoMENbgjhEEznCzhof4Hd1Q9K</t>
  </si>
  <si>
    <t>CE-2025-65600460-APN-DFYC#ANMAT</t>
  </si>
  <si>
    <t>Prensa francesa - TIMEMO03</t>
  </si>
  <si>
    <t>ShangHai TIMEMORE Coffee equipment Co., Ltd.</t>
  </si>
  <si>
    <t>CE-2025-73878236-APN-DFYC#ANMAT</t>
  </si>
  <si>
    <t>Mate autocebante 500ml - MATELI01</t>
  </si>
  <si>
    <t>CE-2025-84769369-APN-DFYC#ANMAT</t>
  </si>
  <si>
    <t>BIDCOM SRL - RE - CE-2026-05723358-APN-DFYC#ANMAT</t>
  </si>
  <si>
    <t>https://drive.google.com/drive/folders/1mAXp2c2CbiXiIQjZiic8UFgUpKuGzAxw</t>
  </si>
  <si>
    <t>CE-2026-05723358-APN-DFYC#ANMAT</t>
  </si>
  <si>
    <t>Pack de bolsas para almacenamiento de leche materna - BABY0014</t>
  </si>
  <si>
    <t>BIDCOM SRL - RE - CE-2026-07552261-APN-DFYC#ANMAT</t>
  </si>
  <si>
    <t>https://drive.google.com/drive/folders/1ISwPh_BS5CrKBAK5eq2Qe0CwrJCLUls3</t>
  </si>
  <si>
    <t>Ningbo Xingtuo Packaging Technology Co., Ltd.</t>
  </si>
  <si>
    <t>CE-2026-07552261-APN-DFYC#ANMAT</t>
  </si>
  <si>
    <t>Sartén de Aluminio - OLLA0104</t>
  </si>
  <si>
    <t>BIDCOM SRL - RE - CE-2026-07555160-APN-DFYC#ANMAT</t>
  </si>
  <si>
    <t>https://drive.google.com/drive/folders/1a_Qn_ytHm9cunz6XeZvJPklJIXaeMaIW</t>
  </si>
  <si>
    <t>CE-2026-07555160-APN-DFYC#ANMAT</t>
  </si>
  <si>
    <t>Batería de Cocina Aluminio - OLLA0121</t>
  </si>
  <si>
    <t>CE-2026-08308320-APN-DFYC#ANMAT</t>
  </si>
  <si>
    <t>Kit Utensilios de parrilla - KPARRI08</t>
  </si>
  <si>
    <t>BIDCOM SRL - RE - CE-2026-08857165-APN-DFYC#ANMAT</t>
  </si>
  <si>
    <t>https://drive.google.com/drive/folders/10zea2CHQFmtVM7Cx4fsUfSls79ViCthm</t>
  </si>
  <si>
    <t>Yangjiang Yangdong Hongda Plastic Products Co., Ltd.</t>
  </si>
  <si>
    <t>CE-2026-08857165-APN-DFYC#ANMAT</t>
  </si>
  <si>
    <t>Batería de Cocina Aluminio - OLLA0120</t>
  </si>
  <si>
    <t>BIDCOM SRL - RE - CE-2026-11350985-APN-DFYC#ANMAT</t>
  </si>
  <si>
    <t>https://drive.google.com/open?id=1oPnef1bfLoYOGUW3ZdB4PYH3JMoCx8-T&amp;usp=drive_copy</t>
  </si>
  <si>
    <t>CE-2026-11350985-APN-DFYC#ANMAT</t>
  </si>
  <si>
    <t>Microondas - MICI0001 MICI0002</t>
  </si>
  <si>
    <t>CERTIFICADO 635</t>
  </si>
  <si>
    <t>BIDCOM: 11828SE</t>
  </si>
  <si>
    <t>CSE-IACSA-B13-229.1R1</t>
  </si>
  <si>
    <t>Fuente de alimentación - DRDJI086</t>
  </si>
  <si>
    <t>CERTIFICADO 808</t>
  </si>
  <si>
    <t>BIDCOM: (CERTIFICADO 808)-19-06-2027</t>
  </si>
  <si>
    <t>https://drive.google.com/drive/folders/1Hveu-LcrY5JHH-FrmZhFlMA3Quosg97h</t>
  </si>
  <si>
    <t>Shenzhen Honor Electronic Co., Ltd.</t>
  </si>
  <si>
    <t>CB Certificate</t>
  </si>
  <si>
    <t>DC-E-B165-005.1</t>
  </si>
  <si>
    <t>Estación de energía portátil - ECOFLO08</t>
  </si>
  <si>
    <t>BIDCOM SRL : DJC13239SE</t>
  </si>
  <si>
    <t>https://drive.google.com/drive/folders/1-hmxtXk5fwgNEMnc-FgcWjVSkGSC6ClU</t>
  </si>
  <si>
    <t>FI-61707</t>
  </si>
  <si>
    <t>Freidora de aire - FREI0012</t>
  </si>
  <si>
    <t>CERTIFICADO 606 [EE1]</t>
  </si>
  <si>
    <t>BIDCOM: CERTIFICADO 606 [EE]</t>
  </si>
  <si>
    <t>https://drive.google.com/drive/folders/15sju6TAXenf3jsalw48rfitXlGDWc5rH</t>
  </si>
  <si>
    <t>Ningbo Yangming Electric Technology Co., Ltd.</t>
  </si>
  <si>
    <t>Informe Lenor: MMN-11-24-7311</t>
  </si>
  <si>
    <t>Fuente de alimentación inteligente - DJI C12000</t>
  </si>
  <si>
    <t>BIDCOM SRL : DJC-CN2566IY 001</t>
  </si>
  <si>
    <t>https://drive.google.com/drive/folders/1_fySwOsh5jnDMmwiL0nBXtae0TgAsXbZ</t>
  </si>
  <si>
    <t>GUANGDONG GOSPOWER ELECTRIC TECHNOLOGY CO., LTD.</t>
  </si>
  <si>
    <t>JPTUV-171997</t>
  </si>
  <si>
    <t>Estación de energía portátil - DYM1000M</t>
  </si>
  <si>
    <t>CERTIFICADO 897</t>
  </si>
  <si>
    <t>BIDCOM SRL : DJC13243SE</t>
  </si>
  <si>
    <t>https://drive.google.com/drive/folders/1itEF7stCPuRIlhEm22morGITHJFazuJE</t>
  </si>
  <si>
    <t>SZ DJI TECHNOLOGY CO., LTD.</t>
  </si>
  <si>
    <t>JPTUV-180629</t>
  </si>
  <si>
    <t>Vehiculos Juguetes (Ftalatos)</t>
  </si>
  <si>
    <t>CERTIFICADO 268 [FT]</t>
  </si>
  <si>
    <t>BIDCOM SRL : LCF-6034/LCF-5893</t>
  </si>
  <si>
    <t>HONG XIN TOYS FACTORY.</t>
  </si>
  <si>
    <t>LCF-6034 &amp; LCF-5893</t>
  </si>
  <si>
    <t>Bloques Inmatados - MAGNE001/2/3/4/5 (Ftalatos)</t>
  </si>
  <si>
    <t>CERTIFICADO 102 [FT]</t>
  </si>
  <si>
    <t>BIDCOM SRL : LCF-8258</t>
  </si>
  <si>
    <t>YONGKANG KUHUI INDUSTRY AND TRADE CO., LTD.</t>
  </si>
  <si>
    <t>LCF-8258</t>
  </si>
  <si>
    <t>Pack de autitos con estuche camión en forma de dinosaurio - CARTOY01</t>
  </si>
  <si>
    <t>CERTIFICADO 848 [FT]</t>
  </si>
  <si>
    <t>LCF-8410</t>
  </si>
  <si>
    <t>https://drive.google.com/drive/folders/1gQ2dzcAsBzwPZryjwpecjvPlVb90b3Lt</t>
  </si>
  <si>
    <t>Yami Toy Factory</t>
  </si>
  <si>
    <t>Coche para Bebé - BABY0001</t>
  </si>
  <si>
    <t>CERTIFICADO 872 [FT]</t>
  </si>
  <si>
    <t>LCF-8643</t>
  </si>
  <si>
    <t>https://drive.google.com/drive/folders/1sbhIkbS3KzwO5HfsnHmKmkrpTNPDiESV</t>
  </si>
  <si>
    <t>HEBEI GREENSKY BICYCLE CO., LTD</t>
  </si>
  <si>
    <t>Silla Mecedora para Bebé - BABYSM01</t>
  </si>
  <si>
    <t>CERTIFICADO 880 [FT]</t>
  </si>
  <si>
    <t>LCF-8702</t>
  </si>
  <si>
    <t>Alfombra antigolpe para niños - BEBE0115</t>
  </si>
  <si>
    <t>CERTIFICADO 879 [FT]</t>
  </si>
  <si>
    <t>LCF-8755</t>
  </si>
  <si>
    <t>https://drive.google.com/drive/folders/1k8M51PpqC1Pz9eDYyQs66qvtlb27W_pO</t>
  </si>
  <si>
    <t>Linyi Huacen Plastic Technology Co., Ltd.</t>
  </si>
  <si>
    <t>Sacaleches - BEBE0001</t>
  </si>
  <si>
    <t>BIDCOM SRL : LCF-8800</t>
  </si>
  <si>
    <t>https://drive.google.com/drive/folders/1Zamlkw97eLbsVhFIENNu7U9caAUGVBfo</t>
  </si>
  <si>
    <t>NINGBO DIEQI ELECTRONICS CO.,LTD .</t>
  </si>
  <si>
    <t>LCF-8800</t>
  </si>
  <si>
    <t>BIDCOM SRL : DJC13358 JJ</t>
  </si>
  <si>
    <t>LCJ-15218</t>
  </si>
  <si>
    <t>BIDCOM SRL : DJC13907 JJ</t>
  </si>
  <si>
    <t>LCJ-15649</t>
  </si>
  <si>
    <t>Bloques Magnéticos - MAGNE021</t>
  </si>
  <si>
    <t>BIDCOM SRL : DJC13937 JJ</t>
  </si>
  <si>
    <t>https://drive.google.com/drive/folders/188efRtSKDOovCWS78EqV2o1HcHk0fHFW</t>
  </si>
  <si>
    <t>LCJ-15695</t>
  </si>
  <si>
    <t>BIDCOM SRL : DJC13985 JJ</t>
  </si>
  <si>
    <t>LCJ-15734</t>
  </si>
  <si>
    <t>Fabricadora de hielo - HIELO003</t>
  </si>
  <si>
    <t>CERTIFICADO 822</t>
  </si>
  <si>
    <t>BIDCOM (SE): DJC-CERTIFICADO 822-2025</t>
  </si>
  <si>
    <t>https://drive.google.com/drive/folders/1mOWyzo4XPTO-8seqm7q5pyY21p6fSME-</t>
  </si>
  <si>
    <t>GUANGDONG KANGMO HEALTH TECHNOLOGY CO., LTD.</t>
  </si>
  <si>
    <t>LCSH-1127</t>
  </si>
  <si>
    <t>CARGADOR DE BATERÍAS - CARMON01, CARMON02</t>
  </si>
  <si>
    <t>BIDCOM SRL : DJC-CERTIFICADO 859-2026</t>
  </si>
  <si>
    <t>https://drive.google.com/drive/folders/1bdnl2bvN7CgGAFf2hAP_FY2aMezsshKI</t>
  </si>
  <si>
    <t>Shenzhen AMC Technology Co., Ltd.</t>
  </si>
  <si>
    <t>LCSH-1983</t>
  </si>
  <si>
    <t>Lavavajillas eléctrico - LAVAJI01</t>
  </si>
  <si>
    <t>CERTIFICADO 783</t>
  </si>
  <si>
    <t>BIDCOM (SE): DJC11670SE</t>
  </si>
  <si>
    <t>https://drive.google.com/drive/folders/1Is80hju2TW9Gq-AYQun4lHBdu2SLI6pC</t>
  </si>
  <si>
    <t>Guangdong Jienuo Electric Appliances Co., Ltd.</t>
  </si>
  <si>
    <t>LCSH-386</t>
  </si>
  <si>
    <t>Fuente de alimentación - CARGPIL1</t>
  </si>
  <si>
    <t>CERTIFICADO 812</t>
  </si>
  <si>
    <t>BIDCOM: DJC-CERTIFICADO 812-2025</t>
  </si>
  <si>
    <t>https://drive.google.com/drive/folders/177_UIkSPSLDQuCgUFUyN7ZjA2BCzoTVt</t>
  </si>
  <si>
    <t>UBTECH ROBOTICS CORP LTD</t>
  </si>
  <si>
    <t>LCSH-708</t>
  </si>
  <si>
    <t>Cartel luminoso para barbería - CORTPE35</t>
  </si>
  <si>
    <t>CERTIFICADO 556</t>
  </si>
  <si>
    <t>BIDCOM SRL : DJC12413SE</t>
  </si>
  <si>
    <t>https://drive.google.com/drive/folders/1kPW8uPIXPQoBNiNUTKka7RJOXNDSpz2c</t>
  </si>
  <si>
    <t>Guangzhou Baiyun District Baiyun Lake Analyze Beauty Lighting Factory</t>
  </si>
  <si>
    <t>LCSH-959</t>
  </si>
  <si>
    <t>Mezclador Eléctrico - DESELE75</t>
  </si>
  <si>
    <t>CERTIFICADO 843</t>
  </si>
  <si>
    <t>BIDCOM SRL : DJC-LCST-1052</t>
  </si>
  <si>
    <t>https://drive.google.com/drive/folders/1B8MlHTUWWlDs0es_PG9OnbXG2BApCv4w</t>
  </si>
  <si>
    <t>NINGBO KINWAY ELECTRONIC TECHNOLOGY CO.,LTD</t>
  </si>
  <si>
    <t>LCST-1052</t>
  </si>
  <si>
    <t>CERTIFICADO 783 [EE]</t>
  </si>
  <si>
    <t>BIDCOM: DJC11819EE</t>
  </si>
  <si>
    <t>MMN-05-25-5368</t>
  </si>
  <si>
    <t>Lavavajillas eléctrico - LAVAJI02</t>
  </si>
  <si>
    <t>CERTIFICADO 765 [EE]</t>
  </si>
  <si>
    <t>BIDCOM: 11820EE</t>
  </si>
  <si>
    <t>https://drive.google.com/drive/folders/14eH5wxQ8SdX0Xj0e3WTSCIHLvlcNO6pu</t>
  </si>
  <si>
    <t>Foshan Best Electric Appliance and Technology Co., Ltd.</t>
  </si>
  <si>
    <t>MMN-05-25-5381</t>
  </si>
  <si>
    <t>Smart TV Led - TV50S001</t>
  </si>
  <si>
    <t>CERTIFICADO 829 [EE]</t>
  </si>
  <si>
    <t>BIDCOM SRL : DJC12756EE</t>
  </si>
  <si>
    <t>https://drive.google.com/drive/folders/1aB2cdKQplkf8QRvSRPR3XPh74zE19oFJ</t>
  </si>
  <si>
    <t>Guangzhou Changjia Electronic Co., Ltd</t>
  </si>
  <si>
    <t>MMN-07-25-3632</t>
  </si>
  <si>
    <t>Smart TV Led - TV43S001</t>
  </si>
  <si>
    <t>CERTIFICADO 829 [EE1]</t>
  </si>
  <si>
    <t>BIDCOM SRL : DJC12757EE</t>
  </si>
  <si>
    <t>MMN-07-25-3633</t>
  </si>
  <si>
    <t>Smart TV Led - TV32S001</t>
  </si>
  <si>
    <t>CERTIFICADO 829 [EE2]</t>
  </si>
  <si>
    <t>BIDCOM SRL : DJC12758EE</t>
  </si>
  <si>
    <t>MMN-07-25-3634</t>
  </si>
  <si>
    <t>Freidora de aire - FREIH25M</t>
  </si>
  <si>
    <t>CERTIFICADO 606 [EE]</t>
  </si>
  <si>
    <t>No DE INFORME: MMN-11-24-7311</t>
  </si>
  <si>
    <t>Aspiradora ciclónica - ASP00055, ASP00056</t>
  </si>
  <si>
    <t>CERTIFICADO 801</t>
  </si>
  <si>
    <t>BIDCOM: 01-07-2027-CERTIFICADO 801</t>
  </si>
  <si>
    <t>https://drive.google.com/drive/folders/1xESa0leSthLxIQtAv_pQCPFbh5fQpi4c</t>
  </si>
  <si>
    <t>NINGBO DAHUA ELECTRIC APPLIANCE CO., LTD</t>
  </si>
  <si>
    <t>N° BVA / E / 0887 - 25</t>
  </si>
  <si>
    <t>Fuente de alimentación - JHD-AP066G-190342BA-A</t>
  </si>
  <si>
    <t>CERTIFICADO 819</t>
  </si>
  <si>
    <t>BIDCOM: CERTIFICADO 819-(07-07-2027)</t>
  </si>
  <si>
    <t>https://drive.google.com/drive/folders/12A91RsUSqRp0p-yCbLBffJE6zNQKuVyh</t>
  </si>
  <si>
    <t>Shenzhen Jihongda Power Co., Ltd</t>
  </si>
  <si>
    <t>N° BVA / E / 0914 – 25</t>
  </si>
  <si>
    <t>Estación de energía portátil con función de inversor - DJI POWER STATION</t>
  </si>
  <si>
    <t>BIDCOM SRL : DJC-CERTIFICADO 845-2025</t>
  </si>
  <si>
    <t>https://drive.google.com/drive/folders/1JhSd1tiyXQFZvHStiZ8RI1l19CsUwbUa?usp=drive_link</t>
  </si>
  <si>
    <t>N° BVA/E/1708-25</t>
  </si>
  <si>
    <t>Tensiómetro digital de muñeca - DBP-8199 - ANMAT</t>
  </si>
  <si>
    <t>CERTIFICADO 825</t>
  </si>
  <si>
    <t>https://drive.google.com/drive/folders/1HjwMF0sL4I1gDXTgWuofcxYcfF-e-K9-</t>
  </si>
  <si>
    <t>Joytech Healthcare Co., Ltd.</t>
  </si>
  <si>
    <t>826. Tensiómetro digital de brazo</t>
  </si>
  <si>
    <t>CERTIFICADO 826</t>
  </si>
  <si>
    <t>https://drive.google.com/drive/folders/1qWP1tREl8ZWvJsHzD3o0O-Xc59Y6HjTg</t>
  </si>
  <si>
    <t>Nebulizador a Pistón - NB-1004 NB-1100 - ANMAT</t>
  </si>
  <si>
    <t>CERTIFICADO 827</t>
  </si>
  <si>
    <t>https://drive.google.com/drive/folders/1EzxHNDfsU84kZOtfF51RT1PF96_NGZFV</t>
  </si>
  <si>
    <t>Oximetro de Pulso - ANMAT - XM-111</t>
  </si>
  <si>
    <t>CERTIFICADO 828</t>
  </si>
  <si>
    <t>N° PM: 2781-5</t>
  </si>
  <si>
    <t>https://drive.google.com/drive/folders/1mPz7plYQrWIV_07l78dQ9TYdivWSIQA5</t>
  </si>
  <si>
    <t>Fuente de Alimentacion para monitor - XMICRO</t>
  </si>
  <si>
    <t>CERTIFICADO 602</t>
  </si>
  <si>
    <t>BIDCOM SRL: DJC #9360-107</t>
  </si>
  <si>
    <t>https://drive.google.com/drive/folders/1rkIdJH8bHb0rO8Kd3KGykg3ZQqnKDWfd</t>
  </si>
  <si>
    <t>GUANGZHOU PIONEER ELECTRONICS CO., LTD</t>
  </si>
  <si>
    <t>Q-AR-01722-T-2</t>
  </si>
  <si>
    <t>BIDCOM SRL : DJC13738SE</t>
  </si>
  <si>
    <t>Cixi Beiyuan Electrical Appliances Co., Ltd</t>
  </si>
  <si>
    <t>Q-AR-02640-T-2</t>
  </si>
  <si>
    <t>BIDCOM SRL : DJC14056SE</t>
  </si>
  <si>
    <t>SHENZHEN INNOVATION TOY FACTORY CO., LTD</t>
  </si>
  <si>
    <t>Q-AR-03425-T-2</t>
  </si>
  <si>
    <t>Taladro eléctrico 18V - DESELE35</t>
  </si>
  <si>
    <t>CERTIFICADO 708</t>
  </si>
  <si>
    <t>BIDCOM: DJC10402SE</t>
  </si>
  <si>
    <t>https://drive.google.com/drive/folders/1_J6UXmJAQgg1FAviRcGnCItt-64_3K45</t>
  </si>
  <si>
    <t>Q-AR-04034-T-0</t>
  </si>
  <si>
    <t>Fuente de alimentación (escritorio) - Clase II</t>
  </si>
  <si>
    <t>CERTIFICADO 733</t>
  </si>
  <si>
    <t>BIDCOM SRL: DJC12860SE</t>
  </si>
  <si>
    <t>https://drive.google.com/drive/folders/1Zaq2ua4_kSu2nCp1j4xMeG1HVzF5M_D0</t>
  </si>
  <si>
    <t>RA 4188511 EX (R1)</t>
  </si>
  <si>
    <t>Fuente de alimentación (escritorio) - Clase II - FJ, GADNIC</t>
  </si>
  <si>
    <t>CERTIFICADO 732</t>
  </si>
  <si>
    <t>BIDCOM SRL: EX-2024-97608549- -APN-DNRT#MEC</t>
  </si>
  <si>
    <t>https://drive.google.com/drive/folders/1rv__VhyWhYz9n3gL8ZCymKuq0Keam4gP</t>
  </si>
  <si>
    <t>RA 4188512 EX (R1)</t>
  </si>
  <si>
    <t>FUENTE DE ALIMENTACIÓN - TEKA</t>
  </si>
  <si>
    <t>CERTIFICADO 845</t>
  </si>
  <si>
    <t>DJC- BIDCOM SRL - 25903</t>
  </si>
  <si>
    <t>https://drive.google.com/drive/folders/1PMDjA_HAt5jz-o53nsMzUvAOcIbR6Xag</t>
  </si>
  <si>
    <t>Guangdong Teka Technology Co., Ltd.</t>
  </si>
  <si>
    <t>RA 4191066 EX</t>
  </si>
  <si>
    <t>Anafe Eléctrico Vitrocerámico Empotrable - MAVAN002 MAVAN003</t>
  </si>
  <si>
    <t>CERTIFICADO 915</t>
  </si>
  <si>
    <t>BIDCOM SRL : DJC-CERTIFICADO 915-2026</t>
  </si>
  <si>
    <t>https://drive.google.com/drive/folders/1YurDG6fkTR8HCLonnYOyXdyWb7Ql8gi2?usp=drive_link</t>
  </si>
  <si>
    <t>Foshan Kitchenstar Electrical Appliances Co., Ltd.</t>
  </si>
  <si>
    <t>S-4364/012-1</t>
  </si>
  <si>
    <t>Anafe de Inducción Empotrable - MAVAN001</t>
  </si>
  <si>
    <t>CERTIFICADO 914</t>
  </si>
  <si>
    <t>BIDCOM SRL : DJC-CERTIFICADO 914-2026</t>
  </si>
  <si>
    <t>https://drive.google.com/drive/folders/1kKMhOnXWxOD9QM-JR6WxDEhsnQ0CuYj_</t>
  </si>
  <si>
    <t>S-4364/013-1</t>
  </si>
  <si>
    <t>Horno electrico Gadnic - HORI0001</t>
  </si>
  <si>
    <t>CERTIFICADO 620 [EE]</t>
  </si>
  <si>
    <t>BIDCOM: CERTIFICADO 620 [EE]</t>
  </si>
  <si>
    <t>https://drive.google.com/open?id=1TB570ZEYZ1h5fNy4wFRcDcqGUAYfvpsF&amp;usp=drive_copy</t>
  </si>
  <si>
    <t>Zhongshan Gentech Electric Appliance Co., Ltd.</t>
  </si>
  <si>
    <t>Shitsuke informe: 80542-1527-116353</t>
  </si>
  <si>
    <t>Horno Electrico - HORNELE1</t>
  </si>
  <si>
    <t>CERTIFICADO 541 [EE]</t>
  </si>
  <si>
    <t>BIDCOM: CERTIFICDO 541 [EE]</t>
  </si>
  <si>
    <t>https://drive.google.com/drive/folders/1rxm6JqG0YqdOK2Ue22uedJc5bPd16wmr</t>
  </si>
  <si>
    <t>Guangdong Midea Kitchen Appliances Manufacturing Co., Ltd.</t>
  </si>
  <si>
    <t>Shitsuke informe: 80542-1527-116369</t>
  </si>
  <si>
    <t>CERTIFICADO 541</t>
  </si>
  <si>
    <t>BIDCOM SRL : Certificado 541</t>
  </si>
  <si>
    <t>TCSE-IACSA-0146-258.1</t>
  </si>
  <si>
    <t>Pistola soldadora 60W - SOLD0016</t>
  </si>
  <si>
    <t>CERTIFICADO 520</t>
  </si>
  <si>
    <t>BIDCOM SRL : DJC12066SE</t>
  </si>
  <si>
    <t>https://drive.google.com/drive/folders/1_ehYGierYrCth9aHl-7Pohv8DdYI7NFv</t>
  </si>
  <si>
    <t>Zhongshan Welders Electronic Tools Co.</t>
  </si>
  <si>
    <t>TCSE-IACSA-0146/197.1R1</t>
  </si>
  <si>
    <t>Cargador de batería para autos - AV000401 / AV000402 / AV000100 / AV000036 / AV000026 / AV000405</t>
  </si>
  <si>
    <t>BIDCOM SRL: DJC14026SE</t>
  </si>
  <si>
    <t>https://drive.google.com/drive/folders/1y2edinxtna-gXEl4Rj5q-lpqGXC2KAus</t>
  </si>
  <si>
    <t>ShenZhen JiaWei HengXin Technology Co.,Ltd</t>
  </si>
  <si>
    <t>TCSE-IACSA-0146/208.1R2</t>
  </si>
  <si>
    <t>Mavic 3M Combo DRDJI068</t>
  </si>
  <si>
    <t>CERTIFICADO 667</t>
  </si>
  <si>
    <t>BIDCOM SRL : DJC12068SE</t>
  </si>
  <si>
    <t>https://drive.google.com/drive/folders/1dk3g41hU_ePbOk6_w5McQsmQyerPL1ps</t>
  </si>
  <si>
    <t>TCSE-IACSA-0146/216.1R1</t>
  </si>
  <si>
    <t>Fuentes de alimentación de Escritorio - CARGAN01</t>
  </si>
  <si>
    <t>CERTIFICADO 637</t>
  </si>
  <si>
    <t>BIDCOM SRL : DJC11767SE</t>
  </si>
  <si>
    <t>https://drive.google.com/drive/folders/1kQ_75J7pLtci1vO5K03fBhmsZueS6KTZ</t>
  </si>
  <si>
    <t>Shenzhen IProda Technology Co., Ltd</t>
  </si>
  <si>
    <t>TCSE-IACSA-0146/220.1R1</t>
  </si>
  <si>
    <t>Motosierra Eléctrica - SIER0005</t>
  </si>
  <si>
    <t>CERTIFICADO 367</t>
  </si>
  <si>
    <t>BIDCOM: DJC11530SE</t>
  </si>
  <si>
    <t>https://drive.google.com/drive/folders/1yfHXA-He_2Vii93uQ1qx_xJjdgUW0031</t>
  </si>
  <si>
    <t>Qidong Edge Tool Co.Ltd.</t>
  </si>
  <si>
    <t>TCSE-IACSA-0146/227.1R1</t>
  </si>
  <si>
    <t>Encendedor eléctrico - ENCE0001</t>
  </si>
  <si>
    <t>CERTIFICADO 720</t>
  </si>
  <si>
    <t>BIDCOM: DJC12030SE</t>
  </si>
  <si>
    <t>https://drive.google.com/drive/folders/1i5eO79XEQSnMPjnTGLGukOVmBBVGIfxJ</t>
  </si>
  <si>
    <t>Paison Electric Heating Appliance (Ningbo) Co., Ltd.,</t>
  </si>
  <si>
    <t>TCSE-IACSA-0146/229.1R1</t>
  </si>
  <si>
    <t>Fuente de alimentación de Escritorio - CARGAE01</t>
  </si>
  <si>
    <t>CERTIFICADO 700</t>
  </si>
  <si>
    <t>BIDCOM SRL : 11863SE</t>
  </si>
  <si>
    <t>https://drive.google.com/drive/folders/1haUoWeaUb_v4MFzt78uPMN7zciGjgNtm</t>
  </si>
  <si>
    <t>JoySun Bicycle Manufactory Co.,Ltd.</t>
  </si>
  <si>
    <t>TCSE-IACSA-0146/231.1R1</t>
  </si>
  <si>
    <t>Termostato para Caldera - TERCAL01 / TERCAL02</t>
  </si>
  <si>
    <t>CERTIFICADO 491</t>
  </si>
  <si>
    <t>BIDCOM SRL : DJC12559SE</t>
  </si>
  <si>
    <t>https://drive.google.com/drive/folders/1ODWlAjNPmDiNhcyn8BMc__KWmmAuFMcn</t>
  </si>
  <si>
    <t>Xiamen Haishengyuan Electronic Technology Co.</t>
  </si>
  <si>
    <t>TCSE-IACSA-0146/243.1R1</t>
  </si>
  <si>
    <t>Plancha de Sublimacion - MAQSUB06</t>
  </si>
  <si>
    <t>CERTIFICADO 501</t>
  </si>
  <si>
    <t>BIDCOM SRL : DJC12737SE</t>
  </si>
  <si>
    <t>https://drive.google.com/drive/folders/1XWEso0Msap6ykOHmiYE9OFHuNhnXj2Ne</t>
  </si>
  <si>
    <t>Dongguan Jiechuang Industry Co.</t>
  </si>
  <si>
    <t>TCSE-IACSA-0146/247.1R1</t>
  </si>
  <si>
    <t>Cargador de Baterías 12/24V - AV000411 AV000412 AV000413</t>
  </si>
  <si>
    <t>CERTIFICADO 735</t>
  </si>
  <si>
    <t>BIDCOM: DJC12562SE</t>
  </si>
  <si>
    <t>https://drive.google.com/drive/folders/1rtt7DK9Y6t5FcPmXha_Q6F4nRUQXXVTP</t>
  </si>
  <si>
    <t>Shenzhen Skyfavor Technology Co.,ltd</t>
  </si>
  <si>
    <t>TCSE-IACSA-0146/248.1R1</t>
  </si>
  <si>
    <t>Taladro inalámbrico - DESELE70</t>
  </si>
  <si>
    <t>CERTIFICADO 752</t>
  </si>
  <si>
    <t>BIDCOM SRL: DJC12863SE</t>
  </si>
  <si>
    <t>https://drive.google.com/drive/folders/1e7M5EfUKp66xXzLq2QcBWC8oTd_o5xWi</t>
  </si>
  <si>
    <t>TCSE-IACSA-0146/250.1R2</t>
  </si>
  <si>
    <t>Inflador Electrico - INFLAGLO12</t>
  </si>
  <si>
    <t>CERTIFICADO 577</t>
  </si>
  <si>
    <t>BIDCOM SRL : DJC12563SE</t>
  </si>
  <si>
    <t>https://drive.google.com/drive/folders/1S2AMFfNW2bKAhBsNMJ0SsjAQP8xJL5ws</t>
  </si>
  <si>
    <t>Jinhua Grande Intelligent Technology Co.</t>
  </si>
  <si>
    <t>TCSE-IACSA-0146/253.1R1</t>
  </si>
  <si>
    <t>Taladro inalámbrico - DESELE72</t>
  </si>
  <si>
    <t>CERTIFICADO 742</t>
  </si>
  <si>
    <t>BIDCOM: DJC12762SE</t>
  </si>
  <si>
    <t>https://drive.google.com/drive/folders/1x8uzoJ635-GdIYTYuFyVvAffKqpgOjDD</t>
  </si>
  <si>
    <t>TCSE-IACSA-0146/255.1R3</t>
  </si>
  <si>
    <t>CERTIFICADO 620</t>
  </si>
  <si>
    <t>BIDCOM SRL: Certificado 620</t>
  </si>
  <si>
    <t>https://drive.google.com/drive/folders/1TB570ZEYZ1h5fNy4wFRcDcqGUAYfvpsF</t>
  </si>
  <si>
    <t>TCSE-IACSA-0146/259.1</t>
  </si>
  <si>
    <t>CERTIFICADO 606</t>
  </si>
  <si>
    <t>BIDCOM SRL : Certificado 606</t>
  </si>
  <si>
    <t>TCSE-IACSA-0146/260.1</t>
  </si>
  <si>
    <t>Secarropas portatil - SECROP01</t>
  </si>
  <si>
    <t>CERTIFICADO 561</t>
  </si>
  <si>
    <t>BIDCOM SRL : DJC11786SE</t>
  </si>
  <si>
    <t>https://drive.google.com/drive/folders/1RixVTAZFRaC8pfyXmq4sdaJuwjaAWaf7</t>
  </si>
  <si>
    <t>Zhongshan Goree Electrical Appliance Co.</t>
  </si>
  <si>
    <t>TCSE-IACSA-0146/266.1</t>
  </si>
  <si>
    <t>Termostato para Caldera - TERCAL03</t>
  </si>
  <si>
    <t>CERTIFICADO 554</t>
  </si>
  <si>
    <t>BIDCOM SRL : DJC11609SE</t>
  </si>
  <si>
    <t>https://drive.google.com/drive/folders/1jhY4z6ZoLPeC-cSmjwiqbZLMbMWpr-vj</t>
  </si>
  <si>
    <t>Shenzhen Square Electronic Technology Co.</t>
  </si>
  <si>
    <t>TCSE-IACSA-0146/268.1</t>
  </si>
  <si>
    <t>Aspiradora para tapizados - ASP00040</t>
  </si>
  <si>
    <t>CERTIFICADO 536</t>
  </si>
  <si>
    <t>BIDCOM: DJC11770SE</t>
  </si>
  <si>
    <t>https://drive.google.com/drive/folders/1ACWwDA5XQ9Yb46lX4mfiKzziaPaAfLFx</t>
  </si>
  <si>
    <t>Ningbo Alltech Industry And Trade Co.,Ltd</t>
  </si>
  <si>
    <t>TCSE-IACSA-0146/269.1</t>
  </si>
  <si>
    <t>Lima electrica Perros - LIMADOG1</t>
  </si>
  <si>
    <t>CERTIFICADO 721</t>
  </si>
  <si>
    <t>BIDCOM: DJC11787SE</t>
  </si>
  <si>
    <t>https://drive.google.com/drive/folders/1wuHVTUq6iwiK1dIkcjI750jq2vaBYMpu</t>
  </si>
  <si>
    <t>TCSE-IACSA-0146/270.1</t>
  </si>
  <si>
    <t>Hervidor de Huevos - EGG00001</t>
  </si>
  <si>
    <t>CERTIFICADO 636</t>
  </si>
  <si>
    <t>BIDCOM: DJC11788SE</t>
  </si>
  <si>
    <t>https://drive.google.com/drive/folders/1ZTSZTrMhGWr7bAVL4QO8fP-RuLDdQ_Qy</t>
  </si>
  <si>
    <t>Zhongshan Taijie Electric Co., Ltd.</t>
  </si>
  <si>
    <t>TCSE-IACSA-0146/271.1</t>
  </si>
  <si>
    <t>Masajeador de lactancia - BEBE0010</t>
  </si>
  <si>
    <t>CERTIFICADO 730</t>
  </si>
  <si>
    <t>BIDCOM: DJC10700SE</t>
  </si>
  <si>
    <t>https://drive.google.com/drive/folders/1NHYzP7AjzwuDhqqsPAfsVurZmWxSvpPm</t>
  </si>
  <si>
    <t>Dongguan Shiming Industrial Co., Ltd.</t>
  </si>
  <si>
    <t>TCSE-IACSA-0146/272.1</t>
  </si>
  <si>
    <t>Estación de Carga y Colector de polvo para aspiradora Robot - ESTCAR01</t>
  </si>
  <si>
    <t>CERTIFICADO 736</t>
  </si>
  <si>
    <t>BIDCOM: DJC10938SE</t>
  </si>
  <si>
    <t>https://drive.google.com/drive/folders/1Ce3Uv7b03GHyyKpRoLoaBNRqFmxe5_Br</t>
  </si>
  <si>
    <t>Shenzhen Juteng Intelligent Robot Co. LTD.</t>
  </si>
  <si>
    <t>TCSE-IACSA-0146/274.1</t>
  </si>
  <si>
    <t>Tostadora eléctrica - TOSTAD10 TOSTAD06</t>
  </si>
  <si>
    <t>CERTIFICADO 749</t>
  </si>
  <si>
    <t>BIDCOM: DJC11610SE</t>
  </si>
  <si>
    <t>https://drive.google.com/drive/folders/12jNV5CK86xdaAYU60eVdr-Rbs4DLaoUI</t>
  </si>
  <si>
    <t>TCSE-IACSA-0146/275.1</t>
  </si>
  <si>
    <t>Batea Ultrasonica - ULTRA001 / ULTRA002 / ULTRA003</t>
  </si>
  <si>
    <t>CERTIFICADO 530</t>
  </si>
  <si>
    <t>BIDCOM SRL : DJC11331SE</t>
  </si>
  <si>
    <t>https://drive.google.com/drive/folders/1zR60Ynyji5eQKtjJw0v9kv-dEkPI2gFN</t>
  </si>
  <si>
    <t>Shaoguan Jiemeng Ultrasonic Technology Co., Ltd.</t>
  </si>
  <si>
    <t>TCSE-IACSA-0146/277.1R1</t>
  </si>
  <si>
    <t>Mini refrigerador - MINHELA3 MINHELA2 MINHELA1</t>
  </si>
  <si>
    <t>CERTIFICADO 750</t>
  </si>
  <si>
    <t>BIDCOM: DJC11144SE</t>
  </si>
  <si>
    <t>https://drive.google.com/drive/folders/1FUJ9UQNo7r1B0IwfhPUEmPB18kpLNJjo</t>
  </si>
  <si>
    <t>Yuyao Hengyang Electric Appliance Co.,Ltd.</t>
  </si>
  <si>
    <t>TCSE-IACSA-0146/278.1</t>
  </si>
  <si>
    <t>Hidrolavadora eléctrica - HIDLAV09 HIDLAV08</t>
  </si>
  <si>
    <t>CERTIFICADO 741</t>
  </si>
  <si>
    <t>BIDCOM: DJC12045SE</t>
  </si>
  <si>
    <t>https://drive.google.com/drive/folders/12ME_mRYGMYBm_8otJSczdVo2zrkvujg0</t>
  </si>
  <si>
    <t>NINGBO KINPOW INDUSTRY CO.,LTD</t>
  </si>
  <si>
    <t>TCSE-IACSA-0146/284.1R1</t>
  </si>
  <si>
    <t>Calentador y esterilizador de mamaderas - BEBE0008</t>
  </si>
  <si>
    <t>CERTIFICADO 663</t>
  </si>
  <si>
    <t>https://drive.google.com/drive/folders/1sSgJQCo3BPXbCM8zfQS5INRrfyTZJnWB</t>
  </si>
  <si>
    <t>TCSE-IACSA-0146/285.1</t>
  </si>
  <si>
    <t>Cavas de Vino - CAVA0006 CAVA0004 CAVA0003 CAVA0002</t>
  </si>
  <si>
    <t>CERTIFICADO 563</t>
  </si>
  <si>
    <t>BIDCOM SRL: DJC11634SE</t>
  </si>
  <si>
    <t>https://drive.google.com/drive/folders/1-LqAcnB5l8YtwGqVtgXWdVdkuzzh7bYG</t>
  </si>
  <si>
    <t>ZhongShan Yehos Electrical Appliance Co.,Ltd</t>
  </si>
  <si>
    <t>TCSE-IACSA-0146/286.1</t>
  </si>
  <si>
    <t>Limpiador a vapor - LIMVAP05</t>
  </si>
  <si>
    <t>CERTIFICADO 762</t>
  </si>
  <si>
    <t>BIDCOM: DJC11635SE</t>
  </si>
  <si>
    <t>https://drive.google.com/drive/folders/1Rw_acxR2SmH9AKVSonoKWWROK_zJUQVc</t>
  </si>
  <si>
    <t>Ningbo Shirong Electric Technology Co., Ltd</t>
  </si>
  <si>
    <t>TCSE-IACSA-0146/287.1</t>
  </si>
  <si>
    <t>Esterilizador y calentador de Biberones - BEBE0011</t>
  </si>
  <si>
    <t>CERTIFICADO 761</t>
  </si>
  <si>
    <t>BIDCOM: 11638SE</t>
  </si>
  <si>
    <t>https://drive.google.com/drive/folders/1uYK5cqyYg6rBMKfUwlKgOxi5UYI_nCVn</t>
  </si>
  <si>
    <t>FOSHAN SHUNDE LONSUN ELECTRICAL APPLIANCE CO.,LTD.</t>
  </si>
  <si>
    <t>TCSE-IACSA-0146/288.1</t>
  </si>
  <si>
    <t>Soplador de aire inalámbrico - COMPRE02</t>
  </si>
  <si>
    <t>CERTIFICADO 553</t>
  </si>
  <si>
    <t>BIDCOM: DJC11475SE</t>
  </si>
  <si>
    <t>https://drive.google.com/drive/folders/11zLLSjjXpgyA3edg2JhEOy7nInA5-NZE</t>
  </si>
  <si>
    <t>Fengshun Langda Technology Co., Ltd.</t>
  </si>
  <si>
    <t>TCSE-IACSA-0146/289.1</t>
  </si>
  <si>
    <t>CERTIFICADO 765</t>
  </si>
  <si>
    <t>BIDCOM: 11669SE</t>
  </si>
  <si>
    <t>TCSE-IACSA-0146/296.1</t>
  </si>
  <si>
    <t>Lijadora Orbital Triangular - DESELE68</t>
  </si>
  <si>
    <t>CERTIFICADO 775</t>
  </si>
  <si>
    <t>BIDCOM: DJC11745SE</t>
  </si>
  <si>
    <t>https://drive.google.com/drive/folders/1DGo8IR9ekmjd_ufgRCxZLP00Qn7d1m19</t>
  </si>
  <si>
    <t>TCSE-IACSA-0146/298.1</t>
  </si>
  <si>
    <t>Fuente de alimentación - CARGCV01</t>
  </si>
  <si>
    <t>BIDCOM: DJC10150SE</t>
  </si>
  <si>
    <t>https://drive.google.com/drive/folders/1y7dgC-aGFSGbP203_13vxrgXk2dDF75B</t>
  </si>
  <si>
    <t>Guangdong Kangmo Health Technology Co.Ltd.</t>
  </si>
  <si>
    <t>TCSE-IACSA-0146/299.1R1</t>
  </si>
  <si>
    <t>Mini motosierra eléctrica - SIER0009</t>
  </si>
  <si>
    <t>BIDCOM: DJC13821SE</t>
  </si>
  <si>
    <t>https://drive.google.com/drive/folders/1nqvduKfCS47W2oMrQVPNT-FnHfzXJRMK</t>
  </si>
  <si>
    <t>TCSE-IACSA-0146/300.1R1</t>
  </si>
  <si>
    <t>Destornillador Inalámbrico Recargable 3.6V - DESELE57</t>
  </si>
  <si>
    <t>CERTIFICADO 774</t>
  </si>
  <si>
    <t>BIDCOM: DJC11753SE</t>
  </si>
  <si>
    <t>https://drive.google.com/drive/folders/1bLyOmGaUKw_US3d8IPEuwLfziuHqlgbf</t>
  </si>
  <si>
    <t>TCSE-IACSA-0146/301.1</t>
  </si>
  <si>
    <t>Sierra Caladora - DESELE73, DESELE71</t>
  </si>
  <si>
    <t>CERTIFICADO 773</t>
  </si>
  <si>
    <t>BIDCOM: DJC11735SE</t>
  </si>
  <si>
    <t>https://drive.google.com/drive/folders/17Euc-7hUAYGxiWouP1ezEqiEd-h3BHW8</t>
  </si>
  <si>
    <t>TCSE-IACSA-0146/302.1</t>
  </si>
  <si>
    <t>Rotomartillo eléctrico - DESELE56</t>
  </si>
  <si>
    <t>CERTIFICADO 778</t>
  </si>
  <si>
    <t>BIDCOM: DJC11743SE</t>
  </si>
  <si>
    <t>https://drive.google.com/drive/folders/1jXWLRxG4utDJZMLRbr0ytaIIau15Zf_I</t>
  </si>
  <si>
    <t>TCSE-IACSA-0146/303.1</t>
  </si>
  <si>
    <t>Minitorno eléctrico - DESELE62</t>
  </si>
  <si>
    <t>CERTIFICADO 781</t>
  </si>
  <si>
    <t>https://drive.google.com/drive/folders/1zNwdD_VX9qv9nqsIIHgPDLM2RmlTnbsa</t>
  </si>
  <si>
    <t>Lijadora Roto Orbital - DESELE69</t>
  </si>
  <si>
    <t>CERTIFICADO 776</t>
  </si>
  <si>
    <t>BIDCOM: DJC10672SE</t>
  </si>
  <si>
    <t>https://drive.google.com/drive/folders/1CAb_RXPHjCN0LLDpXXpUy0g2F2Yp-3bS</t>
  </si>
  <si>
    <t>TCSE-IACSA-0146/304.1</t>
  </si>
  <si>
    <t>Bordeadora eléctrica - GRASS007</t>
  </si>
  <si>
    <t>CERTIFICADO 777</t>
  </si>
  <si>
    <t>BIDCOM: 11749SE</t>
  </si>
  <si>
    <t>https://drive.google.com/drive/folders/19IVLJVp8bp3h-rwnCJFO_xOzmd7mesAg</t>
  </si>
  <si>
    <t>TCSE-IACSA-0146/306.1</t>
  </si>
  <si>
    <t>Motosierra Eléctrica - DESELE66</t>
  </si>
  <si>
    <t>CERTIFICADO 782</t>
  </si>
  <si>
    <t>BIDCOM: DJC11750SE</t>
  </si>
  <si>
    <t>https://drive.google.com/drive/folders/1ZN1l6giD6PMr65A0LZRKrtvywwoUHGhs</t>
  </si>
  <si>
    <t>TCSE-IACSA-0146/307.1</t>
  </si>
  <si>
    <t>Pulidora eléctrica - DESELE47</t>
  </si>
  <si>
    <t>CERTIFICADO 779</t>
  </si>
  <si>
    <t>BIDCOM: DJC11752SE</t>
  </si>
  <si>
    <t>https://drive.google.com/drive/folders/1ejFl45GW2J8fwTz36F0kwutO1M6AyA_h</t>
  </si>
  <si>
    <t>TCSE-IACSA-0146/308.1</t>
  </si>
  <si>
    <t>Fuente de alimentación inteligente - T50CARGA</t>
  </si>
  <si>
    <t>CERTIFICADO 794</t>
  </si>
  <si>
    <t>12460SE_Codificado</t>
  </si>
  <si>
    <t>https://drive.google.com/drive/folders/1B-wOU7CaTQBjdg7fklBV5pkUhsiyxt_Q</t>
  </si>
  <si>
    <t>TCSE-IACSA-0146/309.1R1</t>
  </si>
  <si>
    <t>Limpiadora a Vapor</t>
  </si>
  <si>
    <t>CERTIFICADO 562</t>
  </si>
  <si>
    <t>BIDCOM SRL : EX-2025-18076068- -APN-DNRT#MEC</t>
  </si>
  <si>
    <t>https://drive.google.com/drive/folders/1HPNzxLPZeADk9JWcofI0RD8J_MHPzEMT</t>
  </si>
  <si>
    <t>Cixi Zhouxiang Baizi Electric Appliance Factory</t>
  </si>
  <si>
    <t>TCSE-IACSA-0146/314.1</t>
  </si>
  <si>
    <t>Proyector - PROJ098W, PROJ100W, PROJ201W, PROJ097W</t>
  </si>
  <si>
    <t>BIDCOM: DJC11611SE</t>
  </si>
  <si>
    <t>https://drive.google.com/drive/folders/1ns8lzUHhJH7uVU6gs-2-RE2EMOPehbub</t>
  </si>
  <si>
    <t>Masajeadores 5V - Clase III - 2°</t>
  </si>
  <si>
    <t>BIDCOM SRL : DJC14164SE</t>
  </si>
  <si>
    <t>https://drive.google.com/drive/folders/1lOOf0mqh96Svo-WN-H7EeUZOhWl-gYf0</t>
  </si>
  <si>
    <t>Dongguan Maddie Harley Technology Co., Ltd.</t>
  </si>
  <si>
    <t>TCSE-IACSA-0146/335.1R1</t>
  </si>
  <si>
    <t>Lijadora Orbital Eléctrica  - DESELE61</t>
  </si>
  <si>
    <t>CERTIFICADO 791</t>
  </si>
  <si>
    <t>BIDCOM: DJC11984SE</t>
  </si>
  <si>
    <t>https://drive.google.com/drive/folders/1kOBUM_p9MOF37ZIJEU_WWnmE7chgGp5r</t>
  </si>
  <si>
    <t>TCSE-IACSA-0146/337.1</t>
  </si>
  <si>
    <t>Taladro Eléctrico - DESELE67</t>
  </si>
  <si>
    <t>CERTIFICADO 793</t>
  </si>
  <si>
    <t>BIDCOM: DJC12083SE</t>
  </si>
  <si>
    <t>https://drive.google.com/drive/folders/1TZpHUVbocqQWHLjMQ8mfUrDQEo6g_EjY</t>
  </si>
  <si>
    <t>TCSE-IACSA-0146/338.1</t>
  </si>
  <si>
    <t>Amoladora Angular - DESELE59</t>
  </si>
  <si>
    <t>CERTIFICADO 792</t>
  </si>
  <si>
    <t>DJC12085SE</t>
  </si>
  <si>
    <t>https://drive.google.com/drive/folders/1gm8rbxLv5HcSU6vYikqUFcxL9pSKuKxx</t>
  </si>
  <si>
    <t>TCSE-IACSA-0146/345.1</t>
  </si>
  <si>
    <t>Pistola de Calor - HEATGUN3</t>
  </si>
  <si>
    <t>CERTIFICADO 815</t>
  </si>
  <si>
    <t>BIDCOM: DJC12419SE</t>
  </si>
  <si>
    <t>https://drive.google.com/drive/folders/1KNRF-HmlfIj46aCzWzxIv3P6o2UlQBIE</t>
  </si>
  <si>
    <t>Changzhou Huazheng Tools Co. , Ltd.</t>
  </si>
  <si>
    <t>TCSE-IACSA-0146/346.1</t>
  </si>
  <si>
    <t>Aire acondicionado portátil - AIRCON01</t>
  </si>
  <si>
    <t>CERTIFICADO 816</t>
  </si>
  <si>
    <t>BIDCOM: DJC12418SE</t>
  </si>
  <si>
    <t>https://drive.google.com/drive/folders/1YjGqGy-WU-ktC0wmrIobx82ChkwvbgPY</t>
  </si>
  <si>
    <t>NANTONG NINGPU ELECTRICAL APPLIANCE Co., Ltd</t>
  </si>
  <si>
    <t>TCSE-IACSA-0146/347.1</t>
  </si>
  <si>
    <t>Camara de Seguridad con Luminaria - P2P00058</t>
  </si>
  <si>
    <t>CERTIFICADO 575</t>
  </si>
  <si>
    <t>BIDCOM: DJC12422SE</t>
  </si>
  <si>
    <t>https://drive.google.com/drive/folders/1gVykm_HXHiVmzWY6FW_kx7C8mO4rHXRl</t>
  </si>
  <si>
    <t>Shenzhen Jindingweishi Technology Development Co., Ltd.,</t>
  </si>
  <si>
    <t>TCSE-IACSA-0146/352.1</t>
  </si>
  <si>
    <t>Sopladora multifunción - DESELE53</t>
  </si>
  <si>
    <t>CERTIFICADO 790</t>
  </si>
  <si>
    <t>DJC 12084SE</t>
  </si>
  <si>
    <t>https://drive.google.com/drive/folders/1gbBWACbwpCwgnjq9YufYkEz93pt9n3SN</t>
  </si>
  <si>
    <t>TCSE-IACSA-0146/358.1</t>
  </si>
  <si>
    <t>Aire acondicionado portátil - AIRCON02</t>
  </si>
  <si>
    <t>CERTIFICADO 807</t>
  </si>
  <si>
    <t>DJC12462SE</t>
  </si>
  <si>
    <t>https://drive.google.com/drive/folders/1tgS5l5NAz4Q3x8Fa5SRUzXJS75q4Jjbz</t>
  </si>
  <si>
    <t>TCSE-IACSA-0146/359.1</t>
  </si>
  <si>
    <t>Contadora de billetes - CONT0090 CONT0088</t>
  </si>
  <si>
    <t>CERTIFICADO 810</t>
  </si>
  <si>
    <t>BIDCOM SRL : DJC13151SE</t>
  </si>
  <si>
    <t>https://drive.google.com/drive/folders/1Z6H-itFEoacJS_67_xdQGkePNk89Vgu0</t>
  </si>
  <si>
    <t>WEIRONG TECHNOLOGY CORPORATION.</t>
  </si>
  <si>
    <t>TCSE-IACSA-0146/360.1R1</t>
  </si>
  <si>
    <t>CERTIFICADO 590</t>
  </si>
  <si>
    <t>BIDCOM: DJC13149SE</t>
  </si>
  <si>
    <t>TCSE-IACSA-0146/367.1R1</t>
  </si>
  <si>
    <t>Cargador de pared para aspiradora vertical - CARGPA01</t>
  </si>
  <si>
    <t>BIDCOM: DJC11751SE</t>
  </si>
  <si>
    <t>https://drive.google.com/open?id=1PrzKoZWvXwlgtfZQJt2-v2QDxaAFxv45&amp;usp=drive_copy</t>
  </si>
  <si>
    <t>Shenzhen CHANZEHO Technology Co., Limited</t>
  </si>
  <si>
    <t>TCSE-IACSA-0146/371.1</t>
  </si>
  <si>
    <t>Dispenser de agua eléctrico - DISAGU02</t>
  </si>
  <si>
    <t>CERTIFICADO 814</t>
  </si>
  <si>
    <t>BIDCOM SRL : DJC12642SE</t>
  </si>
  <si>
    <t>https://drive.google.com/drive/folders/1TzKPAEwPMNpjAV2Lf6nC_7BhHT9xMlVE</t>
  </si>
  <si>
    <t>Ningbo IHOM AQUA TECH CO., LTD</t>
  </si>
  <si>
    <t>TCSE-IACSA-0146/375.1</t>
  </si>
  <si>
    <t>Smart TV Led - TV55S001 TV50S001 TV43S001 TV32S001</t>
  </si>
  <si>
    <t>CERTIFICADO 829</t>
  </si>
  <si>
    <t>DJC12654SE</t>
  </si>
  <si>
    <t>TCSE-IACSA-0146/376.1</t>
  </si>
  <si>
    <t>Sauna portátil - BANERA08</t>
  </si>
  <si>
    <t>CERTIFICADO 832</t>
  </si>
  <si>
    <t>DJC 12647SE</t>
  </si>
  <si>
    <t>https://drive.google.com/drive/folders/18Ta6wz0wT3IF3BMk_V5LDgL0x0tgagTn</t>
  </si>
  <si>
    <t>Yongkang Beiying Industry and Trade Co., Ltd.</t>
  </si>
  <si>
    <t>TCSE-IACSA-0146/377.1</t>
  </si>
  <si>
    <t>Enfriador de agua - BANERA7B</t>
  </si>
  <si>
    <t>CERTIFICADO 830</t>
  </si>
  <si>
    <t>BIDCOM SRL : DJC12643SE</t>
  </si>
  <si>
    <t>https://drive.google.com/drive/folders/1F5iXmAv3oy2ZTVN180sIKe3XwEHeZTvD</t>
  </si>
  <si>
    <t>Shenzhen Xinniu Technology Co., Ltd.</t>
  </si>
  <si>
    <t>TCSE-IACSA-0146/378.1</t>
  </si>
  <si>
    <t>Destornillador Inalámbrico Recargable - DESELE58</t>
  </si>
  <si>
    <t>CERTIFICADO 780</t>
  </si>
  <si>
    <t>DJC12672SE</t>
  </si>
  <si>
    <t>https://drive.google.com/drive/folders/1x4pguh2IN0gRkYSim6G5GBwDQqoG_8T5</t>
  </si>
  <si>
    <t>TCSE-IACSA-0146/379.1</t>
  </si>
  <si>
    <t>Cafetera de filtro - CAFEXP37</t>
  </si>
  <si>
    <t>CERTIFICADO 837</t>
  </si>
  <si>
    <t>DJC12795SE</t>
  </si>
  <si>
    <t>https://drive.google.com/drive/folders/1BliLMHa5YqolSyqebpoMuC71phP9C_bX</t>
  </si>
  <si>
    <t>SJR Machinery Limited</t>
  </si>
  <si>
    <t>TCSE-IACSA-0146/382.1</t>
  </si>
  <si>
    <t>Climatizador portátil - CLIMA005</t>
  </si>
  <si>
    <t>CERTIFICADO 823</t>
  </si>
  <si>
    <t>DJC12645SE</t>
  </si>
  <si>
    <t>https://drive.google.com/drive/folders/1kP5DE9OyB4WR77n6fA39gvIUQ5DDGWMf</t>
  </si>
  <si>
    <t>TCSE-IACSA-0146/384.1</t>
  </si>
  <si>
    <t>Minitorno de manicura 12V - MANI0005 / MANI0013 / MANI0050</t>
  </si>
  <si>
    <t>BIDCOM SRL : DJC12867SE</t>
  </si>
  <si>
    <t>https://drive.google.com/drive/folders/1OelrbIKLuNR37c1aU_FSjEUuy0f1xM8D</t>
  </si>
  <si>
    <t>TCSE-IACSA-0146/386.1</t>
  </si>
  <si>
    <t>Secador de pelo canino - SECAPET3 / AGREGANDO SECAPET1</t>
  </si>
  <si>
    <t>CERTIFICADO 599</t>
  </si>
  <si>
    <t>BIDCOM SRL : DJC12874SE</t>
  </si>
  <si>
    <t>https://drive.google.com/drive/folders/1eAlmaVr3svemNqQn8ZbhJh7I5ug90rY3</t>
  </si>
  <si>
    <t>CHANGZHOU CHAOLUN PET SUPPLIES CO., LTD.</t>
  </si>
  <si>
    <t>TCSE-IACSA-0146/392.1</t>
  </si>
  <si>
    <t>CERTIFICADO 834</t>
  </si>
  <si>
    <t>BIDCOM SRL : DJC12898SE</t>
  </si>
  <si>
    <t>TCSE-IACSA-0146/396.1</t>
  </si>
  <si>
    <t>Climatizador Portatil Frio Calor - CLIMA004 CLIMA001</t>
  </si>
  <si>
    <t>CERTIFICADO 466</t>
  </si>
  <si>
    <t>BIDCOM: DJC13056SE</t>
  </si>
  <si>
    <t>https://drive.google.com/drive/folders/1dUJ8tPF1ZZf-haLMy7t4GgAk_GilCFen</t>
  </si>
  <si>
    <t>Ningbo EFU electrical appliance Co.,Ltd</t>
  </si>
  <si>
    <t>TCSE-IACSA-0146/406.1</t>
  </si>
  <si>
    <t>Soldadora Inverter - SOLD0024 SOLD0023</t>
  </si>
  <si>
    <t>CERTIFICADO 824</t>
  </si>
  <si>
    <t>BIDCOM SRL : DJC12901SE</t>
  </si>
  <si>
    <t>https://drive.google.com/drive/folders/10EFJ8icW2-MWYKiwQ5pyuQsbkuLgEvQv</t>
  </si>
  <si>
    <t>TCSE-IACSA-0146/410.1</t>
  </si>
  <si>
    <t>Aspiradora industrial - ASP00014 / ASP00022 / ASP00023 / ASP00035</t>
  </si>
  <si>
    <t>CERTIFICADO 499</t>
  </si>
  <si>
    <t>BIDCOM SRL : DJC13394SE</t>
  </si>
  <si>
    <t>https://drive.google.com/drive/folders/1YL6z--oZOmm6ivrmGqxcLXlbzcpd14AN</t>
  </si>
  <si>
    <t>TCSE-IACSA-0146/411.1</t>
  </si>
  <si>
    <t>Manta Eléctrica - ALMTER09</t>
  </si>
  <si>
    <t>BIDCOM SRL : DJC13379SE</t>
  </si>
  <si>
    <t>https://drive.google.com/drive/folders/1Wl8iRxFtE54HgbzBjs5soMsR1_Sqq8xf</t>
  </si>
  <si>
    <t>TCSE-IACSA-0146/415.1</t>
  </si>
  <si>
    <t>Limpiador Bucal 5V - Clase III</t>
  </si>
  <si>
    <t>BIDCOM SRL : DJC13382SE</t>
  </si>
  <si>
    <t>https://drive.google.com/drive/folders/10n9eE-cCSXJrl-OfSWdxUytzhY828Bqm</t>
  </si>
  <si>
    <t>Shenzhen Xinbao Electric Appliance Co.,Ltd.</t>
  </si>
  <si>
    <t>TCSE-IACSA-0146/418.1</t>
  </si>
  <si>
    <t>Sopladora hojas aspiradora 3000W - DESELE29 / DESELE40</t>
  </si>
  <si>
    <t>CERTIFICADO 529</t>
  </si>
  <si>
    <t>BIDCOM SRL : DJC13383SE</t>
  </si>
  <si>
    <t>https://drive.google.com/drive/folders/11OOAOW-ZdJKOGwzdFUUfYj__hxEPEcu9</t>
  </si>
  <si>
    <t>NINGBO DINGKE ELECTRIC CO.,LTD.</t>
  </si>
  <si>
    <t>TCSE-IACSA-0146/419.1</t>
  </si>
  <si>
    <t>Cortadora de Pelo 5V - KEMEI018</t>
  </si>
  <si>
    <t>CERTIFICADO 656</t>
  </si>
  <si>
    <t>BIDCOM SRL : DJC13386SE</t>
  </si>
  <si>
    <t>https://drive.google.com/drive/folders/1CZWJQnP2XvG3KNydUx7yqPrnNLjyCEXA</t>
  </si>
  <si>
    <t>TCSE-IACSA-0146/422.1</t>
  </si>
  <si>
    <t>Secador eléctrico para mascotas - SECAPET2</t>
  </si>
  <si>
    <t>CERTIFICADO 492</t>
  </si>
  <si>
    <t>BIDCOM SRL : DJC13387SE</t>
  </si>
  <si>
    <t>https://drive.google.com/drive/folders/17_uYKIVwt0XrGtgja08-eLLPhSk-qnVI</t>
  </si>
  <si>
    <t>Suzhou Ge Run Group</t>
  </si>
  <si>
    <t>TCSE-IACSA-0146/423.1</t>
  </si>
  <si>
    <t>Fabricadora de hielo - HIELO002</t>
  </si>
  <si>
    <t>CERTIFICADO 478</t>
  </si>
  <si>
    <t>BIDCOM SRL : DJC13395SE</t>
  </si>
  <si>
    <t>https://drive.google.com/drive/folders/1nlf87_tcXChMSVpjHBUpcn9a_NsISxag</t>
  </si>
  <si>
    <t>Suzhou MARS Electric Appliance Co., Ltd.</t>
  </si>
  <si>
    <t>TCSE-IACSA-0146/430.1</t>
  </si>
  <si>
    <t>Irrigador bucal 600ml - BUCFC169</t>
  </si>
  <si>
    <t>CERTIFICADO 718</t>
  </si>
  <si>
    <t>BIDCOM SRL : DJC13398SE</t>
  </si>
  <si>
    <t>https://drive.google.com/drive/folders/1hy9_5OI5A8VZJMSIFu7Y60y8zH70t-Ey</t>
  </si>
  <si>
    <t>TCSE-IACSA-0146/433.1</t>
  </si>
  <si>
    <t>Bufetera eléctrica - RECBUF02</t>
  </si>
  <si>
    <t>CERTIFICADO 844</t>
  </si>
  <si>
    <t>BIDCOM SRL : DJC10951SE</t>
  </si>
  <si>
    <t>https://drive.google.com/drive/folders/1Mu0VgQGSRE7s-cVTSvl6nsgWKeerJ_H4</t>
  </si>
  <si>
    <t>Ningbo Hao Cheng Hao Sheng Electric Appliance Co., Ltd.</t>
  </si>
  <si>
    <t>TCSE-IACSA-0146/437.1</t>
  </si>
  <si>
    <t>Cámara de seguridad - P2P00119</t>
  </si>
  <si>
    <t>BIDCOM SRL : DJC13608SE</t>
  </si>
  <si>
    <t>https://drive.google.com/drive/folders/1PNK7r4TAPcZTd28YpGrm5-3QIwHuznN6</t>
  </si>
  <si>
    <t>Shenzhen Jin Dingwei Vision Technology Development Co., Ltd.</t>
  </si>
  <si>
    <t>TCSE-IACSA-0146/439.1</t>
  </si>
  <si>
    <t>Encendedor eléctrico de carbón - ENCE0002</t>
  </si>
  <si>
    <t>CERTIFICADO 622</t>
  </si>
  <si>
    <t>BIDCOM: DJC13785SE</t>
  </si>
  <si>
    <t>https://drive.google.com/drive/folders/1gTBEvl-yZbzkouSYxzFWJyX7We9Zn88s</t>
  </si>
  <si>
    <t>Nanjing Boma electromechanical Co.,LTD</t>
  </si>
  <si>
    <t>TCSE-IACSA-0146/441.1</t>
  </si>
  <si>
    <t>Limpiador a Vapor - LIMVAP04</t>
  </si>
  <si>
    <t>CERTIFICADO 583</t>
  </si>
  <si>
    <t>BIDCOM SRL : DJC13787SE</t>
  </si>
  <si>
    <t>https://drive.google.com/drive/folders/1DPJmUV-HX71HUio7bcJGTF9b2wRny4Oz</t>
  </si>
  <si>
    <t>TCSE-IACSA-0146/442.1</t>
  </si>
  <si>
    <t>Anafe Eléctrico - ANAFE014, ANAFE111, ANAFE112</t>
  </si>
  <si>
    <t>BIDCOM SRL : DJC13652SE</t>
  </si>
  <si>
    <t>https://drive.google.com/drive/folders/1YrVHxgcGY3axIZHbDCTrLb9VpBT0wqjS</t>
  </si>
  <si>
    <t>Yongkang Haoying Electrical Appliance Co., Ltd.</t>
  </si>
  <si>
    <t>TCSE-IACSA-0146/448.1</t>
  </si>
  <si>
    <t>Baño Urinario Portátil Para Niños - BEBE302A, BEBE302R</t>
  </si>
  <si>
    <t>CERTIFICADO 729</t>
  </si>
  <si>
    <t>TF 7622/45-N</t>
  </si>
  <si>
    <t>https://drive.google.com/drive/folders/19lF8EELDYKg9I4fR3OaVD4OGzr_H3iS3</t>
  </si>
  <si>
    <t>Taizhou Fengte Plastic Industry Co., Ltd.</t>
  </si>
  <si>
    <t>Kit Aspirador Nasal Para Bebe - BEBE0076</t>
  </si>
  <si>
    <t>CERTIFICADO 547</t>
  </si>
  <si>
    <t>BIDCOM SRL : TF 7622/68-N</t>
  </si>
  <si>
    <t>https://drive.google.com/drive/folders/1pFJndpp874NdEVvKVI7Or_ogUibg15QT</t>
  </si>
  <si>
    <t>Lanxi New Beginning Plastic Products Factory</t>
  </si>
  <si>
    <t>TF 7622/68-N</t>
  </si>
  <si>
    <t>Roller 9 y Roller 5 (Ftalatos)</t>
  </si>
  <si>
    <t>CERTIFICADO 316 [FT]</t>
  </si>
  <si>
    <t>BIDCOM SRL : TF 7622/77-C</t>
  </si>
  <si>
    <t>C.A.I.J.</t>
  </si>
  <si>
    <t>TF 7622/77-C</t>
  </si>
  <si>
    <t>Pistola automatica de agua - WATGUN07</t>
  </si>
  <si>
    <t>CERTIFICADO 839 [FT]</t>
  </si>
  <si>
    <t>TF 7622/84-N</t>
  </si>
  <si>
    <t>https://drive.google.com/drive/folders/1_ZSFG_bKKd5KehzBzhNP6-GDH9YUsGW8</t>
  </si>
  <si>
    <t>Shantou Mengmenghai Toys Co., Ltd.</t>
  </si>
  <si>
    <t>Pistola de burbujas automatica - BURBU002</t>
  </si>
  <si>
    <t>CERTIFICADO 840 [FT]</t>
  </si>
  <si>
    <t>TF 7622/85-N</t>
  </si>
  <si>
    <t>https://drive.google.com/drive/folders/1PU4rAsgvt7mwjHGYniOTAEExgduTEeNs</t>
  </si>
  <si>
    <t>Guangzhou Kua Kua Jun Trading Co., Ltd.</t>
  </si>
  <si>
    <t>Pistola de agua - WATGUN07</t>
  </si>
  <si>
    <t>CERTIFICADO 839</t>
  </si>
  <si>
    <t>BIDCOM SRL : DJC12988 JJ</t>
  </si>
  <si>
    <t>TJ 7621/78</t>
  </si>
  <si>
    <t>Pistola de burbujas - BURBU002</t>
  </si>
  <si>
    <t>CERTIFICADO 840</t>
  </si>
  <si>
    <t>BIDCOM SRL : DJC12990 JJ</t>
  </si>
  <si>
    <t>TJ 7621/79</t>
  </si>
  <si>
    <t>VENTILADOR DE TECHO CON O SIN LAMPARA - VENTLUZ63</t>
  </si>
  <si>
    <t>https://drive.google.com/drive/folders/1UywwiiGiPNsIBB3_DEDzQg3kwOHj2YfA?usp=drive_link</t>
  </si>
  <si>
    <t>Triciclo Electrico - TRIELE01</t>
  </si>
  <si>
    <t>CERTIFICADO 1089 [FT]</t>
  </si>
  <si>
    <t>https://drive.google.com/drive/folders/1evLZeZO4LTixEGJeHinhJwiYReSdP22r?usp=drive_link</t>
  </si>
  <si>
    <t>Freidora eléctrica doble 12 lts - FREI0355</t>
  </si>
  <si>
    <t>CERTIFICADO 1083</t>
  </si>
  <si>
    <t>https://drive.google.com/drive/folders/14Z8Zogu47XdzEa3uiBwfD5zFcj21jopn?usp=drive_link</t>
  </si>
  <si>
    <t>Mini irrigador de agua para viajes - WATER10X</t>
  </si>
  <si>
    <t>https://drive.google.com/drive/folders/16J1u4Zz5tAgaLxMOohXOS6BdVzs9TVj9?usp=drive_link</t>
  </si>
  <si>
    <t>Tomacorriente oculto telescópico con USB - TOMA0001</t>
  </si>
  <si>
    <t>https://drive.google.com/drive/folders/1CkFy4py-shvM9AQSLGQNR0lsIF6X95Rs?usp=drive_link</t>
  </si>
  <si>
    <t>Dermapen inalámbrico con dos agujas - CLEAN016</t>
  </si>
  <si>
    <t>CERTIFICADO 1081</t>
  </si>
  <si>
    <t>https://drive.google.com/drive/folders/1Oxq9m9wyk15oJ7iAkNxVi3g3vJj71jH8?usp=drive_link</t>
  </si>
  <si>
    <t>Termo acero inoxidable 1 litro - TERMO017</t>
  </si>
  <si>
    <t>https://drive.google.com/drive/folders/19Nn4FMn-SLOr2tMC0FrrI5_0NG7LqO15?usp=drive_link</t>
  </si>
  <si>
    <t>Plancha a vapor 1500W 300ML - PVAP0013</t>
  </si>
  <si>
    <t>CERTIFCIADO 1061</t>
  </si>
  <si>
    <t>https://drive.google.com/drive/folders/1Zn-Ouv3babpe8odPNZyst3KAOU4prYww?usp=drive_link</t>
  </si>
  <si>
    <t>Climatizador portatil 12L - CLIMA009</t>
  </si>
  <si>
    <t>https://drive.google.com/drive/folders/1_QX2pEQEpzQa2K-YxNohofvaVQEqMBwQ?usp=drive_link</t>
  </si>
  <si>
    <t>Cortadora de césped eléctrica 1200w - JARDIN07</t>
  </si>
  <si>
    <t>CERTIFICADO 1065</t>
  </si>
  <si>
    <t>https://drive.google.com/drive/folders/1fF7D8oelykm3ZxOdx_I4JPUKkrl8SLSU?usp=drive_link</t>
  </si>
  <si>
    <t>Ventilador de techo silencioso moderno - VENTLUZ61</t>
  </si>
  <si>
    <t>https://drive.google.com/drive/folders/1ztMInKRKWfMjmz-IeQJpxZph_3mkyNmD?usp=drive_link</t>
  </si>
  <si>
    <t>Anafe de inducción Gadnic 4H 8400W - ANAFE225</t>
  </si>
  <si>
    <t>https://drive.google.com/drive/folders/1xoBNgOZjg_rInxVR2YToQJCbkJdCkVJv?usp=drive_link</t>
  </si>
  <si>
    <t>Aireador, abridor de botellas, cortador de papel de aluminio - VINO0028</t>
  </si>
  <si>
    <t>Purificador de aire para perros - AIRPET02</t>
  </si>
  <si>
    <t>https://drive.google.com/drive/folders/1pULL-7gRkJPKATRKaA8PZUwKB3ITpmAH?usp=drive_link</t>
  </si>
  <si>
    <t>Recipientes de almacenamiento de frutas - FRASKI16</t>
  </si>
  <si>
    <t>https://drive.google.com/drive/folders/1BrEH7cATvUehuzCG6MnlumFApMm28ETH?usp=drive_link</t>
  </si>
  <si>
    <t>Centrifugadora para Ensalada - SECVERD1</t>
  </si>
  <si>
    <t>https://drive.google.com/drive/folders/1cKmh1h0lrPCp1M5BfAo4VGIjNnjmoD7a?usp=drive_link</t>
  </si>
  <si>
    <t>Encendedor de fuego eléctrico Gadnic - ENCE0005</t>
  </si>
  <si>
    <t>CERTIFICADO 1084</t>
  </si>
  <si>
    <t>https://drive.google.com/drive/folders/1jbhypviDgNyg_npQO_i78kqPGeQu5xbf?usp=drive_link</t>
  </si>
  <si>
    <t>Licuadora 1500W - LICUADO2</t>
  </si>
  <si>
    <t>CERTIFICADO 1057</t>
  </si>
  <si>
    <t>https://drive.google.com/drive/folders/19CKnQ0JlFh-cxJUSDeE69xnXhm6OBQ2G?usp=drive_link</t>
  </si>
  <si>
    <t>Toma Enchufe Inteligente Wifi Smart 10a 220v App -ENCHU001</t>
  </si>
  <si>
    <t>https://drive.google.com/drive/folders/1CG1GHKpCd0MKFmEdX4DZZj2heSbCQ7dB</t>
  </si>
  <si>
    <t>Mini sierra a bateria -SIER0013</t>
  </si>
  <si>
    <t>CERTIFICADO 1090</t>
  </si>
  <si>
    <t>https://drive.google.com/drive/folders/1h-M5N0NmH9aLerE6oHr1C9MfmhfI1eDB?usp=drive_link</t>
  </si>
  <si>
    <t>Bomba de aire para colchon inflable - COLINF16</t>
  </si>
  <si>
    <t>CERTIFICADO 1046</t>
  </si>
  <si>
    <t>https://drive.google.com/drive/folders/1MZ3MyoAw3jpw6M3X2g6SmFT9sdTrRNOT?usp=drive_link</t>
  </si>
  <si>
    <t>Temporizador Digital Indoor 10amp 220v Timer Programable -ENCHU003</t>
  </si>
  <si>
    <t>https://drive.google.com/drive/folders/1nNQV39qeakHI2-kNe5GLTQMRWEmBoqk3</t>
  </si>
  <si>
    <t>Enchufe Smart Inteligente Wifi Timer Toma 10a -ENCHU002</t>
  </si>
  <si>
    <t>https://drive.google.com/drive/folders/1iXrStaOckIM_JOdvt1-R12KfGLfz3HRm</t>
  </si>
  <si>
    <t>Set Cubiertos 26 Piezas Madera -SCB00015</t>
  </si>
  <si>
    <t>https://drive.google.com/drive/folders/1N6h2dyDfMBSdWlqi6Tq58A-9sDneXLec</t>
  </si>
  <si>
    <t>impresora de etiqueta - XPRINT01</t>
  </si>
  <si>
    <t>https://drive.google.com/drive/folders/1U6W_7bInx1LlST_7hjdCyQl3DnXef4TS?usp=drive_link</t>
  </si>
  <si>
    <t>Asiento de bebe de viaje -BABYS07X</t>
  </si>
  <si>
    <t>https://drive.google.com/drive/folders/1oeUngPBgyMaYyZ1i-7-ZAgGukNBY3um2</t>
  </si>
  <si>
    <t>Freidora - FREI0364</t>
  </si>
  <si>
    <t>CERTIFICADO 1134</t>
  </si>
  <si>
    <t>https://drive.google.com/drive/folders/1PXaJ_u7IThVCL-Rnil-lmpD9rupSU7mh?usp=drive_link</t>
  </si>
  <si>
    <t>Bordeadora Inalámbrica 20V -JARDIN18</t>
  </si>
  <si>
    <t>CERTIFICADO 1100</t>
  </si>
  <si>
    <t>https://drive.google.com/drive/folders/1bYe9e7p4pPugP2PsBlD2Nv0iM2_Iu26P</t>
  </si>
  <si>
    <t>Aro de basket regulabre de 1,6 a 2,1 M -SPO00035</t>
  </si>
  <si>
    <t>https://drive.google.com/drive/folders/17iTqXVdZmD1EkbettE4_nAfnb6qwlXrp</t>
  </si>
  <si>
    <t>Podadora telescópica eléctrica -JARDIN12</t>
  </si>
  <si>
    <t>CERTIFICADO 1137</t>
  </si>
  <si>
    <t>https://drive.google.com/drive/folders/1bBlVsqlX6AJ_6Krnb5DOxZyKyYUOa_bp</t>
  </si>
  <si>
    <t>Set Cubiertos 25 Piezas Plastico Premium -SCBP0020</t>
  </si>
  <si>
    <t>https://drive.google.com/drive/folders/1kr5NuiQqy4Wt6Fje1lt9MKW95TszEaNN</t>
  </si>
  <si>
    <t>Tijera De Poda Inalámbrica 20mm/30mm -JARDIN20</t>
  </si>
  <si>
    <t>CERTIFICADO 1101</t>
  </si>
  <si>
    <t>https://drive.google.com/drive/folders/1d4USgtCdN4f4kWBUTjMBODuKF45tcwU7</t>
  </si>
  <si>
    <t>Lijadora De Pared, Piso Y Techo Industrial 750w -DESEL152</t>
  </si>
  <si>
    <t>CERTIFICADO 1133</t>
  </si>
  <si>
    <t>https://drive.google.com/drive/folders/1pkprkYq8DX5hACcBDPy1Vso_6C4vB9Mb</t>
  </si>
  <si>
    <t>Pistola Para Pintura Inalámbrica -DESEL137</t>
  </si>
  <si>
    <t>CERTIFICADO 1103</t>
  </si>
  <si>
    <t>https://drive.google.com/drive/folders/1FxgotBEeMptPOPkwkrZCB9yZmzNHC-Jn</t>
  </si>
  <si>
    <t>https://drive.google.com/drive/folders/1gXMnaTqQtMZxfJS084mG9DyCg6J_FdE5</t>
  </si>
  <si>
    <t xml:space="preserve">Frascos de vidrio - FRASKI15 </t>
  </si>
  <si>
    <t>https://drive.google.com/drive/folders/1dc8QZlj9i36QqddWPYFF5M9BdQkrn6mQ?usp=drive_link</t>
  </si>
  <si>
    <t>Irrigador bucal Nicefeel FC169 Negro - FC169001</t>
  </si>
  <si>
    <t>https://drive.google.com/drive/folders/1ZdxMhcwDYgr6EoLVhxg9JJcv4Zj0Y0Ov</t>
  </si>
  <si>
    <t>Shark Steam &amp; Scrub - MOPVAP02</t>
  </si>
  <si>
    <t>CERTIFICADO 1110</t>
  </si>
  <si>
    <t>https://drive.google.com/drive/folders/1lGjE-_tXRpKZiX1lXMkyOPEAUG-J9e7L</t>
  </si>
  <si>
    <t>Escarificador Eléctrico 2 en 1 - JARDIN05</t>
  </si>
  <si>
    <t>CERTIFICADO 1135</t>
  </si>
  <si>
    <t>https://drive.google.com/drive/folders/1rcmOpIvLCctFHUTI5uqEfIxkSj4QyJNH</t>
  </si>
  <si>
    <t>Fuente de Laboratorio Regulable 220W - FSOLD004</t>
  </si>
  <si>
    <t>CERTIFICADO 1144</t>
  </si>
  <si>
    <t>https://drive.google.com/drive/folders/1heSeEHtZAXCJbY8j9aLuDwRvavWv0Y6c</t>
  </si>
  <si>
    <t>Set 12 Piezas Plato Playo Postre Bowl Porcelana Guarda - SPLAT05X</t>
  </si>
  <si>
    <t>https://drive.google.com/drive/folders/1yoNKo3GXlQcHg1urTHzhtNOAwlSUmmqx</t>
  </si>
  <si>
    <t>Juguete de Agua - JUGAGU07</t>
  </si>
  <si>
    <t>CERTIFICADO 1127 [FT]</t>
  </si>
  <si>
    <t>https://drive.google.com/drive/folders/1latEFf-_45VNyM5NGD2g-XFosFE5sa0g</t>
  </si>
  <si>
    <t>CERTIFICADO 1127</t>
  </si>
  <si>
    <t>Estacion Calefactora Mantenedor Papas Fritas - KITIND04</t>
  </si>
  <si>
    <t>CERTIFICADO 1097</t>
  </si>
  <si>
    <t>https://drive.google.com/drive/folders/1ynK-DvQ87ZTY2J5NtcUpejDsOIUppqb5</t>
  </si>
  <si>
    <t>Escarificador Eléctrico 1100w - JARDIN23</t>
  </si>
  <si>
    <t>CERTIFICADO 1141</t>
  </si>
  <si>
    <t>https://drive.google.com/drive/folders/1iJ8Xa0ZganEYe4KeAG8KiOLFhYTTA0Wt</t>
  </si>
  <si>
    <t>Juguete de Agua - JUGAGU06/05/02</t>
  </si>
  <si>
    <t>https://drive.google.com/drive/folders/15kkk_soepj4dVi8iGr6hC17dZfVIkM6q</t>
  </si>
  <si>
    <t>Pistola Pulverizador De Pintura Recargable 2 Baterias - PAINTG07</t>
  </si>
  <si>
    <t>CERTIFICADO 1149</t>
  </si>
  <si>
    <t>https://drive.google.com/drive/folders/1OR7_xx1xLQfB_A_WzF68xQrWy3j6KBVo</t>
  </si>
  <si>
    <t>selladora alimentos - SELLAD07</t>
  </si>
  <si>
    <t>CERTIFICADO 1154</t>
  </si>
  <si>
    <t>https://drive.google.com/drive/folders/1xwEefVWxU6veS_NXfok7sPQ9BGQISSk5</t>
  </si>
  <si>
    <t>Acanaladora Pared Electrica - DESEL154</t>
  </si>
  <si>
    <t>CERTIFICADO 1142</t>
  </si>
  <si>
    <t>https://drive.google.com/drive/folders/1lxzqt6sHQqhBlSM6sWapmCkSiEFHhDHj</t>
  </si>
  <si>
    <t>CERTIFICADO 1126 [FT]</t>
  </si>
  <si>
    <t>CERTIFICADO 1139 [EE]</t>
  </si>
  <si>
    <t>Llave De Impacto 300Nm 2 bat. - DESEL159</t>
  </si>
  <si>
    <t>CERTIFICADO 1157</t>
  </si>
  <si>
    <t>https://drive.google.com/drive/folders/1kS-0uMhBarOGj0PSZnUUE3zgd3IHBUdp</t>
  </si>
  <si>
    <t>Drift Car, Coche De Control Remoto A Escala 1:24 - RCWL0064</t>
  </si>
  <si>
    <t>CERTIFICADO 1128</t>
  </si>
  <si>
    <t>https://drive.google.com/drive/folders/1wOdBIrbySfMjDLdSSU3cyawrzfqlfKHj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</si>
</sst>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dd dd/mm"/>
    <numFmt numFmtId="165" formatCode="d/m/yy"/>
    <numFmt numFmtId="166" formatCode="d/m/yyyy"/>
    <numFmt numFmtId="167" formatCode="d/MM/yyyy"/>
    <numFmt numFmtId="168" formatCode="[$ $]#,##0.00"/>
    <numFmt numFmtId="169" formatCode="m/d/yyyy h:mm:ss"/>
    <numFmt numFmtId="170" formatCode="0.0"/>
    <numFmt numFmtId="171" formatCode="d/M/yyyy"/>
    <numFmt numFmtId="172" formatCode="dd/mm/yyyy"/>
    <numFmt numFmtId="173" formatCode="&quot;CERTIFICADO&quot; @"/>
    <numFmt numFmtId="174" formatCode="dd/mm/yy"/>
    <numFmt numFmtId="175" formatCode="d/m"/>
    <numFmt numFmtId="176" formatCode="dd/mm"/>
  </numFmts>
  <fonts count="72">
    <font>
      <sz val="10.0"/>
      <color rgb="FF000000"/>
      <name val="Arial"/>
      <scheme val="minor"/>
    </font>
    <font>
      <b/>
      <sz val="11.0"/>
      <color theme="1"/>
      <name val="Roboto"/>
    </font>
    <font>
      <b/>
      <sz val="9.0"/>
      <color theme="1"/>
      <name val="Arial"/>
    </font>
    <font>
      <color theme="1"/>
      <name val="Arial"/>
      <scheme val="minor"/>
    </font>
    <font>
      <color theme="1"/>
      <name val="Roboto"/>
    </font>
    <font>
      <b/>
      <sz val="9.0"/>
      <color rgb="FF000000"/>
      <name val="Arial"/>
    </font>
    <font/>
    <font>
      <strike/>
      <color theme="1"/>
      <name val="Arial"/>
      <scheme val="minor"/>
    </font>
    <font>
      <b/>
      <sz val="10.0"/>
      <color rgb="FFFFFFFF"/>
      <name val="Roboto"/>
    </font>
    <font>
      <b/>
      <sz val="9.0"/>
      <color rgb="FFFFFFFF"/>
      <name val="Arial"/>
    </font>
    <font>
      <b/>
      <sz val="11.0"/>
      <color rgb="FF222222"/>
      <name val="Calibri"/>
    </font>
    <font>
      <b/>
      <sz val="12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color rgb="FF222222"/>
      <name val="Arial"/>
    </font>
    <font>
      <color theme="1"/>
      <name val="Arial"/>
    </font>
    <font>
      <sz val="11.0"/>
      <color theme="1"/>
      <name val="&quot;Google Sans&quot;"/>
    </font>
    <font>
      <sz val="11.0"/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b/>
      <sz val="11.0"/>
      <color rgb="FF000000"/>
      <name val="Calibri"/>
    </font>
    <font>
      <b/>
      <color theme="1"/>
      <name val="Arial"/>
      <scheme val="minor"/>
    </font>
    <font>
      <sz val="12.0"/>
      <color rgb="FFFFFFFF"/>
      <name val="Roboto"/>
    </font>
    <font>
      <color rgb="FF222222"/>
      <name val="Roboto"/>
    </font>
    <font>
      <u/>
      <color rgb="FF0000FF"/>
      <name val="Roboto"/>
    </font>
    <font>
      <color rgb="FF000000"/>
      <name val="Roboto"/>
    </font>
    <font>
      <u/>
      <color rgb="FF000000"/>
      <name val="Roboto"/>
    </font>
    <font>
      <color rgb="FF38761D"/>
      <name val="Roboto"/>
    </font>
    <font>
      <u/>
      <color rgb="FF0000FF"/>
      <name val="Roboto"/>
    </font>
    <font>
      <u/>
      <color rgb="FF000000"/>
      <name val="Roboto"/>
    </font>
    <font>
      <u/>
      <color rgb="FF434343"/>
      <name val="Roboto"/>
    </font>
    <font>
      <u/>
      <sz val="10.0"/>
      <color rgb="FF0000FF"/>
      <name val="Arial"/>
    </font>
    <font>
      <b/>
      <color theme="1"/>
      <name val="Roboto"/>
    </font>
    <font>
      <color rgb="FFFF0000"/>
      <name val="Roboto"/>
    </font>
    <font>
      <u/>
      <color rgb="FF000000"/>
    </font>
    <font>
      <b/>
      <u/>
      <color rgb="FF0000FF"/>
      <name val="Roboto"/>
    </font>
    <font>
      <u/>
      <color rgb="FF0000FF"/>
      <name val="Roboto"/>
    </font>
    <font>
      <u/>
      <color rgb="FF000000"/>
      <name val="Roboto"/>
    </font>
    <font>
      <u/>
      <color rgb="FF434343"/>
      <name val="Arial"/>
      <scheme val="minor"/>
    </font>
    <font>
      <color rgb="FF0000FF"/>
      <name val="Arial"/>
    </font>
    <font>
      <b/>
      <color rgb="FF990000"/>
      <name val="Roboto"/>
    </font>
    <font>
      <u/>
      <color theme="1"/>
      <name val="Arial"/>
      <scheme val="minor"/>
    </font>
    <font>
      <color theme="1"/>
      <name val="&quot;Google Sans Mono&quot;"/>
    </font>
    <font>
      <sz val="11.0"/>
      <color rgb="FF1F1F1F"/>
      <name val="&quot;Google Sans&quot;"/>
    </font>
    <font>
      <u/>
      <color rgb="FF1155CC"/>
      <name val="Roboto"/>
    </font>
    <font>
      <b/>
      <color rgb="FF222222"/>
      <name val="Arial"/>
    </font>
    <font>
      <color rgb="FF000000"/>
      <name val="Arial"/>
    </font>
    <font>
      <b/>
      <color rgb="FFFF0000"/>
      <name val="Roboto"/>
    </font>
    <font>
      <sz val="12.0"/>
      <color rgb="FF111111"/>
      <name val="Roboto"/>
    </font>
    <font>
      <u/>
      <color rgb="FF0000FF"/>
    </font>
    <font>
      <color rgb="FFA61C00"/>
      <name val="Roboto"/>
    </font>
    <font>
      <b/>
      <sz val="12.0"/>
      <color rgb="FF222222"/>
      <name val="Calibri"/>
    </font>
    <font>
      <sz val="12.0"/>
      <color rgb="FF222222"/>
      <name val="Calibri"/>
    </font>
    <font>
      <color rgb="FF000000"/>
      <name val="Arial"/>
      <scheme val="minor"/>
    </font>
    <font>
      <u/>
      <color rgb="FF0000FF"/>
      <name val="Arial"/>
    </font>
    <font>
      <u/>
      <color rgb="FF0000FF"/>
    </font>
    <font>
      <color rgb="FFFF0000"/>
      <name val="Arial"/>
      <scheme val="minor"/>
    </font>
    <font>
      <sz val="10.0"/>
      <color rgb="FF000000"/>
      <name val="'Google Sans Text'"/>
    </font>
    <font>
      <sz val="10.0"/>
      <color theme="1"/>
      <name val="Arial"/>
      <scheme val="minor"/>
    </font>
    <font>
      <color rgb="FFFF0000"/>
      <name val="Arial"/>
    </font>
    <font>
      <sz val="11.0"/>
      <color rgb="FFFF0000"/>
      <name val="Calibri"/>
    </font>
    <font>
      <sz val="9.0"/>
      <color theme="1"/>
      <name val="Roboto"/>
    </font>
    <font>
      <sz val="9.0"/>
      <color rgb="FF111111"/>
      <name val="Roboto"/>
    </font>
    <font>
      <sz val="10.0"/>
      <color rgb="FF111111"/>
      <name val="Roboto"/>
    </font>
    <font>
      <u/>
      <color rgb="FF0000FF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3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F0000"/>
        <bgColor rgb="FFFF0000"/>
      </patternFill>
    </fill>
    <fill>
      <patternFill patternType="solid">
        <fgColor rgb="FFD9B8C4"/>
        <bgColor rgb="FFD9B8C4"/>
      </patternFill>
    </fill>
    <fill>
      <patternFill patternType="solid">
        <fgColor rgb="FFB4C6E7"/>
        <bgColor rgb="FFB4C6E7"/>
      </patternFill>
    </fill>
    <fill>
      <patternFill patternType="solid">
        <fgColor rgb="FF1A73E8"/>
        <bgColor rgb="FF1A73E8"/>
      </patternFill>
    </fill>
    <fill>
      <patternFill patternType="solid">
        <fgColor rgb="FFE6B8B8"/>
        <bgColor rgb="FFE6B8B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1F3F4"/>
        <bgColor rgb="FFF1F3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D8EAD3"/>
        <bgColor rgb="FFD8EAD3"/>
      </patternFill>
    </fill>
    <fill>
      <patternFill patternType="solid">
        <fgColor rgb="FFFCE598"/>
        <bgColor rgb="FFFCE598"/>
      </patternFill>
    </fill>
    <fill>
      <patternFill patternType="solid">
        <fgColor rgb="FF434343"/>
        <bgColor rgb="FF434343"/>
      </patternFill>
    </fill>
    <fill>
      <patternFill patternType="solid">
        <fgColor rgb="FFDD7E6B"/>
        <bgColor rgb="FFDD7E6B"/>
      </patternFill>
    </fill>
    <fill>
      <patternFill patternType="solid">
        <fgColor rgb="FFFFF3CD"/>
        <bgColor rgb="FFFFF3CD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CE8E6"/>
        <bgColor rgb="FFFCE8E6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00FF"/>
        <bgColor rgb="FF0000FF"/>
      </patternFill>
    </fill>
    <fill>
      <patternFill patternType="solid">
        <fgColor rgb="FFA1E97B"/>
        <bgColor rgb="FFA1E97B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C5221F"/>
        <bgColor rgb="FFC5221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B7B7B7"/>
      </right>
      <top style="medium">
        <color rgb="FF000000"/>
      </top>
    </border>
    <border>
      <left style="thin">
        <color rgb="FFB7B7B7"/>
      </left>
      <right style="thin">
        <color rgb="FFB7B7B7"/>
      </right>
      <top style="medium">
        <color rgb="FF000000"/>
      </top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medium">
        <color rgb="FF000000"/>
      </right>
    </border>
    <border>
      <left style="medium">
        <color rgb="FF000000"/>
      </left>
      <right style="thin">
        <color rgb="FFB7B7B7"/>
      </right>
      <bottom style="medium">
        <color rgb="FF000000"/>
      </bottom>
    </border>
    <border>
      <left style="thin">
        <color rgb="FFB7B7B7"/>
      </left>
      <right style="thin">
        <color rgb="FFB7B7B7"/>
      </right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46BDC6"/>
      </left>
    </border>
    <border>
      <right style="double">
        <color rgb="FF46BDC6"/>
      </right>
    </border>
    <border>
      <left style="double">
        <color rgb="FF46BDC6"/>
      </left>
      <bottom style="double">
        <color rgb="FF46BDC6"/>
      </bottom>
    </border>
    <border>
      <bottom style="double">
        <color rgb="FF46BDC6"/>
      </bottom>
    </border>
    <border>
      <right style="double">
        <color rgb="FF46BDC6"/>
      </right>
      <bottom style="double">
        <color rgb="FF46BDC6"/>
      </bottom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double">
        <color rgb="FF46BDC6"/>
      </left>
      <top style="double">
        <color rgb="FF46BDC6"/>
      </top>
    </border>
    <border>
      <top style="double">
        <color rgb="FF46BDC6"/>
      </top>
    </border>
    <border>
      <right style="double">
        <color rgb="FF46BDC6"/>
      </right>
      <top style="double">
        <color rgb="FF46BDC6"/>
      </top>
    </border>
    <border>
      <right style="thin">
        <color rgb="FF000000"/>
      </right>
    </border>
    <border>
      <left style="double">
        <color rgb="FF687D5C"/>
      </left>
      <right style="double">
        <color rgb="FF687D5C"/>
      </right>
      <bottom style="thin">
        <color rgb="FFF3F3F3"/>
      </bottom>
    </border>
    <border>
      <right style="double">
        <color rgb="FF687D5C"/>
      </right>
      <bottom style="thin">
        <color rgb="FFF3F3F3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Font="1"/>
    <xf borderId="2" fillId="4" fontId="5" numFmtId="0" xfId="0" applyAlignment="1" applyBorder="1" applyFill="1" applyFont="1">
      <alignment horizontal="center" readingOrder="0" vertical="center"/>
    </xf>
    <xf borderId="3" fillId="0" fontId="6" numFmtId="0" xfId="0" applyBorder="1" applyFont="1"/>
    <xf borderId="0" fillId="0" fontId="7" numFmtId="0" xfId="0" applyAlignment="1" applyFont="1">
      <alignment readingOrder="0"/>
    </xf>
    <xf borderId="2" fillId="5" fontId="5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4" fillId="0" fontId="6" numFmtId="0" xfId="0" applyBorder="1" applyFont="1"/>
    <xf borderId="0" fillId="6" fontId="8" numFmtId="0" xfId="0" applyAlignment="1" applyFill="1" applyFont="1">
      <alignment horizontal="center" readingOrder="0" vertical="center"/>
    </xf>
    <xf borderId="2" fillId="7" fontId="5" numFmtId="0" xfId="0" applyAlignment="1" applyBorder="1" applyFill="1" applyFont="1">
      <alignment horizontal="center" readingOrder="0" vertical="center"/>
    </xf>
    <xf borderId="5" fillId="2" fontId="9" numFmtId="0" xfId="0" applyAlignment="1" applyBorder="1" applyFont="1">
      <alignment horizontal="center" readingOrder="0" vertical="center"/>
    </xf>
    <xf borderId="0" fillId="6" fontId="8" numFmtId="0" xfId="0" applyAlignment="1" applyFont="1">
      <alignment horizontal="center" readingOrder="0" shrinkToFit="0" vertical="center" wrapText="1"/>
    </xf>
    <xf borderId="5" fillId="4" fontId="2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readingOrder="0" vertical="center"/>
    </xf>
    <xf borderId="5" fillId="8" fontId="2" numFmtId="0" xfId="0" applyAlignment="1" applyBorder="1" applyFill="1" applyFont="1">
      <alignment horizontal="center" readingOrder="0" vertical="center"/>
    </xf>
    <xf borderId="0" fillId="6" fontId="8" numFmtId="0" xfId="0" applyAlignment="1" applyFont="1">
      <alignment horizontal="center" vertical="center"/>
    </xf>
    <xf borderId="5" fillId="9" fontId="2" numFmtId="0" xfId="0" applyAlignment="1" applyBorder="1" applyFill="1" applyFont="1">
      <alignment horizontal="center" readingOrder="0" vertical="center"/>
    </xf>
    <xf borderId="5" fillId="10" fontId="2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1" fillId="0" fontId="10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vertical="bottom"/>
    </xf>
    <xf borderId="0" fillId="0" fontId="4" numFmtId="165" xfId="0" applyAlignment="1" applyFont="1" applyNumberFormat="1">
      <alignment readingOrder="0"/>
    </xf>
    <xf borderId="8" fillId="11" fontId="2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horizontal="center" readingOrder="0" vertical="bottom"/>
    </xf>
    <xf borderId="1" fillId="0" fontId="14" numFmtId="0" xfId="0" applyAlignment="1" applyBorder="1" applyFont="1">
      <alignment horizontal="center" readingOrder="0" vertical="bottom"/>
    </xf>
    <xf borderId="1" fillId="0" fontId="14" numFmtId="166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4" numFmtId="167" xfId="0" applyAlignment="1" applyFont="1" applyNumberFormat="1">
      <alignment readingOrder="0"/>
    </xf>
    <xf borderId="0" fillId="12" fontId="16" numFmtId="0" xfId="0" applyAlignment="1" applyFill="1" applyFont="1">
      <alignment readingOrder="0"/>
    </xf>
    <xf borderId="7" fillId="8" fontId="13" numFmtId="0" xfId="0" applyAlignment="1" applyBorder="1" applyFont="1">
      <alignment horizontal="center" readingOrder="0" vertical="center"/>
    </xf>
    <xf borderId="0" fillId="0" fontId="15" numFmtId="168" xfId="0" applyAlignment="1" applyFont="1" applyNumberFormat="1">
      <alignment horizontal="right" vertical="bottom"/>
    </xf>
    <xf borderId="0" fillId="0" fontId="15" numFmtId="168" xfId="0" applyAlignment="1" applyFont="1" applyNumberFormat="1">
      <alignment horizontal="center" readingOrder="0" vertical="bottom"/>
    </xf>
    <xf borderId="7" fillId="9" fontId="13" numFmtId="0" xfId="0" applyAlignment="1" applyBorder="1" applyFont="1">
      <alignment horizontal="center" readingOrder="0" vertical="center"/>
    </xf>
    <xf borderId="0" fillId="0" fontId="4" numFmtId="167" xfId="0" applyFont="1" applyNumberFormat="1"/>
    <xf borderId="7" fillId="1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readingOrder="0"/>
    </xf>
    <xf borderId="0" fillId="0" fontId="15" numFmtId="168" xfId="0" applyAlignment="1" applyFont="1" applyNumberFormat="1">
      <alignment horizontal="center" vertical="bottom"/>
    </xf>
    <xf borderId="0" fillId="0" fontId="17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9" fillId="10" fontId="13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 shrinkToFit="0" wrapText="1"/>
    </xf>
    <xf borderId="10" fillId="0" fontId="6" numFmtId="0" xfId="0" applyBorder="1" applyFont="1"/>
    <xf borderId="11" fillId="0" fontId="6" numFmtId="0" xfId="0" applyBorder="1" applyFont="1"/>
    <xf borderId="0" fillId="0" fontId="15" numFmtId="49" xfId="0" applyAlignment="1" applyFont="1" applyNumberFormat="1">
      <alignment horizontal="left" readingOrder="0" vertical="bottom"/>
    </xf>
    <xf borderId="0" fillId="0" fontId="15" numFmtId="0" xfId="0" applyAlignment="1" applyFont="1">
      <alignment readingOrder="0" shrinkToFit="0" vertical="bottom" wrapText="0"/>
    </xf>
    <xf borderId="0" fillId="13" fontId="18" numFmtId="0" xfId="0" applyAlignment="1" applyFill="1" applyFont="1">
      <alignment shrinkToFit="0" wrapText="0"/>
    </xf>
    <xf borderId="12" fillId="12" fontId="13" numFmtId="0" xfId="0" applyAlignment="1" applyBorder="1" applyFont="1">
      <alignment horizontal="center" readingOrder="0" vertical="center"/>
    </xf>
    <xf borderId="0" fillId="13" fontId="19" numFmtId="0" xfId="0" applyAlignment="1" applyFont="1">
      <alignment readingOrder="0" shrinkToFit="0" wrapText="0"/>
    </xf>
    <xf borderId="0" fillId="0" fontId="15" numFmtId="49" xfId="0" applyAlignment="1" applyFont="1" applyNumberFormat="1">
      <alignment horizontal="center" readingOrder="0" vertical="bottom"/>
    </xf>
    <xf borderId="13" fillId="0" fontId="6" numFmtId="0" xfId="0" applyBorder="1" applyFont="1"/>
    <xf borderId="1" fillId="0" fontId="3" numFmtId="0" xfId="0" applyBorder="1" applyFont="1"/>
    <xf borderId="12" fillId="11" fontId="2" numFmtId="0" xfId="0" applyAlignment="1" applyBorder="1" applyFont="1">
      <alignment horizontal="center" readingOrder="0" vertical="center"/>
    </xf>
    <xf borderId="0" fillId="0" fontId="3" numFmtId="169" xfId="0" applyAlignment="1" applyFont="1" applyNumberFormat="1">
      <alignment readingOrder="0"/>
    </xf>
    <xf borderId="0" fillId="0" fontId="4" numFmtId="170" xfId="0" applyFont="1" applyNumberFormat="1"/>
    <xf borderId="0" fillId="0" fontId="3" numFmtId="14" xfId="0" applyAlignment="1" applyFont="1" applyNumberFormat="1">
      <alignment readingOrder="0"/>
    </xf>
    <xf borderId="14" fillId="0" fontId="6" numFmtId="0" xfId="0" applyBorder="1" applyFont="1"/>
    <xf borderId="15" fillId="0" fontId="6" numFmtId="0" xfId="0" applyBorder="1" applyFont="1"/>
    <xf borderId="16" fillId="12" fontId="13" numFmtId="0" xfId="0" applyAlignment="1" applyBorder="1" applyFont="1">
      <alignment horizontal="center" readingOrder="0" vertical="center"/>
    </xf>
    <xf borderId="17" fillId="0" fontId="6" numFmtId="0" xfId="0" applyBorder="1" applyFont="1"/>
    <xf borderId="1" fillId="0" fontId="3" numFmtId="166" xfId="0" applyAlignment="1" applyBorder="1" applyFont="1" applyNumberFormat="1">
      <alignment readingOrder="0"/>
    </xf>
    <xf borderId="0" fillId="12" fontId="10" numFmtId="0" xfId="0" applyAlignment="1" applyFont="1">
      <alignment horizontal="center" readingOrder="0" vertical="bottom"/>
    </xf>
    <xf borderId="3" fillId="12" fontId="10" numFmtId="0" xfId="0" applyAlignment="1" applyBorder="1" applyFont="1">
      <alignment horizontal="center" readingOrder="0" vertical="bottom"/>
    </xf>
    <xf borderId="18" fillId="12" fontId="14" numFmtId="0" xfId="0" applyAlignment="1" applyBorder="1" applyFont="1">
      <alignment readingOrder="0" vertical="bottom"/>
    </xf>
    <xf borderId="19" fillId="12" fontId="14" numFmtId="0" xfId="0" applyAlignment="1" applyBorder="1" applyFont="1">
      <alignment readingOrder="0" vertical="bottom"/>
    </xf>
    <xf borderId="19" fillId="12" fontId="14" numFmtId="0" xfId="0" applyAlignment="1" applyBorder="1" applyFont="1">
      <alignment horizontal="center" readingOrder="0" vertical="bottom"/>
    </xf>
    <xf borderId="19" fillId="12" fontId="14" numFmtId="166" xfId="0" applyAlignment="1" applyBorder="1" applyFont="1" applyNumberFormat="1">
      <alignment horizontal="center" readingOrder="0" vertical="bottom"/>
    </xf>
    <xf borderId="1" fillId="0" fontId="20" numFmtId="0" xfId="0" applyAlignment="1" applyBorder="1" applyFont="1">
      <alignment horizontal="center" shrinkToFit="0" wrapText="1"/>
    </xf>
    <xf borderId="1" fillId="0" fontId="20" numFmtId="171" xfId="0" applyAlignment="1" applyBorder="1" applyFont="1" applyNumberFormat="1">
      <alignment horizontal="center" shrinkToFit="0" wrapText="1"/>
    </xf>
    <xf borderId="1" fillId="12" fontId="14" numFmtId="0" xfId="0" applyAlignment="1" applyBorder="1" applyFont="1">
      <alignment horizontal="center" readingOrder="0" vertical="bottom"/>
    </xf>
    <xf borderId="0" fillId="0" fontId="4" numFmtId="165" xfId="0" applyAlignment="1" applyFont="1" applyNumberFormat="1">
      <alignment horizontal="center" readingOrder="0"/>
    </xf>
    <xf borderId="1" fillId="0" fontId="15" numFmtId="0" xfId="0" applyAlignment="1" applyBorder="1" applyFont="1">
      <alignment horizontal="center" readingOrder="0" vertical="bottom"/>
    </xf>
    <xf borderId="1" fillId="0" fontId="15" numFmtId="171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center" readingOrder="0"/>
    </xf>
    <xf borderId="1" fillId="0" fontId="3" numFmtId="172" xfId="0" applyAlignment="1" applyBorder="1" applyFont="1" applyNumberFormat="1">
      <alignment horizontal="center" readingOrder="0"/>
    </xf>
    <xf borderId="0" fillId="14" fontId="4" numFmtId="0" xfId="0" applyAlignment="1" applyFill="1" applyFont="1">
      <alignment horizontal="center" shrinkToFit="0" wrapText="1"/>
    </xf>
    <xf borderId="0" fillId="14" fontId="4" numFmtId="172" xfId="0" applyAlignment="1" applyFont="1" applyNumberFormat="1">
      <alignment horizontal="center" readingOrder="0" shrinkToFit="0" vertical="center" wrapText="1"/>
    </xf>
    <xf borderId="0" fillId="14" fontId="15" numFmtId="0" xfId="0" applyFont="1"/>
    <xf borderId="0" fillId="14" fontId="4" numFmtId="172" xfId="0" applyAlignment="1" applyFont="1" applyNumberFormat="1">
      <alignment horizontal="center" shrinkToFit="0" wrapText="1"/>
    </xf>
    <xf borderId="0" fillId="15" fontId="4" numFmtId="0" xfId="0" applyAlignment="1" applyFill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8" fontId="4" numFmtId="172" xfId="0" applyAlignment="1" applyFont="1" applyNumberFormat="1">
      <alignment horizontal="center" shrinkToFit="0" wrapText="1"/>
    </xf>
    <xf borderId="0" fillId="12" fontId="4" numFmtId="0" xfId="0" applyAlignment="1" applyFont="1">
      <alignment vertical="bottom"/>
    </xf>
    <xf borderId="0" fillId="16" fontId="4" numFmtId="172" xfId="0" applyAlignment="1" applyFill="1" applyFont="1" applyNumberFormat="1">
      <alignment horizontal="center" shrinkToFit="0" wrapText="1"/>
    </xf>
    <xf borderId="0" fillId="17" fontId="21" numFmtId="0" xfId="0" applyAlignment="1" applyFill="1" applyFont="1">
      <alignment readingOrder="0" shrinkToFit="0" wrapText="1"/>
    </xf>
    <xf borderId="0" fillId="17" fontId="22" numFmtId="0" xfId="0" applyAlignment="1" applyFont="1">
      <alignment readingOrder="0" shrinkToFit="0" vertical="top" wrapText="1"/>
    </xf>
    <xf borderId="0" fillId="0" fontId="4" numFmtId="0" xfId="0" applyFont="1"/>
    <xf borderId="0" fillId="0" fontId="4" numFmtId="0" xfId="0" applyAlignment="1" applyFont="1">
      <alignment horizontal="center"/>
    </xf>
    <xf borderId="0" fillId="18" fontId="1" numFmtId="0" xfId="0" applyAlignment="1" applyFill="1" applyFont="1">
      <alignment horizontal="center" readingOrder="0"/>
    </xf>
    <xf borderId="0" fillId="0" fontId="21" numFmtId="0" xfId="0" applyAlignment="1" applyFont="1">
      <alignment horizontal="left" readingOrder="0" shrinkToFit="0" vertical="center" wrapText="1"/>
    </xf>
    <xf borderId="0" fillId="12" fontId="23" numFmtId="0" xfId="0" applyAlignment="1" applyFont="1">
      <alignment vertical="bottom"/>
    </xf>
    <xf borderId="0" fillId="0" fontId="4" numFmtId="166" xfId="0" applyAlignment="1" applyFont="1" applyNumberFormat="1">
      <alignment readingOrder="0"/>
    </xf>
    <xf borderId="0" fillId="0" fontId="21" numFmtId="0" xfId="0" applyAlignment="1" applyFont="1">
      <alignment horizontal="center" readingOrder="0" shrinkToFit="0" vertical="center" wrapText="1"/>
    </xf>
    <xf borderId="0" fillId="0" fontId="24" numFmtId="0" xfId="0" applyFont="1"/>
    <xf borderId="0" fillId="0" fontId="4" numFmtId="0" xfId="0" applyAlignment="1" applyFont="1">
      <alignment horizontal="center" readingOrder="0"/>
    </xf>
    <xf borderId="0" fillId="0" fontId="4" numFmtId="4" xfId="0" applyFont="1" applyNumberFormat="1"/>
    <xf borderId="0" fillId="0" fontId="4" numFmtId="0" xfId="0" applyAlignment="1" applyFont="1">
      <alignment horizontal="center"/>
    </xf>
    <xf borderId="0" fillId="0" fontId="4" numFmtId="172" xfId="0" applyAlignment="1" applyFont="1" applyNumberForma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25" numFmtId="172" xfId="0" applyAlignment="1" applyFont="1" applyNumberFormat="1">
      <alignment readingOrder="0"/>
    </xf>
    <xf borderId="0" fillId="0" fontId="25" numFmtId="0" xfId="0" applyAlignment="1" applyFont="1">
      <alignment readingOrder="0"/>
    </xf>
    <xf borderId="0" fillId="0" fontId="26" numFmtId="0" xfId="0" applyFont="1"/>
    <xf borderId="0" fillId="0" fontId="25" numFmtId="0" xfId="0" applyAlignment="1" applyFont="1">
      <alignment horizontal="center" readingOrder="0"/>
    </xf>
    <xf borderId="0" fillId="0" fontId="25" numFmtId="4" xfId="0" applyAlignment="1" applyFont="1" applyNumberFormat="1">
      <alignment readingOrder="0"/>
    </xf>
    <xf borderId="0" fillId="0" fontId="25" numFmtId="0" xfId="0" applyFont="1"/>
    <xf borderId="0" fillId="10" fontId="27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4" xfId="0" applyAlignment="1" applyFont="1" applyNumberFormat="1">
      <alignment readingOrder="0"/>
    </xf>
    <xf borderId="0" fillId="0" fontId="25" numFmtId="4" xfId="0" applyFont="1" applyNumberFormat="1"/>
    <xf borderId="0" fillId="0" fontId="25" numFmtId="0" xfId="0" applyFont="1"/>
    <xf borderId="0" fillId="0" fontId="29" numFmtId="0" xfId="0" applyFont="1"/>
    <xf borderId="0" fillId="0" fontId="30" numFmtId="0" xfId="0" applyAlignment="1" applyFont="1">
      <alignment readingOrder="0" shrinkToFit="0" vertical="center" wrapText="0"/>
    </xf>
    <xf borderId="0" fillId="19" fontId="25" numFmtId="0" xfId="0" applyAlignment="1" applyFill="1" applyFont="1">
      <alignment horizontal="center" readingOrder="0"/>
    </xf>
    <xf borderId="0" fillId="0" fontId="3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172" xfId="0" applyAlignment="1" applyBorder="1" applyFont="1" applyNumberFormat="1">
      <alignment readingOrder="0"/>
    </xf>
    <xf borderId="0" fillId="0" fontId="32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33" numFmtId="0" xfId="0" applyAlignment="1" applyFont="1">
      <alignment vertical="bottom"/>
    </xf>
    <xf borderId="0" fillId="0" fontId="4" numFmtId="14" xfId="0" applyAlignment="1" applyFont="1" applyNumberFormat="1">
      <alignment readingOrder="0"/>
    </xf>
    <xf borderId="0" fillId="0" fontId="21" numFmtId="167" xfId="0" applyAlignment="1" applyFont="1" applyNumberForma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34" numFmtId="0" xfId="0" applyFont="1"/>
    <xf borderId="0" fillId="0" fontId="21" numFmtId="0" xfId="0" applyAlignment="1" applyFont="1">
      <alignment horizontal="center" readingOrder="0" shrinkToFit="0" vertical="center" wrapText="0"/>
    </xf>
    <xf borderId="0" fillId="0" fontId="33" numFmtId="0" xfId="0" applyAlignment="1" applyFont="1">
      <alignment readingOrder="0"/>
    </xf>
    <xf borderId="0" fillId="12" fontId="4" numFmtId="167" xfId="0" applyAlignment="1" applyFont="1" applyNumberFormat="1">
      <alignment readingOrder="0"/>
    </xf>
    <xf borderId="0" fillId="0" fontId="35" numFmtId="0" xfId="0" applyAlignment="1" applyFont="1">
      <alignment readingOrder="0" shrinkToFit="0" vertical="center" wrapText="0"/>
    </xf>
    <xf borderId="0" fillId="0" fontId="36" numFmtId="0" xfId="0" applyFont="1"/>
    <xf borderId="0" fillId="0" fontId="37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3" numFmtId="0" xfId="0" applyFont="1"/>
    <xf borderId="0" fillId="0" fontId="33" numFmtId="0" xfId="0" applyAlignment="1" applyFont="1">
      <alignment horizontal="center" readingOrder="0"/>
    </xf>
    <xf borderId="0" fillId="0" fontId="33" numFmtId="167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12" fontId="33" numFmtId="0" xfId="0" applyAlignment="1" applyFont="1">
      <alignment readingOrder="0" vertical="bottom"/>
    </xf>
    <xf borderId="0" fillId="12" fontId="33" numFmtId="0" xfId="0" applyAlignment="1" applyFont="1">
      <alignment readingOrder="0"/>
    </xf>
    <xf borderId="0" fillId="3" fontId="4" numFmtId="0" xfId="0" applyAlignment="1" applyFont="1">
      <alignment readingOrder="0"/>
    </xf>
    <xf borderId="0" fillId="12" fontId="33" numFmtId="0" xfId="0" applyAlignment="1" applyFont="1">
      <alignment readingOrder="0"/>
    </xf>
    <xf borderId="0" fillId="20" fontId="4" numFmtId="167" xfId="0" applyAlignment="1" applyFill="1" applyFont="1" applyNumberFormat="1">
      <alignment readingOrder="0"/>
    </xf>
    <xf borderId="0" fillId="0" fontId="33" numFmtId="14" xfId="0" applyAlignment="1" applyFont="1" applyNumberFormat="1">
      <alignment readingOrder="0"/>
    </xf>
    <xf borderId="0" fillId="0" fontId="33" numFmtId="167" xfId="0" applyFont="1" applyNumberFormat="1"/>
    <xf borderId="0" fillId="0" fontId="3" numFmtId="167" xfId="0" applyAlignment="1" applyFont="1" applyNumberForma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8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12" fontId="4" numFmtId="14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horizontal="center" shrinkToFit="0" vertical="center" wrapText="0"/>
    </xf>
    <xf borderId="0" fillId="0" fontId="3" numFmtId="167" xfId="0" applyFont="1" applyNumberFormat="1"/>
    <xf borderId="0" fillId="0" fontId="3" numFmtId="0" xfId="0" applyAlignment="1" applyFont="1">
      <alignment horizontal="center"/>
    </xf>
    <xf borderId="0" fillId="12" fontId="4" numFmtId="0" xfId="0" applyFont="1"/>
    <xf borderId="1" fillId="0" fontId="15" numFmtId="0" xfId="0" applyAlignment="1" applyBorder="1" applyFont="1">
      <alignment horizontal="center" vertical="bottom"/>
    </xf>
    <xf borderId="1" fillId="0" fontId="15" numFmtId="49" xfId="0" applyAlignment="1" applyBorder="1" applyFont="1" applyNumberFormat="1">
      <alignment horizontal="center" vertical="bottom"/>
    </xf>
    <xf borderId="1" fillId="0" fontId="15" numFmtId="171" xfId="0" applyAlignment="1" applyBorder="1" applyFont="1" applyNumberFormat="1">
      <alignment horizontal="center" vertical="bottom"/>
    </xf>
    <xf borderId="19" fillId="12" fontId="14" numFmtId="49" xfId="0" applyAlignment="1" applyBorder="1" applyFont="1" applyNumberFormat="1">
      <alignment readingOrder="0" vertical="bottom"/>
    </xf>
    <xf borderId="19" fillId="12" fontId="14" numFmtId="171" xfId="0" applyAlignment="1" applyBorder="1" applyFont="1" applyNumberFormat="1">
      <alignment horizontal="right" readingOrder="0" vertical="bottom"/>
    </xf>
    <xf borderId="19" fillId="12" fontId="14" numFmtId="0" xfId="0" applyAlignment="1" applyBorder="1" applyFont="1">
      <alignment vertical="bottom"/>
    </xf>
    <xf borderId="0" fillId="12" fontId="14" numFmtId="0" xfId="0" applyFont="1"/>
    <xf borderId="20" fillId="12" fontId="14" numFmtId="0" xfId="0" applyAlignment="1" applyBorder="1" applyFont="1">
      <alignment horizontal="center" readingOrder="0"/>
    </xf>
    <xf borderId="0" fillId="12" fontId="14" numFmtId="0" xfId="0" applyAlignment="1" applyFont="1">
      <alignment horizontal="center" readingOrder="0"/>
    </xf>
    <xf borderId="0" fillId="12" fontId="39" numFmtId="0" xfId="0" applyAlignment="1" applyFont="1">
      <alignment horizontal="center" readingOrder="0"/>
    </xf>
    <xf borderId="21" fillId="12" fontId="14" numFmtId="0" xfId="0" applyAlignment="1" applyBorder="1" applyFont="1">
      <alignment horizontal="center" readingOrder="0"/>
    </xf>
    <xf borderId="22" fillId="12" fontId="14" numFmtId="0" xfId="0" applyAlignment="1" applyBorder="1" applyFont="1">
      <alignment horizontal="center" readingOrder="0"/>
    </xf>
    <xf borderId="23" fillId="12" fontId="14" numFmtId="0" xfId="0" applyAlignment="1" applyBorder="1" applyFont="1">
      <alignment horizontal="center" readingOrder="0"/>
    </xf>
    <xf borderId="23" fillId="12" fontId="39" numFmtId="0" xfId="0" applyAlignment="1" applyBorder="1" applyFont="1">
      <alignment horizontal="center" readingOrder="0"/>
    </xf>
    <xf borderId="24" fillId="12" fontId="14" numFmtId="0" xfId="0" applyAlignment="1" applyBorder="1" applyFont="1">
      <alignment horizontal="center" readingOrder="0"/>
    </xf>
    <xf borderId="25" fillId="8" fontId="40" numFmtId="0" xfId="0" applyBorder="1" applyFont="1"/>
    <xf borderId="25" fillId="8" fontId="40" numFmtId="172" xfId="0" applyBorder="1" applyFont="1" applyNumberFormat="1"/>
    <xf borderId="0" fillId="0" fontId="41" numFmtId="0" xfId="0" applyAlignment="1" applyFont="1">
      <alignment readingOrder="0"/>
    </xf>
    <xf borderId="0" fillId="21" fontId="42" numFmtId="0" xfId="0" applyFill="1" applyFont="1"/>
    <xf borderId="0" fillId="12" fontId="4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22" fontId="21" numFmtId="0" xfId="0" applyAlignment="1" applyFill="1" applyFont="1">
      <alignment horizontal="center" readingOrder="0" vertical="center"/>
    </xf>
    <xf borderId="0" fillId="22" fontId="21" numFmtId="0" xfId="0" applyAlignment="1" applyFont="1">
      <alignment horizontal="center" readingOrder="0" shrinkToFit="0" vertical="center" wrapText="1"/>
    </xf>
    <xf borderId="0" fillId="22" fontId="21" numFmtId="0" xfId="0" applyAlignment="1" applyFont="1">
      <alignment horizontal="center" readingOrder="0" shrinkToFit="0" wrapText="1"/>
    </xf>
    <xf borderId="0" fillId="12" fontId="23" numFmtId="0" xfId="0" applyAlignment="1" applyFont="1">
      <alignment readingOrder="0"/>
    </xf>
    <xf borderId="0" fillId="23" fontId="4" numFmtId="1" xfId="0" applyAlignment="1" applyFill="1" applyFont="1" applyNumberFormat="1">
      <alignment horizontal="center" shrinkToFit="0" vertical="center" wrapText="1"/>
    </xf>
    <xf borderId="0" fillId="23" fontId="4" numFmtId="0" xfId="0" applyAlignment="1" applyFont="1">
      <alignment horizontal="center" shrinkToFit="0" vertical="center" wrapText="1"/>
    </xf>
    <xf borderId="0" fillId="14" fontId="4" numFmtId="0" xfId="0" applyAlignment="1" applyFont="1">
      <alignment horizontal="center" readingOrder="0" shrinkToFit="0" vertical="center" wrapText="1"/>
    </xf>
    <xf borderId="0" fillId="18" fontId="3" numFmtId="172" xfId="0" applyAlignment="1" applyFont="1" applyNumberFormat="1">
      <alignment horizontal="center" readingOrder="0" vertical="center"/>
    </xf>
    <xf borderId="0" fillId="23" fontId="4" numFmtId="173" xfId="0" applyAlignment="1" applyFont="1" applyNumberFormat="1">
      <alignment horizontal="center" shrinkToFit="0" vertical="center" wrapText="1"/>
    </xf>
    <xf borderId="0" fillId="0" fontId="4" numFmtId="172" xfId="0" applyAlignment="1" applyFont="1" applyNumberFormat="1">
      <alignment horizontal="right" vertical="bottom"/>
    </xf>
    <xf borderId="0" fillId="0" fontId="44" numFmtId="0" xfId="0" applyAlignment="1" applyFont="1">
      <alignment vertical="bottom"/>
    </xf>
    <xf borderId="0" fillId="0" fontId="15" numFmtId="4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quotePrefix="1" borderId="0" fillId="0" fontId="15" numFmtId="0" xfId="0" applyAlignment="1" applyFont="1">
      <alignment readingOrder="0" vertical="bottom"/>
    </xf>
    <xf borderId="1" fillId="20" fontId="45" numFmtId="0" xfId="0" applyAlignment="1" applyBorder="1" applyFont="1">
      <alignment readingOrder="0" vertical="bottom"/>
    </xf>
    <xf borderId="0" fillId="20" fontId="4" numFmtId="14" xfId="0" applyAlignment="1" applyFont="1" applyNumberFormat="1">
      <alignment readingOrder="0"/>
    </xf>
    <xf borderId="0" fillId="20" fontId="4" numFmtId="0" xfId="0" applyFont="1"/>
    <xf borderId="3" fillId="20" fontId="45" numFmtId="0" xfId="0" applyAlignment="1" applyBorder="1" applyFont="1">
      <alignment readingOrder="0" vertical="bottom"/>
    </xf>
    <xf borderId="0" fillId="10" fontId="15" numFmtId="0" xfId="0" applyAlignment="1" applyFont="1">
      <alignment readingOrder="0" vertical="bottom"/>
    </xf>
    <xf borderId="0" fillId="10" fontId="15" numFmtId="0" xfId="0" applyAlignment="1" applyFont="1">
      <alignment readingOrder="0" vertical="bottom"/>
    </xf>
    <xf borderId="0" fillId="10" fontId="15" numFmtId="0" xfId="0" applyAlignment="1" applyFont="1">
      <alignment vertical="bottom"/>
    </xf>
    <xf borderId="0" fillId="10" fontId="15" numFmtId="171" xfId="0" applyAlignment="1" applyFont="1" applyNumberFormat="1">
      <alignment horizontal="right" readingOrder="0" vertical="bottom"/>
    </xf>
    <xf borderId="0" fillId="12" fontId="14" numFmtId="0" xfId="0" applyAlignment="1" applyFont="1">
      <alignment horizontal="center" readingOrder="0" vertical="bottom"/>
    </xf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1" fillId="8" fontId="46" numFmtId="168" xfId="0" applyAlignment="1" applyBorder="1" applyFont="1" applyNumberFormat="1">
      <alignment readingOrder="0" shrinkToFit="0" vertical="bottom" wrapText="0"/>
    </xf>
    <xf borderId="1" fillId="8" fontId="46" numFmtId="0" xfId="0" applyAlignment="1" applyBorder="1" applyFont="1">
      <alignment readingOrder="0" shrinkToFit="0" vertical="bottom" wrapText="0"/>
    </xf>
    <xf borderId="1" fillId="8" fontId="15" numFmtId="0" xfId="0" applyAlignment="1" applyBorder="1" applyFont="1">
      <alignment vertical="bottom"/>
    </xf>
    <xf borderId="1" fillId="8" fontId="15" numFmtId="0" xfId="0" applyAlignment="1" applyBorder="1" applyFont="1">
      <alignment readingOrder="0" vertical="bottom"/>
    </xf>
    <xf borderId="1" fillId="8" fontId="15" numFmtId="171" xfId="0" applyAlignment="1" applyBorder="1" applyFont="1" applyNumberFormat="1">
      <alignment horizontal="right" readingOrder="0" vertical="bottom"/>
    </xf>
    <xf borderId="1" fillId="8" fontId="46" numFmtId="0" xfId="0" applyAlignment="1" applyBorder="1" applyFont="1">
      <alignment horizontal="right" readingOrder="0" shrinkToFit="0" vertical="bottom" wrapText="0"/>
    </xf>
    <xf borderId="1" fillId="8" fontId="46" numFmtId="0" xfId="0" applyAlignment="1" applyBorder="1" applyFont="1">
      <alignment horizontal="left" readingOrder="0" shrinkToFit="0" vertical="bottom" wrapText="0"/>
    </xf>
    <xf borderId="1" fillId="8" fontId="3" numFmtId="0" xfId="0" applyAlignment="1" applyBorder="1" applyFont="1">
      <alignment readingOrder="0"/>
    </xf>
    <xf borderId="0" fillId="0" fontId="47" numFmtId="0" xfId="0" applyAlignment="1" applyFont="1">
      <alignment vertical="bottom"/>
    </xf>
    <xf borderId="1" fillId="8" fontId="3" numFmtId="166" xfId="0" applyAlignment="1" applyBorder="1" applyFont="1" applyNumberFormat="1">
      <alignment readingOrder="0"/>
    </xf>
    <xf borderId="26" fillId="12" fontId="45" numFmtId="0" xfId="0" applyAlignment="1" applyBorder="1" applyFont="1">
      <alignment readingOrder="0"/>
    </xf>
    <xf borderId="27" fillId="12" fontId="45" numFmtId="0" xfId="0" applyAlignment="1" applyBorder="1" applyFont="1">
      <alignment readingOrder="0"/>
    </xf>
    <xf borderId="27" fillId="12" fontId="45" numFmtId="0" xfId="0" applyAlignment="1" applyBorder="1" applyFont="1">
      <alignment horizontal="center" readingOrder="0"/>
    </xf>
    <xf borderId="28" fillId="12" fontId="45" numFmtId="0" xfId="0" applyAlignment="1" applyBorder="1" applyFont="1">
      <alignment readingOrder="0"/>
    </xf>
    <xf borderId="1" fillId="23" fontId="4" numFmtId="173" xfId="0" applyAlignment="1" applyBorder="1" applyFont="1" applyNumberFormat="1">
      <alignment horizontal="center" shrinkToFit="0" vertical="center" wrapText="1"/>
    </xf>
    <xf borderId="1" fillId="23" fontId="4" numFmtId="0" xfId="0" applyAlignment="1" applyBorder="1" applyFont="1">
      <alignment horizontal="center" shrinkToFit="0" vertical="center" wrapText="1"/>
    </xf>
    <xf borderId="0" fillId="12" fontId="48" numFmtId="0" xfId="0" applyAlignment="1" applyFont="1">
      <alignment readingOrder="0"/>
    </xf>
    <xf borderId="1" fillId="23" fontId="49" numFmtId="0" xfId="0" applyAlignment="1" applyBorder="1" applyFont="1">
      <alignment horizontal="center" readingOrder="0" vertical="center"/>
    </xf>
    <xf borderId="1" fillId="24" fontId="50" numFmtId="167" xfId="0" applyAlignment="1" applyBorder="1" applyFill="1" applyFont="1" applyNumberFormat="1">
      <alignment horizontal="center" readingOrder="0" vertical="center"/>
    </xf>
    <xf borderId="20" fillId="12" fontId="14" numFmtId="0" xfId="0" applyAlignment="1" applyBorder="1" applyFont="1">
      <alignment readingOrder="0" vertical="bottom"/>
    </xf>
    <xf borderId="0" fillId="12" fontId="14" numFmtId="0" xfId="0" applyAlignment="1" applyFont="1">
      <alignment readingOrder="0" vertical="bottom"/>
    </xf>
    <xf borderId="0" fillId="12" fontId="39" numFmtId="0" xfId="0" applyAlignment="1" applyFont="1">
      <alignment readingOrder="0" vertical="bottom"/>
    </xf>
    <xf borderId="21" fillId="12" fontId="14" numFmtId="0" xfId="0" applyAlignment="1" applyBorder="1" applyFont="1">
      <alignment readingOrder="0" vertical="bottom"/>
    </xf>
    <xf borderId="0" fillId="0" fontId="3" numFmtId="168" xfId="0" applyAlignment="1" applyFont="1" applyNumberFormat="1">
      <alignment horizontal="right" readingOrder="0"/>
    </xf>
    <xf borderId="1" fillId="0" fontId="4" numFmtId="167" xfId="0" applyAlignment="1" applyBorder="1" applyFont="1" applyNumberFormat="1">
      <alignment horizontal="center" vertical="center"/>
    </xf>
    <xf borderId="22" fillId="12" fontId="14" numFmtId="0" xfId="0" applyAlignment="1" applyBorder="1" applyFont="1">
      <alignment readingOrder="0" vertical="bottom"/>
    </xf>
    <xf borderId="23" fillId="12" fontId="14" numFmtId="0" xfId="0" applyAlignment="1" applyBorder="1" applyFont="1">
      <alignment readingOrder="0" vertical="bottom"/>
    </xf>
    <xf borderId="23" fillId="12" fontId="39" numFmtId="0" xfId="0" applyAlignment="1" applyBorder="1" applyFont="1">
      <alignment readingOrder="0" vertical="bottom"/>
    </xf>
    <xf borderId="24" fillId="12" fontId="14" numFmtId="0" xfId="0" applyAlignment="1" applyBorder="1" applyFont="1">
      <alignment readingOrder="0" vertical="bottom"/>
    </xf>
    <xf borderId="0" fillId="25" fontId="51" numFmtId="0" xfId="0" applyAlignment="1" applyFill="1" applyFont="1">
      <alignment horizontal="center" readingOrder="0" vertical="bottom"/>
    </xf>
    <xf borderId="29" fillId="25" fontId="51" numFmtId="0" xfId="0" applyAlignment="1" applyBorder="1" applyFont="1">
      <alignment horizontal="center" readingOrder="0" vertical="bottom"/>
    </xf>
    <xf borderId="3" fillId="25" fontId="51" numFmtId="0" xfId="0" applyAlignment="1" applyBorder="1" applyFont="1">
      <alignment horizontal="center" readingOrder="0" vertical="bottom"/>
    </xf>
    <xf borderId="0" fillId="12" fontId="52" numFmtId="0" xfId="0" applyAlignment="1" applyFont="1">
      <alignment readingOrder="0" vertical="bottom"/>
    </xf>
    <xf borderId="0" fillId="12" fontId="14" numFmtId="172" xfId="0" applyAlignment="1" applyFont="1" applyNumberFormat="1">
      <alignment horizontal="right" readingOrder="0" vertical="bottom"/>
    </xf>
    <xf borderId="0" fillId="26" fontId="52" numFmtId="0" xfId="0" applyAlignment="1" applyFill="1" applyFont="1">
      <alignment readingOrder="0" vertical="bottom"/>
    </xf>
    <xf borderId="0" fillId="26" fontId="14" numFmtId="172" xfId="0" applyAlignment="1" applyFont="1" applyNumberFormat="1">
      <alignment horizontal="right" readingOrder="0" vertical="bottom"/>
    </xf>
    <xf borderId="0" fillId="0" fontId="21" numFmtId="0" xfId="0" applyFont="1"/>
    <xf borderId="1" fillId="12" fontId="45" numFmtId="0" xfId="0" applyAlignment="1" applyBorder="1" applyFont="1">
      <alignment horizontal="center" readingOrder="0" vertical="bottom"/>
    </xf>
    <xf borderId="1" fillId="0" fontId="53" numFmtId="0" xfId="0" applyAlignment="1" applyBorder="1" applyFont="1">
      <alignment horizontal="center" readingOrder="0" vertical="center"/>
    </xf>
    <xf borderId="1" fillId="0" fontId="54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center"/>
    </xf>
    <xf borderId="1" fillId="0" fontId="5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/>
    </xf>
    <xf borderId="1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/>
    </xf>
    <xf borderId="0" fillId="27" fontId="4" numFmtId="0" xfId="0" applyAlignment="1" applyFill="1" applyFont="1">
      <alignment readingOrder="0"/>
    </xf>
    <xf borderId="0" fillId="0" fontId="15" numFmtId="0" xfId="0" applyFont="1"/>
    <xf borderId="1" fillId="0" fontId="3" numFmtId="0" xfId="0" applyAlignment="1" applyBorder="1" applyFont="1">
      <alignment horizontal="center" readingOrder="0"/>
    </xf>
    <xf borderId="30" fillId="12" fontId="45" numFmtId="0" xfId="0" applyAlignment="1" applyBorder="1" applyFont="1">
      <alignment readingOrder="0"/>
    </xf>
    <xf borderId="31" fillId="12" fontId="45" numFmtId="0" xfId="0" applyAlignment="1" applyBorder="1" applyFont="1">
      <alignment readingOrder="0"/>
    </xf>
    <xf borderId="0" fillId="28" fontId="15" numFmtId="0" xfId="0" applyAlignment="1" applyFill="1" applyFont="1">
      <alignment horizontal="center" vertical="bottom"/>
    </xf>
    <xf borderId="0" fillId="0" fontId="4" numFmtId="17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8" fontId="40" numFmtId="0" xfId="0" applyAlignment="1" applyFont="1">
      <alignment readingOrder="0"/>
    </xf>
    <xf borderId="0" fillId="29" fontId="3" numFmtId="0" xfId="0" applyAlignment="1" applyFill="1" applyFont="1">
      <alignment horizontal="center" readingOrder="0"/>
    </xf>
    <xf borderId="0" fillId="30" fontId="56" numFmtId="0" xfId="0" applyAlignment="1" applyFill="1" applyFont="1">
      <alignment horizontal="center" readingOrder="0"/>
    </xf>
    <xf borderId="1" fillId="29" fontId="3" numFmtId="175" xfId="0" applyAlignment="1" applyBorder="1" applyFont="1" applyNumberFormat="1">
      <alignment horizontal="center" readingOrder="0"/>
    </xf>
    <xf borderId="32" fillId="29" fontId="3" numFmtId="175" xfId="0" applyAlignment="1" applyBorder="1" applyFont="1" applyNumberFormat="1">
      <alignment horizontal="center" readingOrder="0"/>
    </xf>
    <xf borderId="3" fillId="31" fontId="3" numFmtId="175" xfId="0" applyAlignment="1" applyBorder="1" applyFill="1" applyFont="1" applyNumberFormat="1">
      <alignment horizontal="center" readingOrder="0"/>
    </xf>
    <xf borderId="1" fillId="31" fontId="3" numFmtId="175" xfId="0" applyAlignment="1" applyBorder="1" applyFont="1" applyNumberFormat="1">
      <alignment horizontal="center" readingOrder="0"/>
    </xf>
    <xf borderId="1" fillId="30" fontId="56" numFmtId="175" xfId="0" applyAlignment="1" applyBorder="1" applyFont="1" applyNumberFormat="1">
      <alignment horizontal="center" readingOrder="0"/>
    </xf>
    <xf borderId="0" fillId="0" fontId="4" numFmtId="1" xfId="0" applyAlignment="1" applyFont="1" applyNumberFormat="1">
      <alignment readingOrder="0"/>
    </xf>
    <xf borderId="3" fillId="0" fontId="3" numFmtId="175" xfId="0" applyAlignment="1" applyBorder="1" applyFont="1" applyNumberFormat="1">
      <alignment horizontal="center" readingOrder="0"/>
    </xf>
    <xf borderId="1" fillId="0" fontId="3" numFmtId="175" xfId="0" applyAlignment="1" applyBorder="1" applyFont="1" applyNumberFormat="1">
      <alignment horizontal="center" readingOrder="0"/>
    </xf>
    <xf borderId="0" fillId="0" fontId="3" numFmtId="175" xfId="0" applyAlignment="1" applyFont="1" applyNumberFormat="1">
      <alignment horizontal="center" readingOrder="0"/>
    </xf>
    <xf borderId="2" fillId="29" fontId="3" numFmtId="0" xfId="0" applyAlignment="1" applyBorder="1" applyFont="1">
      <alignment horizontal="center" readingOrder="0"/>
    </xf>
    <xf borderId="33" fillId="0" fontId="6" numFmtId="0" xfId="0" applyBorder="1" applyFont="1"/>
    <xf borderId="4" fillId="31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0" fillId="25" fontId="57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1" fillId="0" fontId="15" numFmtId="0" xfId="0" applyAlignment="1" applyBorder="1" applyFont="1">
      <alignment vertical="bottom"/>
    </xf>
    <xf borderId="2" fillId="0" fontId="15" numFmtId="0" xfId="0" applyAlignment="1" applyBorder="1" applyFont="1">
      <alignment vertical="bottom"/>
    </xf>
    <xf borderId="34" fillId="0" fontId="15" numFmtId="0" xfId="0" applyAlignment="1" applyBorder="1" applyFont="1">
      <alignment vertical="bottom"/>
    </xf>
    <xf borderId="1" fillId="30" fontId="15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1" fillId="25" fontId="15" numFmtId="0" xfId="0" applyAlignment="1" applyBorder="1" applyFont="1">
      <alignment readingOrder="0" vertical="bottom"/>
    </xf>
    <xf borderId="1" fillId="20" fontId="15" numFmtId="0" xfId="0" applyAlignment="1" applyBorder="1" applyFont="1">
      <alignment readingOrder="0" vertical="bottom"/>
    </xf>
    <xf borderId="1" fillId="32" fontId="15" numFmtId="0" xfId="0" applyAlignment="1" applyBorder="1" applyFill="1" applyFont="1">
      <alignment readingOrder="0" vertical="bottom"/>
    </xf>
    <xf borderId="1" fillId="20" fontId="15" numFmtId="0" xfId="0" applyAlignment="1" applyBorder="1" applyFont="1">
      <alignment vertical="bottom"/>
    </xf>
    <xf borderId="1" fillId="3" fontId="15" numFmtId="0" xfId="0" applyAlignment="1" applyBorder="1" applyFont="1">
      <alignment readingOrder="0" vertical="bottom"/>
    </xf>
    <xf borderId="32" fillId="0" fontId="3" numFmtId="0" xfId="0" applyAlignment="1" applyBorder="1" applyFont="1">
      <alignment horizontal="center"/>
    </xf>
    <xf borderId="1" fillId="30" fontId="56" numFmtId="0" xfId="0" applyAlignment="1" applyBorder="1" applyFont="1">
      <alignment horizontal="center"/>
    </xf>
    <xf borderId="0" fillId="25" fontId="58" numFmtId="0" xfId="0" applyAlignment="1" applyFont="1">
      <alignment readingOrder="0"/>
    </xf>
    <xf borderId="1" fillId="30" fontId="59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1" fillId="25" fontId="15" numFmtId="0" xfId="0" applyAlignment="1" applyBorder="1" applyFont="1">
      <alignment vertical="bottom"/>
    </xf>
    <xf borderId="0" fillId="20" fontId="3" numFmtId="0" xfId="0" applyFont="1"/>
    <xf borderId="1" fillId="20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0" fillId="12" fontId="60" numFmtId="0" xfId="0" applyAlignment="1" applyFont="1">
      <alignment readingOrder="0"/>
    </xf>
    <xf borderId="31" fillId="12" fontId="23" numFmtId="0" xfId="0" applyAlignment="1" applyBorder="1" applyFont="1">
      <alignment readingOrder="0"/>
    </xf>
    <xf borderId="0" fillId="25" fontId="3" numFmtId="0" xfId="0" applyAlignment="1" applyFont="1">
      <alignment readingOrder="0"/>
    </xf>
    <xf borderId="1" fillId="25" fontId="3" numFmtId="0" xfId="0" applyAlignment="1" applyBorder="1" applyFont="1">
      <alignment horizontal="center" readingOrder="0"/>
    </xf>
    <xf borderId="1" fillId="32" fontId="3" numFmtId="0" xfId="0" applyAlignment="1" applyBorder="1" applyFont="1">
      <alignment horizontal="center" readingOrder="0"/>
    </xf>
    <xf borderId="1" fillId="20" fontId="3" numFmtId="0" xfId="0" applyAlignment="1" applyBorder="1" applyFont="1">
      <alignment horizontal="center" readingOrder="0"/>
    </xf>
    <xf borderId="1" fillId="25" fontId="3" numFmtId="0" xfId="0" applyAlignment="1" applyBorder="1" applyFont="1">
      <alignment horizontal="center"/>
    </xf>
    <xf borderId="1" fillId="25" fontId="56" numFmtId="0" xfId="0" applyAlignment="1" applyBorder="1" applyFont="1">
      <alignment horizontal="center" readingOrder="0"/>
    </xf>
    <xf borderId="1" fillId="12" fontId="3" numFmtId="0" xfId="0" applyAlignment="1" applyBorder="1" applyFont="1">
      <alignment horizontal="center" readingOrder="0"/>
    </xf>
    <xf borderId="0" fillId="0" fontId="61" numFmtId="0" xfId="0" applyAlignment="1" applyFont="1">
      <alignment readingOrder="0"/>
    </xf>
    <xf borderId="0" fillId="12" fontId="62" numFmtId="0" xfId="0" applyAlignment="1" applyFont="1">
      <alignment readingOrder="0"/>
    </xf>
    <xf borderId="0" fillId="12" fontId="4" numFmtId="0" xfId="0" applyAlignment="1" applyFont="1">
      <alignment readingOrder="0"/>
    </xf>
    <xf borderId="0" fillId="12" fontId="63" numFmtId="0" xfId="0" applyAlignment="1" applyFont="1">
      <alignment readingOrder="0"/>
    </xf>
    <xf borderId="3" fillId="0" fontId="3" numFmtId="0" xfId="0" applyAlignment="1" applyBorder="1" applyFont="1">
      <alignment horizontal="center"/>
    </xf>
    <xf borderId="0" fillId="25" fontId="4" numFmtId="0" xfId="0" applyAlignment="1" applyFont="1">
      <alignment readingOrder="0"/>
    </xf>
    <xf borderId="0" fillId="3" fontId="4" numFmtId="14" xfId="0" applyAlignment="1" applyFont="1" applyNumberFormat="1">
      <alignment readingOrder="0"/>
    </xf>
    <xf borderId="1" fillId="20" fontId="56" numFmtId="0" xfId="0" applyAlignment="1" applyBorder="1" applyFont="1">
      <alignment horizontal="center" readingOrder="0"/>
    </xf>
    <xf borderId="0" fillId="33" fontId="4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176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3" numFmtId="172" xfId="0" applyAlignment="1" applyFont="1" applyNumberFormat="1">
      <alignment readingOrder="0"/>
    </xf>
    <xf borderId="0" fillId="0" fontId="64" numFmtId="0" xfId="0" applyAlignment="1" applyFont="1">
      <alignment readingOrder="0"/>
    </xf>
    <xf borderId="1" fillId="30" fontId="3" numFmtId="0" xfId="0" applyAlignment="1" applyBorder="1" applyFont="1">
      <alignment horizontal="center"/>
    </xf>
    <xf borderId="0" fillId="0" fontId="65" numFmtId="0" xfId="0" applyAlignment="1" applyFont="1">
      <alignment readingOrder="0"/>
    </xf>
    <xf borderId="0" fillId="32" fontId="3" numFmtId="0" xfId="0" applyAlignment="1" applyFont="1">
      <alignment readingOrder="0"/>
    </xf>
    <xf borderId="0" fillId="32" fontId="3" numFmtId="0" xfId="0" applyFont="1"/>
    <xf borderId="0" fillId="32" fontId="3" numFmtId="166" xfId="0" applyAlignment="1" applyFont="1" applyNumberFormat="1">
      <alignment readingOrder="0"/>
    </xf>
    <xf borderId="0" fillId="32" fontId="3" numFmtId="172" xfId="0" applyAlignment="1" applyFont="1" applyNumberFormat="1">
      <alignment readingOrder="0"/>
    </xf>
    <xf borderId="0" fillId="32" fontId="66" numFmtId="0" xfId="0" applyAlignment="1" applyFont="1">
      <alignment readingOrder="0"/>
    </xf>
    <xf borderId="0" fillId="20" fontId="3" numFmtId="0" xfId="0" applyAlignment="1" applyFont="1">
      <alignment readingOrder="0"/>
    </xf>
    <xf borderId="0" fillId="12" fontId="3" numFmtId="0" xfId="0" applyAlignment="1" applyFont="1">
      <alignment readingOrder="0"/>
    </xf>
    <xf borderId="0" fillId="12" fontId="3" numFmtId="166" xfId="0" applyAlignment="1" applyFont="1" applyNumberFormat="1">
      <alignment readingOrder="0"/>
    </xf>
    <xf borderId="0" fillId="12" fontId="67" numFmtId="0" xfId="0" applyAlignment="1" applyFont="1">
      <alignment readingOrder="0"/>
    </xf>
    <xf borderId="0" fillId="12" fontId="3" numFmtId="0" xfId="0" applyFont="1"/>
    <xf borderId="0" fillId="34" fontId="3" numFmtId="0" xfId="0" applyAlignment="1" applyFill="1" applyFont="1">
      <alignment readingOrder="0"/>
    </xf>
    <xf borderId="0" fillId="34" fontId="3" numFmtId="166" xfId="0" applyAlignment="1" applyFont="1" applyNumberFormat="1">
      <alignment readingOrder="0"/>
    </xf>
    <xf borderId="0" fillId="34" fontId="68" numFmtId="0" xfId="0" applyAlignment="1" applyFont="1">
      <alignment readingOrder="0"/>
    </xf>
    <xf borderId="0" fillId="27" fontId="3" numFmtId="0" xfId="0" applyAlignment="1" applyFont="1">
      <alignment readingOrder="0"/>
    </xf>
    <xf borderId="0" fillId="27" fontId="3" numFmtId="166" xfId="0" applyAlignment="1" applyFont="1" applyNumberFormat="1">
      <alignment readingOrder="0"/>
    </xf>
    <xf borderId="0" fillId="27" fontId="69" numFmtId="0" xfId="0" applyAlignment="1" applyFont="1">
      <alignment readingOrder="0"/>
    </xf>
    <xf borderId="0" fillId="27" fontId="3" numFmtId="172" xfId="0" applyAlignment="1" applyFont="1" applyNumberFormat="1">
      <alignment readingOrder="0"/>
    </xf>
    <xf borderId="0" fillId="27" fontId="3" numFmtId="0" xfId="0" applyFont="1"/>
    <xf borderId="0" fillId="20" fontId="3" numFmtId="172" xfId="0" applyAlignment="1" applyFont="1" applyNumberFormat="1">
      <alignment readingOrder="0"/>
    </xf>
    <xf borderId="0" fillId="20" fontId="3" numFmtId="166" xfId="0" applyAlignment="1" applyFont="1" applyNumberFormat="1">
      <alignment readingOrder="0"/>
    </xf>
    <xf borderId="0" fillId="20" fontId="70" numFmtId="0" xfId="0" applyAlignment="1" applyFont="1">
      <alignment readingOrder="0"/>
    </xf>
    <xf borderId="0" fillId="34" fontId="3" numFmtId="172" xfId="0" applyAlignment="1" applyFont="1" applyNumberFormat="1">
      <alignment readingOrder="0"/>
    </xf>
    <xf borderId="0" fillId="34" fontId="3" numFmtId="0" xfId="0" applyFont="1"/>
    <xf borderId="0" fillId="35" fontId="3" numFmtId="0" xfId="0" applyAlignment="1" applyFill="1" applyFont="1">
      <alignment readingOrder="0"/>
    </xf>
    <xf borderId="0" fillId="35" fontId="3" numFmtId="166" xfId="0" applyAlignment="1" applyFont="1" applyNumberFormat="1">
      <alignment readingOrder="0"/>
    </xf>
    <xf borderId="0" fillId="35" fontId="71" numFmtId="0" xfId="0" applyAlignment="1" applyFont="1">
      <alignment readingOrder="0"/>
    </xf>
    <xf borderId="0" fillId="35" fontId="3" numFmtId="0" xfId="0" applyFont="1"/>
    <xf borderId="0" fillId="35" fontId="3" numFmtId="172" xfId="0" applyAlignment="1" applyFont="1" applyNumberFormat="1">
      <alignment readingOrder="0"/>
    </xf>
    <xf borderId="0" fillId="35" fontId="3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28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>
        <color rgb="FFB0B0B0"/>
      </font>
      <fill>
        <patternFill patternType="solid">
          <fgColor rgb="FFF8F9FA"/>
          <bgColor rgb="FFF8F9FA"/>
        </patternFill>
      </fill>
      <border/>
    </dxf>
    <dxf>
      <font>
        <strike/>
        <color rgb="FF9E9E9E"/>
      </font>
      <fill>
        <patternFill patternType="solid">
          <fgColor rgb="FFF1F3F4"/>
          <bgColor rgb="FFF1F3F4"/>
        </patternFill>
      </fill>
      <border/>
    </dxf>
    <dxf>
      <font>
        <b/>
        <color rgb="FF1A73E8"/>
      </font>
      <fill>
        <patternFill patternType="solid">
          <fgColor rgb="FFE8F0FE"/>
          <bgColor rgb="FFE8F0FE"/>
        </patternFill>
      </fill>
      <border/>
    </dxf>
    <dxf>
      <font>
        <b/>
        <color rgb="FFB06000"/>
      </font>
      <fill>
        <patternFill patternType="solid">
          <fgColor rgb="FFFEF7E0"/>
          <bgColor rgb="FFFEF7E0"/>
        </patternFill>
      </fill>
      <border/>
    </dxf>
    <dxf>
      <font>
        <b/>
        <color rgb="FFC5221F"/>
      </font>
      <fill>
        <patternFill patternType="solid">
          <fgColor rgb="FFFCE8E6"/>
          <bgColor rgb="FFFCE8E6"/>
        </patternFill>
      </fill>
      <border/>
    </dxf>
    <dxf>
      <font>
        <color rgb="FF999999"/>
      </font>
      <fill>
        <patternFill patternType="solid">
          <fgColor rgb="FFE0E0E0"/>
          <bgColor rgb="FFE0E0E0"/>
        </patternFill>
      </fill>
      <border/>
    </dxf>
    <dxf>
      <font>
        <b/>
      </font>
      <fill>
        <patternFill patternType="solid">
          <fgColor rgb="FFFFECB3"/>
          <bgColor rgb="FFFFECB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000000"/>
      </font>
      <fill>
        <patternFill patternType="solid">
          <fgColor rgb="FFF9CB9C"/>
          <bgColor rgb="FFF9CB9C"/>
        </patternFill>
      </fill>
      <border/>
    </dxf>
    <dxf>
      <font>
        <b/>
        <color rgb="FF856404"/>
      </font>
      <fill>
        <patternFill patternType="solid">
          <fgColor rgb="FFFFF3CD"/>
          <bgColor rgb="FFFFF3CD"/>
        </patternFill>
      </fill>
      <border/>
    </dxf>
    <dxf>
      <font>
        <b/>
        <color rgb="FF155724"/>
      </font>
      <fill>
        <patternFill patternType="solid">
          <fgColor rgb="FFD4EDDA"/>
          <bgColor rgb="FFD4EDDA"/>
        </patternFill>
      </fill>
      <border/>
    </dxf>
    <dxf>
      <font>
        <b/>
        <color rgb="FF721C24"/>
      </font>
      <fill>
        <patternFill patternType="solid">
          <fgColor rgb="FFF8D7DA"/>
          <bgColor rgb="FFF8D7DA"/>
        </patternFill>
      </fill>
      <border/>
    </dxf>
    <dxf>
      <font>
        <b/>
        <color rgb="FF0C5460"/>
      </font>
      <fill>
        <patternFill patternType="solid">
          <fgColor rgb="FFD1ECF1"/>
          <bgColor rgb="FFD1ECF1"/>
        </patternFill>
      </fill>
      <border/>
    </dxf>
    <dxf>
      <font>
        <b/>
        <color rgb="FF383D41"/>
      </font>
      <fill>
        <patternFill patternType="solid">
          <fgColor rgb="FFE2E3E5"/>
          <bgColor rgb="FFE2E3E5"/>
        </patternFill>
      </fill>
      <border/>
    </dxf>
    <dxf>
      <font>
        <b/>
        <color rgb="FF004085"/>
      </font>
      <fill>
        <patternFill patternType="solid">
          <fgColor rgb="FFCCE5FF"/>
          <bgColor rgb="FFCCE5FF"/>
        </patternFill>
      </fill>
      <border/>
    </dxf>
    <dxf>
      <font/>
      <fill>
        <patternFill patternType="solid">
          <fgColor rgb="FFC8DAF8"/>
          <bgColor rgb="FFC8DAF8"/>
        </patternFill>
      </fill>
      <border/>
    </dxf>
    <dxf>
      <font/>
      <fill>
        <patternFill patternType="solid">
          <fgColor rgb="FFF2CCCC"/>
          <bgColor rgb="FFF2CCCC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FF00FF"/>
          <bgColor rgb="FFFF00FF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0D652D"/>
      </font>
      <fill>
        <patternFill patternType="solid">
          <fgColor rgb="FFCEEAD6"/>
          <bgColor rgb="FFCEEAD6"/>
        </patternFill>
      </fill>
      <border/>
    </dxf>
  </dxfs>
  <tableStyles count="6">
    <tableStyle count="2" pivot="0" name="Tareas-style">
      <tableStyleElement dxfId="1" type="firstRowStripe"/>
      <tableStyleElement dxfId="2" type="secondRowStripe"/>
    </tableStyle>
    <tableStyle count="4" pivot="0" name="INAL_Filtro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2" pivot="0" name="INAL_Filtro-style 2">
      <tableStyleElement dxfId="2" type="firstRowStripe"/>
      <tableStyleElement dxfId="5" type="secondRowStripe"/>
    </tableStyle>
    <tableStyle count="2" pivot="0" name="INAL_Filtro-style 3">
      <tableStyleElement dxfId="2" type="firstRowStripe"/>
      <tableStyleElement dxfId="5" type="secondRowStripe"/>
    </tableStyle>
    <tableStyle count="2" pivot="0" name="INAL_Filtro-style 4">
      <tableStyleElement dxfId="2" type="firstRowStripe"/>
      <tableStyleElement dxfId="5" type="secondRowStripe"/>
    </tableStyle>
    <tableStyle count="2" pivot="0" name="Registro_INAL-style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389463235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1600200" cy="476250"/>
    <xdr:sp>
      <xdr:nvSpPr>
        <xdr:cNvPr id="3" name="Shape 3"/>
        <xdr:cNvSpPr/>
      </xdr:nvSpPr>
      <xdr:spPr>
        <a:xfrm>
          <a:off x="2692775" y="1099075"/>
          <a:ext cx="1187700" cy="324900"/>
        </a:xfrm>
        <a:prstGeom prst="round2DiagRect">
          <a:avLst>
            <a:gd fmla="val 16667" name="adj1"/>
            <a:gd fmla="val 0" name="adj2"/>
          </a:avLst>
        </a:prstGeom>
        <a:solidFill>
          <a:srgbClr val="F6B26B"/>
        </a:solidFill>
        <a:ln cap="flat" cmpd="sng" w="2857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Roboto"/>
              <a:ea typeface="Roboto"/>
              <a:cs typeface="Roboto"/>
              <a:sym typeface="Roboto"/>
            </a:rPr>
            <a:t>Actualizar</a:t>
          </a:r>
          <a:endParaRPr sz="1400">
            <a:latin typeface="Roboto"/>
            <a:ea typeface="Roboto"/>
            <a:cs typeface="Roboto"/>
            <a:sym typeface="Roboto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35:E35" displayName="Table_1" name="Table_1" id="1">
  <tableColumns count="2">
    <tableColumn name="Column1" id="1"/>
    <tableColumn name="Column2" id="2"/>
  </tableColumns>
  <tableStyleInfo name="Tareas-style" showColumnStripes="0" showFirstColumn="1" showLastColumn="1" showRowStripes="1"/>
</table>
</file>

<file path=xl/tables/table2.xml><?xml version="1.0" encoding="utf-8"?>
<table xmlns="http://schemas.openxmlformats.org/spreadsheetml/2006/main" ref="A2:U100" displayName="Tabla_1" name="Tabla_1" id="2">
  <tableColumns count="21">
    <tableColumn name="⚙️ Procesar?" id="1"/>
    <tableColumn name="Fecha de arribo a Aduana" id="2"/>
    <tableColumn name="Deposito ZFLP" id="3"/>
    <tableColumn name="N° Libre Circulación" id="4"/>
    <tableColumn name="Guia Aerea / HBL" id="5"/>
    <tableColumn name="N° Invoice" id="6"/>
    <tableColumn name="N° FCL" id="7"/>
    <tableColumn name="ID Stock Origen" id="8"/>
    <tableColumn name="Codigo" id="9"/>
    <tableColumn name="Modelo" id="10"/>
    <tableColumn name="Marca" id="11"/>
    <tableColumn name="Cantidad" id="12"/>
    <tableColumn name="Peso Especifico PL" id="13"/>
    <tableColumn name="Incluye Cargador" id="14"/>
    <tableColumn name="Importador" id="15"/>
    <tableColumn name="Fecha Vto Expediente" id="16"/>
    <tableColumn name="Documentacion" id="17"/>
    <tableColumn name="N° Expediente" id="18"/>
    <tableColumn name="intervencion" id="19"/>
    <tableColumn name="Carpeta certificado" id="20"/>
    <tableColumn name="Condicion de Pago" id="21"/>
  </tableColumns>
  <tableStyleInfo name="INAL_Filtro-style" showColumnStripes="0" showFirstColumn="1" showLastColumn="1" showRowStripes="1"/>
</table>
</file>

<file path=xl/tables/table3.xml><?xml version="1.0" encoding="utf-8"?>
<table xmlns="http://schemas.openxmlformats.org/spreadsheetml/2006/main" headerRowCount="0" ref="D169:D170" displayName="Table_2" name="Table_2" id="3">
  <tableColumns count="1">
    <tableColumn name="Column1" id="1"/>
  </tableColumns>
  <tableStyleInfo name="INAL_Filtro-style 2" showColumnStripes="0" showFirstColumn="1" showLastColumn="1" showRowStripes="1"/>
</table>
</file>

<file path=xl/tables/table4.xml><?xml version="1.0" encoding="utf-8"?>
<table xmlns="http://schemas.openxmlformats.org/spreadsheetml/2006/main" headerRowCount="0" ref="D171:E180" displayName="Table_3" name="Table_3" id="4">
  <tableColumns count="2">
    <tableColumn name="Column1" id="1"/>
    <tableColumn name="Column2" id="2"/>
  </tableColumns>
  <tableStyleInfo name="INAL_Filtro-style 3" showColumnStripes="0" showFirstColumn="1" showLastColumn="1" showRowStripes="1"/>
</table>
</file>

<file path=xl/tables/table5.xml><?xml version="1.0" encoding="utf-8"?>
<table xmlns="http://schemas.openxmlformats.org/spreadsheetml/2006/main" headerRowCount="0" ref="F185:F190" displayName="Table_4" name="Table_4" id="5">
  <tableColumns count="1">
    <tableColumn name="Column1" id="1"/>
  </tableColumns>
  <tableStyleInfo name="INAL_Filtro-style 4" showColumnStripes="0" showFirstColumn="1" showLastColumn="1" showRowStripes="1"/>
</table>
</file>

<file path=xl/tables/table6.xml><?xml version="1.0" encoding="utf-8"?>
<table xmlns="http://schemas.openxmlformats.org/spreadsheetml/2006/main" headerRowCount="0" ref="F3:G12" displayName="Table_5" name="Table_5" id="6">
  <tableColumns count="2">
    <tableColumn name="Column1" id="1"/>
    <tableColumn name="Column2" id="2"/>
  </tableColumns>
  <tableStyleInfo name="Registro_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ACjJ8drhRS8g9e-4fflcQRHWCc4zi38x" TargetMode="External"/><Relationship Id="rId42" Type="http://schemas.openxmlformats.org/officeDocument/2006/relationships/hyperlink" Target="https://drive.google.com/drive/folders/1zs1mKlAXLc2Geb4X0iYEgJWpu6nhs04h" TargetMode="External"/><Relationship Id="rId41" Type="http://schemas.openxmlformats.org/officeDocument/2006/relationships/hyperlink" Target="https://drive.google.com/drive/folders/197cYiWWTh3Jrb8MnMZ25ia9gFAFF5oU_" TargetMode="External"/><Relationship Id="rId44" Type="http://schemas.openxmlformats.org/officeDocument/2006/relationships/hyperlink" Target="https://drive.google.com/drive/folders/1IX2uRBz0WZRxR9J-rH5G2Ltw69lbtRsQ" TargetMode="External"/><Relationship Id="rId43" Type="http://schemas.openxmlformats.org/officeDocument/2006/relationships/hyperlink" Target="https://drive.google.com/drive/folders/1rfgcE5dxOdLZgu7BWE6rPGnjS8oKl5wE" TargetMode="External"/><Relationship Id="rId46" Type="http://schemas.openxmlformats.org/officeDocument/2006/relationships/hyperlink" Target="https://drive.google.com/drive/folders/1Qg93o9nBwO2QikUMnLTDqAHIpaABQfIS" TargetMode="External"/><Relationship Id="rId45" Type="http://schemas.openxmlformats.org/officeDocument/2006/relationships/hyperlink" Target="https://drive.google.com/drive/folders/1rfgcE5dxOdLZgu7BWE6rPGnjS8oKl5wE" TargetMode="External"/><Relationship Id="rId105" Type="http://schemas.openxmlformats.org/officeDocument/2006/relationships/table" Target="../tables/table5.xml"/><Relationship Id="rId104" Type="http://schemas.openxmlformats.org/officeDocument/2006/relationships/table" Target="../tables/table4.xml"/><Relationship Id="rId48" Type="http://schemas.openxmlformats.org/officeDocument/2006/relationships/hyperlink" Target="https://drive.google.com/drive/folders/1zDDq1bigxNKewj-f5S3piO7iDF4nkoFV" TargetMode="External"/><Relationship Id="rId47" Type="http://schemas.openxmlformats.org/officeDocument/2006/relationships/hyperlink" Target="https://drive.google.com/drive/folders/1rfgcE5dxOdLZgu7BWE6rPGnjS8oKl5wE" TargetMode="External"/><Relationship Id="rId49" Type="http://schemas.openxmlformats.org/officeDocument/2006/relationships/hyperlink" Target="https://drive.google.com/drive/folders/1rfgcE5dxOdLZgu7BWE6rPGnjS8oKl5wE" TargetMode="External"/><Relationship Id="rId103" Type="http://schemas.openxmlformats.org/officeDocument/2006/relationships/table" Target="../tables/table3.xml"/><Relationship Id="rId102" Type="http://schemas.openxmlformats.org/officeDocument/2006/relationships/table" Target="../tables/table2.xml"/><Relationship Id="rId31" Type="http://schemas.openxmlformats.org/officeDocument/2006/relationships/hyperlink" Target="https://drive.google.com/drive/folders/1GfbPBz3qduCigVzTXE8CKvRiNCOYgph-?usp=drive_link" TargetMode="External"/><Relationship Id="rId30" Type="http://schemas.openxmlformats.org/officeDocument/2006/relationships/hyperlink" Target="https://drive.google.com/drive/folders/1GgwQtuemaVcaS6ynUtcpz90X5CESHPwm?usp=drive_link" TargetMode="External"/><Relationship Id="rId33" Type="http://schemas.openxmlformats.org/officeDocument/2006/relationships/hyperlink" Target="https://drive.google.com/drive/folders/1GfbPBz3qduCigVzTXE8CKvRiNCOYgph-?usp=drive_link" TargetMode="External"/><Relationship Id="rId32" Type="http://schemas.openxmlformats.org/officeDocument/2006/relationships/hyperlink" Target="https://drive.google.com/drive/folders/1tdHA4uE5vPPTVDODZfXh0zWXdN423UmV" TargetMode="External"/><Relationship Id="rId35" Type="http://schemas.openxmlformats.org/officeDocument/2006/relationships/hyperlink" Target="https://drive.google.com/drive/folders/1GfbPBz3qduCigVzTXE8CKvRiNCOYgph-?usp=drive_link" TargetMode="External"/><Relationship Id="rId34" Type="http://schemas.openxmlformats.org/officeDocument/2006/relationships/hyperlink" Target="https://drive.google.com/drive/folders/1QIqtrScktPNeoZm6ARPEzHs5RafHWcLc" TargetMode="External"/><Relationship Id="rId37" Type="http://schemas.openxmlformats.org/officeDocument/2006/relationships/hyperlink" Target="https://drive.google.com/drive/folders/197cYiWWTh3Jrb8MnMZ25ia9gFAFF5oU_" TargetMode="External"/><Relationship Id="rId36" Type="http://schemas.openxmlformats.org/officeDocument/2006/relationships/hyperlink" Target="https://drive.google.com/drive/folders/1V7SNlt6xbfCBdxcSVWZJm99Gflzy74Q-" TargetMode="External"/><Relationship Id="rId39" Type="http://schemas.openxmlformats.org/officeDocument/2006/relationships/hyperlink" Target="https://drive.google.com/drive/folders/197cYiWWTh3Jrb8MnMZ25ia9gFAFF5oU_" TargetMode="External"/><Relationship Id="rId38" Type="http://schemas.openxmlformats.org/officeDocument/2006/relationships/hyperlink" Target="https://drive.google.com/drive/folders/1ACjJ8drhRS8g9e-4fflcQRHWCc4zi38x" TargetMode="External"/><Relationship Id="rId20" Type="http://schemas.openxmlformats.org/officeDocument/2006/relationships/hyperlink" Target="https://drive.google.com/drive/folders/1CbIdaLi6NvczFoxFp77RMq5jajqt54Bt" TargetMode="External"/><Relationship Id="rId22" Type="http://schemas.openxmlformats.org/officeDocument/2006/relationships/hyperlink" Target="https://drive.google.com/drive/folders/1nrCwmw2QXV82qVlhoaObV51AL1-w14ep" TargetMode="External"/><Relationship Id="rId21" Type="http://schemas.openxmlformats.org/officeDocument/2006/relationships/hyperlink" Target="https://drive.google.com/drive/folders/1hJYIT15y1XzqL_FFfttOnvspZ-v_W9NV" TargetMode="External"/><Relationship Id="rId24" Type="http://schemas.openxmlformats.org/officeDocument/2006/relationships/hyperlink" Target="https://drive.google.com/drive/folders/1mYHKXSNziBEjM-LgmG2aZXVszp7FibKz" TargetMode="External"/><Relationship Id="rId23" Type="http://schemas.openxmlformats.org/officeDocument/2006/relationships/hyperlink" Target="https://drive.google.com/drive/folders/18omnZyng9a51V6kOhhGXNH2ce955zqfk?usp=drive_link" TargetMode="External"/><Relationship Id="rId26" Type="http://schemas.openxmlformats.org/officeDocument/2006/relationships/hyperlink" Target="https://drive.google.com/drive/folders/1mYHKXSNziBEjM-LgmG2aZXVszp7FibKz" TargetMode="External"/><Relationship Id="rId25" Type="http://schemas.openxmlformats.org/officeDocument/2006/relationships/hyperlink" Target="https://drive.google.com/drive/folders/18omnZyng9a51V6kOhhGXNH2ce955zqfk?usp=drive_link" TargetMode="External"/><Relationship Id="rId28" Type="http://schemas.openxmlformats.org/officeDocument/2006/relationships/hyperlink" Target="https://drive.google.com/drive/folders/1ocoXSxKF3qpAYzsIVNKfKyk22iJmAQgB" TargetMode="External"/><Relationship Id="rId27" Type="http://schemas.openxmlformats.org/officeDocument/2006/relationships/hyperlink" Target="https://drive.google.com/drive/folders/1680OiItOO8k2E6jr8050otjVHPTcvQsU?usp=drive_link" TargetMode="External"/><Relationship Id="rId29" Type="http://schemas.openxmlformats.org/officeDocument/2006/relationships/hyperlink" Target="https://drive.google.com/drive/folders/18RGh5gXDGsgjOV-HuLrg1Dhggc4g9oCZ?usp=drive_link" TargetMode="External"/><Relationship Id="rId95" Type="http://schemas.openxmlformats.org/officeDocument/2006/relationships/hyperlink" Target="https://drive.google.com/drive/folders/1qyDe_CIw-TjbSP-zZT1htORyy3kAsBu1" TargetMode="External"/><Relationship Id="rId94" Type="http://schemas.openxmlformats.org/officeDocument/2006/relationships/hyperlink" Target="https://drive.google.com/drive/folders/1C_mrATHnZW8a0WDN6jM-EuZu7cuxz66R" TargetMode="External"/><Relationship Id="rId97" Type="http://schemas.openxmlformats.org/officeDocument/2006/relationships/drawing" Target="../drawings/drawing6.xml"/><Relationship Id="rId96" Type="http://schemas.openxmlformats.org/officeDocument/2006/relationships/hyperlink" Target="https://drive.google.com/drive/folders/1rJZmlHExdOZfUgsBrS9qq2weiMXahcMr" TargetMode="External"/><Relationship Id="rId11" Type="http://schemas.openxmlformats.org/officeDocument/2006/relationships/hyperlink" Target="https://drive.google.com/drive/folders/1EuxSUN00ss5GjBLehuM5jtCGg-IEZbPC" TargetMode="External"/><Relationship Id="rId10" Type="http://schemas.openxmlformats.org/officeDocument/2006/relationships/hyperlink" Target="https://drive.google.com/drive/folders/15DhZOtaGqFtn8wQKTPXAee_PNetkK-3Y" TargetMode="External"/><Relationship Id="rId13" Type="http://schemas.openxmlformats.org/officeDocument/2006/relationships/hyperlink" Target="https://drive.google.com/drive/folders/1YfW124wV9T35RA3YeWia0EaGRbDdBvH7" TargetMode="External"/><Relationship Id="rId12" Type="http://schemas.openxmlformats.org/officeDocument/2006/relationships/hyperlink" Target="https://drive.google.com/drive/folders/15DhZOtaGqFtn8wQKTPXAee_PNetkK-3Y" TargetMode="External"/><Relationship Id="rId91" Type="http://schemas.openxmlformats.org/officeDocument/2006/relationships/hyperlink" Target="https://drive.google.com/drive/folders/1qyDe_CIw-TjbSP-zZT1htORyy3kAsBu1" TargetMode="External"/><Relationship Id="rId90" Type="http://schemas.openxmlformats.org/officeDocument/2006/relationships/hyperlink" Target="https://drive.google.com/drive/folders/1d7NJVZmNnWL1xPdsKTmlGHW1ppO3pRj3?usp=drive_link" TargetMode="External"/><Relationship Id="rId93" Type="http://schemas.openxmlformats.org/officeDocument/2006/relationships/hyperlink" Target="https://drive.google.com/drive/folders/1qyDe_CIw-TjbSP-zZT1htORyy3kAsBu1" TargetMode="External"/><Relationship Id="rId92" Type="http://schemas.openxmlformats.org/officeDocument/2006/relationships/hyperlink" Target="https://drive.google.com/drive/folders/1MJwHpCBakn4BlesTPY9jWA2E70Fg3OW4?usp=drive_link" TargetMode="External"/><Relationship Id="rId15" Type="http://schemas.openxmlformats.org/officeDocument/2006/relationships/hyperlink" Target="https://drive.google.com/drive/folders/1YfW124wV9T35RA3YeWia0EaGRbDdBvH7" TargetMode="External"/><Relationship Id="rId14" Type="http://schemas.openxmlformats.org/officeDocument/2006/relationships/hyperlink" Target="https://drive.google.com/drive/folders/1snNcvpB-7HZmQ_16hTnINf514IGJI7PC" TargetMode="External"/><Relationship Id="rId17" Type="http://schemas.openxmlformats.org/officeDocument/2006/relationships/hyperlink" Target="https://drive.google.com/drive/folders/1YfW124wV9T35RA3YeWia0EaGRbDdBvH7" TargetMode="External"/><Relationship Id="rId16" Type="http://schemas.openxmlformats.org/officeDocument/2006/relationships/hyperlink" Target="https://drive.google.com/drive/folders/1snNcvpB-7HZmQ_16hTnINf514IGJI7PC" TargetMode="External"/><Relationship Id="rId19" Type="http://schemas.openxmlformats.org/officeDocument/2006/relationships/hyperlink" Target="https://drive.google.com/drive/folders/1YfW124wV9T35RA3YeWia0EaGRbDdBvH7" TargetMode="External"/><Relationship Id="rId18" Type="http://schemas.openxmlformats.org/officeDocument/2006/relationships/hyperlink" Target="https://drive.google.com/drive/folders/1snNcvpB-7HZmQ_16hTnINf514IGJI7PC" TargetMode="External"/><Relationship Id="rId84" Type="http://schemas.openxmlformats.org/officeDocument/2006/relationships/hyperlink" Target="https://drive.google.com/drive/folders/1BwB0PKpIjEEFshsDNZ2EMEx9dNHbbsyb" TargetMode="External"/><Relationship Id="rId83" Type="http://schemas.openxmlformats.org/officeDocument/2006/relationships/hyperlink" Target="https://drive.google.com/drive/folders/1wISBr15fmUG7Z95NiBedDlHxFYkQlScg" TargetMode="External"/><Relationship Id="rId86" Type="http://schemas.openxmlformats.org/officeDocument/2006/relationships/hyperlink" Target="https://drive.google.com/drive/folders/1BwB0PKpIjEEFshsDNZ2EMEx9dNHbbsyb" TargetMode="External"/><Relationship Id="rId85" Type="http://schemas.openxmlformats.org/officeDocument/2006/relationships/hyperlink" Target="https://drive.google.com/drive/folders/1wISBr15fmUG7Z95NiBedDlHxFYkQlScg" TargetMode="External"/><Relationship Id="rId88" Type="http://schemas.openxmlformats.org/officeDocument/2006/relationships/hyperlink" Target="https://drive.google.com/drive/folders/1mBMMeh4woitHLzXw2sfDGueakxJMMuMg?usp=drive_link" TargetMode="External"/><Relationship Id="rId87" Type="http://schemas.openxmlformats.org/officeDocument/2006/relationships/hyperlink" Target="https://drive.google.com/drive/folders/1wISBr15fmUG7Z95NiBedDlHxFYkQlScg" TargetMode="External"/><Relationship Id="rId89" Type="http://schemas.openxmlformats.org/officeDocument/2006/relationships/hyperlink" Target="https://drive.google.com/drive/folders/1qyDe_CIw-TjbSP-zZT1htORyy3kAsBu1" TargetMode="External"/><Relationship Id="rId80" Type="http://schemas.openxmlformats.org/officeDocument/2006/relationships/hyperlink" Target="https://drive.google.com/open?id=1YAdZ4363o26ZDmwKzREVoOCjzYto_yyl&amp;usp=drive_copy" TargetMode="External"/><Relationship Id="rId82" Type="http://schemas.openxmlformats.org/officeDocument/2006/relationships/hyperlink" Target="https://drive.google.com/drive/folders/18giiqHiKoxOw0F2vEi9n0CeHEud3_Q4W" TargetMode="External"/><Relationship Id="rId81" Type="http://schemas.openxmlformats.org/officeDocument/2006/relationships/hyperlink" Target="https://drive.google.com/drive/folders/19P4jCGfCe-VVAA8YjsYMoMYXz6Y6Uocf?usp=drive_link" TargetMode="External"/><Relationship Id="rId1" Type="http://schemas.openxmlformats.org/officeDocument/2006/relationships/hyperlink" Target="https://drive.google.com/drive/folders/1EuxSUN00ss5GjBLehuM5jtCGg-IEZbPC" TargetMode="External"/><Relationship Id="rId2" Type="http://schemas.openxmlformats.org/officeDocument/2006/relationships/hyperlink" Target="https://drive.google.com/drive/folders/1z9UZDs5s6YIbEEnlKNTteaZaGQqxUlQg" TargetMode="External"/><Relationship Id="rId3" Type="http://schemas.openxmlformats.org/officeDocument/2006/relationships/hyperlink" Target="https://drive.google.com/drive/folders/1EuxSUN00ss5GjBLehuM5jtCGg-IEZbPC" TargetMode="External"/><Relationship Id="rId4" Type="http://schemas.openxmlformats.org/officeDocument/2006/relationships/hyperlink" Target="https://drive.google.com/drive/folders/1z9UZDs5s6YIbEEnlKNTteaZaGQqxUlQg" TargetMode="External"/><Relationship Id="rId9" Type="http://schemas.openxmlformats.org/officeDocument/2006/relationships/hyperlink" Target="https://drive.google.com/drive/folders/1EuxSUN00ss5GjBLehuM5jtCGg-IEZbPC" TargetMode="External"/><Relationship Id="rId5" Type="http://schemas.openxmlformats.org/officeDocument/2006/relationships/hyperlink" Target="https://drive.google.com/drive/folders/1EuxSUN00ss5GjBLehuM5jtCGg-IEZbPC" TargetMode="External"/><Relationship Id="rId6" Type="http://schemas.openxmlformats.org/officeDocument/2006/relationships/hyperlink" Target="https://drive.google.com/drive/folders/1z9UZDs5s6YIbEEnlKNTteaZaGQqxUlQg" TargetMode="External"/><Relationship Id="rId7" Type="http://schemas.openxmlformats.org/officeDocument/2006/relationships/hyperlink" Target="https://drive.google.com/drive/folders/1EuxSUN00ss5GjBLehuM5jtCGg-IEZbPC" TargetMode="External"/><Relationship Id="rId8" Type="http://schemas.openxmlformats.org/officeDocument/2006/relationships/hyperlink" Target="https://drive.google.com/drive/folders/1z9UZDs5s6YIbEEnlKNTteaZaGQqxUlQg" TargetMode="External"/><Relationship Id="rId73" Type="http://schemas.openxmlformats.org/officeDocument/2006/relationships/hyperlink" Target="https://drive.google.com/drive/folders/1Xji9RQJ3epGw6qDsFUx33AFDXDG4TH1e" TargetMode="External"/><Relationship Id="rId72" Type="http://schemas.openxmlformats.org/officeDocument/2006/relationships/hyperlink" Target="https://drive.google.com/drive/folders/1KNUJCuDYfSTAo8-sl8NmGolQixnJNxHf" TargetMode="External"/><Relationship Id="rId75" Type="http://schemas.openxmlformats.org/officeDocument/2006/relationships/hyperlink" Target="https://drive.google.com/drive/folders/1DdBXphglOPwpaHGFyEpgxGfaLxXwO8VX" TargetMode="External"/><Relationship Id="rId74" Type="http://schemas.openxmlformats.org/officeDocument/2006/relationships/hyperlink" Target="https://drive.google.com/drive/folders/19_27x3CfXGO3818aoB3sx5j0D_CXw99N?usp=drive_link" TargetMode="External"/><Relationship Id="rId77" Type="http://schemas.openxmlformats.org/officeDocument/2006/relationships/hyperlink" Target="https://drive.google.com/drive/folders/14hpWnBkoR1vGS50lY9Ry73hYO31H-HGx?usp=drive_link" TargetMode="External"/><Relationship Id="rId76" Type="http://schemas.openxmlformats.org/officeDocument/2006/relationships/hyperlink" Target="https://drive.google.com/drive/folders/1ZBJvl57vKEzBYeABLB1myGNcFBRvmpIW" TargetMode="External"/><Relationship Id="rId79" Type="http://schemas.openxmlformats.org/officeDocument/2006/relationships/hyperlink" Target="https://drive.google.com/drive/folders/1xdzLtLmwxolpv2Aq5y9Z6zEvvyndmcWT" TargetMode="External"/><Relationship Id="rId78" Type="http://schemas.openxmlformats.org/officeDocument/2006/relationships/hyperlink" Target="https://drive.google.com/drive/folders/1hD1qR85pdw1uDRhobnRCqlOEPdVsYxXz?usp=drive_link" TargetMode="External"/><Relationship Id="rId71" Type="http://schemas.openxmlformats.org/officeDocument/2006/relationships/hyperlink" Target="https://drive.google.com/drive/folders/1Xji9RQJ3epGw6qDsFUx33AFDXDG4TH1e" TargetMode="External"/><Relationship Id="rId70" Type="http://schemas.openxmlformats.org/officeDocument/2006/relationships/hyperlink" Target="https://drive.google.com/drive/folders/1sEJ2mjsfD4z0ZnrsotVEwgcJ8ACfNsyF?usp=drive_link" TargetMode="External"/><Relationship Id="rId62" Type="http://schemas.openxmlformats.org/officeDocument/2006/relationships/hyperlink" Target="https://drive.google.com/drive/folders/1BwB0PKpIjEEFshsDNZ2EMEx9dNHbbsyb" TargetMode="External"/><Relationship Id="rId61" Type="http://schemas.openxmlformats.org/officeDocument/2006/relationships/hyperlink" Target="https://drive.google.com/drive/folders/1Xji9RQJ3epGw6qDsFUx33AFDXDG4TH1e" TargetMode="External"/><Relationship Id="rId64" Type="http://schemas.openxmlformats.org/officeDocument/2006/relationships/hyperlink" Target="https://drive.google.com/drive/folders/1BwB0PKpIjEEFshsDNZ2EMEx9dNHbbsyb" TargetMode="External"/><Relationship Id="rId63" Type="http://schemas.openxmlformats.org/officeDocument/2006/relationships/hyperlink" Target="https://drive.google.com/drive/folders/1Xji9RQJ3epGw6qDsFUx33AFDXDG4TH1e" TargetMode="External"/><Relationship Id="rId66" Type="http://schemas.openxmlformats.org/officeDocument/2006/relationships/hyperlink" Target="https://drive.google.com/drive/folders/1BwB0PKpIjEEFshsDNZ2EMEx9dNHbbsyb" TargetMode="External"/><Relationship Id="rId65" Type="http://schemas.openxmlformats.org/officeDocument/2006/relationships/hyperlink" Target="https://drive.google.com/drive/folders/1Xji9RQJ3epGw6qDsFUx33AFDXDG4TH1e" TargetMode="External"/><Relationship Id="rId68" Type="http://schemas.openxmlformats.org/officeDocument/2006/relationships/hyperlink" Target="https://drive.google.com/drive/folders/1BwB0PKpIjEEFshsDNZ2EMEx9dNHbbsyb" TargetMode="External"/><Relationship Id="rId67" Type="http://schemas.openxmlformats.org/officeDocument/2006/relationships/hyperlink" Target="https://drive.google.com/drive/folders/1Xji9RQJ3epGw6qDsFUx33AFDXDG4TH1e" TargetMode="External"/><Relationship Id="rId60" Type="http://schemas.openxmlformats.org/officeDocument/2006/relationships/hyperlink" Target="https://drive.google.com/drive/folders/1kBXa6SKT-zvHrFsxQXZzm5zfb6llbaIr?usp=drive_link" TargetMode="External"/><Relationship Id="rId69" Type="http://schemas.openxmlformats.org/officeDocument/2006/relationships/hyperlink" Target="https://drive.google.com/drive/folders/1Xji9RQJ3epGw6qDsFUx33AFDXDG4TH1e" TargetMode="External"/><Relationship Id="rId51" Type="http://schemas.openxmlformats.org/officeDocument/2006/relationships/hyperlink" Target="https://drive.google.com/drive/folders/1rfgcE5dxOdLZgu7BWE6rPGnjS8oKl5wE" TargetMode="External"/><Relationship Id="rId50" Type="http://schemas.openxmlformats.org/officeDocument/2006/relationships/hyperlink" Target="https://drive.google.com/drive/folders/1QQpXCBczO65zXhSaZsFydte5xlt3mMz_" TargetMode="External"/><Relationship Id="rId53" Type="http://schemas.openxmlformats.org/officeDocument/2006/relationships/hyperlink" Target="https://drive.google.com/drive/folders/1rfgcE5dxOdLZgu7BWE6rPGnjS8oKl5wE" TargetMode="External"/><Relationship Id="rId52" Type="http://schemas.openxmlformats.org/officeDocument/2006/relationships/hyperlink" Target="https://drive.google.com/drive/folders/1NeByS9S5nKZl111NYfLffVLIiAsIAu7w" TargetMode="External"/><Relationship Id="rId55" Type="http://schemas.openxmlformats.org/officeDocument/2006/relationships/hyperlink" Target="https://drive.google.com/drive/folders/1rfgcE5dxOdLZgu7BWE6rPGnjS8oKl5wE" TargetMode="External"/><Relationship Id="rId54" Type="http://schemas.openxmlformats.org/officeDocument/2006/relationships/hyperlink" Target="https://drive.google.com/drive/folders/1PLrvv-OHwSopcKEjY4jll69n6pSXk-h6" TargetMode="External"/><Relationship Id="rId57" Type="http://schemas.openxmlformats.org/officeDocument/2006/relationships/hyperlink" Target="https://drive.google.com/drive/folders/17gdte_4GHMEVAirdBPYYj2y7BbX3dh3E" TargetMode="External"/><Relationship Id="rId56" Type="http://schemas.openxmlformats.org/officeDocument/2006/relationships/hyperlink" Target="https://drive.google.com/drive/folders/1pqNx9Xp6z9YnG2w0n8n6_Z5iYBj0WMVH" TargetMode="External"/><Relationship Id="rId59" Type="http://schemas.openxmlformats.org/officeDocument/2006/relationships/hyperlink" Target="https://drive.google.com/drive/folders/10k_eBENYQAcH8w7l2uQ1prOEElDzC_WB?usp=drive_link" TargetMode="External"/><Relationship Id="rId58" Type="http://schemas.openxmlformats.org/officeDocument/2006/relationships/hyperlink" Target="https://drive.google.com/drive/folders/16Z2VZ2EvTaVBVgl33LJzC666YELzOtGE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jsaw-34EQqkNvTu1w5laIU5Vp4xM8fFg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IMOlUb2kX56nYtfME4lgElIMezVTh857?usp=sharing" TargetMode="External"/><Relationship Id="rId2" Type="http://schemas.openxmlformats.org/officeDocument/2006/relationships/hyperlink" Target="https://drive.google.com/drive/folders/1RFae67WQmGljWymSsbqYCUaXA6lOCMlq?usp=sharing" TargetMode="External"/><Relationship Id="rId3" Type="http://schemas.openxmlformats.org/officeDocument/2006/relationships/hyperlink" Target="https://drive.google.com/drive/folders/1sKfCCGOw-0mu2ArFN7KQ-fIXalv-7IYO?usp=sharing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gStLKmAh25AwSLo3bSKaEJ0VUGxVqX3J" TargetMode="External"/><Relationship Id="rId10" Type="http://schemas.openxmlformats.org/officeDocument/2006/relationships/hyperlink" Target="https://drive.google.com/drive/folders/155eG_t4vhzsioCUfIM0iwEfSogqGtYML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drive.google.com/drive/folders/1sj7UKXoTDNLL376f5b2dTN_VuP4ZAp4n" TargetMode="External"/><Relationship Id="rId1" Type="http://schemas.openxmlformats.org/officeDocument/2006/relationships/hyperlink" Target="https://drive.google.com/drive/folders/1tHu4KwHUSIs5PoqftZ-gw6ZL9MG7gQaV?usp=drive_link" TargetMode="External"/><Relationship Id="rId2" Type="http://schemas.openxmlformats.org/officeDocument/2006/relationships/hyperlink" Target="https://drive.google.com/drive/folders/15Bv1x8s9bPSXoLhyMwjSS5FWa2cE5U1x?usp=drive_link" TargetMode="External"/><Relationship Id="rId3" Type="http://schemas.openxmlformats.org/officeDocument/2006/relationships/hyperlink" Target="https://drive.google.com/drive/folders/1IbJpJTPQcfBajgb80IVlyoO6hBU2XwZn?usp=drive_link" TargetMode="External"/><Relationship Id="rId4" Type="http://schemas.openxmlformats.org/officeDocument/2006/relationships/hyperlink" Target="https://drive.google.com/drive/folders/1Xn3wCgxKc8NCdz4NLcQKVvev3-p2MlbW" TargetMode="External"/><Relationship Id="rId9" Type="http://schemas.openxmlformats.org/officeDocument/2006/relationships/hyperlink" Target="https://drive.google.com/drive/folders/1LSHc1S3SBjW4vK1mlOHyNTHc_X1MC7ML" TargetMode="External"/><Relationship Id="rId5" Type="http://schemas.openxmlformats.org/officeDocument/2006/relationships/hyperlink" Target="https://drive.google.com/drive/folders/1kaoEm6KTsnrl5cOZQ7o9kktOfTGv60da" TargetMode="External"/><Relationship Id="rId6" Type="http://schemas.openxmlformats.org/officeDocument/2006/relationships/hyperlink" Target="https://drive.google.com/drive/folders/1difH33r1Jwx4NlnWpOSaFubyqvnbPwYk" TargetMode="External"/><Relationship Id="rId7" Type="http://schemas.openxmlformats.org/officeDocument/2006/relationships/hyperlink" Target="https://drive.google.com/drive/folders/1mVs1lZj42GkRhcfkn8dhHdqfEIwM8-Z9" TargetMode="External"/><Relationship Id="rId8" Type="http://schemas.openxmlformats.org/officeDocument/2006/relationships/hyperlink" Target="https://drive.google.com/drive/folders/1F7JVS0UQO_pTONgrxjpwsSiejdRTuIP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drive/folders/1SNdv13e9bm-R_ZPWF0CzMeCNrN1mBo0l?usp=drive_link" TargetMode="External"/><Relationship Id="rId194" Type="http://schemas.openxmlformats.org/officeDocument/2006/relationships/hyperlink" Target="https://drive.google.com/drive/folders/1CHgL71Ab_l5Vrr9FRmmOf4cDWbHQKMA8?usp=drive_link" TargetMode="External"/><Relationship Id="rId193" Type="http://schemas.openxmlformats.org/officeDocument/2006/relationships/hyperlink" Target="https://drive.google.com/drive/folders/1o7nZAuv8i7WWsKaPPp-ezjqY2PuUKogA" TargetMode="External"/><Relationship Id="rId192" Type="http://schemas.openxmlformats.org/officeDocument/2006/relationships/hyperlink" Target="https://drive.google.com/drive/folders/1srRrA18iu0VP-qITu6RH9eK6qTcoGMWc" TargetMode="External"/><Relationship Id="rId191" Type="http://schemas.openxmlformats.org/officeDocument/2006/relationships/hyperlink" Target="https://drive.google.com/drive/folders/1P0r2gaT9J2W8IeSOhoWleaQI1aZt1X_P" TargetMode="External"/><Relationship Id="rId187" Type="http://schemas.openxmlformats.org/officeDocument/2006/relationships/hyperlink" Target="https://drive.google.com/drive/folders/1R0mbo92N2n_w2-t4mtreWkMeQZzeb_sm?usp=drive_link" TargetMode="External"/><Relationship Id="rId186" Type="http://schemas.openxmlformats.org/officeDocument/2006/relationships/hyperlink" Target="https://drive.google.com/drive/folders/1mk8VZUNhJp4JvIcl5QQ5P5sIoChPb0re" TargetMode="External"/><Relationship Id="rId185" Type="http://schemas.openxmlformats.org/officeDocument/2006/relationships/hyperlink" Target="https://drive.google.com/drive/folders/1JOL2SioWitFkTX4dI15cfhpQZPYeV20q" TargetMode="External"/><Relationship Id="rId184" Type="http://schemas.openxmlformats.org/officeDocument/2006/relationships/hyperlink" Target="https://drive.google.com/drive/folders/1q-IEu_Cc_VL23AKkb-KzPsr8t4nqDwNM" TargetMode="External"/><Relationship Id="rId189" Type="http://schemas.openxmlformats.org/officeDocument/2006/relationships/hyperlink" Target="https://drive.google.com/drive/folders/1Kgc6pWwTHN9i87fZPQ1FFcnToE5xmILP?usp=drive_link" TargetMode="External"/><Relationship Id="rId188" Type="http://schemas.openxmlformats.org/officeDocument/2006/relationships/hyperlink" Target="https://drive.google.com/drive/folders/1XlNR9VEUp2HJDOC2g2grPGf4emv9RRNG?usp=drive_link" TargetMode="External"/><Relationship Id="rId183" Type="http://schemas.openxmlformats.org/officeDocument/2006/relationships/hyperlink" Target="https://drive.google.com/drive/folders/1Y8bN9_ejC1xwKcQD061ehM7U_-_VDfAa" TargetMode="External"/><Relationship Id="rId182" Type="http://schemas.openxmlformats.org/officeDocument/2006/relationships/hyperlink" Target="https://drive.google.com/drive/folders/1O3icE6mA-V3C3mJflGDpmVshKaB0V0j_" TargetMode="External"/><Relationship Id="rId181" Type="http://schemas.openxmlformats.org/officeDocument/2006/relationships/hyperlink" Target="https://drive.google.com/drive/folders/1YB93DxWOJJ5a3PUweO1aGdq2q2hHSTFA?usp=drive_link" TargetMode="External"/><Relationship Id="rId180" Type="http://schemas.openxmlformats.org/officeDocument/2006/relationships/hyperlink" Target="https://drive.google.com/drive/folders/1nni-wkQobJRX7_5Gm3KresNG_u2y_yc9" TargetMode="External"/><Relationship Id="rId176" Type="http://schemas.openxmlformats.org/officeDocument/2006/relationships/hyperlink" Target="https://drive.google.com/drive/folders/1ZscK6-z2meHx9DgRyIdAJBeRowThUG7A" TargetMode="External"/><Relationship Id="rId175" Type="http://schemas.openxmlformats.org/officeDocument/2006/relationships/hyperlink" Target="https://drive.google.com/drive/folders/1HxNUFiy5HG8q90SGiEvhB4ByawCY_wEt" TargetMode="External"/><Relationship Id="rId174" Type="http://schemas.openxmlformats.org/officeDocument/2006/relationships/hyperlink" Target="https://drive.google.com/drive/folders/1fHlitqKiWdjVIlvf9N4n_3DuWSpOlZZl" TargetMode="External"/><Relationship Id="rId173" Type="http://schemas.openxmlformats.org/officeDocument/2006/relationships/hyperlink" Target="https://drive.google.com/drive/folders/1Vj3Vu0_mOBXjF21uoyI1NT41mmvYzOe2" TargetMode="External"/><Relationship Id="rId179" Type="http://schemas.openxmlformats.org/officeDocument/2006/relationships/hyperlink" Target="https://drive.google.com/drive/folders/1U35HJQFG6Mx4RUlQGTlj1veWZDN6syGD" TargetMode="External"/><Relationship Id="rId178" Type="http://schemas.openxmlformats.org/officeDocument/2006/relationships/hyperlink" Target="https://drive.google.com/drive/folders/1zpSBTWUuEF_NiG23CG0VXb5VqyZ63Hxo" TargetMode="External"/><Relationship Id="rId177" Type="http://schemas.openxmlformats.org/officeDocument/2006/relationships/hyperlink" Target="https://drive.google.com/drive/folders/1Wpd6oLptWu4Ig-aeErzxSBrfbNDu-tk0" TargetMode="External"/><Relationship Id="rId198" Type="http://schemas.openxmlformats.org/officeDocument/2006/relationships/hyperlink" Target="https://drive.google.com/drive/folders/1fJYPfiZyEMH6yLf4SVn8msmzTwHgaRL2?usp=drive_link" TargetMode="External"/><Relationship Id="rId197" Type="http://schemas.openxmlformats.org/officeDocument/2006/relationships/hyperlink" Target="https://drive.google.com/drive/folders/1DVcKWpUda1EF94pf2Cu2gAdt2EeOx9MU?usp=drive_link" TargetMode="External"/><Relationship Id="rId196" Type="http://schemas.openxmlformats.org/officeDocument/2006/relationships/hyperlink" Target="https://drive.google.com/drive/folders/1ZojG4mRl5hJMfjSwtqPUGtdPPIMW6T1G?usp=drive_link" TargetMode="External"/><Relationship Id="rId195" Type="http://schemas.openxmlformats.org/officeDocument/2006/relationships/hyperlink" Target="https://drive.google.com/drive/folders/1HmqJfzxZ1OWLpEcL-C-_9I1jf17aWvUK?usp=drive_link" TargetMode="External"/><Relationship Id="rId199" Type="http://schemas.openxmlformats.org/officeDocument/2006/relationships/hyperlink" Target="https://drive.google.com/drive/folders/1DXATUKg7dLsTmdNdhOiejcFJ4BT-Xmur?usp=drive_link" TargetMode="External"/><Relationship Id="rId150" Type="http://schemas.openxmlformats.org/officeDocument/2006/relationships/hyperlink" Target="https://drive.google.com/drive/folders/1d-ivyZvIrf1rhMNadENBA8CQLGVTyE2q" TargetMode="External"/><Relationship Id="rId392" Type="http://schemas.openxmlformats.org/officeDocument/2006/relationships/hyperlink" Target="https://drive.google.com/drive/folders/1uCqMjKbVBMH_DW83qefF8vI8wRsAp1LY" TargetMode="External"/><Relationship Id="rId391" Type="http://schemas.openxmlformats.org/officeDocument/2006/relationships/hyperlink" Target="https://drive.google.com/drive/folders/1nrCwmw2QXV82qVlhoaObV51AL1-w14ep" TargetMode="External"/><Relationship Id="rId390" Type="http://schemas.openxmlformats.org/officeDocument/2006/relationships/hyperlink" Target="https://drive.google.com/drive/folders/1xNzwBHU-RxI3URkNdAU6D29681Mm4as7" TargetMode="External"/><Relationship Id="rId1" Type="http://schemas.openxmlformats.org/officeDocument/2006/relationships/hyperlink" Target="https://drive.google.com/drive/folders/1fKnT8a3yyNLIhY8Y7vHNSGLi316ylRmw?usp=drive_link" TargetMode="External"/><Relationship Id="rId2" Type="http://schemas.openxmlformats.org/officeDocument/2006/relationships/hyperlink" Target="https://drive.google.com/drive/folders/1EqeIKBrA_cPyQVLDubQuhCh4i_-558nU?usp=drive_link" TargetMode="External"/><Relationship Id="rId3" Type="http://schemas.openxmlformats.org/officeDocument/2006/relationships/hyperlink" Target="https://drive.google.com/drive/folders/1syWo-wvQ3GATOiyAKwtWwQZDWa8LCsia?usp=drive_link" TargetMode="External"/><Relationship Id="rId149" Type="http://schemas.openxmlformats.org/officeDocument/2006/relationships/hyperlink" Target="https://drive.google.com/drive/folders/1YhKlWndzJxMG72ZlMFgXnhUhFDQrYsLL" TargetMode="External"/><Relationship Id="rId4" Type="http://schemas.openxmlformats.org/officeDocument/2006/relationships/hyperlink" Target="https://drive.google.com/drive/folders/1nnrYLF5LMiRfOS5FCEgKMsH3T5wba67H?usp=drive_link" TargetMode="External"/><Relationship Id="rId148" Type="http://schemas.openxmlformats.org/officeDocument/2006/relationships/hyperlink" Target="https://drive.google.com/drive/folders/1LpkBdGQSjQwHnoALNEARzO6oG6x_2SxN" TargetMode="External"/><Relationship Id="rId9" Type="http://schemas.openxmlformats.org/officeDocument/2006/relationships/hyperlink" Target="https://drive.google.com/drive/folders/1qkCcsWza5MjwrX6hpehwEbPo6mG0wieU?usp=drive_link" TargetMode="External"/><Relationship Id="rId143" Type="http://schemas.openxmlformats.org/officeDocument/2006/relationships/hyperlink" Target="https://drive.google.com/drive/folders/1c9auORXFC_7sGYfTvWGl_RMI2D-Mv84A" TargetMode="External"/><Relationship Id="rId385" Type="http://schemas.openxmlformats.org/officeDocument/2006/relationships/hyperlink" Target="https://drive.google.com/drive/folders/1jhnpcfHS8p8vudUoMOGIKiWVCDDM7Zst" TargetMode="External"/><Relationship Id="rId142" Type="http://schemas.openxmlformats.org/officeDocument/2006/relationships/hyperlink" Target="https://drive.google.com/drive/folders/1hMax5X57oFaszbvLWJTxQrAnd8OUuuo-?usp=drive_link" TargetMode="External"/><Relationship Id="rId384" Type="http://schemas.openxmlformats.org/officeDocument/2006/relationships/hyperlink" Target="https://drive.google.com/drive/folders/1euX8oyU1qZyU1rHYWtY9er4xvCiFnP8a" TargetMode="External"/><Relationship Id="rId141" Type="http://schemas.openxmlformats.org/officeDocument/2006/relationships/hyperlink" Target="https://drive.google.com/drive/folders/1HiNsvWWPdWTmne7o_ccd5HsQ12e4UZz1?usp=drive_link" TargetMode="External"/><Relationship Id="rId383" Type="http://schemas.openxmlformats.org/officeDocument/2006/relationships/hyperlink" Target="https://drive.google.com/drive/folders/1OIZNwTJGV7qiPtoFnSbIDu39HcwTmm6l" TargetMode="External"/><Relationship Id="rId140" Type="http://schemas.openxmlformats.org/officeDocument/2006/relationships/hyperlink" Target="https://drive.google.com/drive/folders/1zCDBmsEeMBbH2Xn6VMdp4wHMYMhOZyYN?usp=drive_link" TargetMode="External"/><Relationship Id="rId382" Type="http://schemas.openxmlformats.org/officeDocument/2006/relationships/hyperlink" Target="https://drive.google.com/drive/folders/1Zc40ppGrkACdk0BXOYA1OawfPjkJ1S_n" TargetMode="External"/><Relationship Id="rId5" Type="http://schemas.openxmlformats.org/officeDocument/2006/relationships/hyperlink" Target="https://drive.google.com/drive/folders/1hBGhOq-nI3-AE1dOaVEyBGRCeYmQsl3N?usp=drive_link" TargetMode="External"/><Relationship Id="rId147" Type="http://schemas.openxmlformats.org/officeDocument/2006/relationships/hyperlink" Target="https://drive.google.com/drive/folders/1TXiIRbTBmP28njDi2SjU5gd-fI_R6Mud" TargetMode="External"/><Relationship Id="rId389" Type="http://schemas.openxmlformats.org/officeDocument/2006/relationships/hyperlink" Target="https://drive.google.com/drive/folders/1zr17oOZw4iJ920sfC8HBkLG4bFQKycJv" TargetMode="External"/><Relationship Id="rId6" Type="http://schemas.openxmlformats.org/officeDocument/2006/relationships/hyperlink" Target="http://drive.google.com/drive/folders/1kAMHjRDa8UBWMkAxLJ4fsCqwGWFzoprN" TargetMode="External"/><Relationship Id="rId146" Type="http://schemas.openxmlformats.org/officeDocument/2006/relationships/hyperlink" Target="https://drive.google.com/drive/folders/10QLtisFlsQJ2tkwvSQvnw98NVD9k3tro" TargetMode="External"/><Relationship Id="rId388" Type="http://schemas.openxmlformats.org/officeDocument/2006/relationships/hyperlink" Target="https://drive.google.com/drive/folders/1wJmR2JvBv51ahMxy5lhIAJAMUrkAFENm" TargetMode="External"/><Relationship Id="rId7" Type="http://schemas.openxmlformats.org/officeDocument/2006/relationships/hyperlink" Target="https://drive.google.com/drive/folders/1hFlGSE63OL3bBj9A00Eu_hzkkkPiTy7h?usp=drive_link" TargetMode="External"/><Relationship Id="rId145" Type="http://schemas.openxmlformats.org/officeDocument/2006/relationships/hyperlink" Target="https://drive.google.com/drive/folders/1EqLeUci1D0ULIvJqSE8OCWQavtmxkr7b" TargetMode="External"/><Relationship Id="rId387" Type="http://schemas.openxmlformats.org/officeDocument/2006/relationships/hyperlink" Target="https://drive.google.com/drive/folders/1A8WsSoBGMtnr3iZUQSjAhgyGxTyg1t7C" TargetMode="External"/><Relationship Id="rId8" Type="http://schemas.openxmlformats.org/officeDocument/2006/relationships/hyperlink" Target="https://drive.google.com/drive/folders/1lRnDs4oJUR1_720mtB9Y0Cb6ym0XETcI?usp=drive_link" TargetMode="External"/><Relationship Id="rId144" Type="http://schemas.openxmlformats.org/officeDocument/2006/relationships/hyperlink" Target="https://drive.google.com/drive/folders/1O7RmbMgk2Pvz3bCZd2GpfCZHOjb3K7GM" TargetMode="External"/><Relationship Id="rId386" Type="http://schemas.openxmlformats.org/officeDocument/2006/relationships/hyperlink" Target="https://drive.google.com/drive/folders/1mZ-lZ-ayi1tePpQehcEzQxTAPIHufP6X" TargetMode="External"/><Relationship Id="rId381" Type="http://schemas.openxmlformats.org/officeDocument/2006/relationships/hyperlink" Target="https://drive.google.com/drive/folders/1UxZx_KImb2smjks1VcZbiM4GvfW_QW8G" TargetMode="External"/><Relationship Id="rId380" Type="http://schemas.openxmlformats.org/officeDocument/2006/relationships/hyperlink" Target="https://drive.google.com/drive/folders/1UDdMbMfVtviKWzvtc4Px81lho0mEa0_s" TargetMode="External"/><Relationship Id="rId139" Type="http://schemas.openxmlformats.org/officeDocument/2006/relationships/hyperlink" Target="https://drive.google.com/drive/folders/1nfBkZC9ATFVDR6fL7tbPUf0iq7o2Ufr6?usp=drive_link" TargetMode="External"/><Relationship Id="rId138" Type="http://schemas.openxmlformats.org/officeDocument/2006/relationships/hyperlink" Target="https://drive.google.com/drive/folders/1TlH8MLk2B9dJsndjVWGdlMI-SAvwTGVu?usp=drive_link" TargetMode="External"/><Relationship Id="rId137" Type="http://schemas.openxmlformats.org/officeDocument/2006/relationships/hyperlink" Target="https://drive.google.com/drive/folders/1Kumoe7UaP-tlOszCBVMS6Tq3ZheTYoM9" TargetMode="External"/><Relationship Id="rId379" Type="http://schemas.openxmlformats.org/officeDocument/2006/relationships/hyperlink" Target="https://drive.google.com/drive/folders/1IMzxs-Hk4gJu42Nbe4PF2G-hBFRkWTth" TargetMode="External"/><Relationship Id="rId132" Type="http://schemas.openxmlformats.org/officeDocument/2006/relationships/hyperlink" Target="https://drive.google.com/drive/folders/1zaYNa7Q-3iR86smIyBOoYIXNVxPfuF9m" TargetMode="External"/><Relationship Id="rId374" Type="http://schemas.openxmlformats.org/officeDocument/2006/relationships/hyperlink" Target="https://drive.google.com/drive/folders/1Hc2mn7MHe0zuXec3z_XGdcK8K_NLFCOs" TargetMode="External"/><Relationship Id="rId131" Type="http://schemas.openxmlformats.org/officeDocument/2006/relationships/hyperlink" Target="https://drive.google.com/drive/folders/1Fq6NFxyoJbo5S_A-MmhS8uhRh7RktZ6g?usp=drive_link" TargetMode="External"/><Relationship Id="rId373" Type="http://schemas.openxmlformats.org/officeDocument/2006/relationships/hyperlink" Target="https://drive.google.com/drive/folders/1uUtOWCR63z1yiMUUmlkuQBP5Jer4mHbX" TargetMode="External"/><Relationship Id="rId130" Type="http://schemas.openxmlformats.org/officeDocument/2006/relationships/hyperlink" Target="https://drive.google.com/drive/folders/1eQzMyVDOdoK7BUAx-2e6hxpXS4AGf6M9?usp=drive_link" TargetMode="External"/><Relationship Id="rId372" Type="http://schemas.openxmlformats.org/officeDocument/2006/relationships/hyperlink" Target="https://drive.google.com/drive/folders/1rB5F5zC7IcoOmdyQco7cOKGbHJ8x9gRz" TargetMode="External"/><Relationship Id="rId371" Type="http://schemas.openxmlformats.org/officeDocument/2006/relationships/hyperlink" Target="https://drive.google.com/drive/folders/1oPpukYdLKu2aaXg9Yp1a9Hw0dbN_P8pH" TargetMode="External"/><Relationship Id="rId136" Type="http://schemas.openxmlformats.org/officeDocument/2006/relationships/hyperlink" Target="https://drive.google.com/drive/folders/1ckSvG0UTZXo60r_1qn5oI5QP8mpHPGAJ?usp=drive_link" TargetMode="External"/><Relationship Id="rId378" Type="http://schemas.openxmlformats.org/officeDocument/2006/relationships/hyperlink" Target="https://drive.google.com/drive/folders/1bfK2jZagOl1x570EI_Ehk_QCaACr94dX" TargetMode="External"/><Relationship Id="rId135" Type="http://schemas.openxmlformats.org/officeDocument/2006/relationships/hyperlink" Target="https://drive.google.com/drive/folders/1Veo3MQqAXxyBhzlddAJVFOFQDTCGb94V?usp=drive_link" TargetMode="External"/><Relationship Id="rId377" Type="http://schemas.openxmlformats.org/officeDocument/2006/relationships/hyperlink" Target="https://drive.google.com/drive/folders/13PpLYcvjydAHAZQtlW4JKoVhqc56s5RB" TargetMode="External"/><Relationship Id="rId134" Type="http://schemas.openxmlformats.org/officeDocument/2006/relationships/hyperlink" Target="https://drive.google.com/drive/folders/1ZNqREBI3j_Q4GmSsynma2USmbX1GM16g?usp=drive_link" TargetMode="External"/><Relationship Id="rId376" Type="http://schemas.openxmlformats.org/officeDocument/2006/relationships/hyperlink" Target="https://drive.google.com/drive/folders/1u8zSWnxr2GcurI4ckncot1ppLpW3QOKt" TargetMode="External"/><Relationship Id="rId133" Type="http://schemas.openxmlformats.org/officeDocument/2006/relationships/hyperlink" Target="https://drive.google.com/drive/folders/13c0Rzkh21_4VQ64V7T7oWuZwQf831Br1?usp=drive_link" TargetMode="External"/><Relationship Id="rId375" Type="http://schemas.openxmlformats.org/officeDocument/2006/relationships/hyperlink" Target="https://drive.google.com/drive/folders/1ekcU_3RXpgjEJXCyHu2KhIKZwwblIuEj" TargetMode="External"/><Relationship Id="rId172" Type="http://schemas.openxmlformats.org/officeDocument/2006/relationships/hyperlink" Target="https://drive.google.com/drive/folders/1X_FLGdjKxrkC361oYug2uvEauLZ3pkgb" TargetMode="External"/><Relationship Id="rId171" Type="http://schemas.openxmlformats.org/officeDocument/2006/relationships/hyperlink" Target="https://drive.google.com/drive/folders/19mH0ixBR-0gdzAaLFyZfmrX1Mi-VE1Zm" TargetMode="External"/><Relationship Id="rId170" Type="http://schemas.openxmlformats.org/officeDocument/2006/relationships/hyperlink" Target="https://drive.google.com/drive/folders/1J_BCBCWsOA64nfUjYTOWd8BmuROJNfMU" TargetMode="External"/><Relationship Id="rId165" Type="http://schemas.openxmlformats.org/officeDocument/2006/relationships/hyperlink" Target="https://drive.google.com/drive/folders/12VdFA_3s490OsKDxsh6zPmU8t9OSNcgH" TargetMode="External"/><Relationship Id="rId164" Type="http://schemas.openxmlformats.org/officeDocument/2006/relationships/hyperlink" Target="https://drive.google.com/drive/folders/1fKnT8a3yyNLIhY8Y7vHNSGLi316ylRmw?usp=drive_link" TargetMode="External"/><Relationship Id="rId163" Type="http://schemas.openxmlformats.org/officeDocument/2006/relationships/hyperlink" Target="https://drive.google.com/drive/folders/1nfBkZC9ATFVDR6fL7tbPUf0iq7o2Ufr6?usp=drive_link" TargetMode="External"/><Relationship Id="rId162" Type="http://schemas.openxmlformats.org/officeDocument/2006/relationships/hyperlink" Target="https://drive.google.com/drive/folders/1TlH8MLk2B9dJsndjVWGdlMI-SAvwTGVu?usp=drive_link" TargetMode="External"/><Relationship Id="rId169" Type="http://schemas.openxmlformats.org/officeDocument/2006/relationships/hyperlink" Target="https://drive.google.com/drive/folders/1q_Hz9rwSWln1bemNSmg7f4hxiSg-6R-C" TargetMode="External"/><Relationship Id="rId168" Type="http://schemas.openxmlformats.org/officeDocument/2006/relationships/hyperlink" Target="https://drive.google.com/drive/folders/1WgJz9p7pqXMa1WCh7nFS3gK-m9CWBhVM?usp=drive_link" TargetMode="External"/><Relationship Id="rId167" Type="http://schemas.openxmlformats.org/officeDocument/2006/relationships/hyperlink" Target="https://drive.google.com/drive/folders/1c9auORXFC_7sGYfTvWGl_RMI2D-Mv84A" TargetMode="External"/><Relationship Id="rId166" Type="http://schemas.openxmlformats.org/officeDocument/2006/relationships/hyperlink" Target="https://drive.google.com/drive/folders/1hMax5X57oFaszbvLWJTxQrAnd8OUuuo-?usp=drive_link" TargetMode="External"/><Relationship Id="rId161" Type="http://schemas.openxmlformats.org/officeDocument/2006/relationships/hyperlink" Target="https://drive.google.com/drive/folders/1Kumoe7UaP-tlOszCBVMS6Tq3ZheTYoM9" TargetMode="External"/><Relationship Id="rId160" Type="http://schemas.openxmlformats.org/officeDocument/2006/relationships/hyperlink" Target="https://drive.google.com/drive/folders/1ckSvG0UTZXo60r_1qn5oI5QP8mpHPGAJ?usp=drive_link" TargetMode="External"/><Relationship Id="rId159" Type="http://schemas.openxmlformats.org/officeDocument/2006/relationships/hyperlink" Target="https://drive.google.com/drive/folders/13c0Rzkh21_4VQ64V7T7oWuZwQf831Br1?usp=drive_link" TargetMode="External"/><Relationship Id="rId154" Type="http://schemas.openxmlformats.org/officeDocument/2006/relationships/hyperlink" Target="https://drive.google.com/drive/folders/19eNB0ZBAY5MZjnNP-H5RM8ao54bRYAb8" TargetMode="External"/><Relationship Id="rId396" Type="http://schemas.openxmlformats.org/officeDocument/2006/relationships/hyperlink" Target="https://drive.google.com/drive/folders/1N6TSPiKtSfPvix1GL2gVne2EdxZ2x7jk" TargetMode="External"/><Relationship Id="rId153" Type="http://schemas.openxmlformats.org/officeDocument/2006/relationships/hyperlink" Target="https://drive.google.com/drive/folders/1NqNEJimsN3V61sKmj2WIWPM4XiN8Ydan" TargetMode="External"/><Relationship Id="rId395" Type="http://schemas.openxmlformats.org/officeDocument/2006/relationships/hyperlink" Target="https://drive.google.com/drive/folders/1k57rsPrulQqF1ffbTWaiZdDI9ww8qJr9" TargetMode="External"/><Relationship Id="rId152" Type="http://schemas.openxmlformats.org/officeDocument/2006/relationships/hyperlink" Target="https://drive.google.com/drive/folders/13lWpdg4H0LIfr74UIINjUJYvhplT93ud" TargetMode="External"/><Relationship Id="rId394" Type="http://schemas.openxmlformats.org/officeDocument/2006/relationships/hyperlink" Target="https://drive.google.com/drive/folders/16D2y5na2wlaHr-GCSAodojM8dYSKojcw" TargetMode="External"/><Relationship Id="rId151" Type="http://schemas.openxmlformats.org/officeDocument/2006/relationships/hyperlink" Target="https://drive.google.com/drive/folders/1CVIvVcQOFgP9VUkU-s4ki29Dpdix83Kw" TargetMode="External"/><Relationship Id="rId393" Type="http://schemas.openxmlformats.org/officeDocument/2006/relationships/hyperlink" Target="https://drive.google.com/drive/folders/1uB0nkGbdX18-6F_KzD678MEqh-aZxrf0" TargetMode="External"/><Relationship Id="rId158" Type="http://schemas.openxmlformats.org/officeDocument/2006/relationships/hyperlink" Target="https://drive.google.com/drive/folders/1zaYNa7Q-3iR86smIyBOoYIXNVxPfuF9m" TargetMode="External"/><Relationship Id="rId157" Type="http://schemas.openxmlformats.org/officeDocument/2006/relationships/hyperlink" Target="https://drive.google.com/drive/folders/1Fq6NFxyoJbo5S_A-MmhS8uhRh7RktZ6g?usp=drive_link" TargetMode="External"/><Relationship Id="rId399" Type="http://schemas.openxmlformats.org/officeDocument/2006/relationships/hyperlink" Target="https://drive.google.com/drive/folders/1eLNDtEVjGH_UyU6GHCTw8IE8GON7BGPS" TargetMode="External"/><Relationship Id="rId156" Type="http://schemas.openxmlformats.org/officeDocument/2006/relationships/hyperlink" Target="https://drive.google.com/drive/folders/1zD00widK-_aIehVhsfPppY-aB5Prxftj" TargetMode="External"/><Relationship Id="rId398" Type="http://schemas.openxmlformats.org/officeDocument/2006/relationships/hyperlink" Target="https://drive.google.com/drive/folders/1mTtH0WOT9EgzoHzF1AZR4SSx-YMjUmV7" TargetMode="External"/><Relationship Id="rId155" Type="http://schemas.openxmlformats.org/officeDocument/2006/relationships/hyperlink" Target="https://drive.google.com/drive/folders/1iZW1wgp-nyOQkavZzTuRVXkZGlT0pmwJ" TargetMode="External"/><Relationship Id="rId397" Type="http://schemas.openxmlformats.org/officeDocument/2006/relationships/hyperlink" Target="https://drive.google.com/drive/folders/1QWJh7Xu3QY0Fc_1-3LmU-Qcne-nDNmSu" TargetMode="External"/><Relationship Id="rId808" Type="http://schemas.openxmlformats.org/officeDocument/2006/relationships/hyperlink" Target="https://drive.google.com/drive/folders/1pULL-7gRkJPKATRKaA8PZUwKB3ITpmAH?usp=drive_link" TargetMode="External"/><Relationship Id="rId807" Type="http://schemas.openxmlformats.org/officeDocument/2006/relationships/hyperlink" Target="https://drive.google.com/drive/folders/1xoBNgOZjg_rInxVR2YToQJCbkJdCkVJv?usp=drive_link" TargetMode="External"/><Relationship Id="rId806" Type="http://schemas.openxmlformats.org/officeDocument/2006/relationships/hyperlink" Target="https://drive.google.com/drive/folders/1ztMInKRKWfMjmz-IeQJpxZph_3mkyNmD?usp=drive_link" TargetMode="External"/><Relationship Id="rId805" Type="http://schemas.openxmlformats.org/officeDocument/2006/relationships/hyperlink" Target="https://drive.google.com/drive/folders/1fF7D8oelykm3ZxOdx_I4JPUKkrl8SLSU?usp=drive_link" TargetMode="External"/><Relationship Id="rId809" Type="http://schemas.openxmlformats.org/officeDocument/2006/relationships/hyperlink" Target="https://drive.google.com/drive/folders/1BrEH7cATvUehuzCG6MnlumFApMm28ETH?usp=drive_link" TargetMode="External"/><Relationship Id="rId800" Type="http://schemas.openxmlformats.org/officeDocument/2006/relationships/hyperlink" Target="https://drive.google.com/drive/folders/1Oxq9m9wyk15oJ7iAkNxVi3g3vJj71jH8?usp=drive_link" TargetMode="External"/><Relationship Id="rId804" Type="http://schemas.openxmlformats.org/officeDocument/2006/relationships/hyperlink" Target="https://drive.google.com/drive/folders/1_QX2pEQEpzQa2K-YxNohofvaVQEqMBwQ?usp=drive_link" TargetMode="External"/><Relationship Id="rId803" Type="http://schemas.openxmlformats.org/officeDocument/2006/relationships/hyperlink" Target="https://drive.google.com/drive/folders/1evLZeZO4LTixEGJeHinhJwiYReSdP22r?usp=drive_link" TargetMode="External"/><Relationship Id="rId802" Type="http://schemas.openxmlformats.org/officeDocument/2006/relationships/hyperlink" Target="https://drive.google.com/drive/folders/1Zn-Ouv3babpe8odPNZyst3KAOU4prYww?usp=drive_link" TargetMode="External"/><Relationship Id="rId801" Type="http://schemas.openxmlformats.org/officeDocument/2006/relationships/hyperlink" Target="https://drive.google.com/drive/folders/19Nn4FMn-SLOr2tMC0FrrI5_0NG7LqO15?usp=drive_link" TargetMode="External"/><Relationship Id="rId40" Type="http://schemas.openxmlformats.org/officeDocument/2006/relationships/hyperlink" Target="https://drive.google.com/drive/folders/13OpmEr5S-LAcnMP4KI1EfdX4wnyU7rsL?usp=drive_link" TargetMode="External"/><Relationship Id="rId42" Type="http://schemas.openxmlformats.org/officeDocument/2006/relationships/hyperlink" Target="https://drive.google.com/drive/folders/11kH6v6l3qgmpkASy6_pb5Dm2roKK7FYf?usp=drive_link" TargetMode="External"/><Relationship Id="rId41" Type="http://schemas.openxmlformats.org/officeDocument/2006/relationships/hyperlink" Target="https://drive.google.com/drive/folders/1c7EXg7PhqJnNMImcjSHisr8LhIvbB8Pq?usp=drive_link" TargetMode="External"/><Relationship Id="rId44" Type="http://schemas.openxmlformats.org/officeDocument/2006/relationships/hyperlink" Target="https://drive.google.com/drive/folders/1AwN0RFNsuQYGGa9JU8HRRcOUeTF3SgbZ?usp=drive_link" TargetMode="External"/><Relationship Id="rId43" Type="http://schemas.openxmlformats.org/officeDocument/2006/relationships/hyperlink" Target="https://drive.google.com/drive/folders/1KZvn0AhPd4v4jCT3FL5ZsDpDrn3Fwfgw?usp=drive_link" TargetMode="External"/><Relationship Id="rId46" Type="http://schemas.openxmlformats.org/officeDocument/2006/relationships/hyperlink" Target="https://drive.google.com/drive/folders/12ob9n8RS2r0zSm-aFaYt80T2n6E1EDFy?usp=drive_link" TargetMode="External"/><Relationship Id="rId45" Type="http://schemas.openxmlformats.org/officeDocument/2006/relationships/hyperlink" Target="https://drive.google.com/drive/folders/1GfoiXG0O6QqEOZnRMtTtXtLwY2L_ELst?usp=drive_link" TargetMode="External"/><Relationship Id="rId509" Type="http://schemas.openxmlformats.org/officeDocument/2006/relationships/hyperlink" Target="https://drive.google.com/drive/folders/10Fw-CWRYJULIWlEXwN1UF5Qhl8NL0hRg" TargetMode="External"/><Relationship Id="rId508" Type="http://schemas.openxmlformats.org/officeDocument/2006/relationships/hyperlink" Target="https://drive.google.com/drive/folders/1kR-2EIUowrVaF0hqKBzowxQWQWlktdP4" TargetMode="External"/><Relationship Id="rId503" Type="http://schemas.openxmlformats.org/officeDocument/2006/relationships/hyperlink" Target="https://drive.google.com/drive/folders/1TcrQpgGssHYadgy5DEcxbSdEUd_BKC8H" TargetMode="External"/><Relationship Id="rId745" Type="http://schemas.openxmlformats.org/officeDocument/2006/relationships/hyperlink" Target="https://drive.google.com/drive/folders/19IVLJVp8bp3h-rwnCJFO_xOzmd7mesAg" TargetMode="External"/><Relationship Id="rId502" Type="http://schemas.openxmlformats.org/officeDocument/2006/relationships/hyperlink" Target="https://drive.google.com/drive/folders/1sblKGZt3l8kwoQrdh1SgDkD5esRcTPi2" TargetMode="External"/><Relationship Id="rId744" Type="http://schemas.openxmlformats.org/officeDocument/2006/relationships/hyperlink" Target="https://drive.google.com/drive/folders/1CAb_RXPHjCN0LLDpXXpUy0g2F2Yp-3bS" TargetMode="External"/><Relationship Id="rId501" Type="http://schemas.openxmlformats.org/officeDocument/2006/relationships/hyperlink" Target="https://drive.google.com/drive/folders/1AsDcoZilVrq2iMHtWIxp_CYlup19zYAw" TargetMode="External"/><Relationship Id="rId743" Type="http://schemas.openxmlformats.org/officeDocument/2006/relationships/hyperlink" Target="https://drive.google.com/drive/folders/1zNwdD_VX9qv9nqsIIHgPDLM2RmlTnbsa" TargetMode="External"/><Relationship Id="rId500" Type="http://schemas.openxmlformats.org/officeDocument/2006/relationships/hyperlink" Target="https://drive.google.com/drive/folders/1HBBXCEoorJj7UZjw00Fy0oSpJqHiM7_o" TargetMode="External"/><Relationship Id="rId742" Type="http://schemas.openxmlformats.org/officeDocument/2006/relationships/hyperlink" Target="https://drive.google.com/drive/folders/1jXWLRxG4utDJZMLRbr0ytaIIau15Zf_I" TargetMode="External"/><Relationship Id="rId507" Type="http://schemas.openxmlformats.org/officeDocument/2006/relationships/hyperlink" Target="https://drive.google.com/drive/folders/1E9w3vnjinlbUZOZ6rX-N8iI9NdF0u1bL" TargetMode="External"/><Relationship Id="rId749" Type="http://schemas.openxmlformats.org/officeDocument/2006/relationships/hyperlink" Target="https://drive.google.com/drive/folders/1HPNzxLPZeADk9JWcofI0RD8J_MHPzEMT" TargetMode="External"/><Relationship Id="rId506" Type="http://schemas.openxmlformats.org/officeDocument/2006/relationships/hyperlink" Target="https://drive.google.com/drive/folders/19JZLjbITzNi1zxwDQejNqcpsMZ520Vua" TargetMode="External"/><Relationship Id="rId748" Type="http://schemas.openxmlformats.org/officeDocument/2006/relationships/hyperlink" Target="https://drive.google.com/drive/folders/1B-wOU7CaTQBjdg7fklBV5pkUhsiyxt_Q" TargetMode="External"/><Relationship Id="rId505" Type="http://schemas.openxmlformats.org/officeDocument/2006/relationships/hyperlink" Target="https://drive.google.com/drive/folders/1Mu3em49b6qpxW6NjHmVH11bMT-KyI1LJ" TargetMode="External"/><Relationship Id="rId747" Type="http://schemas.openxmlformats.org/officeDocument/2006/relationships/hyperlink" Target="https://drive.google.com/drive/folders/1ejFl45GW2J8fwTz36F0kwutO1M6AyA_h" TargetMode="External"/><Relationship Id="rId504" Type="http://schemas.openxmlformats.org/officeDocument/2006/relationships/hyperlink" Target="https://drive.google.com/drive/folders/1pQkbyjSE8C3CJAjAeHG2OngbH2bD3FPX" TargetMode="External"/><Relationship Id="rId746" Type="http://schemas.openxmlformats.org/officeDocument/2006/relationships/hyperlink" Target="https://drive.google.com/drive/folders/1ZN1l6giD6PMr65A0LZRKrtvywwoUHGhs" TargetMode="External"/><Relationship Id="rId48" Type="http://schemas.openxmlformats.org/officeDocument/2006/relationships/hyperlink" Target="https://drive.google.com/drive/folders/1OTxXgR-Ayk-TfjTOEVoEqMpTXwvnNUat?usp=drive_link" TargetMode="External"/><Relationship Id="rId47" Type="http://schemas.openxmlformats.org/officeDocument/2006/relationships/hyperlink" Target="https://drive.google.com/drive/folders/1iyBNG7gvhJYl0tXgtPVxaZ2JCpTQYoR6?usp=drive_link" TargetMode="External"/><Relationship Id="rId49" Type="http://schemas.openxmlformats.org/officeDocument/2006/relationships/hyperlink" Target="https://drive.google.com/drive/folders/1t9KMgt5AJ8a70QmjPMD4242YIenn6bCl?usp=drive_link" TargetMode="External"/><Relationship Id="rId741" Type="http://schemas.openxmlformats.org/officeDocument/2006/relationships/hyperlink" Target="https://drive.google.com/drive/folders/17Euc-7hUAYGxiWouP1ezEqiEd-h3BHW8" TargetMode="External"/><Relationship Id="rId740" Type="http://schemas.openxmlformats.org/officeDocument/2006/relationships/hyperlink" Target="https://drive.google.com/drive/folders/1bLyOmGaUKw_US3d8IPEuwLfziuHqlgbf" TargetMode="External"/><Relationship Id="rId31" Type="http://schemas.openxmlformats.org/officeDocument/2006/relationships/hyperlink" Target="https://drive.google.com/drive/folders/1AJiZGBm_wYmD2hahjQ-WT72jL5j58xVR?usp=drive_link" TargetMode="External"/><Relationship Id="rId30" Type="http://schemas.openxmlformats.org/officeDocument/2006/relationships/hyperlink" Target="http://drive.google.com/drive/folders/1oN7VyZ-UyU2Z5VhNnnwRNjY-0ojQewce" TargetMode="External"/><Relationship Id="rId33" Type="http://schemas.openxmlformats.org/officeDocument/2006/relationships/hyperlink" Target="https://drive.google.com/drive/folders/1VPoh9weQnfgTbV1cb0_0mtRzi9KZWctP" TargetMode="External"/><Relationship Id="rId32" Type="http://schemas.openxmlformats.org/officeDocument/2006/relationships/hyperlink" Target="https://drive.google.com/drive/folders/1vUpPAYcqjpmeoBAvrwfgd52kJL4ukNPE?usp=drive_link" TargetMode="External"/><Relationship Id="rId35" Type="http://schemas.openxmlformats.org/officeDocument/2006/relationships/hyperlink" Target="https://drive.google.com/drive/folders/1I8weL9w9DAI3saFzjY8EQyMVNUNZ8809?usp=drive_link" TargetMode="External"/><Relationship Id="rId34" Type="http://schemas.openxmlformats.org/officeDocument/2006/relationships/hyperlink" Target="https://drive.google.com/drive/folders/1PnEe38X17_uNLnnLqdh1vdyK2CSvdiUe?usp=drive_link" TargetMode="External"/><Relationship Id="rId739" Type="http://schemas.openxmlformats.org/officeDocument/2006/relationships/hyperlink" Target="https://drive.google.com/drive/folders/1nqvduKfCS47W2oMrQVPNT-FnHfzXJRMK" TargetMode="External"/><Relationship Id="rId734" Type="http://schemas.openxmlformats.org/officeDocument/2006/relationships/hyperlink" Target="https://drive.google.com/drive/folders/1uYK5cqyYg6rBMKfUwlKgOxi5UYI_nCVn" TargetMode="External"/><Relationship Id="rId733" Type="http://schemas.openxmlformats.org/officeDocument/2006/relationships/hyperlink" Target="https://drive.google.com/drive/folders/1Rw_acxR2SmH9AKVSonoKWWROK_zJUQVc" TargetMode="External"/><Relationship Id="rId732" Type="http://schemas.openxmlformats.org/officeDocument/2006/relationships/hyperlink" Target="https://drive.google.com/drive/folders/1-LqAcnB5l8YtwGqVtgXWdVdkuzzh7bYG" TargetMode="External"/><Relationship Id="rId731" Type="http://schemas.openxmlformats.org/officeDocument/2006/relationships/hyperlink" Target="https://drive.google.com/drive/folders/1sSgJQCo3BPXbCM8zfQS5INRrfyTZJnWB" TargetMode="External"/><Relationship Id="rId738" Type="http://schemas.openxmlformats.org/officeDocument/2006/relationships/hyperlink" Target="https://drive.google.com/drive/folders/1y7dgC-aGFSGbP203_13vxrgXk2dDF75B" TargetMode="External"/><Relationship Id="rId737" Type="http://schemas.openxmlformats.org/officeDocument/2006/relationships/hyperlink" Target="https://drive.google.com/drive/folders/1DGo8IR9ekmjd_ufgRCxZLP00Qn7d1m19" TargetMode="External"/><Relationship Id="rId736" Type="http://schemas.openxmlformats.org/officeDocument/2006/relationships/hyperlink" Target="https://drive.google.com/drive/folders/14eH5wxQ8SdX0Xj0e3WTSCIHLvlcNO6pu" TargetMode="External"/><Relationship Id="rId735" Type="http://schemas.openxmlformats.org/officeDocument/2006/relationships/hyperlink" Target="https://drive.google.com/drive/folders/11zLLSjjXpgyA3edg2JhEOy7nInA5-NZE" TargetMode="External"/><Relationship Id="rId37" Type="http://schemas.openxmlformats.org/officeDocument/2006/relationships/hyperlink" Target="https://drive.google.com/drive/folders/1vr9Gom9n2_0X28aVbzZOmbWkxbb8dN8a?usp=drive_link" TargetMode="External"/><Relationship Id="rId36" Type="http://schemas.openxmlformats.org/officeDocument/2006/relationships/hyperlink" Target="https://drive.google.com/drive/folders/1yEsCpEKyczJrGJjTt-zPQe8HidEHlIpa?usp=drive_link" TargetMode="External"/><Relationship Id="rId39" Type="http://schemas.openxmlformats.org/officeDocument/2006/relationships/hyperlink" Target="https://drive.google.com/drive/folders/1q3sHb4Tx7fRiIv-CsTfmc3iq51rlk2_n?usp=drive_link" TargetMode="External"/><Relationship Id="rId38" Type="http://schemas.openxmlformats.org/officeDocument/2006/relationships/hyperlink" Target="https://drive.google.com/drive/folders/1lwTxK4wUWS_RaVsIh0qFWcPJiJrMi2_W" TargetMode="External"/><Relationship Id="rId730" Type="http://schemas.openxmlformats.org/officeDocument/2006/relationships/hyperlink" Target="https://drive.google.com/drive/folders/12ME_mRYGMYBm_8otJSczdVo2zrkvujg0" TargetMode="External"/><Relationship Id="rId20" Type="http://schemas.openxmlformats.org/officeDocument/2006/relationships/hyperlink" Target="https://drive.google.com/drive/folders/1xMFs2jY8w8m0WOq2DOfI0xbxnj8kSw0N?usp=drive_link" TargetMode="External"/><Relationship Id="rId22" Type="http://schemas.openxmlformats.org/officeDocument/2006/relationships/hyperlink" Target="https://drive.google.com/drive/folders/1gaNtsj96vN0VoTpV03kRbXEXj1xppEt5?usp=drive_link" TargetMode="External"/><Relationship Id="rId21" Type="http://schemas.openxmlformats.org/officeDocument/2006/relationships/hyperlink" Target="https://drive.google.com/drive/folders/1I75VIEH4IHjUbZMJ9d8IlLrCxuFQwa9h?usp=drive_link" TargetMode="External"/><Relationship Id="rId24" Type="http://schemas.openxmlformats.org/officeDocument/2006/relationships/hyperlink" Target="https://drive.google.com/drive/folders/1ZPy3pH9q6W0oGOfvVw0jK0hcLmz8wzao" TargetMode="External"/><Relationship Id="rId23" Type="http://schemas.openxmlformats.org/officeDocument/2006/relationships/hyperlink" Target="https://drive.google.com/drive/folders/1I75VIEH4IHjUbZMJ9d8IlLrCxuFQwa9h?usp=drive_link" TargetMode="External"/><Relationship Id="rId525" Type="http://schemas.openxmlformats.org/officeDocument/2006/relationships/hyperlink" Target="https://drive.google.com/drive/folders/1RRa0NzXoNpX4pz_sGLFbYxrMyz1aKqDg" TargetMode="External"/><Relationship Id="rId767" Type="http://schemas.openxmlformats.org/officeDocument/2006/relationships/hyperlink" Target="https://drive.google.com/drive/folders/1x4pguh2IN0gRkYSim6G5GBwDQqoG_8T5" TargetMode="External"/><Relationship Id="rId524" Type="http://schemas.openxmlformats.org/officeDocument/2006/relationships/hyperlink" Target="https://drive.google.com/drive/folders/1ZEAyVbt0B7fRoKEycuOVirQVS4aUuzST" TargetMode="External"/><Relationship Id="rId766" Type="http://schemas.openxmlformats.org/officeDocument/2006/relationships/hyperlink" Target="https://drive.google.com/drive/folders/1F5iXmAv3oy2ZTVN180sIKe3XwEHeZTvD" TargetMode="External"/><Relationship Id="rId523" Type="http://schemas.openxmlformats.org/officeDocument/2006/relationships/hyperlink" Target="https://drive.google.com/drive/folders/1qDlJyIpFMC3allLp-LHdFgYDy-_BarIP" TargetMode="External"/><Relationship Id="rId765" Type="http://schemas.openxmlformats.org/officeDocument/2006/relationships/hyperlink" Target="https://drive.google.com/drive/folders/18Ta6wz0wT3IF3BMk_V5LDgL0x0tgagTn" TargetMode="External"/><Relationship Id="rId522" Type="http://schemas.openxmlformats.org/officeDocument/2006/relationships/hyperlink" Target="https://drive.google.com/drive/folders/1OVtE97Xx-eDJvwMMSxHm5hepVk2j3jDS" TargetMode="External"/><Relationship Id="rId764" Type="http://schemas.openxmlformats.org/officeDocument/2006/relationships/hyperlink" Target="https://drive.google.com/drive/folders/1aB2cdKQplkf8QRvSRPR3XPh74zE19oFJ" TargetMode="External"/><Relationship Id="rId529" Type="http://schemas.openxmlformats.org/officeDocument/2006/relationships/hyperlink" Target="https://drive.google.com/drive/folders/1S72opfhEfmlZUCkN2p7OBU_ejdN8ms3f" TargetMode="External"/><Relationship Id="rId528" Type="http://schemas.openxmlformats.org/officeDocument/2006/relationships/hyperlink" Target="https://drive.google.com/drive/folders/1S72opfhEfmlZUCkN2p7OBU_ejdN8ms3f" TargetMode="External"/><Relationship Id="rId527" Type="http://schemas.openxmlformats.org/officeDocument/2006/relationships/hyperlink" Target="https://drive.google.com/drive/folders/1gLCWK3tNZ229Gvf3qz1OWvKnDoutdV_T" TargetMode="External"/><Relationship Id="rId769" Type="http://schemas.openxmlformats.org/officeDocument/2006/relationships/hyperlink" Target="https://drive.google.com/drive/folders/1kP5DE9OyB4WR77n6fA39gvIUQ5DDGWMf" TargetMode="External"/><Relationship Id="rId526" Type="http://schemas.openxmlformats.org/officeDocument/2006/relationships/hyperlink" Target="https://drive.google.com/drive/folders/1_i8Uny6pGSQY1D8tNAai6x4Pb5hcm-RM" TargetMode="External"/><Relationship Id="rId768" Type="http://schemas.openxmlformats.org/officeDocument/2006/relationships/hyperlink" Target="https://drive.google.com/drive/folders/1BliLMHa5YqolSyqebpoMuC71phP9C_bX" TargetMode="External"/><Relationship Id="rId26" Type="http://schemas.openxmlformats.org/officeDocument/2006/relationships/hyperlink" Target="https://drive.google.com/drive/folders/1XKfJo9DkOvvpA0DakR5bAkn8bIzzoUyk?usp=drive_link" TargetMode="External"/><Relationship Id="rId25" Type="http://schemas.openxmlformats.org/officeDocument/2006/relationships/hyperlink" Target="https://drive.google.com/drive/folders/1_jfKLBrX8kCSIgTyXjhj9PcDCznXUYii?usp=drive_link" TargetMode="External"/><Relationship Id="rId28" Type="http://schemas.openxmlformats.org/officeDocument/2006/relationships/hyperlink" Target="https://drive.google.com/drive/folders/1ag9aK-PErEQqXeGALTn6bzvcF7omTII0?usp=drive_link" TargetMode="External"/><Relationship Id="rId27" Type="http://schemas.openxmlformats.org/officeDocument/2006/relationships/hyperlink" Target="https://drive.google.com/drive/folders/1W_gJgYjK2IqVocNYgcqcOBWbPufKVVon?usp=drive_link" TargetMode="External"/><Relationship Id="rId521" Type="http://schemas.openxmlformats.org/officeDocument/2006/relationships/hyperlink" Target="https://drive.google.com/drive/folders/1MCqyRYvbA6YI3Pzdkie9jL3OfbI3J6Ks" TargetMode="External"/><Relationship Id="rId763" Type="http://schemas.openxmlformats.org/officeDocument/2006/relationships/hyperlink" Target="https://drive.google.com/drive/folders/1TzKPAEwPMNpjAV2Lf6nC_7BhHT9xMlVE" TargetMode="External"/><Relationship Id="rId29" Type="http://schemas.openxmlformats.org/officeDocument/2006/relationships/hyperlink" Target="https://drive.google.com/drive/folders/1zKxBuTfIcNAz4Bdf5zYruGMN-9cmpqeh" TargetMode="External"/><Relationship Id="rId520" Type="http://schemas.openxmlformats.org/officeDocument/2006/relationships/hyperlink" Target="https://drive.google.com/drive/folders/1QIqtrScktPNeoZm6ARPEzHs5RafHWcLc" TargetMode="External"/><Relationship Id="rId762" Type="http://schemas.openxmlformats.org/officeDocument/2006/relationships/hyperlink" Target="https://drive.google.com/open?id=1PrzKoZWvXwlgtfZQJt2-v2QDxaAFxv45&amp;usp=drive_copy" TargetMode="External"/><Relationship Id="rId761" Type="http://schemas.openxmlformats.org/officeDocument/2006/relationships/hyperlink" Target="https://drive.google.com/drive/folders/1DfM9rAMmGmpyJuOuvwZcoq-2y1i5fG_0" TargetMode="External"/><Relationship Id="rId760" Type="http://schemas.openxmlformats.org/officeDocument/2006/relationships/hyperlink" Target="https://drive.google.com/drive/folders/1Z6H-itFEoacJS_67_xdQGkePNk89Vgu0" TargetMode="External"/><Relationship Id="rId11" Type="http://schemas.openxmlformats.org/officeDocument/2006/relationships/hyperlink" Target="https://drive.google.com/drive/folders/1Q-aPD72NO71j0OHafsu_aXtjI_9_DnZW?usp=drive_link" TargetMode="External"/><Relationship Id="rId10" Type="http://schemas.openxmlformats.org/officeDocument/2006/relationships/hyperlink" Target="https://drive.google.com/drive/folders/1w4UG_APKx9yQqY3HTgOws9efA5RfLfWf?usp=drive_link" TargetMode="External"/><Relationship Id="rId13" Type="http://schemas.openxmlformats.org/officeDocument/2006/relationships/hyperlink" Target="https://drive.google.com/drive/folders/1JAbRzuLnWKG3Qg6_EUZuN0CMjIkUNNGK?usp=drive_link" TargetMode="External"/><Relationship Id="rId12" Type="http://schemas.openxmlformats.org/officeDocument/2006/relationships/hyperlink" Target="https://drive.google.com/drive/folders/1f4znjrsuYmEVX_Y7bctudCheFRR2b9R-" TargetMode="External"/><Relationship Id="rId519" Type="http://schemas.openxmlformats.org/officeDocument/2006/relationships/hyperlink" Target="https://drive.google.com/drive/folders/193yhUzWy-REZbE-i56xZgmbLYk5tc8Bp" TargetMode="External"/><Relationship Id="rId514" Type="http://schemas.openxmlformats.org/officeDocument/2006/relationships/hyperlink" Target="https://drive.google.com/drive/folders/1q-N2nrJNRP4oQ9HFHi0Z56ToHSI8dFIK" TargetMode="External"/><Relationship Id="rId756" Type="http://schemas.openxmlformats.org/officeDocument/2006/relationships/hyperlink" Target="https://drive.google.com/drive/folders/1YjGqGy-WU-ktC0wmrIobx82ChkwvbgPY" TargetMode="External"/><Relationship Id="rId513" Type="http://schemas.openxmlformats.org/officeDocument/2006/relationships/hyperlink" Target="https://drive.google.com/drive/folders/1J8GJmZIQoImcnVoS95eUa6g_pRgBXu9D" TargetMode="External"/><Relationship Id="rId755" Type="http://schemas.openxmlformats.org/officeDocument/2006/relationships/hyperlink" Target="https://drive.google.com/drive/folders/1KNRF-HmlfIj46aCzWzxIv3P6o2UlQBIE" TargetMode="External"/><Relationship Id="rId512" Type="http://schemas.openxmlformats.org/officeDocument/2006/relationships/hyperlink" Target="https://drive.google.com/drive/folders/16D8xO52HGM_nwaceTmhrrRwXmc5FcHUk" TargetMode="External"/><Relationship Id="rId754" Type="http://schemas.openxmlformats.org/officeDocument/2006/relationships/hyperlink" Target="https://drive.google.com/drive/folders/1gm8rbxLv5HcSU6vYikqUFcxL9pSKuKxx" TargetMode="External"/><Relationship Id="rId511" Type="http://schemas.openxmlformats.org/officeDocument/2006/relationships/hyperlink" Target="https://drive.google.com/drive/folders/1MdX8Bv1IxUTxh8doX-IipZ1_Tsh0UoO5" TargetMode="External"/><Relationship Id="rId753" Type="http://schemas.openxmlformats.org/officeDocument/2006/relationships/hyperlink" Target="https://drive.google.com/drive/folders/1TZpHUVbocqQWHLjMQ8mfUrDQEo6g_EjY" TargetMode="External"/><Relationship Id="rId518" Type="http://schemas.openxmlformats.org/officeDocument/2006/relationships/hyperlink" Target="https://drive.google.com/drive/folders/1No52qAeaIdltvZVqdJN78kR5n3Us0VJ0" TargetMode="External"/><Relationship Id="rId517" Type="http://schemas.openxmlformats.org/officeDocument/2006/relationships/hyperlink" Target="https://drive.google.com/drive/folders/16QmbT-KLezfz1gdvWvldJ7Hf9SaRjuM7" TargetMode="External"/><Relationship Id="rId759" Type="http://schemas.openxmlformats.org/officeDocument/2006/relationships/hyperlink" Target="https://drive.google.com/drive/folders/1tgS5l5NAz4Q3x8Fa5SRUzXJS75q4Jjbz" TargetMode="External"/><Relationship Id="rId516" Type="http://schemas.openxmlformats.org/officeDocument/2006/relationships/hyperlink" Target="https://drive.google.com/drive/folders/1qM-C39Nxs7UGA6C3fc8QVET1Em0Cba-z" TargetMode="External"/><Relationship Id="rId758" Type="http://schemas.openxmlformats.org/officeDocument/2006/relationships/hyperlink" Target="https://drive.google.com/drive/folders/1gbBWACbwpCwgnjq9YufYkEz93pt9n3SN" TargetMode="External"/><Relationship Id="rId515" Type="http://schemas.openxmlformats.org/officeDocument/2006/relationships/hyperlink" Target="https://drive.google.com/drive/folders/1wHTM9DAkZi2uyjOmHgkOaUjWn5AbZeId" TargetMode="External"/><Relationship Id="rId757" Type="http://schemas.openxmlformats.org/officeDocument/2006/relationships/hyperlink" Target="https://drive.google.com/drive/folders/1gVykm_HXHiVmzWY6FW_kx7C8mO4rHXRl" TargetMode="External"/><Relationship Id="rId15" Type="http://schemas.openxmlformats.org/officeDocument/2006/relationships/hyperlink" Target="https://drive.google.com/drive/folders/1Lrob1o2CaHvSOzhKcy_eC7wTuOGINUqN?usp=drive_link" TargetMode="External"/><Relationship Id="rId14" Type="http://schemas.openxmlformats.org/officeDocument/2006/relationships/hyperlink" Target="https://drive.google.com/drive/folders/18qM41cW4cLhByaCgYiev7Igh0_KerAx6?usp=drive_link" TargetMode="External"/><Relationship Id="rId17" Type="http://schemas.openxmlformats.org/officeDocument/2006/relationships/hyperlink" Target="https://drive.google.com/drive/folders/1iJoWPV9ikfhq0fosBpAig0ZRLvkB3Oa8?usp=drive_link" TargetMode="External"/><Relationship Id="rId16" Type="http://schemas.openxmlformats.org/officeDocument/2006/relationships/hyperlink" Target="https://drive.google.com/drive/folders/1No52qAeaIdltvZVqdJN78kR5n3Us0VJ0" TargetMode="External"/><Relationship Id="rId19" Type="http://schemas.openxmlformats.org/officeDocument/2006/relationships/hyperlink" Target="https://drive.google.com/drive/folders/1lwTxK4wUWS_RaVsIh0qFWcPJiJrMi2_W" TargetMode="External"/><Relationship Id="rId510" Type="http://schemas.openxmlformats.org/officeDocument/2006/relationships/hyperlink" Target="https://drive.google.com/drive/folders/1lTzJt06nt3h6p_S3XbPHMr1hO2fQ3vDH" TargetMode="External"/><Relationship Id="rId752" Type="http://schemas.openxmlformats.org/officeDocument/2006/relationships/hyperlink" Target="https://drive.google.com/drive/folders/1kOBUM_p9MOF37ZIJEU_WWnmE7chgGp5r" TargetMode="External"/><Relationship Id="rId18" Type="http://schemas.openxmlformats.org/officeDocument/2006/relationships/hyperlink" Target="https://drive.google.com/drive/folders/1O6d1bnjOEZsC_QopfCL4vcO3QYxQ-7PD?usp=drive_link" TargetMode="External"/><Relationship Id="rId751" Type="http://schemas.openxmlformats.org/officeDocument/2006/relationships/hyperlink" Target="https://drive.google.com/drive/folders/1lOOf0mqh96Svo-WN-H7EeUZOhWl-gYf0" TargetMode="External"/><Relationship Id="rId750" Type="http://schemas.openxmlformats.org/officeDocument/2006/relationships/hyperlink" Target="https://drive.google.com/drive/folders/1ns8lzUHhJH7uVU6gs-2-RE2EMOPehbub" TargetMode="External"/><Relationship Id="rId84" Type="http://schemas.openxmlformats.org/officeDocument/2006/relationships/hyperlink" Target="https://drive.google.com/drive/folders/1gUY4q9YmW3wufqmPgkngYm5hhvhRXQDT?usp=drive_link" TargetMode="External"/><Relationship Id="rId83" Type="http://schemas.openxmlformats.org/officeDocument/2006/relationships/hyperlink" Target="https://drive.google.com/drive/folders/1GPviy_BnEQj36kG_OvyC4f9MbvEmQmNH?usp=drive_link" TargetMode="External"/><Relationship Id="rId86" Type="http://schemas.openxmlformats.org/officeDocument/2006/relationships/hyperlink" Target="https://drive.google.com/drive/folders/1boZB0BLaad7kqsS1lcYqjx1pAjqwQgaq?usp=drive_link" TargetMode="External"/><Relationship Id="rId85" Type="http://schemas.openxmlformats.org/officeDocument/2006/relationships/hyperlink" Target="https://drive.google.com/drive/folders/1S2cvia5QfdlHd8aWNmr6pniqg6qwSGU8?usp=drive_link" TargetMode="External"/><Relationship Id="rId88" Type="http://schemas.openxmlformats.org/officeDocument/2006/relationships/hyperlink" Target="https://drive.google.com/drive/folders/1ShSTsEGkZOREZ7OVymY--OZ8Q7HkgchH?usp=drive_link" TargetMode="External"/><Relationship Id="rId87" Type="http://schemas.openxmlformats.org/officeDocument/2006/relationships/hyperlink" Target="https://drive.google.com/drive/folders/1hD1qR85pdw1uDRhobnRCqlOEPdVsYxXz?usp=drive_link" TargetMode="External"/><Relationship Id="rId89" Type="http://schemas.openxmlformats.org/officeDocument/2006/relationships/hyperlink" Target="https://drive.google.com/drive/folders/1OTfGbccEa6lAQfZJ6Aatyq-DEBTKjEtz?usp=drive_link" TargetMode="External"/><Relationship Id="rId709" Type="http://schemas.openxmlformats.org/officeDocument/2006/relationships/hyperlink" Target="https://drive.google.com/drive/folders/1yfHXA-He_2Vii93uQ1qx_xJjdgUW0031" TargetMode="External"/><Relationship Id="rId708" Type="http://schemas.openxmlformats.org/officeDocument/2006/relationships/hyperlink" Target="https://drive.google.com/drive/folders/1kQ_75J7pLtci1vO5K03fBhmsZueS6KTZ" TargetMode="External"/><Relationship Id="rId707" Type="http://schemas.openxmlformats.org/officeDocument/2006/relationships/hyperlink" Target="https://drive.google.com/drive/folders/1dk3g41hU_ePbOk6_w5McQsmQyerPL1ps" TargetMode="External"/><Relationship Id="rId706" Type="http://schemas.openxmlformats.org/officeDocument/2006/relationships/hyperlink" Target="https://drive.google.com/drive/folders/1y2edinxtna-gXEl4Rj5q-lpqGXC2KAus" TargetMode="External"/><Relationship Id="rId80" Type="http://schemas.openxmlformats.org/officeDocument/2006/relationships/hyperlink" Target="https://drive.google.com/drive/folders/1kBXa6SKT-zvHrFsxQXZzm5zfb6llbaIr?usp=drive_link" TargetMode="External"/><Relationship Id="rId82" Type="http://schemas.openxmlformats.org/officeDocument/2006/relationships/hyperlink" Target="https://drive.google.com/drive/folders/1u_J8oZXkNP9IRGxDVC1DygWqdHRKqWOF?usp=drive_link" TargetMode="External"/><Relationship Id="rId81" Type="http://schemas.openxmlformats.org/officeDocument/2006/relationships/hyperlink" Target="https://drive.google.com/drive/folders/1lsvtQ1bkdxrtBJ3SZjDjMciZz1DldzMi?usp=drive_link" TargetMode="External"/><Relationship Id="rId701" Type="http://schemas.openxmlformats.org/officeDocument/2006/relationships/hyperlink" Target="https://drive.google.com/drive/folders/1kKMhOnXWxOD9QM-JR6WxDEhsnQ0CuYj_" TargetMode="External"/><Relationship Id="rId700" Type="http://schemas.openxmlformats.org/officeDocument/2006/relationships/hyperlink" Target="https://drive.google.com/drive/folders/1YurDG6fkTR8HCLonnYOyXdyWb7Ql8gi2?usp=drive_link" TargetMode="External"/><Relationship Id="rId705" Type="http://schemas.openxmlformats.org/officeDocument/2006/relationships/hyperlink" Target="https://drive.google.com/drive/folders/1_ehYGierYrCth9aHl-7Pohv8DdYI7NFv" TargetMode="External"/><Relationship Id="rId704" Type="http://schemas.openxmlformats.org/officeDocument/2006/relationships/hyperlink" Target="https://drive.google.com/drive/folders/1rxm6JqG0YqdOK2Ue22uedJc5bPd16wmr" TargetMode="External"/><Relationship Id="rId703" Type="http://schemas.openxmlformats.org/officeDocument/2006/relationships/hyperlink" Target="https://drive.google.com/drive/folders/1rxm6JqG0YqdOK2Ue22uedJc5bPd16wmr" TargetMode="External"/><Relationship Id="rId702" Type="http://schemas.openxmlformats.org/officeDocument/2006/relationships/hyperlink" Target="https://drive.google.com/open?id=1TB570ZEYZ1h5fNy4wFRcDcqGUAYfvpsF&amp;usp=drive_copy" TargetMode="External"/><Relationship Id="rId73" Type="http://schemas.openxmlformats.org/officeDocument/2006/relationships/hyperlink" Target="https://drive.google.com/drive/folders/1IS1XFghOYJTeMKz2pqSRmeZFPBUT0XrR?usp=drive_link" TargetMode="External"/><Relationship Id="rId72" Type="http://schemas.openxmlformats.org/officeDocument/2006/relationships/hyperlink" Target="https://drive.google.com/drive/folders/1mEnAwKXdj4oZQExaS1Z_t3wclGzeUR-X?usp=drive_link" TargetMode="External"/><Relationship Id="rId75" Type="http://schemas.openxmlformats.org/officeDocument/2006/relationships/hyperlink" Target="https://drive.google.com/drive/folders/1gEM0GeH--gcOydnswhic3iI1zkMfHjvJ?usp=drive_link" TargetMode="External"/><Relationship Id="rId74" Type="http://schemas.openxmlformats.org/officeDocument/2006/relationships/hyperlink" Target="https://drive.google.com/drive/folders/15jKPyBHcEnmGbx_3A7vUvdPzA2OgYnEY?usp=drive_link" TargetMode="External"/><Relationship Id="rId77" Type="http://schemas.openxmlformats.org/officeDocument/2006/relationships/hyperlink" Target="https://drive.google.com/drive/folders/1HUj2bOfI7V8dO1mcSi3d1_94CBnDHOkV" TargetMode="External"/><Relationship Id="rId76" Type="http://schemas.openxmlformats.org/officeDocument/2006/relationships/hyperlink" Target="https://drive.google.com/drive/folders/16Z2VZ2EvTaVBVgl33LJzC666YELzOtGE?usp=drive_link" TargetMode="External"/><Relationship Id="rId79" Type="http://schemas.openxmlformats.org/officeDocument/2006/relationships/hyperlink" Target="https://drive.google.com/drive/folders/1NhIcZFEQAEA1ICOgDeBy4YqK799FkO5B?usp=drive_link" TargetMode="External"/><Relationship Id="rId78" Type="http://schemas.openxmlformats.org/officeDocument/2006/relationships/hyperlink" Target="https://drive.google.com/drive/folders/1GgwQtuemaVcaS6ynUtcpz90X5CESHPwm?usp=drive_link" TargetMode="External"/><Relationship Id="rId71" Type="http://schemas.openxmlformats.org/officeDocument/2006/relationships/hyperlink" Target="https://drive.google.com/drive/folders/1d7NJVZmNnWL1xPdsKTmlGHW1ppO3pRj3?usp=drive_link" TargetMode="External"/><Relationship Id="rId70" Type="http://schemas.openxmlformats.org/officeDocument/2006/relationships/hyperlink" Target="https://drive.google.com/drive/folders/10hnIsSzOvFT9eaUtY0GqCNVvCXNFTEaC?usp=drive_link" TargetMode="External"/><Relationship Id="rId62" Type="http://schemas.openxmlformats.org/officeDocument/2006/relationships/hyperlink" Target="https://drive.google.com/drive/folders/1mBMMeh4woitHLzXw2sfDGueakxJMMuMg?usp=drive_link" TargetMode="External"/><Relationship Id="rId61" Type="http://schemas.openxmlformats.org/officeDocument/2006/relationships/hyperlink" Target="https://drive.google.com/drive/folders/1KNUJCuDYfSTAo8-sl8NmGolQixnJNxHf" TargetMode="External"/><Relationship Id="rId64" Type="http://schemas.openxmlformats.org/officeDocument/2006/relationships/hyperlink" Target="https://drive.google.com/drive/folders/1r_uG2e9RLHYH7OAS6vAVwR72tX5zPhSt" TargetMode="External"/><Relationship Id="rId63" Type="http://schemas.openxmlformats.org/officeDocument/2006/relationships/hyperlink" Target="https://drive.google.com/drive/folders/1jsaw-34EQqkNvTu1w5laIU5Vp4xM8fFg" TargetMode="External"/><Relationship Id="rId66" Type="http://schemas.openxmlformats.org/officeDocument/2006/relationships/hyperlink" Target="https://drive.google.com/drive/folders/1uaC6IvQUw1Qd2DY42KwDyQjAg9rsFhbY?usp=drive_link" TargetMode="External"/><Relationship Id="rId65" Type="http://schemas.openxmlformats.org/officeDocument/2006/relationships/hyperlink" Target="https://drive.google.com/drive/folders/1vlqZ_wTnxaZU2kdKbaeIsg5CWkxVH8JP" TargetMode="External"/><Relationship Id="rId68" Type="http://schemas.openxmlformats.org/officeDocument/2006/relationships/hyperlink" Target="https://drive.google.com/drive/folders/1xXutQA2aXPdH1KUaAUZvNv8B151mJ8Wp?usp=drive_link" TargetMode="External"/><Relationship Id="rId67" Type="http://schemas.openxmlformats.org/officeDocument/2006/relationships/hyperlink" Target="https://drive.google.com/drive/folders/1MJwHpCBakn4BlesTPY9jWA2E70Fg3OW4?usp=drive_link" TargetMode="External"/><Relationship Id="rId729" Type="http://schemas.openxmlformats.org/officeDocument/2006/relationships/hyperlink" Target="https://drive.google.com/drive/folders/1FUJ9UQNo7r1B0IwfhPUEmPB18kpLNJjo" TargetMode="External"/><Relationship Id="rId728" Type="http://schemas.openxmlformats.org/officeDocument/2006/relationships/hyperlink" Target="https://drive.google.com/drive/folders/1zR60Ynyji5eQKtjJw0v9kv-dEkPI2gFN" TargetMode="External"/><Relationship Id="rId60" Type="http://schemas.openxmlformats.org/officeDocument/2006/relationships/hyperlink" Target="https://drive.google.com/drive/folders/1sEJ2mjsfD4z0ZnrsotVEwgcJ8ACfNsyF?usp=drive_link" TargetMode="External"/><Relationship Id="rId723" Type="http://schemas.openxmlformats.org/officeDocument/2006/relationships/hyperlink" Target="https://drive.google.com/drive/folders/1wuHVTUq6iwiK1dIkcjI750jq2vaBYMpu" TargetMode="External"/><Relationship Id="rId722" Type="http://schemas.openxmlformats.org/officeDocument/2006/relationships/hyperlink" Target="https://drive.google.com/drive/folders/1ACWwDA5XQ9Yb46lX4mfiKzziaPaAfLFx" TargetMode="External"/><Relationship Id="rId721" Type="http://schemas.openxmlformats.org/officeDocument/2006/relationships/hyperlink" Target="https://drive.google.com/drive/folders/1jhY4z6ZoLPeC-cSmjwiqbZLMbMWpr-vj" TargetMode="External"/><Relationship Id="rId720" Type="http://schemas.openxmlformats.org/officeDocument/2006/relationships/hyperlink" Target="https://drive.google.com/drive/folders/1RixVTAZFRaC8pfyXmq4sdaJuwjaAWaf7" TargetMode="External"/><Relationship Id="rId727" Type="http://schemas.openxmlformats.org/officeDocument/2006/relationships/hyperlink" Target="https://drive.google.com/drive/folders/12jNV5CK86xdaAYU60eVdr-Rbs4DLaoUI" TargetMode="External"/><Relationship Id="rId726" Type="http://schemas.openxmlformats.org/officeDocument/2006/relationships/hyperlink" Target="https://drive.google.com/drive/folders/1Ce3Uv7b03GHyyKpRoLoaBNRqFmxe5_Br" TargetMode="External"/><Relationship Id="rId725" Type="http://schemas.openxmlformats.org/officeDocument/2006/relationships/hyperlink" Target="https://drive.google.com/drive/folders/1NHYzP7AjzwuDhqqsPAfsVurZmWxSvpPm" TargetMode="External"/><Relationship Id="rId724" Type="http://schemas.openxmlformats.org/officeDocument/2006/relationships/hyperlink" Target="https://drive.google.com/drive/folders/1ZTSZTrMhGWr7bAVL4QO8fP-RuLDdQ_Qy" TargetMode="External"/><Relationship Id="rId69" Type="http://schemas.openxmlformats.org/officeDocument/2006/relationships/hyperlink" Target="https://drive.google.com/drive/folders/1ZRjm3ob4epjwVGx21lAIJIJFqW6PAEN3?usp=drive_link" TargetMode="External"/><Relationship Id="rId51" Type="http://schemas.openxmlformats.org/officeDocument/2006/relationships/hyperlink" Target="https://drive.google.com/drive/folders/1zleQUm-r9VeEvb7IQXOCeyKm5F4SkFiU?usp=drive_link" TargetMode="External"/><Relationship Id="rId50" Type="http://schemas.openxmlformats.org/officeDocument/2006/relationships/hyperlink" Target="https://drive.google.com/drive/folders/1FMuZodnqBEF-lIV8G1kRiXiEw2w1-Tvt?usp=drive_link" TargetMode="External"/><Relationship Id="rId53" Type="http://schemas.openxmlformats.org/officeDocument/2006/relationships/hyperlink" Target="https://drive.google.com/drive/folders/10_bAxQnkaUKooz4X8pLMd64nXi5lzcIH?usp=drive_link" TargetMode="External"/><Relationship Id="rId52" Type="http://schemas.openxmlformats.org/officeDocument/2006/relationships/hyperlink" Target="https://drive.google.com/drive/folders/1PZvVexPgdc4mjYfuLPEKsRcIz6ZuT5QY?usp=drive_link" TargetMode="External"/><Relationship Id="rId55" Type="http://schemas.openxmlformats.org/officeDocument/2006/relationships/hyperlink" Target="https://drive.google.com/drive/folders/1PLrvv-OHwSopcKEjY4jll69n6pSXk-h6" TargetMode="External"/><Relationship Id="rId54" Type="http://schemas.openxmlformats.org/officeDocument/2006/relationships/hyperlink" Target="https://drive.google.com/open?id=1n6A1T4iEHPxsEYusao8tyAgjoSU6R1KL&amp;usp=drive_copy" TargetMode="External"/><Relationship Id="rId57" Type="http://schemas.openxmlformats.org/officeDocument/2006/relationships/hyperlink" Target="https://drive.google.com/drive/folders/1ZBJvl57vKEzBYeABLB1myGNcFBRvmpIW" TargetMode="External"/><Relationship Id="rId56" Type="http://schemas.openxmlformats.org/officeDocument/2006/relationships/hyperlink" Target="https://drive.google.com/drive/folders/164HtedrLw_7boLlXGn9wpm2zOayCmzPR?usp=drive_link" TargetMode="External"/><Relationship Id="rId719" Type="http://schemas.openxmlformats.org/officeDocument/2006/relationships/hyperlink" Target="https://drive.google.com/drive/folders/15sju6TAXenf3jsalw48rfitXlGDWc5rH" TargetMode="External"/><Relationship Id="rId718" Type="http://schemas.openxmlformats.org/officeDocument/2006/relationships/hyperlink" Target="https://drive.google.com/drive/folders/1TB570ZEYZ1h5fNy4wFRcDcqGUAYfvpsF" TargetMode="External"/><Relationship Id="rId717" Type="http://schemas.openxmlformats.org/officeDocument/2006/relationships/hyperlink" Target="https://drive.google.com/drive/folders/1x8uzoJ635-GdIYTYuFyVvAffKqpgOjDD" TargetMode="External"/><Relationship Id="rId712" Type="http://schemas.openxmlformats.org/officeDocument/2006/relationships/hyperlink" Target="https://drive.google.com/drive/folders/1ODWlAjNPmDiNhcyn8BMc__KWmmAuFMcn" TargetMode="External"/><Relationship Id="rId711" Type="http://schemas.openxmlformats.org/officeDocument/2006/relationships/hyperlink" Target="https://drive.google.com/drive/folders/1haUoWeaUb_v4MFzt78uPMN7zciGjgNtm" TargetMode="External"/><Relationship Id="rId710" Type="http://schemas.openxmlformats.org/officeDocument/2006/relationships/hyperlink" Target="https://drive.google.com/drive/folders/1i5eO79XEQSnMPjnTGLGukOVmBBVGIfxJ" TargetMode="External"/><Relationship Id="rId716" Type="http://schemas.openxmlformats.org/officeDocument/2006/relationships/hyperlink" Target="https://drive.google.com/drive/folders/1S2AMFfNW2bKAhBsNMJ0SsjAQP8xJL5ws" TargetMode="External"/><Relationship Id="rId715" Type="http://schemas.openxmlformats.org/officeDocument/2006/relationships/hyperlink" Target="https://drive.google.com/drive/folders/1e7M5EfUKp66xXzLq2QcBWC8oTd_o5xWi" TargetMode="External"/><Relationship Id="rId714" Type="http://schemas.openxmlformats.org/officeDocument/2006/relationships/hyperlink" Target="https://drive.google.com/drive/folders/1rtt7DK9Y6t5FcPmXha_Q6F4nRUQXXVTP" TargetMode="External"/><Relationship Id="rId713" Type="http://schemas.openxmlformats.org/officeDocument/2006/relationships/hyperlink" Target="https://drive.google.com/drive/folders/1XWEso0Msap6ykOHmiYE9OFHuNhnXj2Ne" TargetMode="External"/><Relationship Id="rId59" Type="http://schemas.openxmlformats.org/officeDocument/2006/relationships/hyperlink" Target="https://drive.google.com/drive/folders/1tMvbDAFqGG_oBk0gT50cTpsXX98bAD_v" TargetMode="External"/><Relationship Id="rId58" Type="http://schemas.openxmlformats.org/officeDocument/2006/relationships/hyperlink" Target="https://drive.google.com/drive/folders/19_27x3CfXGO3818aoB3sx5j0D_CXw99N?usp=drive_link" TargetMode="External"/><Relationship Id="rId590" Type="http://schemas.openxmlformats.org/officeDocument/2006/relationships/hyperlink" Target="https://drive.google.com/drive/folders/1n5WiVBw7s0Qe0OYoxp3IePcC0EFpD81v" TargetMode="External"/><Relationship Id="rId107" Type="http://schemas.openxmlformats.org/officeDocument/2006/relationships/hyperlink" Target="https://drive.google.com/drive/folders/1ZJg7h22sZevkRjucjYvW4QJERB2rROOE?usp=drive_link" TargetMode="External"/><Relationship Id="rId349" Type="http://schemas.openxmlformats.org/officeDocument/2006/relationships/hyperlink" Target="https://drive.google.com/drive/folders/1_iP-WaIAQUuVJ_Xi2f8cuhi3S1Kj9XUc" TargetMode="External"/><Relationship Id="rId106" Type="http://schemas.openxmlformats.org/officeDocument/2006/relationships/hyperlink" Target="https://drive.google.com/drive/folders/1q92XF-uY5jSyR6gCtLBFPOZiw0TH4qwk" TargetMode="External"/><Relationship Id="rId348" Type="http://schemas.openxmlformats.org/officeDocument/2006/relationships/hyperlink" Target="https://drive.google.com/drive/folders/1nZ-EKJW4jUvWM5J7dQMS2sPQn7rmOUxm" TargetMode="External"/><Relationship Id="rId105" Type="http://schemas.openxmlformats.org/officeDocument/2006/relationships/hyperlink" Target="https://drive.google.com/drive/folders/17cLTVK34hIU0rPxd9twbwOAAD7jTK2h_" TargetMode="External"/><Relationship Id="rId347" Type="http://schemas.openxmlformats.org/officeDocument/2006/relationships/hyperlink" Target="https://drive.google.com/drive/folders/1ldnWkkGrIGRlIod6Cp9LXiNOH28a-tR-" TargetMode="External"/><Relationship Id="rId589" Type="http://schemas.openxmlformats.org/officeDocument/2006/relationships/hyperlink" Target="https://drive.google.com/drive/folders/1MukpBxxbpsDi9pMsyTsmXlbrRl1CWnVt" TargetMode="External"/><Relationship Id="rId104" Type="http://schemas.openxmlformats.org/officeDocument/2006/relationships/hyperlink" Target="https://drive.google.com/drive/folders/17cLTVK34hIU0rPxd9twbwOAAD7jTK2h_" TargetMode="External"/><Relationship Id="rId346" Type="http://schemas.openxmlformats.org/officeDocument/2006/relationships/hyperlink" Target="https://drive.google.com/drive/folders/13415cSGU-MUR23GN8zs4zAfJg8dozk1I" TargetMode="External"/><Relationship Id="rId588" Type="http://schemas.openxmlformats.org/officeDocument/2006/relationships/hyperlink" Target="https://drive.google.com/drive/folders/1zs1mKlAXLc2Geb4X0iYEgJWpu6nhs04h" TargetMode="External"/><Relationship Id="rId109" Type="http://schemas.openxmlformats.org/officeDocument/2006/relationships/hyperlink" Target="https://drive.google.com/drive/folders/1YfW3naC3oHLrouqr37SPCUFykUpAASMy" TargetMode="External"/><Relationship Id="rId108" Type="http://schemas.openxmlformats.org/officeDocument/2006/relationships/hyperlink" Target="https://drive.google.com/drive/folders/1tI6HzzqjNp2XZVx17ssLUXkadPBYMb-5" TargetMode="External"/><Relationship Id="rId341" Type="http://schemas.openxmlformats.org/officeDocument/2006/relationships/hyperlink" Target="https://drive.google.com/drive/folders/1s5kNBodVZ2OZuI78NcaCE65DC_tS59b1" TargetMode="External"/><Relationship Id="rId583" Type="http://schemas.openxmlformats.org/officeDocument/2006/relationships/hyperlink" Target="https://drive.google.com/drive/folders/1c2VCMcOxrqu36rr0bAhbE46TCpuuCnt7" TargetMode="External"/><Relationship Id="rId340" Type="http://schemas.openxmlformats.org/officeDocument/2006/relationships/hyperlink" Target="https://drive.google.com/drive/folders/1G8j9HVduJ4wtTVgdDI8zJPwer1QYkZD6" TargetMode="External"/><Relationship Id="rId582" Type="http://schemas.openxmlformats.org/officeDocument/2006/relationships/hyperlink" Target="https://drive.google.com/drive/folders/1U6iwOewV7Hd8BD1aXmlVcl995wR1oOxt" TargetMode="External"/><Relationship Id="rId581" Type="http://schemas.openxmlformats.org/officeDocument/2006/relationships/hyperlink" Target="https://drive.google.com/drive/folders/1IhXZp7Myr5o3-NPibNYeP9Hg0_dTSneW" TargetMode="External"/><Relationship Id="rId580" Type="http://schemas.openxmlformats.org/officeDocument/2006/relationships/hyperlink" Target="https://drive.google.com/drive/folders/1TkjjRnWpwBWL4YC7vbgWesEYzjkZx_4O" TargetMode="External"/><Relationship Id="rId103" Type="http://schemas.openxmlformats.org/officeDocument/2006/relationships/hyperlink" Target="https://drive.google.com/drive/folders/17h_ZLNSiAw-bC1GnhyCJ8ddzGXqEMbwy" TargetMode="External"/><Relationship Id="rId345" Type="http://schemas.openxmlformats.org/officeDocument/2006/relationships/hyperlink" Target="https://drive.google.com/drive/folders/1SiNsfdiuCV18X_SSkntc0IYS9Z0251lw" TargetMode="External"/><Relationship Id="rId587" Type="http://schemas.openxmlformats.org/officeDocument/2006/relationships/hyperlink" Target="https://drive.google.com/drive/folders/1_dOHL8PXqWcPnzNtxBu2DaRp7ZbTs87j" TargetMode="External"/><Relationship Id="rId102" Type="http://schemas.openxmlformats.org/officeDocument/2006/relationships/hyperlink" Target="https://drive.google.com/drive/folders/17h_ZLNSiAw-bC1GnhyCJ8ddzGXqEMbwy" TargetMode="External"/><Relationship Id="rId344" Type="http://schemas.openxmlformats.org/officeDocument/2006/relationships/hyperlink" Target="https://drive.google.com/drive/folders/1p_dNqWfvRw5rZTBRxAkZz0kKoNjQwuID" TargetMode="External"/><Relationship Id="rId586" Type="http://schemas.openxmlformats.org/officeDocument/2006/relationships/hyperlink" Target="https://drive.google.com/drive/folders/1F8M4wwgbbzA_N6PldbvhxQY4JUTZzmoh" TargetMode="External"/><Relationship Id="rId101" Type="http://schemas.openxmlformats.org/officeDocument/2006/relationships/hyperlink" Target="https://drive.google.com/drive/folders/1dQgF9cqqqSN2jkjENCUgateSAercOJRS" TargetMode="External"/><Relationship Id="rId343" Type="http://schemas.openxmlformats.org/officeDocument/2006/relationships/hyperlink" Target="https://drive.google.com/drive/u/1/folders/1ezC2Kp0--hCuMi3fOd6Q7S_sx59EReM6" TargetMode="External"/><Relationship Id="rId585" Type="http://schemas.openxmlformats.org/officeDocument/2006/relationships/hyperlink" Target="https://drive.google.com/drive/folders/1bsjjfcf3S0Os3H96H7Ij-zKxQ2ooPQ6w" TargetMode="External"/><Relationship Id="rId100" Type="http://schemas.openxmlformats.org/officeDocument/2006/relationships/hyperlink" Target="https://drive.google.com/drive/folders/1xy-56JWFxq842LRmixsdga02Ijs5I9Lp?usp=drive_link" TargetMode="External"/><Relationship Id="rId342" Type="http://schemas.openxmlformats.org/officeDocument/2006/relationships/hyperlink" Target="https://drive.google.com/drive/folders/14Bs7ZJalRVbKvvb1gkC2Qm-O6OV_0xi7" TargetMode="External"/><Relationship Id="rId584" Type="http://schemas.openxmlformats.org/officeDocument/2006/relationships/hyperlink" Target="https://drive.google.com/drive/folders/1V7SNlt6xbfCBdxcSVWZJm99Gflzy74Q-" TargetMode="External"/><Relationship Id="rId338" Type="http://schemas.openxmlformats.org/officeDocument/2006/relationships/hyperlink" Target="https://drive.google.com/drive/folders/1W2sin9w_VeaNufwMjKy0OaLLhYKFQu7O" TargetMode="External"/><Relationship Id="rId337" Type="http://schemas.openxmlformats.org/officeDocument/2006/relationships/hyperlink" Target="https://drive.google.com/drive/folders/1WjHYMeizSRoWf4HmseMeisAPBnIJ9zO4" TargetMode="External"/><Relationship Id="rId579" Type="http://schemas.openxmlformats.org/officeDocument/2006/relationships/hyperlink" Target="https://drive.google.com/drive/folders/1Lc-omVoYcKi5NFmd-fNvFpp-yqk0LhKM" TargetMode="External"/><Relationship Id="rId336" Type="http://schemas.openxmlformats.org/officeDocument/2006/relationships/hyperlink" Target="https://drive.google.com/drive/folders/1F05Gjf5hoAJW-HBfMF_FpZOnweCnOzz1" TargetMode="External"/><Relationship Id="rId578" Type="http://schemas.openxmlformats.org/officeDocument/2006/relationships/hyperlink" Target="https://drive.google.com/drive/folders/1DVa2rmX6Tvm7piryylJeNkuQXNaztX9n" TargetMode="External"/><Relationship Id="rId335" Type="http://schemas.openxmlformats.org/officeDocument/2006/relationships/hyperlink" Target="https://drive.google.com/drive/folders/1EPkwO4yF5c4g6gFQGA_mpZtDegb_rX1p" TargetMode="External"/><Relationship Id="rId577" Type="http://schemas.openxmlformats.org/officeDocument/2006/relationships/hyperlink" Target="https://drive.google.com/drive/folders/1wBGQeRyIKe7JApQi0r7Bspxht_p2q1SF" TargetMode="External"/><Relationship Id="rId339" Type="http://schemas.openxmlformats.org/officeDocument/2006/relationships/hyperlink" Target="https://drive.google.com/drive/folders/1zDJS4wW8fk42uh5MXlnEyQZz6bJJezIU" TargetMode="External"/><Relationship Id="rId330" Type="http://schemas.openxmlformats.org/officeDocument/2006/relationships/hyperlink" Target="https://drive.google.com/drive/folders/1I9JpnZRuXHPNT5L7s58QWsQMe4Es_uRF" TargetMode="External"/><Relationship Id="rId572" Type="http://schemas.openxmlformats.org/officeDocument/2006/relationships/hyperlink" Target="https://drive.google.com/drive/folders/1PaoF344pHdn-95twF9fjWukJ_h6ZsHcN" TargetMode="External"/><Relationship Id="rId571" Type="http://schemas.openxmlformats.org/officeDocument/2006/relationships/hyperlink" Target="https://drive.google.com/drive/folders/1jrG_s1cPnrBEmZYJS_yS9sDjRT1c-zHe" TargetMode="External"/><Relationship Id="rId570" Type="http://schemas.openxmlformats.org/officeDocument/2006/relationships/hyperlink" Target="https://drive.google.com/drive/folders/1hmq_dXBFZJ1lrrKti4E0Ub0pVU6cH2Bi" TargetMode="External"/><Relationship Id="rId334" Type="http://schemas.openxmlformats.org/officeDocument/2006/relationships/hyperlink" Target="https://drive.google.com/drive/folders/1BS4SWBt2U-YHtbdgWaYjaANC2c66p109" TargetMode="External"/><Relationship Id="rId576" Type="http://schemas.openxmlformats.org/officeDocument/2006/relationships/hyperlink" Target="https://drive.google.com/drive/folders/1XoS0-MMwP3nDRpZRbZB424eSO-TZ55iC" TargetMode="External"/><Relationship Id="rId333" Type="http://schemas.openxmlformats.org/officeDocument/2006/relationships/hyperlink" Target="https://drive.google.com/drive/folders/1Us9TRSAzmEvF0acqh97gpr0VNtaveZ1H" TargetMode="External"/><Relationship Id="rId575" Type="http://schemas.openxmlformats.org/officeDocument/2006/relationships/hyperlink" Target="https://drive.google.com/drive/folders/1gDkgmLllX-x3Knm9Lg9TRh6SvNMBVwxI" TargetMode="External"/><Relationship Id="rId332" Type="http://schemas.openxmlformats.org/officeDocument/2006/relationships/hyperlink" Target="https://drive.google.com/drive/folders/10-cq-6Rv3poyx-UJwfaFxwwB75Nc_eh0" TargetMode="External"/><Relationship Id="rId574" Type="http://schemas.openxmlformats.org/officeDocument/2006/relationships/hyperlink" Target="https://drive.google.com/drive/folders/1sPR2G6saZoFBgzxLJnBPUavm6pndplGO" TargetMode="External"/><Relationship Id="rId331" Type="http://schemas.openxmlformats.org/officeDocument/2006/relationships/hyperlink" Target="https://drive.google.com/drive/folders/1PtoELULjBJ1NlcpcWmto5ZPNw2zCjGe9" TargetMode="External"/><Relationship Id="rId573" Type="http://schemas.openxmlformats.org/officeDocument/2006/relationships/hyperlink" Target="https://drive.google.com/drive/folders/1f3FIN9SLxu8LJvB-K2T8V3TwkB-73Kl5" TargetMode="External"/><Relationship Id="rId370" Type="http://schemas.openxmlformats.org/officeDocument/2006/relationships/hyperlink" Target="https://drive.google.com/drive/folders/1hKiRDiq6OoOQOS13cWiirYg8rrrIBKJa" TargetMode="External"/><Relationship Id="rId129" Type="http://schemas.openxmlformats.org/officeDocument/2006/relationships/hyperlink" Target="https://drive.google.com/drive/folders/1egmKS42XIiqDxvJdjZCRBBdONNNclvmI" TargetMode="External"/><Relationship Id="rId128" Type="http://schemas.openxmlformats.org/officeDocument/2006/relationships/hyperlink" Target="https://drive.google.com/drive/folders/1BCkQZWcXgPFNZ1NaXHm-_RU82_QCJybr" TargetMode="External"/><Relationship Id="rId127" Type="http://schemas.openxmlformats.org/officeDocument/2006/relationships/hyperlink" Target="https://drive.google.com/drive/folders/1XetQoHgStpnHl7y1LYBjfxj_rmD3Ytcp" TargetMode="External"/><Relationship Id="rId369" Type="http://schemas.openxmlformats.org/officeDocument/2006/relationships/hyperlink" Target="https://drive.google.com/drive/folders/1zredniYoJoIeUotnyIgWveAqbdLUGnrT" TargetMode="External"/><Relationship Id="rId126" Type="http://schemas.openxmlformats.org/officeDocument/2006/relationships/hyperlink" Target="https://drive.google.com/drive/folders/19X_PI9zSHM3QyutBoHx4ZzRcME8uiDnd" TargetMode="External"/><Relationship Id="rId368" Type="http://schemas.openxmlformats.org/officeDocument/2006/relationships/hyperlink" Target="https://drive.google.com/drive/folders/1KWWssBmsQr0gDTPw_KFqyG51SGOAPAcf" TargetMode="External"/><Relationship Id="rId121" Type="http://schemas.openxmlformats.org/officeDocument/2006/relationships/hyperlink" Target="https://drive.google.com/drive/folders/1d-ivyZvIrf1rhMNadENBA8CQLGVTyE2q" TargetMode="External"/><Relationship Id="rId363" Type="http://schemas.openxmlformats.org/officeDocument/2006/relationships/hyperlink" Target="https://drive.google.com/drive/folders/1x0xqJPEMOyARkLanx3kXe3MKQieKbnIh" TargetMode="External"/><Relationship Id="rId120" Type="http://schemas.openxmlformats.org/officeDocument/2006/relationships/hyperlink" Target="https://drive.google.com/drive/folders/1YhKlWndzJxMG72ZlMFgXnhUhFDQrYsLL" TargetMode="External"/><Relationship Id="rId362" Type="http://schemas.openxmlformats.org/officeDocument/2006/relationships/hyperlink" Target="https://drive.google.com/drive/folders/1JBzZyuhtMeHEBU0n0sRqtjjk1Y09MgOh" TargetMode="External"/><Relationship Id="rId361" Type="http://schemas.openxmlformats.org/officeDocument/2006/relationships/hyperlink" Target="https://drive.google.com/drive/folders/1AQAIr8vTE-8g0zX1HC4oC4tcjqOiWpD8" TargetMode="External"/><Relationship Id="rId360" Type="http://schemas.openxmlformats.org/officeDocument/2006/relationships/hyperlink" Target="https://drive.google.com/drive/folders/1CujsXTp1lw12yss1HopcK1stHeUGjd0R" TargetMode="External"/><Relationship Id="rId125" Type="http://schemas.openxmlformats.org/officeDocument/2006/relationships/hyperlink" Target="https://drive.google.com/drive/folders/1NqNEJimsN3V61sKmj2WIWPM4XiN8Ydan" TargetMode="External"/><Relationship Id="rId367" Type="http://schemas.openxmlformats.org/officeDocument/2006/relationships/hyperlink" Target="https://drive.google.com/drive/folders/0B6lqipDVNUFHU1h2Qkx6N2RsQUk" TargetMode="External"/><Relationship Id="rId124" Type="http://schemas.openxmlformats.org/officeDocument/2006/relationships/hyperlink" Target="https://drive.google.com/drive/folders/13lWpdg4H0LIfr74UIINjUJYvhplT93ud" TargetMode="External"/><Relationship Id="rId366" Type="http://schemas.openxmlformats.org/officeDocument/2006/relationships/hyperlink" Target="https://drive.google.com/drive/folders/1XRtpBWaIiDnePssNx0-gmKvsybOgPk5n" TargetMode="External"/><Relationship Id="rId123" Type="http://schemas.openxmlformats.org/officeDocument/2006/relationships/hyperlink" Target="https://drive.google.com/drive/folders/1LpkBdGQSjQwHnoALNEARzO6oG6x_2SxN" TargetMode="External"/><Relationship Id="rId365" Type="http://schemas.openxmlformats.org/officeDocument/2006/relationships/hyperlink" Target="https://drive.google.com/drive/folders/1nHIcajVL3l35iB3HTbemHngNsnFFOA1f" TargetMode="External"/><Relationship Id="rId122" Type="http://schemas.openxmlformats.org/officeDocument/2006/relationships/hyperlink" Target="https://drive.google.com/drive/folders/1CVIvVcQOFgP9VUkU-s4ki29Dpdix83Kw" TargetMode="External"/><Relationship Id="rId364" Type="http://schemas.openxmlformats.org/officeDocument/2006/relationships/hyperlink" Target="https://drive.google.com/drive/folders/124kZx8nwYb6OA8dbYnQFgjehywapwMhj" TargetMode="External"/><Relationship Id="rId95" Type="http://schemas.openxmlformats.org/officeDocument/2006/relationships/hyperlink" Target="https://drive.google.com/drive/folders/1BolUVGX4KbEsaFH0XCAYkhXV4H1wR44E?usp=drive_link" TargetMode="External"/><Relationship Id="rId94" Type="http://schemas.openxmlformats.org/officeDocument/2006/relationships/hyperlink" Target="https://drive.google.com/drive/folders/1I_clKrRYi5Tzvd8FO4XphdMAQ4m0TJT3?usp=drive_link" TargetMode="External"/><Relationship Id="rId97" Type="http://schemas.openxmlformats.org/officeDocument/2006/relationships/hyperlink" Target="https://drive.google.com/drive/folders/1z85lJ5-iJ4TbKD3kRtrHkVF8zx7qBQTn" TargetMode="External"/><Relationship Id="rId96" Type="http://schemas.openxmlformats.org/officeDocument/2006/relationships/hyperlink" Target="https://drive.google.com/drive/folders/1GO2Kms335tAEUpwLBAT1ExkgR9mCK5DA?usp=drive_link" TargetMode="External"/><Relationship Id="rId99" Type="http://schemas.openxmlformats.org/officeDocument/2006/relationships/hyperlink" Target="https://drive.google.com/drive/folders/18XUdHlGyGNxQLf_ILcvKgixPHUv6xWOQ?usp=drive_link" TargetMode="External"/><Relationship Id="rId98" Type="http://schemas.openxmlformats.org/officeDocument/2006/relationships/hyperlink" Target="https://drive.google.com/drive/folders/1aH5hdB8ggCjQtBWuidcpOhjSW0tgFTot" TargetMode="External"/><Relationship Id="rId91" Type="http://schemas.openxmlformats.org/officeDocument/2006/relationships/hyperlink" Target="https://drive.google.com/drive/folders/1A1cUhYCxaneDFAL7yz2p62-EcCwfAyuC?usp=drive_link" TargetMode="External"/><Relationship Id="rId90" Type="http://schemas.openxmlformats.org/officeDocument/2006/relationships/hyperlink" Target="https://drive.google.com/drive/folders/1aKgqGVZyTup_eNGyMn5k7TiBDv23-fuR?usp=drive_link" TargetMode="External"/><Relationship Id="rId93" Type="http://schemas.openxmlformats.org/officeDocument/2006/relationships/hyperlink" Target="https://drive.google.com/drive/folders/1qRTSj6PNzgXwj9I8lx45WTzJYo_36Rax?usp=drive_link" TargetMode="External"/><Relationship Id="rId92" Type="http://schemas.openxmlformats.org/officeDocument/2006/relationships/hyperlink" Target="https://drive.google.com/drive/folders/1u31QGDthjPHrQVnNVq925726yl9D-xEY?usp=drive_link" TargetMode="External"/><Relationship Id="rId118" Type="http://schemas.openxmlformats.org/officeDocument/2006/relationships/hyperlink" Target="https://drive.google.com/drive/folders/10QLtisFlsQJ2tkwvSQvnw98NVD9k3tro" TargetMode="External"/><Relationship Id="rId117" Type="http://schemas.openxmlformats.org/officeDocument/2006/relationships/hyperlink" Target="https://drive.google.com/drive/folders/1swhnKYFP641vmaXYuhm8iK5-YkryZWMd?usp=drive_link" TargetMode="External"/><Relationship Id="rId359" Type="http://schemas.openxmlformats.org/officeDocument/2006/relationships/hyperlink" Target="https://drive.google.com/drive/folders/1KTbyw1zf8HWqg4yK8VrZDY_jJu2hctyW" TargetMode="External"/><Relationship Id="rId116" Type="http://schemas.openxmlformats.org/officeDocument/2006/relationships/hyperlink" Target="https://drive.google.com/drive/folders/1EqLeUci1D0ULIvJqSE8OCWQavtmxkr7b" TargetMode="External"/><Relationship Id="rId358" Type="http://schemas.openxmlformats.org/officeDocument/2006/relationships/hyperlink" Target="https://drive.google.com/drive/folders/1xkevBZlrOyS4zuF4tSHp1x1H0-L0fhV6" TargetMode="External"/><Relationship Id="rId115" Type="http://schemas.openxmlformats.org/officeDocument/2006/relationships/hyperlink" Target="https://drive.google.com/drive/folders/1O7RmbMgk2Pvz3bCZd2GpfCZHOjb3K7GM" TargetMode="External"/><Relationship Id="rId357" Type="http://schemas.openxmlformats.org/officeDocument/2006/relationships/hyperlink" Target="https://drive.google.com/drive/folders/10XSU9-Dhpip7ynzAKjR7UtjneTpAmCQR" TargetMode="External"/><Relationship Id="rId599" Type="http://schemas.openxmlformats.org/officeDocument/2006/relationships/hyperlink" Target="https://drive.google.com/drive/folders/1pqNx9Xp6z9YnG2w0n8n6_Z5iYBj0WMVH" TargetMode="External"/><Relationship Id="rId119" Type="http://schemas.openxmlformats.org/officeDocument/2006/relationships/hyperlink" Target="https://drive.google.com/drive/folders/1TXiIRbTBmP28njDi2SjU5gd-fI_R6Mud" TargetMode="External"/><Relationship Id="rId110" Type="http://schemas.openxmlformats.org/officeDocument/2006/relationships/hyperlink" Target="https://drive.google.com/drive/folders/1gBJUGd4KfbwfLjva0o3_DOa_OmPZ8_aZ" TargetMode="External"/><Relationship Id="rId352" Type="http://schemas.openxmlformats.org/officeDocument/2006/relationships/hyperlink" Target="https://drive.google.com/drive/folders/1_avfi1AOQJ1kJEzI24wirvUgdNsGXQne" TargetMode="External"/><Relationship Id="rId594" Type="http://schemas.openxmlformats.org/officeDocument/2006/relationships/hyperlink" Target="https://drive.google.com/drive/folders/1AuqhJwwEBrTigJYIxCu7sTnb-eIz0VCL" TargetMode="External"/><Relationship Id="rId351" Type="http://schemas.openxmlformats.org/officeDocument/2006/relationships/hyperlink" Target="https://drive.google.com/drive/folders/1-Hf-FCchHvNHVkbLlXxcfT2fJa24nTFO" TargetMode="External"/><Relationship Id="rId593" Type="http://schemas.openxmlformats.org/officeDocument/2006/relationships/hyperlink" Target="https://drive.google.com/drive/folders/1LWMz0d7mEUANjTS9-1BOBmjxl81zenA3" TargetMode="External"/><Relationship Id="rId350" Type="http://schemas.openxmlformats.org/officeDocument/2006/relationships/hyperlink" Target="https://drive.google.com/drive/folders/1S1zqEW25a4Y_c5fCC0b1KLtPH0hN3WC8" TargetMode="External"/><Relationship Id="rId592" Type="http://schemas.openxmlformats.org/officeDocument/2006/relationships/hyperlink" Target="https://drive.google.com/drive/folders/1BwB0PKpIjEEFshsDNZ2EMEx9dNHbbsyb" TargetMode="External"/><Relationship Id="rId591" Type="http://schemas.openxmlformats.org/officeDocument/2006/relationships/hyperlink" Target="https://drive.google.com/drive/folders/1c9yH8j5YrVb7S8l7HRzLBBptIvRin9MV" TargetMode="External"/><Relationship Id="rId114" Type="http://schemas.openxmlformats.org/officeDocument/2006/relationships/hyperlink" Target="https://drive.google.com/drive/folders/1UP8Dl2e1gNG28xzPaVBgm0TbZF6XmyT9" TargetMode="External"/><Relationship Id="rId356" Type="http://schemas.openxmlformats.org/officeDocument/2006/relationships/hyperlink" Target="https://drive.google.com/drive/folders/198-AeVfj9s9DrLQS6DQ65wSfUwr4vwG5" TargetMode="External"/><Relationship Id="rId598" Type="http://schemas.openxmlformats.org/officeDocument/2006/relationships/hyperlink" Target="https://drive.google.com/drive/folders/1kXLknsHT94rPD5fLWXSgjFD-Ki0Haj5C" TargetMode="External"/><Relationship Id="rId113" Type="http://schemas.openxmlformats.org/officeDocument/2006/relationships/hyperlink" Target="https://drive.google.com/drive/folders/1ZCnzabEuHfUnkE8mnRmckPr-rL15ko7t" TargetMode="External"/><Relationship Id="rId355" Type="http://schemas.openxmlformats.org/officeDocument/2006/relationships/hyperlink" Target="https://drive.google.com/drive/folders/1av_vQkDRRKISzqyBxzWRwLC9dlAzML67" TargetMode="External"/><Relationship Id="rId597" Type="http://schemas.openxmlformats.org/officeDocument/2006/relationships/hyperlink" Target="https://drive.google.com/drive/folders/10Ce0L1pu1F-C72aiCM9z4Yy8THhYDNNA" TargetMode="External"/><Relationship Id="rId112" Type="http://schemas.openxmlformats.org/officeDocument/2006/relationships/hyperlink" Target="https://drive.google.com/drive/folders/1IU7hsQqcKTJufG93EtJPETbjgRG7cSPa?usp=drive_link" TargetMode="External"/><Relationship Id="rId354" Type="http://schemas.openxmlformats.org/officeDocument/2006/relationships/hyperlink" Target="https://drive.google.com/drive/folders/1S8-VaDcAeEw6-rF0zC34p_5uDntThuSD" TargetMode="External"/><Relationship Id="rId596" Type="http://schemas.openxmlformats.org/officeDocument/2006/relationships/hyperlink" Target="https://drive.google.com/drive/folders/1zDDq1bigxNKewj-f5S3piO7iDF4nkoFV" TargetMode="External"/><Relationship Id="rId111" Type="http://schemas.openxmlformats.org/officeDocument/2006/relationships/hyperlink" Target="https://drive.google.com/drive/folders/1gxHegeFi0kocbykebjA0z91xDL7_EItd" TargetMode="External"/><Relationship Id="rId353" Type="http://schemas.openxmlformats.org/officeDocument/2006/relationships/hyperlink" Target="https://drive.google.com/drive/folders/1hi1Xo9I0qMkhE8LEiOj4p-csLnALaVXz" TargetMode="External"/><Relationship Id="rId595" Type="http://schemas.openxmlformats.org/officeDocument/2006/relationships/hyperlink" Target="https://drive.google.com/drive/folders/1ke5vdmUo90gcgeSx4XnRdOXA2zRCdoge" TargetMode="External"/><Relationship Id="rId305" Type="http://schemas.openxmlformats.org/officeDocument/2006/relationships/hyperlink" Target="https://drive.google.com/drive/folders/1HHZ-gPJoQI2L-JYOWWtkhVILecXg2nok" TargetMode="External"/><Relationship Id="rId547" Type="http://schemas.openxmlformats.org/officeDocument/2006/relationships/hyperlink" Target="https://drive.google.com/drive/folders/1dr-BrT31ynOFh9LNlBI8kRP3GWOFui8Y" TargetMode="External"/><Relationship Id="rId789" Type="http://schemas.openxmlformats.org/officeDocument/2006/relationships/hyperlink" Target="https://drive.google.com/drive/folders/1pFJndpp874NdEVvKVI7Or_ogUibg15QT" TargetMode="External"/><Relationship Id="rId304" Type="http://schemas.openxmlformats.org/officeDocument/2006/relationships/hyperlink" Target="https://drive.google.com/drive/folders/1mo1t530OM31gxOezlcKbfaVFRr6TpC87" TargetMode="External"/><Relationship Id="rId546" Type="http://schemas.openxmlformats.org/officeDocument/2006/relationships/hyperlink" Target="https://drive.google.com/drive/folders/1lH6hxKAM2RiVCt53aqObid93wDyi4970" TargetMode="External"/><Relationship Id="rId788" Type="http://schemas.openxmlformats.org/officeDocument/2006/relationships/hyperlink" Target="https://drive.google.com/drive/folders/19lF8EELDYKg9I4fR3OaVD4OGzr_H3iS3" TargetMode="External"/><Relationship Id="rId303" Type="http://schemas.openxmlformats.org/officeDocument/2006/relationships/hyperlink" Target="https://drive.google.com/drive/folders/1pjEnpVGREUHEjJ6RXUqElUGFZOg_F8VY" TargetMode="External"/><Relationship Id="rId545" Type="http://schemas.openxmlformats.org/officeDocument/2006/relationships/hyperlink" Target="https://drive.google.com/drive/folders/1ptLfv4YnqWpi8khckRrNY0377v6VXK_B" TargetMode="External"/><Relationship Id="rId787" Type="http://schemas.openxmlformats.org/officeDocument/2006/relationships/hyperlink" Target="https://drive.google.com/drive/folders/1YrVHxgcGY3axIZHbDCTrLb9VpBT0wqjS" TargetMode="External"/><Relationship Id="rId302" Type="http://schemas.openxmlformats.org/officeDocument/2006/relationships/hyperlink" Target="https://drive.google.com/drive/folders/1-d-P_4lNkUfZMZUn36t08AJUpqKRA7j0" TargetMode="External"/><Relationship Id="rId544" Type="http://schemas.openxmlformats.org/officeDocument/2006/relationships/hyperlink" Target="https://drive.google.com/drive/folders/1EE8-2cQg-9GpymuEAp-pAhbj16lU2EKN" TargetMode="External"/><Relationship Id="rId786" Type="http://schemas.openxmlformats.org/officeDocument/2006/relationships/hyperlink" Target="https://drive.google.com/drive/folders/1DPJmUV-HX71HUio7bcJGTF9b2wRny4Oz" TargetMode="External"/><Relationship Id="rId309" Type="http://schemas.openxmlformats.org/officeDocument/2006/relationships/hyperlink" Target="https://drive.google.com/drive/folders/1wMuCgEDXxcaGcQbJc5LSWt4a7fcOW2EH" TargetMode="External"/><Relationship Id="rId308" Type="http://schemas.openxmlformats.org/officeDocument/2006/relationships/hyperlink" Target="https://drive.google.com/drive/folders/1snkoX_iO-XX8_uxH4J6tV7tAHcB_REmg" TargetMode="External"/><Relationship Id="rId307" Type="http://schemas.openxmlformats.org/officeDocument/2006/relationships/hyperlink" Target="https://drive.google.com/drive/folders/1s6f7TgllvPq7em8aEcjmHUZOzYRCQKbP" TargetMode="External"/><Relationship Id="rId549" Type="http://schemas.openxmlformats.org/officeDocument/2006/relationships/hyperlink" Target="https://drive.google.com/drive/folders/1EPF0Q16h7X2jLhqUvxX9bSDJG90jh3sP" TargetMode="External"/><Relationship Id="rId306" Type="http://schemas.openxmlformats.org/officeDocument/2006/relationships/hyperlink" Target="https://drive.google.com/drive/folders/1Jn4grSqu1eGwmokJhkucIC7CHQmDKQGi" TargetMode="External"/><Relationship Id="rId548" Type="http://schemas.openxmlformats.org/officeDocument/2006/relationships/hyperlink" Target="https://drive.google.com/drive/folders/1meVWtAKd-geqTm1A4_ZMJQmomW1parsp" TargetMode="External"/><Relationship Id="rId781" Type="http://schemas.openxmlformats.org/officeDocument/2006/relationships/hyperlink" Target="https://drive.google.com/drive/folders/1nlf87_tcXChMSVpjHBUpcn9a_NsISxag" TargetMode="External"/><Relationship Id="rId780" Type="http://schemas.openxmlformats.org/officeDocument/2006/relationships/hyperlink" Target="https://drive.google.com/drive/folders/17_uYKIVwt0XrGtgja08-eLLPhSk-qnVI" TargetMode="External"/><Relationship Id="rId301" Type="http://schemas.openxmlformats.org/officeDocument/2006/relationships/hyperlink" Target="https://drive.google.com/drive/folders/1gNQAf8--PaxRS7umSFBKpspo6xUmYhXJ" TargetMode="External"/><Relationship Id="rId543" Type="http://schemas.openxmlformats.org/officeDocument/2006/relationships/hyperlink" Target="https://drive.google.com/drive/folders/1NeByS9S5nKZl111NYfLffVLIiAsIAu7w" TargetMode="External"/><Relationship Id="rId785" Type="http://schemas.openxmlformats.org/officeDocument/2006/relationships/hyperlink" Target="https://drive.google.com/drive/folders/1gTBEvl-yZbzkouSYxzFWJyX7We9Zn88s" TargetMode="External"/><Relationship Id="rId300" Type="http://schemas.openxmlformats.org/officeDocument/2006/relationships/hyperlink" Target="https://drive.google.com/drive/folders/1L717uwTSEsKCxL6aVh34dLjenSWOk7Qg" TargetMode="External"/><Relationship Id="rId542" Type="http://schemas.openxmlformats.org/officeDocument/2006/relationships/hyperlink" Target="https://drive.google.com/drive/folders/1CbIdaLi6NvczFoxFp77RMq5jajqt54Bt" TargetMode="External"/><Relationship Id="rId784" Type="http://schemas.openxmlformats.org/officeDocument/2006/relationships/hyperlink" Target="https://drive.google.com/drive/folders/1PNK7r4TAPcZTd28YpGrm5-3QIwHuznN6" TargetMode="External"/><Relationship Id="rId541" Type="http://schemas.openxmlformats.org/officeDocument/2006/relationships/hyperlink" Target="https://drive.google.com/drive/folders/1dOUw_L5xlRcvl30p9qoTAVaad2HcrUXp" TargetMode="External"/><Relationship Id="rId783" Type="http://schemas.openxmlformats.org/officeDocument/2006/relationships/hyperlink" Target="https://drive.google.com/drive/folders/1Mu0VgQGSRE7s-cVTSvl6nsgWKeerJ_H4" TargetMode="External"/><Relationship Id="rId540" Type="http://schemas.openxmlformats.org/officeDocument/2006/relationships/hyperlink" Target="https://drive.google.com/drive/folders/1hJwCbYrOOx0Ym5XfR4j9SSipV1Fj7qGG" TargetMode="External"/><Relationship Id="rId782" Type="http://schemas.openxmlformats.org/officeDocument/2006/relationships/hyperlink" Target="https://drive.google.com/drive/folders/1hy9_5OI5A8VZJMSIFu7Y60y8zH70t-Ey" TargetMode="External"/><Relationship Id="rId536" Type="http://schemas.openxmlformats.org/officeDocument/2006/relationships/hyperlink" Target="https://drive.google.com/drive/folders/1m2YrnzkuapG44cvABjZfGB_VAXmlYP0b" TargetMode="External"/><Relationship Id="rId778" Type="http://schemas.openxmlformats.org/officeDocument/2006/relationships/hyperlink" Target="https://drive.google.com/drive/folders/11OOAOW-ZdJKOGwzdFUUfYj__hxEPEcu9" TargetMode="External"/><Relationship Id="rId535" Type="http://schemas.openxmlformats.org/officeDocument/2006/relationships/hyperlink" Target="https://drive.google.com/drive/folders/1hF5OsIhmrZ1IX0vw7rgS1JeTscVhX3Gn" TargetMode="External"/><Relationship Id="rId777" Type="http://schemas.openxmlformats.org/officeDocument/2006/relationships/hyperlink" Target="https://drive.google.com/drive/folders/10n9eE-cCSXJrl-OfSWdxUytzhY828Bqm" TargetMode="External"/><Relationship Id="rId534" Type="http://schemas.openxmlformats.org/officeDocument/2006/relationships/hyperlink" Target="https://drive.google.com/drive/folders/1HJBt29cABEvNUAX0VGOveBJC0Qwc0hGQ" TargetMode="External"/><Relationship Id="rId776" Type="http://schemas.openxmlformats.org/officeDocument/2006/relationships/hyperlink" Target="https://drive.google.com/drive/folders/1Wl8iRxFtE54HgbzBjs5soMsR1_Sqq8xf" TargetMode="External"/><Relationship Id="rId533" Type="http://schemas.openxmlformats.org/officeDocument/2006/relationships/hyperlink" Target="https://drive.google.com/drive/folders/1zpSBTWUuEF_NiG23CG0VXb5VqyZ63Hxo" TargetMode="External"/><Relationship Id="rId775" Type="http://schemas.openxmlformats.org/officeDocument/2006/relationships/hyperlink" Target="https://drive.google.com/drive/folders/1YL6z--oZOmm6ivrmGqxcLXlbzcpd14AN" TargetMode="External"/><Relationship Id="rId539" Type="http://schemas.openxmlformats.org/officeDocument/2006/relationships/hyperlink" Target="https://drive.google.com/drive/folders/1TZGul6xYpReza84hlHNw9hjQb4m5zN43" TargetMode="External"/><Relationship Id="rId538" Type="http://schemas.openxmlformats.org/officeDocument/2006/relationships/hyperlink" Target="https://drive.google.com/drive/folders/1nBWOdPqFpJIGV1UGSOMHIUcFcB5RpPzU" TargetMode="External"/><Relationship Id="rId537" Type="http://schemas.openxmlformats.org/officeDocument/2006/relationships/hyperlink" Target="https://drive.google.com/drive/folders/1rJZmlHExdOZfUgsBrS9qq2weiMXahcMr" TargetMode="External"/><Relationship Id="rId779" Type="http://schemas.openxmlformats.org/officeDocument/2006/relationships/hyperlink" Target="https://drive.google.com/drive/folders/1CZWJQnP2XvG3KNydUx7yqPrnNLjyCEXA" TargetMode="External"/><Relationship Id="rId770" Type="http://schemas.openxmlformats.org/officeDocument/2006/relationships/hyperlink" Target="https://drive.google.com/drive/folders/1OelrbIKLuNR37c1aU_FSjEUuy0f1xM8D" TargetMode="External"/><Relationship Id="rId532" Type="http://schemas.openxmlformats.org/officeDocument/2006/relationships/hyperlink" Target="https://drive.google.com/drive/folders/1zpSBTWUuEF_NiG23CG0VXb5VqyZ63Hxo" TargetMode="External"/><Relationship Id="rId774" Type="http://schemas.openxmlformats.org/officeDocument/2006/relationships/hyperlink" Target="https://drive.google.com/drive/folders/10EFJ8icW2-MWYKiwQ5pyuQsbkuLgEvQv" TargetMode="External"/><Relationship Id="rId531" Type="http://schemas.openxmlformats.org/officeDocument/2006/relationships/hyperlink" Target="https://drive.google.com/drive/folders/1zpSBTWUuEF_NiG23CG0VXb5VqyZ63Hxo" TargetMode="External"/><Relationship Id="rId773" Type="http://schemas.openxmlformats.org/officeDocument/2006/relationships/hyperlink" Target="https://drive.google.com/drive/folders/1dUJ8tPF1ZZf-haLMy7t4GgAk_GilCFen" TargetMode="External"/><Relationship Id="rId530" Type="http://schemas.openxmlformats.org/officeDocument/2006/relationships/hyperlink" Target="https://drive.google.com/drive/folders/1S72opfhEfmlZUCkN2p7OBU_ejdN8ms3f" TargetMode="External"/><Relationship Id="rId772" Type="http://schemas.openxmlformats.org/officeDocument/2006/relationships/hyperlink" Target="https://drive.google.com/drive/folders/1HUho63IO0wM3HJtLZicwBVXlRVRA3vT9" TargetMode="External"/><Relationship Id="rId771" Type="http://schemas.openxmlformats.org/officeDocument/2006/relationships/hyperlink" Target="https://drive.google.com/drive/folders/1eAlmaVr3svemNqQn8ZbhJh7I5ug90rY3" TargetMode="External"/><Relationship Id="rId327" Type="http://schemas.openxmlformats.org/officeDocument/2006/relationships/hyperlink" Target="https://drive.google.com/drive/folders/1ArnvYxVfvgM9z27QkdCv5CEtAGHTadKl" TargetMode="External"/><Relationship Id="rId569" Type="http://schemas.openxmlformats.org/officeDocument/2006/relationships/hyperlink" Target="https://drive.google.com/drive/folders/1_NEvgbuW6ntLbdxOpy3uh7-f4OjWQK-X" TargetMode="External"/><Relationship Id="rId326" Type="http://schemas.openxmlformats.org/officeDocument/2006/relationships/hyperlink" Target="https://drive.google.com/drive/folders/1iU-DndHqMwuODEBnIhcEhV1TPp8XuVEO" TargetMode="External"/><Relationship Id="rId568" Type="http://schemas.openxmlformats.org/officeDocument/2006/relationships/hyperlink" Target="https://drive.google.com/drive/folders/1_hjaPu088hdVAqF-3N22mydKlj5yvXRF" TargetMode="External"/><Relationship Id="rId325" Type="http://schemas.openxmlformats.org/officeDocument/2006/relationships/hyperlink" Target="https://drive.google.com/drive/folders/1-_4AVhL9sBbfnvQc7Dru05RcJ9f8o7HU" TargetMode="External"/><Relationship Id="rId567" Type="http://schemas.openxmlformats.org/officeDocument/2006/relationships/hyperlink" Target="https://drive.google.com/drive/folders/1QQpXCBczO65zXhSaZsFydte5xlt3mMz_" TargetMode="External"/><Relationship Id="rId324" Type="http://schemas.openxmlformats.org/officeDocument/2006/relationships/hyperlink" Target="https://drive.google.com/drive/folders/1i7FoxDrP10Aq7kbRZTm_YTuf3S7v-Eza" TargetMode="External"/><Relationship Id="rId566" Type="http://schemas.openxmlformats.org/officeDocument/2006/relationships/hyperlink" Target="https://drive.google.com/drive/folders/1z_PpRnh0l616RkXRN_WOcbhhSBABPBp-" TargetMode="External"/><Relationship Id="rId329" Type="http://schemas.openxmlformats.org/officeDocument/2006/relationships/hyperlink" Target="https://drive.google.com/drive/folders/1E9C4wER1X7KFCSl5ejnByxrVkIRWF8Nz" TargetMode="External"/><Relationship Id="rId328" Type="http://schemas.openxmlformats.org/officeDocument/2006/relationships/hyperlink" Target="https://drive.google.com/drive/folders/1UsBFRrMlBtn5M5CWn0GHGfwoBTlH1cDh" TargetMode="External"/><Relationship Id="rId561" Type="http://schemas.openxmlformats.org/officeDocument/2006/relationships/hyperlink" Target="https://drive.google.com/drive/folders/1LuFTUZ_wmzvtf6-7BhFZdDOFayUh228S" TargetMode="External"/><Relationship Id="rId560" Type="http://schemas.openxmlformats.org/officeDocument/2006/relationships/hyperlink" Target="https://drive.google.com/drive/folders/1nJX-SffwX6pdXiG5ZIQkvDq8qgFsK3xb" TargetMode="External"/><Relationship Id="rId323" Type="http://schemas.openxmlformats.org/officeDocument/2006/relationships/hyperlink" Target="https://drive.google.com/drive/folders/13nRKYF6NH5__65At6icEnxtpG3-ZFxEh" TargetMode="External"/><Relationship Id="rId565" Type="http://schemas.openxmlformats.org/officeDocument/2006/relationships/hyperlink" Target="https://drive.google.com/drive/folders/16x4PLp-_MqbbXC8k665Bzw7uaiAhpMfJ" TargetMode="External"/><Relationship Id="rId322" Type="http://schemas.openxmlformats.org/officeDocument/2006/relationships/hyperlink" Target="https://drive.google.com/drive/folders/1cZWZECzyjODSeVOnV5c7Q0vLxtPVEUbe" TargetMode="External"/><Relationship Id="rId564" Type="http://schemas.openxmlformats.org/officeDocument/2006/relationships/hyperlink" Target="https://drive.google.com/drive/folders/1LS2NXm4DA-PXNphtXVZSWA4rURKLP4zG" TargetMode="External"/><Relationship Id="rId321" Type="http://schemas.openxmlformats.org/officeDocument/2006/relationships/hyperlink" Target="https://drive.google.com/drive/folders/12rgITFfGueWMVagjQI2aV9sBwG-9EURl" TargetMode="External"/><Relationship Id="rId563" Type="http://schemas.openxmlformats.org/officeDocument/2006/relationships/hyperlink" Target="https://drive.google.com/drive/folders/1fmwIonFt_cU9byjO_uAPc2N6R-XSkhh6" TargetMode="External"/><Relationship Id="rId320" Type="http://schemas.openxmlformats.org/officeDocument/2006/relationships/hyperlink" Target="https://drive.google.com/drive/folders/1-iHeerjGQgutGKSOiVd2klzWknucwFCt" TargetMode="External"/><Relationship Id="rId562" Type="http://schemas.openxmlformats.org/officeDocument/2006/relationships/hyperlink" Target="https://drive.google.com/drive/folders/1mZI8qlKMppWxyonVrvKXjVKeZ00oXPUO" TargetMode="External"/><Relationship Id="rId316" Type="http://schemas.openxmlformats.org/officeDocument/2006/relationships/hyperlink" Target="https://drive.google.com/drive/folders/1mP-OIFau7oLrL1SGynq-g9UShAcG0Nkj" TargetMode="External"/><Relationship Id="rId558" Type="http://schemas.openxmlformats.org/officeDocument/2006/relationships/hyperlink" Target="https://drive.google.com/drive/folders/12UyGSRLnp4LlS_e9My0CKjXpTkOitoD6" TargetMode="External"/><Relationship Id="rId315" Type="http://schemas.openxmlformats.org/officeDocument/2006/relationships/hyperlink" Target="https://drive.google.com/drive/folders/1lbVwzv7Xwsw1Vtpxvm70v8PuZMKPkVVa" TargetMode="External"/><Relationship Id="rId557" Type="http://schemas.openxmlformats.org/officeDocument/2006/relationships/hyperlink" Target="https://drive.google.com/drive/folders/1D1J-8y6hRLP-QW9AMxKNLGkj4xNxRR_d" TargetMode="External"/><Relationship Id="rId799" Type="http://schemas.openxmlformats.org/officeDocument/2006/relationships/hyperlink" Target="https://drive.google.com/drive/folders/1CkFy4py-shvM9AQSLGQNR0lsIF6X95Rs?usp=drive_link" TargetMode="External"/><Relationship Id="rId314" Type="http://schemas.openxmlformats.org/officeDocument/2006/relationships/hyperlink" Target="https://drive.google.com/drive/folders/1WxY7LKHfxMehVqP8d-c7n2mdVASpVLO1" TargetMode="External"/><Relationship Id="rId556" Type="http://schemas.openxmlformats.org/officeDocument/2006/relationships/hyperlink" Target="https://drive.google.com/drive/folders/1mRd1mfPVTb9Dao4O_4XAu4Z1hL5bz-WV" TargetMode="External"/><Relationship Id="rId798" Type="http://schemas.openxmlformats.org/officeDocument/2006/relationships/hyperlink" Target="https://drive.google.com/drive/folders/16J1u4Zz5tAgaLxMOohXOS6BdVzs9TVj9?usp=drive_link" TargetMode="External"/><Relationship Id="rId313" Type="http://schemas.openxmlformats.org/officeDocument/2006/relationships/hyperlink" Target="https://drive.google.com/drive/folders/126No3OipnXaAsWnJK92FRgRfCFUFpnDW" TargetMode="External"/><Relationship Id="rId555" Type="http://schemas.openxmlformats.org/officeDocument/2006/relationships/hyperlink" Target="https://drive.google.com/drive/folders/1CIKXc6kcfYHGUkDtrw61bkeeNZ2R5i4B" TargetMode="External"/><Relationship Id="rId797" Type="http://schemas.openxmlformats.org/officeDocument/2006/relationships/hyperlink" Target="https://drive.google.com/drive/folders/14Z8Zogu47XdzEa3uiBwfD5zFcj21jopn?usp=drive_link" TargetMode="External"/><Relationship Id="rId319" Type="http://schemas.openxmlformats.org/officeDocument/2006/relationships/hyperlink" Target="https://drive.google.com/drive/folders/1R7NEV3jMZrAL5VaT5bSUbFrwtP_Fjgbc" TargetMode="External"/><Relationship Id="rId318" Type="http://schemas.openxmlformats.org/officeDocument/2006/relationships/hyperlink" Target="https://drive.google.com/drive/folders/1JOljzEkF_Qqb1YQhlON8DQl5nzca4Bd8" TargetMode="External"/><Relationship Id="rId317" Type="http://schemas.openxmlformats.org/officeDocument/2006/relationships/hyperlink" Target="https://drive.google.com/drive/folders/1jSNmqVAAkizBLcgyhjZT5igYDjIJ9Cxu" TargetMode="External"/><Relationship Id="rId559" Type="http://schemas.openxmlformats.org/officeDocument/2006/relationships/hyperlink" Target="https://drive.google.com/drive/folders/1m_UySCmJMlF_6qNiHrzhJBEiuuv-amor" TargetMode="External"/><Relationship Id="rId550" Type="http://schemas.openxmlformats.org/officeDocument/2006/relationships/hyperlink" Target="https://drive.google.com/drive/folders/15gWCrtkzz_eTJLC10Z5oKlA95b9s8Cyx" TargetMode="External"/><Relationship Id="rId792" Type="http://schemas.openxmlformats.org/officeDocument/2006/relationships/hyperlink" Target="https://drive.google.com/drive/folders/1PU4rAsgvt7mwjHGYniOTAEExgduTEeNs" TargetMode="External"/><Relationship Id="rId791" Type="http://schemas.openxmlformats.org/officeDocument/2006/relationships/hyperlink" Target="https://drive.google.com/drive/folders/1_ZSFG_bKKd5KehzBzhNP6-GDH9YUsGW8" TargetMode="External"/><Relationship Id="rId790" Type="http://schemas.openxmlformats.org/officeDocument/2006/relationships/hyperlink" Target="https://drive.google.com/drive/folders/1xkRo-AFfHA5Q6lhH9cTJuJtESv__hNxv" TargetMode="External"/><Relationship Id="rId312" Type="http://schemas.openxmlformats.org/officeDocument/2006/relationships/hyperlink" Target="https://drive.google.com/drive/folders/1mlGU3c3mzrqzOcspgaMcpcSQXk4nYYk0" TargetMode="External"/><Relationship Id="rId554" Type="http://schemas.openxmlformats.org/officeDocument/2006/relationships/hyperlink" Target="https://drive.google.com/drive/folders/17iNk-kgMFgQFuHujONdAl8XMF9pFse_q" TargetMode="External"/><Relationship Id="rId796" Type="http://schemas.openxmlformats.org/officeDocument/2006/relationships/hyperlink" Target="https://drive.google.com/drive/folders/1evLZeZO4LTixEGJeHinhJwiYReSdP22r?usp=drive_link" TargetMode="External"/><Relationship Id="rId311" Type="http://schemas.openxmlformats.org/officeDocument/2006/relationships/hyperlink" Target="https://drive.google.com/drive/folders/1ih9WDupaZlg2-hAFtMBqUHKzAQmzTwnu" TargetMode="External"/><Relationship Id="rId553" Type="http://schemas.openxmlformats.org/officeDocument/2006/relationships/hyperlink" Target="https://drive.google.com/drive/folders/1a8evo2BS2maPDLEwm_o2HSES3h1Tbm_b" TargetMode="External"/><Relationship Id="rId795" Type="http://schemas.openxmlformats.org/officeDocument/2006/relationships/hyperlink" Target="https://drive.google.com/drive/folders/1UywwiiGiPNsIBB3_DEDzQg3kwOHj2YfA?usp=drive_link" TargetMode="External"/><Relationship Id="rId310" Type="http://schemas.openxmlformats.org/officeDocument/2006/relationships/hyperlink" Target="https://drive.google.com/drive/folders/1wGRzcThR-c_qL6iuj48949Dt1Mm6yOp1" TargetMode="External"/><Relationship Id="rId552" Type="http://schemas.openxmlformats.org/officeDocument/2006/relationships/hyperlink" Target="https://drive.google.com/drive/folders/1RS-3LnZvOaDOV8xTrvnRZcsAwee1nfsW" TargetMode="External"/><Relationship Id="rId794" Type="http://schemas.openxmlformats.org/officeDocument/2006/relationships/hyperlink" Target="https://drive.google.com/drive/folders/1PU4rAsgvt7mwjHGYniOTAEExgduTEeNs" TargetMode="External"/><Relationship Id="rId551" Type="http://schemas.openxmlformats.org/officeDocument/2006/relationships/hyperlink" Target="https://drive.google.com/drive/folders/1dKYV_pRhZV7rgH2regTL4q381YkSwN_v" TargetMode="External"/><Relationship Id="rId793" Type="http://schemas.openxmlformats.org/officeDocument/2006/relationships/hyperlink" Target="https://drive.google.com/drive/folders/1_ZSFG_bKKd5KehzBzhNP6-GDH9YUsGW8" TargetMode="External"/><Relationship Id="rId297" Type="http://schemas.openxmlformats.org/officeDocument/2006/relationships/hyperlink" Target="https://drive.google.com/drive/folders/1oshbWmdZ7x7SgFEWtuDDk5q5D-CT3MZC" TargetMode="External"/><Relationship Id="rId296" Type="http://schemas.openxmlformats.org/officeDocument/2006/relationships/hyperlink" Target="https://drive.google.com/drive/folders/1MWoBUdMdvaYO7LESxeGFZ3omD2KNH0qG" TargetMode="External"/><Relationship Id="rId295" Type="http://schemas.openxmlformats.org/officeDocument/2006/relationships/hyperlink" Target="https://drive.google.com/drive/folders/1KCF8d5MF6uswSb21jUmW6em869-nnF9N" TargetMode="External"/><Relationship Id="rId294" Type="http://schemas.openxmlformats.org/officeDocument/2006/relationships/hyperlink" Target="https://drive.google.com/drive/folders/1eoK-TxQSBc9-yfboJrlYXcmq6h7yGwgB" TargetMode="External"/><Relationship Id="rId299" Type="http://schemas.openxmlformats.org/officeDocument/2006/relationships/hyperlink" Target="https://drive.google.com/drive/folders/1Bce3Q32VoLIhDQheq7EuC4bDbqE4_F1H" TargetMode="External"/><Relationship Id="rId298" Type="http://schemas.openxmlformats.org/officeDocument/2006/relationships/hyperlink" Target="https://drive.google.com/drive/folders/146eq95KAt3TLc1iBS9K5ukp-sNIINENa" TargetMode="External"/><Relationship Id="rId271" Type="http://schemas.openxmlformats.org/officeDocument/2006/relationships/hyperlink" Target="https://drive.google.com/drive/folders/1e60pR1Xini0sr872QQDWed4hRQAW89m-" TargetMode="External"/><Relationship Id="rId270" Type="http://schemas.openxmlformats.org/officeDocument/2006/relationships/hyperlink" Target="https://drive.google.com/drive/folders/1J6whXfpkc6mjxHS6kjJvY5LzQ1ddBBu6" TargetMode="External"/><Relationship Id="rId269" Type="http://schemas.openxmlformats.org/officeDocument/2006/relationships/hyperlink" Target="https://drive.google.com/drive/folders/1NrjmqKkFR7F66WrSyfc67Ojtdjfl5R4i" TargetMode="External"/><Relationship Id="rId264" Type="http://schemas.openxmlformats.org/officeDocument/2006/relationships/hyperlink" Target="https://drive.google.com/drive/folders/1XSOuWOfkPyMdirkv40NyNWmvfCAIfecJ" TargetMode="External"/><Relationship Id="rId263" Type="http://schemas.openxmlformats.org/officeDocument/2006/relationships/hyperlink" Target="https://drive.google.com/drive/folders/1ctntGINL6UXYPUqY30UyLz8_p3w0p2xR" TargetMode="External"/><Relationship Id="rId262" Type="http://schemas.openxmlformats.org/officeDocument/2006/relationships/hyperlink" Target="https://drive.google.com/drive/folders/1ORrEOX90_j-W1i0pPs93q7sfmWaty_Kp" TargetMode="External"/><Relationship Id="rId261" Type="http://schemas.openxmlformats.org/officeDocument/2006/relationships/hyperlink" Target="https://drive.google.com/drive/folders/1ZnqYkhGNpbuifMDBCjxN1MLV_HHHxfIE" TargetMode="External"/><Relationship Id="rId268" Type="http://schemas.openxmlformats.org/officeDocument/2006/relationships/hyperlink" Target="https://drive.google.com/drive/folders/1Ft3mdlPKQwJipVHZRYFQPj0CIKPnDHwm" TargetMode="External"/><Relationship Id="rId267" Type="http://schemas.openxmlformats.org/officeDocument/2006/relationships/hyperlink" Target="https://drive.google.com/drive/folders/1N_MdIswhx87kCPU3mag0n43qKo7xTYbB" TargetMode="External"/><Relationship Id="rId266" Type="http://schemas.openxmlformats.org/officeDocument/2006/relationships/hyperlink" Target="https://drive.google.com/drive/folders/1cjO_Wn0fDhFa0fwhR1Anar3Ah1Pqvli_" TargetMode="External"/><Relationship Id="rId265" Type="http://schemas.openxmlformats.org/officeDocument/2006/relationships/hyperlink" Target="https://drive.google.com/drive/folders/1DTKhuCkV-WDhl3irybUpgwE3B8lu4EXk" TargetMode="External"/><Relationship Id="rId260" Type="http://schemas.openxmlformats.org/officeDocument/2006/relationships/hyperlink" Target="https://drive.google.com/drive/folders/1-ZudGgv7fd3mXXj2vw0p2PHygdbfMuJN" TargetMode="External"/><Relationship Id="rId259" Type="http://schemas.openxmlformats.org/officeDocument/2006/relationships/hyperlink" Target="https://drive.google.com/drive/folders/1vsV6USZPtbOKABTwbz0599QThVlR4dWQ" TargetMode="External"/><Relationship Id="rId258" Type="http://schemas.openxmlformats.org/officeDocument/2006/relationships/hyperlink" Target="https://drive.google.com/drive/folders/1BwGo566KD2iossiP8t2Uhhr05a1l9gTi" TargetMode="External"/><Relationship Id="rId253" Type="http://schemas.openxmlformats.org/officeDocument/2006/relationships/hyperlink" Target="https://drive.google.com/drive/folders/12SdZfQiQbSM4VzR9oqLTEVkbqQCgbgdc" TargetMode="External"/><Relationship Id="rId495" Type="http://schemas.openxmlformats.org/officeDocument/2006/relationships/hyperlink" Target="https://drive.google.com/drive/folders/1KCCrMKRf_9zKVgC3wkBylW9sdHtL1T4O" TargetMode="External"/><Relationship Id="rId252" Type="http://schemas.openxmlformats.org/officeDocument/2006/relationships/hyperlink" Target="https://drive.google.com/drive/folders/1v8jOXfpTQ0WQkUYT37CXPom-3YYYg8Hy" TargetMode="External"/><Relationship Id="rId494" Type="http://schemas.openxmlformats.org/officeDocument/2006/relationships/hyperlink" Target="https://drive.google.com/drive/folders/1tp26RNrZ62czFNWhHycJLn4Rxb0uRUXj" TargetMode="External"/><Relationship Id="rId251" Type="http://schemas.openxmlformats.org/officeDocument/2006/relationships/hyperlink" Target="https://drive.google.com/drive/folders/1w0cjJhqNVY6UG2N2pSHHs0lgQfQps1Ip" TargetMode="External"/><Relationship Id="rId493" Type="http://schemas.openxmlformats.org/officeDocument/2006/relationships/hyperlink" Target="https://drive.google.com/drive/folders/17l2GdcanSjuC_OAKGmODkshisrlIrCqG" TargetMode="External"/><Relationship Id="rId250" Type="http://schemas.openxmlformats.org/officeDocument/2006/relationships/hyperlink" Target="https://drive.google.com/drive/folders/1ni5cO5Mw-soNAql7QDueN0AeGRAdG0Li" TargetMode="External"/><Relationship Id="rId492" Type="http://schemas.openxmlformats.org/officeDocument/2006/relationships/hyperlink" Target="https://drive.google.com/drive/folders/1WUgJ5tU4e2mFKkZI9l21F8K6y5f3Xwr5" TargetMode="External"/><Relationship Id="rId257" Type="http://schemas.openxmlformats.org/officeDocument/2006/relationships/hyperlink" Target="https://drive.google.com/drive/folders/1eAYV5pQNFq8el9d5MHeHhF9cKCm1tdHM" TargetMode="External"/><Relationship Id="rId499" Type="http://schemas.openxmlformats.org/officeDocument/2006/relationships/hyperlink" Target="https://drive.google.com/drive/folders/1lvDuuuUxdOJNfCLEHbApArK7uMNjfGwK" TargetMode="External"/><Relationship Id="rId256" Type="http://schemas.openxmlformats.org/officeDocument/2006/relationships/hyperlink" Target="https://drive.google.com/drive/folders/18q_hJkmY5yEYdRDvsM60gXXAhFNce7Hy" TargetMode="External"/><Relationship Id="rId498" Type="http://schemas.openxmlformats.org/officeDocument/2006/relationships/hyperlink" Target="https://drive.google.com/drive/folders/1LJ-TEddM4Hjze2MT5mCMZx6fAHf8SfwS" TargetMode="External"/><Relationship Id="rId255" Type="http://schemas.openxmlformats.org/officeDocument/2006/relationships/hyperlink" Target="https://drive.google.com/drive/folders/17OfAM5K6eqByP1lAJomcEZ5TIup_5_BV" TargetMode="External"/><Relationship Id="rId497" Type="http://schemas.openxmlformats.org/officeDocument/2006/relationships/hyperlink" Target="https://drive.google.com/drive/folders/16gtQOfL-tdDXbhpyf5mAzvtrGr9iNVsO" TargetMode="External"/><Relationship Id="rId254" Type="http://schemas.openxmlformats.org/officeDocument/2006/relationships/hyperlink" Target="https://drive.google.com/drive/folders/1Wwp4_Hp8Xp71ZAHxruOq9xYRUuXTkuj_" TargetMode="External"/><Relationship Id="rId496" Type="http://schemas.openxmlformats.org/officeDocument/2006/relationships/hyperlink" Target="https://drive.google.com/drive/folders/16f38t0QRlYGAi5GV8q7BCMWDJq9JGKUU" TargetMode="External"/><Relationship Id="rId293" Type="http://schemas.openxmlformats.org/officeDocument/2006/relationships/hyperlink" Target="https://drive.google.com/drive/folders/1h4ay2Dum7YOFaF0dmnnns-n0esGeNtqT" TargetMode="External"/><Relationship Id="rId292" Type="http://schemas.openxmlformats.org/officeDocument/2006/relationships/hyperlink" Target="https://drive.google.com/drive/folders/19qpaiUaX0n1t4Ngp2qn5VD3h3oEhSMPe" TargetMode="External"/><Relationship Id="rId291" Type="http://schemas.openxmlformats.org/officeDocument/2006/relationships/hyperlink" Target="https://drive.google.com/drive/folders/1bUp4MmQ6k5TH5PuRiv_qFndp9Lakyrg2" TargetMode="External"/><Relationship Id="rId290" Type="http://schemas.openxmlformats.org/officeDocument/2006/relationships/hyperlink" Target="https://drive.google.com/drive/folders/175N2MwKwiGkX9FzqLmgYeRSLWmG5WYvW" TargetMode="External"/><Relationship Id="rId286" Type="http://schemas.openxmlformats.org/officeDocument/2006/relationships/hyperlink" Target="https://drive.google.com/drive/folders/1cFT52HB_LAovamClal2tINFPEMwbnU5X" TargetMode="External"/><Relationship Id="rId285" Type="http://schemas.openxmlformats.org/officeDocument/2006/relationships/hyperlink" Target="https://drive.google.com/drive/folders/12_EzMj4XvIXFExawwaWLJksr6-9Dq-p5" TargetMode="External"/><Relationship Id="rId284" Type="http://schemas.openxmlformats.org/officeDocument/2006/relationships/hyperlink" Target="https://drive.google.com/drive/folders/1K98dv0dIAf86DJpZ3pPRRPqHKd47aWUZ" TargetMode="External"/><Relationship Id="rId283" Type="http://schemas.openxmlformats.org/officeDocument/2006/relationships/hyperlink" Target="https://drive.google.com/drive/folders/1Qijtr8gGWTHG_ujICuHAraupr8p1Wd-A" TargetMode="External"/><Relationship Id="rId289" Type="http://schemas.openxmlformats.org/officeDocument/2006/relationships/hyperlink" Target="https://drive.google.com/drive/folders/1_KjlWE6yTBMwLgA6RfDbdRf19AOnPShs" TargetMode="External"/><Relationship Id="rId288" Type="http://schemas.openxmlformats.org/officeDocument/2006/relationships/hyperlink" Target="https://drive.google.com/drive/folders/1lPtRR2jnStgsVKFHYK8rBIt_0tuZWvAX" TargetMode="External"/><Relationship Id="rId287" Type="http://schemas.openxmlformats.org/officeDocument/2006/relationships/hyperlink" Target="https://drive.google.com/drive/folders/1xebdG8zYK_8XedQhXhGH0gy7osU6OFRb" TargetMode="External"/><Relationship Id="rId282" Type="http://schemas.openxmlformats.org/officeDocument/2006/relationships/hyperlink" Target="https://drive.google.com/drive/folders/1uALhKArxYIZR6hzpm6Ii2kUTiDJ0wW7L" TargetMode="External"/><Relationship Id="rId281" Type="http://schemas.openxmlformats.org/officeDocument/2006/relationships/hyperlink" Target="https://drive.google.com/drive/folders/1N3htk824sO4zJNAubgfZT0Hfww-ChM9-" TargetMode="External"/><Relationship Id="rId280" Type="http://schemas.openxmlformats.org/officeDocument/2006/relationships/hyperlink" Target="https://drive.google.com/drive/folders/10U8QAMhR0bvwKm3Up1GTqY7jnmALvvJX" TargetMode="External"/><Relationship Id="rId275" Type="http://schemas.openxmlformats.org/officeDocument/2006/relationships/hyperlink" Target="https://drive.google.com/drive/folders/1Q0NY5RJMSzNfc6bvhV8NdpoIys9Yj4P6" TargetMode="External"/><Relationship Id="rId274" Type="http://schemas.openxmlformats.org/officeDocument/2006/relationships/hyperlink" Target="https://drive.google.com/drive/folders/17qR4AGrkex4WDg1EK9dZcv5k7yS1pxPE" TargetMode="External"/><Relationship Id="rId273" Type="http://schemas.openxmlformats.org/officeDocument/2006/relationships/hyperlink" Target="https://drive.google.com/drive/folders/193yhUzWy-REZbE-i56xZgmbLYk5tc8Bp" TargetMode="External"/><Relationship Id="rId272" Type="http://schemas.openxmlformats.org/officeDocument/2006/relationships/hyperlink" Target="https://drive.google.com/drive/folders/1NKq3mG7jv20R5OGp03EElpVze8Ep2msK" TargetMode="External"/><Relationship Id="rId279" Type="http://schemas.openxmlformats.org/officeDocument/2006/relationships/hyperlink" Target="https://drive.google.com/drive/folders/1J6eN1TFVV0DA2DYK-quy4y9twGyi7aB_" TargetMode="External"/><Relationship Id="rId278" Type="http://schemas.openxmlformats.org/officeDocument/2006/relationships/hyperlink" Target="https://drive.google.com/drive/folders/1tIOd1R0xxKc6LGXKjk9EJmfLizrdebsh" TargetMode="External"/><Relationship Id="rId277" Type="http://schemas.openxmlformats.org/officeDocument/2006/relationships/hyperlink" Target="https://drive.google.com/drive/folders/1HrJH6INAHJNcgdqPri5_bC8V4-pydp3p" TargetMode="External"/><Relationship Id="rId276" Type="http://schemas.openxmlformats.org/officeDocument/2006/relationships/hyperlink" Target="https://drive.google.com/drive/folders/0B6lqipDVNUFHZWFxcmM3MVpCLVE?resourcekey=0-TNHyAchG8yDj2x1YqpgXKg" TargetMode="External"/><Relationship Id="rId629" Type="http://schemas.openxmlformats.org/officeDocument/2006/relationships/hyperlink" Target="https://drive.google.com/drive/folders/1opLivb821Ys5gI4BSHg2qwpFtSUWEBmG" TargetMode="External"/><Relationship Id="rId624" Type="http://schemas.openxmlformats.org/officeDocument/2006/relationships/hyperlink" Target="https://drive.google.com/drive/folders/19zTrC8XenFoqiBeOikIY9oSYjpMN2g1F" TargetMode="External"/><Relationship Id="rId623" Type="http://schemas.openxmlformats.org/officeDocument/2006/relationships/hyperlink" Target="https://drive.google.com/drive/folders/1IX2uRBz0WZRxR9J-rH5G2Ltw69lbtRsQ" TargetMode="External"/><Relationship Id="rId622" Type="http://schemas.openxmlformats.org/officeDocument/2006/relationships/hyperlink" Target="https://drive.google.com/drive/folders/14kUnVCCCo7jHKo165eq_wo-2eGmOgng_" TargetMode="External"/><Relationship Id="rId621" Type="http://schemas.openxmlformats.org/officeDocument/2006/relationships/hyperlink" Target="https://drive.google.com/drive/folders/1ijOC7OAfyq8gkUSM5HDw7B5zdwQrv7Um" TargetMode="External"/><Relationship Id="rId628" Type="http://schemas.openxmlformats.org/officeDocument/2006/relationships/hyperlink" Target="https://drive.google.com/drive/folders/1xL4TIZzF9P2u9_94pz28uaYFzcBHOaAD" TargetMode="External"/><Relationship Id="rId627" Type="http://schemas.openxmlformats.org/officeDocument/2006/relationships/hyperlink" Target="https://drive.google.com/drive/folders/1XaVyIVC5f0Wbf2p3quQh8ZMMbHN_iXkj" TargetMode="External"/><Relationship Id="rId626" Type="http://schemas.openxmlformats.org/officeDocument/2006/relationships/hyperlink" Target="https://drive.google.com/drive/folders/1i6dVA9Zhpirn9u0usOMd5K3Z_IrJI-Y6" TargetMode="External"/><Relationship Id="rId625" Type="http://schemas.openxmlformats.org/officeDocument/2006/relationships/hyperlink" Target="https://drive.google.com/drive/folders/1QB9qib0etpArqaMxcK3Qb7tlKC8BTG0Q" TargetMode="External"/><Relationship Id="rId620" Type="http://schemas.openxmlformats.org/officeDocument/2006/relationships/hyperlink" Target="https://drive.google.com/drive/folders/18giiqHiKoxOw0F2vEi9n0CeHEud3_Q4W" TargetMode="External"/><Relationship Id="rId619" Type="http://schemas.openxmlformats.org/officeDocument/2006/relationships/hyperlink" Target="https://drive.google.com/drive/folders/1dhiy22rJ5qQ72k_B6CoC9UBQPhWL6LZ8" TargetMode="External"/><Relationship Id="rId618" Type="http://schemas.openxmlformats.org/officeDocument/2006/relationships/hyperlink" Target="https://drive.google.com/drive/folders/14R2sKeFpRWJ-vi9bcZdYpOekqpj87MP2" TargetMode="External"/><Relationship Id="rId613" Type="http://schemas.openxmlformats.org/officeDocument/2006/relationships/hyperlink" Target="https://drive.google.com/drive/folders/1nFMZfJJyjDLx90-JVbY6BYr5Hs7uO3Fs" TargetMode="External"/><Relationship Id="rId612" Type="http://schemas.openxmlformats.org/officeDocument/2006/relationships/hyperlink" Target="https://drive.google.com/drive/folders/1bR64FcMkhqfDBX2_RmzbJud8nRBZg1ny" TargetMode="External"/><Relationship Id="rId611" Type="http://schemas.openxmlformats.org/officeDocument/2006/relationships/hyperlink" Target="https://drive.google.com/drive/folders/1mYHKXSNziBEjM-LgmG2aZXVszp7FibKz" TargetMode="External"/><Relationship Id="rId610" Type="http://schemas.openxmlformats.org/officeDocument/2006/relationships/hyperlink" Target="https://drive.google.com/drive/folders/16QMVAiguyBQuf77TeS__7sncupqGyab7" TargetMode="External"/><Relationship Id="rId617" Type="http://schemas.openxmlformats.org/officeDocument/2006/relationships/hyperlink" Target="https://drive.google.com/drive/folders/1ACjJ8drhRS8g9e-4fflcQRHWCc4zi38x" TargetMode="External"/><Relationship Id="rId616" Type="http://schemas.openxmlformats.org/officeDocument/2006/relationships/hyperlink" Target="https://drive.google.com/drive/folders/1m7r3uMb8lF19-UnxBCYeni5cGczp5GPN" TargetMode="External"/><Relationship Id="rId615" Type="http://schemas.openxmlformats.org/officeDocument/2006/relationships/hyperlink" Target="https://drive.google.com/drive/folders/1Nket3TbxJqz5R8DtNDPZ4iX68gvbyxEp" TargetMode="External"/><Relationship Id="rId614" Type="http://schemas.openxmlformats.org/officeDocument/2006/relationships/hyperlink" Target="https://drive.google.com/drive/folders/1btxwdBd0Gybl4pSciccPOBJxMJgLr10C" TargetMode="External"/><Relationship Id="rId409" Type="http://schemas.openxmlformats.org/officeDocument/2006/relationships/hyperlink" Target="https://drive.google.com/drive/folders/1JumY3jzHRdpacAwfrwHhaBYh9aDrH5sP" TargetMode="External"/><Relationship Id="rId404" Type="http://schemas.openxmlformats.org/officeDocument/2006/relationships/hyperlink" Target="https://drive.google.com/drive/folders/1lbKHAvZwMx6LI-i7c5f0E91S6PmQyOEM" TargetMode="External"/><Relationship Id="rId646" Type="http://schemas.openxmlformats.org/officeDocument/2006/relationships/hyperlink" Target="https://drive.google.com/drive/folders/1ISwPh_BS5CrKBAK5eq2Qe0CwrJCLUls3" TargetMode="External"/><Relationship Id="rId403" Type="http://schemas.openxmlformats.org/officeDocument/2006/relationships/hyperlink" Target="https://drive.google.com/drive/folders/163WjdvnA8woCRc2bBcZOQCA3RWHRczNT" TargetMode="External"/><Relationship Id="rId645" Type="http://schemas.openxmlformats.org/officeDocument/2006/relationships/hyperlink" Target="https://drive.google.com/drive/folders/1mAXp2c2CbiXiIQjZiic8UFgUpKuGzAxw" TargetMode="External"/><Relationship Id="rId402" Type="http://schemas.openxmlformats.org/officeDocument/2006/relationships/hyperlink" Target="https://drive.google.com/drive/folders/1AcKnI-zlmRGzrj7Hqu34GcZjZVKg3ci8" TargetMode="External"/><Relationship Id="rId644" Type="http://schemas.openxmlformats.org/officeDocument/2006/relationships/hyperlink" Target="https://drive.google.com/drive/folders/15DhZOtaGqFtn8wQKTPXAee_PNetkK-3Y" TargetMode="External"/><Relationship Id="rId401" Type="http://schemas.openxmlformats.org/officeDocument/2006/relationships/hyperlink" Target="https://drive.google.com/drive/folders/1rqYcQDRNKey9DLzqIMVFDHviy_1JpA9S" TargetMode="External"/><Relationship Id="rId643" Type="http://schemas.openxmlformats.org/officeDocument/2006/relationships/hyperlink" Target="https://drive.google.com/drive/folders/1Qg93o9nBwO2QikUMnLTDqAHIpaABQfIS" TargetMode="External"/><Relationship Id="rId408" Type="http://schemas.openxmlformats.org/officeDocument/2006/relationships/hyperlink" Target="https://drive.google.com/drive/folders/13LmWEnzgonfClcxFzY0clsqPdK5rXEuq" TargetMode="External"/><Relationship Id="rId407" Type="http://schemas.openxmlformats.org/officeDocument/2006/relationships/hyperlink" Target="https://drive.google.com/drive/folders/1LOoRBlJxFmCfJ0Gn1R6KAp4Bdt5e36TI" TargetMode="External"/><Relationship Id="rId649" Type="http://schemas.openxmlformats.org/officeDocument/2006/relationships/hyperlink" Target="https://drive.google.com/drive/folders/10zea2CHQFmtVM7Cx4fsUfSls79ViCthm" TargetMode="External"/><Relationship Id="rId406" Type="http://schemas.openxmlformats.org/officeDocument/2006/relationships/hyperlink" Target="https://drive.google.com/drive/folders/1Oy94khfkYDDfC4IQMOvIEQdxMv4ZYlyp" TargetMode="External"/><Relationship Id="rId648" Type="http://schemas.openxmlformats.org/officeDocument/2006/relationships/hyperlink" Target="https://drive.google.com/open?id=1YAdZ4363o26ZDmwKzREVoOCjzYto_yyl&amp;usp=drive_copy" TargetMode="External"/><Relationship Id="rId405" Type="http://schemas.openxmlformats.org/officeDocument/2006/relationships/hyperlink" Target="https://drive.google.com/drive/folders/1aB4jbu57BpmlmdZpD8A0qI2FsodloHsY" TargetMode="External"/><Relationship Id="rId647" Type="http://schemas.openxmlformats.org/officeDocument/2006/relationships/hyperlink" Target="https://drive.google.com/drive/folders/1a_Qn_ytHm9cunz6XeZvJPklJIXaeMaIW" TargetMode="External"/><Relationship Id="rId400" Type="http://schemas.openxmlformats.org/officeDocument/2006/relationships/hyperlink" Target="https://drive.google.com/drive/folders/1wstGhW8ZXC7jZ00hZRJNeE9D5_6_A9nd" TargetMode="External"/><Relationship Id="rId642" Type="http://schemas.openxmlformats.org/officeDocument/2006/relationships/hyperlink" Target="https://drive.google.com/drive/folders/1-svvqfWcoMENbgjhEEznCzhof4Hd1Q9K" TargetMode="External"/><Relationship Id="rId641" Type="http://schemas.openxmlformats.org/officeDocument/2006/relationships/hyperlink" Target="https://drive.google.com/drive/folders/1aRauliQwr73fuaCjBUXZ86AJI8vBgKCM" TargetMode="External"/><Relationship Id="rId640" Type="http://schemas.openxmlformats.org/officeDocument/2006/relationships/hyperlink" Target="https://drive.google.com/drive/folders/1RKK2dwFgA0nioy3bi5mObCQs9Am33FEK" TargetMode="External"/><Relationship Id="rId635" Type="http://schemas.openxmlformats.org/officeDocument/2006/relationships/hyperlink" Target="https://drive.google.com/drive/folders/16MRdkgLSsvHTmTkMpJaL-4Y82yfdC_M0" TargetMode="External"/><Relationship Id="rId634" Type="http://schemas.openxmlformats.org/officeDocument/2006/relationships/hyperlink" Target="https://drive.google.com/drive/folders/158q1bkHx7P9h9rcBf_49fHCuGWzNJbo3" TargetMode="External"/><Relationship Id="rId633" Type="http://schemas.openxmlformats.org/officeDocument/2006/relationships/hyperlink" Target="https://drive.google.com/drive/folders/14L2owk-gVi_fZ-i80V64lTpMOj0-WLgZ" TargetMode="External"/><Relationship Id="rId632" Type="http://schemas.openxmlformats.org/officeDocument/2006/relationships/hyperlink" Target="https://drive.google.com/drive/folders/1gw3uMxpTRkgEuxX_m0hCnKu4fF98FPyl" TargetMode="External"/><Relationship Id="rId639" Type="http://schemas.openxmlformats.org/officeDocument/2006/relationships/hyperlink" Target="https://drive.google.com/drive/folders/1rVj6FThgJ3DxW4Yr5ZrTEhSe5NllJzyL" TargetMode="External"/><Relationship Id="rId638" Type="http://schemas.openxmlformats.org/officeDocument/2006/relationships/hyperlink" Target="https://drive.google.com/drive/folders/1-TAntT8jPxpYV1fu6WziEEqH0-nFkXS2" TargetMode="External"/><Relationship Id="rId637" Type="http://schemas.openxmlformats.org/officeDocument/2006/relationships/hyperlink" Target="https://drive.google.com/drive/folders/1_oGqMrBgIg__g8Jxy2IyGjdhojgrvM3s" TargetMode="External"/><Relationship Id="rId636" Type="http://schemas.openxmlformats.org/officeDocument/2006/relationships/hyperlink" Target="https://drive.google.com/drive/folders/1zJkTwVp4C05iqO5k4JNbP0hoSD3ZyJu6" TargetMode="External"/><Relationship Id="rId631" Type="http://schemas.openxmlformats.org/officeDocument/2006/relationships/hyperlink" Target="https://drive.google.com/drive/folders/1844-GwA7QZM1I-rFbNGKT-j-LBnISyh1" TargetMode="External"/><Relationship Id="rId630" Type="http://schemas.openxmlformats.org/officeDocument/2006/relationships/hyperlink" Target="https://drive.google.com/drive/folders/1jVwevlsjgvFsOXaEHIuhfltQ69cyS1t7" TargetMode="External"/><Relationship Id="rId829" Type="http://schemas.openxmlformats.org/officeDocument/2006/relationships/hyperlink" Target="https://drive.google.com/drive/folders/1gXMnaTqQtMZxfJS084mG9DyCg6J_FdE5" TargetMode="External"/><Relationship Id="rId828" Type="http://schemas.openxmlformats.org/officeDocument/2006/relationships/hyperlink" Target="https://drive.google.com/drive/folders/1FxgotBEeMptPOPkwkrZCB9yZmzNHC-Jn" TargetMode="External"/><Relationship Id="rId827" Type="http://schemas.openxmlformats.org/officeDocument/2006/relationships/hyperlink" Target="https://drive.google.com/drive/folders/1pkprkYq8DX5hACcBDPy1Vso_6C4vB9Mb" TargetMode="External"/><Relationship Id="rId822" Type="http://schemas.openxmlformats.org/officeDocument/2006/relationships/hyperlink" Target="https://drive.google.com/drive/folders/1bYe9e7p4pPugP2PsBlD2Nv0iM2_Iu26P" TargetMode="External"/><Relationship Id="rId821" Type="http://schemas.openxmlformats.org/officeDocument/2006/relationships/hyperlink" Target="https://drive.google.com/drive/folders/1PXaJ_u7IThVCL-Rnil-lmpD9rupSU7mh?usp=drive_link" TargetMode="External"/><Relationship Id="rId820" Type="http://schemas.openxmlformats.org/officeDocument/2006/relationships/hyperlink" Target="https://drive.google.com/drive/folders/1oeUngPBgyMaYyZ1i-7-ZAgGukNBY3um2" TargetMode="External"/><Relationship Id="rId826" Type="http://schemas.openxmlformats.org/officeDocument/2006/relationships/hyperlink" Target="https://drive.google.com/drive/folders/1d4USgtCdN4f4kWBUTjMBODuKF45tcwU7" TargetMode="External"/><Relationship Id="rId825" Type="http://schemas.openxmlformats.org/officeDocument/2006/relationships/hyperlink" Target="https://drive.google.com/drive/folders/1kr5NuiQqy4Wt6Fje1lt9MKW95TszEaNN" TargetMode="External"/><Relationship Id="rId824" Type="http://schemas.openxmlformats.org/officeDocument/2006/relationships/hyperlink" Target="https://drive.google.com/drive/folders/1bBlVsqlX6AJ_6Krnb5DOxZyKyYUOa_bp" TargetMode="External"/><Relationship Id="rId823" Type="http://schemas.openxmlformats.org/officeDocument/2006/relationships/hyperlink" Target="https://drive.google.com/drive/folders/17iTqXVdZmD1EkbettE4_nAfnb6qwlXrp" TargetMode="External"/><Relationship Id="rId819" Type="http://schemas.openxmlformats.org/officeDocument/2006/relationships/hyperlink" Target="https://drive.google.com/drive/folders/1U6W_7bInx1LlST_7hjdCyQl3DnXef4TS?usp=drive_link" TargetMode="External"/><Relationship Id="rId818" Type="http://schemas.openxmlformats.org/officeDocument/2006/relationships/hyperlink" Target="https://drive.google.com/drive/folders/1N6h2dyDfMBSdWlqi6Tq58A-9sDneXLec" TargetMode="External"/><Relationship Id="rId817" Type="http://schemas.openxmlformats.org/officeDocument/2006/relationships/hyperlink" Target="https://drive.google.com/drive/folders/1iXrStaOckIM_JOdvt1-R12KfGLfz3HRm" TargetMode="External"/><Relationship Id="rId816" Type="http://schemas.openxmlformats.org/officeDocument/2006/relationships/hyperlink" Target="https://drive.google.com/drive/folders/1nNQV39qeakHI2-kNe5GLTQMRWEmBoqk3" TargetMode="External"/><Relationship Id="rId811" Type="http://schemas.openxmlformats.org/officeDocument/2006/relationships/hyperlink" Target="https://drive.google.com/drive/folders/1jbhypviDgNyg_npQO_i78kqPGeQu5xbf?usp=drive_link" TargetMode="External"/><Relationship Id="rId810" Type="http://schemas.openxmlformats.org/officeDocument/2006/relationships/hyperlink" Target="https://drive.google.com/drive/folders/1cKmh1h0lrPCp1M5BfAo4VGIjNnjmoD7a?usp=drive_link" TargetMode="External"/><Relationship Id="rId815" Type="http://schemas.openxmlformats.org/officeDocument/2006/relationships/hyperlink" Target="https://drive.google.com/drive/folders/1MZ3MyoAw3jpw6M3X2g6SmFT9sdTrRNOT?usp=drive_link" TargetMode="External"/><Relationship Id="rId814" Type="http://schemas.openxmlformats.org/officeDocument/2006/relationships/hyperlink" Target="https://drive.google.com/drive/folders/1h-M5N0NmH9aLerE6oHr1C9MfmhfI1eDB?usp=drive_link" TargetMode="External"/><Relationship Id="rId813" Type="http://schemas.openxmlformats.org/officeDocument/2006/relationships/hyperlink" Target="https://drive.google.com/drive/folders/1CG1GHKpCd0MKFmEdX4DZZj2heSbCQ7dB" TargetMode="External"/><Relationship Id="rId812" Type="http://schemas.openxmlformats.org/officeDocument/2006/relationships/hyperlink" Target="https://drive.google.com/drive/folders/19CKnQ0JlFh-cxJUSDeE69xnXhm6OBQ2G?usp=drive_link" TargetMode="External"/><Relationship Id="rId609" Type="http://schemas.openxmlformats.org/officeDocument/2006/relationships/hyperlink" Target="https://drive.google.com/drive/folders/1eDahBlqCJr1Fik5L6M9loVjraDXtr2UZ" TargetMode="External"/><Relationship Id="rId608" Type="http://schemas.openxmlformats.org/officeDocument/2006/relationships/hyperlink" Target="https://drive.google.com/drive/folders/15ZGKWhfU-McKiCfJbXAGw9wJB2ySKk0d" TargetMode="External"/><Relationship Id="rId607" Type="http://schemas.openxmlformats.org/officeDocument/2006/relationships/hyperlink" Target="https://drive.google.com/drive/folders/1i40DR0OuqZoW7P9cx-4aYVpIFyjYsbT-" TargetMode="External"/><Relationship Id="rId602" Type="http://schemas.openxmlformats.org/officeDocument/2006/relationships/hyperlink" Target="https://drive.google.com/drive/folders/1xh3fSbpWcYHSsTaH2XS6lxUQRUWwaCLx" TargetMode="External"/><Relationship Id="rId844" Type="http://schemas.openxmlformats.org/officeDocument/2006/relationships/hyperlink" Target="https://drive.google.com/drive/folders/15kkk_soepj4dVi8iGr6hC17dZfVIkM6q" TargetMode="External"/><Relationship Id="rId601" Type="http://schemas.openxmlformats.org/officeDocument/2006/relationships/hyperlink" Target="https://drive.google.com/drive/folders/1a2sU1ICA6y08_3zKmu0lHDZIL36ZE-ed" TargetMode="External"/><Relationship Id="rId843" Type="http://schemas.openxmlformats.org/officeDocument/2006/relationships/hyperlink" Target="https://drive.google.com/drive/folders/1lxzqt6sHQqhBlSM6sWapmCkSiEFHhDHj" TargetMode="External"/><Relationship Id="rId600" Type="http://schemas.openxmlformats.org/officeDocument/2006/relationships/hyperlink" Target="https://drive.google.com/drive/folders/14deHoWMhlQAaPWHyMfYRUFrVXlniXNLx" TargetMode="External"/><Relationship Id="rId842" Type="http://schemas.openxmlformats.org/officeDocument/2006/relationships/hyperlink" Target="https://drive.google.com/drive/folders/1xwEefVWxU6veS_NXfok7sPQ9BGQISSk5" TargetMode="External"/><Relationship Id="rId841" Type="http://schemas.openxmlformats.org/officeDocument/2006/relationships/hyperlink" Target="https://drive.google.com/drive/folders/1OR7_xx1xLQfB_A_WzF68xQrWy3j6KBVo" TargetMode="External"/><Relationship Id="rId606" Type="http://schemas.openxmlformats.org/officeDocument/2006/relationships/hyperlink" Target="https://drive.google.com/drive/folders/1k6VdWOYv70com1KGZmp-7v5fO18i4Dxi" TargetMode="External"/><Relationship Id="rId848" Type="http://schemas.openxmlformats.org/officeDocument/2006/relationships/drawing" Target="../drawings/drawing13.xml"/><Relationship Id="rId605" Type="http://schemas.openxmlformats.org/officeDocument/2006/relationships/hyperlink" Target="https://drive.google.com/drive/folders/1-qt3oLj8CXGLEIK6QVQsejSAr865Or7C" TargetMode="External"/><Relationship Id="rId847" Type="http://schemas.openxmlformats.org/officeDocument/2006/relationships/hyperlink" Target="https://drive.google.com/drive/folders/1wOdBIrbySfMjDLdSSU3cyawrzfqlfKHj" TargetMode="External"/><Relationship Id="rId604" Type="http://schemas.openxmlformats.org/officeDocument/2006/relationships/hyperlink" Target="https://drive.google.com/drive/folders/1DKIZ5XQNQMeWtqSNeJ6Jckzg12gV0Fc2" TargetMode="External"/><Relationship Id="rId846" Type="http://schemas.openxmlformats.org/officeDocument/2006/relationships/hyperlink" Target="https://drive.google.com/drive/folders/1kS-0uMhBarOGj0PSZnUUE3zgd3IHBUdp" TargetMode="External"/><Relationship Id="rId603" Type="http://schemas.openxmlformats.org/officeDocument/2006/relationships/hyperlink" Target="https://drive.google.com/drive/folders/1z9UZDs5s6YIbEEnlKNTteaZaGQqxUlQg" TargetMode="External"/><Relationship Id="rId845" Type="http://schemas.openxmlformats.org/officeDocument/2006/relationships/hyperlink" Target="https://drive.google.com/drive/folders/1lwTxK4wUWS_RaVsIh0qFWcPJiJrMi2_W" TargetMode="External"/><Relationship Id="rId840" Type="http://schemas.openxmlformats.org/officeDocument/2006/relationships/hyperlink" Target="https://drive.google.com/drive/folders/15kkk_soepj4dVi8iGr6hC17dZfVIkM6q" TargetMode="External"/><Relationship Id="rId839" Type="http://schemas.openxmlformats.org/officeDocument/2006/relationships/hyperlink" Target="https://drive.google.com/drive/folders/1iJ8Xa0ZganEYe4KeAG8KiOLFhYTTA0Wt" TargetMode="External"/><Relationship Id="rId838" Type="http://schemas.openxmlformats.org/officeDocument/2006/relationships/hyperlink" Target="https://drive.google.com/drive/folders/1ynK-DvQ87ZTY2J5NtcUpejDsOIUppqb5" TargetMode="External"/><Relationship Id="rId833" Type="http://schemas.openxmlformats.org/officeDocument/2006/relationships/hyperlink" Target="https://drive.google.com/drive/folders/1rcmOpIvLCctFHUTI5uqEfIxkSj4QyJNH" TargetMode="External"/><Relationship Id="rId832" Type="http://schemas.openxmlformats.org/officeDocument/2006/relationships/hyperlink" Target="https://drive.google.com/drive/folders/1lGjE-_tXRpKZiX1lXMkyOPEAUG-J9e7L" TargetMode="External"/><Relationship Id="rId831" Type="http://schemas.openxmlformats.org/officeDocument/2006/relationships/hyperlink" Target="https://drive.google.com/drive/folders/1ZdxMhcwDYgr6EoLVhxg9JJcv4Zj0Y0Ov" TargetMode="External"/><Relationship Id="rId830" Type="http://schemas.openxmlformats.org/officeDocument/2006/relationships/hyperlink" Target="https://drive.google.com/drive/folders/1dc8QZlj9i36QqddWPYFF5M9BdQkrn6mQ?usp=drive_link" TargetMode="External"/><Relationship Id="rId837" Type="http://schemas.openxmlformats.org/officeDocument/2006/relationships/hyperlink" Target="https://drive.google.com/drive/folders/1latEFf-_45VNyM5NGD2g-XFosFE5sa0g" TargetMode="External"/><Relationship Id="rId836" Type="http://schemas.openxmlformats.org/officeDocument/2006/relationships/hyperlink" Target="https://drive.google.com/drive/folders/1latEFf-_45VNyM5NGD2g-XFosFE5sa0g" TargetMode="External"/><Relationship Id="rId835" Type="http://schemas.openxmlformats.org/officeDocument/2006/relationships/hyperlink" Target="https://drive.google.com/drive/folders/1yoNKo3GXlQcHg1urTHzhtNOAwlSUmmqx" TargetMode="External"/><Relationship Id="rId834" Type="http://schemas.openxmlformats.org/officeDocument/2006/relationships/hyperlink" Target="https://drive.google.com/drive/folders/1heSeEHtZAXCJbY8j9aLuDwRvavWv0Y6c" TargetMode="External"/><Relationship Id="rId228" Type="http://schemas.openxmlformats.org/officeDocument/2006/relationships/hyperlink" Target="https://drive.google.com/drive/folders/1Cr3KRGJSO4WBofLjQ46YKxGzskSJQmQq?usp=drive_link" TargetMode="External"/><Relationship Id="rId227" Type="http://schemas.openxmlformats.org/officeDocument/2006/relationships/hyperlink" Target="https://drive.google.com/drive/folders/1jZd-sqpSWLCRscyZHT9neAYumsn27jMF?usp=drive_link" TargetMode="External"/><Relationship Id="rId469" Type="http://schemas.openxmlformats.org/officeDocument/2006/relationships/hyperlink" Target="https://drive.google.com/drive/folders/1MBYPXAg__wC_ogNy41By3JmYAwkHZbU4" TargetMode="External"/><Relationship Id="rId226" Type="http://schemas.openxmlformats.org/officeDocument/2006/relationships/hyperlink" Target="https://drive.google.com/drive/folders/1c6d5OwIxzLJ6O6PlwVZar5Xxn7jZjiZ-" TargetMode="External"/><Relationship Id="rId468" Type="http://schemas.openxmlformats.org/officeDocument/2006/relationships/hyperlink" Target="https://drive.google.com/drive/folders/1h21YwMWUzIiGNy9gN3D75LQcBiGPHJKL" TargetMode="External"/><Relationship Id="rId225" Type="http://schemas.openxmlformats.org/officeDocument/2006/relationships/hyperlink" Target="https://drive.google.com/drive/folders/1IUqnTKmS2CE23bOYrf_wOgTWyxSLAAPX" TargetMode="External"/><Relationship Id="rId467" Type="http://schemas.openxmlformats.org/officeDocument/2006/relationships/hyperlink" Target="https://drive.google.com/drive/folders/1-xvBPNJgCkwYOByjn1mRlumfh3AswEWc" TargetMode="External"/><Relationship Id="rId229" Type="http://schemas.openxmlformats.org/officeDocument/2006/relationships/hyperlink" Target="https://drive.google.com/drive/folders/1xvs-ENxDSniax1HWfLJuAL2fVWNSURvo?usp=drive_link" TargetMode="External"/><Relationship Id="rId220" Type="http://schemas.openxmlformats.org/officeDocument/2006/relationships/hyperlink" Target="https://drive.google.com/drive/folders/1LDRwO5Ears8bZjP_ry-I4WE_oYaRkSJQ" TargetMode="External"/><Relationship Id="rId462" Type="http://schemas.openxmlformats.org/officeDocument/2006/relationships/hyperlink" Target="https://drive.google.com/drive/folders/1WWQpTqwu7urPhBH_Zxjd9BX1QVAuA0je" TargetMode="External"/><Relationship Id="rId461" Type="http://schemas.openxmlformats.org/officeDocument/2006/relationships/hyperlink" Target="https://drive.google.com/drive/folders/1zldNFnnblsX3SNnBGt1a9T9J-98cIRDk" TargetMode="External"/><Relationship Id="rId460" Type="http://schemas.openxmlformats.org/officeDocument/2006/relationships/hyperlink" Target="https://drive.google.com/drive/folders/1fowu1G9kuYZwx8Qr2q-i2Kxx4DY1WB_C" TargetMode="External"/><Relationship Id="rId224" Type="http://schemas.openxmlformats.org/officeDocument/2006/relationships/hyperlink" Target="https://drive.google.com/drive/folders/1FCR6-_-rqVCk-sO2HTnsUZ9EYpDdNUey?usp=drive_link" TargetMode="External"/><Relationship Id="rId466" Type="http://schemas.openxmlformats.org/officeDocument/2006/relationships/hyperlink" Target="https://drive.google.com/drive/folders/1xHcbulPi3C4CQ75nR4vFm-_NMPChq-su" TargetMode="External"/><Relationship Id="rId223" Type="http://schemas.openxmlformats.org/officeDocument/2006/relationships/hyperlink" Target="https://drive.google.com/drive/folders/10F7rabZ9PCWXlVLY7JRySMnI0x18vHeh" TargetMode="External"/><Relationship Id="rId465" Type="http://schemas.openxmlformats.org/officeDocument/2006/relationships/hyperlink" Target="https://drive.google.com/drive/folders/17KyJNvyl2O2BuhzvH8VXjUhVcQT_LLV8" TargetMode="External"/><Relationship Id="rId222" Type="http://schemas.openxmlformats.org/officeDocument/2006/relationships/hyperlink" Target="https://drive.google.com/drive/folders/1sNPCj01tXTftK2DkWHHDwQyhscVWXwgr?usp=drive_link" TargetMode="External"/><Relationship Id="rId464" Type="http://schemas.openxmlformats.org/officeDocument/2006/relationships/hyperlink" Target="https://drive.google.com/drive/folders/1yPB3r_hxj0y5zKtA-frr5BiJzZwdwIKY" TargetMode="External"/><Relationship Id="rId221" Type="http://schemas.openxmlformats.org/officeDocument/2006/relationships/hyperlink" Target="https://drive.google.com/drive/folders/17h_ZLNSiAw-bC1GnhyCJ8ddzGXqEMbwy?usp=drive_link" TargetMode="External"/><Relationship Id="rId463" Type="http://schemas.openxmlformats.org/officeDocument/2006/relationships/hyperlink" Target="https://drive.google.com/drive/folders/1NhorXrVPWm4FM5xoN7x9Omiytj59G5AN" TargetMode="External"/><Relationship Id="rId217" Type="http://schemas.openxmlformats.org/officeDocument/2006/relationships/hyperlink" Target="https://drive.google.com/drive/folders/1w28SMtKrsvOFfhoT_oVb8iM5fG9ZEb7I" TargetMode="External"/><Relationship Id="rId459" Type="http://schemas.openxmlformats.org/officeDocument/2006/relationships/hyperlink" Target="https://drive.google.com/drive/folders/1TJAqwW3dvQin7DbUcoJm2-xtfRPV-Gm7" TargetMode="External"/><Relationship Id="rId216" Type="http://schemas.openxmlformats.org/officeDocument/2006/relationships/hyperlink" Target="https://drive.google.com/drive/folders/13wC9IvEXhkfSF3uj7g3mA7rJJ2TWVc5X" TargetMode="External"/><Relationship Id="rId458" Type="http://schemas.openxmlformats.org/officeDocument/2006/relationships/hyperlink" Target="https://drive.google.com/drive/folders/1ikESu9ZkViVIaSJ413FMrY7EfiMgs1__" TargetMode="External"/><Relationship Id="rId215" Type="http://schemas.openxmlformats.org/officeDocument/2006/relationships/hyperlink" Target="https://drive.google.com/drive/folders/17cLTVK34hIU0rPxd9twbwOAAD7jTK2h_" TargetMode="External"/><Relationship Id="rId457" Type="http://schemas.openxmlformats.org/officeDocument/2006/relationships/hyperlink" Target="https://drive.google.com/drive/folders/1jZFoE8u_glHFuHOMHXHDqcgU2_3q4moT" TargetMode="External"/><Relationship Id="rId699" Type="http://schemas.openxmlformats.org/officeDocument/2006/relationships/hyperlink" Target="https://drive.google.com/drive/folders/1PMDjA_HAt5jz-o53nsMzUvAOcIbR6Xag" TargetMode="External"/><Relationship Id="rId214" Type="http://schemas.openxmlformats.org/officeDocument/2006/relationships/hyperlink" Target="https://drive.google.com/drive/folders/1q92XF-uY5jSyR6gCtLBFPOZiw0TH4qwk" TargetMode="External"/><Relationship Id="rId456" Type="http://schemas.openxmlformats.org/officeDocument/2006/relationships/hyperlink" Target="https://drive.google.com/drive/folders/1HrHTUB01uoUWa1vaxxgiFczctdSmW-_I" TargetMode="External"/><Relationship Id="rId698" Type="http://schemas.openxmlformats.org/officeDocument/2006/relationships/hyperlink" Target="https://drive.google.com/drive/folders/1rv__VhyWhYz9n3gL8ZCymKuq0Keam4gP" TargetMode="External"/><Relationship Id="rId219" Type="http://schemas.openxmlformats.org/officeDocument/2006/relationships/hyperlink" Target="https://drive.google.com/drive/folders/1P5as87uHQeH3VigEyulvQDx4QlwrBrKb" TargetMode="External"/><Relationship Id="rId218" Type="http://schemas.openxmlformats.org/officeDocument/2006/relationships/hyperlink" Target="https://drive.google.com/drive/folders/1KbRCbOwcOjScqkLeOYqEqve1K9d7msgn" TargetMode="External"/><Relationship Id="rId451" Type="http://schemas.openxmlformats.org/officeDocument/2006/relationships/hyperlink" Target="https://drive.google.com/drive/folders/17yj6ivvWTcq6kPDQxBh8QzPQ8S6Xn50p" TargetMode="External"/><Relationship Id="rId693" Type="http://schemas.openxmlformats.org/officeDocument/2006/relationships/hyperlink" Target="https://drive.google.com/drive/folders/0B6lqipDVNUFHZWFxcmM3MVpCLVE?resourcekey=0-TNHyAchG8yDj2x1YqpgXKg" TargetMode="External"/><Relationship Id="rId450" Type="http://schemas.openxmlformats.org/officeDocument/2006/relationships/hyperlink" Target="https://drive.google.com/drive/folders/1LU7hCtker--vACnlylx2ZVBVaJCbaO7a" TargetMode="External"/><Relationship Id="rId692" Type="http://schemas.openxmlformats.org/officeDocument/2006/relationships/hyperlink" Target="https://drive.google.com/drive/folders/0B6lqipDVNUFHZWFxcmM3MVpCLVE?resourcekey=0-TNHyAchG8yDj2x1YqpgXKg" TargetMode="External"/><Relationship Id="rId691" Type="http://schemas.openxmlformats.org/officeDocument/2006/relationships/hyperlink" Target="https://drive.google.com/drive/folders/0B6lqipDVNUFHZWFxcmM3MVpCLVE?resourcekey=0-TNHyAchG8yDj2x1YqpgXKg" TargetMode="External"/><Relationship Id="rId690" Type="http://schemas.openxmlformats.org/officeDocument/2006/relationships/hyperlink" Target="https://drive.google.com/drive/folders/1_J6UXmJAQgg1FAviRcGnCItt-64_3K45" TargetMode="External"/><Relationship Id="rId213" Type="http://schemas.openxmlformats.org/officeDocument/2006/relationships/hyperlink" Target="https://drive.google.com/drive/folders/1Dan2nnXJ9JSHNC5RHm4y9Po3JpFUmb09" TargetMode="External"/><Relationship Id="rId455" Type="http://schemas.openxmlformats.org/officeDocument/2006/relationships/hyperlink" Target="https://drive.google.com/drive/folders/1lmcyeR3KzqiU-PDrMStGSZMwUKKRRUr0" TargetMode="External"/><Relationship Id="rId697" Type="http://schemas.openxmlformats.org/officeDocument/2006/relationships/hyperlink" Target="https://drive.google.com/drive/folders/1Zaq2ua4_kSu2nCp1j4xMeG1HVzF5M_D0" TargetMode="External"/><Relationship Id="rId212" Type="http://schemas.openxmlformats.org/officeDocument/2006/relationships/hyperlink" Target="https://drive.google.com/drive/folders/1lZruTHZtYCtDDPhDwSwpMjwOpNj5F575" TargetMode="External"/><Relationship Id="rId454" Type="http://schemas.openxmlformats.org/officeDocument/2006/relationships/hyperlink" Target="https://drive.google.com/drive/folders/1W8HO50gVG3nGC-QjKI2puNCHEpBjkwiR" TargetMode="External"/><Relationship Id="rId696" Type="http://schemas.openxmlformats.org/officeDocument/2006/relationships/hyperlink" Target="https://drive.google.com/drive/folders/0B6lqipDVNUFHZWFxcmM3MVpCLVE?resourcekey=0-TNHyAchG8yDj2x1YqpgXKg" TargetMode="External"/><Relationship Id="rId211" Type="http://schemas.openxmlformats.org/officeDocument/2006/relationships/hyperlink" Target="https://drive.google.com/drive/folders/1z4uVYYriKpddLTJIXR6ZRP49SNn4HW0P?usp=drive_link" TargetMode="External"/><Relationship Id="rId453" Type="http://schemas.openxmlformats.org/officeDocument/2006/relationships/hyperlink" Target="https://drive.google.com/drive/folders/1UgPTGuWT8SlMDSq3KFiIPmAOu8EOfwYF" TargetMode="External"/><Relationship Id="rId695" Type="http://schemas.openxmlformats.org/officeDocument/2006/relationships/hyperlink" Target="https://drive.google.com/drive/folders/0B6lqipDVNUFHZWFxcmM3MVpCLVE?resourcekey=0-TNHyAchG8yDj2x1YqpgXKg" TargetMode="External"/><Relationship Id="rId210" Type="http://schemas.openxmlformats.org/officeDocument/2006/relationships/hyperlink" Target="https://drive.google.com/drive/folders/1jRbzTVCUXBMO93rOYMycZJ7YfVY8QmhS?usp=drive_link" TargetMode="External"/><Relationship Id="rId452" Type="http://schemas.openxmlformats.org/officeDocument/2006/relationships/hyperlink" Target="https://drive.google.com/drive/folders/1iSFcEf-Rk0jvm7vhE4fyBrVKTrgf8Zwj" TargetMode="External"/><Relationship Id="rId694" Type="http://schemas.openxmlformats.org/officeDocument/2006/relationships/hyperlink" Target="https://drive.google.com/drive/folders/0B6lqipDVNUFHZWFxcmM3MVpCLVE?resourcekey=0-TNHyAchG8yDj2x1YqpgXKg" TargetMode="External"/><Relationship Id="rId491" Type="http://schemas.openxmlformats.org/officeDocument/2006/relationships/hyperlink" Target="https://drive.google.com/drive/folders/1yIv-GCk7NBQtxrTjtLKrXATNHL_iYOjx" TargetMode="External"/><Relationship Id="rId490" Type="http://schemas.openxmlformats.org/officeDocument/2006/relationships/hyperlink" Target="https://drive.google.com/drive/folders/1xkRo-AFfHA5Q6lhH9cTJuJtESv__hNxv" TargetMode="External"/><Relationship Id="rId249" Type="http://schemas.openxmlformats.org/officeDocument/2006/relationships/hyperlink" Target="https://drive.google.com/drive/folders/1c8sPnLRXzJjcdZ1znjTpiwd-Fkm9rGQ5" TargetMode="External"/><Relationship Id="rId248" Type="http://schemas.openxmlformats.org/officeDocument/2006/relationships/hyperlink" Target="https://drive.google.com/drive/folders/1IHD1mMc2mhxtEpgErAMaq1Q1KFo7e8Gl?usp=drive_link" TargetMode="External"/><Relationship Id="rId247" Type="http://schemas.openxmlformats.org/officeDocument/2006/relationships/hyperlink" Target="https://drive.google.com/drive/folders/1I9a34RWSQWcc18bLX43Ep9orPfEVpNoz?usp=drive_link" TargetMode="External"/><Relationship Id="rId489" Type="http://schemas.openxmlformats.org/officeDocument/2006/relationships/hyperlink" Target="https://drive.google.com/drive/folders/1xx6B8ig68yOqw7On8-phYl5dyoH7tKbM" TargetMode="External"/><Relationship Id="rId242" Type="http://schemas.openxmlformats.org/officeDocument/2006/relationships/hyperlink" Target="https://drive.google.com/drive/folders/1mYm9xRbqAs105RqGbNe6Z2GC6JXoPlbn?usp=drive_link" TargetMode="External"/><Relationship Id="rId484" Type="http://schemas.openxmlformats.org/officeDocument/2006/relationships/hyperlink" Target="https://drive.google.com/drive/folders/1LLaeG2HFu_BWsp3BnUZ1w9msjyjLIIxm" TargetMode="External"/><Relationship Id="rId241" Type="http://schemas.openxmlformats.org/officeDocument/2006/relationships/hyperlink" Target="https://drive.google.com/drive/folders/1_FYqpOrqszRAbvqGzSWzRWJproMiYypO?usp=drive_link" TargetMode="External"/><Relationship Id="rId483" Type="http://schemas.openxmlformats.org/officeDocument/2006/relationships/hyperlink" Target="https://drive.google.com/drive/folders/1EM7r79jFHXAanhDGD09mMirytVnpl4-A" TargetMode="External"/><Relationship Id="rId240" Type="http://schemas.openxmlformats.org/officeDocument/2006/relationships/hyperlink" Target="https://drive.google.com/drive/folders/1z6YfTmfeXvfQKZcVuPe_9awZ54B_jZuh?usp=drive_link" TargetMode="External"/><Relationship Id="rId482" Type="http://schemas.openxmlformats.org/officeDocument/2006/relationships/hyperlink" Target="https://drive.google.com/drive/folders/1hf-iJIiMjUUsvCDw__5LWCl_RT_0C7jY" TargetMode="External"/><Relationship Id="rId481" Type="http://schemas.openxmlformats.org/officeDocument/2006/relationships/hyperlink" Target="https://drive.google.com/drive/folders/1bUzt6nuHAIje16eb5Q9NCy306pq52a3d" TargetMode="External"/><Relationship Id="rId246" Type="http://schemas.openxmlformats.org/officeDocument/2006/relationships/hyperlink" Target="https://drive.google.com/drive/folders/1ezIsJFTfvUO4co5ASl-oHDKUAF8UAij0" TargetMode="External"/><Relationship Id="rId488" Type="http://schemas.openxmlformats.org/officeDocument/2006/relationships/hyperlink" Target="https://drive.google.com/drive/folders/1JNofUSbG_cXpUu-ZKxYop9G3RM9YhG5M" TargetMode="External"/><Relationship Id="rId245" Type="http://schemas.openxmlformats.org/officeDocument/2006/relationships/hyperlink" Target="https://drive.google.com/drive/folders/1f5eQ98OvTwrDEfW3QNyEe0gKNK8Vs-oV?usp=drive_link" TargetMode="External"/><Relationship Id="rId487" Type="http://schemas.openxmlformats.org/officeDocument/2006/relationships/hyperlink" Target="https://drive.google.com/drive/folders/1brf906ZfcxUL9Qg8_LwYy0xjYuxCEr6v" TargetMode="External"/><Relationship Id="rId244" Type="http://schemas.openxmlformats.org/officeDocument/2006/relationships/hyperlink" Target="https://drive.google.com/drive/folders/15eu0TZmwwzN-XWnq_a9EARIbGfdYRCzx?usp=drive_link" TargetMode="External"/><Relationship Id="rId486" Type="http://schemas.openxmlformats.org/officeDocument/2006/relationships/hyperlink" Target="https://drive.google.com/drive/folders/1Vk4lacUWbhkY6QgDMBXx6J4FoeLakh8Z" TargetMode="External"/><Relationship Id="rId243" Type="http://schemas.openxmlformats.org/officeDocument/2006/relationships/hyperlink" Target="https://drive.google.com/drive/folders/1vQFYZfgZX_EnnN4yXtsZALl6Qh9EsK5i?usp=drive_link" TargetMode="External"/><Relationship Id="rId485" Type="http://schemas.openxmlformats.org/officeDocument/2006/relationships/hyperlink" Target="https://drive.google.com/drive/folders/1aFWcv65l9bagkiFMqXDMLC24pK8ZkXcH" TargetMode="External"/><Relationship Id="rId480" Type="http://schemas.openxmlformats.org/officeDocument/2006/relationships/hyperlink" Target="https://drive.google.com/drive/folders/1jC03Y0UeG1oz9UklDL2EqZjgtIuoyUSy" TargetMode="External"/><Relationship Id="rId239" Type="http://schemas.openxmlformats.org/officeDocument/2006/relationships/hyperlink" Target="https://drive.google.com/drive/folders/1xeoA0tb1hacR7M2n7JT0hmiZEaVr6GDf?usp=drive_link" TargetMode="External"/><Relationship Id="rId238" Type="http://schemas.openxmlformats.org/officeDocument/2006/relationships/hyperlink" Target="https://drive.google.com/drive/folders/1m_6cWG-e85LixzkDDHhhMlXBfYnAbUAd?usp=drive_link" TargetMode="External"/><Relationship Id="rId237" Type="http://schemas.openxmlformats.org/officeDocument/2006/relationships/hyperlink" Target="https://drive.google.com/drive/folders/1c-LBMfTErUGSstbIw6Nq43iDlV4JEynx?usp=drive_link" TargetMode="External"/><Relationship Id="rId479" Type="http://schemas.openxmlformats.org/officeDocument/2006/relationships/hyperlink" Target="https://drive.google.com/drive/folders/13m-2Sl_mzFowyHjYH0nROHq7bri3sONY" TargetMode="External"/><Relationship Id="rId236" Type="http://schemas.openxmlformats.org/officeDocument/2006/relationships/hyperlink" Target="https://drive.google.com/drive/folders/1f5TiHdlRKmsBLRl75k1Lfl1vNhEEqwqd" TargetMode="External"/><Relationship Id="rId478" Type="http://schemas.openxmlformats.org/officeDocument/2006/relationships/hyperlink" Target="https://drive.google.com/drive/folders/1cjOw5yXojCD8ssrNBMbkO7JXNtDrB-Vt" TargetMode="External"/><Relationship Id="rId231" Type="http://schemas.openxmlformats.org/officeDocument/2006/relationships/hyperlink" Target="https://drive.google.com/drive/folders/17K1YOXatJOXGhN9vBBHr6Yk7ItzOlAoI?usp=drive_link" TargetMode="External"/><Relationship Id="rId473" Type="http://schemas.openxmlformats.org/officeDocument/2006/relationships/hyperlink" Target="https://drive.google.com/drive/folders/1xpiHoy4dOQHXsHDEHuBAc6q3IKzLzmp-" TargetMode="External"/><Relationship Id="rId230" Type="http://schemas.openxmlformats.org/officeDocument/2006/relationships/hyperlink" Target="https://drive.google.com/drive/folders/1JCbkio1Mcaaqn5n5kQA0V9vyvPT_jgnG?usp=drive_link" TargetMode="External"/><Relationship Id="rId472" Type="http://schemas.openxmlformats.org/officeDocument/2006/relationships/hyperlink" Target="https://drive.google.com/drive/folders/1MN4SnAzHX_uOHTwlmyMeWnA1Ymaz0LXw" TargetMode="External"/><Relationship Id="rId471" Type="http://schemas.openxmlformats.org/officeDocument/2006/relationships/hyperlink" Target="https://drive.google.com/drive/folders/1MW7HjVCNumRdPSf78rohJ0A7uADA3sr3" TargetMode="External"/><Relationship Id="rId470" Type="http://schemas.openxmlformats.org/officeDocument/2006/relationships/hyperlink" Target="https://drive.google.com/drive/folders/1kGMOBJJknWfjyasv6VXAZIJf36JMgmcy" TargetMode="External"/><Relationship Id="rId235" Type="http://schemas.openxmlformats.org/officeDocument/2006/relationships/hyperlink" Target="https://drive.google.com/drive/folders/1WjZYMH2cVrB7AAdljehD3jdOO6ujdraq" TargetMode="External"/><Relationship Id="rId477" Type="http://schemas.openxmlformats.org/officeDocument/2006/relationships/hyperlink" Target="https://drive.google.com/drive/folders/11p4SyFi5XJIatLcrw6GIwPwCX_JMc-bi" TargetMode="External"/><Relationship Id="rId234" Type="http://schemas.openxmlformats.org/officeDocument/2006/relationships/hyperlink" Target="https://drive.google.com/drive/folders/1uDk6D_jPNeCGGXVQg5NPtprn92zNZk46?usp=drive_link" TargetMode="External"/><Relationship Id="rId476" Type="http://schemas.openxmlformats.org/officeDocument/2006/relationships/hyperlink" Target="https://drive.google.com/drive/folders/1794S28GfcOE-YN8wn4OONq4SqgAnnyOn" TargetMode="External"/><Relationship Id="rId233" Type="http://schemas.openxmlformats.org/officeDocument/2006/relationships/hyperlink" Target="https://drive.google.com/drive/folders/1kQyd92Em2N_kiguX-j17iUMTEizEnuCx?usp=drive_link" TargetMode="External"/><Relationship Id="rId475" Type="http://schemas.openxmlformats.org/officeDocument/2006/relationships/hyperlink" Target="https://drive.google.com/drive/folders/1MbJHVS5mpgrEGUQZxOUZZb7xx2RzgBA7" TargetMode="External"/><Relationship Id="rId232" Type="http://schemas.openxmlformats.org/officeDocument/2006/relationships/hyperlink" Target="https://drive.google.com/drive/folders/1CPjrWdvRhbQhOmeoaJ6hVyWl4-wf2hXO?usp=drive_link" TargetMode="External"/><Relationship Id="rId474" Type="http://schemas.openxmlformats.org/officeDocument/2006/relationships/hyperlink" Target="https://drive.google.com/drive/folders/1LpJA0keaMBIQ8N-Oh89gotj0xinVudw2" TargetMode="External"/><Relationship Id="rId426" Type="http://schemas.openxmlformats.org/officeDocument/2006/relationships/hyperlink" Target="https://drive.google.com/drive/folders/1QLdxlJIC-H2SM5fsGvju143IjoGPryKL" TargetMode="External"/><Relationship Id="rId668" Type="http://schemas.openxmlformats.org/officeDocument/2006/relationships/hyperlink" Target="https://drive.google.com/drive/folders/1mOWyzo4XPTO-8seqm7q5pyY21p6fSME-" TargetMode="External"/><Relationship Id="rId425" Type="http://schemas.openxmlformats.org/officeDocument/2006/relationships/hyperlink" Target="https://drive.google.com/drive/folders/1nAPCeD_E92jSn9vEL6iPE2YGTx4gjKTm" TargetMode="External"/><Relationship Id="rId667" Type="http://schemas.openxmlformats.org/officeDocument/2006/relationships/hyperlink" Target="https://drive.google.com/drive/folders/1k8M51PpqC1Pz9eDYyQs66qvtlb27W_pO" TargetMode="External"/><Relationship Id="rId424" Type="http://schemas.openxmlformats.org/officeDocument/2006/relationships/hyperlink" Target="https://drive.google.com/drive/folders/1mWFiRNyiHXbNBcU-tzd48jFDKFEmVB9x" TargetMode="External"/><Relationship Id="rId666" Type="http://schemas.openxmlformats.org/officeDocument/2006/relationships/hyperlink" Target="https://drive.google.com/drive/folders/188efRtSKDOovCWS78EqV2o1HcHk0fHFW" TargetMode="External"/><Relationship Id="rId423" Type="http://schemas.openxmlformats.org/officeDocument/2006/relationships/hyperlink" Target="https://drive.google.com/drive/folders/1C_mrATHnZW8a0WDN6jM-EuZu7cuxz66R" TargetMode="External"/><Relationship Id="rId665" Type="http://schemas.openxmlformats.org/officeDocument/2006/relationships/hyperlink" Target="https://drive.google.com/drive/folders/1No52qAeaIdltvZVqdJN78kR5n3Us0VJ0" TargetMode="External"/><Relationship Id="rId429" Type="http://schemas.openxmlformats.org/officeDocument/2006/relationships/hyperlink" Target="https://drive.google.com/drive/folders/1DhyKnSNsOYVegkkNLTCDWFUiZBjuGq3n" TargetMode="External"/><Relationship Id="rId428" Type="http://schemas.openxmlformats.org/officeDocument/2006/relationships/hyperlink" Target="https://drive.google.com/drive/folders/1ONUFActV6dYE2B5cHJ2IWlnBQ-MAxvhT" TargetMode="External"/><Relationship Id="rId427" Type="http://schemas.openxmlformats.org/officeDocument/2006/relationships/hyperlink" Target="https://drive.google.com/drive/folders/19UlCg_Msi9ZktO0tYtkaZyS4tRkSOQPU" TargetMode="External"/><Relationship Id="rId669" Type="http://schemas.openxmlformats.org/officeDocument/2006/relationships/hyperlink" Target="https://drive.google.com/drive/folders/1bdnl2bvN7CgGAFf2hAP_FY2aMezsshKI" TargetMode="External"/><Relationship Id="rId660" Type="http://schemas.openxmlformats.org/officeDocument/2006/relationships/hyperlink" Target="https://drive.google.com/drive/folders/1sbhIkbS3KzwO5HfsnHmKmkrpTNPDiESV" TargetMode="External"/><Relationship Id="rId422" Type="http://schemas.openxmlformats.org/officeDocument/2006/relationships/hyperlink" Target="https://drive.google.com/drive/folders/1PuKNHak-INqUAwWaPoM9K6H-LXq9R-G0" TargetMode="External"/><Relationship Id="rId664" Type="http://schemas.openxmlformats.org/officeDocument/2006/relationships/hyperlink" Target="https://drive.google.com/drive/folders/1gQ2dzcAsBzwPZryjwpecjvPlVb90b3Lt" TargetMode="External"/><Relationship Id="rId421" Type="http://schemas.openxmlformats.org/officeDocument/2006/relationships/hyperlink" Target="https://drive.google.com/drive/folders/1-Msc2qQDyTIlmpsscsw3ENM_XWmH5nCr" TargetMode="External"/><Relationship Id="rId663" Type="http://schemas.openxmlformats.org/officeDocument/2006/relationships/hyperlink" Target="https://drive.google.com/drive/folders/1Zamlkw97eLbsVhFIENNu7U9caAUGVBfo" TargetMode="External"/><Relationship Id="rId420" Type="http://schemas.openxmlformats.org/officeDocument/2006/relationships/hyperlink" Target="https://drive.google.com/drive/folders/1tdHA4uE5vPPTVDODZfXh0zWXdN423UmV" TargetMode="External"/><Relationship Id="rId662" Type="http://schemas.openxmlformats.org/officeDocument/2006/relationships/hyperlink" Target="https://drive.google.com/drive/folders/1k8M51PpqC1Pz9eDYyQs66qvtlb27W_pO" TargetMode="External"/><Relationship Id="rId661" Type="http://schemas.openxmlformats.org/officeDocument/2006/relationships/hyperlink" Target="https://drive.google.com/drive/folders/1No52qAeaIdltvZVqdJN78kR5n3Us0VJ0" TargetMode="External"/><Relationship Id="rId415" Type="http://schemas.openxmlformats.org/officeDocument/2006/relationships/hyperlink" Target="https://drive.google.com/drive/folders/1JUpgcw0Vs8sO-q_YnfHAqwwKz5gh59XY" TargetMode="External"/><Relationship Id="rId657" Type="http://schemas.openxmlformats.org/officeDocument/2006/relationships/hyperlink" Target="https://drive.google.com/drive/folders/19UlCg_Msi9ZktO0tYtkaZyS4tRkSOQPU" TargetMode="External"/><Relationship Id="rId414" Type="http://schemas.openxmlformats.org/officeDocument/2006/relationships/hyperlink" Target="https://drive.google.com/drive/folders/13vHadREgpwqEh0LS4zlYkF_eTH-4M6wU" TargetMode="External"/><Relationship Id="rId656" Type="http://schemas.openxmlformats.org/officeDocument/2006/relationships/hyperlink" Target="https://drive.google.com/drive/folders/1itEF7stCPuRIlhEm22morGITHJFazuJE" TargetMode="External"/><Relationship Id="rId413" Type="http://schemas.openxmlformats.org/officeDocument/2006/relationships/hyperlink" Target="https://drive.google.com/drive/folders/1VXjSl9MfNyi6HiOGQOlNcY9vDImhxNCS" TargetMode="External"/><Relationship Id="rId655" Type="http://schemas.openxmlformats.org/officeDocument/2006/relationships/hyperlink" Target="https://drive.google.com/drive/folders/1_fySwOsh5jnDMmwiL0nBXtae0TgAsXbZ" TargetMode="External"/><Relationship Id="rId412" Type="http://schemas.openxmlformats.org/officeDocument/2006/relationships/hyperlink" Target="https://drive.google.com/drive/folders/1MJS9SJRSliT6FS7mPvWZChctXoNtBEo_" TargetMode="External"/><Relationship Id="rId654" Type="http://schemas.openxmlformats.org/officeDocument/2006/relationships/hyperlink" Target="https://drive.google.com/drive/folders/15sju6TAXenf3jsalw48rfitXlGDWc5rH" TargetMode="External"/><Relationship Id="rId419" Type="http://schemas.openxmlformats.org/officeDocument/2006/relationships/hyperlink" Target="https://drive.google.com/drive/folders/1snNcvpB-7HZmQ_16hTnINf514IGJI7PC" TargetMode="External"/><Relationship Id="rId418" Type="http://schemas.openxmlformats.org/officeDocument/2006/relationships/hyperlink" Target="https://drive.google.com/drive/folders/1RbotgPWTg4-jBLhX0SQQ1lnjxoh-ccsl" TargetMode="External"/><Relationship Id="rId417" Type="http://schemas.openxmlformats.org/officeDocument/2006/relationships/hyperlink" Target="https://drive.google.com/drive/folders/1ocoXSxKF3qpAYzsIVNKfKyk22iJmAQgB" TargetMode="External"/><Relationship Id="rId659" Type="http://schemas.openxmlformats.org/officeDocument/2006/relationships/hyperlink" Target="https://drive.google.com/drive/folders/1gQ2dzcAsBzwPZryjwpecjvPlVb90b3Lt" TargetMode="External"/><Relationship Id="rId416" Type="http://schemas.openxmlformats.org/officeDocument/2006/relationships/hyperlink" Target="https://drive.google.com/drive/folders/1IFA5EsHtaAolsVzoiMH1CEhNglmH11NV" TargetMode="External"/><Relationship Id="rId658" Type="http://schemas.openxmlformats.org/officeDocument/2006/relationships/hyperlink" Target="https://drive.google.com/drive/folders/12VdFA_3s490OsKDxsh6zPmU8t9OSNcgH" TargetMode="External"/><Relationship Id="rId411" Type="http://schemas.openxmlformats.org/officeDocument/2006/relationships/hyperlink" Target="https://drive.google.com/drive/folders/1zUYf8y11HC9T8l6X36lWu0So7DudgmoV" TargetMode="External"/><Relationship Id="rId653" Type="http://schemas.openxmlformats.org/officeDocument/2006/relationships/hyperlink" Target="https://drive.google.com/drive/folders/1-hmxtXk5fwgNEMnc-FgcWjVSkGSC6ClU" TargetMode="External"/><Relationship Id="rId410" Type="http://schemas.openxmlformats.org/officeDocument/2006/relationships/hyperlink" Target="https://drive.google.com/drive/folders/1EeJcpsuH3UBZzE6OBLh7hdhgQyQRpGJH" TargetMode="External"/><Relationship Id="rId652" Type="http://schemas.openxmlformats.org/officeDocument/2006/relationships/hyperlink" Target="https://drive.google.com/drive/folders/1Hveu-LcrY5JHH-FrmZhFlMA3Quosg97h" TargetMode="External"/><Relationship Id="rId651" Type="http://schemas.openxmlformats.org/officeDocument/2006/relationships/hyperlink" Target="https://drive.google.com/drive/folders/1S72opfhEfmlZUCkN2p7OBU_ejdN8ms3f" TargetMode="External"/><Relationship Id="rId650" Type="http://schemas.openxmlformats.org/officeDocument/2006/relationships/hyperlink" Target="https://drive.google.com/open?id=1oPnef1bfLoYOGUW3ZdB4PYH3JMoCx8-T&amp;usp=drive_copy" TargetMode="External"/><Relationship Id="rId206" Type="http://schemas.openxmlformats.org/officeDocument/2006/relationships/hyperlink" Target="https://drive.google.com/drive/folders/1HUho63IO0wM3HJtLZicwBVXlRVRA3vT9" TargetMode="External"/><Relationship Id="rId448" Type="http://schemas.openxmlformats.org/officeDocument/2006/relationships/hyperlink" Target="https://drive.google.com/drive/folders/1mr2Uyqmc0ffxXfUeh7Z6OpU9RnWlrv8d" TargetMode="External"/><Relationship Id="rId205" Type="http://schemas.openxmlformats.org/officeDocument/2006/relationships/hyperlink" Target="https://drive.google.com/drive/folders/1OJ-_N30Ca4a6H_kcR8ye2NQOurogIJ7j?usp=drive_link" TargetMode="External"/><Relationship Id="rId447" Type="http://schemas.openxmlformats.org/officeDocument/2006/relationships/hyperlink" Target="https://drive.google.com/drive/folders/1W1EkqIDAdFYHKxZipMm39TYRQNYNz0Zb" TargetMode="External"/><Relationship Id="rId689" Type="http://schemas.openxmlformats.org/officeDocument/2006/relationships/hyperlink" Target="https://drive.google.com/drive/folders/1TATWQKa4bKOmukwMfNvg-GObPEUgtyja" TargetMode="External"/><Relationship Id="rId204" Type="http://schemas.openxmlformats.org/officeDocument/2006/relationships/hyperlink" Target="https://drive.google.com/drive/folders/15tRlbFAqMQOX7-xLc5T2VGmdkPeaHWKX?usp=drive_link" TargetMode="External"/><Relationship Id="rId446" Type="http://schemas.openxmlformats.org/officeDocument/2006/relationships/hyperlink" Target="https://drive.google.com/drive/folders/17LtyqscWsUHiKTpyBRXDf9AWf1f2q4dP" TargetMode="External"/><Relationship Id="rId688" Type="http://schemas.openxmlformats.org/officeDocument/2006/relationships/hyperlink" Target="https://drive.google.com/drive/folders/1_COhPr6rotJ3QWQxtHfR-TBNf30yACU4" TargetMode="External"/><Relationship Id="rId203" Type="http://schemas.openxmlformats.org/officeDocument/2006/relationships/hyperlink" Target="https://drive.google.com/drive/folders/1xhIKBrX3F98Z-uVJgGD1eT9STrGErNcp?usp=drive_link" TargetMode="External"/><Relationship Id="rId445" Type="http://schemas.openxmlformats.org/officeDocument/2006/relationships/hyperlink" Target="https://drive.google.com/drive/folders/1Erh5M4bVwta_RNwhHX-MarhhxsE6l2cR" TargetMode="External"/><Relationship Id="rId687" Type="http://schemas.openxmlformats.org/officeDocument/2006/relationships/hyperlink" Target="https://drive.google.com/drive/folders/1rkIdJH8bHb0rO8Kd3KGykg3ZQqnKDWfd" TargetMode="External"/><Relationship Id="rId209" Type="http://schemas.openxmlformats.org/officeDocument/2006/relationships/hyperlink" Target="https://drive.google.com/drive/folders/1NKq3mG7jv20R5OGp03EElpVze8Ep2msK" TargetMode="External"/><Relationship Id="rId208" Type="http://schemas.openxmlformats.org/officeDocument/2006/relationships/hyperlink" Target="https://drive.google.com/drive/folders/1DfM9rAMmGmpyJuOuvwZcoq-2y1i5fG_0" TargetMode="External"/><Relationship Id="rId207" Type="http://schemas.openxmlformats.org/officeDocument/2006/relationships/hyperlink" Target="https://drive.google.com/drive/folders/1NKq3mG7jv20R5OGp03EElpVze8Ep2msK" TargetMode="External"/><Relationship Id="rId449" Type="http://schemas.openxmlformats.org/officeDocument/2006/relationships/hyperlink" Target="https://drive.google.com/drive/folders/1s6hC_MczZeISodxe8awA9ZBZnoeKGuxZ" TargetMode="External"/><Relationship Id="rId440" Type="http://schemas.openxmlformats.org/officeDocument/2006/relationships/hyperlink" Target="https://drive.google.com/drive/folders/1Tw1eNz32STQWSKiCK_CYYpSNq4i0SaXe" TargetMode="External"/><Relationship Id="rId682" Type="http://schemas.openxmlformats.org/officeDocument/2006/relationships/hyperlink" Target="https://drive.google.com/drive/folders/1JhSd1tiyXQFZvHStiZ8RI1l19CsUwbUa?usp=drive_link" TargetMode="External"/><Relationship Id="rId681" Type="http://schemas.openxmlformats.org/officeDocument/2006/relationships/hyperlink" Target="https://drive.google.com/drive/folders/12A91RsUSqRp0p-yCbLBffJE6zNQKuVyh" TargetMode="External"/><Relationship Id="rId680" Type="http://schemas.openxmlformats.org/officeDocument/2006/relationships/hyperlink" Target="https://drive.google.com/drive/folders/1xESa0leSthLxIQtAv_pQCPFbh5fQpi4c" TargetMode="External"/><Relationship Id="rId202" Type="http://schemas.openxmlformats.org/officeDocument/2006/relationships/hyperlink" Target="https://drive.google.com/drive/folders/1qG1E4FVRR0ip_ISaMPcPUjC927oEDLK9" TargetMode="External"/><Relationship Id="rId444" Type="http://schemas.openxmlformats.org/officeDocument/2006/relationships/hyperlink" Target="https://drive.google.com/drive/folders/1D1FYIW-bKBsUaaSLsdDGmaVBnrFoHjYk" TargetMode="External"/><Relationship Id="rId686" Type="http://schemas.openxmlformats.org/officeDocument/2006/relationships/hyperlink" Target="https://drive.google.com/drive/folders/1mPz7plYQrWIV_07l78dQ9TYdivWSIQA5" TargetMode="External"/><Relationship Id="rId201" Type="http://schemas.openxmlformats.org/officeDocument/2006/relationships/hyperlink" Target="https://drive.google.com/drive/folders/1La6BTMXwYbmegYKaFYATExKCyVvu0WIL" TargetMode="External"/><Relationship Id="rId443" Type="http://schemas.openxmlformats.org/officeDocument/2006/relationships/hyperlink" Target="https://drive.google.com/drive/folders/1ujMOzM6Pq0fhAqtORs8UvBw3j5ToKZyF" TargetMode="External"/><Relationship Id="rId685" Type="http://schemas.openxmlformats.org/officeDocument/2006/relationships/hyperlink" Target="https://drive.google.com/drive/folders/1EzxHNDfsU84kZOtfF51RT1PF96_NGZFV" TargetMode="External"/><Relationship Id="rId200" Type="http://schemas.openxmlformats.org/officeDocument/2006/relationships/hyperlink" Target="https://drive.google.com/drive/folders/1lHaiAka6E_CBYcuElemTcS8F48XWhBBE" TargetMode="External"/><Relationship Id="rId442" Type="http://schemas.openxmlformats.org/officeDocument/2006/relationships/hyperlink" Target="https://drive.google.com/drive/folders/1DOWvjyrfQ00DKOtv6bhZsTBfAl9hxzzP" TargetMode="External"/><Relationship Id="rId684" Type="http://schemas.openxmlformats.org/officeDocument/2006/relationships/hyperlink" Target="https://drive.google.com/drive/folders/1qWP1tREl8ZWvJsHzD3o0O-Xc59Y6HjTg" TargetMode="External"/><Relationship Id="rId441" Type="http://schemas.openxmlformats.org/officeDocument/2006/relationships/hyperlink" Target="https://drive.google.com/drive/folders/1SbtMbSlKByv3cji7vEKoUAsT9AnuPVnL" TargetMode="External"/><Relationship Id="rId683" Type="http://schemas.openxmlformats.org/officeDocument/2006/relationships/hyperlink" Target="https://drive.google.com/drive/folders/1HjwMF0sL4I1gDXTgWuofcxYcfF-e-K9-" TargetMode="External"/><Relationship Id="rId437" Type="http://schemas.openxmlformats.org/officeDocument/2006/relationships/hyperlink" Target="https://drive.google.com/drive/folders/1FzZ-DhnR7o46Enp-UJob9EUgkItVm8iQ" TargetMode="External"/><Relationship Id="rId679" Type="http://schemas.openxmlformats.org/officeDocument/2006/relationships/hyperlink" Target="https://drive.google.com/drive/folders/15sju6TAXenf3jsalw48rfitXlGDWc5rH" TargetMode="External"/><Relationship Id="rId436" Type="http://schemas.openxmlformats.org/officeDocument/2006/relationships/hyperlink" Target="https://drive.google.com/drive/folders/1FI_LfVD-mqrA5iP-x5fs5HO0gPg40etF" TargetMode="External"/><Relationship Id="rId678" Type="http://schemas.openxmlformats.org/officeDocument/2006/relationships/hyperlink" Target="https://drive.google.com/drive/folders/1aB2cdKQplkf8QRvSRPR3XPh74zE19oFJ" TargetMode="External"/><Relationship Id="rId435" Type="http://schemas.openxmlformats.org/officeDocument/2006/relationships/hyperlink" Target="https://drive.google.com/drive/folders/1rr3_8WsaopgEFe4htgZOkz-fkId1AKsS" TargetMode="External"/><Relationship Id="rId677" Type="http://schemas.openxmlformats.org/officeDocument/2006/relationships/hyperlink" Target="https://drive.google.com/drive/folders/1aB2cdKQplkf8QRvSRPR3XPh74zE19oFJ" TargetMode="External"/><Relationship Id="rId434" Type="http://schemas.openxmlformats.org/officeDocument/2006/relationships/hyperlink" Target="https://drive.google.com/drive/folders/1zQ1tSYTe5JMLD_vvBQKsLdotDFctGkgW" TargetMode="External"/><Relationship Id="rId676" Type="http://schemas.openxmlformats.org/officeDocument/2006/relationships/hyperlink" Target="https://drive.google.com/drive/folders/1aB2cdKQplkf8QRvSRPR3XPh74zE19oFJ" TargetMode="External"/><Relationship Id="rId439" Type="http://schemas.openxmlformats.org/officeDocument/2006/relationships/hyperlink" Target="https://drive.google.com/drive/folders/1MDW2lKI4M55ALAFgirtM_qnVTzwAtxos" TargetMode="External"/><Relationship Id="rId438" Type="http://schemas.openxmlformats.org/officeDocument/2006/relationships/hyperlink" Target="https://drive.google.com/drive/folders/1yiSbva0hhUvavs_A4_GtkBGCfZQD_Vst" TargetMode="External"/><Relationship Id="rId671" Type="http://schemas.openxmlformats.org/officeDocument/2006/relationships/hyperlink" Target="https://drive.google.com/drive/folders/177_UIkSPSLDQuCgUFUyN7ZjA2BCzoTVt" TargetMode="External"/><Relationship Id="rId670" Type="http://schemas.openxmlformats.org/officeDocument/2006/relationships/hyperlink" Target="https://drive.google.com/drive/folders/1Is80hju2TW9Gq-AYQun4lHBdu2SLI6pC" TargetMode="External"/><Relationship Id="rId433" Type="http://schemas.openxmlformats.org/officeDocument/2006/relationships/hyperlink" Target="https://drive.google.com/drive/folders/1eOO7XSx40XcsPqPF2SxFoOWVhRUXMU6d" TargetMode="External"/><Relationship Id="rId675" Type="http://schemas.openxmlformats.org/officeDocument/2006/relationships/hyperlink" Target="https://drive.google.com/drive/folders/14eH5wxQ8SdX0Xj0e3WTSCIHLvlcNO6pu" TargetMode="External"/><Relationship Id="rId432" Type="http://schemas.openxmlformats.org/officeDocument/2006/relationships/hyperlink" Target="https://drive.google.com/drive/folders/1PiPceX0pBkWsWK3XG2NZWgxoUwrnkg5w" TargetMode="External"/><Relationship Id="rId674" Type="http://schemas.openxmlformats.org/officeDocument/2006/relationships/hyperlink" Target="https://drive.google.com/drive/folders/1Is80hju2TW9Gq-AYQun4lHBdu2SLI6pC" TargetMode="External"/><Relationship Id="rId431" Type="http://schemas.openxmlformats.org/officeDocument/2006/relationships/hyperlink" Target="https://drive.google.com/drive/folders/16h-e0mvExI7BOJs34kbmlRujqyXcuHit" TargetMode="External"/><Relationship Id="rId673" Type="http://schemas.openxmlformats.org/officeDocument/2006/relationships/hyperlink" Target="https://drive.google.com/drive/folders/1B8MlHTUWWlDs0es_PG9OnbXG2BApCv4w" TargetMode="External"/><Relationship Id="rId430" Type="http://schemas.openxmlformats.org/officeDocument/2006/relationships/hyperlink" Target="https://drive.google.com/drive/folders/1LVKxuMC4wll6CfelRW1P0zWXkxxRmwD2" TargetMode="External"/><Relationship Id="rId672" Type="http://schemas.openxmlformats.org/officeDocument/2006/relationships/hyperlink" Target="https://drive.google.com/drive/folders/1kPW8uPIXPQoBNiNUTKka7RJOXNDSpz2c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LVKxuMC4wll6CfelRW1P0zWXkxxRmwD2" TargetMode="External"/><Relationship Id="rId2" Type="http://schemas.openxmlformats.org/officeDocument/2006/relationships/hyperlink" Target="https://drive.google.com/drive/folders/1_COhPr6rotJ3QWQxtHfR-TBNf30yACU4" TargetMode="External"/><Relationship Id="rId3" Type="http://schemas.openxmlformats.org/officeDocument/2006/relationships/hyperlink" Target="https://drive.google.com/drive/folders/1TATWQKa4bKOmukwMfNvg-GObPEUgtyja" TargetMode="External"/><Relationship Id="rId4" Type="http://schemas.openxmlformats.org/officeDocument/2006/relationships/hyperlink" Target="https://drive.google.com/drive/folders/1ONUFActV6dYE2B5cHJ2IWlnBQ-MAxvhT" TargetMode="External"/><Relationship Id="rId9" Type="http://schemas.openxmlformats.org/officeDocument/2006/relationships/hyperlink" Target="https://drive.google.com/drive/folders/1nbDscn1aDiiTTbUCw4vfJTdcy-RdTquR" TargetMode="External"/><Relationship Id="rId5" Type="http://schemas.openxmlformats.org/officeDocument/2006/relationships/hyperlink" Target="https://drive.google.com/drive/folders/1h21YwMWUzIiGNy9gN3D75LQcBiGPHJKL" TargetMode="External"/><Relationship Id="rId6" Type="http://schemas.openxmlformats.org/officeDocument/2006/relationships/hyperlink" Target="https://drive.google.com/drive/folders/1NKq3mG7jv20R5OGp03EElpVze8Ep2msK" TargetMode="External"/><Relationship Id="rId7" Type="http://schemas.openxmlformats.org/officeDocument/2006/relationships/hyperlink" Target="https://drive.google.com/drive/folders/1NKq3mG7jv20R5OGp03EElpVze8Ep2msK" TargetMode="External"/><Relationship Id="rId8" Type="http://schemas.openxmlformats.org/officeDocument/2006/relationships/hyperlink" Target="https://drive.google.com/drive/folders/1DfM9rAMmGmpyJuOuvwZcoq-2y1i5fG_0" TargetMode="External"/><Relationship Id="rId40" Type="http://schemas.openxmlformats.org/officeDocument/2006/relationships/hyperlink" Target="https://drive.google.com/drive/folders/1GGXg2_MWgKN8jD8pSfqlYyMnkY8vp8Kc" TargetMode="External"/><Relationship Id="rId41" Type="http://schemas.openxmlformats.org/officeDocument/2006/relationships/drawing" Target="../drawings/drawing14.xml"/><Relationship Id="rId31" Type="http://schemas.openxmlformats.org/officeDocument/2006/relationships/hyperlink" Target="https://drive.google.com/drive/folders/1mRd8cfSTT5ZR1-p5S5xea-ebp3z9L1hC" TargetMode="External"/><Relationship Id="rId30" Type="http://schemas.openxmlformats.org/officeDocument/2006/relationships/hyperlink" Target="https://drive.google.com/drive/folders/1wUXI-21tei-jrlX2paMWLjwG7u_WGIgd" TargetMode="External"/><Relationship Id="rId33" Type="http://schemas.openxmlformats.org/officeDocument/2006/relationships/hyperlink" Target="https://drive.google.com/drive/folders/1sSlFrhLHMMO7YGuzt0pGqgyKFFIqKTxn" TargetMode="External"/><Relationship Id="rId32" Type="http://schemas.openxmlformats.org/officeDocument/2006/relationships/hyperlink" Target="https://drive.google.com/drive/folders/195RsyUViqTDWe6qbiO3goQZenkCfenDg" TargetMode="External"/><Relationship Id="rId35" Type="http://schemas.openxmlformats.org/officeDocument/2006/relationships/hyperlink" Target="https://drive.google.com/drive/folders/195RsyUViqTDWe6qbiO3goQZenkCfenDg" TargetMode="External"/><Relationship Id="rId34" Type="http://schemas.openxmlformats.org/officeDocument/2006/relationships/hyperlink" Target="https://drive.google.com/drive/folders/1mRd8cfSTT5ZR1-p5S5xea-ebp3z9L1hC" TargetMode="External"/><Relationship Id="rId37" Type="http://schemas.openxmlformats.org/officeDocument/2006/relationships/hyperlink" Target="https://drive.google.com/drive/folders/1sSlFrhLHMMO7YGuzt0pGqgyKFFIqKTxn" TargetMode="External"/><Relationship Id="rId36" Type="http://schemas.openxmlformats.org/officeDocument/2006/relationships/hyperlink" Target="https://drive.google.com/drive/folders/1d-ivyZvIrf1rhMNadENBA8CQLGVTyE2q" TargetMode="External"/><Relationship Id="rId39" Type="http://schemas.openxmlformats.org/officeDocument/2006/relationships/hyperlink" Target="https://drive.google.com/drive/folders/1wZhoVkIHI_TuYu7ruT8esG4JFQw-foQb" TargetMode="External"/><Relationship Id="rId38" Type="http://schemas.openxmlformats.org/officeDocument/2006/relationships/hyperlink" Target="https://drive.google.com/drive/folders/1GJXmdXRPiX65pkAqbUXKTjQLS8QWFJxo" TargetMode="External"/><Relationship Id="rId20" Type="http://schemas.openxmlformats.org/officeDocument/2006/relationships/hyperlink" Target="https://drive.google.com/drive/folders/1ZCnzabEuHfUnkE8mnRmckPr-rL15ko7t" TargetMode="External"/><Relationship Id="rId22" Type="http://schemas.openxmlformats.org/officeDocument/2006/relationships/hyperlink" Target="https://drive.google.com/drive/folders/1BwGo566KD2iossiP8t2Uhhr05a1l9gTi" TargetMode="External"/><Relationship Id="rId21" Type="http://schemas.openxmlformats.org/officeDocument/2006/relationships/hyperlink" Target="https://drive.google.com/drive/folders/1Wwp4_Hp8Xp71ZAHxruOq9xYRUuXTkuj_" TargetMode="External"/><Relationship Id="rId24" Type="http://schemas.openxmlformats.org/officeDocument/2006/relationships/hyperlink" Target="https://drive.google.com/drive/folders/1JOL2SioWitFkTX4dI15cfhpQZPYeV20q" TargetMode="External"/><Relationship Id="rId23" Type="http://schemas.openxmlformats.org/officeDocument/2006/relationships/hyperlink" Target="https://drive.google.com/drive/folders/1q-IEu_Cc_VL23AKkb-KzPsr8t4nqDwNM" TargetMode="External"/><Relationship Id="rId26" Type="http://schemas.openxmlformats.org/officeDocument/2006/relationships/hyperlink" Target="https://drive.google.com/drive/folders/1mk8VZUNhJp4JvIcl5QQ5P5sIoChPb0re" TargetMode="External"/><Relationship Id="rId25" Type="http://schemas.openxmlformats.org/officeDocument/2006/relationships/hyperlink" Target="https://drive.google.com/drive/folders/1P0r2gaT9J2W8IeSOhoWleaQI1aZt1X_P" TargetMode="External"/><Relationship Id="rId28" Type="http://schemas.openxmlformats.org/officeDocument/2006/relationships/hyperlink" Target="https://drive.google.com/drive/folders/1srRrA18iu0VP-qITu6RH9eK6qTcoGMWc" TargetMode="External"/><Relationship Id="rId27" Type="http://schemas.openxmlformats.org/officeDocument/2006/relationships/hyperlink" Target="https://drive.google.com/drive/folders/1khWJMIqMpqhPmXmjReEl3QeSNEcv1Gqu" TargetMode="External"/><Relationship Id="rId29" Type="http://schemas.openxmlformats.org/officeDocument/2006/relationships/hyperlink" Target="https://drive.google.com/drive/folders/1o7nZAuv8i7WWsKaPPp-ezjqY2PuUKogA" TargetMode="External"/><Relationship Id="rId11" Type="http://schemas.openxmlformats.org/officeDocument/2006/relationships/hyperlink" Target="https://drive.google.com/drive/folders/0B6lqipDVNUFHZWFxcmM3MVpCLVE?resourcekey=0-TNHyAchG8yDj2x1YqpgXKg" TargetMode="External"/><Relationship Id="rId10" Type="http://schemas.openxmlformats.org/officeDocument/2006/relationships/hyperlink" Target="https://drive.google.com/drive/folders/1Q0NY5RJMSzNfc6bvhV8NdpoIys9Yj4P6" TargetMode="External"/><Relationship Id="rId13" Type="http://schemas.openxmlformats.org/officeDocument/2006/relationships/hyperlink" Target="https://drive.google.com/drive/folders/0B6lqipDVNUFHZWFxcmM3MVpCLVE?resourcekey=0-TNHyAchG8yDj2x1YqpgXKg" TargetMode="External"/><Relationship Id="rId12" Type="http://schemas.openxmlformats.org/officeDocument/2006/relationships/hyperlink" Target="https://drive.google.com/drive/folders/0B6lqipDVNUFHZWFxcmM3MVpCLVE?resourcekey=0-TNHyAchG8yDj2x1YqpgXKg" TargetMode="External"/><Relationship Id="rId15" Type="http://schemas.openxmlformats.org/officeDocument/2006/relationships/hyperlink" Target="https://drive.google.com/drive/folders/0B6lqipDVNUFHZWFxcmM3MVpCLVE?resourcekey=0-TNHyAchG8yDj2x1YqpgXKg" TargetMode="External"/><Relationship Id="rId14" Type="http://schemas.openxmlformats.org/officeDocument/2006/relationships/hyperlink" Target="https://drive.google.com/drive/folders/0B6lqipDVNUFHZWFxcmM3MVpCLVE?resourcekey=0-TNHyAchG8yDj2x1YqpgXKg" TargetMode="External"/><Relationship Id="rId17" Type="http://schemas.openxmlformats.org/officeDocument/2006/relationships/hyperlink" Target="https://drive.google.com/drive/folders/1L6oTiJB9ECGWys5_fhCMdUiWiFBqJ4_a" TargetMode="External"/><Relationship Id="rId16" Type="http://schemas.openxmlformats.org/officeDocument/2006/relationships/hyperlink" Target="https://drive.google.com/drive/folders/0B6lqipDVNUFHZWFxcmM3MVpCLVE?resourcekey=0-TNHyAchG8yDj2x1YqpgXKg" TargetMode="External"/><Relationship Id="rId19" Type="http://schemas.openxmlformats.org/officeDocument/2006/relationships/hyperlink" Target="https://drive.google.com/drive/folders/1zQ1tSYTe5JMLD_vvBQKsLdotDFctGkgW" TargetMode="External"/><Relationship Id="rId18" Type="http://schemas.openxmlformats.org/officeDocument/2006/relationships/hyperlink" Target="https://drive.google.com/drive/folders/1hK4ALLly8bEh9HD9cV-ClXEy5v2bLogW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75.0"/>
    <col customWidth="1" min="3" max="3" width="8.63"/>
    <col customWidth="1" min="5" max="5" width="18.75"/>
    <col customWidth="1" min="6" max="6" width="60.75"/>
    <col customWidth="1" min="8" max="8" width="13.75"/>
    <col customWidth="1" min="10" max="10" width="14.63"/>
    <col customWidth="1" min="11" max="11" width="17.5"/>
    <col customWidth="1" min="12" max="12" width="11.5"/>
    <col customWidth="1" min="13" max="13" width="16.38"/>
    <col customWidth="1" min="17" max="17" width="13.75"/>
    <col customWidth="1" min="18" max="18" width="14.13"/>
    <col customWidth="1" min="19" max="19" width="13.88"/>
  </cols>
  <sheetData>
    <row r="1">
      <c r="A1" s="3">
        <v>46125.0</v>
      </c>
      <c r="C1" s="4" t="s">
        <v>1</v>
      </c>
    </row>
    <row r="2">
      <c r="A2" s="4" t="s">
        <v>2</v>
      </c>
      <c r="B2" s="5" t="s">
        <v>3</v>
      </c>
    </row>
    <row r="3">
      <c r="A3" s="4"/>
      <c r="B3" s="4" t="s">
        <v>4</v>
      </c>
    </row>
    <row r="4">
      <c r="A4" s="4"/>
      <c r="B4" s="4" t="s">
        <v>5</v>
      </c>
    </row>
    <row r="6">
      <c r="B6" s="9"/>
      <c r="N6" s="11" t="s">
        <v>7</v>
      </c>
      <c r="O6" s="11" t="s">
        <v>9</v>
      </c>
      <c r="P6" s="11" t="s">
        <v>10</v>
      </c>
      <c r="Q6" s="11" t="s">
        <v>12</v>
      </c>
      <c r="R6" s="11" t="s">
        <v>15</v>
      </c>
      <c r="S6" s="11" t="s">
        <v>17</v>
      </c>
    </row>
    <row r="7">
      <c r="N7" s="11" t="s">
        <v>20</v>
      </c>
      <c r="O7" s="11" t="s">
        <v>23</v>
      </c>
      <c r="P7" s="11" t="s">
        <v>25</v>
      </c>
      <c r="Q7" s="11" t="s">
        <v>28</v>
      </c>
      <c r="R7" s="11" t="s">
        <v>33</v>
      </c>
      <c r="S7" s="11" t="s">
        <v>35</v>
      </c>
    </row>
    <row r="8">
      <c r="J8" s="4" t="s">
        <v>36</v>
      </c>
      <c r="N8" s="11" t="s">
        <v>38</v>
      </c>
      <c r="O8" s="11" t="s">
        <v>42</v>
      </c>
      <c r="P8" s="11" t="s">
        <v>45</v>
      </c>
      <c r="Q8" s="11" t="s">
        <v>47</v>
      </c>
      <c r="R8" s="11" t="s">
        <v>33</v>
      </c>
      <c r="S8" s="11" t="s">
        <v>51</v>
      </c>
    </row>
    <row r="9">
      <c r="B9" s="4"/>
      <c r="J9" s="4" t="s">
        <v>55</v>
      </c>
      <c r="N9" s="11" t="s">
        <v>57</v>
      </c>
      <c r="O9" s="11" t="s">
        <v>65</v>
      </c>
      <c r="P9" s="11" t="s">
        <v>67</v>
      </c>
      <c r="Q9" s="11" t="s">
        <v>71</v>
      </c>
      <c r="R9" s="11" t="s">
        <v>33</v>
      </c>
      <c r="S9" s="11" t="s">
        <v>35</v>
      </c>
    </row>
    <row r="10">
      <c r="J10" s="4" t="s">
        <v>75</v>
      </c>
      <c r="N10" s="11" t="s">
        <v>77</v>
      </c>
      <c r="O10" s="11" t="s">
        <v>78</v>
      </c>
      <c r="P10" s="11" t="s">
        <v>67</v>
      </c>
      <c r="Q10" s="11" t="s">
        <v>79</v>
      </c>
      <c r="R10" s="11" t="s">
        <v>33</v>
      </c>
      <c r="S10" s="11" t="s">
        <v>35</v>
      </c>
    </row>
    <row r="11">
      <c r="J11" s="4" t="s">
        <v>82</v>
      </c>
    </row>
    <row r="14">
      <c r="A14" s="4" t="s">
        <v>84</v>
      </c>
      <c r="B14" s="4" t="s">
        <v>85</v>
      </c>
    </row>
    <row r="15">
      <c r="B15" s="4" t="s">
        <v>88</v>
      </c>
    </row>
    <row r="16">
      <c r="B16" s="4" t="s">
        <v>90</v>
      </c>
    </row>
    <row r="17">
      <c r="B17" s="9" t="s">
        <v>92</v>
      </c>
      <c r="I17" s="25"/>
      <c r="J17" s="25"/>
      <c r="K17" s="25"/>
      <c r="L17" s="25"/>
      <c r="M17" s="25"/>
      <c r="N17" s="25"/>
      <c r="O17" s="28"/>
      <c r="P17" s="12"/>
      <c r="Q17" s="8"/>
    </row>
    <row r="18">
      <c r="B18" s="9" t="s">
        <v>97</v>
      </c>
      <c r="I18" s="30"/>
      <c r="J18" s="30"/>
      <c r="K18" s="30"/>
      <c r="L18" s="33"/>
      <c r="M18" s="34"/>
      <c r="N18" s="35"/>
      <c r="O18" s="35"/>
    </row>
    <row r="19">
      <c r="B19" s="38" t="s">
        <v>101</v>
      </c>
      <c r="D19" s="40"/>
      <c r="E19" s="41"/>
      <c r="I19" s="30"/>
      <c r="J19" s="30"/>
      <c r="K19" s="30"/>
      <c r="L19" s="34"/>
      <c r="M19" s="34"/>
      <c r="N19" s="35"/>
      <c r="O19" s="35"/>
    </row>
    <row r="20">
      <c r="B20" s="45" t="s">
        <v>104</v>
      </c>
      <c r="D20" s="40"/>
      <c r="E20" s="46"/>
    </row>
    <row r="21">
      <c r="B21" s="47" t="s">
        <v>105</v>
      </c>
      <c r="E21" s="46"/>
    </row>
    <row r="22">
      <c r="B22" s="47" t="s">
        <v>106</v>
      </c>
      <c r="E22" s="46"/>
    </row>
    <row r="23">
      <c r="B23" s="47" t="s">
        <v>107</v>
      </c>
      <c r="E23" s="46"/>
    </row>
    <row r="24">
      <c r="B24" s="48" t="s">
        <v>108</v>
      </c>
    </row>
    <row r="25">
      <c r="B25" s="48" t="s">
        <v>109</v>
      </c>
    </row>
    <row r="26">
      <c r="B26" s="48" t="s">
        <v>110</v>
      </c>
    </row>
    <row r="27">
      <c r="B27" s="48"/>
    </row>
    <row r="28">
      <c r="B28" s="48"/>
    </row>
    <row r="29">
      <c r="B29" s="48"/>
    </row>
    <row r="30">
      <c r="A30" s="4" t="s">
        <v>111</v>
      </c>
      <c r="B30" s="50" t="s">
        <v>112</v>
      </c>
    </row>
    <row r="31">
      <c r="B31" s="4" t="s">
        <v>113</v>
      </c>
    </row>
    <row r="34">
      <c r="A34" s="4" t="s">
        <v>114</v>
      </c>
      <c r="B34" s="4" t="s">
        <v>115</v>
      </c>
    </row>
    <row r="35">
      <c r="B35" s="53" t="s">
        <v>116</v>
      </c>
      <c r="C35" s="54"/>
      <c r="D35" s="55"/>
      <c r="E35" s="57"/>
    </row>
    <row r="36">
      <c r="B36" s="58" t="s">
        <v>117</v>
      </c>
    </row>
    <row r="37">
      <c r="A37" s="3"/>
      <c r="B37" s="58" t="s">
        <v>118</v>
      </c>
    </row>
    <row r="38">
      <c r="B38" s="4" t="s">
        <v>119</v>
      </c>
      <c r="I38" s="11"/>
      <c r="J38" s="11"/>
      <c r="K38" s="11"/>
      <c r="L38" s="60"/>
      <c r="M38" s="11"/>
      <c r="N38" s="11"/>
      <c r="O38" s="60"/>
    </row>
    <row r="39">
      <c r="I39" s="11"/>
      <c r="J39" s="11"/>
      <c r="K39" s="60"/>
      <c r="L39" s="60"/>
      <c r="M39" s="60"/>
      <c r="N39" s="60"/>
      <c r="O39" s="60"/>
    </row>
    <row r="40">
      <c r="I40" s="11"/>
      <c r="J40" s="11"/>
      <c r="K40" s="60"/>
      <c r="L40" s="60"/>
      <c r="M40" s="60"/>
      <c r="N40" s="60"/>
      <c r="O40" s="60"/>
    </row>
    <row r="41">
      <c r="I41" s="11"/>
      <c r="J41" s="11"/>
      <c r="K41" s="60"/>
      <c r="L41" s="60"/>
      <c r="M41" s="60"/>
      <c r="N41" s="60"/>
      <c r="O41" s="60"/>
    </row>
    <row r="42">
      <c r="I42" s="11"/>
      <c r="J42" s="11"/>
      <c r="K42" s="60"/>
      <c r="L42" s="60"/>
      <c r="M42" s="60"/>
      <c r="N42" s="60"/>
      <c r="O42" s="60"/>
    </row>
    <row r="43">
      <c r="I43" s="11"/>
      <c r="J43" s="11"/>
      <c r="K43" s="60"/>
      <c r="L43" s="60"/>
      <c r="M43" s="60"/>
      <c r="N43" s="60"/>
      <c r="O43" s="60"/>
    </row>
    <row r="44">
      <c r="I44" s="60"/>
      <c r="J44" s="60"/>
      <c r="K44" s="60"/>
      <c r="L44" s="60"/>
      <c r="M44" s="60"/>
      <c r="N44" s="60"/>
      <c r="O44" s="60"/>
    </row>
    <row r="45">
      <c r="I45" s="60"/>
      <c r="J45" s="60"/>
      <c r="K45" s="60"/>
      <c r="L45" s="60"/>
      <c r="M45" s="60"/>
      <c r="N45" s="60"/>
      <c r="O45" s="60"/>
    </row>
    <row r="47">
      <c r="I47" s="11"/>
      <c r="J47" s="11"/>
      <c r="K47" s="11"/>
      <c r="L47" s="11"/>
      <c r="M47" s="11"/>
      <c r="N47" s="11"/>
      <c r="O47" s="11"/>
      <c r="P47" s="60"/>
      <c r="Q47" s="60"/>
    </row>
    <row r="48">
      <c r="I48" s="11"/>
      <c r="J48" s="11"/>
      <c r="K48" s="11"/>
      <c r="L48" s="11"/>
      <c r="M48" s="11"/>
      <c r="N48" s="69"/>
      <c r="O48" s="69"/>
      <c r="P48" s="60"/>
      <c r="Q48" s="60"/>
    </row>
    <row r="49">
      <c r="I49" s="11"/>
      <c r="J49" s="11"/>
      <c r="K49" s="11"/>
      <c r="L49" s="11"/>
      <c r="M49" s="11"/>
      <c r="N49" s="69"/>
      <c r="O49" s="69"/>
      <c r="P49" s="60"/>
      <c r="Q49" s="60"/>
    </row>
    <row r="50">
      <c r="I50" s="11"/>
      <c r="J50" s="11"/>
      <c r="K50" s="11"/>
      <c r="L50" s="11"/>
      <c r="M50" s="11"/>
      <c r="N50" s="69"/>
      <c r="O50" s="69"/>
      <c r="P50" s="60"/>
      <c r="Q50" s="60"/>
    </row>
    <row r="53">
      <c r="I53" s="70"/>
      <c r="J53" s="71"/>
      <c r="K53" s="71"/>
      <c r="L53" s="71"/>
      <c r="M53" s="71"/>
      <c r="N53" s="71"/>
      <c r="O53" s="71"/>
    </row>
    <row r="54">
      <c r="I54" s="72"/>
      <c r="J54" s="73"/>
      <c r="K54" s="73"/>
      <c r="L54" s="74"/>
      <c r="M54" s="74"/>
      <c r="N54" s="75"/>
      <c r="O54" s="75"/>
    </row>
    <row r="55">
      <c r="I55" s="72"/>
      <c r="J55" s="73"/>
      <c r="K55" s="73"/>
      <c r="L55" s="74"/>
      <c r="M55" s="74"/>
      <c r="N55" s="75"/>
      <c r="O55" s="75"/>
    </row>
    <row r="56">
      <c r="I56" s="72"/>
      <c r="J56" s="73"/>
      <c r="K56" s="73"/>
      <c r="L56" s="74"/>
      <c r="M56" s="74"/>
      <c r="N56" s="75"/>
      <c r="O56" s="75"/>
    </row>
    <row r="58">
      <c r="I58" s="76" t="s">
        <v>157</v>
      </c>
      <c r="J58" s="76" t="s">
        <v>158</v>
      </c>
      <c r="K58" s="76" t="s">
        <v>159</v>
      </c>
      <c r="L58" s="76" t="s">
        <v>160</v>
      </c>
      <c r="M58" s="76" t="s">
        <v>161</v>
      </c>
      <c r="N58" s="77" t="s">
        <v>162</v>
      </c>
      <c r="O58" s="77" t="s">
        <v>163</v>
      </c>
    </row>
    <row r="59">
      <c r="I59" s="78" t="s">
        <v>165</v>
      </c>
      <c r="J59" s="78" t="s">
        <v>167</v>
      </c>
      <c r="K59" s="78" t="s">
        <v>168</v>
      </c>
      <c r="L59" s="80" t="s">
        <v>169</v>
      </c>
      <c r="M59" s="24" t="s">
        <v>170</v>
      </c>
      <c r="N59" s="81">
        <v>46234.0</v>
      </c>
      <c r="O59" s="81">
        <v>46273.0</v>
      </c>
    </row>
    <row r="60">
      <c r="I60" s="78" t="s">
        <v>165</v>
      </c>
      <c r="J60" s="78" t="s">
        <v>167</v>
      </c>
      <c r="K60" s="78" t="s">
        <v>168</v>
      </c>
      <c r="L60" s="80" t="s">
        <v>171</v>
      </c>
      <c r="M60" s="82" t="s">
        <v>172</v>
      </c>
      <c r="N60" s="81">
        <v>46240.0</v>
      </c>
      <c r="O60" s="81">
        <v>46280.0</v>
      </c>
    </row>
    <row r="61">
      <c r="I61" s="78" t="s">
        <v>174</v>
      </c>
      <c r="J61" s="78" t="s">
        <v>167</v>
      </c>
      <c r="K61" s="78" t="s">
        <v>168</v>
      </c>
      <c r="L61" s="80" t="s">
        <v>175</v>
      </c>
      <c r="M61" s="82" t="s">
        <v>176</v>
      </c>
      <c r="N61" s="83">
        <v>46246.0</v>
      </c>
      <c r="O61" s="84">
        <v>46284.0</v>
      </c>
    </row>
    <row r="62">
      <c r="I62" s="78" t="s">
        <v>165</v>
      </c>
      <c r="J62" s="78" t="s">
        <v>167</v>
      </c>
      <c r="K62" s="78" t="s">
        <v>168</v>
      </c>
      <c r="L62" s="33" t="s">
        <v>177</v>
      </c>
      <c r="M62" s="82" t="s">
        <v>178</v>
      </c>
      <c r="N62" s="83">
        <v>46246.0</v>
      </c>
      <c r="O62" s="81">
        <v>46286.0</v>
      </c>
    </row>
    <row r="63">
      <c r="I63" s="78" t="s">
        <v>165</v>
      </c>
      <c r="J63" s="78" t="s">
        <v>167</v>
      </c>
      <c r="K63" s="78" t="s">
        <v>168</v>
      </c>
      <c r="L63" s="80" t="s">
        <v>179</v>
      </c>
      <c r="M63" s="82" t="s">
        <v>180</v>
      </c>
      <c r="N63" s="83">
        <v>46255.0</v>
      </c>
      <c r="O63" s="84">
        <v>46291.0</v>
      </c>
    </row>
    <row r="64">
      <c r="I64" s="78" t="s">
        <v>165</v>
      </c>
      <c r="J64" s="78" t="s">
        <v>167</v>
      </c>
      <c r="K64" s="78" t="s">
        <v>168</v>
      </c>
      <c r="L64" s="74" t="s">
        <v>182</v>
      </c>
      <c r="M64" s="74" t="s">
        <v>183</v>
      </c>
      <c r="N64" s="75">
        <v>46240.0</v>
      </c>
      <c r="O64" s="75">
        <v>46287.0</v>
      </c>
    </row>
    <row r="66">
      <c r="I66" s="85" t="s">
        <v>184</v>
      </c>
      <c r="J66" s="85">
        <v>605085.0</v>
      </c>
      <c r="K66" s="86">
        <v>46220.0</v>
      </c>
      <c r="L66" s="87"/>
      <c r="M66" s="88">
        <v>46190.0</v>
      </c>
      <c r="N66" s="87"/>
      <c r="O66" s="88">
        <v>46220.0</v>
      </c>
      <c r="P66" s="87"/>
      <c r="Q66" s="89" t="s">
        <v>185</v>
      </c>
      <c r="R66" s="90" t="s">
        <v>187</v>
      </c>
    </row>
    <row r="67">
      <c r="I67" s="85" t="s">
        <v>188</v>
      </c>
      <c r="J67" s="85">
        <v>605113.0</v>
      </c>
      <c r="K67" s="91">
        <v>46227.0</v>
      </c>
      <c r="L67" s="87"/>
      <c r="M67" s="88">
        <v>46190.0</v>
      </c>
      <c r="N67" s="87"/>
      <c r="O67" s="88">
        <v>46220.0</v>
      </c>
      <c r="P67" s="87"/>
      <c r="Q67" s="91">
        <v>46227.0</v>
      </c>
      <c r="R67" s="90" t="s">
        <v>187</v>
      </c>
    </row>
    <row r="68">
      <c r="I68" s="85" t="s">
        <v>189</v>
      </c>
      <c r="J68" s="85">
        <v>603403.0</v>
      </c>
      <c r="K68" s="88">
        <v>46227.0</v>
      </c>
      <c r="L68" s="87"/>
      <c r="M68" s="88">
        <v>46190.0</v>
      </c>
      <c r="N68" s="87"/>
      <c r="O68" s="88">
        <v>46220.0</v>
      </c>
      <c r="P68" s="87"/>
      <c r="Q68" s="88">
        <v>46227.0</v>
      </c>
      <c r="R68" s="90" t="s">
        <v>191</v>
      </c>
    </row>
    <row r="69">
      <c r="I69" s="85" t="s">
        <v>192</v>
      </c>
      <c r="J69" s="85">
        <v>603404.0</v>
      </c>
      <c r="K69" s="88">
        <v>46227.0</v>
      </c>
      <c r="L69" s="87"/>
      <c r="M69" s="88">
        <v>46190.0</v>
      </c>
      <c r="N69" s="87"/>
      <c r="O69" s="88">
        <v>46220.0</v>
      </c>
      <c r="P69" s="87"/>
      <c r="Q69" s="88">
        <v>46227.0</v>
      </c>
      <c r="R69" s="90" t="s">
        <v>193</v>
      </c>
    </row>
    <row r="70">
      <c r="I70" s="85"/>
      <c r="J70" s="85"/>
      <c r="K70" s="88"/>
      <c r="L70" s="87"/>
      <c r="M70" s="88"/>
      <c r="N70" s="87"/>
      <c r="O70" s="88"/>
      <c r="P70" s="87"/>
      <c r="Q70" s="88"/>
      <c r="R70" s="90"/>
    </row>
    <row r="71">
      <c r="I71" s="85" t="s">
        <v>194</v>
      </c>
      <c r="J71" s="85">
        <v>605127.0</v>
      </c>
      <c r="K71" s="93">
        <v>46233.0</v>
      </c>
      <c r="L71" s="87"/>
      <c r="M71" s="88">
        <v>46198.0</v>
      </c>
      <c r="N71" s="87"/>
      <c r="O71" s="88">
        <v>46228.0</v>
      </c>
      <c r="P71" s="87"/>
      <c r="Q71" s="93">
        <v>46233.0</v>
      </c>
      <c r="R71" s="90" t="s">
        <v>187</v>
      </c>
    </row>
    <row r="72">
      <c r="I72" s="85" t="s">
        <v>195</v>
      </c>
      <c r="J72" s="85">
        <v>605116.0</v>
      </c>
      <c r="K72" s="88">
        <v>46233.0</v>
      </c>
      <c r="L72" s="87"/>
      <c r="M72" s="88">
        <v>46198.0</v>
      </c>
      <c r="N72" s="87"/>
      <c r="O72" s="88">
        <v>46228.0</v>
      </c>
      <c r="P72" s="87"/>
      <c r="Q72" s="88">
        <v>46233.0</v>
      </c>
      <c r="R72" s="90" t="s">
        <v>193</v>
      </c>
    </row>
    <row r="73">
      <c r="I73" s="85" t="s">
        <v>197</v>
      </c>
      <c r="J73" s="85">
        <v>605128.0</v>
      </c>
      <c r="K73" s="93">
        <v>46233.0</v>
      </c>
      <c r="L73" s="87"/>
      <c r="M73" s="88">
        <v>46198.0</v>
      </c>
      <c r="N73" s="87"/>
      <c r="O73" s="88">
        <v>46228.0</v>
      </c>
      <c r="P73" s="87"/>
      <c r="Q73" s="93">
        <v>46233.0</v>
      </c>
      <c r="R73" s="90" t="s">
        <v>187</v>
      </c>
    </row>
    <row r="88">
      <c r="O88" s="4" t="s">
        <v>203</v>
      </c>
    </row>
  </sheetData>
  <mergeCells count="1">
    <mergeCell ref="O17:Q17"/>
  </mergeCells>
  <conditionalFormatting sqref="M59">
    <cfRule type="expression" dxfId="3" priority="1">
      <formula>ISODD(MATCH($B59, UNIQUE($B$2:$B982), 0))</formula>
    </cfRule>
  </conditionalFormatting>
  <dataValidations>
    <dataValidation type="list" allowBlank="1" showErrorMessage="1" sqref="R66:R73">
      <formula1>"Pendiente Recepción de Muestras,En Análisis Documental,En Ensayo,En Evaluacion de informe,Certificado Emitido,EN ESPERA (Info Cliente),CANCELADO,FALLA MARCADO,FALLA CONSTRUCTIVA,PENDIENTE DE FIRMA,BORRADOR ENVIADO"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4.38"/>
    <col customWidth="1" min="3" max="3" width="37.75"/>
    <col customWidth="1" min="4" max="4" width="14.75"/>
    <col customWidth="1" min="5" max="5" width="15.25"/>
    <col customWidth="1" min="6" max="6" width="13.13"/>
    <col customWidth="1" min="7" max="7" width="16.13"/>
    <col customWidth="1" min="11" max="12" width="15.5"/>
    <col customWidth="1" min="13" max="13" width="15.13"/>
    <col customWidth="1" min="14" max="14" width="17.25"/>
    <col customWidth="1" min="15" max="15" width="12.0"/>
    <col customWidth="1" min="16" max="16" width="15.0"/>
    <col customWidth="1" min="17" max="17" width="46.75"/>
    <col customWidth="1" min="18" max="18" width="28.13"/>
    <col customWidth="1" min="19" max="19" width="15.13"/>
    <col customWidth="1" min="21" max="21" width="14.25"/>
    <col customWidth="1" min="22" max="22" width="14.63"/>
    <col customWidth="1" min="23" max="23" width="17.63"/>
    <col customWidth="1" min="24" max="24" width="18.63"/>
    <col customWidth="1" min="29" max="29" width="8.25"/>
    <col customWidth="1" min="30" max="30" width="14.0"/>
    <col customWidth="1" min="31" max="31" width="9.88"/>
    <col customWidth="1" min="32" max="32" width="16.13"/>
    <col customWidth="1" min="33" max="33" width="17.75"/>
    <col customWidth="1" min="34" max="34" width="13.25"/>
    <col customWidth="1" min="35" max="35" width="17.0"/>
    <col customWidth="1" min="36" max="36" width="17.25"/>
  </cols>
  <sheetData>
    <row r="1" ht="5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2" ht="24.0" customHeight="1">
      <c r="A2" s="13" t="s">
        <v>8</v>
      </c>
      <c r="B2" s="13" t="s">
        <v>11</v>
      </c>
      <c r="C2" s="13" t="s">
        <v>14</v>
      </c>
      <c r="D2" s="13" t="s">
        <v>16</v>
      </c>
      <c r="E2" s="13" t="s">
        <v>18</v>
      </c>
      <c r="F2" s="13" t="s">
        <v>19</v>
      </c>
      <c r="G2" s="13" t="s">
        <v>21</v>
      </c>
      <c r="H2" s="13" t="s">
        <v>22</v>
      </c>
      <c r="I2" s="13" t="s">
        <v>24</v>
      </c>
      <c r="J2" s="13" t="s">
        <v>26</v>
      </c>
      <c r="K2" s="13" t="s">
        <v>27</v>
      </c>
      <c r="L2" s="13" t="s">
        <v>30</v>
      </c>
      <c r="M2" s="13" t="s">
        <v>31</v>
      </c>
      <c r="N2" s="13" t="s">
        <v>32</v>
      </c>
      <c r="O2" s="16" t="s">
        <v>34</v>
      </c>
      <c r="P2" s="13" t="s">
        <v>37</v>
      </c>
      <c r="Q2" s="13" t="s">
        <v>39</v>
      </c>
      <c r="R2" s="13" t="s">
        <v>40</v>
      </c>
      <c r="S2" s="13" t="s">
        <v>43</v>
      </c>
      <c r="T2" s="13" t="s">
        <v>44</v>
      </c>
      <c r="U2" s="13" t="s">
        <v>46</v>
      </c>
      <c r="V2" s="13" t="s">
        <v>48</v>
      </c>
      <c r="W2" s="13" t="s">
        <v>50</v>
      </c>
      <c r="X2" s="13" t="s">
        <v>52</v>
      </c>
      <c r="Y2" s="13" t="s">
        <v>54</v>
      </c>
      <c r="Z2" s="13" t="s">
        <v>56</v>
      </c>
      <c r="AA2" s="13" t="s">
        <v>58</v>
      </c>
      <c r="AB2" s="13" t="s">
        <v>59</v>
      </c>
      <c r="AC2" s="13" t="s">
        <v>61</v>
      </c>
      <c r="AD2" s="13" t="s">
        <v>62</v>
      </c>
      <c r="AE2" s="13" t="s">
        <v>63</v>
      </c>
      <c r="AF2" s="13" t="s">
        <v>66</v>
      </c>
      <c r="AG2" s="13" t="s">
        <v>68</v>
      </c>
      <c r="AH2" s="13" t="s">
        <v>70</v>
      </c>
      <c r="AI2" s="13" t="s">
        <v>72</v>
      </c>
      <c r="AJ2" s="13" t="s">
        <v>74</v>
      </c>
      <c r="AK2" s="20"/>
      <c r="AL2" s="20"/>
      <c r="AM2" s="20"/>
      <c r="AN2" s="20"/>
      <c r="AO2" s="20"/>
      <c r="AP2" s="20"/>
      <c r="AQ2" s="20"/>
      <c r="AR2" s="20"/>
    </row>
    <row r="3">
      <c r="A3" s="23" t="s">
        <v>81</v>
      </c>
      <c r="B3" s="24" t="s">
        <v>86</v>
      </c>
      <c r="C3" s="24" t="s">
        <v>91</v>
      </c>
      <c r="D3" s="24" t="s">
        <v>95</v>
      </c>
      <c r="E3" s="24" t="s">
        <v>33</v>
      </c>
      <c r="F3" s="24" t="s">
        <v>96</v>
      </c>
      <c r="G3" s="24" t="s">
        <v>98</v>
      </c>
      <c r="H3" s="31" t="b">
        <v>0</v>
      </c>
      <c r="I3" s="31" t="b">
        <v>0</v>
      </c>
      <c r="J3" s="31" t="b">
        <v>0</v>
      </c>
      <c r="K3" s="36" t="s">
        <v>100</v>
      </c>
      <c r="L3" s="37">
        <v>45954.0</v>
      </c>
      <c r="M3" s="24" t="s">
        <v>102</v>
      </c>
      <c r="N3" s="24" t="s">
        <v>103</v>
      </c>
      <c r="O3" s="24" t="b">
        <v>0</v>
      </c>
      <c r="P3" s="24" t="s">
        <v>51</v>
      </c>
      <c r="Q3" s="24"/>
      <c r="R3" s="43"/>
      <c r="S3" s="43"/>
      <c r="T3" s="37">
        <v>45957.0</v>
      </c>
      <c r="U3" s="37">
        <v>45968.20833333333</v>
      </c>
      <c r="V3" s="37"/>
      <c r="W3" s="37"/>
      <c r="X3" s="37">
        <v>46052.20833333333</v>
      </c>
      <c r="Y3" s="37">
        <v>46052.65840436342</v>
      </c>
      <c r="Z3" s="37"/>
      <c r="AA3" s="37"/>
      <c r="AB3" s="43">
        <f t="array" ref="AB3:AB5006">IF(A3:A5006="", "", IF(Y3:Y5006&lt;&gt;"", Y3:Y5006, TODAY()))</f>
        <v>46052.6584</v>
      </c>
      <c r="AC3" s="6" t="str">
        <f t="array" ref="AC3:AC5006">IF(T3:T5006="", "", "Q"&amp;ROUNDUP(MONTH(T3:T5006)/3,0)&amp;"-"&amp;YEAR(T3:T5006))</f>
        <v>Q4-2025</v>
      </c>
      <c r="AD3" s="63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>
      <c r="A4" s="23" t="s">
        <v>126</v>
      </c>
      <c r="B4" s="24" t="s">
        <v>128</v>
      </c>
      <c r="C4" s="24" t="s">
        <v>129</v>
      </c>
      <c r="D4" s="24" t="s">
        <v>95</v>
      </c>
      <c r="E4" s="24" t="s">
        <v>33</v>
      </c>
      <c r="F4" s="24" t="s">
        <v>96</v>
      </c>
      <c r="G4" s="24" t="s">
        <v>98</v>
      </c>
      <c r="H4" s="31" t="b">
        <v>0</v>
      </c>
      <c r="I4" s="31" t="b">
        <v>0</v>
      </c>
      <c r="J4" s="31" t="b">
        <v>0</v>
      </c>
      <c r="K4" s="36" t="s">
        <v>100</v>
      </c>
      <c r="L4" s="37">
        <v>45933.0</v>
      </c>
      <c r="M4" s="24" t="s">
        <v>102</v>
      </c>
      <c r="N4" s="24" t="s">
        <v>103</v>
      </c>
      <c r="O4" s="24" t="b">
        <v>0</v>
      </c>
      <c r="P4" s="24" t="s">
        <v>51</v>
      </c>
      <c r="Q4" s="24" t="s">
        <v>135</v>
      </c>
      <c r="R4" s="43"/>
      <c r="S4" s="43"/>
      <c r="T4" s="37">
        <v>45966.0</v>
      </c>
      <c r="U4" s="37">
        <v>45995.20833333333</v>
      </c>
      <c r="V4" s="37"/>
      <c r="W4" s="37"/>
      <c r="X4" s="37">
        <v>46027.0</v>
      </c>
      <c r="Y4" s="37">
        <v>46028.5150739699</v>
      </c>
      <c r="Z4" s="37">
        <v>45933.513865740744</v>
      </c>
      <c r="AA4" s="37">
        <v>45966.513877314814</v>
      </c>
      <c r="AB4" s="43">
        <v>46028.5150739699</v>
      </c>
      <c r="AC4" s="6" t="s">
        <v>139</v>
      </c>
      <c r="AD4" s="63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>
      <c r="A5" s="23" t="s">
        <v>141</v>
      </c>
      <c r="B5" s="24" t="s">
        <v>142</v>
      </c>
      <c r="C5" s="24" t="s">
        <v>143</v>
      </c>
      <c r="D5" s="24" t="s">
        <v>144</v>
      </c>
      <c r="E5" s="24" t="s">
        <v>145</v>
      </c>
      <c r="F5" s="24" t="s">
        <v>96</v>
      </c>
      <c r="G5" s="24" t="s">
        <v>98</v>
      </c>
      <c r="H5" s="24" t="b">
        <v>0</v>
      </c>
      <c r="I5" s="24" t="b">
        <v>0</v>
      </c>
      <c r="J5" s="24" t="b">
        <v>0</v>
      </c>
      <c r="K5" s="36" t="s">
        <v>100</v>
      </c>
      <c r="L5" s="37">
        <v>45937.0</v>
      </c>
      <c r="M5" s="24" t="s">
        <v>102</v>
      </c>
      <c r="N5" s="24" t="s">
        <v>103</v>
      </c>
      <c r="O5" s="24" t="b">
        <v>0</v>
      </c>
      <c r="P5" s="24" t="s">
        <v>51</v>
      </c>
      <c r="Q5" s="24"/>
      <c r="R5" s="43"/>
      <c r="S5" s="43"/>
      <c r="T5" s="37">
        <v>46001.0</v>
      </c>
      <c r="U5" s="37">
        <v>46003.0</v>
      </c>
      <c r="V5" s="37"/>
      <c r="W5" s="37"/>
      <c r="X5" s="37">
        <v>46028.0</v>
      </c>
      <c r="Y5" s="37">
        <v>46036.66022082176</v>
      </c>
      <c r="Z5" s="37"/>
      <c r="AA5" s="37"/>
      <c r="AB5" s="43">
        <v>46036.66022082176</v>
      </c>
      <c r="AC5" s="6" t="s">
        <v>139</v>
      </c>
      <c r="AD5" s="63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>
      <c r="A6" s="23" t="s">
        <v>146</v>
      </c>
      <c r="B6" s="24" t="s">
        <v>147</v>
      </c>
      <c r="C6" s="24" t="s">
        <v>148</v>
      </c>
      <c r="D6" s="24" t="s">
        <v>120</v>
      </c>
      <c r="E6" s="24" t="s">
        <v>149</v>
      </c>
      <c r="F6" s="24" t="s">
        <v>96</v>
      </c>
      <c r="G6" s="24" t="s">
        <v>98</v>
      </c>
      <c r="H6" s="24" t="b">
        <v>0</v>
      </c>
      <c r="I6" s="24" t="b">
        <v>0</v>
      </c>
      <c r="J6" s="24" t="b">
        <v>0</v>
      </c>
      <c r="K6" s="36" t="s">
        <v>100</v>
      </c>
      <c r="L6" s="37">
        <v>45954.0</v>
      </c>
      <c r="M6" s="24" t="s">
        <v>102</v>
      </c>
      <c r="N6" s="24" t="s">
        <v>103</v>
      </c>
      <c r="O6" s="24" t="b">
        <v>0</v>
      </c>
      <c r="P6" s="24" t="s">
        <v>51</v>
      </c>
      <c r="Q6" s="24" t="s">
        <v>151</v>
      </c>
      <c r="R6" s="43"/>
      <c r="S6" s="43"/>
      <c r="T6" s="37">
        <v>46031.0</v>
      </c>
      <c r="U6" s="37">
        <v>46031.0</v>
      </c>
      <c r="V6" s="37"/>
      <c r="W6" s="37"/>
      <c r="X6" s="37">
        <v>46044.0</v>
      </c>
      <c r="Y6" s="37">
        <v>46044.671976990736</v>
      </c>
      <c r="Z6" s="37"/>
      <c r="AA6" s="37"/>
      <c r="AB6" s="43">
        <v>46044.671976990736</v>
      </c>
      <c r="AC6" s="6" t="s">
        <v>152</v>
      </c>
      <c r="AD6" s="63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>
      <c r="A7" s="23" t="s">
        <v>153</v>
      </c>
      <c r="B7" s="24" t="s">
        <v>154</v>
      </c>
      <c r="C7" s="24" t="s">
        <v>155</v>
      </c>
      <c r="D7" s="24" t="s">
        <v>120</v>
      </c>
      <c r="E7" s="24" t="s">
        <v>149</v>
      </c>
      <c r="F7" s="24" t="s">
        <v>96</v>
      </c>
      <c r="G7" s="24" t="s">
        <v>98</v>
      </c>
      <c r="H7" s="24" t="b">
        <v>1</v>
      </c>
      <c r="I7" s="24" t="b">
        <v>0</v>
      </c>
      <c r="J7" s="24" t="b">
        <v>0</v>
      </c>
      <c r="K7" s="36" t="s">
        <v>100</v>
      </c>
      <c r="L7" s="37">
        <v>45954.0</v>
      </c>
      <c r="M7" s="24" t="s">
        <v>102</v>
      </c>
      <c r="N7" s="24" t="s">
        <v>103</v>
      </c>
      <c r="O7" s="24" t="b">
        <v>0</v>
      </c>
      <c r="P7" s="24" t="s">
        <v>51</v>
      </c>
      <c r="Q7" s="24" t="s">
        <v>156</v>
      </c>
      <c r="R7" s="43"/>
      <c r="S7" s="43"/>
      <c r="T7" s="37">
        <v>45954.0</v>
      </c>
      <c r="U7" s="43"/>
      <c r="V7" s="37"/>
      <c r="W7" s="37"/>
      <c r="X7" s="37"/>
      <c r="Y7" s="37">
        <v>46037.0</v>
      </c>
      <c r="Z7" s="37">
        <v>46030.614272280094</v>
      </c>
      <c r="AA7" s="37">
        <v>46036.42821003472</v>
      </c>
      <c r="AB7" s="43">
        <v>46037.0</v>
      </c>
      <c r="AC7" s="6" t="s">
        <v>139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>
      <c r="A8" s="23" t="s">
        <v>164</v>
      </c>
      <c r="B8" s="6"/>
      <c r="C8" s="6"/>
      <c r="D8" s="24" t="s">
        <v>120</v>
      </c>
      <c r="E8" s="24" t="s">
        <v>166</v>
      </c>
      <c r="F8" s="24" t="s">
        <v>96</v>
      </c>
      <c r="G8" s="24" t="s">
        <v>98</v>
      </c>
      <c r="H8" s="31" t="b">
        <v>0</v>
      </c>
      <c r="I8" s="31" t="b">
        <v>0</v>
      </c>
      <c r="J8" s="31" t="b">
        <v>0</v>
      </c>
      <c r="K8" s="79" t="s">
        <v>100</v>
      </c>
      <c r="L8" s="37">
        <v>45965.0</v>
      </c>
      <c r="M8" s="24" t="s">
        <v>102</v>
      </c>
      <c r="N8" s="24" t="s">
        <v>103</v>
      </c>
      <c r="O8" s="6" t="b">
        <v>0</v>
      </c>
      <c r="P8" s="24" t="s">
        <v>51</v>
      </c>
      <c r="Q8" s="6"/>
      <c r="R8" s="43"/>
      <c r="S8" s="43"/>
      <c r="T8" s="37">
        <v>45965.0</v>
      </c>
      <c r="U8" s="43"/>
      <c r="V8" s="37"/>
      <c r="W8" s="37"/>
      <c r="X8" s="37"/>
      <c r="Y8" s="37">
        <v>45968.0</v>
      </c>
      <c r="Z8" s="43"/>
      <c r="AA8" s="43"/>
      <c r="AB8" s="43">
        <v>45968.0</v>
      </c>
      <c r="AC8" s="6" t="s">
        <v>139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>
      <c r="A9" s="23" t="s">
        <v>173</v>
      </c>
      <c r="B9" s="6"/>
      <c r="C9" s="6"/>
      <c r="D9" s="24" t="s">
        <v>120</v>
      </c>
      <c r="E9" s="24" t="s">
        <v>166</v>
      </c>
      <c r="F9" s="24" t="s">
        <v>96</v>
      </c>
      <c r="G9" s="24" t="s">
        <v>98</v>
      </c>
      <c r="H9" s="31" t="b">
        <v>0</v>
      </c>
      <c r="I9" s="31" t="b">
        <v>0</v>
      </c>
      <c r="J9" s="31" t="b">
        <v>0</v>
      </c>
      <c r="K9" s="79" t="s">
        <v>100</v>
      </c>
      <c r="L9" s="37">
        <v>45965.0</v>
      </c>
      <c r="M9" s="24" t="s">
        <v>102</v>
      </c>
      <c r="N9" s="24" t="s">
        <v>103</v>
      </c>
      <c r="O9" s="6" t="b">
        <v>0</v>
      </c>
      <c r="P9" s="24" t="s">
        <v>51</v>
      </c>
      <c r="Q9" s="6"/>
      <c r="R9" s="43"/>
      <c r="S9" s="43"/>
      <c r="T9" s="37">
        <v>45965.0</v>
      </c>
      <c r="U9" s="43"/>
      <c r="V9" s="37"/>
      <c r="W9" s="37"/>
      <c r="X9" s="37"/>
      <c r="Y9" s="37">
        <v>45968.0</v>
      </c>
      <c r="Z9" s="43"/>
      <c r="AA9" s="43"/>
      <c r="AB9" s="43">
        <v>45968.0</v>
      </c>
      <c r="AC9" s="6" t="s">
        <v>139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>
      <c r="A10" s="23" t="s">
        <v>181</v>
      </c>
      <c r="B10" s="6"/>
      <c r="C10" s="6"/>
      <c r="D10" s="24" t="s">
        <v>120</v>
      </c>
      <c r="E10" s="24" t="s">
        <v>166</v>
      </c>
      <c r="F10" s="24" t="s">
        <v>96</v>
      </c>
      <c r="G10" s="24" t="s">
        <v>98</v>
      </c>
      <c r="H10" s="31" t="b">
        <v>0</v>
      </c>
      <c r="I10" s="31" t="b">
        <v>0</v>
      </c>
      <c r="J10" s="31" t="b">
        <v>0</v>
      </c>
      <c r="K10" s="79" t="s">
        <v>100</v>
      </c>
      <c r="L10" s="37">
        <v>45964.0</v>
      </c>
      <c r="M10" s="24" t="s">
        <v>102</v>
      </c>
      <c r="N10" s="24" t="s">
        <v>103</v>
      </c>
      <c r="O10" s="6" t="b">
        <v>0</v>
      </c>
      <c r="P10" s="24" t="s">
        <v>51</v>
      </c>
      <c r="Q10" s="6"/>
      <c r="R10" s="43"/>
      <c r="S10" s="43"/>
      <c r="T10" s="37">
        <v>45964.0</v>
      </c>
      <c r="U10" s="43"/>
      <c r="V10" s="37"/>
      <c r="W10" s="37"/>
      <c r="X10" s="37"/>
      <c r="Y10" s="37">
        <v>45968.0</v>
      </c>
      <c r="Z10" s="43"/>
      <c r="AA10" s="43"/>
      <c r="AB10" s="43">
        <v>45968.0</v>
      </c>
      <c r="AC10" s="6" t="s">
        <v>139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>
      <c r="A11" s="23" t="s">
        <v>186</v>
      </c>
      <c r="B11" s="6"/>
      <c r="C11" s="6"/>
      <c r="D11" s="24" t="s">
        <v>120</v>
      </c>
      <c r="E11" s="24" t="s">
        <v>166</v>
      </c>
      <c r="F11" s="24" t="s">
        <v>96</v>
      </c>
      <c r="G11" s="24" t="s">
        <v>98</v>
      </c>
      <c r="H11" s="31" t="b">
        <v>0</v>
      </c>
      <c r="I11" s="31" t="b">
        <v>0</v>
      </c>
      <c r="J11" s="31" t="b">
        <v>0</v>
      </c>
      <c r="K11" s="79" t="s">
        <v>100</v>
      </c>
      <c r="L11" s="37">
        <v>45965.0</v>
      </c>
      <c r="M11" s="24" t="s">
        <v>102</v>
      </c>
      <c r="N11" s="24" t="s">
        <v>103</v>
      </c>
      <c r="O11" s="6" t="b">
        <v>0</v>
      </c>
      <c r="P11" s="24" t="s">
        <v>51</v>
      </c>
      <c r="Q11" s="6"/>
      <c r="R11" s="43"/>
      <c r="S11" s="43"/>
      <c r="T11" s="37">
        <v>45965.0</v>
      </c>
      <c r="U11" s="43"/>
      <c r="V11" s="37"/>
      <c r="W11" s="37"/>
      <c r="X11" s="37"/>
      <c r="Y11" s="37">
        <v>45969.0</v>
      </c>
      <c r="Z11" s="43"/>
      <c r="AA11" s="43"/>
      <c r="AB11" s="43">
        <v>45969.0</v>
      </c>
      <c r="AC11" s="6" t="s">
        <v>139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</row>
    <row r="12">
      <c r="A12" s="92" t="s">
        <v>190</v>
      </c>
      <c r="B12" s="6"/>
      <c r="C12" s="6"/>
      <c r="D12" s="24" t="s">
        <v>120</v>
      </c>
      <c r="E12" s="24" t="s">
        <v>149</v>
      </c>
      <c r="F12" s="24" t="s">
        <v>96</v>
      </c>
      <c r="G12" s="24" t="s">
        <v>98</v>
      </c>
      <c r="H12" s="24" t="b">
        <v>1</v>
      </c>
      <c r="I12" s="24" t="b">
        <v>0</v>
      </c>
      <c r="J12" s="24" t="b">
        <v>0</v>
      </c>
      <c r="K12" s="79" t="s">
        <v>100</v>
      </c>
      <c r="L12" s="37">
        <v>45973.0</v>
      </c>
      <c r="M12" s="24" t="s">
        <v>102</v>
      </c>
      <c r="N12" s="24" t="s">
        <v>103</v>
      </c>
      <c r="O12" s="6" t="b">
        <v>0</v>
      </c>
      <c r="P12" s="24" t="s">
        <v>51</v>
      </c>
      <c r="Q12" s="6"/>
      <c r="R12" s="43"/>
      <c r="S12" s="43"/>
      <c r="T12" s="37">
        <v>45973.0</v>
      </c>
      <c r="U12" s="43"/>
      <c r="V12" s="37"/>
      <c r="W12" s="37"/>
      <c r="X12" s="37"/>
      <c r="Y12" s="37">
        <v>45980.0</v>
      </c>
      <c r="Z12" s="43"/>
      <c r="AA12" s="43"/>
      <c r="AB12" s="43">
        <v>45980.0</v>
      </c>
      <c r="AC12" s="6" t="s">
        <v>139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</row>
    <row r="13">
      <c r="A13" s="92" t="s">
        <v>196</v>
      </c>
      <c r="B13" s="24" t="s">
        <v>198</v>
      </c>
      <c r="C13" s="24" t="s">
        <v>199</v>
      </c>
      <c r="D13" s="24" t="s">
        <v>120</v>
      </c>
      <c r="E13" s="24" t="s">
        <v>149</v>
      </c>
      <c r="F13" s="24" t="s">
        <v>96</v>
      </c>
      <c r="G13" s="24" t="s">
        <v>98</v>
      </c>
      <c r="H13" s="24" t="b">
        <v>1</v>
      </c>
      <c r="I13" s="24" t="b">
        <v>0</v>
      </c>
      <c r="J13" s="24" t="b">
        <v>0</v>
      </c>
      <c r="K13" s="79" t="s">
        <v>100</v>
      </c>
      <c r="L13" s="37">
        <v>45972.0</v>
      </c>
      <c r="M13" s="24" t="s">
        <v>102</v>
      </c>
      <c r="N13" s="24" t="s">
        <v>103</v>
      </c>
      <c r="O13" s="6" t="b">
        <v>0</v>
      </c>
      <c r="P13" s="24" t="s">
        <v>51</v>
      </c>
      <c r="Q13" s="6"/>
      <c r="R13" s="43"/>
      <c r="S13" s="43"/>
      <c r="T13" s="37">
        <v>45972.0</v>
      </c>
      <c r="U13" s="43"/>
      <c r="V13" s="37"/>
      <c r="W13" s="37"/>
      <c r="X13" s="37"/>
      <c r="Y13" s="37">
        <v>45980.0</v>
      </c>
      <c r="Z13" s="43"/>
      <c r="AA13" s="43"/>
      <c r="AB13" s="43">
        <v>45980.0</v>
      </c>
      <c r="AC13" s="6" t="s">
        <v>139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</row>
    <row r="14">
      <c r="A14" s="23" t="s">
        <v>204</v>
      </c>
      <c r="B14" s="6"/>
      <c r="C14" s="6"/>
      <c r="D14" s="24" t="s">
        <v>120</v>
      </c>
      <c r="E14" s="24" t="s">
        <v>166</v>
      </c>
      <c r="F14" s="24" t="s">
        <v>96</v>
      </c>
      <c r="G14" s="24" t="s">
        <v>98</v>
      </c>
      <c r="H14" s="6" t="b">
        <v>0</v>
      </c>
      <c r="I14" s="6" t="b">
        <v>0</v>
      </c>
      <c r="J14" s="6" t="b">
        <v>0</v>
      </c>
      <c r="K14" s="79" t="s">
        <v>100</v>
      </c>
      <c r="L14" s="37">
        <v>45972.0</v>
      </c>
      <c r="M14" s="24" t="s">
        <v>102</v>
      </c>
      <c r="N14" s="24" t="s">
        <v>103</v>
      </c>
      <c r="O14" s="6" t="b">
        <v>0</v>
      </c>
      <c r="P14" s="24" t="s">
        <v>51</v>
      </c>
      <c r="Q14" s="6"/>
      <c r="R14" s="43"/>
      <c r="S14" s="43"/>
      <c r="T14" s="37">
        <v>45972.0</v>
      </c>
      <c r="U14" s="43"/>
      <c r="V14" s="37"/>
      <c r="W14" s="37"/>
      <c r="X14" s="37"/>
      <c r="Y14" s="37">
        <v>45979.0</v>
      </c>
      <c r="Z14" s="43"/>
      <c r="AA14" s="43"/>
      <c r="AB14" s="43">
        <v>45979.0</v>
      </c>
      <c r="AC14" s="6" t="s">
        <v>139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</row>
    <row r="15">
      <c r="A15" s="23" t="s">
        <v>206</v>
      </c>
      <c r="B15" s="6"/>
      <c r="C15" s="6"/>
      <c r="D15" s="24" t="s">
        <v>120</v>
      </c>
      <c r="E15" s="24" t="s">
        <v>166</v>
      </c>
      <c r="F15" s="24" t="s">
        <v>96</v>
      </c>
      <c r="G15" s="24" t="s">
        <v>98</v>
      </c>
      <c r="H15" s="6" t="b">
        <v>0</v>
      </c>
      <c r="I15" s="6" t="b">
        <v>0</v>
      </c>
      <c r="J15" s="6" t="b">
        <v>0</v>
      </c>
      <c r="K15" s="79" t="s">
        <v>100</v>
      </c>
      <c r="L15" s="37">
        <v>45972.0</v>
      </c>
      <c r="M15" s="24" t="s">
        <v>102</v>
      </c>
      <c r="N15" s="24" t="s">
        <v>103</v>
      </c>
      <c r="O15" s="6" t="b">
        <v>0</v>
      </c>
      <c r="P15" s="24" t="s">
        <v>51</v>
      </c>
      <c r="Q15" s="6"/>
      <c r="R15" s="43"/>
      <c r="S15" s="43"/>
      <c r="T15" s="37">
        <v>45972.0</v>
      </c>
      <c r="U15" s="43"/>
      <c r="V15" s="37"/>
      <c r="W15" s="37"/>
      <c r="X15" s="37"/>
      <c r="Y15" s="37">
        <v>45979.0</v>
      </c>
      <c r="Z15" s="43"/>
      <c r="AA15" s="43"/>
      <c r="AB15" s="43">
        <v>45979.0</v>
      </c>
      <c r="AC15" s="6" t="s">
        <v>139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</row>
    <row r="16">
      <c r="A16" s="23" t="s">
        <v>215</v>
      </c>
      <c r="B16" s="6"/>
      <c r="C16" s="6"/>
      <c r="D16" s="24" t="s">
        <v>120</v>
      </c>
      <c r="E16" s="24" t="s">
        <v>166</v>
      </c>
      <c r="F16" s="24" t="s">
        <v>96</v>
      </c>
      <c r="G16" s="24" t="s">
        <v>98</v>
      </c>
      <c r="H16" s="6" t="b">
        <v>0</v>
      </c>
      <c r="I16" s="6" t="b">
        <v>0</v>
      </c>
      <c r="J16" s="6" t="b">
        <v>0</v>
      </c>
      <c r="K16" s="79" t="s">
        <v>100</v>
      </c>
      <c r="L16" s="37">
        <v>45973.0</v>
      </c>
      <c r="M16" s="24" t="s">
        <v>102</v>
      </c>
      <c r="N16" s="24" t="s">
        <v>103</v>
      </c>
      <c r="O16" s="6" t="b">
        <v>0</v>
      </c>
      <c r="P16" s="24" t="s">
        <v>51</v>
      </c>
      <c r="Q16" s="6"/>
      <c r="R16" s="43"/>
      <c r="S16" s="43"/>
      <c r="T16" s="37">
        <v>45973.0</v>
      </c>
      <c r="U16" s="43"/>
      <c r="V16" s="37"/>
      <c r="W16" s="37"/>
      <c r="X16" s="37"/>
      <c r="Y16" s="37">
        <v>45979.0</v>
      </c>
      <c r="Z16" s="43"/>
      <c r="AA16" s="43"/>
      <c r="AB16" s="43">
        <v>45979.0</v>
      </c>
      <c r="AC16" s="6" t="s">
        <v>139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</row>
    <row r="17">
      <c r="A17" s="23" t="s">
        <v>222</v>
      </c>
      <c r="B17" s="6"/>
      <c r="C17" s="6"/>
      <c r="D17" s="24" t="s">
        <v>120</v>
      </c>
      <c r="E17" s="24" t="s">
        <v>166</v>
      </c>
      <c r="F17" s="24" t="s">
        <v>96</v>
      </c>
      <c r="G17" s="24" t="s">
        <v>98</v>
      </c>
      <c r="H17" s="6" t="b">
        <v>0</v>
      </c>
      <c r="I17" s="6" t="b">
        <v>0</v>
      </c>
      <c r="J17" s="6" t="b">
        <v>0</v>
      </c>
      <c r="K17" s="79" t="s">
        <v>100</v>
      </c>
      <c r="L17" s="37">
        <v>45973.0</v>
      </c>
      <c r="M17" s="24" t="s">
        <v>102</v>
      </c>
      <c r="N17" s="24" t="s">
        <v>103</v>
      </c>
      <c r="O17" s="6" t="b">
        <v>0</v>
      </c>
      <c r="P17" s="24" t="s">
        <v>51</v>
      </c>
      <c r="Q17" s="6"/>
      <c r="R17" s="43"/>
      <c r="S17" s="43"/>
      <c r="T17" s="37">
        <v>45973.0</v>
      </c>
      <c r="U17" s="43"/>
      <c r="V17" s="37"/>
      <c r="W17" s="37"/>
      <c r="X17" s="37"/>
      <c r="Y17" s="37">
        <v>45979.0</v>
      </c>
      <c r="Z17" s="43"/>
      <c r="AA17" s="43"/>
      <c r="AB17" s="43">
        <v>45979.0</v>
      </c>
      <c r="AC17" s="6" t="s">
        <v>139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</row>
    <row r="18">
      <c r="A18" s="23" t="s">
        <v>227</v>
      </c>
      <c r="B18" s="6"/>
      <c r="C18" s="6"/>
      <c r="D18" s="24" t="s">
        <v>120</v>
      </c>
      <c r="E18" s="24" t="s">
        <v>166</v>
      </c>
      <c r="F18" s="24" t="s">
        <v>96</v>
      </c>
      <c r="G18" s="24" t="s">
        <v>98</v>
      </c>
      <c r="H18" s="6" t="b">
        <v>0</v>
      </c>
      <c r="I18" s="6" t="b">
        <v>0</v>
      </c>
      <c r="J18" s="6" t="b">
        <v>0</v>
      </c>
      <c r="K18" s="79" t="s">
        <v>100</v>
      </c>
      <c r="L18" s="37">
        <v>45973.0</v>
      </c>
      <c r="M18" s="24" t="s">
        <v>102</v>
      </c>
      <c r="N18" s="24" t="s">
        <v>103</v>
      </c>
      <c r="O18" s="6" t="b">
        <v>0</v>
      </c>
      <c r="P18" s="24" t="s">
        <v>51</v>
      </c>
      <c r="Q18" s="6"/>
      <c r="R18" s="43"/>
      <c r="S18" s="43"/>
      <c r="T18" s="37">
        <v>45973.0</v>
      </c>
      <c r="U18" s="43"/>
      <c r="V18" s="37"/>
      <c r="W18" s="37"/>
      <c r="X18" s="37"/>
      <c r="Y18" s="37">
        <v>45979.0</v>
      </c>
      <c r="Z18" s="43"/>
      <c r="AA18" s="43"/>
      <c r="AB18" s="43">
        <v>45979.0</v>
      </c>
      <c r="AC18" s="6" t="s">
        <v>139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</row>
    <row r="19">
      <c r="A19" s="23" t="s">
        <v>233</v>
      </c>
      <c r="B19" s="6"/>
      <c r="C19" s="6"/>
      <c r="D19" s="24" t="s">
        <v>120</v>
      </c>
      <c r="E19" s="24" t="s">
        <v>166</v>
      </c>
      <c r="F19" s="24" t="s">
        <v>96</v>
      </c>
      <c r="G19" s="24" t="s">
        <v>98</v>
      </c>
      <c r="H19" s="6" t="b">
        <v>0</v>
      </c>
      <c r="I19" s="6" t="b">
        <v>0</v>
      </c>
      <c r="J19" s="6" t="b">
        <v>0</v>
      </c>
      <c r="K19" s="79" t="s">
        <v>100</v>
      </c>
      <c r="L19" s="37">
        <v>45974.0</v>
      </c>
      <c r="M19" s="24" t="s">
        <v>102</v>
      </c>
      <c r="N19" s="24" t="s">
        <v>103</v>
      </c>
      <c r="O19" s="6" t="b">
        <v>0</v>
      </c>
      <c r="P19" s="24" t="s">
        <v>51</v>
      </c>
      <c r="Q19" s="6"/>
      <c r="R19" s="43"/>
      <c r="S19" s="43"/>
      <c r="T19" s="37">
        <v>45974.0</v>
      </c>
      <c r="U19" s="43"/>
      <c r="V19" s="37"/>
      <c r="W19" s="37"/>
      <c r="X19" s="37"/>
      <c r="Y19" s="37">
        <v>45980.0</v>
      </c>
      <c r="Z19" s="43"/>
      <c r="AA19" s="43"/>
      <c r="AB19" s="43">
        <v>45980.0</v>
      </c>
      <c r="AC19" s="6" t="s">
        <v>139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</row>
    <row r="20">
      <c r="A20" s="23" t="s">
        <v>237</v>
      </c>
      <c r="B20" s="6"/>
      <c r="C20" s="6"/>
      <c r="D20" s="24" t="s">
        <v>120</v>
      </c>
      <c r="E20" s="24" t="s">
        <v>166</v>
      </c>
      <c r="F20" s="24" t="s">
        <v>96</v>
      </c>
      <c r="G20" s="24" t="s">
        <v>98</v>
      </c>
      <c r="H20" s="6" t="b">
        <v>0</v>
      </c>
      <c r="I20" s="6" t="b">
        <v>0</v>
      </c>
      <c r="J20" s="6" t="b">
        <v>0</v>
      </c>
      <c r="K20" s="79" t="s">
        <v>100</v>
      </c>
      <c r="L20" s="37">
        <v>45974.0</v>
      </c>
      <c r="M20" s="24" t="s">
        <v>102</v>
      </c>
      <c r="N20" s="24" t="s">
        <v>103</v>
      </c>
      <c r="O20" s="6" t="b">
        <v>0</v>
      </c>
      <c r="P20" s="24" t="s">
        <v>51</v>
      </c>
      <c r="Q20" s="6"/>
      <c r="R20" s="43"/>
      <c r="S20" s="43"/>
      <c r="T20" s="37">
        <v>45974.0</v>
      </c>
      <c r="U20" s="43"/>
      <c r="V20" s="37"/>
      <c r="W20" s="37"/>
      <c r="X20" s="37"/>
      <c r="Y20" s="37">
        <v>45980.0</v>
      </c>
      <c r="Z20" s="43"/>
      <c r="AA20" s="43"/>
      <c r="AB20" s="43">
        <v>45980.0</v>
      </c>
      <c r="AC20" s="6" t="s">
        <v>139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</row>
    <row r="21">
      <c r="A21" s="23" t="s">
        <v>243</v>
      </c>
      <c r="B21" s="6"/>
      <c r="C21" s="6"/>
      <c r="D21" s="24" t="s">
        <v>120</v>
      </c>
      <c r="E21" s="24" t="s">
        <v>166</v>
      </c>
      <c r="F21" s="24" t="s">
        <v>96</v>
      </c>
      <c r="G21" s="24" t="s">
        <v>98</v>
      </c>
      <c r="H21" s="6" t="b">
        <v>0</v>
      </c>
      <c r="I21" s="6" t="b">
        <v>0</v>
      </c>
      <c r="J21" s="6" t="b">
        <v>0</v>
      </c>
      <c r="K21" s="79" t="s">
        <v>100</v>
      </c>
      <c r="L21" s="37">
        <v>45978.0</v>
      </c>
      <c r="M21" s="24" t="s">
        <v>102</v>
      </c>
      <c r="N21" s="24" t="s">
        <v>103</v>
      </c>
      <c r="O21" s="6" t="b">
        <v>0</v>
      </c>
      <c r="P21" s="24" t="s">
        <v>51</v>
      </c>
      <c r="Q21" s="6"/>
      <c r="R21" s="43"/>
      <c r="S21" s="43"/>
      <c r="T21" s="37">
        <v>45978.0</v>
      </c>
      <c r="U21" s="43"/>
      <c r="V21" s="37"/>
      <c r="W21" s="37"/>
      <c r="X21" s="37"/>
      <c r="Y21" s="37">
        <v>45981.0</v>
      </c>
      <c r="Z21" s="43"/>
      <c r="AA21" s="43"/>
      <c r="AB21" s="43">
        <v>45981.0</v>
      </c>
      <c r="AC21" s="6" t="s">
        <v>139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</row>
    <row r="22">
      <c r="A22" s="23" t="s">
        <v>250</v>
      </c>
      <c r="B22" s="6"/>
      <c r="C22" s="6"/>
      <c r="D22" s="24" t="s">
        <v>120</v>
      </c>
      <c r="E22" s="24" t="s">
        <v>166</v>
      </c>
      <c r="F22" s="24" t="s">
        <v>96</v>
      </c>
      <c r="G22" s="24" t="s">
        <v>98</v>
      </c>
      <c r="H22" s="6" t="b">
        <v>0</v>
      </c>
      <c r="I22" s="6" t="b">
        <v>0</v>
      </c>
      <c r="J22" s="6" t="b">
        <v>0</v>
      </c>
      <c r="K22" s="79" t="s">
        <v>100</v>
      </c>
      <c r="L22" s="37">
        <v>45978.0</v>
      </c>
      <c r="M22" s="24" t="s">
        <v>102</v>
      </c>
      <c r="N22" s="24" t="s">
        <v>103</v>
      </c>
      <c r="O22" s="6" t="b">
        <v>0</v>
      </c>
      <c r="P22" s="24" t="s">
        <v>51</v>
      </c>
      <c r="Q22" s="6"/>
      <c r="R22" s="43"/>
      <c r="S22" s="43"/>
      <c r="T22" s="37">
        <v>45978.0</v>
      </c>
      <c r="U22" s="43"/>
      <c r="V22" s="37"/>
      <c r="W22" s="37"/>
      <c r="X22" s="37"/>
      <c r="Y22" s="37">
        <v>45981.0</v>
      </c>
      <c r="Z22" s="43"/>
      <c r="AA22" s="43"/>
      <c r="AB22" s="43">
        <v>45981.0</v>
      </c>
      <c r="AC22" s="6" t="s">
        <v>139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</row>
    <row r="23">
      <c r="A23" s="100" t="s">
        <v>257</v>
      </c>
      <c r="B23" s="24" t="s">
        <v>262</v>
      </c>
      <c r="C23" s="24" t="s">
        <v>264</v>
      </c>
      <c r="D23" s="24" t="s">
        <v>120</v>
      </c>
      <c r="E23" s="24" t="s">
        <v>149</v>
      </c>
      <c r="F23" s="24" t="s">
        <v>96</v>
      </c>
      <c r="G23" s="24" t="s">
        <v>98</v>
      </c>
      <c r="H23" s="6" t="b">
        <v>0</v>
      </c>
      <c r="I23" s="6" t="b">
        <v>0</v>
      </c>
      <c r="J23" s="6" t="b">
        <v>0</v>
      </c>
      <c r="K23" s="36" t="s">
        <v>100</v>
      </c>
      <c r="L23" s="37">
        <v>45980.0</v>
      </c>
      <c r="M23" s="24" t="s">
        <v>102</v>
      </c>
      <c r="N23" s="24" t="s">
        <v>103</v>
      </c>
      <c r="O23" s="6" t="b">
        <v>0</v>
      </c>
      <c r="P23" s="24" t="s">
        <v>51</v>
      </c>
      <c r="Q23" s="6"/>
      <c r="R23" s="43"/>
      <c r="S23" s="43"/>
      <c r="T23" s="37">
        <v>45980.0</v>
      </c>
      <c r="U23" s="37">
        <v>45980.0</v>
      </c>
      <c r="V23" s="37"/>
      <c r="W23" s="37"/>
      <c r="X23" s="37">
        <v>46003.0</v>
      </c>
      <c r="Y23" s="37">
        <v>46006.0</v>
      </c>
      <c r="Z23" s="43"/>
      <c r="AA23" s="37"/>
      <c r="AB23" s="43">
        <v>46006.0</v>
      </c>
      <c r="AC23" s="6" t="s">
        <v>139</v>
      </c>
      <c r="AD23" s="63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</row>
    <row r="24">
      <c r="A24" s="23" t="s">
        <v>280</v>
      </c>
      <c r="B24" s="24" t="s">
        <v>281</v>
      </c>
      <c r="C24" s="24" t="s">
        <v>282</v>
      </c>
      <c r="D24" s="24" t="s">
        <v>120</v>
      </c>
      <c r="E24" s="24" t="s">
        <v>149</v>
      </c>
      <c r="F24" s="24" t="s">
        <v>96</v>
      </c>
      <c r="G24" s="24" t="s">
        <v>98</v>
      </c>
      <c r="H24" s="6" t="b">
        <v>0</v>
      </c>
      <c r="I24" s="6" t="b">
        <v>0</v>
      </c>
      <c r="J24" s="6" t="b">
        <v>0</v>
      </c>
      <c r="K24" s="104" t="s">
        <v>100</v>
      </c>
      <c r="L24" s="37">
        <v>45979.0</v>
      </c>
      <c r="M24" s="24" t="s">
        <v>102</v>
      </c>
      <c r="N24" s="24" t="s">
        <v>103</v>
      </c>
      <c r="O24" s="6" t="b">
        <v>0</v>
      </c>
      <c r="P24" s="24" t="s">
        <v>51</v>
      </c>
      <c r="Q24" s="6"/>
      <c r="R24" s="43"/>
      <c r="S24" s="43"/>
      <c r="T24" s="37">
        <v>45980.0</v>
      </c>
      <c r="U24" s="37">
        <v>45980.0</v>
      </c>
      <c r="V24" s="43"/>
      <c r="W24" s="43"/>
      <c r="X24" s="37">
        <v>45994.0</v>
      </c>
      <c r="Y24" s="37">
        <v>46006.0</v>
      </c>
      <c r="Z24" s="43"/>
      <c r="AA24" s="43"/>
      <c r="AB24" s="43">
        <v>46006.0</v>
      </c>
      <c r="AC24" s="6" t="s">
        <v>139</v>
      </c>
      <c r="AD24" s="63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</row>
    <row r="25">
      <c r="A25" s="23" t="s">
        <v>289</v>
      </c>
      <c r="B25" s="6"/>
      <c r="C25" s="6"/>
      <c r="D25" s="24" t="s">
        <v>120</v>
      </c>
      <c r="E25" s="24" t="s">
        <v>166</v>
      </c>
      <c r="F25" s="24" t="s">
        <v>96</v>
      </c>
      <c r="G25" s="24" t="s">
        <v>98</v>
      </c>
      <c r="H25" s="6" t="b">
        <v>0</v>
      </c>
      <c r="I25" s="6" t="b">
        <v>0</v>
      </c>
      <c r="J25" s="6" t="b">
        <v>0</v>
      </c>
      <c r="K25" s="104" t="s">
        <v>100</v>
      </c>
      <c r="L25" s="37">
        <v>45980.0</v>
      </c>
      <c r="M25" s="24" t="s">
        <v>102</v>
      </c>
      <c r="N25" s="24" t="s">
        <v>103</v>
      </c>
      <c r="O25" s="6" t="b">
        <v>0</v>
      </c>
      <c r="P25" s="24" t="s">
        <v>51</v>
      </c>
      <c r="Q25" s="6"/>
      <c r="R25" s="43"/>
      <c r="S25" s="43"/>
      <c r="T25" s="37">
        <v>45980.0</v>
      </c>
      <c r="U25" s="43"/>
      <c r="V25" s="37"/>
      <c r="W25" s="37"/>
      <c r="X25" s="37"/>
      <c r="Y25" s="37">
        <v>45988.0</v>
      </c>
      <c r="Z25" s="43"/>
      <c r="AA25" s="43"/>
      <c r="AB25" s="43">
        <v>45988.0</v>
      </c>
      <c r="AC25" s="6" t="s">
        <v>139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</row>
    <row r="26">
      <c r="A26" s="23" t="s">
        <v>296</v>
      </c>
      <c r="B26" s="6"/>
      <c r="C26" s="6"/>
      <c r="D26" s="24" t="s">
        <v>120</v>
      </c>
      <c r="E26" s="24" t="s">
        <v>166</v>
      </c>
      <c r="F26" s="24" t="s">
        <v>96</v>
      </c>
      <c r="G26" s="24" t="s">
        <v>98</v>
      </c>
      <c r="H26" s="6" t="b">
        <v>0</v>
      </c>
      <c r="I26" s="6" t="b">
        <v>0</v>
      </c>
      <c r="J26" s="6" t="b">
        <v>0</v>
      </c>
      <c r="K26" s="104" t="s">
        <v>100</v>
      </c>
      <c r="L26" s="37">
        <v>45980.0</v>
      </c>
      <c r="M26" s="24" t="s">
        <v>102</v>
      </c>
      <c r="N26" s="24" t="s">
        <v>103</v>
      </c>
      <c r="O26" s="6" t="b">
        <v>0</v>
      </c>
      <c r="P26" s="24" t="s">
        <v>51</v>
      </c>
      <c r="Q26" s="6"/>
      <c r="R26" s="43"/>
      <c r="S26" s="43"/>
      <c r="T26" s="37">
        <v>45980.0</v>
      </c>
      <c r="U26" s="43"/>
      <c r="V26" s="37"/>
      <c r="W26" s="37"/>
      <c r="X26" s="37"/>
      <c r="Y26" s="37">
        <v>45988.0</v>
      </c>
      <c r="Z26" s="43"/>
      <c r="AA26" s="43"/>
      <c r="AB26" s="43">
        <v>45988.0</v>
      </c>
      <c r="AC26" s="6" t="s">
        <v>139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</row>
    <row r="27">
      <c r="A27" s="23" t="s">
        <v>304</v>
      </c>
      <c r="B27" s="6"/>
      <c r="C27" s="6"/>
      <c r="D27" s="24" t="s">
        <v>120</v>
      </c>
      <c r="E27" s="24" t="s">
        <v>166</v>
      </c>
      <c r="F27" s="24" t="s">
        <v>96</v>
      </c>
      <c r="G27" s="24" t="s">
        <v>98</v>
      </c>
      <c r="H27" s="6" t="b">
        <v>0</v>
      </c>
      <c r="I27" s="6" t="b">
        <v>0</v>
      </c>
      <c r="J27" s="6" t="b">
        <v>0</v>
      </c>
      <c r="K27" s="104" t="s">
        <v>100</v>
      </c>
      <c r="L27" s="37">
        <v>45988.0</v>
      </c>
      <c r="M27" s="24" t="s">
        <v>102</v>
      </c>
      <c r="N27" s="24" t="s">
        <v>103</v>
      </c>
      <c r="O27" s="6" t="b">
        <v>0</v>
      </c>
      <c r="P27" s="24" t="s">
        <v>51</v>
      </c>
      <c r="Q27" s="6"/>
      <c r="R27" s="43"/>
      <c r="S27" s="43"/>
      <c r="T27" s="37">
        <v>45988.0</v>
      </c>
      <c r="U27" s="43"/>
      <c r="V27" s="37"/>
      <c r="W27" s="37"/>
      <c r="X27" s="37"/>
      <c r="Y27" s="37">
        <v>45995.0</v>
      </c>
      <c r="Z27" s="43"/>
      <c r="AA27" s="43"/>
      <c r="AB27" s="43">
        <v>45995.0</v>
      </c>
      <c r="AC27" s="6" t="s">
        <v>139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</row>
    <row r="28">
      <c r="A28" s="23" t="s">
        <v>317</v>
      </c>
      <c r="B28" s="6"/>
      <c r="C28" s="6"/>
      <c r="D28" s="24" t="s">
        <v>120</v>
      </c>
      <c r="E28" s="24" t="s">
        <v>166</v>
      </c>
      <c r="F28" s="24" t="s">
        <v>96</v>
      </c>
      <c r="G28" s="24" t="s">
        <v>98</v>
      </c>
      <c r="H28" s="6" t="b">
        <v>0</v>
      </c>
      <c r="I28" s="6" t="b">
        <v>0</v>
      </c>
      <c r="J28" s="6" t="b">
        <v>0</v>
      </c>
      <c r="K28" s="104" t="s">
        <v>100</v>
      </c>
      <c r="L28" s="37">
        <v>45989.0</v>
      </c>
      <c r="M28" s="24" t="s">
        <v>102</v>
      </c>
      <c r="N28" s="24" t="s">
        <v>103</v>
      </c>
      <c r="O28" s="6" t="b">
        <v>0</v>
      </c>
      <c r="P28" s="24" t="s">
        <v>51</v>
      </c>
      <c r="Q28" s="6"/>
      <c r="R28" s="43"/>
      <c r="S28" s="43"/>
      <c r="T28" s="37">
        <v>45989.0</v>
      </c>
      <c r="U28" s="43"/>
      <c r="V28" s="37"/>
      <c r="W28" s="37"/>
      <c r="X28" s="37"/>
      <c r="Y28" s="37">
        <v>45995.0</v>
      </c>
      <c r="Z28" s="43"/>
      <c r="AA28" s="43"/>
      <c r="AB28" s="43">
        <v>45995.0</v>
      </c>
      <c r="AC28" s="6" t="s">
        <v>139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</row>
    <row r="29">
      <c r="A29" s="23" t="s">
        <v>327</v>
      </c>
      <c r="B29" s="6"/>
      <c r="C29" s="6"/>
      <c r="D29" s="24" t="s">
        <v>120</v>
      </c>
      <c r="E29" s="24" t="s">
        <v>166</v>
      </c>
      <c r="F29" s="24" t="s">
        <v>96</v>
      </c>
      <c r="G29" s="24" t="s">
        <v>98</v>
      </c>
      <c r="H29" s="6" t="b">
        <v>0</v>
      </c>
      <c r="I29" s="6" t="b">
        <v>0</v>
      </c>
      <c r="J29" s="6" t="b">
        <v>0</v>
      </c>
      <c r="K29" s="104" t="s">
        <v>100</v>
      </c>
      <c r="L29" s="37">
        <v>45989.0</v>
      </c>
      <c r="M29" s="24" t="s">
        <v>102</v>
      </c>
      <c r="N29" s="24" t="s">
        <v>103</v>
      </c>
      <c r="O29" s="6" t="b">
        <v>0</v>
      </c>
      <c r="P29" s="24" t="s">
        <v>51</v>
      </c>
      <c r="Q29" s="6"/>
      <c r="R29" s="43"/>
      <c r="S29" s="43"/>
      <c r="T29" s="37">
        <v>45989.0</v>
      </c>
      <c r="U29" s="43"/>
      <c r="V29" s="37"/>
      <c r="W29" s="37"/>
      <c r="X29" s="37"/>
      <c r="Y29" s="37">
        <v>45995.0</v>
      </c>
      <c r="Z29" s="43"/>
      <c r="AA29" s="43"/>
      <c r="AB29" s="43">
        <v>45995.0</v>
      </c>
      <c r="AC29" s="6" t="s">
        <v>139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</row>
    <row r="30">
      <c r="A30" s="23" t="s">
        <v>338</v>
      </c>
      <c r="B30" s="6"/>
      <c r="C30" s="6"/>
      <c r="D30" s="24" t="s">
        <v>120</v>
      </c>
      <c r="E30" s="24" t="s">
        <v>166</v>
      </c>
      <c r="F30" s="24" t="s">
        <v>96</v>
      </c>
      <c r="G30" s="24" t="s">
        <v>98</v>
      </c>
      <c r="H30" s="6" t="b">
        <v>0</v>
      </c>
      <c r="I30" s="6" t="b">
        <v>0</v>
      </c>
      <c r="J30" s="6" t="b">
        <v>0</v>
      </c>
      <c r="K30" s="104" t="s">
        <v>100</v>
      </c>
      <c r="L30" s="37">
        <v>45989.0</v>
      </c>
      <c r="M30" s="24" t="s">
        <v>102</v>
      </c>
      <c r="N30" s="24" t="s">
        <v>103</v>
      </c>
      <c r="O30" s="6" t="b">
        <v>0</v>
      </c>
      <c r="P30" s="24" t="s">
        <v>51</v>
      </c>
      <c r="Q30" s="6"/>
      <c r="R30" s="43"/>
      <c r="S30" s="43"/>
      <c r="T30" s="37">
        <v>45989.0</v>
      </c>
      <c r="U30" s="43"/>
      <c r="V30" s="37"/>
      <c r="W30" s="37"/>
      <c r="X30" s="37"/>
      <c r="Y30" s="37">
        <v>45995.0</v>
      </c>
      <c r="Z30" s="43"/>
      <c r="AA30" s="43"/>
      <c r="AB30" s="43">
        <v>45995.0</v>
      </c>
      <c r="AC30" s="6" t="s">
        <v>139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</row>
    <row r="31">
      <c r="A31" s="23" t="s">
        <v>343</v>
      </c>
      <c r="B31" s="6"/>
      <c r="C31" s="6"/>
      <c r="D31" s="24" t="s">
        <v>120</v>
      </c>
      <c r="E31" s="24" t="s">
        <v>166</v>
      </c>
      <c r="F31" s="24" t="s">
        <v>96</v>
      </c>
      <c r="G31" s="24" t="s">
        <v>98</v>
      </c>
      <c r="H31" s="6" t="b">
        <v>0</v>
      </c>
      <c r="I31" s="6" t="b">
        <v>0</v>
      </c>
      <c r="J31" s="6" t="b">
        <v>0</v>
      </c>
      <c r="K31" s="104" t="s">
        <v>100</v>
      </c>
      <c r="L31" s="37">
        <v>45989.0</v>
      </c>
      <c r="M31" s="24" t="s">
        <v>102</v>
      </c>
      <c r="N31" s="24" t="s">
        <v>103</v>
      </c>
      <c r="O31" s="6" t="b">
        <v>0</v>
      </c>
      <c r="P31" s="24" t="s">
        <v>51</v>
      </c>
      <c r="Q31" s="6"/>
      <c r="R31" s="43"/>
      <c r="S31" s="43"/>
      <c r="T31" s="37">
        <v>45989.0</v>
      </c>
      <c r="U31" s="43"/>
      <c r="V31" s="37"/>
      <c r="W31" s="37"/>
      <c r="X31" s="37"/>
      <c r="Y31" s="37">
        <v>45996.0</v>
      </c>
      <c r="Z31" s="43"/>
      <c r="AA31" s="43"/>
      <c r="AB31" s="43">
        <v>45996.0</v>
      </c>
      <c r="AC31" s="6" t="s">
        <v>139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</row>
    <row r="32">
      <c r="A32" s="23" t="s">
        <v>351</v>
      </c>
      <c r="B32" s="6"/>
      <c r="C32" s="6"/>
      <c r="D32" s="24" t="s">
        <v>120</v>
      </c>
      <c r="E32" s="24" t="s">
        <v>166</v>
      </c>
      <c r="F32" s="24" t="s">
        <v>96</v>
      </c>
      <c r="G32" s="24" t="s">
        <v>98</v>
      </c>
      <c r="H32" s="6" t="b">
        <v>0</v>
      </c>
      <c r="I32" s="6" t="b">
        <v>0</v>
      </c>
      <c r="J32" s="6" t="b">
        <v>0</v>
      </c>
      <c r="K32" s="104" t="s">
        <v>100</v>
      </c>
      <c r="L32" s="37">
        <v>45989.0</v>
      </c>
      <c r="M32" s="24" t="s">
        <v>102</v>
      </c>
      <c r="N32" s="24" t="s">
        <v>103</v>
      </c>
      <c r="O32" s="6" t="b">
        <v>0</v>
      </c>
      <c r="P32" s="24" t="s">
        <v>51</v>
      </c>
      <c r="Q32" s="6"/>
      <c r="R32" s="43"/>
      <c r="S32" s="43"/>
      <c r="T32" s="37">
        <v>45989.0</v>
      </c>
      <c r="U32" s="43"/>
      <c r="V32" s="37"/>
      <c r="W32" s="37"/>
      <c r="X32" s="37"/>
      <c r="Y32" s="37">
        <v>45995.0</v>
      </c>
      <c r="Z32" s="43"/>
      <c r="AA32" s="43"/>
      <c r="AB32" s="43">
        <v>45995.0</v>
      </c>
      <c r="AC32" s="6" t="s">
        <v>139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</row>
    <row r="33">
      <c r="A33" s="23" t="s">
        <v>356</v>
      </c>
      <c r="B33" s="6"/>
      <c r="C33" s="6"/>
      <c r="D33" s="24" t="s">
        <v>120</v>
      </c>
      <c r="E33" s="24" t="s">
        <v>166</v>
      </c>
      <c r="F33" s="24" t="s">
        <v>96</v>
      </c>
      <c r="G33" s="24" t="s">
        <v>98</v>
      </c>
      <c r="H33" s="6" t="b">
        <v>0</v>
      </c>
      <c r="I33" s="6" t="b">
        <v>0</v>
      </c>
      <c r="J33" s="6" t="b">
        <v>0</v>
      </c>
      <c r="K33" s="104" t="s">
        <v>100</v>
      </c>
      <c r="L33" s="37">
        <v>45989.0</v>
      </c>
      <c r="M33" s="24" t="s">
        <v>102</v>
      </c>
      <c r="N33" s="24" t="s">
        <v>103</v>
      </c>
      <c r="O33" s="6" t="b">
        <v>0</v>
      </c>
      <c r="P33" s="24" t="s">
        <v>51</v>
      </c>
      <c r="Q33" s="6"/>
      <c r="R33" s="43"/>
      <c r="S33" s="43"/>
      <c r="T33" s="37">
        <v>45989.0</v>
      </c>
      <c r="U33" s="43"/>
      <c r="V33" s="37"/>
      <c r="W33" s="37"/>
      <c r="X33" s="37"/>
      <c r="Y33" s="37">
        <v>45996.0</v>
      </c>
      <c r="Z33" s="43"/>
      <c r="AA33" s="43"/>
      <c r="AB33" s="43">
        <v>45996.0</v>
      </c>
      <c r="AC33" s="6" t="s">
        <v>139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</row>
    <row r="34">
      <c r="A34" s="23" t="s">
        <v>366</v>
      </c>
      <c r="B34" s="6"/>
      <c r="C34" s="6"/>
      <c r="D34" s="24" t="s">
        <v>120</v>
      </c>
      <c r="E34" s="24" t="s">
        <v>166</v>
      </c>
      <c r="F34" s="24" t="s">
        <v>96</v>
      </c>
      <c r="G34" s="24" t="s">
        <v>98</v>
      </c>
      <c r="H34" s="24" t="b">
        <v>0</v>
      </c>
      <c r="I34" s="24" t="b">
        <v>0</v>
      </c>
      <c r="J34" s="24" t="b">
        <v>0</v>
      </c>
      <c r="K34" s="36" t="s">
        <v>100</v>
      </c>
      <c r="L34" s="37">
        <v>45996.0</v>
      </c>
      <c r="M34" s="24" t="s">
        <v>102</v>
      </c>
      <c r="N34" s="24" t="s">
        <v>103</v>
      </c>
      <c r="O34" s="6" t="b">
        <v>0</v>
      </c>
      <c r="P34" s="24" t="s">
        <v>51</v>
      </c>
      <c r="Q34" s="6"/>
      <c r="R34" s="43"/>
      <c r="S34" s="43"/>
      <c r="T34" s="37">
        <v>45996.0</v>
      </c>
      <c r="U34" s="43"/>
      <c r="V34" s="37"/>
      <c r="W34" s="37"/>
      <c r="X34" s="37"/>
      <c r="Y34" s="37">
        <v>46002.0</v>
      </c>
      <c r="Z34" s="37"/>
      <c r="AA34" s="37"/>
      <c r="AB34" s="43">
        <v>46002.0</v>
      </c>
      <c r="AC34" s="6" t="s">
        <v>139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</row>
    <row r="35">
      <c r="A35" s="23" t="s">
        <v>371</v>
      </c>
      <c r="B35" s="6"/>
      <c r="C35" s="6"/>
      <c r="D35" s="24" t="s">
        <v>120</v>
      </c>
      <c r="E35" s="24" t="s">
        <v>166</v>
      </c>
      <c r="F35" s="24" t="s">
        <v>96</v>
      </c>
      <c r="G35" s="24" t="s">
        <v>98</v>
      </c>
      <c r="H35" s="6" t="b">
        <v>0</v>
      </c>
      <c r="I35" s="6" t="b">
        <v>0</v>
      </c>
      <c r="J35" s="6" t="b">
        <v>0</v>
      </c>
      <c r="K35" s="36" t="s">
        <v>100</v>
      </c>
      <c r="L35" s="37">
        <v>45996.0</v>
      </c>
      <c r="M35" s="24" t="s">
        <v>102</v>
      </c>
      <c r="N35" s="24" t="s">
        <v>103</v>
      </c>
      <c r="O35" s="6" t="b">
        <v>0</v>
      </c>
      <c r="P35" s="24" t="s">
        <v>51</v>
      </c>
      <c r="Q35" s="6"/>
      <c r="R35" s="43"/>
      <c r="S35" s="43"/>
      <c r="T35" s="37">
        <v>45996.0</v>
      </c>
      <c r="U35" s="43"/>
      <c r="V35" s="37"/>
      <c r="W35" s="37"/>
      <c r="X35" s="37"/>
      <c r="Y35" s="37">
        <v>46002.0</v>
      </c>
      <c r="Z35" s="43"/>
      <c r="AA35" s="37"/>
      <c r="AB35" s="43">
        <v>46002.0</v>
      </c>
      <c r="AC35" s="6" t="s">
        <v>139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</row>
    <row r="36">
      <c r="A36" s="23" t="s">
        <v>378</v>
      </c>
      <c r="B36" s="6"/>
      <c r="C36" s="6"/>
      <c r="D36" s="24" t="s">
        <v>120</v>
      </c>
      <c r="E36" s="24" t="s">
        <v>166</v>
      </c>
      <c r="F36" s="24" t="s">
        <v>96</v>
      </c>
      <c r="G36" s="24" t="s">
        <v>98</v>
      </c>
      <c r="H36" s="6" t="b">
        <v>0</v>
      </c>
      <c r="I36" s="6" t="b">
        <v>0</v>
      </c>
      <c r="J36" s="6" t="b">
        <v>0</v>
      </c>
      <c r="K36" s="36" t="s">
        <v>100</v>
      </c>
      <c r="L36" s="37">
        <v>46000.0</v>
      </c>
      <c r="M36" s="24" t="s">
        <v>102</v>
      </c>
      <c r="N36" s="24" t="s">
        <v>103</v>
      </c>
      <c r="O36" s="6" t="b">
        <v>0</v>
      </c>
      <c r="P36" s="24" t="s">
        <v>51</v>
      </c>
      <c r="Q36" s="6"/>
      <c r="R36" s="43"/>
      <c r="S36" s="43"/>
      <c r="T36" s="37">
        <v>46000.0</v>
      </c>
      <c r="U36" s="43"/>
      <c r="V36" s="37"/>
      <c r="W36" s="37"/>
      <c r="X36" s="37"/>
      <c r="Y36" s="37">
        <v>46007.0</v>
      </c>
      <c r="Z36" s="43"/>
      <c r="AA36" s="37"/>
      <c r="AB36" s="43">
        <v>46007.0</v>
      </c>
      <c r="AC36" s="6" t="s">
        <v>139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</row>
    <row r="37">
      <c r="A37" s="23" t="s">
        <v>385</v>
      </c>
      <c r="B37" s="24" t="s">
        <v>387</v>
      </c>
      <c r="C37" s="24" t="s">
        <v>388</v>
      </c>
      <c r="D37" s="24" t="s">
        <v>95</v>
      </c>
      <c r="E37" s="24" t="s">
        <v>33</v>
      </c>
      <c r="F37" s="24" t="s">
        <v>96</v>
      </c>
      <c r="G37" s="24" t="s">
        <v>98</v>
      </c>
      <c r="H37" s="24" t="b">
        <v>1</v>
      </c>
      <c r="I37" s="24" t="b">
        <v>0</v>
      </c>
      <c r="J37" s="24" t="b">
        <v>0</v>
      </c>
      <c r="K37" s="36" t="s">
        <v>100</v>
      </c>
      <c r="L37" s="37">
        <v>45966.0</v>
      </c>
      <c r="M37" s="24" t="s">
        <v>102</v>
      </c>
      <c r="N37" s="24" t="s">
        <v>103</v>
      </c>
      <c r="O37" s="24" t="b">
        <v>0</v>
      </c>
      <c r="P37" s="24" t="s">
        <v>51</v>
      </c>
      <c r="Q37" s="24" t="s">
        <v>392</v>
      </c>
      <c r="R37" s="43"/>
      <c r="S37" s="43"/>
      <c r="T37" s="37">
        <v>45966.0</v>
      </c>
      <c r="U37" s="37">
        <v>46006.20833333333</v>
      </c>
      <c r="V37" s="37"/>
      <c r="W37" s="37"/>
      <c r="X37" s="37">
        <v>46013.20833333333</v>
      </c>
      <c r="Y37" s="37">
        <v>46030.0</v>
      </c>
      <c r="Z37" s="43"/>
      <c r="AA37" s="37"/>
      <c r="AB37" s="43">
        <v>46030.0</v>
      </c>
      <c r="AC37" s="6" t="s">
        <v>139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</row>
    <row r="38">
      <c r="A38" s="23" t="s">
        <v>396</v>
      </c>
      <c r="B38" s="24" t="s">
        <v>397</v>
      </c>
      <c r="C38" s="24" t="s">
        <v>399</v>
      </c>
      <c r="D38" s="24" t="s">
        <v>95</v>
      </c>
      <c r="E38" s="24" t="s">
        <v>33</v>
      </c>
      <c r="F38" s="24" t="s">
        <v>96</v>
      </c>
      <c r="G38" s="24" t="s">
        <v>98</v>
      </c>
      <c r="H38" s="6" t="b">
        <v>0</v>
      </c>
      <c r="I38" s="6" t="b">
        <v>0</v>
      </c>
      <c r="J38" s="6" t="b">
        <v>0</v>
      </c>
      <c r="K38" s="36" t="s">
        <v>100</v>
      </c>
      <c r="L38" s="37">
        <v>45968.0</v>
      </c>
      <c r="M38" s="24" t="s">
        <v>102</v>
      </c>
      <c r="N38" s="24" t="s">
        <v>103</v>
      </c>
      <c r="O38" s="6" t="b">
        <v>0</v>
      </c>
      <c r="P38" s="24" t="s">
        <v>51</v>
      </c>
      <c r="Q38" s="6"/>
      <c r="R38" s="37"/>
      <c r="S38" s="37">
        <v>45971.0</v>
      </c>
      <c r="T38" s="37">
        <v>45974.0</v>
      </c>
      <c r="U38" s="37">
        <v>45986.0</v>
      </c>
      <c r="V38" s="37">
        <v>46006.0</v>
      </c>
      <c r="W38" s="37"/>
      <c r="X38" s="37">
        <v>46030.0</v>
      </c>
      <c r="Y38" s="37">
        <v>46038.0</v>
      </c>
      <c r="Z38" s="43"/>
      <c r="AA38" s="37"/>
      <c r="AB38" s="43">
        <v>46038.0</v>
      </c>
      <c r="AC38" s="6" t="s">
        <v>139</v>
      </c>
      <c r="AD38" s="63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</row>
    <row r="39">
      <c r="A39" s="23" t="s">
        <v>407</v>
      </c>
      <c r="B39" s="24" t="s">
        <v>408</v>
      </c>
      <c r="C39" s="24" t="s">
        <v>409</v>
      </c>
      <c r="D39" s="24" t="s">
        <v>95</v>
      </c>
      <c r="E39" s="24" t="s">
        <v>33</v>
      </c>
      <c r="F39" s="24" t="s">
        <v>96</v>
      </c>
      <c r="G39" s="24" t="s">
        <v>98</v>
      </c>
      <c r="H39" s="24" t="b">
        <v>1</v>
      </c>
      <c r="I39" s="24" t="b">
        <v>0</v>
      </c>
      <c r="J39" s="24" t="b">
        <v>0</v>
      </c>
      <c r="K39" s="104" t="s">
        <v>100</v>
      </c>
      <c r="L39" s="37">
        <v>45973.0</v>
      </c>
      <c r="M39" s="24" t="s">
        <v>102</v>
      </c>
      <c r="N39" s="24" t="s">
        <v>103</v>
      </c>
      <c r="O39" s="24" t="b">
        <v>0</v>
      </c>
      <c r="P39" s="24" t="s">
        <v>51</v>
      </c>
      <c r="Q39" s="24" t="s">
        <v>411</v>
      </c>
      <c r="R39" s="43"/>
      <c r="S39" s="43"/>
      <c r="T39" s="37">
        <v>45973.0</v>
      </c>
      <c r="U39" s="37">
        <v>45981.20833333333</v>
      </c>
      <c r="V39" s="37"/>
      <c r="W39" s="37"/>
      <c r="X39" s="37">
        <v>45993.20833333333</v>
      </c>
      <c r="Y39" s="37">
        <v>46000.91555533565</v>
      </c>
      <c r="Z39" s="43"/>
      <c r="AA39" s="37"/>
      <c r="AB39" s="43">
        <v>46000.91555533565</v>
      </c>
      <c r="AC39" s="6" t="s">
        <v>139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</row>
    <row r="40">
      <c r="A40" s="23" t="s">
        <v>414</v>
      </c>
      <c r="B40" s="24" t="s">
        <v>415</v>
      </c>
      <c r="C40" s="24" t="s">
        <v>417</v>
      </c>
      <c r="D40" s="24" t="s">
        <v>95</v>
      </c>
      <c r="E40" s="24" t="s">
        <v>33</v>
      </c>
      <c r="F40" s="24" t="s">
        <v>96</v>
      </c>
      <c r="G40" s="24" t="s">
        <v>418</v>
      </c>
      <c r="H40" s="6" t="b">
        <v>0</v>
      </c>
      <c r="I40" s="6" t="b">
        <v>0</v>
      </c>
      <c r="J40" s="6" t="b">
        <v>0</v>
      </c>
      <c r="K40" s="104" t="s">
        <v>100</v>
      </c>
      <c r="L40" s="37">
        <v>45975.0</v>
      </c>
      <c r="M40" s="24" t="s">
        <v>102</v>
      </c>
      <c r="N40" s="24" t="s">
        <v>103</v>
      </c>
      <c r="O40" s="24" t="b">
        <v>0</v>
      </c>
      <c r="P40" s="24" t="s">
        <v>51</v>
      </c>
      <c r="Q40" s="24" t="s">
        <v>420</v>
      </c>
      <c r="R40" s="43"/>
      <c r="S40" s="43"/>
      <c r="T40" s="37">
        <v>45981.0</v>
      </c>
      <c r="U40" s="37">
        <v>45981.0</v>
      </c>
      <c r="V40" s="43"/>
      <c r="W40" s="43"/>
      <c r="X40" s="37">
        <v>45987.0</v>
      </c>
      <c r="Y40" s="37">
        <v>46042.0</v>
      </c>
      <c r="Z40" s="43"/>
      <c r="AA40" s="43"/>
      <c r="AB40" s="43">
        <v>46042.0</v>
      </c>
      <c r="AC40" s="6" t="s">
        <v>139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</row>
    <row r="41">
      <c r="A41" s="100" t="s">
        <v>421</v>
      </c>
      <c r="B41" s="6"/>
      <c r="C41" s="6"/>
      <c r="D41" s="24" t="s">
        <v>95</v>
      </c>
      <c r="E41" s="24" t="s">
        <v>33</v>
      </c>
      <c r="F41" s="24" t="s">
        <v>96</v>
      </c>
      <c r="G41" s="24" t="s">
        <v>98</v>
      </c>
      <c r="H41" s="6" t="b">
        <v>0</v>
      </c>
      <c r="I41" s="6" t="b">
        <v>0</v>
      </c>
      <c r="J41" s="6" t="b">
        <v>0</v>
      </c>
      <c r="K41" s="36" t="s">
        <v>426</v>
      </c>
      <c r="L41" s="37">
        <v>45975.0</v>
      </c>
      <c r="M41" s="24" t="s">
        <v>427</v>
      </c>
      <c r="N41" s="24" t="s">
        <v>103</v>
      </c>
      <c r="O41" s="24" t="b">
        <v>0</v>
      </c>
      <c r="P41" s="24" t="s">
        <v>51</v>
      </c>
      <c r="Q41" s="24" t="s">
        <v>428</v>
      </c>
      <c r="R41" s="43"/>
      <c r="S41" s="43"/>
      <c r="T41" s="37">
        <v>45975.0</v>
      </c>
      <c r="U41" s="37"/>
      <c r="V41" s="37"/>
      <c r="W41" s="37"/>
      <c r="X41" s="37"/>
      <c r="Y41" s="37">
        <v>45989.0</v>
      </c>
      <c r="Z41" s="43"/>
      <c r="AA41" s="43"/>
      <c r="AB41" s="43">
        <v>45989.0</v>
      </c>
      <c r="AC41" s="6" t="s">
        <v>139</v>
      </c>
      <c r="AD41" s="63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</row>
    <row r="42">
      <c r="A42" s="23" t="s">
        <v>431</v>
      </c>
      <c r="B42" s="24" t="s">
        <v>432</v>
      </c>
      <c r="C42" s="24" t="s">
        <v>433</v>
      </c>
      <c r="D42" s="24" t="s">
        <v>95</v>
      </c>
      <c r="E42" s="24" t="s">
        <v>33</v>
      </c>
      <c r="F42" s="24" t="s">
        <v>96</v>
      </c>
      <c r="G42" s="24" t="s">
        <v>98</v>
      </c>
      <c r="H42" s="6" t="b">
        <v>0</v>
      </c>
      <c r="I42" s="6" t="b">
        <v>0</v>
      </c>
      <c r="J42" s="6" t="b">
        <v>0</v>
      </c>
      <c r="K42" s="36" t="s">
        <v>100</v>
      </c>
      <c r="L42" s="37">
        <v>45982.0</v>
      </c>
      <c r="M42" s="24" t="s">
        <v>102</v>
      </c>
      <c r="N42" s="24" t="s">
        <v>103</v>
      </c>
      <c r="O42" s="6" t="b">
        <v>0</v>
      </c>
      <c r="P42" s="24" t="s">
        <v>51</v>
      </c>
      <c r="Q42" s="6"/>
      <c r="R42" s="37"/>
      <c r="S42" s="37">
        <v>45986.0</v>
      </c>
      <c r="T42" s="37">
        <v>45987.0</v>
      </c>
      <c r="U42" s="37">
        <v>46003.0</v>
      </c>
      <c r="V42" s="37">
        <v>46034.0</v>
      </c>
      <c r="W42" s="37"/>
      <c r="X42" s="37">
        <v>46064.20833333333</v>
      </c>
      <c r="Y42" s="37">
        <v>46065.70434758102</v>
      </c>
      <c r="Z42" s="43"/>
      <c r="AA42" s="43"/>
      <c r="AB42" s="43">
        <v>46065.70434758102</v>
      </c>
      <c r="AC42" s="6" t="s">
        <v>139</v>
      </c>
      <c r="AD42" s="63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</row>
    <row r="43">
      <c r="A43" s="23" t="s">
        <v>434</v>
      </c>
      <c r="B43" s="24" t="s">
        <v>435</v>
      </c>
      <c r="C43" s="24" t="s">
        <v>437</v>
      </c>
      <c r="D43" s="24" t="s">
        <v>95</v>
      </c>
      <c r="E43" s="24" t="s">
        <v>33</v>
      </c>
      <c r="F43" s="24" t="s">
        <v>96</v>
      </c>
      <c r="G43" s="24" t="s">
        <v>98</v>
      </c>
      <c r="H43" s="6" t="b">
        <v>0</v>
      </c>
      <c r="I43" s="6" t="b">
        <v>0</v>
      </c>
      <c r="J43" s="6" t="b">
        <v>0</v>
      </c>
      <c r="K43" s="36" t="s">
        <v>100</v>
      </c>
      <c r="L43" s="37">
        <v>45986.0</v>
      </c>
      <c r="M43" s="24" t="s">
        <v>102</v>
      </c>
      <c r="N43" s="24" t="s">
        <v>103</v>
      </c>
      <c r="O43" s="24" t="b">
        <v>0</v>
      </c>
      <c r="P43" s="24" t="s">
        <v>51</v>
      </c>
      <c r="Q43" s="24" t="s">
        <v>440</v>
      </c>
      <c r="R43" s="37"/>
      <c r="S43" s="37">
        <v>45986.0</v>
      </c>
      <c r="T43" s="37">
        <v>46007.0</v>
      </c>
      <c r="U43" s="37">
        <v>46028.0</v>
      </c>
      <c r="V43" s="37">
        <v>46056.0</v>
      </c>
      <c r="W43" s="37"/>
      <c r="X43" s="37">
        <v>46071.20833333333</v>
      </c>
      <c r="Y43" s="37">
        <v>46073.44520803241</v>
      </c>
      <c r="Z43" s="37">
        <v>45986.0</v>
      </c>
      <c r="AA43" s="37">
        <v>46007.67009377315</v>
      </c>
      <c r="AB43" s="43">
        <v>46073.44520803241</v>
      </c>
      <c r="AC43" s="6" t="s">
        <v>139</v>
      </c>
      <c r="AD43" s="63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</row>
    <row r="44">
      <c r="A44" s="23" t="s">
        <v>442</v>
      </c>
      <c r="B44" s="6"/>
      <c r="C44" s="6"/>
      <c r="D44" s="24" t="s">
        <v>444</v>
      </c>
      <c r="E44" s="24" t="s">
        <v>445</v>
      </c>
      <c r="F44" s="24" t="s">
        <v>96</v>
      </c>
      <c r="G44" s="24" t="s">
        <v>98</v>
      </c>
      <c r="H44" s="6" t="b">
        <v>0</v>
      </c>
      <c r="I44" s="6" t="b">
        <v>0</v>
      </c>
      <c r="J44" s="6" t="b">
        <v>0</v>
      </c>
      <c r="K44" s="36" t="s">
        <v>100</v>
      </c>
      <c r="L44" s="37">
        <v>45987.0</v>
      </c>
      <c r="M44" s="24" t="s">
        <v>102</v>
      </c>
      <c r="N44" s="24" t="s">
        <v>103</v>
      </c>
      <c r="O44" s="6" t="b">
        <v>0</v>
      </c>
      <c r="P44" s="24" t="s">
        <v>51</v>
      </c>
      <c r="Q44" s="6"/>
      <c r="R44" s="37"/>
      <c r="S44" s="37" t="s">
        <v>450</v>
      </c>
      <c r="T44" s="37">
        <v>45987.0</v>
      </c>
      <c r="U44" s="37">
        <v>46000.0</v>
      </c>
      <c r="V44" s="37"/>
      <c r="W44" s="37"/>
      <c r="X44" s="37">
        <v>46013.0</v>
      </c>
      <c r="Y44" s="37">
        <v>46013.0</v>
      </c>
      <c r="Z44" s="43"/>
      <c r="AA44" s="43"/>
      <c r="AB44" s="43">
        <v>46013.0</v>
      </c>
      <c r="AC44" s="6" t="s">
        <v>139</v>
      </c>
      <c r="AD44" s="63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</row>
    <row r="45">
      <c r="A45" s="23" t="s">
        <v>456</v>
      </c>
      <c r="B45" s="24" t="s">
        <v>457</v>
      </c>
      <c r="C45" s="24" t="s">
        <v>458</v>
      </c>
      <c r="D45" s="24" t="s">
        <v>95</v>
      </c>
      <c r="E45" s="24" t="s">
        <v>33</v>
      </c>
      <c r="F45" s="24" t="s">
        <v>96</v>
      </c>
      <c r="G45" s="24" t="s">
        <v>98</v>
      </c>
      <c r="H45" s="6" t="b">
        <v>0</v>
      </c>
      <c r="I45" s="6" t="b">
        <v>0</v>
      </c>
      <c r="J45" s="6" t="b">
        <v>0</v>
      </c>
      <c r="K45" s="36" t="s">
        <v>100</v>
      </c>
      <c r="L45" s="37">
        <v>45987.0</v>
      </c>
      <c r="M45" s="24" t="s">
        <v>102</v>
      </c>
      <c r="N45" s="24" t="s">
        <v>103</v>
      </c>
      <c r="O45" s="6" t="b">
        <v>0</v>
      </c>
      <c r="P45" s="24" t="s">
        <v>51</v>
      </c>
      <c r="Q45" s="6"/>
      <c r="R45" s="37"/>
      <c r="S45" s="37">
        <v>45989.0</v>
      </c>
      <c r="T45" s="37">
        <v>45989.0</v>
      </c>
      <c r="U45" s="37">
        <v>46001.0</v>
      </c>
      <c r="V45" s="37">
        <v>46032.0</v>
      </c>
      <c r="W45" s="37"/>
      <c r="X45" s="37">
        <v>46064.20833333333</v>
      </c>
      <c r="Y45" s="37">
        <v>46065.70422085648</v>
      </c>
      <c r="Z45" s="43"/>
      <c r="AA45" s="43"/>
      <c r="AB45" s="43">
        <v>46065.70422085648</v>
      </c>
      <c r="AC45" s="6" t="s">
        <v>139</v>
      </c>
      <c r="AD45" s="63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</row>
    <row r="46">
      <c r="A46" s="23" t="s">
        <v>463</v>
      </c>
      <c r="B46" s="24" t="s">
        <v>464</v>
      </c>
      <c r="C46" s="24" t="s">
        <v>465</v>
      </c>
      <c r="D46" s="24" t="s">
        <v>95</v>
      </c>
      <c r="E46" s="24" t="s">
        <v>33</v>
      </c>
      <c r="F46" s="24" t="s">
        <v>96</v>
      </c>
      <c r="G46" s="24" t="s">
        <v>98</v>
      </c>
      <c r="H46" s="6" t="b">
        <v>0</v>
      </c>
      <c r="I46" s="6" t="b">
        <v>0</v>
      </c>
      <c r="J46" s="6" t="b">
        <v>0</v>
      </c>
      <c r="K46" s="36" t="s">
        <v>100</v>
      </c>
      <c r="L46" s="37">
        <v>45988.0</v>
      </c>
      <c r="M46" s="24" t="s">
        <v>102</v>
      </c>
      <c r="N46" s="24" t="s">
        <v>103</v>
      </c>
      <c r="O46" s="24" t="b">
        <v>0</v>
      </c>
      <c r="P46" s="24" t="s">
        <v>51</v>
      </c>
      <c r="Q46" s="24" t="s">
        <v>469</v>
      </c>
      <c r="R46" s="37"/>
      <c r="S46" s="37">
        <v>46000.0</v>
      </c>
      <c r="T46" s="37">
        <v>45989.0</v>
      </c>
      <c r="U46" s="37">
        <v>46021.20833333333</v>
      </c>
      <c r="V46" s="37">
        <v>46056.0</v>
      </c>
      <c r="W46" s="43"/>
      <c r="X46" s="37">
        <v>46108.16666666667</v>
      </c>
      <c r="Y46" s="37">
        <v>46108.0</v>
      </c>
      <c r="Z46" s="37">
        <v>46056.59220532408</v>
      </c>
      <c r="AA46" s="37">
        <v>46125.654361875</v>
      </c>
      <c r="AB46" s="43">
        <v>46108.0</v>
      </c>
      <c r="AC46" s="6" t="s">
        <v>139</v>
      </c>
      <c r="AD46" s="63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</row>
    <row r="47">
      <c r="A47" s="23" t="s">
        <v>471</v>
      </c>
      <c r="B47" s="24" t="s">
        <v>472</v>
      </c>
      <c r="C47" s="24" t="s">
        <v>473</v>
      </c>
      <c r="D47" s="24" t="s">
        <v>95</v>
      </c>
      <c r="E47" s="24" t="s">
        <v>33</v>
      </c>
      <c r="F47" s="24" t="s">
        <v>96</v>
      </c>
      <c r="G47" s="24" t="s">
        <v>98</v>
      </c>
      <c r="H47" s="6" t="b">
        <v>0</v>
      </c>
      <c r="I47" s="6" t="b">
        <v>0</v>
      </c>
      <c r="J47" s="6" t="b">
        <v>0</v>
      </c>
      <c r="K47" s="36" t="s">
        <v>100</v>
      </c>
      <c r="L47" s="37">
        <v>45987.0</v>
      </c>
      <c r="M47" s="24" t="s">
        <v>102</v>
      </c>
      <c r="N47" s="24" t="s">
        <v>103</v>
      </c>
      <c r="O47" s="6" t="b">
        <v>0</v>
      </c>
      <c r="P47" s="24" t="s">
        <v>51</v>
      </c>
      <c r="Q47" s="6"/>
      <c r="R47" s="37"/>
      <c r="S47" s="37">
        <v>45989.0</v>
      </c>
      <c r="T47" s="37">
        <v>45989.0</v>
      </c>
      <c r="U47" s="37">
        <v>46003.0</v>
      </c>
      <c r="V47" s="37">
        <v>46034.0</v>
      </c>
      <c r="W47" s="37"/>
      <c r="X47" s="37">
        <v>46064.20833333333</v>
      </c>
      <c r="Y47" s="37">
        <v>46065.70452747685</v>
      </c>
      <c r="Z47" s="43"/>
      <c r="AA47" s="43"/>
      <c r="AB47" s="43">
        <v>46065.70452747685</v>
      </c>
      <c r="AC47" s="6" t="s">
        <v>139</v>
      </c>
      <c r="AD47" s="63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</row>
    <row r="48">
      <c r="A48" s="23" t="s">
        <v>476</v>
      </c>
      <c r="B48" s="24" t="s">
        <v>477</v>
      </c>
      <c r="C48" s="24" t="s">
        <v>478</v>
      </c>
      <c r="D48" s="24" t="s">
        <v>144</v>
      </c>
      <c r="E48" s="24" t="s">
        <v>479</v>
      </c>
      <c r="F48" s="24" t="s">
        <v>96</v>
      </c>
      <c r="G48" s="24" t="s">
        <v>98</v>
      </c>
      <c r="H48" s="6" t="b">
        <v>0</v>
      </c>
      <c r="I48" s="6" t="b">
        <v>0</v>
      </c>
      <c r="J48" s="6" t="b">
        <v>0</v>
      </c>
      <c r="K48" s="36" t="s">
        <v>100</v>
      </c>
      <c r="L48" s="37">
        <v>45987.0</v>
      </c>
      <c r="M48" s="24" t="s">
        <v>102</v>
      </c>
      <c r="N48" s="24" t="s">
        <v>103</v>
      </c>
      <c r="O48" s="6" t="b">
        <v>0</v>
      </c>
      <c r="P48" s="24" t="s">
        <v>51</v>
      </c>
      <c r="Q48" s="6"/>
      <c r="R48" s="37"/>
      <c r="S48" s="37">
        <v>45989.0</v>
      </c>
      <c r="T48" s="37">
        <v>45987.0</v>
      </c>
      <c r="U48" s="37">
        <v>46014.0</v>
      </c>
      <c r="V48" s="37"/>
      <c r="W48" s="37"/>
      <c r="X48" s="37">
        <v>46048.0</v>
      </c>
      <c r="Y48" s="37">
        <v>46059.45358361111</v>
      </c>
      <c r="Z48" s="37">
        <v>45989.0</v>
      </c>
      <c r="AA48" s="37">
        <v>46007.662819432866</v>
      </c>
      <c r="AB48" s="43">
        <v>46059.45358361111</v>
      </c>
      <c r="AC48" s="6" t="s">
        <v>139</v>
      </c>
      <c r="AD48" s="63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</row>
    <row r="49">
      <c r="A49" s="23" t="s">
        <v>484</v>
      </c>
      <c r="B49" s="24" t="s">
        <v>485</v>
      </c>
      <c r="C49" s="24" t="s">
        <v>486</v>
      </c>
      <c r="D49" s="24" t="s">
        <v>95</v>
      </c>
      <c r="E49" s="128" t="s">
        <v>33</v>
      </c>
      <c r="F49" s="24" t="s">
        <v>96</v>
      </c>
      <c r="G49" s="24" t="s">
        <v>98</v>
      </c>
      <c r="H49" s="6" t="b">
        <v>0</v>
      </c>
      <c r="I49" s="6" t="b">
        <v>0</v>
      </c>
      <c r="J49" s="6" t="b">
        <v>0</v>
      </c>
      <c r="K49" s="36" t="s">
        <v>100</v>
      </c>
      <c r="L49" s="37">
        <v>45994.0</v>
      </c>
      <c r="M49" s="24" t="s">
        <v>102</v>
      </c>
      <c r="N49" s="24" t="s">
        <v>103</v>
      </c>
      <c r="O49" s="24" t="b">
        <v>0</v>
      </c>
      <c r="P49" s="24" t="s">
        <v>51</v>
      </c>
      <c r="Q49" s="24" t="s">
        <v>488</v>
      </c>
      <c r="R49" s="43"/>
      <c r="S49" s="43"/>
      <c r="T49" s="37">
        <v>45995.0</v>
      </c>
      <c r="U49" s="37">
        <v>46013.0</v>
      </c>
      <c r="V49" s="37">
        <v>46044.0</v>
      </c>
      <c r="W49" s="37"/>
      <c r="X49" s="37">
        <v>46063.20833333333</v>
      </c>
      <c r="Y49" s="37">
        <v>46079.653962048615</v>
      </c>
      <c r="Z49" s="37">
        <v>46006.0</v>
      </c>
      <c r="AA49" s="37">
        <v>46013.44821802083</v>
      </c>
      <c r="AB49" s="43">
        <v>46079.653962048615</v>
      </c>
      <c r="AC49" s="6" t="s">
        <v>139</v>
      </c>
      <c r="AD49" s="63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</row>
    <row r="50">
      <c r="A50" s="23" t="s">
        <v>489</v>
      </c>
      <c r="B50" s="24" t="s">
        <v>490</v>
      </c>
      <c r="C50" s="24" t="s">
        <v>491</v>
      </c>
      <c r="D50" s="24" t="s">
        <v>95</v>
      </c>
      <c r="E50" s="128" t="s">
        <v>33</v>
      </c>
      <c r="F50" s="24" t="s">
        <v>96</v>
      </c>
      <c r="G50" s="24" t="s">
        <v>98</v>
      </c>
      <c r="H50" s="6" t="b">
        <v>0</v>
      </c>
      <c r="I50" s="6" t="b">
        <v>0</v>
      </c>
      <c r="J50" s="6" t="b">
        <v>0</v>
      </c>
      <c r="K50" s="36" t="s">
        <v>100</v>
      </c>
      <c r="L50" s="37">
        <v>46001.0</v>
      </c>
      <c r="M50" s="24" t="s">
        <v>102</v>
      </c>
      <c r="N50" s="24" t="s">
        <v>103</v>
      </c>
      <c r="O50" s="6" t="b">
        <v>0</v>
      </c>
      <c r="P50" s="24" t="s">
        <v>51</v>
      </c>
      <c r="Q50" s="6"/>
      <c r="R50" s="37"/>
      <c r="S50" s="37">
        <v>46002.0</v>
      </c>
      <c r="T50" s="37">
        <v>46002.0</v>
      </c>
      <c r="U50" s="37">
        <v>46028.0</v>
      </c>
      <c r="V50" s="37">
        <v>46056.0</v>
      </c>
      <c r="W50" s="37"/>
      <c r="X50" s="37">
        <v>46071.20833333333</v>
      </c>
      <c r="Y50" s="37">
        <v>46073.44707623843</v>
      </c>
      <c r="Z50" s="43"/>
      <c r="AA50" s="43"/>
      <c r="AB50" s="43">
        <v>46073.44707623843</v>
      </c>
      <c r="AC50" s="6" t="s">
        <v>139</v>
      </c>
      <c r="AD50" s="63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</row>
    <row r="51">
      <c r="A51" s="23" t="s">
        <v>495</v>
      </c>
      <c r="B51" s="24" t="s">
        <v>496</v>
      </c>
      <c r="C51" s="24" t="s">
        <v>497</v>
      </c>
      <c r="D51" s="24" t="s">
        <v>144</v>
      </c>
      <c r="E51" s="128" t="s">
        <v>145</v>
      </c>
      <c r="F51" s="24" t="s">
        <v>96</v>
      </c>
      <c r="G51" s="24" t="s">
        <v>98</v>
      </c>
      <c r="H51" s="6" t="b">
        <v>0</v>
      </c>
      <c r="I51" s="6" t="b">
        <v>0</v>
      </c>
      <c r="J51" s="6" t="b">
        <v>0</v>
      </c>
      <c r="K51" s="36" t="s">
        <v>100</v>
      </c>
      <c r="L51" s="37">
        <v>46002.0</v>
      </c>
      <c r="M51" s="24" t="s">
        <v>102</v>
      </c>
      <c r="N51" s="24" t="s">
        <v>103</v>
      </c>
      <c r="O51" s="24" t="b">
        <v>0</v>
      </c>
      <c r="P51" s="24" t="s">
        <v>51</v>
      </c>
      <c r="Q51" s="24" t="s">
        <v>498</v>
      </c>
      <c r="R51" s="43"/>
      <c r="S51" s="43"/>
      <c r="T51" s="37">
        <v>46002.0</v>
      </c>
      <c r="U51" s="37">
        <v>46007.0</v>
      </c>
      <c r="V51" s="37"/>
      <c r="W51" s="37"/>
      <c r="X51" s="37">
        <v>46036.66071640047</v>
      </c>
      <c r="Y51" s="37">
        <v>46036.66071640047</v>
      </c>
      <c r="Z51" s="43"/>
      <c r="AA51" s="43"/>
      <c r="AB51" s="43">
        <v>46036.66071640047</v>
      </c>
      <c r="AC51" s="6" t="s">
        <v>139</v>
      </c>
      <c r="AD51" s="63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</row>
    <row r="52">
      <c r="A52" s="23" t="s">
        <v>503</v>
      </c>
      <c r="B52" s="24" t="s">
        <v>387</v>
      </c>
      <c r="C52" s="24" t="s">
        <v>504</v>
      </c>
      <c r="D52" s="24" t="s">
        <v>95</v>
      </c>
      <c r="E52" s="128" t="s">
        <v>33</v>
      </c>
      <c r="F52" s="24" t="s">
        <v>96</v>
      </c>
      <c r="G52" s="24" t="s">
        <v>98</v>
      </c>
      <c r="H52" s="24" t="b">
        <v>1</v>
      </c>
      <c r="I52" s="24" t="b">
        <v>0</v>
      </c>
      <c r="J52" s="24" t="b">
        <v>0</v>
      </c>
      <c r="K52" s="36" t="s">
        <v>100</v>
      </c>
      <c r="L52" s="37">
        <v>46001.0</v>
      </c>
      <c r="M52" s="24" t="s">
        <v>102</v>
      </c>
      <c r="N52" s="24" t="s">
        <v>103</v>
      </c>
      <c r="O52" s="24" t="b">
        <v>0</v>
      </c>
      <c r="P52" s="24" t="s">
        <v>51</v>
      </c>
      <c r="Q52" s="24" t="s">
        <v>507</v>
      </c>
      <c r="R52" s="43"/>
      <c r="S52" s="43"/>
      <c r="T52" s="37">
        <v>46001.0</v>
      </c>
      <c r="U52" s="37">
        <v>46007.20833333333</v>
      </c>
      <c r="V52" s="37"/>
      <c r="W52" s="37"/>
      <c r="X52" s="37">
        <v>46010.20833333333</v>
      </c>
      <c r="Y52" s="37">
        <v>46013.37906025463</v>
      </c>
      <c r="Z52" s="43"/>
      <c r="AA52" s="43"/>
      <c r="AB52" s="43">
        <v>46013.37906025463</v>
      </c>
      <c r="AC52" s="6" t="s">
        <v>139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</row>
    <row r="53">
      <c r="A53" s="23" t="s">
        <v>173</v>
      </c>
      <c r="B53" s="6"/>
      <c r="C53" s="6"/>
      <c r="D53" s="24" t="s">
        <v>120</v>
      </c>
      <c r="E53" s="128" t="s">
        <v>166</v>
      </c>
      <c r="F53" s="24" t="s">
        <v>96</v>
      </c>
      <c r="G53" s="24" t="s">
        <v>98</v>
      </c>
      <c r="H53" s="6" t="b">
        <v>0</v>
      </c>
      <c r="I53" s="6" t="b">
        <v>0</v>
      </c>
      <c r="J53" s="6" t="b">
        <v>0</v>
      </c>
      <c r="K53" s="36" t="s">
        <v>100</v>
      </c>
      <c r="L53" s="37">
        <v>46003.0</v>
      </c>
      <c r="M53" s="24" t="s">
        <v>102</v>
      </c>
      <c r="N53" s="24" t="s">
        <v>103</v>
      </c>
      <c r="O53" s="6" t="b">
        <v>0</v>
      </c>
      <c r="P53" s="24" t="s">
        <v>51</v>
      </c>
      <c r="Q53" s="6"/>
      <c r="R53" s="43"/>
      <c r="S53" s="43"/>
      <c r="T53" s="37">
        <v>46003.0</v>
      </c>
      <c r="U53" s="43"/>
      <c r="V53" s="37"/>
      <c r="W53" s="37"/>
      <c r="X53" s="37"/>
      <c r="Y53" s="37">
        <v>46009.596511689815</v>
      </c>
      <c r="Z53" s="43"/>
      <c r="AA53" s="43"/>
      <c r="AB53" s="43">
        <v>46009.596511689815</v>
      </c>
      <c r="AC53" s="6" t="s">
        <v>139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</row>
    <row r="54">
      <c r="A54" s="23" t="s">
        <v>522</v>
      </c>
      <c r="B54" s="6"/>
      <c r="C54" s="6"/>
      <c r="D54" s="24" t="s">
        <v>120</v>
      </c>
      <c r="E54" s="128" t="s">
        <v>166</v>
      </c>
      <c r="F54" s="24" t="s">
        <v>96</v>
      </c>
      <c r="G54" s="24" t="s">
        <v>98</v>
      </c>
      <c r="H54" s="6" t="b">
        <v>0</v>
      </c>
      <c r="I54" s="6" t="b">
        <v>0</v>
      </c>
      <c r="J54" s="6" t="b">
        <v>0</v>
      </c>
      <c r="K54" s="36" t="s">
        <v>100</v>
      </c>
      <c r="L54" s="37">
        <v>46003.0</v>
      </c>
      <c r="M54" s="24" t="s">
        <v>102</v>
      </c>
      <c r="N54" s="24" t="s">
        <v>103</v>
      </c>
      <c r="O54" s="6" t="b">
        <v>0</v>
      </c>
      <c r="P54" s="24" t="s">
        <v>51</v>
      </c>
      <c r="Q54" s="6"/>
      <c r="R54" s="43"/>
      <c r="S54" s="43"/>
      <c r="T54" s="37">
        <v>46003.0</v>
      </c>
      <c r="U54" s="43"/>
      <c r="V54" s="37"/>
      <c r="W54" s="37"/>
      <c r="X54" s="37"/>
      <c r="Y54" s="37">
        <v>46009.71701623843</v>
      </c>
      <c r="Z54" s="43"/>
      <c r="AA54" s="43"/>
      <c r="AB54" s="43">
        <v>46009.71701623843</v>
      </c>
      <c r="AC54" s="6" t="s">
        <v>139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</row>
    <row r="55">
      <c r="A55" s="23" t="s">
        <v>529</v>
      </c>
      <c r="B55" s="6"/>
      <c r="C55" s="6"/>
      <c r="D55" s="24" t="s">
        <v>120</v>
      </c>
      <c r="E55" s="128" t="s">
        <v>166</v>
      </c>
      <c r="F55" s="24" t="s">
        <v>96</v>
      </c>
      <c r="G55" s="24" t="s">
        <v>98</v>
      </c>
      <c r="H55" s="6" t="b">
        <v>0</v>
      </c>
      <c r="I55" s="6" t="b">
        <v>0</v>
      </c>
      <c r="J55" s="6" t="b">
        <v>0</v>
      </c>
      <c r="K55" s="36" t="s">
        <v>100</v>
      </c>
      <c r="L55" s="37">
        <v>46003.0</v>
      </c>
      <c r="M55" s="24" t="s">
        <v>102</v>
      </c>
      <c r="N55" s="24" t="s">
        <v>103</v>
      </c>
      <c r="O55" s="6" t="b">
        <v>0</v>
      </c>
      <c r="P55" s="24" t="s">
        <v>51</v>
      </c>
      <c r="Q55" s="6"/>
      <c r="R55" s="43"/>
      <c r="S55" s="43"/>
      <c r="T55" s="37">
        <v>46003.0</v>
      </c>
      <c r="U55" s="43"/>
      <c r="V55" s="37"/>
      <c r="W55" s="37"/>
      <c r="X55" s="37"/>
      <c r="Y55" s="37">
        <v>46009.72422365741</v>
      </c>
      <c r="Z55" s="43"/>
      <c r="AA55" s="43"/>
      <c r="AB55" s="43">
        <v>46009.72422365741</v>
      </c>
      <c r="AC55" s="6" t="s">
        <v>139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</row>
    <row r="56">
      <c r="A56" s="23" t="s">
        <v>538</v>
      </c>
      <c r="B56" s="24" t="s">
        <v>540</v>
      </c>
      <c r="C56" s="24" t="s">
        <v>542</v>
      </c>
      <c r="D56" s="24" t="s">
        <v>95</v>
      </c>
      <c r="E56" s="128" t="s">
        <v>33</v>
      </c>
      <c r="F56" s="24" t="s">
        <v>96</v>
      </c>
      <c r="G56" s="24" t="s">
        <v>98</v>
      </c>
      <c r="H56" s="24" t="b">
        <v>1</v>
      </c>
      <c r="I56" s="24" t="b">
        <v>0</v>
      </c>
      <c r="J56" s="24" t="b">
        <v>0</v>
      </c>
      <c r="K56" s="36" t="s">
        <v>100</v>
      </c>
      <c r="L56" s="37">
        <v>46006.0</v>
      </c>
      <c r="M56" s="24" t="s">
        <v>102</v>
      </c>
      <c r="N56" s="24" t="s">
        <v>103</v>
      </c>
      <c r="O56" s="24" t="b">
        <v>0</v>
      </c>
      <c r="P56" s="24" t="s">
        <v>51</v>
      </c>
      <c r="Q56" s="24" t="s">
        <v>548</v>
      </c>
      <c r="R56" s="43"/>
      <c r="S56" s="43"/>
      <c r="T56" s="37">
        <v>46006.0</v>
      </c>
      <c r="U56" s="37">
        <v>46006.20833333333</v>
      </c>
      <c r="V56" s="37"/>
      <c r="W56" s="37"/>
      <c r="X56" s="37">
        <v>46015.20833333333</v>
      </c>
      <c r="Y56" s="37">
        <v>46017.73493467593</v>
      </c>
      <c r="Z56" s="43"/>
      <c r="AA56" s="43"/>
      <c r="AB56" s="43">
        <v>46017.73493467593</v>
      </c>
      <c r="AC56" s="6" t="s">
        <v>139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</row>
    <row r="57">
      <c r="A57" s="23" t="s">
        <v>552</v>
      </c>
      <c r="B57" s="24" t="s">
        <v>553</v>
      </c>
      <c r="C57" s="24" t="s">
        <v>554</v>
      </c>
      <c r="D57" s="24" t="s">
        <v>95</v>
      </c>
      <c r="E57" s="128" t="s">
        <v>33</v>
      </c>
      <c r="F57" s="24" t="s">
        <v>96</v>
      </c>
      <c r="G57" s="24" t="s">
        <v>98</v>
      </c>
      <c r="H57" s="24" t="b">
        <v>1</v>
      </c>
      <c r="I57" s="24" t="b">
        <v>0</v>
      </c>
      <c r="J57" s="24" t="b">
        <v>0</v>
      </c>
      <c r="K57" s="36" t="s">
        <v>100</v>
      </c>
      <c r="L57" s="37">
        <v>46006.0</v>
      </c>
      <c r="M57" s="24" t="s">
        <v>102</v>
      </c>
      <c r="N57" s="24" t="s">
        <v>103</v>
      </c>
      <c r="O57" s="24" t="b">
        <v>0</v>
      </c>
      <c r="P57" s="24" t="s">
        <v>51</v>
      </c>
      <c r="Q57" s="24" t="s">
        <v>557</v>
      </c>
      <c r="R57" s="43"/>
      <c r="S57" s="43"/>
      <c r="T57" s="37">
        <v>46006.0</v>
      </c>
      <c r="U57" s="37">
        <v>46006.20833333333</v>
      </c>
      <c r="V57" s="37"/>
      <c r="W57" s="37"/>
      <c r="X57" s="37">
        <v>46015.20833333333</v>
      </c>
      <c r="Y57" s="37">
        <v>46017.73499372685</v>
      </c>
      <c r="Z57" s="43"/>
      <c r="AA57" s="43"/>
      <c r="AB57" s="43">
        <v>46017.73499372685</v>
      </c>
      <c r="AC57" s="6" t="s">
        <v>139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</row>
    <row r="58">
      <c r="A58" s="23" t="s">
        <v>562</v>
      </c>
      <c r="B58" s="6"/>
      <c r="C58" s="24" t="s">
        <v>563</v>
      </c>
      <c r="D58" s="24" t="s">
        <v>95</v>
      </c>
      <c r="E58" s="128" t="s">
        <v>33</v>
      </c>
      <c r="F58" s="24" t="s">
        <v>96</v>
      </c>
      <c r="G58" s="24" t="s">
        <v>98</v>
      </c>
      <c r="H58" s="24" t="b">
        <v>1</v>
      </c>
      <c r="I58" s="24" t="b">
        <v>0</v>
      </c>
      <c r="J58" s="24" t="b">
        <v>0</v>
      </c>
      <c r="K58" s="36" t="s">
        <v>100</v>
      </c>
      <c r="L58" s="37">
        <v>46006.0</v>
      </c>
      <c r="M58" s="24" t="s">
        <v>102</v>
      </c>
      <c r="N58" s="24" t="s">
        <v>103</v>
      </c>
      <c r="O58" s="24" t="b">
        <v>0</v>
      </c>
      <c r="P58" s="24" t="s">
        <v>51</v>
      </c>
      <c r="Q58" s="24" t="s">
        <v>568</v>
      </c>
      <c r="R58" s="43"/>
      <c r="S58" s="43"/>
      <c r="T58" s="37">
        <v>46006.0</v>
      </c>
      <c r="U58" s="37">
        <v>46006.20833333333</v>
      </c>
      <c r="V58" s="37"/>
      <c r="W58" s="37"/>
      <c r="X58" s="37">
        <v>46015.20833333333</v>
      </c>
      <c r="Y58" s="37">
        <v>46017.735114062496</v>
      </c>
      <c r="Z58" s="43"/>
      <c r="AA58" s="43"/>
      <c r="AB58" s="43">
        <v>46017.735114062496</v>
      </c>
      <c r="AC58" s="6" t="s">
        <v>139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</row>
    <row r="59">
      <c r="A59" s="23" t="s">
        <v>572</v>
      </c>
      <c r="B59" s="6"/>
      <c r="C59" s="6"/>
      <c r="D59" s="24" t="s">
        <v>120</v>
      </c>
      <c r="E59" s="128" t="s">
        <v>166</v>
      </c>
      <c r="F59" s="24" t="s">
        <v>96</v>
      </c>
      <c r="G59" s="24" t="s">
        <v>98</v>
      </c>
      <c r="H59" s="6" t="b">
        <v>0</v>
      </c>
      <c r="I59" s="6" t="b">
        <v>0</v>
      </c>
      <c r="J59" s="6" t="b">
        <v>0</v>
      </c>
      <c r="K59" s="36" t="s">
        <v>100</v>
      </c>
      <c r="L59" s="37">
        <v>46006.0</v>
      </c>
      <c r="M59" s="24" t="s">
        <v>102</v>
      </c>
      <c r="N59" s="24" t="s">
        <v>103</v>
      </c>
      <c r="O59" s="6" t="b">
        <v>0</v>
      </c>
      <c r="P59" s="24" t="s">
        <v>51</v>
      </c>
      <c r="Q59" s="6"/>
      <c r="R59" s="43"/>
      <c r="S59" s="43"/>
      <c r="T59" s="37">
        <v>46006.0</v>
      </c>
      <c r="U59" s="43"/>
      <c r="V59" s="37"/>
      <c r="W59" s="37"/>
      <c r="X59" s="37"/>
      <c r="Y59" s="37">
        <v>46010.494392002314</v>
      </c>
      <c r="Z59" s="43"/>
      <c r="AA59" s="43"/>
      <c r="AB59" s="43">
        <v>46010.494392002314</v>
      </c>
      <c r="AC59" s="6" t="s">
        <v>139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</row>
    <row r="60">
      <c r="A60" s="23" t="s">
        <v>584</v>
      </c>
      <c r="B60" s="6"/>
      <c r="C60" s="6"/>
      <c r="D60" s="24" t="s">
        <v>120</v>
      </c>
      <c r="E60" s="128" t="s">
        <v>166</v>
      </c>
      <c r="F60" s="24" t="s">
        <v>96</v>
      </c>
      <c r="G60" s="24" t="s">
        <v>98</v>
      </c>
      <c r="H60" s="24" t="b">
        <v>0</v>
      </c>
      <c r="I60" s="24" t="b">
        <v>0</v>
      </c>
      <c r="J60" s="24" t="b">
        <v>0</v>
      </c>
      <c r="K60" s="36" t="s">
        <v>100</v>
      </c>
      <c r="L60" s="37">
        <v>46006.0</v>
      </c>
      <c r="M60" s="24" t="s">
        <v>102</v>
      </c>
      <c r="N60" s="24" t="s">
        <v>103</v>
      </c>
      <c r="O60" s="6" t="b">
        <v>0</v>
      </c>
      <c r="P60" s="24" t="s">
        <v>51</v>
      </c>
      <c r="Q60" s="6"/>
      <c r="R60" s="43"/>
      <c r="S60" s="43"/>
      <c r="T60" s="37">
        <v>46006.0</v>
      </c>
      <c r="U60" s="43"/>
      <c r="V60" s="37"/>
      <c r="W60" s="37"/>
      <c r="X60" s="37"/>
      <c r="Y60" s="37">
        <v>46009.63647378472</v>
      </c>
      <c r="Z60" s="43"/>
      <c r="AA60" s="43"/>
      <c r="AB60" s="43">
        <v>46009.63647378472</v>
      </c>
      <c r="AC60" s="6" t="s">
        <v>139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</row>
    <row r="61">
      <c r="A61" s="23" t="s">
        <v>590</v>
      </c>
      <c r="B61" s="6"/>
      <c r="C61" s="6"/>
      <c r="D61" s="24" t="s">
        <v>120</v>
      </c>
      <c r="E61" s="128" t="s">
        <v>166</v>
      </c>
      <c r="F61" s="24" t="s">
        <v>96</v>
      </c>
      <c r="G61" s="24" t="s">
        <v>98</v>
      </c>
      <c r="H61" s="6" t="b">
        <v>0</v>
      </c>
      <c r="I61" s="6" t="b">
        <v>0</v>
      </c>
      <c r="J61" s="6" t="b">
        <v>0</v>
      </c>
      <c r="K61" s="36" t="s">
        <v>100</v>
      </c>
      <c r="L61" s="37">
        <v>46000.0</v>
      </c>
      <c r="M61" s="24" t="s">
        <v>102</v>
      </c>
      <c r="N61" s="24" t="s">
        <v>103</v>
      </c>
      <c r="O61" s="6" t="b">
        <v>0</v>
      </c>
      <c r="P61" s="24" t="s">
        <v>51</v>
      </c>
      <c r="Q61" s="6"/>
      <c r="R61" s="43"/>
      <c r="S61" s="43"/>
      <c r="T61" s="37">
        <v>46000.0</v>
      </c>
      <c r="U61" s="43"/>
      <c r="V61" s="43"/>
      <c r="W61" s="43"/>
      <c r="X61" s="43"/>
      <c r="Y61" s="37">
        <v>46009.0</v>
      </c>
      <c r="Z61" s="37">
        <v>46007.0</v>
      </c>
      <c r="AA61" s="43"/>
      <c r="AB61" s="43">
        <v>46009.0</v>
      </c>
      <c r="AC61" s="6" t="s">
        <v>139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</row>
    <row r="62">
      <c r="A62" s="23" t="s">
        <v>597</v>
      </c>
      <c r="B62" s="6"/>
      <c r="C62" s="6"/>
      <c r="D62" s="24" t="s">
        <v>120</v>
      </c>
      <c r="E62" s="128" t="s">
        <v>166</v>
      </c>
      <c r="F62" s="24" t="s">
        <v>96</v>
      </c>
      <c r="G62" s="24" t="s">
        <v>98</v>
      </c>
      <c r="H62" s="6" t="b">
        <v>0</v>
      </c>
      <c r="I62" s="6" t="b">
        <v>0</v>
      </c>
      <c r="J62" s="6" t="b">
        <v>0</v>
      </c>
      <c r="K62" s="36" t="s">
        <v>100</v>
      </c>
      <c r="L62" s="37">
        <v>46006.0</v>
      </c>
      <c r="M62" s="24" t="s">
        <v>102</v>
      </c>
      <c r="N62" s="24" t="s">
        <v>103</v>
      </c>
      <c r="O62" s="6" t="b">
        <v>0</v>
      </c>
      <c r="P62" s="24" t="s">
        <v>51</v>
      </c>
      <c r="Q62" s="6"/>
      <c r="R62" s="43"/>
      <c r="S62" s="43"/>
      <c r="T62" s="37">
        <v>46006.0</v>
      </c>
      <c r="U62" s="43"/>
      <c r="V62" s="37"/>
      <c r="W62" s="37"/>
      <c r="X62" s="37"/>
      <c r="Y62" s="37">
        <v>46009.41321048611</v>
      </c>
      <c r="Z62" s="43"/>
      <c r="AA62" s="43"/>
      <c r="AB62" s="43">
        <v>46009.41321048611</v>
      </c>
      <c r="AC62" s="6" t="s">
        <v>139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</row>
    <row r="63">
      <c r="A63" s="23" t="s">
        <v>604</v>
      </c>
      <c r="B63" s="6"/>
      <c r="C63" s="6"/>
      <c r="D63" s="24" t="s">
        <v>120</v>
      </c>
      <c r="E63" s="128" t="s">
        <v>166</v>
      </c>
      <c r="F63" s="24" t="s">
        <v>96</v>
      </c>
      <c r="G63" s="24" t="s">
        <v>98</v>
      </c>
      <c r="H63" s="6" t="b">
        <v>0</v>
      </c>
      <c r="I63" s="6" t="b">
        <v>0</v>
      </c>
      <c r="J63" s="6" t="b">
        <v>0</v>
      </c>
      <c r="K63" s="36" t="s">
        <v>100</v>
      </c>
      <c r="L63" s="37">
        <v>46007.0</v>
      </c>
      <c r="M63" s="24" t="s">
        <v>102</v>
      </c>
      <c r="N63" s="24" t="s">
        <v>103</v>
      </c>
      <c r="O63" s="6" t="b">
        <v>0</v>
      </c>
      <c r="P63" s="24" t="s">
        <v>51</v>
      </c>
      <c r="Q63" s="6"/>
      <c r="R63" s="43"/>
      <c r="S63" s="43"/>
      <c r="T63" s="37">
        <v>46007.0</v>
      </c>
      <c r="U63" s="43"/>
      <c r="V63" s="37"/>
      <c r="W63" s="37"/>
      <c r="X63" s="37"/>
      <c r="Y63" s="37">
        <v>46017.73659423611</v>
      </c>
      <c r="Z63" s="37"/>
      <c r="AA63" s="37"/>
      <c r="AB63" s="43">
        <v>46017.73659423611</v>
      </c>
      <c r="AC63" s="6" t="s">
        <v>139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</row>
    <row r="64">
      <c r="A64" s="23" t="s">
        <v>611</v>
      </c>
      <c r="B64" s="24" t="s">
        <v>612</v>
      </c>
      <c r="C64" s="24" t="s">
        <v>613</v>
      </c>
      <c r="D64" s="24" t="s">
        <v>95</v>
      </c>
      <c r="E64" s="128" t="s">
        <v>33</v>
      </c>
      <c r="F64" s="24" t="s">
        <v>96</v>
      </c>
      <c r="G64" s="24" t="s">
        <v>98</v>
      </c>
      <c r="H64" s="24" t="b">
        <v>1</v>
      </c>
      <c r="I64" s="24" t="b">
        <v>0</v>
      </c>
      <c r="J64" s="24" t="b">
        <v>0</v>
      </c>
      <c r="K64" s="36" t="s">
        <v>100</v>
      </c>
      <c r="L64" s="37">
        <v>46003.0</v>
      </c>
      <c r="M64" s="24" t="s">
        <v>102</v>
      </c>
      <c r="N64" s="24" t="s">
        <v>103</v>
      </c>
      <c r="O64" s="6" t="b">
        <v>0</v>
      </c>
      <c r="P64" s="24" t="s">
        <v>51</v>
      </c>
      <c r="Q64" s="6"/>
      <c r="R64" s="43"/>
      <c r="S64" s="43"/>
      <c r="T64" s="37">
        <v>46003.0</v>
      </c>
      <c r="U64" s="43"/>
      <c r="V64" s="37"/>
      <c r="W64" s="37"/>
      <c r="X64" s="37">
        <v>46015.20833333333</v>
      </c>
      <c r="Y64" s="37">
        <v>46017.73596077546</v>
      </c>
      <c r="Z64" s="37"/>
      <c r="AA64" s="37"/>
      <c r="AB64" s="43">
        <v>46017.73596077546</v>
      </c>
      <c r="AC64" s="6" t="s">
        <v>139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</row>
    <row r="65">
      <c r="A65" s="23" t="s">
        <v>616</v>
      </c>
      <c r="B65" s="24" t="s">
        <v>617</v>
      </c>
      <c r="C65" s="24" t="s">
        <v>618</v>
      </c>
      <c r="D65" s="24" t="s">
        <v>120</v>
      </c>
      <c r="E65" s="128" t="s">
        <v>149</v>
      </c>
      <c r="F65" s="24" t="s">
        <v>96</v>
      </c>
      <c r="G65" s="24" t="s">
        <v>98</v>
      </c>
      <c r="H65" s="6" t="b">
        <v>0</v>
      </c>
      <c r="I65" s="6" t="b">
        <v>0</v>
      </c>
      <c r="J65" s="6" t="b">
        <v>0</v>
      </c>
      <c r="K65" s="36" t="s">
        <v>100</v>
      </c>
      <c r="L65" s="37">
        <v>46003.0</v>
      </c>
      <c r="M65" s="24" t="s">
        <v>102</v>
      </c>
      <c r="N65" s="24" t="s">
        <v>103</v>
      </c>
      <c r="O65" s="24" t="b">
        <v>0</v>
      </c>
      <c r="P65" s="24" t="s">
        <v>51</v>
      </c>
      <c r="Q65" s="24" t="s">
        <v>623</v>
      </c>
      <c r="R65" s="43"/>
      <c r="S65" s="43"/>
      <c r="T65" s="37">
        <v>46003.0</v>
      </c>
      <c r="U65" s="37">
        <v>46003.0</v>
      </c>
      <c r="V65" s="37"/>
      <c r="W65" s="37"/>
      <c r="X65" s="37">
        <v>46094.0</v>
      </c>
      <c r="Y65" s="37">
        <v>46094.52840728009</v>
      </c>
      <c r="Z65" s="37">
        <v>46008.52097222222</v>
      </c>
      <c r="AA65" s="37"/>
      <c r="AB65" s="43">
        <v>46094.52840728009</v>
      </c>
      <c r="AC65" s="6" t="s">
        <v>139</v>
      </c>
      <c r="AD65" s="63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</row>
    <row r="66">
      <c r="A66" s="23" t="s">
        <v>631</v>
      </c>
      <c r="B66" s="24" t="s">
        <v>633</v>
      </c>
      <c r="C66" s="24" t="s">
        <v>634</v>
      </c>
      <c r="D66" s="24" t="s">
        <v>95</v>
      </c>
      <c r="E66" s="128" t="s">
        <v>33</v>
      </c>
      <c r="F66" s="24" t="s">
        <v>96</v>
      </c>
      <c r="G66" s="24" t="s">
        <v>98</v>
      </c>
      <c r="H66" s="6" t="b">
        <v>0</v>
      </c>
      <c r="I66" s="6" t="b">
        <v>0</v>
      </c>
      <c r="J66" s="6" t="b">
        <v>0</v>
      </c>
      <c r="K66" s="36" t="s">
        <v>100</v>
      </c>
      <c r="L66" s="37">
        <v>46008.0</v>
      </c>
      <c r="M66" s="24" t="s">
        <v>102</v>
      </c>
      <c r="N66" s="24" t="s">
        <v>103</v>
      </c>
      <c r="O66" s="24" t="b">
        <v>0</v>
      </c>
      <c r="P66" s="24" t="s">
        <v>51</v>
      </c>
      <c r="Q66" s="24"/>
      <c r="R66" s="37"/>
      <c r="S66" s="37">
        <v>46021.0</v>
      </c>
      <c r="T66" s="37">
        <v>46027.0</v>
      </c>
      <c r="U66" s="37">
        <v>46044.20833333333</v>
      </c>
      <c r="V66" s="37">
        <v>46076.0</v>
      </c>
      <c r="W66" s="37"/>
      <c r="X66" s="37">
        <v>46108.16666666667</v>
      </c>
      <c r="Y66" s="37">
        <v>46111.40198947917</v>
      </c>
      <c r="Z66" s="43"/>
      <c r="AA66" s="43"/>
      <c r="AB66" s="43">
        <v>46111.40198947917</v>
      </c>
      <c r="AC66" s="6" t="s">
        <v>152</v>
      </c>
      <c r="AD66" s="63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</row>
    <row r="67">
      <c r="A67" s="23" t="s">
        <v>638</v>
      </c>
      <c r="B67" s="6"/>
      <c r="C67" s="6"/>
      <c r="D67" s="24" t="s">
        <v>120</v>
      </c>
      <c r="E67" s="128" t="s">
        <v>166</v>
      </c>
      <c r="F67" s="24" t="s">
        <v>96</v>
      </c>
      <c r="G67" s="24" t="s">
        <v>98</v>
      </c>
      <c r="H67" s="6" t="b">
        <v>0</v>
      </c>
      <c r="I67" s="6" t="b">
        <v>0</v>
      </c>
      <c r="J67" s="6" t="b">
        <v>0</v>
      </c>
      <c r="K67" s="36" t="s">
        <v>100</v>
      </c>
      <c r="L67" s="37">
        <v>46009.44638167824</v>
      </c>
      <c r="M67" s="24" t="s">
        <v>102</v>
      </c>
      <c r="N67" s="24" t="s">
        <v>103</v>
      </c>
      <c r="O67" s="6" t="b">
        <v>0</v>
      </c>
      <c r="P67" s="24" t="s">
        <v>51</v>
      </c>
      <c r="Q67" s="6"/>
      <c r="R67" s="43"/>
      <c r="S67" s="43"/>
      <c r="T67" s="37">
        <v>46009.44638167824</v>
      </c>
      <c r="U67" s="43"/>
      <c r="V67" s="37"/>
      <c r="W67" s="37"/>
      <c r="X67" s="37"/>
      <c r="Y67" s="37">
        <v>46017.74214332176</v>
      </c>
      <c r="Z67" s="43"/>
      <c r="AA67" s="43"/>
      <c r="AB67" s="43">
        <v>46017.74214332176</v>
      </c>
      <c r="AC67" s="6" t="s">
        <v>139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</row>
    <row r="68">
      <c r="A68" s="23" t="s">
        <v>645</v>
      </c>
      <c r="B68" s="24" t="s">
        <v>646</v>
      </c>
      <c r="C68" s="24" t="s">
        <v>647</v>
      </c>
      <c r="D68" s="24" t="s">
        <v>95</v>
      </c>
      <c r="E68" s="128" t="s">
        <v>33</v>
      </c>
      <c r="F68" s="24" t="s">
        <v>96</v>
      </c>
      <c r="G68" s="24" t="s">
        <v>98</v>
      </c>
      <c r="H68" s="24" t="b">
        <v>1</v>
      </c>
      <c r="I68" s="24" t="b">
        <v>0</v>
      </c>
      <c r="J68" s="24" t="b">
        <v>0</v>
      </c>
      <c r="K68" s="36" t="s">
        <v>100</v>
      </c>
      <c r="L68" s="37">
        <v>46009.60587358796</v>
      </c>
      <c r="M68" s="132" t="s">
        <v>102</v>
      </c>
      <c r="N68" s="24" t="s">
        <v>103</v>
      </c>
      <c r="O68" s="6" t="b">
        <v>0</v>
      </c>
      <c r="P68" s="24" t="s">
        <v>51</v>
      </c>
      <c r="Q68" s="6"/>
      <c r="R68" s="43"/>
      <c r="S68" s="43"/>
      <c r="T68" s="37">
        <v>46009.60587358796</v>
      </c>
      <c r="U68" s="37">
        <v>46010.20833333333</v>
      </c>
      <c r="V68" s="37"/>
      <c r="W68" s="37"/>
      <c r="X68" s="37">
        <v>46015.20833333333</v>
      </c>
      <c r="Y68" s="37">
        <v>46017.73526069445</v>
      </c>
      <c r="Z68" s="43"/>
      <c r="AA68" s="43"/>
      <c r="AB68" s="43">
        <v>46017.73526069445</v>
      </c>
      <c r="AC68" s="6" t="s">
        <v>139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</row>
    <row r="69">
      <c r="A69" s="23" t="s">
        <v>661</v>
      </c>
      <c r="B69" s="6"/>
      <c r="C69" s="6"/>
      <c r="D69" s="24" t="s">
        <v>120</v>
      </c>
      <c r="E69" s="128" t="s">
        <v>166</v>
      </c>
      <c r="F69" s="24" t="s">
        <v>96</v>
      </c>
      <c r="G69" s="24" t="s">
        <v>98</v>
      </c>
      <c r="H69" s="6" t="b">
        <v>0</v>
      </c>
      <c r="I69" s="6" t="b">
        <v>0</v>
      </c>
      <c r="J69" s="6" t="b">
        <v>0</v>
      </c>
      <c r="K69" s="36" t="s">
        <v>100</v>
      </c>
      <c r="L69" s="37">
        <v>46006.0</v>
      </c>
      <c r="M69" s="24" t="s">
        <v>102</v>
      </c>
      <c r="N69" s="24" t="s">
        <v>103</v>
      </c>
      <c r="O69" s="6" t="b">
        <v>0</v>
      </c>
      <c r="P69" s="24" t="s">
        <v>51</v>
      </c>
      <c r="Q69" s="6"/>
      <c r="R69" s="43"/>
      <c r="S69" s="43"/>
      <c r="T69" s="37">
        <v>46006.0</v>
      </c>
      <c r="U69" s="43"/>
      <c r="V69" s="37"/>
      <c r="W69" s="37"/>
      <c r="X69" s="37"/>
      <c r="Y69" s="37">
        <v>46009.748047800924</v>
      </c>
      <c r="Z69" s="43"/>
      <c r="AA69" s="43"/>
      <c r="AB69" s="43">
        <v>46009.748047800924</v>
      </c>
      <c r="AC69" s="6" t="s">
        <v>139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</row>
    <row r="70">
      <c r="A70" s="23" t="s">
        <v>669</v>
      </c>
      <c r="B70" s="24" t="s">
        <v>670</v>
      </c>
      <c r="C70" s="24" t="s">
        <v>671</v>
      </c>
      <c r="D70" s="24" t="s">
        <v>95</v>
      </c>
      <c r="E70" s="128" t="s">
        <v>33</v>
      </c>
      <c r="F70" s="24" t="s">
        <v>96</v>
      </c>
      <c r="G70" s="24" t="s">
        <v>98</v>
      </c>
      <c r="H70" s="24" t="b">
        <v>1</v>
      </c>
      <c r="I70" s="24" t="b">
        <v>0</v>
      </c>
      <c r="J70" s="24" t="b">
        <v>0</v>
      </c>
      <c r="K70" s="36" t="s">
        <v>100</v>
      </c>
      <c r="L70" s="37">
        <v>46007.0</v>
      </c>
      <c r="M70" s="24" t="s">
        <v>102</v>
      </c>
      <c r="N70" s="24" t="s">
        <v>103</v>
      </c>
      <c r="O70" s="6" t="b">
        <v>0</v>
      </c>
      <c r="P70" s="24" t="s">
        <v>51</v>
      </c>
      <c r="Q70" s="6"/>
      <c r="R70" s="43"/>
      <c r="S70" s="43"/>
      <c r="T70" s="37">
        <v>46007.0</v>
      </c>
      <c r="U70" s="43"/>
      <c r="V70" s="37"/>
      <c r="W70" s="37"/>
      <c r="X70" s="37">
        <v>46015.20833333333</v>
      </c>
      <c r="Y70" s="37">
        <v>46017.73609133102</v>
      </c>
      <c r="Z70" s="43"/>
      <c r="AA70" s="43"/>
      <c r="AB70" s="43">
        <v>46017.73609133102</v>
      </c>
      <c r="AC70" s="6" t="s">
        <v>139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</row>
    <row r="71">
      <c r="A71" s="23" t="s">
        <v>681</v>
      </c>
      <c r="B71" s="24" t="s">
        <v>682</v>
      </c>
      <c r="C71" s="24" t="s">
        <v>683</v>
      </c>
      <c r="D71" s="24" t="s">
        <v>95</v>
      </c>
      <c r="E71" s="128" t="s">
        <v>33</v>
      </c>
      <c r="F71" s="24" t="s">
        <v>96</v>
      </c>
      <c r="G71" s="24" t="s">
        <v>98</v>
      </c>
      <c r="H71" s="6" t="b">
        <v>0</v>
      </c>
      <c r="I71" s="24" t="b">
        <v>1</v>
      </c>
      <c r="J71" s="6" t="b">
        <v>0</v>
      </c>
      <c r="K71" s="36" t="s">
        <v>100</v>
      </c>
      <c r="L71" s="37">
        <v>46013.38668946759</v>
      </c>
      <c r="M71" s="24" t="s">
        <v>102</v>
      </c>
      <c r="N71" s="24" t="s">
        <v>103</v>
      </c>
      <c r="O71" s="24" t="b">
        <v>0</v>
      </c>
      <c r="P71" s="24" t="s">
        <v>51</v>
      </c>
      <c r="Q71" s="24" t="s">
        <v>686</v>
      </c>
      <c r="R71" s="43"/>
      <c r="S71" s="43"/>
      <c r="T71" s="37">
        <v>46013.38668946759</v>
      </c>
      <c r="U71" s="43"/>
      <c r="V71" s="37"/>
      <c r="W71" s="37"/>
      <c r="X71" s="37">
        <v>45952.16666666667</v>
      </c>
      <c r="Y71" s="37">
        <v>46031.591544930554</v>
      </c>
      <c r="Z71" s="43"/>
      <c r="AA71" s="43"/>
      <c r="AB71" s="43">
        <v>46031.591544930554</v>
      </c>
      <c r="AC71" s="6" t="s">
        <v>139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</row>
    <row r="72">
      <c r="A72" s="134" t="s">
        <v>689</v>
      </c>
      <c r="B72" s="24" t="s">
        <v>690</v>
      </c>
      <c r="C72" s="24" t="s">
        <v>691</v>
      </c>
      <c r="D72" s="24" t="s">
        <v>95</v>
      </c>
      <c r="E72" s="128" t="s">
        <v>33</v>
      </c>
      <c r="F72" s="24" t="s">
        <v>96</v>
      </c>
      <c r="G72" s="24" t="s">
        <v>98</v>
      </c>
      <c r="H72" s="24" t="b">
        <v>1</v>
      </c>
      <c r="I72" s="24" t="b">
        <v>0</v>
      </c>
      <c r="J72" s="24" t="b">
        <v>0</v>
      </c>
      <c r="K72" s="36" t="s">
        <v>100</v>
      </c>
      <c r="L72" s="37">
        <v>46013.42849167824</v>
      </c>
      <c r="M72" s="24" t="s">
        <v>102</v>
      </c>
      <c r="N72" s="24" t="s">
        <v>103</v>
      </c>
      <c r="O72" s="24" t="b">
        <v>0</v>
      </c>
      <c r="P72" s="24" t="s">
        <v>51</v>
      </c>
      <c r="Q72" s="24" t="s">
        <v>702</v>
      </c>
      <c r="R72" s="43"/>
      <c r="S72" s="43"/>
      <c r="T72" s="37">
        <v>46013.42849167824</v>
      </c>
      <c r="U72" s="43"/>
      <c r="V72" s="37"/>
      <c r="W72" s="37"/>
      <c r="X72" s="37">
        <v>46041.20833333333</v>
      </c>
      <c r="Y72" s="37">
        <v>46059.455282546296</v>
      </c>
      <c r="Z72" s="43"/>
      <c r="AA72" s="43"/>
      <c r="AB72" s="43">
        <v>46059.455282546296</v>
      </c>
      <c r="AC72" s="6" t="s">
        <v>139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</row>
    <row r="73">
      <c r="A73" s="23" t="s">
        <v>709</v>
      </c>
      <c r="B73" s="24" t="s">
        <v>711</v>
      </c>
      <c r="C73" s="24" t="s">
        <v>613</v>
      </c>
      <c r="D73" s="24" t="s">
        <v>95</v>
      </c>
      <c r="E73" s="128" t="s">
        <v>33</v>
      </c>
      <c r="F73" s="24" t="s">
        <v>96</v>
      </c>
      <c r="G73" s="24" t="s">
        <v>98</v>
      </c>
      <c r="H73" s="24" t="b">
        <v>1</v>
      </c>
      <c r="I73" s="24" t="b">
        <v>0</v>
      </c>
      <c r="J73" s="24" t="b">
        <v>0</v>
      </c>
      <c r="K73" s="36" t="s">
        <v>100</v>
      </c>
      <c r="L73" s="37">
        <v>46013.45240820602</v>
      </c>
      <c r="M73" s="24" t="s">
        <v>102</v>
      </c>
      <c r="N73" s="24" t="s">
        <v>103</v>
      </c>
      <c r="O73" s="24" t="b">
        <v>0</v>
      </c>
      <c r="P73" s="24" t="s">
        <v>51</v>
      </c>
      <c r="Q73" s="24" t="s">
        <v>718</v>
      </c>
      <c r="R73" s="6"/>
      <c r="S73" s="6"/>
      <c r="T73" s="37">
        <v>46013.45240820602</v>
      </c>
      <c r="U73" s="135">
        <v>46092.16666666667</v>
      </c>
      <c r="V73" s="135"/>
      <c r="W73" s="135"/>
      <c r="X73" s="135">
        <v>46126.16666666667</v>
      </c>
      <c r="Y73" s="135">
        <v>46030.0</v>
      </c>
      <c r="Z73" s="43"/>
      <c r="AA73" s="43"/>
      <c r="AB73" s="43">
        <v>46030.0</v>
      </c>
      <c r="AC73" s="6" t="s">
        <v>139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</row>
    <row r="74">
      <c r="A74" s="23" t="s">
        <v>730</v>
      </c>
      <c r="B74" s="24" t="s">
        <v>731</v>
      </c>
      <c r="C74" s="24" t="s">
        <v>732</v>
      </c>
      <c r="D74" s="24" t="s">
        <v>95</v>
      </c>
      <c r="E74" s="128" t="s">
        <v>33</v>
      </c>
      <c r="F74" s="24" t="s">
        <v>96</v>
      </c>
      <c r="G74" s="24" t="s">
        <v>98</v>
      </c>
      <c r="H74" s="24" t="b">
        <v>1</v>
      </c>
      <c r="I74" s="24" t="b">
        <v>0</v>
      </c>
      <c r="J74" s="24" t="b">
        <v>0</v>
      </c>
      <c r="K74" s="36" t="s">
        <v>100</v>
      </c>
      <c r="L74" s="37">
        <v>46013.53668858796</v>
      </c>
      <c r="M74" s="24" t="s">
        <v>102</v>
      </c>
      <c r="N74" s="24" t="s">
        <v>103</v>
      </c>
      <c r="O74" s="24" t="b">
        <v>0</v>
      </c>
      <c r="P74" s="24" t="s">
        <v>51</v>
      </c>
      <c r="Q74" s="24" t="s">
        <v>739</v>
      </c>
      <c r="R74" s="6"/>
      <c r="S74" s="6"/>
      <c r="T74" s="37">
        <v>46013.53668858796</v>
      </c>
      <c r="U74" s="6"/>
      <c r="V74" s="135"/>
      <c r="W74" s="135"/>
      <c r="X74" s="135"/>
      <c r="Y74" s="135">
        <v>46031.58778224537</v>
      </c>
      <c r="Z74" s="37">
        <v>46013.669602141206</v>
      </c>
      <c r="AA74" s="37">
        <v>46024.716193726854</v>
      </c>
      <c r="AB74" s="43">
        <v>46031.58778224537</v>
      </c>
      <c r="AC74" s="6" t="s">
        <v>139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</row>
    <row r="75">
      <c r="A75" s="23" t="s">
        <v>742</v>
      </c>
      <c r="B75" s="24" t="s">
        <v>387</v>
      </c>
      <c r="C75" s="24" t="s">
        <v>744</v>
      </c>
      <c r="D75" s="24" t="s">
        <v>95</v>
      </c>
      <c r="E75" s="128" t="s">
        <v>33</v>
      </c>
      <c r="F75" s="24" t="s">
        <v>96</v>
      </c>
      <c r="G75" s="24" t="s">
        <v>98</v>
      </c>
      <c r="H75" s="6" t="b">
        <v>0</v>
      </c>
      <c r="I75" s="24" t="b">
        <v>1</v>
      </c>
      <c r="J75" s="6" t="b">
        <v>0</v>
      </c>
      <c r="K75" s="36" t="s">
        <v>100</v>
      </c>
      <c r="L75" s="37">
        <v>46013.58793050926</v>
      </c>
      <c r="M75" s="24" t="s">
        <v>102</v>
      </c>
      <c r="N75" s="24" t="s">
        <v>103</v>
      </c>
      <c r="O75" s="24" t="b">
        <v>0</v>
      </c>
      <c r="P75" s="24" t="s">
        <v>51</v>
      </c>
      <c r="Q75" s="24" t="s">
        <v>686</v>
      </c>
      <c r="R75" s="6"/>
      <c r="S75" s="6"/>
      <c r="T75" s="37">
        <v>46013.58793050926</v>
      </c>
      <c r="U75" s="6"/>
      <c r="V75" s="135"/>
      <c r="W75" s="135"/>
      <c r="X75" s="135"/>
      <c r="Y75" s="135">
        <v>46014.501311053245</v>
      </c>
      <c r="Z75" s="43"/>
      <c r="AA75" s="43"/>
      <c r="AB75" s="43">
        <v>46014.501311053245</v>
      </c>
      <c r="AC75" s="6" t="s">
        <v>139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</row>
    <row r="76">
      <c r="A76" s="23" t="s">
        <v>749</v>
      </c>
      <c r="B76" s="24" t="s">
        <v>387</v>
      </c>
      <c r="C76" s="24" t="s">
        <v>750</v>
      </c>
      <c r="D76" s="24" t="s">
        <v>95</v>
      </c>
      <c r="E76" s="128" t="s">
        <v>33</v>
      </c>
      <c r="F76" s="24" t="s">
        <v>96</v>
      </c>
      <c r="G76" s="24" t="s">
        <v>98</v>
      </c>
      <c r="H76" s="6" t="b">
        <v>0</v>
      </c>
      <c r="I76" s="24" t="b">
        <v>1</v>
      </c>
      <c r="J76" s="6" t="b">
        <v>0</v>
      </c>
      <c r="K76" s="36" t="s">
        <v>100</v>
      </c>
      <c r="L76" s="37">
        <v>46013.58793050926</v>
      </c>
      <c r="M76" s="24" t="s">
        <v>102</v>
      </c>
      <c r="N76" s="24" t="s">
        <v>103</v>
      </c>
      <c r="O76" s="24" t="b">
        <v>0</v>
      </c>
      <c r="P76" s="24" t="s">
        <v>51</v>
      </c>
      <c r="Q76" s="24" t="s">
        <v>686</v>
      </c>
      <c r="R76" s="6"/>
      <c r="S76" s="6"/>
      <c r="T76" s="37">
        <v>46013.58793050926</v>
      </c>
      <c r="U76" s="6"/>
      <c r="V76" s="135"/>
      <c r="W76" s="135"/>
      <c r="X76" s="135">
        <v>45952.16666666667</v>
      </c>
      <c r="Y76" s="135">
        <v>46014.50131409722</v>
      </c>
      <c r="Z76" s="43"/>
      <c r="AA76" s="43"/>
      <c r="AB76" s="43">
        <v>46014.50131409722</v>
      </c>
      <c r="AC76" s="6" t="s">
        <v>139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</row>
    <row r="77">
      <c r="A77" s="23" t="s">
        <v>757</v>
      </c>
      <c r="B77" s="24" t="s">
        <v>758</v>
      </c>
      <c r="C77" s="24" t="s">
        <v>759</v>
      </c>
      <c r="D77" s="24" t="s">
        <v>95</v>
      </c>
      <c r="E77" s="128" t="s">
        <v>33</v>
      </c>
      <c r="F77" s="24" t="s">
        <v>96</v>
      </c>
      <c r="G77" s="24" t="s">
        <v>98</v>
      </c>
      <c r="H77" s="24" t="b">
        <v>1</v>
      </c>
      <c r="I77" s="24" t="b">
        <v>0</v>
      </c>
      <c r="J77" s="24" t="b">
        <v>0</v>
      </c>
      <c r="K77" s="36" t="s">
        <v>100</v>
      </c>
      <c r="L77" s="37">
        <v>46013.67044266204</v>
      </c>
      <c r="M77" s="24" t="s">
        <v>102</v>
      </c>
      <c r="N77" s="24" t="s">
        <v>103</v>
      </c>
      <c r="O77" s="6" t="b">
        <v>0</v>
      </c>
      <c r="P77" s="24" t="s">
        <v>51</v>
      </c>
      <c r="Q77" s="6"/>
      <c r="R77" s="6"/>
      <c r="S77" s="6"/>
      <c r="T77" s="37">
        <v>46013.67044266204</v>
      </c>
      <c r="U77" s="6"/>
      <c r="V77" s="135"/>
      <c r="W77" s="135"/>
      <c r="X77" s="135"/>
      <c r="Y77" s="135">
        <v>46030.0</v>
      </c>
      <c r="Z77" s="43"/>
      <c r="AA77" s="43"/>
      <c r="AB77" s="43">
        <v>46030.0</v>
      </c>
      <c r="AC77" s="6" t="s">
        <v>139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</row>
    <row r="78">
      <c r="A78" s="23" t="s">
        <v>766</v>
      </c>
      <c r="B78" s="24" t="s">
        <v>767</v>
      </c>
      <c r="C78" s="24" t="s">
        <v>768</v>
      </c>
      <c r="D78" s="24" t="s">
        <v>95</v>
      </c>
      <c r="E78" s="128" t="s">
        <v>33</v>
      </c>
      <c r="F78" s="24" t="s">
        <v>96</v>
      </c>
      <c r="G78" s="24" t="s">
        <v>98</v>
      </c>
      <c r="H78" s="24" t="b">
        <v>1</v>
      </c>
      <c r="I78" s="24" t="b">
        <v>0</v>
      </c>
      <c r="J78" s="24" t="b">
        <v>0</v>
      </c>
      <c r="K78" s="36" t="s">
        <v>100</v>
      </c>
      <c r="L78" s="37">
        <v>46014.50126773148</v>
      </c>
      <c r="M78" s="24" t="s">
        <v>102</v>
      </c>
      <c r="N78" s="24" t="s">
        <v>103</v>
      </c>
      <c r="O78" s="6" t="b">
        <v>0</v>
      </c>
      <c r="P78" s="24" t="s">
        <v>51</v>
      </c>
      <c r="Q78" s="6"/>
      <c r="R78" s="6"/>
      <c r="S78" s="6"/>
      <c r="T78" s="37">
        <v>46014.50126773148</v>
      </c>
      <c r="U78" s="6"/>
      <c r="V78" s="135"/>
      <c r="W78" s="135"/>
      <c r="X78" s="135"/>
      <c r="Y78" s="135">
        <v>46030.0</v>
      </c>
      <c r="Z78" s="43"/>
      <c r="AA78" s="43"/>
      <c r="AB78" s="43">
        <v>46030.0</v>
      </c>
      <c r="AC78" s="6" t="s">
        <v>139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</row>
    <row r="79">
      <c r="A79" s="23" t="s">
        <v>771</v>
      </c>
      <c r="B79" s="6"/>
      <c r="C79" s="24" t="s">
        <v>772</v>
      </c>
      <c r="D79" s="24" t="s">
        <v>95</v>
      </c>
      <c r="E79" s="128" t="s">
        <v>33</v>
      </c>
      <c r="F79" s="24" t="s">
        <v>96</v>
      </c>
      <c r="G79" s="24" t="s">
        <v>98</v>
      </c>
      <c r="H79" s="24" t="b">
        <v>1</v>
      </c>
      <c r="I79" s="24" t="b">
        <v>0</v>
      </c>
      <c r="J79" s="24" t="b">
        <v>0</v>
      </c>
      <c r="K79" s="36" t="s">
        <v>100</v>
      </c>
      <c r="L79" s="37">
        <v>46014.61367431713</v>
      </c>
      <c r="M79" s="24" t="s">
        <v>102</v>
      </c>
      <c r="N79" s="24" t="s">
        <v>103</v>
      </c>
      <c r="O79" s="6" t="b">
        <v>0</v>
      </c>
      <c r="P79" s="24" t="s">
        <v>51</v>
      </c>
      <c r="Q79" s="6"/>
      <c r="R79" s="6"/>
      <c r="S79" s="6"/>
      <c r="T79" s="37">
        <v>46014.61367431713</v>
      </c>
      <c r="U79" s="135"/>
      <c r="V79" s="135"/>
      <c r="W79" s="135"/>
      <c r="X79" s="135">
        <v>45826.16666666667</v>
      </c>
      <c r="Y79" s="135">
        <v>46030.0</v>
      </c>
      <c r="Z79" s="43"/>
      <c r="AA79" s="43"/>
      <c r="AB79" s="43">
        <v>46030.0</v>
      </c>
      <c r="AC79" s="6" t="s">
        <v>139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</row>
    <row r="80">
      <c r="A80" s="23" t="s">
        <v>777</v>
      </c>
      <c r="B80" s="24" t="s">
        <v>779</v>
      </c>
      <c r="C80" s="24" t="s">
        <v>780</v>
      </c>
      <c r="D80" s="24" t="s">
        <v>144</v>
      </c>
      <c r="E80" s="128" t="s">
        <v>479</v>
      </c>
      <c r="F80" s="24" t="s">
        <v>96</v>
      </c>
      <c r="G80" s="24" t="s">
        <v>98</v>
      </c>
      <c r="H80" s="24" t="b">
        <v>1</v>
      </c>
      <c r="I80" s="24" t="b">
        <v>0</v>
      </c>
      <c r="J80" s="24" t="b">
        <v>0</v>
      </c>
      <c r="K80" s="36" t="s">
        <v>100</v>
      </c>
      <c r="L80" s="37">
        <v>46014.617967557875</v>
      </c>
      <c r="M80" s="24" t="s">
        <v>102</v>
      </c>
      <c r="N80" s="24" t="s">
        <v>103</v>
      </c>
      <c r="O80" s="24" t="b">
        <v>0</v>
      </c>
      <c r="P80" s="24" t="s">
        <v>51</v>
      </c>
      <c r="Q80" s="24" t="s">
        <v>782</v>
      </c>
      <c r="R80" s="6"/>
      <c r="S80" s="6"/>
      <c r="T80" s="37">
        <v>46014.617967557875</v>
      </c>
      <c r="U80" s="135">
        <v>46060.20833333333</v>
      </c>
      <c r="V80" s="135"/>
      <c r="W80" s="135"/>
      <c r="X80" s="135">
        <v>46094.16666666667</v>
      </c>
      <c r="Y80" s="135">
        <v>46097.0</v>
      </c>
      <c r="Z80" s="37">
        <v>46014.6180005787</v>
      </c>
      <c r="AA80" s="37">
        <v>46050.48258681713</v>
      </c>
      <c r="AB80" s="43">
        <v>46097.0</v>
      </c>
      <c r="AC80" s="6" t="s">
        <v>139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</row>
    <row r="81">
      <c r="A81" s="23" t="s">
        <v>546</v>
      </c>
      <c r="B81" s="24" t="s">
        <v>537</v>
      </c>
      <c r="C81" s="24" t="s">
        <v>787</v>
      </c>
      <c r="D81" s="24" t="s">
        <v>120</v>
      </c>
      <c r="E81" s="128" t="s">
        <v>149</v>
      </c>
      <c r="F81" s="24" t="s">
        <v>96</v>
      </c>
      <c r="G81" s="24" t="s">
        <v>98</v>
      </c>
      <c r="H81" s="24" t="b">
        <v>1</v>
      </c>
      <c r="I81" s="24" t="b">
        <v>0</v>
      </c>
      <c r="J81" s="24" t="b">
        <v>0</v>
      </c>
      <c r="K81" s="36" t="s">
        <v>100</v>
      </c>
      <c r="L81" s="37">
        <v>46014.639105243055</v>
      </c>
      <c r="M81" s="24" t="s">
        <v>102</v>
      </c>
      <c r="N81" s="24" t="s">
        <v>103</v>
      </c>
      <c r="O81" s="6" t="b">
        <v>0</v>
      </c>
      <c r="P81" s="24" t="s">
        <v>51</v>
      </c>
      <c r="Q81" s="6"/>
      <c r="R81" s="6"/>
      <c r="S81" s="6"/>
      <c r="T81" s="37">
        <v>46014.639105243055</v>
      </c>
      <c r="U81" s="6"/>
      <c r="V81" s="135"/>
      <c r="W81" s="135"/>
      <c r="X81" s="135"/>
      <c r="Y81" s="135">
        <v>46030.0</v>
      </c>
      <c r="Z81" s="43"/>
      <c r="AA81" s="43"/>
      <c r="AB81" s="43">
        <v>46030.0</v>
      </c>
      <c r="AC81" s="6" t="s">
        <v>139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</row>
    <row r="82">
      <c r="A82" s="23" t="s">
        <v>577</v>
      </c>
      <c r="B82" s="24" t="s">
        <v>793</v>
      </c>
      <c r="C82" s="24" t="s">
        <v>794</v>
      </c>
      <c r="D82" s="24" t="s">
        <v>120</v>
      </c>
      <c r="E82" s="128" t="s">
        <v>149</v>
      </c>
      <c r="F82" s="24" t="s">
        <v>96</v>
      </c>
      <c r="G82" s="24" t="s">
        <v>98</v>
      </c>
      <c r="H82" s="24" t="b">
        <v>1</v>
      </c>
      <c r="I82" s="24" t="b">
        <v>0</v>
      </c>
      <c r="J82" s="24" t="b">
        <v>0</v>
      </c>
      <c r="K82" s="36" t="s">
        <v>100</v>
      </c>
      <c r="L82" s="37">
        <v>46014.64291059028</v>
      </c>
      <c r="M82" s="24" t="s">
        <v>102</v>
      </c>
      <c r="N82" s="24" t="s">
        <v>103</v>
      </c>
      <c r="O82" s="6" t="b">
        <v>0</v>
      </c>
      <c r="P82" s="24" t="s">
        <v>51</v>
      </c>
      <c r="Q82" s="6"/>
      <c r="R82" s="6"/>
      <c r="S82" s="6"/>
      <c r="T82" s="37">
        <v>46014.64291059028</v>
      </c>
      <c r="U82" s="6"/>
      <c r="V82" s="135"/>
      <c r="W82" s="135"/>
      <c r="X82" s="135"/>
      <c r="Y82" s="135">
        <v>46031.64147427083</v>
      </c>
      <c r="Z82" s="43"/>
      <c r="AA82" s="43"/>
      <c r="AB82" s="43">
        <v>46031.64147427083</v>
      </c>
      <c r="AC82" s="6" t="s">
        <v>139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</row>
    <row r="83">
      <c r="A83" s="23" t="s">
        <v>806</v>
      </c>
      <c r="B83" s="6"/>
      <c r="C83" s="24" t="s">
        <v>808</v>
      </c>
      <c r="D83" s="24" t="s">
        <v>120</v>
      </c>
      <c r="E83" s="128" t="s">
        <v>149</v>
      </c>
      <c r="F83" s="24" t="s">
        <v>96</v>
      </c>
      <c r="G83" s="24" t="s">
        <v>98</v>
      </c>
      <c r="H83" s="24" t="b">
        <v>1</v>
      </c>
      <c r="I83" s="24" t="b">
        <v>0</v>
      </c>
      <c r="J83" s="24" t="b">
        <v>0</v>
      </c>
      <c r="K83" s="36" t="s">
        <v>100</v>
      </c>
      <c r="L83" s="37">
        <v>46014.650352916666</v>
      </c>
      <c r="M83" s="24" t="s">
        <v>102</v>
      </c>
      <c r="N83" s="24" t="s">
        <v>103</v>
      </c>
      <c r="O83" s="24" t="b">
        <v>0</v>
      </c>
      <c r="P83" s="24" t="s">
        <v>51</v>
      </c>
      <c r="Q83" s="24" t="s">
        <v>820</v>
      </c>
      <c r="R83" s="6"/>
      <c r="S83" s="6"/>
      <c r="T83" s="37">
        <v>46014.650352916666</v>
      </c>
      <c r="U83" s="6"/>
      <c r="V83" s="135"/>
      <c r="W83" s="135"/>
      <c r="X83" s="135"/>
      <c r="Y83" s="135">
        <v>46045.450097037035</v>
      </c>
      <c r="Z83" s="37">
        <v>46020.423784259256</v>
      </c>
      <c r="AA83" s="37">
        <v>46024.614420405094</v>
      </c>
      <c r="AB83" s="43">
        <v>46045.450097037035</v>
      </c>
      <c r="AC83" s="6" t="s">
        <v>139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</row>
    <row r="84">
      <c r="A84" s="23" t="s">
        <v>821</v>
      </c>
      <c r="B84" s="24" t="s">
        <v>822</v>
      </c>
      <c r="C84" s="24" t="s">
        <v>823</v>
      </c>
      <c r="D84" s="24" t="s">
        <v>95</v>
      </c>
      <c r="E84" s="128" t="s">
        <v>33</v>
      </c>
      <c r="F84" s="24" t="s">
        <v>96</v>
      </c>
      <c r="G84" s="24" t="s">
        <v>98</v>
      </c>
      <c r="H84" s="24" t="b">
        <v>1</v>
      </c>
      <c r="I84" s="24" t="b">
        <v>0</v>
      </c>
      <c r="J84" s="24" t="b">
        <v>0</v>
      </c>
      <c r="K84" s="36" t="s">
        <v>100</v>
      </c>
      <c r="L84" s="37">
        <v>46017.52733193287</v>
      </c>
      <c r="M84" s="24" t="s">
        <v>102</v>
      </c>
      <c r="N84" s="24" t="s">
        <v>103</v>
      </c>
      <c r="O84" s="24" t="b">
        <v>0</v>
      </c>
      <c r="P84" s="24" t="s">
        <v>51</v>
      </c>
      <c r="Q84" s="24" t="s">
        <v>828</v>
      </c>
      <c r="R84" s="6"/>
      <c r="S84" s="6"/>
      <c r="T84" s="37">
        <v>46017.52733193287</v>
      </c>
      <c r="U84" s="6"/>
      <c r="V84" s="135"/>
      <c r="W84" s="135"/>
      <c r="X84" s="135"/>
      <c r="Y84" s="135">
        <v>46030.0</v>
      </c>
      <c r="Z84" s="43"/>
      <c r="AA84" s="43"/>
      <c r="AB84" s="43">
        <v>46030.0</v>
      </c>
      <c r="AC84" s="6" t="s">
        <v>139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</row>
    <row r="85">
      <c r="A85" s="23" t="s">
        <v>834</v>
      </c>
      <c r="B85" s="24" t="s">
        <v>835</v>
      </c>
      <c r="C85" s="24" t="s">
        <v>836</v>
      </c>
      <c r="D85" s="24" t="s">
        <v>95</v>
      </c>
      <c r="E85" s="128" t="s">
        <v>33</v>
      </c>
      <c r="F85" s="24" t="s">
        <v>96</v>
      </c>
      <c r="G85" s="24" t="s">
        <v>98</v>
      </c>
      <c r="H85" s="24" t="b">
        <v>1</v>
      </c>
      <c r="I85" s="24" t="b">
        <v>0</v>
      </c>
      <c r="J85" s="24" t="b">
        <v>0</v>
      </c>
      <c r="K85" s="36" t="s">
        <v>100</v>
      </c>
      <c r="L85" s="37">
        <v>46017.63562274305</v>
      </c>
      <c r="M85" s="24" t="s">
        <v>102</v>
      </c>
      <c r="N85" s="24" t="s">
        <v>103</v>
      </c>
      <c r="O85" s="24" t="b">
        <v>0</v>
      </c>
      <c r="P85" s="24" t="s">
        <v>51</v>
      </c>
      <c r="Q85" s="24" t="s">
        <v>843</v>
      </c>
      <c r="R85" s="6"/>
      <c r="S85" s="6"/>
      <c r="T85" s="37">
        <v>46017.63562274305</v>
      </c>
      <c r="U85" s="6"/>
      <c r="V85" s="135"/>
      <c r="W85" s="135"/>
      <c r="X85" s="135"/>
      <c r="Y85" s="135">
        <v>46030.0</v>
      </c>
      <c r="Z85" s="43"/>
      <c r="AA85" s="43"/>
      <c r="AB85" s="43">
        <v>46030.0</v>
      </c>
      <c r="AC85" s="6" t="s">
        <v>139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</row>
    <row r="86">
      <c r="A86" s="23" t="s">
        <v>852</v>
      </c>
      <c r="B86" s="24" t="s">
        <v>853</v>
      </c>
      <c r="C86" s="24" t="s">
        <v>854</v>
      </c>
      <c r="D86" s="24" t="s">
        <v>95</v>
      </c>
      <c r="E86" s="128" t="s">
        <v>33</v>
      </c>
      <c r="F86" s="24" t="s">
        <v>96</v>
      </c>
      <c r="G86" s="24" t="s">
        <v>98</v>
      </c>
      <c r="H86" s="24" t="b">
        <v>1</v>
      </c>
      <c r="I86" s="24" t="b">
        <v>0</v>
      </c>
      <c r="J86" s="24" t="b">
        <v>0</v>
      </c>
      <c r="K86" s="36" t="s">
        <v>100</v>
      </c>
      <c r="L86" s="37">
        <v>46017.6467521875</v>
      </c>
      <c r="M86" s="24" t="s">
        <v>102</v>
      </c>
      <c r="N86" s="24" t="s">
        <v>103</v>
      </c>
      <c r="O86" s="24" t="b">
        <v>0</v>
      </c>
      <c r="P86" s="24" t="s">
        <v>51</v>
      </c>
      <c r="Q86" s="24" t="s">
        <v>859</v>
      </c>
      <c r="R86" s="6"/>
      <c r="S86" s="6"/>
      <c r="T86" s="37">
        <v>46017.6467521875</v>
      </c>
      <c r="U86" s="6"/>
      <c r="V86" s="135"/>
      <c r="W86" s="135"/>
      <c r="X86" s="135"/>
      <c r="Y86" s="135">
        <v>46030.0</v>
      </c>
      <c r="Z86" s="43"/>
      <c r="AA86" s="43"/>
      <c r="AB86" s="43">
        <v>46030.0</v>
      </c>
      <c r="AC86" s="6" t="s">
        <v>139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</row>
    <row r="87">
      <c r="A87" s="23" t="s">
        <v>861</v>
      </c>
      <c r="B87" s="24" t="s">
        <v>862</v>
      </c>
      <c r="C87" s="24" t="s">
        <v>863</v>
      </c>
      <c r="D87" s="24" t="s">
        <v>95</v>
      </c>
      <c r="E87" s="128" t="s">
        <v>33</v>
      </c>
      <c r="F87" s="24" t="s">
        <v>96</v>
      </c>
      <c r="G87" s="24" t="s">
        <v>98</v>
      </c>
      <c r="H87" s="24" t="b">
        <v>1</v>
      </c>
      <c r="I87" s="24" t="b">
        <v>0</v>
      </c>
      <c r="J87" s="24" t="b">
        <v>0</v>
      </c>
      <c r="K87" s="36" t="s">
        <v>100</v>
      </c>
      <c r="L87" s="37">
        <v>46017.674661550926</v>
      </c>
      <c r="M87" s="24" t="s">
        <v>102</v>
      </c>
      <c r="N87" s="24" t="s">
        <v>103</v>
      </c>
      <c r="O87" s="24" t="b">
        <v>0</v>
      </c>
      <c r="P87" s="24" t="s">
        <v>51</v>
      </c>
      <c r="Q87" s="24" t="s">
        <v>865</v>
      </c>
      <c r="R87" s="6"/>
      <c r="S87" s="6"/>
      <c r="T87" s="37">
        <v>46017.674661550926</v>
      </c>
      <c r="U87" s="6"/>
      <c r="V87" s="135"/>
      <c r="W87" s="135"/>
      <c r="X87" s="135"/>
      <c r="Y87" s="135">
        <v>46030.0</v>
      </c>
      <c r="Z87" s="43"/>
      <c r="AA87" s="43"/>
      <c r="AB87" s="43">
        <v>46030.0</v>
      </c>
      <c r="AC87" s="6" t="s">
        <v>139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</row>
    <row r="88">
      <c r="A88" s="134" t="s">
        <v>873</v>
      </c>
      <c r="B88" s="24" t="s">
        <v>874</v>
      </c>
      <c r="C88" s="24" t="s">
        <v>875</v>
      </c>
      <c r="D88" s="24" t="s">
        <v>144</v>
      </c>
      <c r="E88" s="128" t="s">
        <v>145</v>
      </c>
      <c r="F88" s="24" t="s">
        <v>96</v>
      </c>
      <c r="G88" s="24" t="s">
        <v>98</v>
      </c>
      <c r="H88" s="6" t="b">
        <v>0</v>
      </c>
      <c r="I88" s="6" t="b">
        <v>0</v>
      </c>
      <c r="J88" s="6" t="b">
        <v>0</v>
      </c>
      <c r="K88" s="36" t="s">
        <v>100</v>
      </c>
      <c r="L88" s="37">
        <v>46020.378541909726</v>
      </c>
      <c r="M88" s="24" t="s">
        <v>102</v>
      </c>
      <c r="N88" s="24" t="s">
        <v>103</v>
      </c>
      <c r="O88" s="24" t="b">
        <v>0</v>
      </c>
      <c r="P88" s="24" t="s">
        <v>51</v>
      </c>
      <c r="Q88" s="24" t="s">
        <v>880</v>
      </c>
      <c r="R88" s="107"/>
      <c r="S88" s="107">
        <v>46029.0</v>
      </c>
      <c r="T88" s="37">
        <v>46020.378541909726</v>
      </c>
      <c r="U88" s="107">
        <v>46030.0</v>
      </c>
      <c r="V88" s="135"/>
      <c r="W88" s="135"/>
      <c r="X88" s="135">
        <v>46048.0</v>
      </c>
      <c r="Y88" s="135">
        <v>46059.454089363426</v>
      </c>
      <c r="Z88" s="43"/>
      <c r="AA88" s="43"/>
      <c r="AB88" s="43">
        <v>46059.454089363426</v>
      </c>
      <c r="AC88" s="6" t="s">
        <v>139</v>
      </c>
      <c r="AD88" s="63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</row>
    <row r="89">
      <c r="A89" s="23" t="s">
        <v>888</v>
      </c>
      <c r="B89" s="24" t="s">
        <v>890</v>
      </c>
      <c r="C89" s="24" t="s">
        <v>891</v>
      </c>
      <c r="D89" s="24" t="s">
        <v>95</v>
      </c>
      <c r="E89" s="128" t="s">
        <v>33</v>
      </c>
      <c r="F89" s="24" t="s">
        <v>96</v>
      </c>
      <c r="G89" s="24" t="s">
        <v>98</v>
      </c>
      <c r="H89" s="6" t="b">
        <v>0</v>
      </c>
      <c r="I89" s="6" t="b">
        <v>0</v>
      </c>
      <c r="J89" s="6" t="b">
        <v>0</v>
      </c>
      <c r="K89" s="36" t="s">
        <v>100</v>
      </c>
      <c r="L89" s="37">
        <v>46017.0</v>
      </c>
      <c r="M89" s="24" t="s">
        <v>102</v>
      </c>
      <c r="N89" s="24" t="s">
        <v>103</v>
      </c>
      <c r="O89" s="6" t="b">
        <v>0</v>
      </c>
      <c r="P89" s="24" t="s">
        <v>51</v>
      </c>
      <c r="Q89" s="6"/>
      <c r="R89" s="31"/>
      <c r="S89" s="31">
        <v>46020.0</v>
      </c>
      <c r="T89" s="101">
        <v>46020.0</v>
      </c>
      <c r="U89" s="135">
        <v>46044.0</v>
      </c>
      <c r="V89" s="135">
        <v>46076.0</v>
      </c>
      <c r="W89" s="135"/>
      <c r="X89" s="135">
        <v>46108.16666666667</v>
      </c>
      <c r="Y89" s="135">
        <v>46111.39716248843</v>
      </c>
      <c r="Z89" s="43"/>
      <c r="AA89" s="43"/>
      <c r="AB89" s="43">
        <v>46111.39716248843</v>
      </c>
      <c r="AC89" s="6" t="s">
        <v>139</v>
      </c>
      <c r="AD89" s="63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</row>
    <row r="90">
      <c r="A90" s="23" t="s">
        <v>908</v>
      </c>
      <c r="B90" s="24" t="s">
        <v>909</v>
      </c>
      <c r="C90" s="24" t="s">
        <v>910</v>
      </c>
      <c r="D90" s="24" t="s">
        <v>95</v>
      </c>
      <c r="E90" s="128" t="s">
        <v>33</v>
      </c>
      <c r="F90" s="24" t="s">
        <v>96</v>
      </c>
      <c r="G90" s="24" t="s">
        <v>98</v>
      </c>
      <c r="H90" s="24" t="b">
        <v>1</v>
      </c>
      <c r="I90" s="24" t="b">
        <v>0</v>
      </c>
      <c r="J90" s="24" t="b">
        <v>0</v>
      </c>
      <c r="K90" s="36" t="s">
        <v>100</v>
      </c>
      <c r="L90" s="37">
        <v>46020.447820891204</v>
      </c>
      <c r="M90" s="24" t="s">
        <v>102</v>
      </c>
      <c r="N90" s="24" t="s">
        <v>103</v>
      </c>
      <c r="O90" s="6" t="b">
        <v>0</v>
      </c>
      <c r="P90" s="24" t="s">
        <v>51</v>
      </c>
      <c r="Q90" s="6"/>
      <c r="R90" s="6"/>
      <c r="S90" s="6"/>
      <c r="T90" s="37">
        <v>46020.447820891204</v>
      </c>
      <c r="U90" s="6"/>
      <c r="V90" s="135"/>
      <c r="W90" s="135"/>
      <c r="X90" s="135"/>
      <c r="Y90" s="135">
        <v>46030.0</v>
      </c>
      <c r="Z90" s="43"/>
      <c r="AA90" s="43"/>
      <c r="AB90" s="43">
        <v>46030.0</v>
      </c>
      <c r="AC90" s="6" t="s">
        <v>139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</row>
    <row r="91">
      <c r="A91" s="23" t="s">
        <v>919</v>
      </c>
      <c r="B91" s="24" t="s">
        <v>920</v>
      </c>
      <c r="C91" s="24" t="s">
        <v>921</v>
      </c>
      <c r="D91" s="24" t="s">
        <v>95</v>
      </c>
      <c r="E91" s="128" t="s">
        <v>33</v>
      </c>
      <c r="F91" s="24" t="s">
        <v>96</v>
      </c>
      <c r="G91" s="24" t="s">
        <v>98</v>
      </c>
      <c r="H91" s="24" t="b">
        <v>1</v>
      </c>
      <c r="I91" s="24" t="b">
        <v>0</v>
      </c>
      <c r="J91" s="24" t="b">
        <v>0</v>
      </c>
      <c r="K91" s="36" t="s">
        <v>100</v>
      </c>
      <c r="L91" s="37">
        <v>46020.50889675926</v>
      </c>
      <c r="M91" s="24" t="s">
        <v>102</v>
      </c>
      <c r="N91" s="24" t="s">
        <v>103</v>
      </c>
      <c r="O91" s="6" t="b">
        <v>0</v>
      </c>
      <c r="P91" s="24" t="s">
        <v>51</v>
      </c>
      <c r="Q91" s="6"/>
      <c r="R91" s="6"/>
      <c r="S91" s="6"/>
      <c r="T91" s="37">
        <v>46020.50889675926</v>
      </c>
      <c r="U91" s="6"/>
      <c r="V91" s="135"/>
      <c r="W91" s="135"/>
      <c r="X91" s="135"/>
      <c r="Y91" s="135">
        <v>46030.0</v>
      </c>
      <c r="Z91" s="43"/>
      <c r="AA91" s="43"/>
      <c r="AB91" s="43">
        <v>46030.0</v>
      </c>
      <c r="AC91" s="6" t="s">
        <v>139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</row>
    <row r="92">
      <c r="A92" s="23" t="s">
        <v>931</v>
      </c>
      <c r="B92" s="24" t="s">
        <v>932</v>
      </c>
      <c r="C92" s="24" t="s">
        <v>933</v>
      </c>
      <c r="D92" s="24" t="s">
        <v>95</v>
      </c>
      <c r="E92" s="128" t="s">
        <v>33</v>
      </c>
      <c r="F92" s="24" t="s">
        <v>96</v>
      </c>
      <c r="G92" s="24" t="s">
        <v>98</v>
      </c>
      <c r="H92" s="24" t="b">
        <v>1</v>
      </c>
      <c r="I92" s="24" t="b">
        <v>0</v>
      </c>
      <c r="J92" s="24" t="b">
        <v>0</v>
      </c>
      <c r="K92" s="36" t="s">
        <v>100</v>
      </c>
      <c r="L92" s="37">
        <v>46020.607153379635</v>
      </c>
      <c r="M92" s="24" t="s">
        <v>102</v>
      </c>
      <c r="N92" s="24" t="s">
        <v>103</v>
      </c>
      <c r="O92" s="6" t="b">
        <v>0</v>
      </c>
      <c r="P92" s="24" t="s">
        <v>51</v>
      </c>
      <c r="Q92" s="6"/>
      <c r="R92" s="6"/>
      <c r="S92" s="6"/>
      <c r="T92" s="37">
        <v>46020.607153379635</v>
      </c>
      <c r="U92" s="6"/>
      <c r="V92" s="135"/>
      <c r="W92" s="135"/>
      <c r="X92" s="135"/>
      <c r="Y92" s="135">
        <v>46030.0</v>
      </c>
      <c r="Z92" s="43"/>
      <c r="AA92" s="43"/>
      <c r="AB92" s="43">
        <v>46030.0</v>
      </c>
      <c r="AC92" s="6" t="s">
        <v>139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</row>
    <row r="93">
      <c r="A93" s="23" t="s">
        <v>946</v>
      </c>
      <c r="B93" s="24" t="s">
        <v>947</v>
      </c>
      <c r="C93" s="24" t="s">
        <v>948</v>
      </c>
      <c r="D93" s="24" t="s">
        <v>95</v>
      </c>
      <c r="E93" s="128" t="s">
        <v>33</v>
      </c>
      <c r="F93" s="24" t="s">
        <v>96</v>
      </c>
      <c r="G93" s="24" t="s">
        <v>98</v>
      </c>
      <c r="H93" s="24" t="b">
        <v>1</v>
      </c>
      <c r="I93" s="24" t="b">
        <v>0</v>
      </c>
      <c r="J93" s="24" t="b">
        <v>0</v>
      </c>
      <c r="K93" s="36" t="s">
        <v>100</v>
      </c>
      <c r="L93" s="37">
        <v>46020.622269432875</v>
      </c>
      <c r="M93" s="24" t="s">
        <v>102</v>
      </c>
      <c r="N93" s="24" t="s">
        <v>103</v>
      </c>
      <c r="O93" s="6" t="b">
        <v>0</v>
      </c>
      <c r="P93" s="24" t="s">
        <v>51</v>
      </c>
      <c r="Q93" s="6"/>
      <c r="R93" s="6"/>
      <c r="S93" s="6"/>
      <c r="T93" s="37">
        <v>46020.622269432875</v>
      </c>
      <c r="U93" s="6"/>
      <c r="V93" s="135"/>
      <c r="W93" s="135"/>
      <c r="X93" s="135"/>
      <c r="Y93" s="135">
        <v>46030.0</v>
      </c>
      <c r="Z93" s="43"/>
      <c r="AA93" s="43"/>
      <c r="AB93" s="43">
        <v>46030.0</v>
      </c>
      <c r="AC93" s="6" t="s">
        <v>139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</row>
    <row r="94">
      <c r="A94" s="23" t="s">
        <v>953</v>
      </c>
      <c r="B94" s="24" t="s">
        <v>954</v>
      </c>
      <c r="C94" s="24" t="s">
        <v>955</v>
      </c>
      <c r="D94" s="24" t="s">
        <v>95</v>
      </c>
      <c r="E94" s="128" t="s">
        <v>33</v>
      </c>
      <c r="F94" s="24" t="s">
        <v>96</v>
      </c>
      <c r="G94" s="24" t="s">
        <v>98</v>
      </c>
      <c r="H94" s="24" t="b">
        <v>1</v>
      </c>
      <c r="I94" s="24" t="b">
        <v>0</v>
      </c>
      <c r="J94" s="24" t="b">
        <v>0</v>
      </c>
      <c r="K94" s="36" t="s">
        <v>100</v>
      </c>
      <c r="L94" s="37">
        <v>46020.651450833335</v>
      </c>
      <c r="M94" s="24" t="s">
        <v>102</v>
      </c>
      <c r="N94" s="24" t="s">
        <v>103</v>
      </c>
      <c r="O94" s="6" t="b">
        <v>0</v>
      </c>
      <c r="P94" s="24" t="s">
        <v>51</v>
      </c>
      <c r="Q94" s="6"/>
      <c r="R94" s="6"/>
      <c r="S94" s="6"/>
      <c r="T94" s="37">
        <v>46020.651450833335</v>
      </c>
      <c r="U94" s="6"/>
      <c r="V94" s="135"/>
      <c r="W94" s="135"/>
      <c r="X94" s="135"/>
      <c r="Y94" s="135">
        <v>46030.0</v>
      </c>
      <c r="Z94" s="43"/>
      <c r="AA94" s="43"/>
      <c r="AB94" s="43">
        <v>46030.0</v>
      </c>
      <c r="AC94" s="6" t="s">
        <v>139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</row>
    <row r="95">
      <c r="A95" s="134" t="s">
        <v>963</v>
      </c>
      <c r="B95" s="24" t="s">
        <v>964</v>
      </c>
      <c r="C95" s="24" t="s">
        <v>965</v>
      </c>
      <c r="D95" s="24" t="s">
        <v>144</v>
      </c>
      <c r="E95" s="128" t="s">
        <v>145</v>
      </c>
      <c r="F95" s="24" t="s">
        <v>96</v>
      </c>
      <c r="G95" s="24" t="s">
        <v>98</v>
      </c>
      <c r="H95" s="24" t="b">
        <v>0</v>
      </c>
      <c r="I95" s="24" t="b">
        <v>0</v>
      </c>
      <c r="J95" s="24" t="b">
        <v>0</v>
      </c>
      <c r="K95" s="36" t="s">
        <v>100</v>
      </c>
      <c r="L95" s="37">
        <v>46020.69095467593</v>
      </c>
      <c r="M95" s="24" t="s">
        <v>102</v>
      </c>
      <c r="N95" s="24" t="s">
        <v>103</v>
      </c>
      <c r="O95" s="140" t="b">
        <v>0</v>
      </c>
      <c r="P95" s="140" t="s">
        <v>51</v>
      </c>
      <c r="Q95" s="140"/>
      <c r="R95" s="101"/>
      <c r="S95" s="101">
        <v>46029.0</v>
      </c>
      <c r="T95" s="141">
        <v>46028.0</v>
      </c>
      <c r="U95" s="135">
        <v>46043.0</v>
      </c>
      <c r="V95" s="135"/>
      <c r="W95" s="135"/>
      <c r="X95" s="135">
        <v>46094.16666666667</v>
      </c>
      <c r="Y95" s="135">
        <v>46090.63391603009</v>
      </c>
      <c r="Z95" s="43"/>
      <c r="AA95" s="43"/>
      <c r="AB95" s="43">
        <v>46090.63391603009</v>
      </c>
      <c r="AC95" s="6" t="s">
        <v>152</v>
      </c>
      <c r="AD95" s="63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</row>
    <row r="96">
      <c r="A96" s="23" t="s">
        <v>970</v>
      </c>
      <c r="B96" s="24" t="s">
        <v>971</v>
      </c>
      <c r="C96" s="24" t="s">
        <v>972</v>
      </c>
      <c r="D96" s="24" t="s">
        <v>95</v>
      </c>
      <c r="E96" s="128" t="s">
        <v>33</v>
      </c>
      <c r="F96" s="24" t="s">
        <v>96</v>
      </c>
      <c r="G96" s="24" t="s">
        <v>98</v>
      </c>
      <c r="H96" s="24" t="b">
        <v>1</v>
      </c>
      <c r="I96" s="24" t="b">
        <v>0</v>
      </c>
      <c r="J96" s="24" t="b">
        <v>0</v>
      </c>
      <c r="K96" s="36" t="s">
        <v>100</v>
      </c>
      <c r="L96" s="37">
        <v>46024.6738925463</v>
      </c>
      <c r="M96" s="24" t="s">
        <v>102</v>
      </c>
      <c r="N96" s="24" t="s">
        <v>103</v>
      </c>
      <c r="O96" s="6" t="b">
        <v>0</v>
      </c>
      <c r="P96" s="24" t="s">
        <v>51</v>
      </c>
      <c r="Q96" s="6"/>
      <c r="R96" s="6"/>
      <c r="S96" s="6"/>
      <c r="T96" s="37">
        <v>46024.6738925463</v>
      </c>
      <c r="U96" s="6"/>
      <c r="V96" s="135"/>
      <c r="W96" s="135"/>
      <c r="X96" s="135"/>
      <c r="Y96" s="135">
        <v>46031.597677928235</v>
      </c>
      <c r="Z96" s="43"/>
      <c r="AA96" s="43"/>
      <c r="AB96" s="43">
        <v>46031.597677928235</v>
      </c>
      <c r="AC96" s="6" t="s">
        <v>152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</row>
    <row r="97">
      <c r="A97" s="23" t="s">
        <v>980</v>
      </c>
      <c r="B97" s="24" t="s">
        <v>981</v>
      </c>
      <c r="C97" s="24" t="s">
        <v>982</v>
      </c>
      <c r="D97" s="24" t="s">
        <v>95</v>
      </c>
      <c r="E97" s="128" t="s">
        <v>33</v>
      </c>
      <c r="F97" s="24" t="s">
        <v>96</v>
      </c>
      <c r="G97" s="24" t="s">
        <v>98</v>
      </c>
      <c r="H97" s="24" t="b">
        <v>1</v>
      </c>
      <c r="I97" s="24" t="b">
        <v>0</v>
      </c>
      <c r="J97" s="24" t="b">
        <v>0</v>
      </c>
      <c r="K97" s="36" t="s">
        <v>100</v>
      </c>
      <c r="L97" s="37">
        <v>46024.70293201389</v>
      </c>
      <c r="M97" s="24" t="s">
        <v>102</v>
      </c>
      <c r="N97" s="24" t="s">
        <v>103</v>
      </c>
      <c r="O97" s="6" t="b">
        <v>0</v>
      </c>
      <c r="P97" s="24" t="s">
        <v>51</v>
      </c>
      <c r="Q97" s="6"/>
      <c r="R97" s="6"/>
      <c r="S97" s="6"/>
      <c r="T97" s="37">
        <v>46024.70293201389</v>
      </c>
      <c r="U97" s="6"/>
      <c r="V97" s="135"/>
      <c r="W97" s="135"/>
      <c r="X97" s="135"/>
      <c r="Y97" s="135">
        <v>46031.59135991898</v>
      </c>
      <c r="Z97" s="43"/>
      <c r="AA97" s="43"/>
      <c r="AB97" s="43">
        <v>46031.59135991898</v>
      </c>
      <c r="AC97" s="6" t="s">
        <v>152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</row>
    <row r="98">
      <c r="A98" s="23" t="s">
        <v>1000</v>
      </c>
      <c r="B98" s="24" t="s">
        <v>1001</v>
      </c>
      <c r="C98" s="24" t="s">
        <v>1004</v>
      </c>
      <c r="D98" s="24" t="s">
        <v>444</v>
      </c>
      <c r="E98" s="128" t="s">
        <v>445</v>
      </c>
      <c r="F98" s="24" t="s">
        <v>96</v>
      </c>
      <c r="G98" s="24" t="s">
        <v>98</v>
      </c>
      <c r="H98" s="24" t="b">
        <v>1</v>
      </c>
      <c r="I98" s="24" t="b">
        <v>0</v>
      </c>
      <c r="J98" s="24" t="b">
        <v>0</v>
      </c>
      <c r="K98" s="36" t="s">
        <v>100</v>
      </c>
      <c r="L98" s="37">
        <v>46027.40499993056</v>
      </c>
      <c r="M98" s="24" t="s">
        <v>102</v>
      </c>
      <c r="N98" s="24" t="s">
        <v>103</v>
      </c>
      <c r="O98" s="24" t="b">
        <v>0</v>
      </c>
      <c r="P98" s="24" t="s">
        <v>51</v>
      </c>
      <c r="Q98" s="24"/>
      <c r="R98" s="6"/>
      <c r="S98" s="6"/>
      <c r="T98" s="37">
        <v>46027.40499993056</v>
      </c>
      <c r="U98" s="135">
        <v>46038.0</v>
      </c>
      <c r="V98" s="135"/>
      <c r="W98" s="135"/>
      <c r="X98" s="135"/>
      <c r="Y98" s="135">
        <v>46058.6368508912</v>
      </c>
      <c r="Z98" s="43"/>
      <c r="AA98" s="43"/>
      <c r="AB98" s="43">
        <v>46058.6368508912</v>
      </c>
      <c r="AC98" s="6" t="s">
        <v>152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</row>
    <row r="99">
      <c r="A99" s="134" t="s">
        <v>1021</v>
      </c>
      <c r="B99" s="24" t="s">
        <v>1022</v>
      </c>
      <c r="C99" s="24" t="s">
        <v>1023</v>
      </c>
      <c r="D99" s="24" t="s">
        <v>144</v>
      </c>
      <c r="E99" s="128" t="s">
        <v>145</v>
      </c>
      <c r="F99" s="24" t="s">
        <v>96</v>
      </c>
      <c r="G99" s="24" t="s">
        <v>98</v>
      </c>
      <c r="H99" s="24" t="b">
        <v>1</v>
      </c>
      <c r="I99" s="24" t="b">
        <v>0</v>
      </c>
      <c r="J99" s="24" t="b">
        <v>0</v>
      </c>
      <c r="K99" s="36" t="s">
        <v>100</v>
      </c>
      <c r="L99" s="37">
        <v>46030.39066534722</v>
      </c>
      <c r="M99" s="24" t="s">
        <v>102</v>
      </c>
      <c r="N99" s="24" t="s">
        <v>103</v>
      </c>
      <c r="O99" s="140" t="b">
        <v>0</v>
      </c>
      <c r="P99" s="140" t="s">
        <v>51</v>
      </c>
      <c r="Q99" s="140"/>
      <c r="R99" s="6"/>
      <c r="S99" s="6"/>
      <c r="T99" s="37">
        <v>46030.39066534722</v>
      </c>
      <c r="U99" s="135">
        <v>46041.20833333333</v>
      </c>
      <c r="V99" s="135"/>
      <c r="W99" s="135"/>
      <c r="X99" s="135">
        <v>46094.16666666667</v>
      </c>
      <c r="Y99" s="135">
        <v>46090.65174032407</v>
      </c>
      <c r="Z99" s="43"/>
      <c r="AA99" s="43"/>
      <c r="AB99" s="43">
        <v>46090.65174032407</v>
      </c>
      <c r="AC99" s="6" t="s">
        <v>152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</row>
    <row r="100">
      <c r="A100" s="23" t="s">
        <v>1032</v>
      </c>
      <c r="B100" s="24" t="s">
        <v>1033</v>
      </c>
      <c r="C100" s="24" t="s">
        <v>1034</v>
      </c>
      <c r="D100" s="24" t="s">
        <v>144</v>
      </c>
      <c r="E100" s="128" t="s">
        <v>445</v>
      </c>
      <c r="F100" s="24" t="s">
        <v>96</v>
      </c>
      <c r="G100" s="24" t="s">
        <v>98</v>
      </c>
      <c r="H100" s="24" t="b">
        <v>1</v>
      </c>
      <c r="I100" s="24" t="b">
        <v>0</v>
      </c>
      <c r="J100" s="24" t="b">
        <v>0</v>
      </c>
      <c r="K100" s="36" t="s">
        <v>100</v>
      </c>
      <c r="L100" s="37">
        <v>46030.39386428241</v>
      </c>
      <c r="M100" s="24" t="s">
        <v>102</v>
      </c>
      <c r="N100" s="24" t="s">
        <v>103</v>
      </c>
      <c r="O100" s="24" t="b">
        <v>0</v>
      </c>
      <c r="P100" s="24" t="s">
        <v>51</v>
      </c>
      <c r="Q100" s="24" t="s">
        <v>1040</v>
      </c>
      <c r="R100" s="6"/>
      <c r="S100" s="6"/>
      <c r="T100" s="37">
        <v>46030.39386428241</v>
      </c>
      <c r="U100" s="135">
        <v>46038.0</v>
      </c>
      <c r="V100" s="135"/>
      <c r="W100" s="135"/>
      <c r="X100" s="135"/>
      <c r="Y100" s="135">
        <v>46059.4551140625</v>
      </c>
      <c r="Z100" s="43"/>
      <c r="AA100" s="43"/>
      <c r="AB100" s="43">
        <v>46059.4551140625</v>
      </c>
      <c r="AC100" s="6" t="s">
        <v>152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</row>
    <row r="101">
      <c r="A101" s="23" t="s">
        <v>1046</v>
      </c>
      <c r="B101" s="24" t="s">
        <v>1047</v>
      </c>
      <c r="C101" s="24" t="s">
        <v>1048</v>
      </c>
      <c r="D101" s="24" t="s">
        <v>144</v>
      </c>
      <c r="E101" s="128" t="s">
        <v>145</v>
      </c>
      <c r="F101" s="24" t="s">
        <v>96</v>
      </c>
      <c r="G101" s="24" t="s">
        <v>98</v>
      </c>
      <c r="H101" s="24" t="b">
        <v>1</v>
      </c>
      <c r="I101" s="24" t="b">
        <v>0</v>
      </c>
      <c r="J101" s="24" t="b">
        <v>0</v>
      </c>
      <c r="K101" s="36" t="s">
        <v>100</v>
      </c>
      <c r="L101" s="37">
        <v>46030.41471457176</v>
      </c>
      <c r="M101" s="24" t="s">
        <v>102</v>
      </c>
      <c r="N101" s="24" t="s">
        <v>103</v>
      </c>
      <c r="O101" s="24" t="b">
        <v>0</v>
      </c>
      <c r="P101" s="24" t="s">
        <v>51</v>
      </c>
      <c r="Q101" s="24" t="s">
        <v>96</v>
      </c>
      <c r="R101" s="6"/>
      <c r="S101" s="6"/>
      <c r="T101" s="37">
        <v>46030.41471457176</v>
      </c>
      <c r="U101" s="135">
        <v>46035.20833333333</v>
      </c>
      <c r="V101" s="135"/>
      <c r="W101" s="135"/>
      <c r="X101" s="135">
        <v>46066.20833333333</v>
      </c>
      <c r="Y101" s="135">
        <v>46106.47376815972</v>
      </c>
      <c r="Z101" s="43"/>
      <c r="AA101" s="43"/>
      <c r="AB101" s="43">
        <v>46106.47376815972</v>
      </c>
      <c r="AC101" s="6" t="s">
        <v>152</v>
      </c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>
      <c r="A102" s="23" t="s">
        <v>1053</v>
      </c>
      <c r="B102" s="24" t="s">
        <v>387</v>
      </c>
      <c r="C102" s="24" t="s">
        <v>1054</v>
      </c>
      <c r="D102" s="24" t="s">
        <v>95</v>
      </c>
      <c r="E102" s="128" t="s">
        <v>33</v>
      </c>
      <c r="F102" s="24" t="s">
        <v>96</v>
      </c>
      <c r="G102" s="24" t="s">
        <v>98</v>
      </c>
      <c r="H102" s="24" t="b">
        <v>1</v>
      </c>
      <c r="I102" s="24" t="b">
        <v>0</v>
      </c>
      <c r="J102" s="24" t="b">
        <v>0</v>
      </c>
      <c r="K102" s="36" t="s">
        <v>100</v>
      </c>
      <c r="L102" s="37">
        <v>46030.671428981484</v>
      </c>
      <c r="M102" s="24" t="s">
        <v>102</v>
      </c>
      <c r="N102" s="24" t="s">
        <v>103</v>
      </c>
      <c r="O102" s="6" t="b">
        <v>0</v>
      </c>
      <c r="P102" s="24" t="s">
        <v>51</v>
      </c>
      <c r="Q102" s="6"/>
      <c r="R102" s="6"/>
      <c r="S102" s="6"/>
      <c r="T102" s="37">
        <v>46030.671428981484</v>
      </c>
      <c r="U102" s="135">
        <v>46031.0</v>
      </c>
      <c r="V102" s="135"/>
      <c r="W102" s="135"/>
      <c r="X102" s="135">
        <v>46038.20833333333</v>
      </c>
      <c r="Y102" s="135">
        <v>46045.44029078704</v>
      </c>
      <c r="Z102" s="37">
        <v>46030.671452442126</v>
      </c>
      <c r="AA102" s="37">
        <v>46034.0</v>
      </c>
      <c r="AB102" s="43">
        <v>46045.44029078704</v>
      </c>
      <c r="AC102" s="6" t="s">
        <v>152</v>
      </c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</row>
    <row r="103">
      <c r="A103" s="23" t="s">
        <v>742</v>
      </c>
      <c r="B103" s="24" t="s">
        <v>387</v>
      </c>
      <c r="C103" s="24" t="s">
        <v>744</v>
      </c>
      <c r="D103" s="24" t="s">
        <v>95</v>
      </c>
      <c r="E103" s="128" t="s">
        <v>33</v>
      </c>
      <c r="F103" s="24" t="s">
        <v>96</v>
      </c>
      <c r="G103" s="24" t="s">
        <v>98</v>
      </c>
      <c r="H103" s="24" t="b">
        <v>1</v>
      </c>
      <c r="I103" s="24" t="b">
        <v>0</v>
      </c>
      <c r="J103" s="24" t="b">
        <v>0</v>
      </c>
      <c r="K103" s="36" t="s">
        <v>100</v>
      </c>
      <c r="L103" s="37">
        <v>46030.67347700232</v>
      </c>
      <c r="M103" s="24" t="s">
        <v>102</v>
      </c>
      <c r="N103" s="24" t="s">
        <v>103</v>
      </c>
      <c r="O103" s="6" t="b">
        <v>0</v>
      </c>
      <c r="P103" s="24" t="s">
        <v>51</v>
      </c>
      <c r="Q103" s="6"/>
      <c r="R103" s="6"/>
      <c r="S103" s="6"/>
      <c r="T103" s="37">
        <v>46030.67347700232</v>
      </c>
      <c r="U103" s="6"/>
      <c r="V103" s="135"/>
      <c r="W103" s="135"/>
      <c r="X103" s="135"/>
      <c r="Y103" s="135">
        <v>46045.440564131946</v>
      </c>
      <c r="Z103" s="37">
        <v>46030.67350965278</v>
      </c>
      <c r="AA103" s="37">
        <v>46034.0</v>
      </c>
      <c r="AB103" s="43">
        <v>46045.440564131946</v>
      </c>
      <c r="AC103" s="6" t="s">
        <v>152</v>
      </c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</row>
    <row r="104">
      <c r="A104" s="23" t="s">
        <v>1069</v>
      </c>
      <c r="B104" s="24" t="s">
        <v>1070</v>
      </c>
      <c r="C104" s="24" t="s">
        <v>1071</v>
      </c>
      <c r="D104" s="24" t="s">
        <v>95</v>
      </c>
      <c r="E104" s="128" t="s">
        <v>33</v>
      </c>
      <c r="F104" s="24" t="s">
        <v>96</v>
      </c>
      <c r="G104" s="24" t="s">
        <v>98</v>
      </c>
      <c r="H104" s="24" t="b">
        <v>1</v>
      </c>
      <c r="I104" s="24" t="b">
        <v>0</v>
      </c>
      <c r="J104" s="24" t="b">
        <v>0</v>
      </c>
      <c r="K104" s="36" t="s">
        <v>100</v>
      </c>
      <c r="L104" s="37">
        <v>46030.699595937505</v>
      </c>
      <c r="M104" s="24" t="s">
        <v>102</v>
      </c>
      <c r="N104" s="24" t="s">
        <v>103</v>
      </c>
      <c r="O104" s="6" t="b">
        <v>0</v>
      </c>
      <c r="P104" s="24" t="s">
        <v>51</v>
      </c>
      <c r="Q104" s="6"/>
      <c r="R104" s="6"/>
      <c r="S104" s="6"/>
      <c r="T104" s="37">
        <v>46030.699595937505</v>
      </c>
      <c r="U104" s="6"/>
      <c r="V104" s="135"/>
      <c r="W104" s="135"/>
      <c r="X104" s="135"/>
      <c r="Y104" s="135">
        <v>46036.426433761575</v>
      </c>
      <c r="Z104" s="43"/>
      <c r="AA104" s="43"/>
      <c r="AB104" s="43">
        <v>46036.426433761575</v>
      </c>
      <c r="AC104" s="6" t="s">
        <v>152</v>
      </c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</row>
    <row r="105">
      <c r="A105" s="23" t="s">
        <v>1077</v>
      </c>
      <c r="B105" s="24" t="s">
        <v>1078</v>
      </c>
      <c r="C105" s="24" t="s">
        <v>1079</v>
      </c>
      <c r="D105" s="24" t="s">
        <v>95</v>
      </c>
      <c r="E105" s="128" t="s">
        <v>33</v>
      </c>
      <c r="F105" s="24" t="s">
        <v>96</v>
      </c>
      <c r="G105" s="24" t="s">
        <v>98</v>
      </c>
      <c r="H105" s="24" t="b">
        <v>1</v>
      </c>
      <c r="I105" s="24" t="b">
        <v>0</v>
      </c>
      <c r="J105" s="24" t="b">
        <v>0</v>
      </c>
      <c r="K105" s="36" t="s">
        <v>100</v>
      </c>
      <c r="L105" s="37">
        <v>46030.71876206018</v>
      </c>
      <c r="M105" s="24" t="s">
        <v>102</v>
      </c>
      <c r="N105" s="24" t="s">
        <v>103</v>
      </c>
      <c r="O105" s="24" t="b">
        <v>0</v>
      </c>
      <c r="P105" s="24" t="s">
        <v>51</v>
      </c>
      <c r="Q105" s="24" t="s">
        <v>1080</v>
      </c>
      <c r="R105" s="6"/>
      <c r="S105" s="6"/>
      <c r="T105" s="37">
        <v>46030.71876206018</v>
      </c>
      <c r="U105" s="6"/>
      <c r="V105" s="135"/>
      <c r="W105" s="135"/>
      <c r="X105" s="135"/>
      <c r="Y105" s="135">
        <v>46045.4452465162</v>
      </c>
      <c r="Z105" s="43"/>
      <c r="AA105" s="43"/>
      <c r="AB105" s="43">
        <v>46045.4452465162</v>
      </c>
      <c r="AC105" s="6" t="s">
        <v>152</v>
      </c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</row>
    <row r="106">
      <c r="A106" s="23" t="s">
        <v>1086</v>
      </c>
      <c r="B106" s="24" t="s">
        <v>1087</v>
      </c>
      <c r="C106" s="24" t="s">
        <v>1089</v>
      </c>
      <c r="D106" s="24" t="s">
        <v>95</v>
      </c>
      <c r="E106" s="128" t="s">
        <v>33</v>
      </c>
      <c r="F106" s="24" t="s">
        <v>96</v>
      </c>
      <c r="G106" s="24" t="s">
        <v>98</v>
      </c>
      <c r="H106" s="24" t="b">
        <v>1</v>
      </c>
      <c r="I106" s="24" t="b">
        <v>0</v>
      </c>
      <c r="J106" s="24" t="b">
        <v>0</v>
      </c>
      <c r="K106" s="36" t="s">
        <v>100</v>
      </c>
      <c r="L106" s="37">
        <v>46030.724736550925</v>
      </c>
      <c r="M106" s="24" t="s">
        <v>102</v>
      </c>
      <c r="N106" s="24" t="s">
        <v>103</v>
      </c>
      <c r="O106" s="6" t="b">
        <v>0</v>
      </c>
      <c r="P106" s="24" t="s">
        <v>51</v>
      </c>
      <c r="Q106" s="6"/>
      <c r="R106" s="6"/>
      <c r="S106" s="6"/>
      <c r="T106" s="37">
        <v>46030.724736550925</v>
      </c>
      <c r="U106" s="6"/>
      <c r="V106" s="135"/>
      <c r="W106" s="135"/>
      <c r="X106" s="135"/>
      <c r="Y106" s="135">
        <v>46041.642048622685</v>
      </c>
      <c r="Z106" s="43"/>
      <c r="AA106" s="43"/>
      <c r="AB106" s="43">
        <v>46041.642048622685</v>
      </c>
      <c r="AC106" s="6" t="s">
        <v>152</v>
      </c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</row>
    <row r="107">
      <c r="A107" s="23" t="s">
        <v>1103</v>
      </c>
      <c r="B107" s="24" t="s">
        <v>1104</v>
      </c>
      <c r="C107" s="24" t="s">
        <v>1105</v>
      </c>
      <c r="D107" s="24" t="s">
        <v>95</v>
      </c>
      <c r="E107" s="128" t="s">
        <v>33</v>
      </c>
      <c r="F107" s="24" t="s">
        <v>96</v>
      </c>
      <c r="G107" s="24" t="s">
        <v>98</v>
      </c>
      <c r="H107" s="24" t="b">
        <v>1</v>
      </c>
      <c r="I107" s="24" t="b">
        <v>0</v>
      </c>
      <c r="J107" s="24" t="b">
        <v>0</v>
      </c>
      <c r="K107" s="36" t="s">
        <v>100</v>
      </c>
      <c r="L107" s="37">
        <v>46030.730305150464</v>
      </c>
      <c r="M107" s="24" t="s">
        <v>102</v>
      </c>
      <c r="N107" s="24" t="s">
        <v>103</v>
      </c>
      <c r="O107" s="6" t="b">
        <v>0</v>
      </c>
      <c r="P107" s="24" t="s">
        <v>51</v>
      </c>
      <c r="Q107" s="6"/>
      <c r="R107" s="6"/>
      <c r="S107" s="6"/>
      <c r="T107" s="37">
        <v>46030.730305150464</v>
      </c>
      <c r="U107" s="6"/>
      <c r="V107" s="135"/>
      <c r="W107" s="135"/>
      <c r="X107" s="135"/>
      <c r="Y107" s="135">
        <v>46052.43580020833</v>
      </c>
      <c r="Z107" s="43"/>
      <c r="AA107" s="43"/>
      <c r="AB107" s="43">
        <v>46052.43580020833</v>
      </c>
      <c r="AC107" s="6" t="s">
        <v>152</v>
      </c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</row>
    <row r="108">
      <c r="A108" s="23" t="s">
        <v>1113</v>
      </c>
      <c r="B108" s="24" t="s">
        <v>1114</v>
      </c>
      <c r="C108" s="24" t="s">
        <v>1115</v>
      </c>
      <c r="D108" s="24" t="s">
        <v>95</v>
      </c>
      <c r="E108" s="128" t="s">
        <v>33</v>
      </c>
      <c r="F108" s="24" t="s">
        <v>96</v>
      </c>
      <c r="G108" s="24" t="s">
        <v>98</v>
      </c>
      <c r="H108" s="24" t="b">
        <v>1</v>
      </c>
      <c r="I108" s="24" t="b">
        <v>0</v>
      </c>
      <c r="J108" s="24" t="b">
        <v>0</v>
      </c>
      <c r="K108" s="36" t="s">
        <v>100</v>
      </c>
      <c r="L108" s="37">
        <v>46031.52265997685</v>
      </c>
      <c r="M108" s="24" t="s">
        <v>102</v>
      </c>
      <c r="N108" s="24" t="s">
        <v>103</v>
      </c>
      <c r="O108" s="6" t="b">
        <v>0</v>
      </c>
      <c r="P108" s="24" t="s">
        <v>51</v>
      </c>
      <c r="Q108" s="6"/>
      <c r="R108" s="6"/>
      <c r="S108" s="6"/>
      <c r="T108" s="37">
        <v>46031.52265997685</v>
      </c>
      <c r="U108" s="6"/>
      <c r="V108" s="135"/>
      <c r="W108" s="135"/>
      <c r="X108" s="135"/>
      <c r="Y108" s="135">
        <v>46036.412317106486</v>
      </c>
      <c r="Z108" s="43"/>
      <c r="AA108" s="43"/>
      <c r="AB108" s="43">
        <v>46036.412317106486</v>
      </c>
      <c r="AC108" s="6" t="s">
        <v>152</v>
      </c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</row>
    <row r="109">
      <c r="A109" s="23" t="s">
        <v>1125</v>
      </c>
      <c r="B109" s="24" t="s">
        <v>1126</v>
      </c>
      <c r="C109" s="24" t="s">
        <v>1127</v>
      </c>
      <c r="D109" s="24" t="s">
        <v>95</v>
      </c>
      <c r="E109" s="128" t="s">
        <v>33</v>
      </c>
      <c r="F109" s="24" t="s">
        <v>96</v>
      </c>
      <c r="G109" s="24" t="s">
        <v>98</v>
      </c>
      <c r="H109" s="6" t="b">
        <v>0</v>
      </c>
      <c r="I109" s="24" t="b">
        <v>1</v>
      </c>
      <c r="J109" s="6" t="b">
        <v>0</v>
      </c>
      <c r="K109" s="36" t="s">
        <v>100</v>
      </c>
      <c r="L109" s="37">
        <v>46027.0</v>
      </c>
      <c r="M109" s="24" t="s">
        <v>102</v>
      </c>
      <c r="N109" s="24" t="s">
        <v>103</v>
      </c>
      <c r="O109" s="24" t="b">
        <v>0</v>
      </c>
      <c r="P109" s="24" t="s">
        <v>51</v>
      </c>
      <c r="Q109" s="24" t="s">
        <v>1133</v>
      </c>
      <c r="R109" s="6"/>
      <c r="S109" s="6"/>
      <c r="T109" s="37">
        <v>46027.0</v>
      </c>
      <c r="U109" s="135">
        <v>46027.0</v>
      </c>
      <c r="V109" s="135"/>
      <c r="W109" s="135"/>
      <c r="X109" s="135">
        <v>46027.0</v>
      </c>
      <c r="Y109" s="135">
        <v>46028.0</v>
      </c>
      <c r="Z109" s="43"/>
      <c r="AA109" s="43"/>
      <c r="AB109" s="43">
        <v>46028.0</v>
      </c>
      <c r="AC109" s="6" t="s">
        <v>152</v>
      </c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</row>
    <row r="110">
      <c r="A110" s="23" t="s">
        <v>1135</v>
      </c>
      <c r="B110" s="24" t="s">
        <v>1136</v>
      </c>
      <c r="C110" s="24" t="s">
        <v>1137</v>
      </c>
      <c r="D110" s="24" t="s">
        <v>95</v>
      </c>
      <c r="E110" s="128" t="s">
        <v>33</v>
      </c>
      <c r="F110" s="24" t="s">
        <v>96</v>
      </c>
      <c r="G110" s="24" t="s">
        <v>98</v>
      </c>
      <c r="H110" s="24" t="b">
        <v>1</v>
      </c>
      <c r="I110" s="24" t="b">
        <v>0</v>
      </c>
      <c r="J110" s="24" t="b">
        <v>0</v>
      </c>
      <c r="K110" s="36" t="s">
        <v>100</v>
      </c>
      <c r="L110" s="37">
        <v>46034.387862557865</v>
      </c>
      <c r="M110" s="24" t="s">
        <v>102</v>
      </c>
      <c r="N110" s="24" t="s">
        <v>103</v>
      </c>
      <c r="O110" s="6" t="b">
        <v>0</v>
      </c>
      <c r="P110" s="24" t="s">
        <v>51</v>
      </c>
      <c r="Q110" s="6"/>
      <c r="R110" s="6"/>
      <c r="S110" s="6"/>
      <c r="T110" s="37">
        <v>46034.387862557865</v>
      </c>
      <c r="U110" s="6"/>
      <c r="V110" s="135"/>
      <c r="W110" s="135"/>
      <c r="X110" s="135">
        <v>46038.20833333333</v>
      </c>
      <c r="Y110" s="135">
        <v>46041.64873296296</v>
      </c>
      <c r="Z110" s="43"/>
      <c r="AA110" s="43"/>
      <c r="AB110" s="43">
        <v>46041.64873296296</v>
      </c>
      <c r="AC110" s="6" t="s">
        <v>152</v>
      </c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</row>
    <row r="111">
      <c r="A111" s="23" t="s">
        <v>1145</v>
      </c>
      <c r="B111" s="24" t="s">
        <v>336</v>
      </c>
      <c r="C111" s="24" t="s">
        <v>1146</v>
      </c>
      <c r="D111" s="24" t="s">
        <v>120</v>
      </c>
      <c r="E111" s="128" t="s">
        <v>149</v>
      </c>
      <c r="F111" s="24" t="s">
        <v>96</v>
      </c>
      <c r="G111" s="24" t="s">
        <v>98</v>
      </c>
      <c r="H111" s="24" t="b">
        <v>1</v>
      </c>
      <c r="I111" s="24" t="b">
        <v>0</v>
      </c>
      <c r="J111" s="24" t="b">
        <v>0</v>
      </c>
      <c r="K111" s="36" t="s">
        <v>100</v>
      </c>
      <c r="L111" s="37">
        <v>46034.393824432875</v>
      </c>
      <c r="M111" s="24" t="s">
        <v>102</v>
      </c>
      <c r="N111" s="24" t="s">
        <v>103</v>
      </c>
      <c r="O111" s="6" t="b">
        <v>0</v>
      </c>
      <c r="P111" s="24" t="s">
        <v>51</v>
      </c>
      <c r="Q111" s="6"/>
      <c r="R111" s="6"/>
      <c r="S111" s="6"/>
      <c r="T111" s="37">
        <v>46034.393824432875</v>
      </c>
      <c r="U111" s="6"/>
      <c r="V111" s="135"/>
      <c r="W111" s="135"/>
      <c r="X111" s="135"/>
      <c r="Y111" s="135">
        <v>46045.44613582176</v>
      </c>
      <c r="Z111" s="43"/>
      <c r="AA111" s="43"/>
      <c r="AB111" s="43">
        <v>46045.44613582176</v>
      </c>
      <c r="AC111" s="6" t="s">
        <v>152</v>
      </c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</row>
    <row r="112">
      <c r="A112" s="23" t="s">
        <v>1154</v>
      </c>
      <c r="B112" s="24" t="s">
        <v>387</v>
      </c>
      <c r="C112" s="24" t="s">
        <v>1156</v>
      </c>
      <c r="D112" s="24" t="s">
        <v>95</v>
      </c>
      <c r="E112" s="128" t="s">
        <v>33</v>
      </c>
      <c r="F112" s="24" t="s">
        <v>96</v>
      </c>
      <c r="G112" s="24" t="s">
        <v>98</v>
      </c>
      <c r="H112" s="24" t="b">
        <v>1</v>
      </c>
      <c r="I112" s="24" t="b">
        <v>0</v>
      </c>
      <c r="J112" s="24" t="b">
        <v>0</v>
      </c>
      <c r="K112" s="36" t="s">
        <v>100</v>
      </c>
      <c r="L112" s="37">
        <v>46034.40692959491</v>
      </c>
      <c r="M112" s="24" t="s">
        <v>102</v>
      </c>
      <c r="N112" s="24" t="s">
        <v>103</v>
      </c>
      <c r="O112" s="6" t="b">
        <v>0</v>
      </c>
      <c r="P112" s="24" t="s">
        <v>51</v>
      </c>
      <c r="Q112" s="6"/>
      <c r="R112" s="6"/>
      <c r="S112" s="6"/>
      <c r="T112" s="37">
        <v>46034.40692959491</v>
      </c>
      <c r="U112" s="6"/>
      <c r="V112" s="135"/>
      <c r="W112" s="135"/>
      <c r="X112" s="135">
        <v>46038.20833333333</v>
      </c>
      <c r="Y112" s="135">
        <v>46041.65280186343</v>
      </c>
      <c r="Z112" s="43"/>
      <c r="AA112" s="43"/>
      <c r="AB112" s="43">
        <v>46041.65280186343</v>
      </c>
      <c r="AC112" s="6" t="s">
        <v>152</v>
      </c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</row>
    <row r="113">
      <c r="A113" s="23" t="s">
        <v>1164</v>
      </c>
      <c r="B113" s="24" t="s">
        <v>1165</v>
      </c>
      <c r="C113" s="24" t="s">
        <v>1166</v>
      </c>
      <c r="D113" s="24" t="s">
        <v>95</v>
      </c>
      <c r="E113" s="128" t="s">
        <v>33</v>
      </c>
      <c r="F113" s="24" t="s">
        <v>96</v>
      </c>
      <c r="G113" s="24" t="s">
        <v>98</v>
      </c>
      <c r="H113" s="24" t="b">
        <v>1</v>
      </c>
      <c r="I113" s="24" t="b">
        <v>0</v>
      </c>
      <c r="J113" s="24" t="b">
        <v>0</v>
      </c>
      <c r="K113" s="36" t="s">
        <v>100</v>
      </c>
      <c r="L113" s="37">
        <v>46034.413646608795</v>
      </c>
      <c r="M113" s="24" t="s">
        <v>102</v>
      </c>
      <c r="N113" s="24" t="s">
        <v>103</v>
      </c>
      <c r="O113" s="6" t="b">
        <v>0</v>
      </c>
      <c r="P113" s="24" t="s">
        <v>51</v>
      </c>
      <c r="Q113" s="6"/>
      <c r="R113" s="6"/>
      <c r="S113" s="6"/>
      <c r="T113" s="37">
        <v>46034.413646608795</v>
      </c>
      <c r="U113" s="6"/>
      <c r="V113" s="135"/>
      <c r="W113" s="135"/>
      <c r="X113" s="135">
        <v>46038.20833333333</v>
      </c>
      <c r="Y113" s="135">
        <v>46041.65722050926</v>
      </c>
      <c r="Z113" s="43"/>
      <c r="AA113" s="43"/>
      <c r="AB113" s="43">
        <v>46041.65722050926</v>
      </c>
      <c r="AC113" s="6" t="s">
        <v>152</v>
      </c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</row>
    <row r="114">
      <c r="A114" s="23" t="s">
        <v>1176</v>
      </c>
      <c r="B114" s="24" t="s">
        <v>1177</v>
      </c>
      <c r="C114" s="24" t="s">
        <v>1178</v>
      </c>
      <c r="D114" s="24" t="s">
        <v>95</v>
      </c>
      <c r="E114" s="128" t="s">
        <v>33</v>
      </c>
      <c r="F114" s="24" t="s">
        <v>96</v>
      </c>
      <c r="G114" s="24" t="s">
        <v>98</v>
      </c>
      <c r="H114" s="24" t="b">
        <v>1</v>
      </c>
      <c r="I114" s="24" t="b">
        <v>0</v>
      </c>
      <c r="J114" s="24" t="b">
        <v>0</v>
      </c>
      <c r="K114" s="36" t="s">
        <v>100</v>
      </c>
      <c r="L114" s="37">
        <v>46034.424306574074</v>
      </c>
      <c r="M114" s="24" t="s">
        <v>102</v>
      </c>
      <c r="N114" s="24" t="s">
        <v>103</v>
      </c>
      <c r="O114" s="6" t="b">
        <v>0</v>
      </c>
      <c r="P114" s="24" t="s">
        <v>51</v>
      </c>
      <c r="Q114" s="6"/>
      <c r="R114" s="6"/>
      <c r="S114" s="6"/>
      <c r="T114" s="37">
        <v>46034.424306574074</v>
      </c>
      <c r="U114" s="6"/>
      <c r="V114" s="135"/>
      <c r="W114" s="135"/>
      <c r="X114" s="135">
        <v>46038.20833333333</v>
      </c>
      <c r="Y114" s="135">
        <v>46041.65962576389</v>
      </c>
      <c r="Z114" s="43"/>
      <c r="AA114" s="43"/>
      <c r="AB114" s="43">
        <v>46041.65962576389</v>
      </c>
      <c r="AC114" s="6" t="s">
        <v>152</v>
      </c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</row>
    <row r="115">
      <c r="A115" s="23" t="s">
        <v>742</v>
      </c>
      <c r="B115" s="24" t="s">
        <v>387</v>
      </c>
      <c r="C115" s="24" t="s">
        <v>744</v>
      </c>
      <c r="D115" s="24" t="s">
        <v>95</v>
      </c>
      <c r="E115" s="128" t="s">
        <v>33</v>
      </c>
      <c r="F115" s="24" t="s">
        <v>96</v>
      </c>
      <c r="G115" s="24" t="s">
        <v>98</v>
      </c>
      <c r="H115" s="24" t="b">
        <v>1</v>
      </c>
      <c r="I115" s="24" t="b">
        <v>0</v>
      </c>
      <c r="J115" s="24" t="b">
        <v>0</v>
      </c>
      <c r="K115" s="36" t="s">
        <v>100</v>
      </c>
      <c r="L115" s="37">
        <v>46034.453514085646</v>
      </c>
      <c r="M115" s="24" t="s">
        <v>102</v>
      </c>
      <c r="N115" s="24" t="s">
        <v>103</v>
      </c>
      <c r="O115" s="6" t="b">
        <v>0</v>
      </c>
      <c r="P115" s="24" t="s">
        <v>51</v>
      </c>
      <c r="Q115" s="6"/>
      <c r="R115" s="6"/>
      <c r="S115" s="6"/>
      <c r="T115" s="37">
        <v>46034.453514085646</v>
      </c>
      <c r="U115" s="6"/>
      <c r="V115" s="135"/>
      <c r="W115" s="135"/>
      <c r="X115" s="135"/>
      <c r="Y115" s="135">
        <v>46041.6774843287</v>
      </c>
      <c r="Z115" s="43"/>
      <c r="AA115" s="43"/>
      <c r="AB115" s="43">
        <v>46041.6774843287</v>
      </c>
      <c r="AC115" s="6" t="s">
        <v>152</v>
      </c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</row>
    <row r="116">
      <c r="A116" s="23" t="s">
        <v>1194</v>
      </c>
      <c r="B116" s="24" t="s">
        <v>1196</v>
      </c>
      <c r="C116" s="24" t="s">
        <v>1197</v>
      </c>
      <c r="D116" s="24" t="s">
        <v>95</v>
      </c>
      <c r="E116" s="128" t="s">
        <v>33</v>
      </c>
      <c r="F116" s="24" t="s">
        <v>96</v>
      </c>
      <c r="G116" s="24" t="s">
        <v>1199</v>
      </c>
      <c r="H116" s="24" t="b">
        <v>0</v>
      </c>
      <c r="I116" s="24" t="b">
        <v>0</v>
      </c>
      <c r="J116" s="24" t="b">
        <v>0</v>
      </c>
      <c r="K116" s="36" t="s">
        <v>100</v>
      </c>
      <c r="L116" s="37">
        <v>46035.699245763884</v>
      </c>
      <c r="M116" s="24" t="s">
        <v>102</v>
      </c>
      <c r="N116" s="24" t="s">
        <v>103</v>
      </c>
      <c r="O116" s="6" t="b">
        <v>0</v>
      </c>
      <c r="P116" s="24" t="s">
        <v>51</v>
      </c>
      <c r="Q116" s="6"/>
      <c r="R116" s="6"/>
      <c r="S116" s="6"/>
      <c r="T116" s="135">
        <v>46045.20833333333</v>
      </c>
      <c r="U116" s="135">
        <v>46045.20833333333</v>
      </c>
      <c r="V116" s="135"/>
      <c r="W116" s="135"/>
      <c r="X116" s="135">
        <v>46045.20833333333</v>
      </c>
      <c r="Y116" s="135">
        <v>46048.0</v>
      </c>
      <c r="Z116" s="43"/>
      <c r="AA116" s="43"/>
      <c r="AB116" s="43">
        <v>46048.0</v>
      </c>
      <c r="AC116" s="6" t="s">
        <v>152</v>
      </c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</row>
    <row r="117">
      <c r="A117" s="23" t="s">
        <v>1209</v>
      </c>
      <c r="B117" s="24" t="s">
        <v>1210</v>
      </c>
      <c r="C117" s="24" t="s">
        <v>417</v>
      </c>
      <c r="D117" s="24" t="s">
        <v>95</v>
      </c>
      <c r="E117" s="128" t="s">
        <v>33</v>
      </c>
      <c r="F117" s="24" t="s">
        <v>96</v>
      </c>
      <c r="G117" s="24" t="s">
        <v>1199</v>
      </c>
      <c r="H117" s="24" t="b">
        <v>0</v>
      </c>
      <c r="I117" s="24" t="b">
        <v>0</v>
      </c>
      <c r="J117" s="24" t="b">
        <v>0</v>
      </c>
      <c r="K117" s="36" t="s">
        <v>100</v>
      </c>
      <c r="L117" s="37">
        <v>46035.70507998843</v>
      </c>
      <c r="M117" s="24" t="s">
        <v>102</v>
      </c>
      <c r="N117" s="24" t="s">
        <v>103</v>
      </c>
      <c r="O117" s="6" t="b">
        <v>0</v>
      </c>
      <c r="P117" s="24" t="s">
        <v>51</v>
      </c>
      <c r="Q117" s="6"/>
      <c r="R117" s="6"/>
      <c r="S117" s="6"/>
      <c r="T117" s="135">
        <v>46045.20833333333</v>
      </c>
      <c r="U117" s="135">
        <v>46045.20833333333</v>
      </c>
      <c r="V117" s="135"/>
      <c r="W117" s="135"/>
      <c r="X117" s="135">
        <v>46045.20833333333</v>
      </c>
      <c r="Y117" s="135">
        <v>46048.0</v>
      </c>
      <c r="Z117" s="43"/>
      <c r="AA117" s="43"/>
      <c r="AB117" s="43">
        <v>46048.0</v>
      </c>
      <c r="AC117" s="6" t="s">
        <v>152</v>
      </c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</row>
    <row r="118">
      <c r="A118" s="23" t="s">
        <v>1212</v>
      </c>
      <c r="B118" s="24" t="s">
        <v>1213</v>
      </c>
      <c r="C118" s="24" t="s">
        <v>417</v>
      </c>
      <c r="D118" s="24" t="s">
        <v>95</v>
      </c>
      <c r="E118" s="128" t="s">
        <v>33</v>
      </c>
      <c r="F118" s="24" t="s">
        <v>96</v>
      </c>
      <c r="G118" s="24" t="s">
        <v>1199</v>
      </c>
      <c r="H118" s="6" t="b">
        <v>0</v>
      </c>
      <c r="I118" s="6" t="b">
        <v>0</v>
      </c>
      <c r="J118" s="6" t="b">
        <v>0</v>
      </c>
      <c r="K118" s="36" t="s">
        <v>100</v>
      </c>
      <c r="L118" s="37">
        <v>46035.72275289352</v>
      </c>
      <c r="M118" s="24" t="s">
        <v>102</v>
      </c>
      <c r="N118" s="24" t="s">
        <v>103</v>
      </c>
      <c r="O118" s="6" t="b">
        <v>0</v>
      </c>
      <c r="P118" s="24" t="s">
        <v>51</v>
      </c>
      <c r="Q118" s="6"/>
      <c r="R118" s="6"/>
      <c r="S118" s="6"/>
      <c r="T118" s="135">
        <v>46045.20833333333</v>
      </c>
      <c r="U118" s="135">
        <v>46045.20833333333</v>
      </c>
      <c r="V118" s="135"/>
      <c r="W118" s="135"/>
      <c r="X118" s="135">
        <v>46045.20833333333</v>
      </c>
      <c r="Y118" s="135">
        <v>46048.0</v>
      </c>
      <c r="Z118" s="43"/>
      <c r="AA118" s="43"/>
      <c r="AB118" s="43">
        <v>46048.0</v>
      </c>
      <c r="AC118" s="6" t="s">
        <v>152</v>
      </c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</row>
    <row r="119">
      <c r="A119" s="23" t="s">
        <v>1220</v>
      </c>
      <c r="B119" s="24" t="s">
        <v>1221</v>
      </c>
      <c r="C119" s="24" t="s">
        <v>1222</v>
      </c>
      <c r="D119" s="24" t="s">
        <v>95</v>
      </c>
      <c r="E119" s="128" t="s">
        <v>33</v>
      </c>
      <c r="F119" s="24" t="s">
        <v>96</v>
      </c>
      <c r="G119" s="24" t="s">
        <v>1199</v>
      </c>
      <c r="H119" s="24" t="b">
        <v>0</v>
      </c>
      <c r="I119" s="24" t="b">
        <v>0</v>
      </c>
      <c r="J119" s="24" t="b">
        <v>0</v>
      </c>
      <c r="K119" s="36" t="s">
        <v>100</v>
      </c>
      <c r="L119" s="37">
        <v>46027.0</v>
      </c>
      <c r="M119" s="24" t="s">
        <v>102</v>
      </c>
      <c r="N119" s="24" t="s">
        <v>103</v>
      </c>
      <c r="O119" s="6" t="b">
        <v>0</v>
      </c>
      <c r="P119" s="24" t="s">
        <v>51</v>
      </c>
      <c r="Q119" s="6"/>
      <c r="R119" s="6"/>
      <c r="S119" s="6"/>
      <c r="T119" s="135">
        <v>46036.59353560185</v>
      </c>
      <c r="U119" s="135">
        <v>46036.59353560185</v>
      </c>
      <c r="V119" s="135"/>
      <c r="W119" s="135"/>
      <c r="X119" s="135">
        <v>46036.59353560185</v>
      </c>
      <c r="Y119" s="135">
        <v>46036.59353560185</v>
      </c>
      <c r="Z119" s="43"/>
      <c r="AA119" s="43"/>
      <c r="AB119" s="43">
        <v>46036.59353560185</v>
      </c>
      <c r="AC119" s="6" t="s">
        <v>152</v>
      </c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</row>
    <row r="120">
      <c r="A120" s="23" t="s">
        <v>1231</v>
      </c>
      <c r="B120" s="24" t="s">
        <v>1232</v>
      </c>
      <c r="C120" s="24" t="s">
        <v>1233</v>
      </c>
      <c r="D120" s="24" t="s">
        <v>120</v>
      </c>
      <c r="E120" s="128" t="s">
        <v>149</v>
      </c>
      <c r="F120" s="24" t="s">
        <v>96</v>
      </c>
      <c r="G120" s="24" t="s">
        <v>98</v>
      </c>
      <c r="H120" s="6" t="b">
        <v>0</v>
      </c>
      <c r="I120" s="6" t="b">
        <v>0</v>
      </c>
      <c r="J120" s="6" t="b">
        <v>0</v>
      </c>
      <c r="K120" s="36" t="s">
        <v>100</v>
      </c>
      <c r="L120" s="37">
        <v>46036.666575613424</v>
      </c>
      <c r="M120" s="24" t="s">
        <v>102</v>
      </c>
      <c r="N120" s="24" t="s">
        <v>103</v>
      </c>
      <c r="O120" s="24" t="b">
        <v>0</v>
      </c>
      <c r="P120" s="24" t="s">
        <v>51</v>
      </c>
      <c r="Q120" s="24" t="s">
        <v>308</v>
      </c>
      <c r="R120" s="6"/>
      <c r="S120" s="6"/>
      <c r="T120" s="37">
        <v>46036.666575613424</v>
      </c>
      <c r="U120" s="37">
        <v>46036.666575613424</v>
      </c>
      <c r="V120" s="135"/>
      <c r="W120" s="135"/>
      <c r="X120" s="135">
        <v>46044.671228900464</v>
      </c>
      <c r="Y120" s="135">
        <v>46044.671228900464</v>
      </c>
      <c r="Z120" s="37">
        <v>46041.46200478009</v>
      </c>
      <c r="AA120" s="37">
        <v>46041.4620340625</v>
      </c>
      <c r="AB120" s="43">
        <v>46044.671228900464</v>
      </c>
      <c r="AC120" s="6" t="s">
        <v>152</v>
      </c>
      <c r="AD120" s="63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</row>
    <row r="121">
      <c r="A121" s="23" t="s">
        <v>1244</v>
      </c>
      <c r="B121" s="24" t="s">
        <v>1245</v>
      </c>
      <c r="C121" s="24" t="s">
        <v>1246</v>
      </c>
      <c r="D121" s="24" t="s">
        <v>120</v>
      </c>
      <c r="E121" s="128" t="s">
        <v>149</v>
      </c>
      <c r="F121" s="24" t="s">
        <v>96</v>
      </c>
      <c r="G121" s="24" t="s">
        <v>98</v>
      </c>
      <c r="H121" s="6" t="b">
        <v>0</v>
      </c>
      <c r="I121" s="6" t="b">
        <v>0</v>
      </c>
      <c r="J121" s="6" t="b">
        <v>0</v>
      </c>
      <c r="K121" s="36" t="s">
        <v>100</v>
      </c>
      <c r="L121" s="37">
        <v>46024.0</v>
      </c>
      <c r="M121" s="24" t="s">
        <v>102</v>
      </c>
      <c r="N121" s="24" t="s">
        <v>103</v>
      </c>
      <c r="O121" s="24" t="b">
        <v>0</v>
      </c>
      <c r="P121" s="24" t="s">
        <v>51</v>
      </c>
      <c r="Q121" s="24" t="s">
        <v>1248</v>
      </c>
      <c r="R121" s="6"/>
      <c r="S121" s="6"/>
      <c r="T121" s="37">
        <v>46024.0</v>
      </c>
      <c r="U121" s="37">
        <v>46024.0</v>
      </c>
      <c r="V121" s="135"/>
      <c r="W121" s="135"/>
      <c r="X121" s="135">
        <v>46055.72334170139</v>
      </c>
      <c r="Y121" s="135">
        <v>46055.72334170139</v>
      </c>
      <c r="Z121" s="37">
        <v>46036.744836134254</v>
      </c>
      <c r="AA121" s="37">
        <v>46041.462071435184</v>
      </c>
      <c r="AB121" s="43">
        <v>46055.72334170139</v>
      </c>
      <c r="AC121" s="6" t="s">
        <v>152</v>
      </c>
      <c r="AD121" s="63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</row>
    <row r="122">
      <c r="A122" s="23" t="s">
        <v>1254</v>
      </c>
      <c r="B122" s="24" t="s">
        <v>1255</v>
      </c>
      <c r="C122" s="24" t="s">
        <v>1246</v>
      </c>
      <c r="D122" s="24" t="s">
        <v>120</v>
      </c>
      <c r="E122" s="128" t="s">
        <v>149</v>
      </c>
      <c r="F122" s="24" t="s">
        <v>96</v>
      </c>
      <c r="G122" s="24" t="s">
        <v>98</v>
      </c>
      <c r="H122" s="6" t="b">
        <v>0</v>
      </c>
      <c r="I122" s="6" t="b">
        <v>0</v>
      </c>
      <c r="J122" s="6" t="b">
        <v>0</v>
      </c>
      <c r="K122" s="36" t="s">
        <v>100</v>
      </c>
      <c r="L122" s="37">
        <v>46037.447894930556</v>
      </c>
      <c r="M122" s="24" t="s">
        <v>102</v>
      </c>
      <c r="N122" s="24" t="s">
        <v>103</v>
      </c>
      <c r="O122" s="24" t="b">
        <v>0</v>
      </c>
      <c r="P122" s="24" t="s">
        <v>51</v>
      </c>
      <c r="Q122" s="24" t="s">
        <v>1256</v>
      </c>
      <c r="R122" s="6"/>
      <c r="S122" s="6"/>
      <c r="T122" s="37">
        <v>46037.447894930556</v>
      </c>
      <c r="U122" s="37">
        <v>46037.447894930556</v>
      </c>
      <c r="V122" s="135"/>
      <c r="W122" s="135"/>
      <c r="X122" s="135">
        <v>46045.710631423615</v>
      </c>
      <c r="Y122" s="135">
        <v>46045.710631423615</v>
      </c>
      <c r="Z122" s="37">
        <v>46041.46197292824</v>
      </c>
      <c r="AA122" s="37">
        <v>46043.58507479167</v>
      </c>
      <c r="AB122" s="43">
        <v>46045.710631423615</v>
      </c>
      <c r="AC122" s="6" t="s">
        <v>152</v>
      </c>
      <c r="AD122" s="63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</row>
    <row r="123">
      <c r="A123" s="23" t="s">
        <v>1263</v>
      </c>
      <c r="B123" s="24" t="s">
        <v>1265</v>
      </c>
      <c r="C123" s="24" t="s">
        <v>1266</v>
      </c>
      <c r="D123" s="24" t="s">
        <v>120</v>
      </c>
      <c r="E123" s="128" t="s">
        <v>149</v>
      </c>
      <c r="F123" s="24" t="s">
        <v>96</v>
      </c>
      <c r="G123" s="24" t="s">
        <v>98</v>
      </c>
      <c r="H123" s="6" t="b">
        <v>0</v>
      </c>
      <c r="I123" s="6" t="b">
        <v>0</v>
      </c>
      <c r="J123" s="6" t="b">
        <v>0</v>
      </c>
      <c r="K123" s="36" t="s">
        <v>100</v>
      </c>
      <c r="L123" s="37">
        <v>46037.447913275464</v>
      </c>
      <c r="M123" s="24" t="s">
        <v>102</v>
      </c>
      <c r="N123" s="24" t="s">
        <v>103</v>
      </c>
      <c r="O123" s="24" t="b">
        <v>0</v>
      </c>
      <c r="P123" s="24" t="s">
        <v>51</v>
      </c>
      <c r="Q123" s="24" t="s">
        <v>1256</v>
      </c>
      <c r="R123" s="6"/>
      <c r="S123" s="6"/>
      <c r="T123" s="37">
        <v>46037.447913275464</v>
      </c>
      <c r="U123" s="37">
        <v>46037.447913275464</v>
      </c>
      <c r="V123" s="135"/>
      <c r="W123" s="135"/>
      <c r="X123" s="135">
        <v>46062.64886422454</v>
      </c>
      <c r="Y123" s="135">
        <v>46062.64886422454</v>
      </c>
      <c r="Z123" s="43"/>
      <c r="AA123" s="43"/>
      <c r="AB123" s="43">
        <v>46062.64886422454</v>
      </c>
      <c r="AC123" s="6" t="s">
        <v>152</v>
      </c>
      <c r="AD123" s="63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</row>
    <row r="124">
      <c r="A124" s="23" t="s">
        <v>1277</v>
      </c>
      <c r="B124" s="24" t="s">
        <v>1278</v>
      </c>
      <c r="C124" s="24" t="s">
        <v>1279</v>
      </c>
      <c r="D124" s="24" t="s">
        <v>120</v>
      </c>
      <c r="E124" s="128" t="s">
        <v>149</v>
      </c>
      <c r="F124" s="24" t="s">
        <v>96</v>
      </c>
      <c r="G124" s="24" t="s">
        <v>98</v>
      </c>
      <c r="H124" s="6" t="b">
        <v>0</v>
      </c>
      <c r="I124" s="6" t="b">
        <v>0</v>
      </c>
      <c r="J124" s="6" t="b">
        <v>0</v>
      </c>
      <c r="K124" s="36" t="s">
        <v>100</v>
      </c>
      <c r="L124" s="37">
        <v>46037.56790219907</v>
      </c>
      <c r="M124" s="24" t="s">
        <v>102</v>
      </c>
      <c r="N124" s="24" t="s">
        <v>103</v>
      </c>
      <c r="O124" s="24" t="b">
        <v>0</v>
      </c>
      <c r="P124" s="24" t="s">
        <v>51</v>
      </c>
      <c r="Q124" s="24" t="s">
        <v>308</v>
      </c>
      <c r="R124" s="6"/>
      <c r="S124" s="6"/>
      <c r="T124" s="37">
        <v>46037.56790219907</v>
      </c>
      <c r="U124" s="37">
        <v>46037.56790219907</v>
      </c>
      <c r="V124" s="135"/>
      <c r="W124" s="135"/>
      <c r="X124" s="135">
        <v>46050.0</v>
      </c>
      <c r="Y124" s="135">
        <v>46050.0</v>
      </c>
      <c r="Z124" s="37">
        <v>46037.56792085648</v>
      </c>
      <c r="AA124" s="37">
        <v>46043.58743771991</v>
      </c>
      <c r="AB124" s="43">
        <v>46050.0</v>
      </c>
      <c r="AC124" s="6" t="s">
        <v>152</v>
      </c>
      <c r="AD124" s="63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</row>
    <row r="125">
      <c r="A125" s="23" t="s">
        <v>1291</v>
      </c>
      <c r="B125" s="24" t="s">
        <v>1292</v>
      </c>
      <c r="C125" s="24" t="s">
        <v>1293</v>
      </c>
      <c r="D125" s="24" t="s">
        <v>120</v>
      </c>
      <c r="E125" s="128" t="s">
        <v>149</v>
      </c>
      <c r="F125" s="24" t="s">
        <v>96</v>
      </c>
      <c r="G125" s="24" t="s">
        <v>98</v>
      </c>
      <c r="H125" s="6" t="b">
        <v>0</v>
      </c>
      <c r="I125" s="6" t="b">
        <v>0</v>
      </c>
      <c r="J125" s="6" t="b">
        <v>0</v>
      </c>
      <c r="K125" s="36" t="s">
        <v>100</v>
      </c>
      <c r="L125" s="37">
        <v>46037.622518125005</v>
      </c>
      <c r="M125" s="24" t="s">
        <v>102</v>
      </c>
      <c r="N125" s="24" t="s">
        <v>103</v>
      </c>
      <c r="O125" s="24" t="b">
        <v>0</v>
      </c>
      <c r="P125" s="24" t="s">
        <v>51</v>
      </c>
      <c r="Q125" s="24" t="s">
        <v>308</v>
      </c>
      <c r="R125" s="6"/>
      <c r="S125" s="6"/>
      <c r="T125" s="37">
        <v>46037.622518125005</v>
      </c>
      <c r="U125" s="37">
        <v>46037.622518125005</v>
      </c>
      <c r="V125" s="135"/>
      <c r="W125" s="135"/>
      <c r="X125" s="135">
        <v>46050.0</v>
      </c>
      <c r="Y125" s="135">
        <v>46050.0</v>
      </c>
      <c r="Z125" s="37">
        <v>46041.46171206019</v>
      </c>
      <c r="AA125" s="37">
        <v>46043.588252835645</v>
      </c>
      <c r="AB125" s="43">
        <v>46050.0</v>
      </c>
      <c r="AC125" s="6" t="s">
        <v>152</v>
      </c>
      <c r="AD125" s="63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</row>
    <row r="126">
      <c r="A126" s="23" t="s">
        <v>1301</v>
      </c>
      <c r="B126" s="24" t="s">
        <v>1303</v>
      </c>
      <c r="C126" s="24" t="s">
        <v>1304</v>
      </c>
      <c r="D126" s="24" t="s">
        <v>120</v>
      </c>
      <c r="E126" s="128" t="s">
        <v>149</v>
      </c>
      <c r="F126" s="24" t="s">
        <v>96</v>
      </c>
      <c r="G126" s="24" t="s">
        <v>98</v>
      </c>
      <c r="H126" s="6" t="b">
        <v>0</v>
      </c>
      <c r="I126" s="6" t="b">
        <v>0</v>
      </c>
      <c r="J126" s="6" t="b">
        <v>0</v>
      </c>
      <c r="K126" s="36" t="s">
        <v>100</v>
      </c>
      <c r="L126" s="37">
        <v>46037.63880351852</v>
      </c>
      <c r="M126" s="24" t="s">
        <v>102</v>
      </c>
      <c r="N126" s="24" t="s">
        <v>103</v>
      </c>
      <c r="O126" s="24" t="b">
        <v>0</v>
      </c>
      <c r="P126" s="24" t="s">
        <v>51</v>
      </c>
      <c r="Q126" s="24" t="s">
        <v>1309</v>
      </c>
      <c r="R126" s="6"/>
      <c r="S126" s="6"/>
      <c r="T126" s="37">
        <v>46037.63880351852</v>
      </c>
      <c r="U126" s="37">
        <v>46037.63880351852</v>
      </c>
      <c r="V126" s="135"/>
      <c r="W126" s="135"/>
      <c r="X126" s="135">
        <v>46048.0</v>
      </c>
      <c r="Y126" s="135">
        <v>46048.0</v>
      </c>
      <c r="Z126" s="43"/>
      <c r="AA126" s="43"/>
      <c r="AB126" s="43">
        <v>46048.0</v>
      </c>
      <c r="AC126" s="6" t="s">
        <v>152</v>
      </c>
      <c r="AD126" s="63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</row>
    <row r="127">
      <c r="A127" s="23" t="s">
        <v>1312</v>
      </c>
      <c r="B127" s="24" t="s">
        <v>1313</v>
      </c>
      <c r="C127" s="24" t="s">
        <v>1314</v>
      </c>
      <c r="D127" s="24" t="s">
        <v>95</v>
      </c>
      <c r="E127" s="128" t="s">
        <v>33</v>
      </c>
      <c r="F127" s="24" t="s">
        <v>96</v>
      </c>
      <c r="G127" s="24" t="s">
        <v>98</v>
      </c>
      <c r="H127" s="6" t="b">
        <v>0</v>
      </c>
      <c r="I127" s="6" t="b">
        <v>0</v>
      </c>
      <c r="J127" s="6" t="b">
        <v>0</v>
      </c>
      <c r="K127" s="36" t="s">
        <v>100</v>
      </c>
      <c r="L127" s="37">
        <v>46037.0</v>
      </c>
      <c r="M127" s="24" t="s">
        <v>102</v>
      </c>
      <c r="N127" s="24" t="s">
        <v>103</v>
      </c>
      <c r="O127" s="24" t="b">
        <v>0</v>
      </c>
      <c r="P127" s="24" t="s">
        <v>51</v>
      </c>
      <c r="Q127" s="24" t="s">
        <v>1316</v>
      </c>
      <c r="R127" s="107"/>
      <c r="S127" s="107">
        <v>46038.0</v>
      </c>
      <c r="T127" s="135">
        <v>46038.0</v>
      </c>
      <c r="U127" s="135">
        <v>46059.20833333333</v>
      </c>
      <c r="V127" s="135">
        <v>46093.0</v>
      </c>
      <c r="W127" s="135"/>
      <c r="X127" s="135">
        <v>46127.16666666667</v>
      </c>
      <c r="Y127" s="135">
        <v>46111.406154490745</v>
      </c>
      <c r="Z127" s="37">
        <v>46073.4562446412</v>
      </c>
      <c r="AA127" s="43"/>
      <c r="AB127" s="43">
        <v>46111.406154490745</v>
      </c>
      <c r="AC127" s="6" t="s">
        <v>152</v>
      </c>
      <c r="AD127" s="63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</row>
    <row r="128">
      <c r="A128" s="23" t="s">
        <v>1322</v>
      </c>
      <c r="B128" s="24" t="s">
        <v>1323</v>
      </c>
      <c r="C128" s="24" t="s">
        <v>1324</v>
      </c>
      <c r="D128" s="24" t="s">
        <v>120</v>
      </c>
      <c r="E128" s="128" t="s">
        <v>149</v>
      </c>
      <c r="F128" s="24" t="s">
        <v>96</v>
      </c>
      <c r="G128" s="24" t="s">
        <v>98</v>
      </c>
      <c r="H128" s="6" t="b">
        <v>0</v>
      </c>
      <c r="I128" s="6" t="b">
        <v>0</v>
      </c>
      <c r="J128" s="6" t="b">
        <v>0</v>
      </c>
      <c r="K128" s="36" t="s">
        <v>100</v>
      </c>
      <c r="L128" s="37">
        <v>46041.596908067135</v>
      </c>
      <c r="M128" s="24" t="s">
        <v>102</v>
      </c>
      <c r="N128" s="24" t="s">
        <v>103</v>
      </c>
      <c r="O128" s="24" t="b">
        <v>0</v>
      </c>
      <c r="P128" s="24" t="s">
        <v>51</v>
      </c>
      <c r="Q128" s="24" t="s">
        <v>308</v>
      </c>
      <c r="R128" s="6"/>
      <c r="S128" s="6"/>
      <c r="T128" s="37">
        <v>46041.596908067135</v>
      </c>
      <c r="U128" s="37">
        <v>46041.596908067135</v>
      </c>
      <c r="V128" s="135"/>
      <c r="W128" s="135"/>
      <c r="X128" s="135">
        <v>46055.41747667824</v>
      </c>
      <c r="Y128" s="135">
        <v>46055.41747667824</v>
      </c>
      <c r="Z128" s="37">
        <v>46041.59694046296</v>
      </c>
      <c r="AA128" s="37">
        <v>46043.60099944445</v>
      </c>
      <c r="AB128" s="43">
        <v>46055.41747667824</v>
      </c>
      <c r="AC128" s="6" t="s">
        <v>152</v>
      </c>
      <c r="AD128" s="63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</row>
    <row r="129">
      <c r="A129" s="23" t="s">
        <v>1329</v>
      </c>
      <c r="B129" s="24" t="s">
        <v>1330</v>
      </c>
      <c r="C129" s="24" t="s">
        <v>1331</v>
      </c>
      <c r="D129" s="24" t="s">
        <v>95</v>
      </c>
      <c r="E129" s="128" t="s">
        <v>33</v>
      </c>
      <c r="F129" s="24" t="s">
        <v>96</v>
      </c>
      <c r="G129" s="24" t="s">
        <v>98</v>
      </c>
      <c r="H129" s="6" t="b">
        <v>0</v>
      </c>
      <c r="I129" s="6" t="b">
        <v>0</v>
      </c>
      <c r="J129" s="24" t="b">
        <v>1</v>
      </c>
      <c r="K129" s="36" t="s">
        <v>100</v>
      </c>
      <c r="L129" s="37">
        <v>45978.0</v>
      </c>
      <c r="M129" s="24" t="s">
        <v>102</v>
      </c>
      <c r="N129" s="24" t="s">
        <v>103</v>
      </c>
      <c r="O129" s="24" t="b">
        <v>0</v>
      </c>
      <c r="P129" s="24" t="s">
        <v>51</v>
      </c>
      <c r="Q129" s="24"/>
      <c r="R129" s="6"/>
      <c r="S129" s="6"/>
      <c r="T129" s="37">
        <v>45978.0</v>
      </c>
      <c r="U129" s="135">
        <v>45995.20833333333</v>
      </c>
      <c r="V129" s="107"/>
      <c r="W129" s="107"/>
      <c r="X129" s="107">
        <v>46038.20833333333</v>
      </c>
      <c r="Y129" s="107">
        <v>46048.0</v>
      </c>
      <c r="Z129" s="43"/>
      <c r="AA129" s="37">
        <v>46045.447684189814</v>
      </c>
      <c r="AB129" s="43">
        <v>46048.0</v>
      </c>
      <c r="AC129" s="6" t="s">
        <v>139</v>
      </c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</row>
    <row r="130">
      <c r="A130" s="23" t="s">
        <v>1337</v>
      </c>
      <c r="B130" s="24" t="s">
        <v>1339</v>
      </c>
      <c r="C130" s="24" t="s">
        <v>1341</v>
      </c>
      <c r="D130" s="24" t="s">
        <v>95</v>
      </c>
      <c r="E130" s="128" t="s">
        <v>33</v>
      </c>
      <c r="F130" s="24" t="s">
        <v>96</v>
      </c>
      <c r="G130" s="24" t="s">
        <v>98</v>
      </c>
      <c r="H130" s="24" t="b">
        <v>1</v>
      </c>
      <c r="I130" s="6" t="b">
        <v>0</v>
      </c>
      <c r="J130" s="6" t="b">
        <v>0</v>
      </c>
      <c r="K130" s="36" t="s">
        <v>100</v>
      </c>
      <c r="L130" s="37">
        <v>45989.0</v>
      </c>
      <c r="M130" s="24" t="s">
        <v>102</v>
      </c>
      <c r="N130" s="24" t="s">
        <v>103</v>
      </c>
      <c r="O130" s="6" t="b">
        <v>0</v>
      </c>
      <c r="P130" s="24" t="s">
        <v>51</v>
      </c>
      <c r="Q130" s="6"/>
      <c r="R130" s="6"/>
      <c r="S130" s="6"/>
      <c r="T130" s="37">
        <v>45989.0</v>
      </c>
      <c r="U130" s="135">
        <v>46009.20833333333</v>
      </c>
      <c r="V130" s="107"/>
      <c r="W130" s="107"/>
      <c r="X130" s="107">
        <v>46038.20833333333</v>
      </c>
      <c r="Y130" s="107">
        <v>46041.63647037037</v>
      </c>
      <c r="Z130" s="43"/>
      <c r="AA130" s="43"/>
      <c r="AB130" s="43">
        <v>46041.63647037037</v>
      </c>
      <c r="AC130" s="6" t="s">
        <v>139</v>
      </c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</row>
    <row r="131">
      <c r="A131" s="134" t="s">
        <v>1351</v>
      </c>
      <c r="B131" s="24" t="s">
        <v>1353</v>
      </c>
      <c r="C131" s="24" t="s">
        <v>1354</v>
      </c>
      <c r="D131" s="140" t="s">
        <v>144</v>
      </c>
      <c r="E131" s="145" t="s">
        <v>145</v>
      </c>
      <c r="F131" s="140" t="s">
        <v>96</v>
      </c>
      <c r="G131" s="140" t="s">
        <v>98</v>
      </c>
      <c r="H131" s="140" t="b">
        <v>1</v>
      </c>
      <c r="I131" s="146" t="b">
        <v>0</v>
      </c>
      <c r="J131" s="146" t="b">
        <v>0</v>
      </c>
      <c r="K131" s="147" t="s">
        <v>100</v>
      </c>
      <c r="L131" s="148">
        <v>46042.44315152778</v>
      </c>
      <c r="M131" s="140" t="s">
        <v>102</v>
      </c>
      <c r="N131" s="24" t="s">
        <v>103</v>
      </c>
      <c r="O131" s="140" t="b">
        <v>0</v>
      </c>
      <c r="P131" s="140" t="s">
        <v>51</v>
      </c>
      <c r="Q131" s="140"/>
      <c r="R131" s="6"/>
      <c r="S131" s="6"/>
      <c r="T131" s="148">
        <v>46042.44315152778</v>
      </c>
      <c r="U131" s="6"/>
      <c r="V131" s="135"/>
      <c r="W131" s="135"/>
      <c r="X131" s="135"/>
      <c r="Y131" s="135">
        <v>46078.530268518516</v>
      </c>
      <c r="Z131" s="43"/>
      <c r="AA131" s="43"/>
      <c r="AB131" s="43">
        <v>46078.530268518516</v>
      </c>
      <c r="AC131" s="6" t="s">
        <v>152</v>
      </c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</row>
    <row r="132">
      <c r="A132" s="23" t="s">
        <v>1366</v>
      </c>
      <c r="B132" s="6"/>
      <c r="C132" s="24" t="s">
        <v>1368</v>
      </c>
      <c r="D132" s="24" t="s">
        <v>144</v>
      </c>
      <c r="E132" s="128" t="s">
        <v>145</v>
      </c>
      <c r="F132" s="24" t="s">
        <v>96</v>
      </c>
      <c r="G132" s="24" t="s">
        <v>98</v>
      </c>
      <c r="H132" s="24" t="b">
        <v>1</v>
      </c>
      <c r="I132" s="6" t="b">
        <v>0</v>
      </c>
      <c r="J132" s="6" t="b">
        <v>0</v>
      </c>
      <c r="K132" s="147" t="s">
        <v>100</v>
      </c>
      <c r="L132" s="37">
        <v>46042.44336006945</v>
      </c>
      <c r="M132" s="24" t="s">
        <v>102</v>
      </c>
      <c r="N132" s="24" t="s">
        <v>103</v>
      </c>
      <c r="O132" s="6" t="b">
        <v>0</v>
      </c>
      <c r="P132" s="24" t="s">
        <v>51</v>
      </c>
      <c r="Q132" s="6"/>
      <c r="R132" s="6"/>
      <c r="S132" s="6"/>
      <c r="T132" s="37">
        <v>46042.44336006945</v>
      </c>
      <c r="U132" s="135">
        <v>46051.0</v>
      </c>
      <c r="V132" s="135"/>
      <c r="W132" s="135"/>
      <c r="X132" s="135">
        <v>46079.0</v>
      </c>
      <c r="Y132" s="135">
        <v>46087.0</v>
      </c>
      <c r="Z132" s="43"/>
      <c r="AA132" s="43"/>
      <c r="AB132" s="43">
        <v>46087.0</v>
      </c>
      <c r="AC132" s="6" t="s">
        <v>152</v>
      </c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</row>
    <row r="133">
      <c r="A133" s="23" t="s">
        <v>1374</v>
      </c>
      <c r="B133" s="6"/>
      <c r="C133" s="24" t="s">
        <v>1375</v>
      </c>
      <c r="D133" s="24" t="s">
        <v>144</v>
      </c>
      <c r="E133" s="128" t="s">
        <v>145</v>
      </c>
      <c r="F133" s="24" t="s">
        <v>96</v>
      </c>
      <c r="G133" s="24" t="s">
        <v>98</v>
      </c>
      <c r="H133" s="24" t="b">
        <v>1</v>
      </c>
      <c r="I133" s="6" t="b">
        <v>0</v>
      </c>
      <c r="J133" s="6" t="b">
        <v>0</v>
      </c>
      <c r="K133" s="147" t="s">
        <v>100</v>
      </c>
      <c r="L133" s="37">
        <v>46042.44337446759</v>
      </c>
      <c r="M133" s="24" t="s">
        <v>102</v>
      </c>
      <c r="N133" s="24" t="s">
        <v>103</v>
      </c>
      <c r="O133" s="6" t="b">
        <v>0</v>
      </c>
      <c r="P133" s="24" t="s">
        <v>51</v>
      </c>
      <c r="Q133" s="6"/>
      <c r="R133" s="6"/>
      <c r="S133" s="6"/>
      <c r="T133" s="37">
        <v>46042.44337446759</v>
      </c>
      <c r="U133" s="135">
        <v>46048.20833333333</v>
      </c>
      <c r="V133" s="135"/>
      <c r="W133" s="135"/>
      <c r="X133" s="135">
        <v>46094.16666666667</v>
      </c>
      <c r="Y133" s="135">
        <v>46090.660996921295</v>
      </c>
      <c r="Z133" s="43"/>
      <c r="AA133" s="43"/>
      <c r="AB133" s="43">
        <v>46090.660996921295</v>
      </c>
      <c r="AC133" s="6" t="s">
        <v>152</v>
      </c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</row>
    <row r="134">
      <c r="A134" s="134" t="s">
        <v>1383</v>
      </c>
      <c r="B134" s="24" t="s">
        <v>1384</v>
      </c>
      <c r="C134" s="24" t="s">
        <v>1385</v>
      </c>
      <c r="D134" s="140" t="s">
        <v>144</v>
      </c>
      <c r="E134" s="145" t="s">
        <v>145</v>
      </c>
      <c r="F134" s="140" t="s">
        <v>96</v>
      </c>
      <c r="G134" s="140" t="s">
        <v>98</v>
      </c>
      <c r="H134" s="140" t="b">
        <v>1</v>
      </c>
      <c r="I134" s="146" t="b">
        <v>0</v>
      </c>
      <c r="J134" s="146" t="b">
        <v>0</v>
      </c>
      <c r="K134" s="147" t="s">
        <v>100</v>
      </c>
      <c r="L134" s="148">
        <v>46042.44338991898</v>
      </c>
      <c r="M134" s="140" t="s">
        <v>102</v>
      </c>
      <c r="N134" s="24" t="s">
        <v>103</v>
      </c>
      <c r="O134" s="140" t="b">
        <v>0</v>
      </c>
      <c r="P134" s="140" t="s">
        <v>51</v>
      </c>
      <c r="Q134" s="140"/>
      <c r="R134" s="6"/>
      <c r="S134" s="6"/>
      <c r="T134" s="148">
        <v>46042.44338991898</v>
      </c>
      <c r="U134" s="135">
        <v>46048.20833333333</v>
      </c>
      <c r="V134" s="135"/>
      <c r="W134" s="135"/>
      <c r="X134" s="135">
        <v>46077.0</v>
      </c>
      <c r="Y134" s="135">
        <v>46077.0</v>
      </c>
      <c r="Z134" s="43"/>
      <c r="AA134" s="43"/>
      <c r="AB134" s="43">
        <v>46077.0</v>
      </c>
      <c r="AC134" s="6" t="s">
        <v>152</v>
      </c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</row>
    <row r="135">
      <c r="A135" s="23" t="s">
        <v>1296</v>
      </c>
      <c r="B135" s="24" t="s">
        <v>1294</v>
      </c>
      <c r="C135" s="24" t="s">
        <v>1397</v>
      </c>
      <c r="D135" s="24" t="s">
        <v>120</v>
      </c>
      <c r="E135" s="128" t="s">
        <v>149</v>
      </c>
      <c r="F135" s="24" t="s">
        <v>96</v>
      </c>
      <c r="G135" s="24" t="s">
        <v>98</v>
      </c>
      <c r="H135" s="6" t="b">
        <v>0</v>
      </c>
      <c r="I135" s="6" t="b">
        <v>0</v>
      </c>
      <c r="J135" s="6" t="b">
        <v>0</v>
      </c>
      <c r="K135" s="147" t="s">
        <v>100</v>
      </c>
      <c r="L135" s="37">
        <v>46043.68354863426</v>
      </c>
      <c r="M135" s="24" t="s">
        <v>102</v>
      </c>
      <c r="N135" s="24" t="s">
        <v>103</v>
      </c>
      <c r="O135" s="24" t="b">
        <v>0</v>
      </c>
      <c r="P135" s="24" t="s">
        <v>51</v>
      </c>
      <c r="Q135" s="24" t="s">
        <v>308</v>
      </c>
      <c r="R135" s="6"/>
      <c r="S135" s="6"/>
      <c r="T135" s="37">
        <v>46043.68354863426</v>
      </c>
      <c r="U135" s="37">
        <v>46043.68354863426</v>
      </c>
      <c r="V135" s="135"/>
      <c r="W135" s="135"/>
      <c r="X135" s="135">
        <v>46094.52806170139</v>
      </c>
      <c r="Y135" s="135">
        <v>46094.52806170139</v>
      </c>
      <c r="Z135" s="43"/>
      <c r="AA135" s="43"/>
      <c r="AB135" s="43">
        <v>46094.52806170139</v>
      </c>
      <c r="AC135" s="6" t="s">
        <v>152</v>
      </c>
      <c r="AD135" s="63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</row>
    <row r="136">
      <c r="A136" s="149" t="s">
        <v>1220</v>
      </c>
      <c r="B136" s="24" t="s">
        <v>1221</v>
      </c>
      <c r="C136" s="24" t="s">
        <v>1222</v>
      </c>
      <c r="D136" s="24" t="s">
        <v>95</v>
      </c>
      <c r="E136" s="128" t="s">
        <v>33</v>
      </c>
      <c r="F136" s="24" t="s">
        <v>96</v>
      </c>
      <c r="G136" s="24" t="s">
        <v>1199</v>
      </c>
      <c r="H136" s="6" t="b">
        <v>0</v>
      </c>
      <c r="I136" s="6" t="b">
        <v>0</v>
      </c>
      <c r="J136" s="6" t="b">
        <v>0</v>
      </c>
      <c r="K136" s="36" t="s">
        <v>100</v>
      </c>
      <c r="L136" s="37">
        <v>46045.621320763894</v>
      </c>
      <c r="M136" s="24" t="s">
        <v>102</v>
      </c>
      <c r="N136" s="24" t="s">
        <v>103</v>
      </c>
      <c r="O136" s="24" t="b">
        <v>0</v>
      </c>
      <c r="P136" s="24" t="s">
        <v>51</v>
      </c>
      <c r="Q136" s="24" t="s">
        <v>1405</v>
      </c>
      <c r="R136" s="6"/>
      <c r="S136" s="6"/>
      <c r="T136" s="107">
        <v>46045.0</v>
      </c>
      <c r="U136" s="107">
        <v>46045.0</v>
      </c>
      <c r="V136" s="135"/>
      <c r="W136" s="6"/>
      <c r="X136" s="107">
        <v>46045.0</v>
      </c>
      <c r="Y136" s="107">
        <v>46045.0</v>
      </c>
      <c r="Z136" s="43"/>
      <c r="AA136" s="43"/>
      <c r="AB136" s="43">
        <v>46045.0</v>
      </c>
      <c r="AC136" s="6" t="s">
        <v>152</v>
      </c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</row>
    <row r="137">
      <c r="A137" s="23" t="s">
        <v>1408</v>
      </c>
      <c r="B137" s="24" t="s">
        <v>1409</v>
      </c>
      <c r="C137" s="24" t="s">
        <v>1410</v>
      </c>
      <c r="D137" s="24" t="s">
        <v>95</v>
      </c>
      <c r="E137" s="128" t="s">
        <v>33</v>
      </c>
      <c r="F137" s="24" t="s">
        <v>96</v>
      </c>
      <c r="G137" s="24" t="s">
        <v>418</v>
      </c>
      <c r="H137" s="6" t="b">
        <v>0</v>
      </c>
      <c r="I137" s="6" t="b">
        <v>0</v>
      </c>
      <c r="J137" s="6" t="b">
        <v>0</v>
      </c>
      <c r="K137" s="36" t="s">
        <v>100</v>
      </c>
      <c r="L137" s="37">
        <v>46045.62224009259</v>
      </c>
      <c r="M137" s="24" t="s">
        <v>102</v>
      </c>
      <c r="N137" s="24" t="s">
        <v>103</v>
      </c>
      <c r="O137" s="24" t="b">
        <v>0</v>
      </c>
      <c r="P137" s="24" t="s">
        <v>51</v>
      </c>
      <c r="Q137" s="24"/>
      <c r="R137" s="6"/>
      <c r="S137" s="6"/>
      <c r="T137" s="107">
        <v>46050.0</v>
      </c>
      <c r="U137" s="107">
        <v>46050.0</v>
      </c>
      <c r="V137" s="135"/>
      <c r="W137" s="135"/>
      <c r="X137" s="135">
        <v>46091.0</v>
      </c>
      <c r="Y137" s="135">
        <v>46094.540078460646</v>
      </c>
      <c r="Z137" s="43"/>
      <c r="AA137" s="43"/>
      <c r="AB137" s="43">
        <v>46094.540078460646</v>
      </c>
      <c r="AC137" s="6" t="s">
        <v>152</v>
      </c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</row>
    <row r="138">
      <c r="A138" s="150" t="s">
        <v>1415</v>
      </c>
      <c r="B138" s="151" t="s">
        <v>1416</v>
      </c>
      <c r="C138" s="151" t="s">
        <v>1417</v>
      </c>
      <c r="D138" s="24" t="s">
        <v>95</v>
      </c>
      <c r="E138" s="128" t="s">
        <v>33</v>
      </c>
      <c r="F138" s="152" t="s">
        <v>96</v>
      </c>
      <c r="G138" s="24" t="s">
        <v>418</v>
      </c>
      <c r="H138" s="6" t="b">
        <v>0</v>
      </c>
      <c r="I138" s="6" t="b">
        <v>0</v>
      </c>
      <c r="J138" s="6" t="b">
        <v>0</v>
      </c>
      <c r="K138" s="36" t="s">
        <v>100</v>
      </c>
      <c r="L138" s="37"/>
      <c r="M138" s="24" t="s">
        <v>102</v>
      </c>
      <c r="N138" s="24" t="s">
        <v>103</v>
      </c>
      <c r="O138" s="24" t="b">
        <v>0</v>
      </c>
      <c r="P138" s="24"/>
      <c r="Q138" s="24"/>
      <c r="R138" s="6"/>
      <c r="S138" s="6"/>
      <c r="T138" s="107">
        <v>46239.52573194444</v>
      </c>
      <c r="U138" s="107"/>
      <c r="V138" s="135">
        <v>46239.52576315972</v>
      </c>
      <c r="W138" s="135"/>
      <c r="X138" s="135"/>
      <c r="Y138" s="135"/>
      <c r="Z138" s="43"/>
      <c r="AA138" s="43"/>
      <c r="AB138" s="43">
        <v>46251.0</v>
      </c>
      <c r="AC138" s="6" t="s">
        <v>1424</v>
      </c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</row>
    <row r="139">
      <c r="A139" s="153" t="s">
        <v>1425</v>
      </c>
      <c r="B139" s="151" t="s">
        <v>1426</v>
      </c>
      <c r="C139" s="151" t="s">
        <v>1417</v>
      </c>
      <c r="D139" s="24" t="s">
        <v>95</v>
      </c>
      <c r="E139" s="128" t="s">
        <v>35</v>
      </c>
      <c r="F139" s="152" t="s">
        <v>96</v>
      </c>
      <c r="G139" s="24" t="s">
        <v>1199</v>
      </c>
      <c r="H139" s="6" t="b">
        <v>0</v>
      </c>
      <c r="I139" s="6" t="b">
        <v>0</v>
      </c>
      <c r="J139" s="6" t="b">
        <v>0</v>
      </c>
      <c r="K139" s="36" t="s">
        <v>100</v>
      </c>
      <c r="L139" s="37"/>
      <c r="M139" s="24" t="s">
        <v>102</v>
      </c>
      <c r="N139" s="24" t="s">
        <v>103</v>
      </c>
      <c r="O139" s="24" t="b">
        <v>0</v>
      </c>
      <c r="P139" s="24"/>
      <c r="Q139" s="24"/>
      <c r="R139" s="6"/>
      <c r="S139" s="6"/>
      <c r="T139" s="107">
        <v>46239.52578694445</v>
      </c>
      <c r="U139" s="107"/>
      <c r="V139" s="135">
        <v>46239.52582178241</v>
      </c>
      <c r="W139" s="135"/>
      <c r="X139" s="135"/>
      <c r="Y139" s="135"/>
      <c r="Z139" s="43"/>
      <c r="AA139" s="43"/>
      <c r="AB139" s="43">
        <v>46251.0</v>
      </c>
      <c r="AC139" s="6" t="s">
        <v>1424</v>
      </c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</row>
    <row r="140">
      <c r="A140" s="153" t="s">
        <v>1429</v>
      </c>
      <c r="B140" s="151" t="s">
        <v>1430</v>
      </c>
      <c r="C140" s="151" t="s">
        <v>1417</v>
      </c>
      <c r="D140" s="24" t="s">
        <v>95</v>
      </c>
      <c r="E140" s="128" t="s">
        <v>35</v>
      </c>
      <c r="F140" s="152" t="s">
        <v>96</v>
      </c>
      <c r="G140" s="24" t="s">
        <v>1199</v>
      </c>
      <c r="H140" s="6" t="b">
        <v>0</v>
      </c>
      <c r="I140" s="6" t="b">
        <v>0</v>
      </c>
      <c r="J140" s="6" t="b">
        <v>0</v>
      </c>
      <c r="K140" s="36" t="s">
        <v>100</v>
      </c>
      <c r="L140" s="37"/>
      <c r="M140" s="24" t="s">
        <v>102</v>
      </c>
      <c r="N140" s="24" t="s">
        <v>103</v>
      </c>
      <c r="O140" s="24" t="b">
        <v>0</v>
      </c>
      <c r="P140" s="24"/>
      <c r="Q140" s="24"/>
      <c r="R140" s="6"/>
      <c r="S140" s="6"/>
      <c r="T140" s="107">
        <v>46239.52583270833</v>
      </c>
      <c r="U140" s="107"/>
      <c r="V140" s="135">
        <v>46239.52585090278</v>
      </c>
      <c r="W140" s="135"/>
      <c r="X140" s="135"/>
      <c r="Y140" s="135"/>
      <c r="Z140" s="43"/>
      <c r="AA140" s="43"/>
      <c r="AB140" s="43">
        <v>46251.0</v>
      </c>
      <c r="AC140" s="6" t="s">
        <v>1424</v>
      </c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</row>
    <row r="141">
      <c r="A141" s="153" t="s">
        <v>1433</v>
      </c>
      <c r="B141" s="151" t="s">
        <v>1434</v>
      </c>
      <c r="C141" s="151" t="s">
        <v>1417</v>
      </c>
      <c r="D141" s="24" t="s">
        <v>95</v>
      </c>
      <c r="E141" s="128" t="s">
        <v>35</v>
      </c>
      <c r="F141" s="152" t="s">
        <v>96</v>
      </c>
      <c r="G141" s="24" t="s">
        <v>1199</v>
      </c>
      <c r="H141" s="6" t="b">
        <v>0</v>
      </c>
      <c r="I141" s="6" t="b">
        <v>0</v>
      </c>
      <c r="J141" s="6" t="b">
        <v>0</v>
      </c>
      <c r="K141" s="36" t="s">
        <v>100</v>
      </c>
      <c r="L141" s="37"/>
      <c r="M141" s="24" t="s">
        <v>102</v>
      </c>
      <c r="N141" s="24" t="s">
        <v>103</v>
      </c>
      <c r="O141" s="24" t="b">
        <v>0</v>
      </c>
      <c r="P141" s="24"/>
      <c r="Q141" s="24"/>
      <c r="R141" s="6"/>
      <c r="S141" s="6"/>
      <c r="T141" s="107">
        <v>46239.52586876157</v>
      </c>
      <c r="U141" s="107"/>
      <c r="V141" s="135">
        <v>46239.52590800926</v>
      </c>
      <c r="W141" s="135"/>
      <c r="X141" s="135"/>
      <c r="Y141" s="135"/>
      <c r="Z141" s="43"/>
      <c r="AA141" s="43"/>
      <c r="AB141" s="43">
        <v>46251.0</v>
      </c>
      <c r="AC141" s="6" t="s">
        <v>1424</v>
      </c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</row>
    <row r="142">
      <c r="A142" s="149" t="s">
        <v>1440</v>
      </c>
      <c r="B142" s="24"/>
      <c r="C142" s="24"/>
      <c r="D142" s="24" t="s">
        <v>95</v>
      </c>
      <c r="E142" s="128" t="s">
        <v>35</v>
      </c>
      <c r="F142" s="24" t="s">
        <v>96</v>
      </c>
      <c r="G142" s="24" t="s">
        <v>1199</v>
      </c>
      <c r="H142" s="6" t="b">
        <v>0</v>
      </c>
      <c r="I142" s="6" t="b">
        <v>0</v>
      </c>
      <c r="J142" s="6" t="b">
        <v>0</v>
      </c>
      <c r="K142" s="36" t="s">
        <v>100</v>
      </c>
      <c r="L142" s="37"/>
      <c r="M142" s="24"/>
      <c r="N142" s="24"/>
      <c r="O142" s="24" t="b">
        <v>0</v>
      </c>
      <c r="P142" s="24" t="s">
        <v>51</v>
      </c>
      <c r="Q142" s="24"/>
      <c r="R142" s="6"/>
      <c r="S142" s="6"/>
      <c r="T142" s="107"/>
      <c r="U142" s="107"/>
      <c r="V142" s="135"/>
      <c r="W142" s="135"/>
      <c r="X142" s="135"/>
      <c r="Y142" s="135"/>
      <c r="Z142" s="43"/>
      <c r="AA142" s="43"/>
      <c r="AB142" s="43">
        <v>46251.0</v>
      </c>
      <c r="AC142" s="6" t="s">
        <v>339</v>
      </c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</row>
    <row r="143">
      <c r="A143" s="23" t="s">
        <v>1448</v>
      </c>
      <c r="B143" s="24" t="s">
        <v>1449</v>
      </c>
      <c r="C143" s="24" t="s">
        <v>1450</v>
      </c>
      <c r="D143" s="24" t="s">
        <v>95</v>
      </c>
      <c r="E143" s="128" t="s">
        <v>33</v>
      </c>
      <c r="F143" s="24" t="s">
        <v>96</v>
      </c>
      <c r="G143" s="24" t="s">
        <v>418</v>
      </c>
      <c r="H143" s="6" t="b">
        <v>0</v>
      </c>
      <c r="I143" s="6" t="b">
        <v>0</v>
      </c>
      <c r="J143" s="6" t="b">
        <v>0</v>
      </c>
      <c r="K143" s="36" t="s">
        <v>100</v>
      </c>
      <c r="L143" s="37">
        <v>46045.62225153935</v>
      </c>
      <c r="M143" s="24" t="s">
        <v>102</v>
      </c>
      <c r="N143" s="24" t="s">
        <v>103</v>
      </c>
      <c r="O143" s="24" t="b">
        <v>0</v>
      </c>
      <c r="P143" s="24" t="s">
        <v>51</v>
      </c>
      <c r="Q143" s="24"/>
      <c r="R143" s="6"/>
      <c r="S143" s="6"/>
      <c r="T143" s="107">
        <v>46050.0</v>
      </c>
      <c r="U143" s="107">
        <v>46050.0</v>
      </c>
      <c r="V143" s="135"/>
      <c r="W143" s="135"/>
      <c r="X143" s="135">
        <v>46091.0</v>
      </c>
      <c r="Y143" s="135">
        <v>46094.59331759259</v>
      </c>
      <c r="Z143" s="43"/>
      <c r="AA143" s="43"/>
      <c r="AB143" s="43">
        <v>46094.59331759259</v>
      </c>
      <c r="AC143" s="6" t="s">
        <v>152</v>
      </c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</row>
    <row r="144">
      <c r="A144" s="149" t="s">
        <v>1454</v>
      </c>
      <c r="B144" s="24"/>
      <c r="C144" s="24"/>
      <c r="D144" s="24" t="s">
        <v>95</v>
      </c>
      <c r="E144" s="128" t="s">
        <v>35</v>
      </c>
      <c r="F144" s="24" t="s">
        <v>96</v>
      </c>
      <c r="G144" s="24" t="s">
        <v>1199</v>
      </c>
      <c r="H144" s="6" t="b">
        <v>0</v>
      </c>
      <c r="I144" s="6" t="b">
        <v>0</v>
      </c>
      <c r="J144" s="6" t="b">
        <v>0</v>
      </c>
      <c r="K144" s="36" t="s">
        <v>100</v>
      </c>
      <c r="L144" s="37"/>
      <c r="M144" s="24"/>
      <c r="N144" s="24"/>
      <c r="O144" s="24" t="b">
        <v>0</v>
      </c>
      <c r="P144" s="24" t="s">
        <v>51</v>
      </c>
      <c r="Q144" s="24"/>
      <c r="R144" s="6"/>
      <c r="S144" s="6"/>
      <c r="T144" s="107"/>
      <c r="U144" s="107"/>
      <c r="V144" s="135"/>
      <c r="W144" s="135"/>
      <c r="X144" s="135"/>
      <c r="Y144" s="135"/>
      <c r="Z144" s="43"/>
      <c r="AA144" s="43"/>
      <c r="AB144" s="43">
        <v>46251.0</v>
      </c>
      <c r="AC144" s="6" t="s">
        <v>339</v>
      </c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</row>
    <row r="145">
      <c r="A145" s="149" t="s">
        <v>1461</v>
      </c>
      <c r="B145" s="24"/>
      <c r="C145" s="24"/>
      <c r="D145" s="24" t="s">
        <v>95</v>
      </c>
      <c r="E145" s="128" t="s">
        <v>35</v>
      </c>
      <c r="F145" s="24" t="s">
        <v>96</v>
      </c>
      <c r="G145" s="24" t="s">
        <v>1199</v>
      </c>
      <c r="H145" s="6" t="b">
        <v>0</v>
      </c>
      <c r="I145" s="6" t="b">
        <v>0</v>
      </c>
      <c r="J145" s="6" t="b">
        <v>0</v>
      </c>
      <c r="K145" s="36" t="s">
        <v>100</v>
      </c>
      <c r="L145" s="37"/>
      <c r="M145" s="24"/>
      <c r="N145" s="24"/>
      <c r="O145" s="24" t="b">
        <v>0</v>
      </c>
      <c r="P145" s="24" t="s">
        <v>51</v>
      </c>
      <c r="Q145" s="24"/>
      <c r="R145" s="6"/>
      <c r="S145" s="6"/>
      <c r="T145" s="107"/>
      <c r="U145" s="107"/>
      <c r="V145" s="135"/>
      <c r="W145" s="135"/>
      <c r="X145" s="135"/>
      <c r="Y145" s="135"/>
      <c r="Z145" s="43"/>
      <c r="AA145" s="43"/>
      <c r="AB145" s="43">
        <v>46251.0</v>
      </c>
      <c r="AC145" s="6" t="s">
        <v>339</v>
      </c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</row>
    <row r="146">
      <c r="A146" s="23" t="s">
        <v>1463</v>
      </c>
      <c r="B146" s="24" t="s">
        <v>1464</v>
      </c>
      <c r="C146" s="24" t="s">
        <v>1197</v>
      </c>
      <c r="D146" s="24" t="s">
        <v>95</v>
      </c>
      <c r="E146" s="128" t="s">
        <v>33</v>
      </c>
      <c r="F146" s="24" t="s">
        <v>96</v>
      </c>
      <c r="G146" s="24" t="s">
        <v>418</v>
      </c>
      <c r="H146" s="6" t="b">
        <v>0</v>
      </c>
      <c r="I146" s="6" t="b">
        <v>0</v>
      </c>
      <c r="J146" s="6" t="b">
        <v>0</v>
      </c>
      <c r="K146" s="36" t="s">
        <v>100</v>
      </c>
      <c r="L146" s="37">
        <v>46045.62228107639</v>
      </c>
      <c r="M146" s="24" t="s">
        <v>102</v>
      </c>
      <c r="N146" s="24" t="s">
        <v>103</v>
      </c>
      <c r="O146" s="24" t="b">
        <v>0</v>
      </c>
      <c r="P146" s="24" t="s">
        <v>51</v>
      </c>
      <c r="Q146" s="24" t="s">
        <v>1468</v>
      </c>
      <c r="R146" s="6"/>
      <c r="S146" s="6"/>
      <c r="T146" s="107">
        <v>46050.0</v>
      </c>
      <c r="U146" s="107">
        <v>46050.0</v>
      </c>
      <c r="V146" s="135"/>
      <c r="W146" s="135"/>
      <c r="X146" s="135">
        <v>46091.0</v>
      </c>
      <c r="Y146" s="135">
        <v>46094.615192060184</v>
      </c>
      <c r="Z146" s="43"/>
      <c r="AA146" s="43"/>
      <c r="AB146" s="43">
        <v>46094.615192060184</v>
      </c>
      <c r="AC146" s="6" t="s">
        <v>152</v>
      </c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</row>
    <row r="147">
      <c r="A147" s="23" t="s">
        <v>1477</v>
      </c>
      <c r="B147" s="24" t="s">
        <v>1478</v>
      </c>
      <c r="C147" s="24" t="s">
        <v>1197</v>
      </c>
      <c r="D147" s="24" t="s">
        <v>95</v>
      </c>
      <c r="E147" s="128" t="s">
        <v>33</v>
      </c>
      <c r="F147" s="24" t="s">
        <v>96</v>
      </c>
      <c r="G147" s="24" t="s">
        <v>418</v>
      </c>
      <c r="H147" s="6" t="b">
        <v>0</v>
      </c>
      <c r="I147" s="6" t="b">
        <v>0</v>
      </c>
      <c r="J147" s="6" t="b">
        <v>0</v>
      </c>
      <c r="K147" s="36" t="s">
        <v>100</v>
      </c>
      <c r="L147" s="37">
        <v>46045.62229357639</v>
      </c>
      <c r="M147" s="24" t="s">
        <v>102</v>
      </c>
      <c r="N147" s="24" t="s">
        <v>103</v>
      </c>
      <c r="O147" s="24" t="b">
        <v>0</v>
      </c>
      <c r="P147" s="24" t="s">
        <v>51</v>
      </c>
      <c r="Q147" s="24" t="s">
        <v>1468</v>
      </c>
      <c r="R147" s="6"/>
      <c r="S147" s="6"/>
      <c r="T147" s="107">
        <v>46050.0</v>
      </c>
      <c r="U147" s="107">
        <v>46050.0</v>
      </c>
      <c r="V147" s="135"/>
      <c r="W147" s="135"/>
      <c r="X147" s="135">
        <v>46091.0</v>
      </c>
      <c r="Y147" s="135">
        <v>46094.605775324075</v>
      </c>
      <c r="Z147" s="43"/>
      <c r="AA147" s="43"/>
      <c r="AB147" s="43">
        <v>46094.605775324075</v>
      </c>
      <c r="AC147" s="6" t="s">
        <v>152</v>
      </c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</row>
    <row r="148">
      <c r="A148" s="23" t="s">
        <v>1494</v>
      </c>
      <c r="B148" s="24" t="s">
        <v>1495</v>
      </c>
      <c r="C148" s="24" t="s">
        <v>1197</v>
      </c>
      <c r="D148" s="24" t="s">
        <v>95</v>
      </c>
      <c r="E148" s="128" t="s">
        <v>33</v>
      </c>
      <c r="F148" s="24" t="s">
        <v>96</v>
      </c>
      <c r="G148" s="24" t="s">
        <v>418</v>
      </c>
      <c r="H148" s="6" t="b">
        <v>0</v>
      </c>
      <c r="I148" s="6" t="b">
        <v>0</v>
      </c>
      <c r="J148" s="6" t="b">
        <v>0</v>
      </c>
      <c r="K148" s="36" t="s">
        <v>100</v>
      </c>
      <c r="L148" s="37">
        <v>46045.62231040509</v>
      </c>
      <c r="M148" s="24" t="s">
        <v>102</v>
      </c>
      <c r="N148" s="24" t="s">
        <v>103</v>
      </c>
      <c r="O148" s="24" t="b">
        <v>0</v>
      </c>
      <c r="P148" s="24" t="s">
        <v>51</v>
      </c>
      <c r="Q148" s="24" t="s">
        <v>1468</v>
      </c>
      <c r="R148" s="6"/>
      <c r="S148" s="6"/>
      <c r="T148" s="107">
        <v>46050.0</v>
      </c>
      <c r="U148" s="107">
        <v>46050.0</v>
      </c>
      <c r="V148" s="135"/>
      <c r="W148" s="135"/>
      <c r="X148" s="135">
        <v>46091.0</v>
      </c>
      <c r="Y148" s="135">
        <v>46094.615289016205</v>
      </c>
      <c r="Z148" s="43"/>
      <c r="AA148" s="43"/>
      <c r="AB148" s="43">
        <v>46094.615289016205</v>
      </c>
      <c r="AC148" s="6" t="s">
        <v>152</v>
      </c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</row>
    <row r="149">
      <c r="A149" s="23" t="s">
        <v>1506</v>
      </c>
      <c r="B149" s="24" t="s">
        <v>1507</v>
      </c>
      <c r="C149" s="24" t="s">
        <v>1508</v>
      </c>
      <c r="D149" s="24" t="s">
        <v>95</v>
      </c>
      <c r="E149" s="128" t="s">
        <v>33</v>
      </c>
      <c r="F149" s="24" t="s">
        <v>96</v>
      </c>
      <c r="G149" s="24" t="s">
        <v>98</v>
      </c>
      <c r="H149" s="24" t="b">
        <v>1</v>
      </c>
      <c r="I149" s="6" t="b">
        <v>0</v>
      </c>
      <c r="J149" s="6" t="b">
        <v>0</v>
      </c>
      <c r="K149" s="36" t="s">
        <v>100</v>
      </c>
      <c r="L149" s="37">
        <v>46048.74167662037</v>
      </c>
      <c r="M149" s="24" t="s">
        <v>102</v>
      </c>
      <c r="N149" s="24" t="s">
        <v>103</v>
      </c>
      <c r="O149" s="24" t="b">
        <v>0</v>
      </c>
      <c r="P149" s="24" t="s">
        <v>51</v>
      </c>
      <c r="Q149" s="24" t="s">
        <v>1513</v>
      </c>
      <c r="R149" s="6"/>
      <c r="S149" s="6"/>
      <c r="T149" s="37">
        <v>46048.74167662037</v>
      </c>
      <c r="U149" s="6"/>
      <c r="V149" s="135"/>
      <c r="W149" s="135"/>
      <c r="X149" s="135">
        <v>46052.20833333333</v>
      </c>
      <c r="Y149" s="135">
        <v>46052.6576753588</v>
      </c>
      <c r="Z149" s="43"/>
      <c r="AA149" s="43"/>
      <c r="AB149" s="43">
        <v>46052.6576753588</v>
      </c>
      <c r="AC149" s="6" t="s">
        <v>152</v>
      </c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</row>
    <row r="150">
      <c r="A150" s="23" t="s">
        <v>1517</v>
      </c>
      <c r="B150" s="24" t="s">
        <v>1518</v>
      </c>
      <c r="C150" s="24" t="s">
        <v>1519</v>
      </c>
      <c r="D150" s="24" t="s">
        <v>95</v>
      </c>
      <c r="E150" s="128" t="s">
        <v>33</v>
      </c>
      <c r="F150" s="24" t="s">
        <v>96</v>
      </c>
      <c r="G150" s="24" t="s">
        <v>98</v>
      </c>
      <c r="H150" s="24" t="b">
        <v>1</v>
      </c>
      <c r="I150" s="6" t="b">
        <v>0</v>
      </c>
      <c r="J150" s="6" t="b">
        <v>0</v>
      </c>
      <c r="K150" s="36" t="s">
        <v>100</v>
      </c>
      <c r="L150" s="37">
        <v>46048.0</v>
      </c>
      <c r="M150" s="24" t="s">
        <v>102</v>
      </c>
      <c r="N150" s="24" t="s">
        <v>103</v>
      </c>
      <c r="O150" s="24" t="b">
        <v>0</v>
      </c>
      <c r="P150" s="24" t="s">
        <v>51</v>
      </c>
      <c r="Q150" s="24" t="s">
        <v>1521</v>
      </c>
      <c r="R150" s="6"/>
      <c r="S150" s="6"/>
      <c r="T150" s="37">
        <v>46048.0</v>
      </c>
      <c r="U150" s="6"/>
      <c r="V150" s="135"/>
      <c r="W150" s="135"/>
      <c r="X150" s="135">
        <v>46052.20833333333</v>
      </c>
      <c r="Y150" s="135">
        <v>46052.65935744213</v>
      </c>
      <c r="Z150" s="43"/>
      <c r="AA150" s="43"/>
      <c r="AB150" s="43">
        <v>46052.65935744213</v>
      </c>
      <c r="AC150" s="6" t="s">
        <v>152</v>
      </c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</row>
    <row r="151">
      <c r="A151" s="23" t="s">
        <v>1525</v>
      </c>
      <c r="B151" s="24" t="s">
        <v>1526</v>
      </c>
      <c r="C151" s="24" t="s">
        <v>1527</v>
      </c>
      <c r="D151" s="24" t="s">
        <v>95</v>
      </c>
      <c r="E151" s="128" t="s">
        <v>33</v>
      </c>
      <c r="F151" s="24" t="s">
        <v>96</v>
      </c>
      <c r="G151" s="24" t="s">
        <v>98</v>
      </c>
      <c r="H151" s="24" t="b">
        <v>1</v>
      </c>
      <c r="I151" s="6" t="b">
        <v>0</v>
      </c>
      <c r="J151" s="6" t="b">
        <v>0</v>
      </c>
      <c r="K151" s="36" t="s">
        <v>100</v>
      </c>
      <c r="L151" s="37">
        <v>46045.0</v>
      </c>
      <c r="M151" s="24" t="s">
        <v>102</v>
      </c>
      <c r="N151" s="24" t="s">
        <v>103</v>
      </c>
      <c r="O151" s="6" t="b">
        <v>0</v>
      </c>
      <c r="P151" s="24" t="s">
        <v>51</v>
      </c>
      <c r="Q151" s="6"/>
      <c r="R151" s="6"/>
      <c r="S151" s="6"/>
      <c r="T151" s="37">
        <v>46045.0</v>
      </c>
      <c r="U151" s="135">
        <v>46050.0</v>
      </c>
      <c r="V151" s="135"/>
      <c r="W151" s="135"/>
      <c r="X151" s="135">
        <v>46057.0</v>
      </c>
      <c r="Y151" s="135">
        <v>46058.62816040509</v>
      </c>
      <c r="Z151" s="43"/>
      <c r="AA151" s="43"/>
      <c r="AB151" s="43">
        <v>46058.62816040509</v>
      </c>
      <c r="AC151" s="6" t="s">
        <v>152</v>
      </c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</row>
    <row r="152">
      <c r="A152" s="23" t="s">
        <v>1538</v>
      </c>
      <c r="B152" s="24" t="s">
        <v>1539</v>
      </c>
      <c r="C152" s="24" t="s">
        <v>497</v>
      </c>
      <c r="D152" s="24" t="s">
        <v>144</v>
      </c>
      <c r="E152" s="128" t="s">
        <v>145</v>
      </c>
      <c r="F152" s="24" t="s">
        <v>96</v>
      </c>
      <c r="G152" s="24" t="s">
        <v>98</v>
      </c>
      <c r="H152" s="6" t="b">
        <v>0</v>
      </c>
      <c r="I152" s="6" t="b">
        <v>0</v>
      </c>
      <c r="J152" s="6" t="b">
        <v>0</v>
      </c>
      <c r="K152" s="36" t="s">
        <v>426</v>
      </c>
      <c r="L152" s="37">
        <v>46048.0</v>
      </c>
      <c r="M152" s="24" t="s">
        <v>131</v>
      </c>
      <c r="N152" s="24" t="s">
        <v>103</v>
      </c>
      <c r="O152" s="24" t="b">
        <v>0</v>
      </c>
      <c r="P152" s="24" t="s">
        <v>51</v>
      </c>
      <c r="Q152" s="24" t="s">
        <v>1542</v>
      </c>
      <c r="R152" s="6"/>
      <c r="S152" s="6"/>
      <c r="T152" s="154">
        <v>46048.0</v>
      </c>
      <c r="U152" s="6"/>
      <c r="V152" s="6"/>
      <c r="W152" s="135"/>
      <c r="X152" s="6"/>
      <c r="Y152" s="107"/>
      <c r="Z152" s="43"/>
      <c r="AA152" s="43"/>
      <c r="AB152" s="43">
        <v>46251.0</v>
      </c>
      <c r="AC152" s="6" t="s">
        <v>152</v>
      </c>
      <c r="AD152" s="63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</row>
    <row r="153">
      <c r="A153" s="23" t="s">
        <v>1545</v>
      </c>
      <c r="B153" s="24" t="s">
        <v>1546</v>
      </c>
      <c r="C153" s="24" t="s">
        <v>1547</v>
      </c>
      <c r="D153" s="24" t="s">
        <v>95</v>
      </c>
      <c r="E153" s="128" t="s">
        <v>33</v>
      </c>
      <c r="F153" s="24" t="s">
        <v>96</v>
      </c>
      <c r="G153" s="24" t="s">
        <v>98</v>
      </c>
      <c r="H153" s="6" t="b">
        <v>0</v>
      </c>
      <c r="I153" s="6" t="b">
        <v>0</v>
      </c>
      <c r="J153" s="6" t="b">
        <v>0</v>
      </c>
      <c r="K153" s="36" t="s">
        <v>100</v>
      </c>
      <c r="L153" s="37">
        <v>46049.0</v>
      </c>
      <c r="M153" s="24" t="s">
        <v>102</v>
      </c>
      <c r="N153" s="24" t="s">
        <v>103</v>
      </c>
      <c r="O153" s="24" t="b">
        <v>0</v>
      </c>
      <c r="P153" s="24" t="s">
        <v>51</v>
      </c>
      <c r="Q153" s="24" t="s">
        <v>1551</v>
      </c>
      <c r="R153" s="6"/>
      <c r="S153" s="6"/>
      <c r="T153" s="135">
        <v>46050.0</v>
      </c>
      <c r="U153" s="135">
        <v>46078.0</v>
      </c>
      <c r="V153" s="135">
        <v>46106.0</v>
      </c>
      <c r="W153" s="107"/>
      <c r="X153" s="135">
        <v>46122.0</v>
      </c>
      <c r="Y153" s="135">
        <v>46134.70813969907</v>
      </c>
      <c r="Z153" s="37">
        <v>46073.455970625</v>
      </c>
      <c r="AA153" s="43"/>
      <c r="AB153" s="43">
        <v>46134.70813969907</v>
      </c>
      <c r="AC153" s="6" t="s">
        <v>152</v>
      </c>
      <c r="AD153" s="63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</row>
    <row r="154">
      <c r="A154" s="134" t="s">
        <v>1554</v>
      </c>
      <c r="B154" s="24" t="s">
        <v>1555</v>
      </c>
      <c r="C154" s="24" t="s">
        <v>1556</v>
      </c>
      <c r="D154" s="140" t="s">
        <v>1558</v>
      </c>
      <c r="E154" s="146"/>
      <c r="F154" s="140" t="s">
        <v>96</v>
      </c>
      <c r="G154" s="140" t="s">
        <v>98</v>
      </c>
      <c r="H154" s="146" t="b">
        <v>0</v>
      </c>
      <c r="I154" s="146" t="b">
        <v>0</v>
      </c>
      <c r="J154" s="146" t="b">
        <v>0</v>
      </c>
      <c r="K154" s="147" t="s">
        <v>1561</v>
      </c>
      <c r="L154" s="148">
        <v>46007.0</v>
      </c>
      <c r="M154" s="140" t="s">
        <v>102</v>
      </c>
      <c r="N154" s="24" t="s">
        <v>103</v>
      </c>
      <c r="O154" s="140" t="b">
        <v>0</v>
      </c>
      <c r="P154" s="140" t="s">
        <v>51</v>
      </c>
      <c r="Q154" s="140" t="s">
        <v>1562</v>
      </c>
      <c r="R154" s="146"/>
      <c r="S154" s="146"/>
      <c r="T154" s="148">
        <v>46007.0</v>
      </c>
      <c r="U154" s="146"/>
      <c r="V154" s="146"/>
      <c r="W154" s="146"/>
      <c r="X154" s="146"/>
      <c r="Y154" s="155">
        <v>46174.0</v>
      </c>
      <c r="Z154" s="156"/>
      <c r="AA154" s="156"/>
      <c r="AB154" s="156">
        <v>46174.0</v>
      </c>
      <c r="AC154" s="6" t="s">
        <v>139</v>
      </c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</row>
    <row r="155">
      <c r="A155" s="23" t="s">
        <v>1566</v>
      </c>
      <c r="B155" s="24" t="s">
        <v>387</v>
      </c>
      <c r="C155" s="24" t="s">
        <v>1567</v>
      </c>
      <c r="D155" s="24" t="s">
        <v>95</v>
      </c>
      <c r="E155" s="128" t="s">
        <v>33</v>
      </c>
      <c r="F155" s="24" t="s">
        <v>96</v>
      </c>
      <c r="G155" s="24" t="s">
        <v>98</v>
      </c>
      <c r="H155" s="24" t="b">
        <v>1</v>
      </c>
      <c r="I155" s="6" t="b">
        <v>0</v>
      </c>
      <c r="J155" s="6" t="b">
        <v>0</v>
      </c>
      <c r="K155" s="36" t="s">
        <v>100</v>
      </c>
      <c r="L155" s="37">
        <v>46049.0</v>
      </c>
      <c r="M155" s="24" t="s">
        <v>102</v>
      </c>
      <c r="N155" s="24" t="s">
        <v>103</v>
      </c>
      <c r="O155" s="6" t="b">
        <v>0</v>
      </c>
      <c r="P155" s="24" t="s">
        <v>51</v>
      </c>
      <c r="Q155" s="6"/>
      <c r="R155" s="6"/>
      <c r="S155" s="6"/>
      <c r="T155" s="37">
        <v>46051.0</v>
      </c>
      <c r="U155" s="135">
        <v>46055.0</v>
      </c>
      <c r="V155" s="135"/>
      <c r="W155" s="135"/>
      <c r="X155" s="135">
        <v>46073.0</v>
      </c>
      <c r="Y155" s="135">
        <v>46073.669533252316</v>
      </c>
      <c r="Z155" s="43"/>
      <c r="AA155" s="43"/>
      <c r="AB155" s="43">
        <v>46073.669533252316</v>
      </c>
      <c r="AC155" s="6" t="s">
        <v>152</v>
      </c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</row>
    <row r="156">
      <c r="A156" s="23" t="s">
        <v>1580</v>
      </c>
      <c r="B156" s="24" t="s">
        <v>1581</v>
      </c>
      <c r="C156" s="24" t="s">
        <v>1582</v>
      </c>
      <c r="D156" s="24" t="s">
        <v>95</v>
      </c>
      <c r="E156" s="128" t="s">
        <v>33</v>
      </c>
      <c r="F156" s="24" t="s">
        <v>96</v>
      </c>
      <c r="G156" s="24" t="s">
        <v>98</v>
      </c>
      <c r="H156" s="24" t="b">
        <v>1</v>
      </c>
      <c r="I156" s="6" t="b">
        <v>0</v>
      </c>
      <c r="J156" s="6" t="b">
        <v>0</v>
      </c>
      <c r="K156" s="36" t="s">
        <v>100</v>
      </c>
      <c r="L156" s="37">
        <v>46049.0</v>
      </c>
      <c r="M156" s="24" t="s">
        <v>102</v>
      </c>
      <c r="N156" s="24" t="s">
        <v>103</v>
      </c>
      <c r="O156" s="6" t="b">
        <v>0</v>
      </c>
      <c r="P156" s="24" t="s">
        <v>51</v>
      </c>
      <c r="Q156" s="6"/>
      <c r="R156" s="6"/>
      <c r="S156" s="6"/>
      <c r="T156" s="37">
        <v>46049.0</v>
      </c>
      <c r="U156" s="6"/>
      <c r="V156" s="135"/>
      <c r="W156" s="135"/>
      <c r="X156" s="135"/>
      <c r="Y156" s="135">
        <v>46073.689856400466</v>
      </c>
      <c r="Z156" s="43"/>
      <c r="AA156" s="43"/>
      <c r="AB156" s="43">
        <v>46073.689856400466</v>
      </c>
      <c r="AC156" s="6" t="s">
        <v>152</v>
      </c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</row>
    <row r="157">
      <c r="A157" s="23" t="s">
        <v>1584</v>
      </c>
      <c r="B157" s="24" t="s">
        <v>1585</v>
      </c>
      <c r="C157" s="24" t="s">
        <v>1586</v>
      </c>
      <c r="D157" s="24" t="s">
        <v>95</v>
      </c>
      <c r="E157" s="128" t="s">
        <v>33</v>
      </c>
      <c r="F157" s="24" t="s">
        <v>96</v>
      </c>
      <c r="G157" s="24" t="s">
        <v>98</v>
      </c>
      <c r="H157" s="24" t="b">
        <v>1</v>
      </c>
      <c r="I157" s="6" t="b">
        <v>0</v>
      </c>
      <c r="J157" s="6" t="b">
        <v>0</v>
      </c>
      <c r="K157" s="36" t="s">
        <v>100</v>
      </c>
      <c r="L157" s="37">
        <v>46052.64849935185</v>
      </c>
      <c r="M157" s="24" t="s">
        <v>102</v>
      </c>
      <c r="N157" s="24" t="s">
        <v>103</v>
      </c>
      <c r="O157" s="6" t="b">
        <v>0</v>
      </c>
      <c r="P157" s="24" t="s">
        <v>51</v>
      </c>
      <c r="Q157" s="6"/>
      <c r="R157" s="6"/>
      <c r="S157" s="6"/>
      <c r="T157" s="37">
        <v>46052.64849935185</v>
      </c>
      <c r="U157" s="6"/>
      <c r="V157" s="135"/>
      <c r="W157" s="135"/>
      <c r="X157" s="135"/>
      <c r="Y157" s="135">
        <v>46062.39649663195</v>
      </c>
      <c r="Z157" s="43"/>
      <c r="AA157" s="43"/>
      <c r="AB157" s="43">
        <v>46062.39649663195</v>
      </c>
      <c r="AC157" s="6" t="s">
        <v>152</v>
      </c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</row>
    <row r="158">
      <c r="A158" s="23" t="s">
        <v>1590</v>
      </c>
      <c r="B158" s="6"/>
      <c r="C158" s="24" t="s">
        <v>1591</v>
      </c>
      <c r="D158" s="24" t="s">
        <v>144</v>
      </c>
      <c r="E158" s="128" t="s">
        <v>145</v>
      </c>
      <c r="F158" s="24" t="s">
        <v>96</v>
      </c>
      <c r="G158" s="24" t="s">
        <v>98</v>
      </c>
      <c r="H158" s="6" t="b">
        <v>0</v>
      </c>
      <c r="I158" s="6" t="b">
        <v>0</v>
      </c>
      <c r="J158" s="6" t="b">
        <v>0</v>
      </c>
      <c r="K158" s="36" t="s">
        <v>100</v>
      </c>
      <c r="L158" s="37">
        <v>46052.0</v>
      </c>
      <c r="M158" s="24" t="s">
        <v>102</v>
      </c>
      <c r="N158" s="24" t="s">
        <v>103</v>
      </c>
      <c r="O158" s="24" t="b">
        <v>0</v>
      </c>
      <c r="P158" s="24" t="s">
        <v>51</v>
      </c>
      <c r="Q158" s="24" t="s">
        <v>1594</v>
      </c>
      <c r="R158" s="107"/>
      <c r="S158" s="107">
        <v>46056.0</v>
      </c>
      <c r="T158" s="154">
        <v>46052.0</v>
      </c>
      <c r="U158" s="135">
        <v>46084.20833333333</v>
      </c>
      <c r="V158" s="6"/>
      <c r="W158" s="6"/>
      <c r="X158" s="135">
        <v>46141.0</v>
      </c>
      <c r="Y158" s="135">
        <v>46141.64684799769</v>
      </c>
      <c r="Z158" s="43"/>
      <c r="AA158" s="43"/>
      <c r="AB158" s="43">
        <v>46141.64684799769</v>
      </c>
      <c r="AC158" s="6" t="s">
        <v>152</v>
      </c>
      <c r="AD158" s="63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</row>
    <row r="159">
      <c r="A159" s="23" t="s">
        <v>1598</v>
      </c>
      <c r="B159" s="24" t="s">
        <v>1599</v>
      </c>
      <c r="C159" s="24" t="s">
        <v>759</v>
      </c>
      <c r="D159" s="24" t="s">
        <v>95</v>
      </c>
      <c r="E159" s="128" t="s">
        <v>33</v>
      </c>
      <c r="F159" s="24" t="s">
        <v>96</v>
      </c>
      <c r="G159" s="24" t="s">
        <v>98</v>
      </c>
      <c r="H159" s="24" t="b">
        <v>1</v>
      </c>
      <c r="I159" s="6" t="b">
        <v>0</v>
      </c>
      <c r="J159" s="6" t="b">
        <v>0</v>
      </c>
      <c r="K159" s="36" t="s">
        <v>100</v>
      </c>
      <c r="L159" s="37">
        <v>46052.0</v>
      </c>
      <c r="M159" s="24" t="s">
        <v>102</v>
      </c>
      <c r="N159" s="24" t="s">
        <v>103</v>
      </c>
      <c r="O159" s="6" t="b">
        <v>0</v>
      </c>
      <c r="P159" s="24" t="s">
        <v>51</v>
      </c>
      <c r="Q159" s="6"/>
      <c r="R159" s="6"/>
      <c r="S159" s="6"/>
      <c r="T159" s="37">
        <v>46052.0</v>
      </c>
      <c r="U159" s="6"/>
      <c r="V159" s="135"/>
      <c r="W159" s="135"/>
      <c r="X159" s="135">
        <v>46085.20833333333</v>
      </c>
      <c r="Y159" s="135">
        <v>46086.0</v>
      </c>
      <c r="Z159" s="43"/>
      <c r="AA159" s="43"/>
      <c r="AB159" s="43">
        <v>46086.0</v>
      </c>
      <c r="AC159" s="6" t="s">
        <v>152</v>
      </c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</row>
    <row r="160">
      <c r="A160" s="23" t="s">
        <v>1602</v>
      </c>
      <c r="B160" s="24" t="s">
        <v>1603</v>
      </c>
      <c r="C160" s="24" t="s">
        <v>1604</v>
      </c>
      <c r="D160" s="24" t="s">
        <v>95</v>
      </c>
      <c r="E160" s="128" t="s">
        <v>33</v>
      </c>
      <c r="F160" s="24" t="s">
        <v>96</v>
      </c>
      <c r="G160" s="24" t="s">
        <v>98</v>
      </c>
      <c r="H160" s="24" t="b">
        <v>1</v>
      </c>
      <c r="I160" s="6" t="b">
        <v>0</v>
      </c>
      <c r="J160" s="6" t="b">
        <v>0</v>
      </c>
      <c r="K160" s="36" t="s">
        <v>100</v>
      </c>
      <c r="L160" s="37">
        <v>46052.0</v>
      </c>
      <c r="M160" s="24" t="s">
        <v>102</v>
      </c>
      <c r="N160" s="24" t="s">
        <v>103</v>
      </c>
      <c r="O160" s="6" t="b">
        <v>0</v>
      </c>
      <c r="P160" s="24" t="s">
        <v>51</v>
      </c>
      <c r="Q160" s="6"/>
      <c r="R160" s="6"/>
      <c r="S160" s="6"/>
      <c r="T160" s="37">
        <v>46057.0</v>
      </c>
      <c r="U160" s="135">
        <v>46062.0</v>
      </c>
      <c r="V160" s="135"/>
      <c r="W160" s="135"/>
      <c r="X160" s="135">
        <v>46072.0</v>
      </c>
      <c r="Y160" s="135">
        <v>46072.70994130787</v>
      </c>
      <c r="Z160" s="43"/>
      <c r="AA160" s="43"/>
      <c r="AB160" s="43">
        <v>46072.70994130787</v>
      </c>
      <c r="AC160" s="6" t="s">
        <v>152</v>
      </c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</row>
    <row r="161">
      <c r="A161" s="23" t="s">
        <v>1608</v>
      </c>
      <c r="B161" s="24" t="s">
        <v>1609</v>
      </c>
      <c r="C161" s="24" t="s">
        <v>1610</v>
      </c>
      <c r="D161" s="24" t="s">
        <v>95</v>
      </c>
      <c r="E161" s="128" t="s">
        <v>33</v>
      </c>
      <c r="F161" s="24" t="s">
        <v>96</v>
      </c>
      <c r="G161" s="24" t="s">
        <v>98</v>
      </c>
      <c r="H161" s="24" t="b">
        <v>1</v>
      </c>
      <c r="I161" s="6" t="b">
        <v>0</v>
      </c>
      <c r="J161" s="6" t="b">
        <v>0</v>
      </c>
      <c r="K161" s="36" t="s">
        <v>100</v>
      </c>
      <c r="L161" s="37">
        <v>46056.0</v>
      </c>
      <c r="M161" s="24" t="s">
        <v>102</v>
      </c>
      <c r="N161" s="24" t="s">
        <v>103</v>
      </c>
      <c r="O161" s="6" t="b">
        <v>0</v>
      </c>
      <c r="P161" s="24" t="s">
        <v>51</v>
      </c>
      <c r="Q161" s="6"/>
      <c r="R161" s="6"/>
      <c r="S161" s="6"/>
      <c r="T161" s="37">
        <v>46056.0</v>
      </c>
      <c r="U161" s="6"/>
      <c r="V161" s="135"/>
      <c r="W161" s="135"/>
      <c r="X161" s="135"/>
      <c r="Y161" s="135">
        <v>46063.705759965276</v>
      </c>
      <c r="Z161" s="43"/>
      <c r="AA161" s="43"/>
      <c r="AB161" s="43">
        <v>46063.705759965276</v>
      </c>
      <c r="AC161" s="6" t="s">
        <v>152</v>
      </c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</row>
    <row r="162">
      <c r="A162" s="23" t="s">
        <v>1616</v>
      </c>
      <c r="B162" s="24" t="s">
        <v>1618</v>
      </c>
      <c r="C162" s="24" t="s">
        <v>1619</v>
      </c>
      <c r="D162" s="24" t="s">
        <v>95</v>
      </c>
      <c r="E162" s="128" t="s">
        <v>33</v>
      </c>
      <c r="F162" s="24" t="s">
        <v>96</v>
      </c>
      <c r="G162" s="24" t="s">
        <v>98</v>
      </c>
      <c r="H162" s="24" t="b">
        <v>1</v>
      </c>
      <c r="I162" s="6" t="b">
        <v>0</v>
      </c>
      <c r="J162" s="6" t="b">
        <v>0</v>
      </c>
      <c r="K162" s="36" t="s">
        <v>100</v>
      </c>
      <c r="L162" s="37">
        <v>46058.0</v>
      </c>
      <c r="M162" s="24" t="s">
        <v>102</v>
      </c>
      <c r="N162" s="24" t="s">
        <v>103</v>
      </c>
      <c r="O162" s="6" t="b">
        <v>0</v>
      </c>
      <c r="P162" s="24" t="s">
        <v>51</v>
      </c>
      <c r="Q162" s="6"/>
      <c r="R162" s="6"/>
      <c r="S162" s="6"/>
      <c r="T162" s="37">
        <v>46058.0</v>
      </c>
      <c r="U162" s="6"/>
      <c r="V162" s="135"/>
      <c r="W162" s="135"/>
      <c r="X162" s="135"/>
      <c r="Y162" s="135">
        <v>46064.587874178236</v>
      </c>
      <c r="Z162" s="43"/>
      <c r="AA162" s="43"/>
      <c r="AB162" s="43">
        <v>46064.587874178236</v>
      </c>
      <c r="AC162" s="6" t="s">
        <v>152</v>
      </c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</row>
    <row r="163">
      <c r="A163" s="23" t="s">
        <v>742</v>
      </c>
      <c r="B163" s="24" t="s">
        <v>387</v>
      </c>
      <c r="C163" s="24" t="s">
        <v>744</v>
      </c>
      <c r="D163" s="24" t="s">
        <v>95</v>
      </c>
      <c r="E163" s="128" t="s">
        <v>33</v>
      </c>
      <c r="F163" s="24" t="s">
        <v>96</v>
      </c>
      <c r="G163" s="24" t="s">
        <v>98</v>
      </c>
      <c r="H163" s="24" t="b">
        <v>1</v>
      </c>
      <c r="I163" s="6" t="b">
        <v>0</v>
      </c>
      <c r="J163" s="6" t="b">
        <v>0</v>
      </c>
      <c r="K163" s="36" t="s">
        <v>100</v>
      </c>
      <c r="L163" s="37">
        <v>46056.0</v>
      </c>
      <c r="M163" s="24" t="s">
        <v>102</v>
      </c>
      <c r="N163" s="24" t="s">
        <v>103</v>
      </c>
      <c r="O163" s="24" t="b">
        <v>0</v>
      </c>
      <c r="P163" s="24" t="s">
        <v>51</v>
      </c>
      <c r="Q163" s="24" t="s">
        <v>1627</v>
      </c>
      <c r="R163" s="6"/>
      <c r="S163" s="6"/>
      <c r="T163" s="37">
        <v>46056.0</v>
      </c>
      <c r="U163" s="6"/>
      <c r="V163" s="135"/>
      <c r="W163" s="135"/>
      <c r="X163" s="135"/>
      <c r="Y163" s="135">
        <v>46079.0</v>
      </c>
      <c r="Z163" s="43"/>
      <c r="AA163" s="43"/>
      <c r="AB163" s="43">
        <v>46079.0</v>
      </c>
      <c r="AC163" s="6" t="s">
        <v>152</v>
      </c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</row>
    <row r="164">
      <c r="A164" s="23" t="s">
        <v>1631</v>
      </c>
      <c r="B164" s="24" t="s">
        <v>1058</v>
      </c>
      <c r="C164" s="24" t="s">
        <v>1632</v>
      </c>
      <c r="D164" s="24" t="s">
        <v>120</v>
      </c>
      <c r="E164" s="128" t="s">
        <v>149</v>
      </c>
      <c r="F164" s="24" t="s">
        <v>96</v>
      </c>
      <c r="G164" s="24" t="s">
        <v>98</v>
      </c>
      <c r="H164" s="24" t="b">
        <v>0</v>
      </c>
      <c r="I164" s="6" t="b">
        <v>0</v>
      </c>
      <c r="J164" s="6" t="b">
        <v>0</v>
      </c>
      <c r="K164" s="36" t="s">
        <v>100</v>
      </c>
      <c r="L164" s="37">
        <v>46056.0</v>
      </c>
      <c r="M164" s="24" t="s">
        <v>102</v>
      </c>
      <c r="N164" s="24" t="s">
        <v>103</v>
      </c>
      <c r="O164" s="6" t="b">
        <v>0</v>
      </c>
      <c r="P164" s="24" t="s">
        <v>51</v>
      </c>
      <c r="Q164" s="6"/>
      <c r="R164" s="6"/>
      <c r="S164" s="6"/>
      <c r="T164" s="37">
        <v>46056.0</v>
      </c>
      <c r="U164" s="37">
        <v>46056.0</v>
      </c>
      <c r="V164" s="135"/>
      <c r="W164" s="135"/>
      <c r="X164" s="135">
        <v>46071.0</v>
      </c>
      <c r="Y164" s="135">
        <v>46071.0</v>
      </c>
      <c r="Z164" s="43"/>
      <c r="AA164" s="43"/>
      <c r="AB164" s="43">
        <v>46071.0</v>
      </c>
      <c r="AC164" s="6" t="s">
        <v>152</v>
      </c>
      <c r="AD164" s="63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</row>
    <row r="165">
      <c r="A165" s="23" t="s">
        <v>1484</v>
      </c>
      <c r="B165" s="24" t="s">
        <v>1636</v>
      </c>
      <c r="C165" s="24" t="s">
        <v>1637</v>
      </c>
      <c r="D165" s="24" t="s">
        <v>95</v>
      </c>
      <c r="E165" s="128" t="s">
        <v>33</v>
      </c>
      <c r="F165" s="24" t="s">
        <v>96</v>
      </c>
      <c r="G165" s="24" t="s">
        <v>98</v>
      </c>
      <c r="H165" s="24" t="b">
        <v>1</v>
      </c>
      <c r="I165" s="6" t="b">
        <v>0</v>
      </c>
      <c r="J165" s="6" t="b">
        <v>0</v>
      </c>
      <c r="K165" s="36" t="s">
        <v>100</v>
      </c>
      <c r="L165" s="37">
        <v>46058.0</v>
      </c>
      <c r="M165" s="24" t="s">
        <v>102</v>
      </c>
      <c r="N165" s="24" t="s">
        <v>103</v>
      </c>
      <c r="O165" s="6" t="b">
        <v>0</v>
      </c>
      <c r="P165" s="24" t="s">
        <v>51</v>
      </c>
      <c r="Q165" s="6"/>
      <c r="R165" s="6"/>
      <c r="S165" s="6"/>
      <c r="T165" s="135">
        <v>46062.44220903935</v>
      </c>
      <c r="U165" s="6"/>
      <c r="V165" s="135"/>
      <c r="W165" s="135"/>
      <c r="X165" s="135"/>
      <c r="Y165" s="135">
        <v>46072.70978583333</v>
      </c>
      <c r="Z165" s="37"/>
      <c r="AA165" s="37"/>
      <c r="AB165" s="43">
        <v>46072.70978583333</v>
      </c>
      <c r="AC165" s="6" t="s">
        <v>152</v>
      </c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</row>
    <row r="166">
      <c r="A166" s="23" t="s">
        <v>1639</v>
      </c>
      <c r="B166" s="24" t="s">
        <v>1640</v>
      </c>
      <c r="C166" s="24" t="s">
        <v>1641</v>
      </c>
      <c r="D166" s="24" t="s">
        <v>95</v>
      </c>
      <c r="E166" s="128" t="s">
        <v>33</v>
      </c>
      <c r="F166" s="24" t="s">
        <v>96</v>
      </c>
      <c r="G166" s="24" t="s">
        <v>98</v>
      </c>
      <c r="H166" s="24" t="b">
        <v>1</v>
      </c>
      <c r="I166" s="6" t="b">
        <v>0</v>
      </c>
      <c r="J166" s="6" t="b">
        <v>0</v>
      </c>
      <c r="K166" s="36" t="s">
        <v>100</v>
      </c>
      <c r="L166" s="37">
        <v>46058.0</v>
      </c>
      <c r="M166" s="24" t="s">
        <v>102</v>
      </c>
      <c r="N166" s="24" t="s">
        <v>103</v>
      </c>
      <c r="O166" s="6" t="b">
        <v>0</v>
      </c>
      <c r="P166" s="24" t="s">
        <v>51</v>
      </c>
      <c r="Q166" s="6"/>
      <c r="R166" s="6"/>
      <c r="S166" s="6"/>
      <c r="T166" s="135">
        <v>46062.57606663194</v>
      </c>
      <c r="U166" s="6"/>
      <c r="V166" s="135"/>
      <c r="W166" s="135"/>
      <c r="X166" s="135"/>
      <c r="Y166" s="135">
        <v>46072.708326458334</v>
      </c>
      <c r="Z166" s="43"/>
      <c r="AA166" s="43"/>
      <c r="AB166" s="43">
        <v>46072.708326458334</v>
      </c>
      <c r="AC166" s="6" t="s">
        <v>152</v>
      </c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</row>
    <row r="167">
      <c r="A167" s="23" t="s">
        <v>1645</v>
      </c>
      <c r="B167" s="24" t="s">
        <v>1646</v>
      </c>
      <c r="C167" s="24" t="s">
        <v>1648</v>
      </c>
      <c r="D167" s="24" t="s">
        <v>120</v>
      </c>
      <c r="E167" s="128" t="s">
        <v>149</v>
      </c>
      <c r="F167" s="24" t="s">
        <v>96</v>
      </c>
      <c r="G167" s="24" t="s">
        <v>98</v>
      </c>
      <c r="H167" s="6" t="b">
        <v>0</v>
      </c>
      <c r="I167" s="6" t="b">
        <v>0</v>
      </c>
      <c r="J167" s="6" t="b">
        <v>0</v>
      </c>
      <c r="K167" s="36" t="s">
        <v>100</v>
      </c>
      <c r="L167" s="37">
        <v>46062.0</v>
      </c>
      <c r="M167" s="24" t="s">
        <v>102</v>
      </c>
      <c r="N167" s="24" t="s">
        <v>103</v>
      </c>
      <c r="O167" s="24" t="b">
        <v>0</v>
      </c>
      <c r="P167" s="24" t="s">
        <v>51</v>
      </c>
      <c r="Q167" s="24" t="s">
        <v>1650</v>
      </c>
      <c r="R167" s="6"/>
      <c r="S167" s="6"/>
      <c r="T167" s="135">
        <v>46064.608080474536</v>
      </c>
      <c r="U167" s="135">
        <v>46064.608080474536</v>
      </c>
      <c r="V167" s="135"/>
      <c r="W167" s="135"/>
      <c r="X167" s="135"/>
      <c r="Y167" s="135">
        <v>46077.0</v>
      </c>
      <c r="Z167" s="43"/>
      <c r="AA167" s="43"/>
      <c r="AB167" s="43">
        <v>46077.0</v>
      </c>
      <c r="AC167" s="6" t="s">
        <v>152</v>
      </c>
      <c r="AD167" s="63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</row>
    <row r="168">
      <c r="A168" s="23" t="s">
        <v>1651</v>
      </c>
      <c r="B168" s="24" t="s">
        <v>1652</v>
      </c>
      <c r="C168" s="24" t="s">
        <v>437</v>
      </c>
      <c r="D168" s="24" t="s">
        <v>95</v>
      </c>
      <c r="E168" s="128" t="s">
        <v>33</v>
      </c>
      <c r="F168" s="24" t="s">
        <v>96</v>
      </c>
      <c r="G168" s="24" t="s">
        <v>418</v>
      </c>
      <c r="H168" s="6" t="b">
        <v>0</v>
      </c>
      <c r="I168" s="6" t="b">
        <v>0</v>
      </c>
      <c r="J168" s="6" t="b">
        <v>0</v>
      </c>
      <c r="K168" s="36" t="s">
        <v>100</v>
      </c>
      <c r="L168" s="37">
        <v>46048.0</v>
      </c>
      <c r="M168" s="24" t="s">
        <v>102</v>
      </c>
      <c r="N168" s="24" t="s">
        <v>103</v>
      </c>
      <c r="O168" s="6" t="b">
        <v>0</v>
      </c>
      <c r="P168" s="24" t="s">
        <v>51</v>
      </c>
      <c r="Q168" s="6"/>
      <c r="R168" s="6"/>
      <c r="S168" s="6"/>
      <c r="T168" s="135">
        <v>46064.64834480324</v>
      </c>
      <c r="U168" s="135">
        <v>46064.64834480324</v>
      </c>
      <c r="V168" s="135"/>
      <c r="W168" s="135"/>
      <c r="X168" s="135">
        <v>46091.0</v>
      </c>
      <c r="Y168" s="135">
        <v>46094.620003715274</v>
      </c>
      <c r="Z168" s="43"/>
      <c r="AA168" s="43"/>
      <c r="AB168" s="43">
        <v>46094.620003715274</v>
      </c>
      <c r="AC168" s="6" t="s">
        <v>152</v>
      </c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</row>
    <row r="169">
      <c r="A169" s="23" t="s">
        <v>1653</v>
      </c>
      <c r="B169" s="24" t="s">
        <v>1654</v>
      </c>
      <c r="C169" s="24" t="s">
        <v>1655</v>
      </c>
      <c r="D169" s="24" t="s">
        <v>95</v>
      </c>
      <c r="E169" s="128" t="s">
        <v>33</v>
      </c>
      <c r="F169" s="24" t="s">
        <v>96</v>
      </c>
      <c r="G169" s="24" t="s">
        <v>418</v>
      </c>
      <c r="H169" s="6" t="b">
        <v>0</v>
      </c>
      <c r="I169" s="6" t="b">
        <v>0</v>
      </c>
      <c r="J169" s="6" t="b">
        <v>0</v>
      </c>
      <c r="K169" s="36" t="s">
        <v>100</v>
      </c>
      <c r="L169" s="37">
        <v>46045.0</v>
      </c>
      <c r="M169" s="24" t="s">
        <v>102</v>
      </c>
      <c r="N169" s="24" t="s">
        <v>103</v>
      </c>
      <c r="O169" s="6" t="b">
        <v>0</v>
      </c>
      <c r="P169" s="24" t="s">
        <v>51</v>
      </c>
      <c r="Q169" s="6"/>
      <c r="R169" s="6"/>
      <c r="S169" s="6"/>
      <c r="T169" s="135">
        <v>46064.68826646991</v>
      </c>
      <c r="U169" s="135">
        <v>46064.68826646991</v>
      </c>
      <c r="V169" s="135"/>
      <c r="W169" s="135"/>
      <c r="X169" s="135">
        <v>46091.0</v>
      </c>
      <c r="Y169" s="135">
        <v>46094.624610706014</v>
      </c>
      <c r="Z169" s="43"/>
      <c r="AA169" s="43"/>
      <c r="AB169" s="43">
        <v>46094.624610706014</v>
      </c>
      <c r="AC169" s="6" t="s">
        <v>152</v>
      </c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</row>
    <row r="170">
      <c r="A170" s="23" t="s">
        <v>1663</v>
      </c>
      <c r="B170" s="24" t="s">
        <v>920</v>
      </c>
      <c r="C170" s="24" t="s">
        <v>921</v>
      </c>
      <c r="D170" s="24" t="s">
        <v>95</v>
      </c>
      <c r="E170" s="128" t="s">
        <v>33</v>
      </c>
      <c r="F170" s="24" t="s">
        <v>96</v>
      </c>
      <c r="G170" s="24" t="s">
        <v>98</v>
      </c>
      <c r="H170" s="24" t="b">
        <v>1</v>
      </c>
      <c r="I170" s="6" t="b">
        <v>0</v>
      </c>
      <c r="J170" s="6" t="b">
        <v>0</v>
      </c>
      <c r="K170" s="36" t="s">
        <v>100</v>
      </c>
      <c r="L170" s="37">
        <v>46071.0</v>
      </c>
      <c r="M170" s="24" t="s">
        <v>102</v>
      </c>
      <c r="N170" s="24" t="s">
        <v>103</v>
      </c>
      <c r="O170" s="6" t="b">
        <v>0</v>
      </c>
      <c r="P170" s="24" t="s">
        <v>51</v>
      </c>
      <c r="Q170" s="6"/>
      <c r="R170" s="6"/>
      <c r="S170" s="6"/>
      <c r="T170" s="135">
        <v>46071.69818791667</v>
      </c>
      <c r="U170" s="6"/>
      <c r="V170" s="135"/>
      <c r="W170" s="135"/>
      <c r="X170" s="135"/>
      <c r="Y170" s="135">
        <v>46079.0</v>
      </c>
      <c r="Z170" s="43"/>
      <c r="AA170" s="43"/>
      <c r="AB170" s="43">
        <v>46079.0</v>
      </c>
      <c r="AC170" s="6" t="s">
        <v>152</v>
      </c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</row>
    <row r="171">
      <c r="A171" s="23" t="s">
        <v>1664</v>
      </c>
      <c r="B171" s="24" t="s">
        <v>1665</v>
      </c>
      <c r="C171" s="24" t="s">
        <v>1666</v>
      </c>
      <c r="D171" s="24" t="s">
        <v>95</v>
      </c>
      <c r="E171" s="128" t="s">
        <v>33</v>
      </c>
      <c r="F171" s="24" t="s">
        <v>96</v>
      </c>
      <c r="G171" s="24" t="s">
        <v>98</v>
      </c>
      <c r="H171" s="24" t="b">
        <v>1</v>
      </c>
      <c r="I171" s="6" t="b">
        <v>0</v>
      </c>
      <c r="J171" s="6" t="b">
        <v>0</v>
      </c>
      <c r="K171" s="36" t="s">
        <v>100</v>
      </c>
      <c r="L171" s="37">
        <v>46058.0</v>
      </c>
      <c r="M171" s="24" t="s">
        <v>102</v>
      </c>
      <c r="N171" s="24" t="s">
        <v>103</v>
      </c>
      <c r="O171" s="6" t="b">
        <v>0</v>
      </c>
      <c r="P171" s="24" t="s">
        <v>51</v>
      </c>
      <c r="Q171" s="6"/>
      <c r="R171" s="6"/>
      <c r="S171" s="6"/>
      <c r="T171" s="135">
        <v>46062.0</v>
      </c>
      <c r="U171" s="6"/>
      <c r="V171" s="135"/>
      <c r="W171" s="135"/>
      <c r="X171" s="135"/>
      <c r="Y171" s="135">
        <v>46072.70917108796</v>
      </c>
      <c r="Z171" s="43"/>
      <c r="AA171" s="43"/>
      <c r="AB171" s="43">
        <v>46072.70917108796</v>
      </c>
      <c r="AC171" s="6" t="s">
        <v>152</v>
      </c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</row>
    <row r="172">
      <c r="A172" s="23" t="s">
        <v>1371</v>
      </c>
      <c r="B172" s="24" t="s">
        <v>1365</v>
      </c>
      <c r="C172" s="24" t="s">
        <v>1668</v>
      </c>
      <c r="D172" s="24" t="s">
        <v>120</v>
      </c>
      <c r="E172" s="128" t="s">
        <v>149</v>
      </c>
      <c r="F172" s="24" t="s">
        <v>96</v>
      </c>
      <c r="G172" s="24" t="s">
        <v>98</v>
      </c>
      <c r="H172" s="6" t="b">
        <v>0</v>
      </c>
      <c r="I172" s="6" t="b">
        <v>0</v>
      </c>
      <c r="J172" s="6" t="b">
        <v>0</v>
      </c>
      <c r="K172" s="36" t="s">
        <v>100</v>
      </c>
      <c r="L172" s="37">
        <v>46055.0</v>
      </c>
      <c r="M172" s="24" t="s">
        <v>102</v>
      </c>
      <c r="N172" s="24" t="s">
        <v>103</v>
      </c>
      <c r="O172" s="6" t="b">
        <v>0</v>
      </c>
      <c r="P172" s="24" t="s">
        <v>51</v>
      </c>
      <c r="Q172" s="6"/>
      <c r="R172" s="6"/>
      <c r="S172" s="6"/>
      <c r="T172" s="135">
        <v>46073.54973408565</v>
      </c>
      <c r="U172" s="6"/>
      <c r="V172" s="135"/>
      <c r="W172" s="135"/>
      <c r="X172" s="135"/>
      <c r="Y172" s="135">
        <v>46090.68666386574</v>
      </c>
      <c r="Z172" s="43"/>
      <c r="AA172" s="43"/>
      <c r="AB172" s="43">
        <v>46090.68666386574</v>
      </c>
      <c r="AC172" s="6" t="s">
        <v>152</v>
      </c>
      <c r="AD172" s="63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</row>
    <row r="173">
      <c r="A173" s="23" t="s">
        <v>1672</v>
      </c>
      <c r="B173" s="24" t="s">
        <v>1673</v>
      </c>
      <c r="C173" s="24" t="s">
        <v>1674</v>
      </c>
      <c r="D173" s="24" t="s">
        <v>444</v>
      </c>
      <c r="E173" s="128" t="s">
        <v>445</v>
      </c>
      <c r="F173" s="24" t="s">
        <v>96</v>
      </c>
      <c r="G173" s="24" t="s">
        <v>98</v>
      </c>
      <c r="H173" s="6" t="b">
        <v>0</v>
      </c>
      <c r="I173" s="6" t="b">
        <v>0</v>
      </c>
      <c r="J173" s="6" t="b">
        <v>0</v>
      </c>
      <c r="K173" s="36" t="s">
        <v>100</v>
      </c>
      <c r="L173" s="37">
        <v>46073.0</v>
      </c>
      <c r="M173" s="24" t="s">
        <v>102</v>
      </c>
      <c r="N173" s="24" t="s">
        <v>103</v>
      </c>
      <c r="O173" s="6" t="b">
        <v>0</v>
      </c>
      <c r="P173" s="24" t="s">
        <v>51</v>
      </c>
      <c r="Q173" s="6"/>
      <c r="R173" s="6"/>
      <c r="S173" s="6"/>
      <c r="T173" s="135">
        <v>46073.0</v>
      </c>
      <c r="U173" s="6"/>
      <c r="V173" s="135"/>
      <c r="W173" s="135"/>
      <c r="X173" s="135"/>
      <c r="Y173" s="135">
        <v>46107.74155802083</v>
      </c>
      <c r="Z173" s="43"/>
      <c r="AA173" s="43"/>
      <c r="AB173" s="43">
        <v>46107.74155802083</v>
      </c>
      <c r="AC173" s="6" t="s">
        <v>152</v>
      </c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</row>
    <row r="174">
      <c r="A174" s="23" t="s">
        <v>1680</v>
      </c>
      <c r="B174" s="24" t="s">
        <v>1681</v>
      </c>
      <c r="C174" s="24" t="s">
        <v>1682</v>
      </c>
      <c r="D174" s="24" t="s">
        <v>144</v>
      </c>
      <c r="E174" s="128" t="s">
        <v>145</v>
      </c>
      <c r="F174" s="24" t="s">
        <v>96</v>
      </c>
      <c r="G174" s="24" t="s">
        <v>98</v>
      </c>
      <c r="H174" s="6" t="b">
        <v>0</v>
      </c>
      <c r="I174" s="6" t="b">
        <v>0</v>
      </c>
      <c r="J174" s="6" t="b">
        <v>0</v>
      </c>
      <c r="K174" s="36" t="s">
        <v>100</v>
      </c>
      <c r="L174" s="37">
        <v>46072.0</v>
      </c>
      <c r="M174" s="24" t="s">
        <v>102</v>
      </c>
      <c r="N174" s="24" t="s">
        <v>103</v>
      </c>
      <c r="O174" s="6" t="b">
        <v>0</v>
      </c>
      <c r="P174" s="24" t="s">
        <v>51</v>
      </c>
      <c r="Q174" s="6"/>
      <c r="R174" s="6"/>
      <c r="S174" s="6"/>
      <c r="T174" s="135">
        <v>46076.456092395834</v>
      </c>
      <c r="U174" s="135">
        <v>46084.20833333333</v>
      </c>
      <c r="V174" s="135"/>
      <c r="W174" s="135"/>
      <c r="X174" s="135">
        <v>46098.16666666667</v>
      </c>
      <c r="Y174" s="135">
        <v>46107.0</v>
      </c>
      <c r="Z174" s="43"/>
      <c r="AA174" s="43"/>
      <c r="AB174" s="43">
        <v>46107.0</v>
      </c>
      <c r="AC174" s="6" t="s">
        <v>152</v>
      </c>
      <c r="AD174" s="63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</row>
    <row r="175">
      <c r="A175" s="23" t="s">
        <v>1696</v>
      </c>
      <c r="B175" s="6"/>
      <c r="C175" s="24" t="s">
        <v>1697</v>
      </c>
      <c r="D175" s="24" t="s">
        <v>95</v>
      </c>
      <c r="E175" s="128" t="s">
        <v>33</v>
      </c>
      <c r="F175" s="24" t="s">
        <v>96</v>
      </c>
      <c r="G175" s="24" t="s">
        <v>98</v>
      </c>
      <c r="H175" s="24" t="b">
        <v>1</v>
      </c>
      <c r="I175" s="6" t="b">
        <v>0</v>
      </c>
      <c r="J175" s="6" t="b">
        <v>0</v>
      </c>
      <c r="K175" s="36" t="s">
        <v>100</v>
      </c>
      <c r="L175" s="37">
        <v>46076.0</v>
      </c>
      <c r="M175" s="24" t="s">
        <v>102</v>
      </c>
      <c r="N175" s="24" t="s">
        <v>103</v>
      </c>
      <c r="O175" s="24" t="b">
        <v>0</v>
      </c>
      <c r="P175" s="24" t="s">
        <v>51</v>
      </c>
      <c r="Q175" s="24"/>
      <c r="R175" s="6"/>
      <c r="S175" s="6"/>
      <c r="T175" s="135">
        <v>46077.65073166667</v>
      </c>
      <c r="U175" s="135">
        <v>46077.0</v>
      </c>
      <c r="V175" s="135"/>
      <c r="W175" s="135"/>
      <c r="X175" s="135">
        <v>46088.0</v>
      </c>
      <c r="Y175" s="135">
        <v>46090.738108125</v>
      </c>
      <c r="Z175" s="43"/>
      <c r="AA175" s="43"/>
      <c r="AB175" s="43">
        <v>46090.738108125</v>
      </c>
      <c r="AC175" s="6" t="s">
        <v>152</v>
      </c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</row>
    <row r="176">
      <c r="A176" s="23" t="s">
        <v>241</v>
      </c>
      <c r="B176" s="24" t="s">
        <v>1700</v>
      </c>
      <c r="C176" s="24" t="s">
        <v>1701</v>
      </c>
      <c r="D176" s="24" t="s">
        <v>95</v>
      </c>
      <c r="E176" s="128" t="s">
        <v>33</v>
      </c>
      <c r="F176" s="24" t="s">
        <v>96</v>
      </c>
      <c r="G176" s="24" t="s">
        <v>98</v>
      </c>
      <c r="H176" s="6" t="b">
        <v>0</v>
      </c>
      <c r="I176" s="6" t="b">
        <v>0</v>
      </c>
      <c r="J176" s="6" t="b">
        <v>0</v>
      </c>
      <c r="K176" s="36" t="s">
        <v>100</v>
      </c>
      <c r="L176" s="37">
        <v>46065.0</v>
      </c>
      <c r="M176" s="24" t="s">
        <v>102</v>
      </c>
      <c r="N176" s="24" t="s">
        <v>103</v>
      </c>
      <c r="O176" s="24" t="b">
        <v>0</v>
      </c>
      <c r="P176" s="24" t="s">
        <v>51</v>
      </c>
      <c r="Q176" s="24" t="s">
        <v>1703</v>
      </c>
      <c r="R176" s="107"/>
      <c r="S176" s="107">
        <v>46078.0</v>
      </c>
      <c r="T176" s="135">
        <v>46078.47625229167</v>
      </c>
      <c r="U176" s="135">
        <v>46090.0</v>
      </c>
      <c r="V176" s="135">
        <v>46122.0</v>
      </c>
      <c r="W176" s="135"/>
      <c r="X176" s="135">
        <v>46146.70519263889</v>
      </c>
      <c r="Y176" s="135">
        <v>46146.70519263889</v>
      </c>
      <c r="Z176" s="43"/>
      <c r="AA176" s="43"/>
      <c r="AB176" s="43">
        <v>46146.70519263889</v>
      </c>
      <c r="AC176" s="6" t="s">
        <v>152</v>
      </c>
      <c r="AD176" s="63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</row>
    <row r="177">
      <c r="A177" s="23" t="s">
        <v>1704</v>
      </c>
      <c r="B177" s="24" t="s">
        <v>1705</v>
      </c>
      <c r="C177" s="24" t="s">
        <v>1706</v>
      </c>
      <c r="D177" s="24" t="s">
        <v>95</v>
      </c>
      <c r="E177" s="128" t="s">
        <v>33</v>
      </c>
      <c r="F177" s="24" t="s">
        <v>96</v>
      </c>
      <c r="G177" s="24" t="s">
        <v>98</v>
      </c>
      <c r="H177" s="6" t="b">
        <v>0</v>
      </c>
      <c r="I177" s="6" t="b">
        <v>0</v>
      </c>
      <c r="J177" s="6" t="b">
        <v>0</v>
      </c>
      <c r="K177" s="36" t="s">
        <v>100</v>
      </c>
      <c r="L177" s="37">
        <v>46066.0</v>
      </c>
      <c r="M177" s="24" t="s">
        <v>102</v>
      </c>
      <c r="N177" s="24" t="s">
        <v>103</v>
      </c>
      <c r="O177" s="24" t="b">
        <v>0</v>
      </c>
      <c r="P177" s="24" t="s">
        <v>51</v>
      </c>
      <c r="Q177" s="24" t="s">
        <v>1711</v>
      </c>
      <c r="R177" s="107"/>
      <c r="S177" s="107">
        <v>46077.0</v>
      </c>
      <c r="T177" s="135">
        <v>46078.49036043981</v>
      </c>
      <c r="U177" s="135">
        <v>46090.0</v>
      </c>
      <c r="V177" s="135">
        <v>46118.0</v>
      </c>
      <c r="W177" s="135"/>
      <c r="X177" s="135">
        <v>46133.16666666667</v>
      </c>
      <c r="Y177" s="135">
        <v>46129.45952635417</v>
      </c>
      <c r="Z177" s="43"/>
      <c r="AA177" s="43"/>
      <c r="AB177" s="43">
        <v>46129.45952635417</v>
      </c>
      <c r="AC177" s="6" t="s">
        <v>152</v>
      </c>
      <c r="AD177" s="63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</row>
    <row r="178">
      <c r="A178" s="23" t="s">
        <v>1249</v>
      </c>
      <c r="B178" s="24" t="s">
        <v>1250</v>
      </c>
      <c r="C178" s="24" t="s">
        <v>1715</v>
      </c>
      <c r="D178" s="24" t="s">
        <v>120</v>
      </c>
      <c r="E178" s="128" t="s">
        <v>149</v>
      </c>
      <c r="F178" s="24" t="s">
        <v>96</v>
      </c>
      <c r="G178" s="24" t="s">
        <v>98</v>
      </c>
      <c r="H178" s="6" t="b">
        <v>0</v>
      </c>
      <c r="I178" s="6" t="b">
        <v>0</v>
      </c>
      <c r="J178" s="6" t="b">
        <v>0</v>
      </c>
      <c r="K178" s="36" t="s">
        <v>100</v>
      </c>
      <c r="L178" s="37">
        <v>46078.0</v>
      </c>
      <c r="M178" s="24" t="s">
        <v>102</v>
      </c>
      <c r="N178" s="24" t="s">
        <v>103</v>
      </c>
      <c r="O178" s="24" t="b">
        <v>0</v>
      </c>
      <c r="P178" s="24" t="s">
        <v>51</v>
      </c>
      <c r="Q178" s="24" t="s">
        <v>1722</v>
      </c>
      <c r="R178" s="6"/>
      <c r="S178" s="6"/>
      <c r="T178" s="135">
        <v>46079.59006752315</v>
      </c>
      <c r="U178" s="6"/>
      <c r="V178" s="135"/>
      <c r="W178" s="135"/>
      <c r="X178" s="6"/>
      <c r="Y178" s="135">
        <v>46098.0</v>
      </c>
      <c r="Z178" s="43"/>
      <c r="AA178" s="43"/>
      <c r="AB178" s="43">
        <v>46098.0</v>
      </c>
      <c r="AC178" s="6" t="s">
        <v>152</v>
      </c>
      <c r="AD178" s="63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</row>
    <row r="179">
      <c r="A179" s="23" t="s">
        <v>1723</v>
      </c>
      <c r="B179" s="24" t="s">
        <v>1724</v>
      </c>
      <c r="C179" s="24" t="s">
        <v>1725</v>
      </c>
      <c r="D179" s="24" t="s">
        <v>120</v>
      </c>
      <c r="E179" s="128" t="s">
        <v>149</v>
      </c>
      <c r="F179" s="24" t="s">
        <v>96</v>
      </c>
      <c r="G179" s="24" t="s">
        <v>98</v>
      </c>
      <c r="H179" s="24" t="b">
        <v>1</v>
      </c>
      <c r="I179" s="6" t="b">
        <v>0</v>
      </c>
      <c r="J179" s="6" t="b">
        <v>0</v>
      </c>
      <c r="K179" s="36" t="s">
        <v>100</v>
      </c>
      <c r="L179" s="37">
        <v>46079.0</v>
      </c>
      <c r="M179" s="24" t="s">
        <v>102</v>
      </c>
      <c r="N179" s="24" t="s">
        <v>103</v>
      </c>
      <c r="O179" s="24" t="b">
        <v>0</v>
      </c>
      <c r="P179" s="24" t="s">
        <v>51</v>
      </c>
      <c r="Q179" s="24" t="s">
        <v>1726</v>
      </c>
      <c r="R179" s="6"/>
      <c r="S179" s="6"/>
      <c r="T179" s="135">
        <v>46083.38224111111</v>
      </c>
      <c r="U179" s="6"/>
      <c r="V179" s="135"/>
      <c r="W179" s="135"/>
      <c r="X179" s="6"/>
      <c r="Y179" s="135">
        <v>46097.0</v>
      </c>
      <c r="Z179" s="43"/>
      <c r="AA179" s="43"/>
      <c r="AB179" s="43">
        <v>46097.0</v>
      </c>
      <c r="AC179" s="6" t="s">
        <v>152</v>
      </c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</row>
    <row r="180">
      <c r="A180" s="23" t="s">
        <v>1727</v>
      </c>
      <c r="B180" s="6"/>
      <c r="C180" s="24" t="s">
        <v>1728</v>
      </c>
      <c r="D180" s="24" t="s">
        <v>144</v>
      </c>
      <c r="E180" s="128" t="s">
        <v>145</v>
      </c>
      <c r="F180" s="24" t="s">
        <v>96</v>
      </c>
      <c r="G180" s="24" t="s">
        <v>98</v>
      </c>
      <c r="H180" s="24" t="b">
        <v>1</v>
      </c>
      <c r="I180" s="6" t="b">
        <v>0</v>
      </c>
      <c r="J180" s="6" t="b">
        <v>0</v>
      </c>
      <c r="K180" s="36" t="s">
        <v>100</v>
      </c>
      <c r="L180" s="37">
        <v>46079.0</v>
      </c>
      <c r="M180" s="24" t="s">
        <v>102</v>
      </c>
      <c r="N180" s="24" t="s">
        <v>103</v>
      </c>
      <c r="O180" s="24" t="b">
        <v>0</v>
      </c>
      <c r="P180" s="24" t="s">
        <v>51</v>
      </c>
      <c r="Q180" s="24"/>
      <c r="R180" s="6"/>
      <c r="S180" s="6"/>
      <c r="T180" s="135">
        <v>46084.53102880787</v>
      </c>
      <c r="U180" s="135">
        <v>46094.16666666667</v>
      </c>
      <c r="V180" s="135"/>
      <c r="W180" s="135"/>
      <c r="X180" s="135">
        <v>46107.16666666667</v>
      </c>
      <c r="Y180" s="135">
        <v>46111.48789017361</v>
      </c>
      <c r="Z180" s="43"/>
      <c r="AA180" s="43"/>
      <c r="AB180" s="43">
        <v>46111.48789017361</v>
      </c>
      <c r="AC180" s="6" t="s">
        <v>152</v>
      </c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</row>
    <row r="181">
      <c r="A181" s="23" t="s">
        <v>1347</v>
      </c>
      <c r="B181" s="24" t="s">
        <v>1278</v>
      </c>
      <c r="C181" s="24" t="s">
        <v>1279</v>
      </c>
      <c r="D181" s="24" t="s">
        <v>120</v>
      </c>
      <c r="E181" s="128" t="s">
        <v>149</v>
      </c>
      <c r="F181" s="24" t="s">
        <v>96</v>
      </c>
      <c r="G181" s="24" t="s">
        <v>98</v>
      </c>
      <c r="H181" s="6" t="b">
        <v>0</v>
      </c>
      <c r="I181" s="6" t="b">
        <v>0</v>
      </c>
      <c r="J181" s="6" t="b">
        <v>0</v>
      </c>
      <c r="K181" s="36" t="s">
        <v>100</v>
      </c>
      <c r="L181" s="37">
        <v>46084.0</v>
      </c>
      <c r="M181" s="24" t="s">
        <v>102</v>
      </c>
      <c r="N181" s="24" t="s">
        <v>103</v>
      </c>
      <c r="O181" s="24" t="b">
        <v>0</v>
      </c>
      <c r="P181" s="24" t="s">
        <v>51</v>
      </c>
      <c r="Q181" s="24" t="s">
        <v>1736</v>
      </c>
      <c r="R181" s="6"/>
      <c r="S181" s="6"/>
      <c r="T181" s="135">
        <v>46084.531842384255</v>
      </c>
      <c r="U181" s="6"/>
      <c r="V181" s="135"/>
      <c r="W181" s="135"/>
      <c r="X181" s="135"/>
      <c r="Y181" s="135">
        <v>46094.52792357639</v>
      </c>
      <c r="Z181" s="43"/>
      <c r="AA181" s="43"/>
      <c r="AB181" s="43">
        <v>46094.52792357639</v>
      </c>
      <c r="AC181" s="6" t="s">
        <v>152</v>
      </c>
      <c r="AD181" s="63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</row>
    <row r="182">
      <c r="A182" s="23" t="s">
        <v>1291</v>
      </c>
      <c r="B182" s="24" t="s">
        <v>1292</v>
      </c>
      <c r="C182" s="24" t="s">
        <v>1293</v>
      </c>
      <c r="D182" s="24" t="s">
        <v>120</v>
      </c>
      <c r="E182" s="128" t="s">
        <v>149</v>
      </c>
      <c r="F182" s="24" t="s">
        <v>96</v>
      </c>
      <c r="G182" s="24" t="s">
        <v>98</v>
      </c>
      <c r="H182" s="6" t="b">
        <v>0</v>
      </c>
      <c r="I182" s="6" t="b">
        <v>0</v>
      </c>
      <c r="J182" s="6" t="b">
        <v>0</v>
      </c>
      <c r="K182" s="36" t="s">
        <v>100</v>
      </c>
      <c r="L182" s="37">
        <v>46084.0</v>
      </c>
      <c r="M182" s="24" t="s">
        <v>102</v>
      </c>
      <c r="N182" s="24" t="s">
        <v>103</v>
      </c>
      <c r="O182" s="24" t="b">
        <v>0</v>
      </c>
      <c r="P182" s="24" t="s">
        <v>51</v>
      </c>
      <c r="Q182" s="24" t="s">
        <v>1736</v>
      </c>
      <c r="R182" s="6"/>
      <c r="S182" s="6"/>
      <c r="T182" s="135">
        <v>46084.531853368055</v>
      </c>
      <c r="U182" s="6"/>
      <c r="V182" s="135"/>
      <c r="W182" s="135"/>
      <c r="X182" s="135"/>
      <c r="Y182" s="135">
        <v>46094.52793833333</v>
      </c>
      <c r="Z182" s="43"/>
      <c r="AA182" s="43"/>
      <c r="AB182" s="43">
        <v>46094.52793833333</v>
      </c>
      <c r="AC182" s="6" t="s">
        <v>152</v>
      </c>
      <c r="AD182" s="63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</row>
    <row r="183">
      <c r="A183" s="23" t="s">
        <v>1296</v>
      </c>
      <c r="B183" s="24" t="s">
        <v>1294</v>
      </c>
      <c r="C183" s="24" t="s">
        <v>1397</v>
      </c>
      <c r="D183" s="24" t="s">
        <v>120</v>
      </c>
      <c r="E183" s="128" t="s">
        <v>149</v>
      </c>
      <c r="F183" s="24" t="s">
        <v>96</v>
      </c>
      <c r="G183" s="24" t="s">
        <v>98</v>
      </c>
      <c r="H183" s="6" t="b">
        <v>0</v>
      </c>
      <c r="I183" s="6" t="b">
        <v>0</v>
      </c>
      <c r="J183" s="6" t="b">
        <v>0</v>
      </c>
      <c r="K183" s="36" t="s">
        <v>100</v>
      </c>
      <c r="L183" s="37">
        <v>46084.0</v>
      </c>
      <c r="M183" s="24" t="s">
        <v>102</v>
      </c>
      <c r="N183" s="24" t="s">
        <v>103</v>
      </c>
      <c r="O183" s="24" t="b">
        <v>0</v>
      </c>
      <c r="P183" s="24" t="s">
        <v>51</v>
      </c>
      <c r="Q183" s="24" t="s">
        <v>1751</v>
      </c>
      <c r="R183" s="6"/>
      <c r="S183" s="6"/>
      <c r="T183" s="135">
        <v>46084.53187748842</v>
      </c>
      <c r="U183" s="6"/>
      <c r="V183" s="135"/>
      <c r="W183" s="135"/>
      <c r="X183" s="135"/>
      <c r="Y183" s="135">
        <v>46094.527957349535</v>
      </c>
      <c r="Z183" s="43"/>
      <c r="AA183" s="43"/>
      <c r="AB183" s="43">
        <v>46094.527957349535</v>
      </c>
      <c r="AC183" s="6" t="s">
        <v>152</v>
      </c>
      <c r="AD183" s="63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</row>
    <row r="184">
      <c r="A184" s="23" t="s">
        <v>1484</v>
      </c>
      <c r="B184" s="24" t="s">
        <v>1636</v>
      </c>
      <c r="C184" s="24" t="s">
        <v>1637</v>
      </c>
      <c r="D184" s="24" t="s">
        <v>95</v>
      </c>
      <c r="E184" s="128" t="s">
        <v>33</v>
      </c>
      <c r="F184" s="24" t="s">
        <v>96</v>
      </c>
      <c r="G184" s="24" t="s">
        <v>98</v>
      </c>
      <c r="H184" s="6" t="b">
        <v>0</v>
      </c>
      <c r="I184" s="24" t="b">
        <v>1</v>
      </c>
      <c r="J184" s="6" t="b">
        <v>0</v>
      </c>
      <c r="K184" s="36" t="s">
        <v>100</v>
      </c>
      <c r="L184" s="43"/>
      <c r="M184" s="24" t="s">
        <v>102</v>
      </c>
      <c r="N184" s="24" t="s">
        <v>103</v>
      </c>
      <c r="O184" s="6" t="b">
        <v>0</v>
      </c>
      <c r="P184" s="24" t="s">
        <v>51</v>
      </c>
      <c r="Q184" s="6"/>
      <c r="R184" s="6"/>
      <c r="S184" s="6"/>
      <c r="T184" s="135">
        <v>46085.84422302083</v>
      </c>
      <c r="U184" s="6"/>
      <c r="V184" s="135"/>
      <c r="W184" s="135"/>
      <c r="X184" s="135"/>
      <c r="Y184" s="135">
        <v>46085.84424938657</v>
      </c>
      <c r="Z184" s="43"/>
      <c r="AA184" s="43"/>
      <c r="AB184" s="43">
        <v>46085.84424938657</v>
      </c>
      <c r="AC184" s="6" t="s">
        <v>152</v>
      </c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</row>
    <row r="185">
      <c r="A185" s="23" t="s">
        <v>1753</v>
      </c>
      <c r="B185" s="24" t="s">
        <v>1754</v>
      </c>
      <c r="C185" s="24" t="s">
        <v>1756</v>
      </c>
      <c r="D185" s="24" t="s">
        <v>95</v>
      </c>
      <c r="E185" s="128" t="s">
        <v>33</v>
      </c>
      <c r="F185" s="24" t="s">
        <v>96</v>
      </c>
      <c r="G185" s="24" t="s">
        <v>98</v>
      </c>
      <c r="H185" s="6" t="b">
        <v>0</v>
      </c>
      <c r="I185" s="24" t="b">
        <v>1</v>
      </c>
      <c r="J185" s="6" t="b">
        <v>0</v>
      </c>
      <c r="K185" s="36" t="s">
        <v>100</v>
      </c>
      <c r="L185" s="43"/>
      <c r="M185" s="24" t="s">
        <v>102</v>
      </c>
      <c r="N185" s="24" t="s">
        <v>103</v>
      </c>
      <c r="O185" s="6" t="b">
        <v>0</v>
      </c>
      <c r="P185" s="24" t="s">
        <v>51</v>
      </c>
      <c r="Q185" s="6"/>
      <c r="R185" s="6"/>
      <c r="S185" s="6"/>
      <c r="T185" s="135">
        <v>46085.844458865744</v>
      </c>
      <c r="U185" s="135">
        <v>46092.16666666667</v>
      </c>
      <c r="V185" s="135"/>
      <c r="W185" s="135"/>
      <c r="X185" s="135">
        <v>46122.16666666667</v>
      </c>
      <c r="Y185" s="135">
        <v>46085.84450587963</v>
      </c>
      <c r="Z185" s="43"/>
      <c r="AA185" s="43"/>
      <c r="AB185" s="43">
        <v>46085.84450587963</v>
      </c>
      <c r="AC185" s="6" t="s">
        <v>152</v>
      </c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</row>
    <row r="186">
      <c r="A186" s="23" t="s">
        <v>1763</v>
      </c>
      <c r="B186" s="24" t="s">
        <v>1764</v>
      </c>
      <c r="C186" s="24" t="s">
        <v>1766</v>
      </c>
      <c r="D186" s="24" t="s">
        <v>95</v>
      </c>
      <c r="E186" s="128" t="s">
        <v>33</v>
      </c>
      <c r="F186" s="24" t="s">
        <v>96</v>
      </c>
      <c r="G186" s="24" t="s">
        <v>98</v>
      </c>
      <c r="H186" s="6" t="b">
        <v>0</v>
      </c>
      <c r="I186" s="24" t="b">
        <v>1</v>
      </c>
      <c r="J186" s="6" t="b">
        <v>0</v>
      </c>
      <c r="K186" s="36" t="s">
        <v>100</v>
      </c>
      <c r="L186" s="43"/>
      <c r="M186" s="24" t="s">
        <v>102</v>
      </c>
      <c r="N186" s="24" t="s">
        <v>103</v>
      </c>
      <c r="O186" s="6" t="b">
        <v>0</v>
      </c>
      <c r="P186" s="24" t="s">
        <v>51</v>
      </c>
      <c r="Q186" s="6"/>
      <c r="R186" s="6"/>
      <c r="S186" s="6"/>
      <c r="T186" s="135">
        <v>46085.84451336805</v>
      </c>
      <c r="U186" s="135">
        <v>46085.84451336805</v>
      </c>
      <c r="V186" s="161"/>
      <c r="W186" s="161"/>
      <c r="X186" s="135">
        <v>46085.84451336805</v>
      </c>
      <c r="Y186" s="135">
        <v>46085.84452140046</v>
      </c>
      <c r="Z186" s="43"/>
      <c r="AA186" s="43"/>
      <c r="AB186" s="43">
        <v>46085.84452140046</v>
      </c>
      <c r="AC186" s="6" t="s">
        <v>152</v>
      </c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</row>
    <row r="187">
      <c r="A187" s="23" t="s">
        <v>1780</v>
      </c>
      <c r="B187" s="24" t="s">
        <v>1781</v>
      </c>
      <c r="C187" s="24" t="s">
        <v>1782</v>
      </c>
      <c r="D187" s="24" t="s">
        <v>95</v>
      </c>
      <c r="E187" s="128" t="s">
        <v>33</v>
      </c>
      <c r="F187" s="24" t="s">
        <v>96</v>
      </c>
      <c r="G187" s="24" t="s">
        <v>98</v>
      </c>
      <c r="H187" s="6" t="b">
        <v>0</v>
      </c>
      <c r="I187" s="24" t="b">
        <v>1</v>
      </c>
      <c r="J187" s="6" t="b">
        <v>0</v>
      </c>
      <c r="K187" s="36" t="s">
        <v>100</v>
      </c>
      <c r="L187" s="43"/>
      <c r="M187" s="24" t="s">
        <v>102</v>
      </c>
      <c r="N187" s="24" t="s">
        <v>103</v>
      </c>
      <c r="O187" s="6" t="b">
        <v>0</v>
      </c>
      <c r="P187" s="24" t="s">
        <v>51</v>
      </c>
      <c r="Q187" s="6"/>
      <c r="R187" s="6"/>
      <c r="S187" s="6"/>
      <c r="T187" s="135">
        <v>46085.84455476852</v>
      </c>
      <c r="U187" s="135">
        <v>46085.84455476852</v>
      </c>
      <c r="V187" s="161"/>
      <c r="W187" s="161"/>
      <c r="X187" s="135">
        <v>46085.84455476852</v>
      </c>
      <c r="Y187" s="135">
        <v>46085.84457609954</v>
      </c>
      <c r="Z187" s="43"/>
      <c r="AA187" s="43"/>
      <c r="AB187" s="43">
        <v>46085.84457609954</v>
      </c>
      <c r="AC187" s="6" t="s">
        <v>152</v>
      </c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</row>
    <row r="188">
      <c r="A188" s="23" t="s">
        <v>1784</v>
      </c>
      <c r="B188" s="24" t="s">
        <v>1785</v>
      </c>
      <c r="C188" s="24" t="s">
        <v>1786</v>
      </c>
      <c r="D188" s="24" t="s">
        <v>95</v>
      </c>
      <c r="E188" s="128" t="s">
        <v>33</v>
      </c>
      <c r="F188" s="24" t="s">
        <v>96</v>
      </c>
      <c r="G188" s="24" t="s">
        <v>98</v>
      </c>
      <c r="H188" s="6" t="b">
        <v>0</v>
      </c>
      <c r="I188" s="24" t="b">
        <v>1</v>
      </c>
      <c r="J188" s="6" t="b">
        <v>0</v>
      </c>
      <c r="K188" s="36" t="s">
        <v>100</v>
      </c>
      <c r="L188" s="43"/>
      <c r="M188" s="24" t="s">
        <v>102</v>
      </c>
      <c r="N188" s="24" t="s">
        <v>103</v>
      </c>
      <c r="O188" s="6" t="b">
        <v>0</v>
      </c>
      <c r="P188" s="24" t="s">
        <v>51</v>
      </c>
      <c r="Q188" s="6"/>
      <c r="R188" s="6"/>
      <c r="S188" s="6"/>
      <c r="T188" s="135">
        <v>46085.844591643516</v>
      </c>
      <c r="U188" s="6"/>
      <c r="V188" s="135"/>
      <c r="W188" s="135"/>
      <c r="X188" s="135"/>
      <c r="Y188" s="135">
        <v>46085.844607962965</v>
      </c>
      <c r="Z188" s="43"/>
      <c r="AA188" s="43"/>
      <c r="AB188" s="43">
        <v>46085.844607962965</v>
      </c>
      <c r="AC188" s="6" t="s">
        <v>152</v>
      </c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</row>
    <row r="189">
      <c r="A189" s="23" t="s">
        <v>1788</v>
      </c>
      <c r="B189" s="24" t="s">
        <v>1789</v>
      </c>
      <c r="C189" s="24" t="s">
        <v>1790</v>
      </c>
      <c r="D189" s="24" t="s">
        <v>95</v>
      </c>
      <c r="E189" s="128" t="s">
        <v>33</v>
      </c>
      <c r="F189" s="24" t="s">
        <v>96</v>
      </c>
      <c r="G189" s="24" t="s">
        <v>98</v>
      </c>
      <c r="H189" s="6" t="b">
        <v>0</v>
      </c>
      <c r="I189" s="24" t="b">
        <v>1</v>
      </c>
      <c r="J189" s="6" t="b">
        <v>0</v>
      </c>
      <c r="K189" s="36" t="s">
        <v>100</v>
      </c>
      <c r="L189" s="43"/>
      <c r="M189" s="24" t="s">
        <v>102</v>
      </c>
      <c r="N189" s="24" t="s">
        <v>103</v>
      </c>
      <c r="O189" s="24" t="b">
        <v>0</v>
      </c>
      <c r="P189" s="24" t="s">
        <v>51</v>
      </c>
      <c r="Q189" s="24" t="s">
        <v>1793</v>
      </c>
      <c r="R189" s="6"/>
      <c r="S189" s="6"/>
      <c r="T189" s="135">
        <v>46085.84462791667</v>
      </c>
      <c r="U189" s="6"/>
      <c r="V189" s="135"/>
      <c r="W189" s="135"/>
      <c r="X189" s="135"/>
      <c r="Y189" s="135">
        <v>46085.844648136575</v>
      </c>
      <c r="Z189" s="43"/>
      <c r="AA189" s="43"/>
      <c r="AB189" s="43">
        <v>46085.844648136575</v>
      </c>
      <c r="AC189" s="6" t="s">
        <v>152</v>
      </c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</row>
    <row r="190">
      <c r="A190" s="23" t="s">
        <v>1798</v>
      </c>
      <c r="B190" s="24" t="s">
        <v>1799</v>
      </c>
      <c r="C190" s="24" t="s">
        <v>1800</v>
      </c>
      <c r="D190" s="24" t="s">
        <v>95</v>
      </c>
      <c r="E190" s="128" t="s">
        <v>33</v>
      </c>
      <c r="F190" s="24" t="s">
        <v>96</v>
      </c>
      <c r="G190" s="24" t="s">
        <v>98</v>
      </c>
      <c r="H190" s="6" t="b">
        <v>0</v>
      </c>
      <c r="I190" s="6" t="b">
        <v>0</v>
      </c>
      <c r="J190" s="24" t="b">
        <v>1</v>
      </c>
      <c r="K190" s="36" t="s">
        <v>100</v>
      </c>
      <c r="L190" s="37">
        <v>46078.0</v>
      </c>
      <c r="M190" s="24" t="s">
        <v>102</v>
      </c>
      <c r="N190" s="24" t="s">
        <v>103</v>
      </c>
      <c r="O190" s="24" t="b">
        <v>0</v>
      </c>
      <c r="P190" s="24" t="s">
        <v>51</v>
      </c>
      <c r="Q190" s="24"/>
      <c r="R190" s="6"/>
      <c r="S190" s="6"/>
      <c r="T190" s="135">
        <v>46078.0</v>
      </c>
      <c r="U190" s="135">
        <v>46092.16666666667</v>
      </c>
      <c r="V190" s="6"/>
      <c r="W190" s="6"/>
      <c r="X190" s="135">
        <v>46125.16666666667</v>
      </c>
      <c r="Y190" s="135">
        <v>46129.4597890625</v>
      </c>
      <c r="Z190" s="43"/>
      <c r="AA190" s="43"/>
      <c r="AB190" s="43">
        <v>46129.4597890625</v>
      </c>
      <c r="AC190" s="6" t="s">
        <v>152</v>
      </c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</row>
    <row r="191">
      <c r="A191" s="23" t="s">
        <v>709</v>
      </c>
      <c r="B191" s="24" t="s">
        <v>711</v>
      </c>
      <c r="C191" s="24" t="s">
        <v>613</v>
      </c>
      <c r="D191" s="24" t="s">
        <v>95</v>
      </c>
      <c r="E191" s="128" t="s">
        <v>33</v>
      </c>
      <c r="F191" s="24" t="s">
        <v>96</v>
      </c>
      <c r="G191" s="24" t="s">
        <v>98</v>
      </c>
      <c r="H191" s="6" t="b">
        <v>0</v>
      </c>
      <c r="I191" s="6" t="b">
        <v>0</v>
      </c>
      <c r="J191" s="24" t="b">
        <v>1</v>
      </c>
      <c r="K191" s="36" t="s">
        <v>100</v>
      </c>
      <c r="L191" s="37">
        <v>46078.0</v>
      </c>
      <c r="M191" s="24" t="s">
        <v>102</v>
      </c>
      <c r="N191" s="24" t="s">
        <v>103</v>
      </c>
      <c r="O191" s="24" t="b">
        <v>0</v>
      </c>
      <c r="P191" s="24" t="s">
        <v>51</v>
      </c>
      <c r="Q191" s="24"/>
      <c r="R191" s="6"/>
      <c r="S191" s="6"/>
      <c r="T191" s="135">
        <v>46078.0</v>
      </c>
      <c r="U191" s="135">
        <v>46092.16666666667</v>
      </c>
      <c r="V191" s="6"/>
      <c r="W191" s="6"/>
      <c r="X191" s="135">
        <v>46126.16666666667</v>
      </c>
      <c r="Y191" s="135">
        <v>46126.68453662037</v>
      </c>
      <c r="Z191" s="43"/>
      <c r="AA191" s="43"/>
      <c r="AB191" s="43">
        <v>46126.68453662037</v>
      </c>
      <c r="AC191" s="6" t="s">
        <v>152</v>
      </c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</row>
    <row r="192">
      <c r="A192" s="23" t="s">
        <v>1753</v>
      </c>
      <c r="B192" s="24" t="s">
        <v>1754</v>
      </c>
      <c r="C192" s="24" t="s">
        <v>1756</v>
      </c>
      <c r="D192" s="24" t="s">
        <v>95</v>
      </c>
      <c r="E192" s="128" t="s">
        <v>33</v>
      </c>
      <c r="F192" s="24" t="s">
        <v>96</v>
      </c>
      <c r="G192" s="24" t="s">
        <v>98</v>
      </c>
      <c r="H192" s="6" t="b">
        <v>0</v>
      </c>
      <c r="I192" s="6" t="b">
        <v>0</v>
      </c>
      <c r="J192" s="24" t="b">
        <v>1</v>
      </c>
      <c r="K192" s="36" t="s">
        <v>100</v>
      </c>
      <c r="L192" s="37">
        <v>46078.0</v>
      </c>
      <c r="M192" s="24" t="s">
        <v>102</v>
      </c>
      <c r="N192" s="24" t="s">
        <v>103</v>
      </c>
      <c r="O192" s="24" t="b">
        <v>0</v>
      </c>
      <c r="P192" s="24" t="s">
        <v>51</v>
      </c>
      <c r="Q192" s="24"/>
      <c r="R192" s="6"/>
      <c r="S192" s="6"/>
      <c r="T192" s="135">
        <v>46078.0</v>
      </c>
      <c r="U192" s="135">
        <v>46092.16666666667</v>
      </c>
      <c r="V192" s="6"/>
      <c r="W192" s="135"/>
      <c r="X192" s="107">
        <v>46129.0</v>
      </c>
      <c r="Y192" s="135">
        <v>46134.735899618056</v>
      </c>
      <c r="Z192" s="43"/>
      <c r="AA192" s="43"/>
      <c r="AB192" s="43">
        <v>46134.735899618056</v>
      </c>
      <c r="AC192" s="6" t="s">
        <v>152</v>
      </c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</row>
    <row r="193">
      <c r="A193" s="23" t="s">
        <v>1812</v>
      </c>
      <c r="B193" s="24" t="s">
        <v>1813</v>
      </c>
      <c r="C193" s="24" t="s">
        <v>1814</v>
      </c>
      <c r="D193" s="24" t="s">
        <v>95</v>
      </c>
      <c r="E193" s="128" t="s">
        <v>33</v>
      </c>
      <c r="F193" s="24" t="s">
        <v>96</v>
      </c>
      <c r="G193" s="24" t="s">
        <v>98</v>
      </c>
      <c r="H193" s="6" t="b">
        <v>0</v>
      </c>
      <c r="I193" s="6" t="b">
        <v>0</v>
      </c>
      <c r="J193" s="6" t="b">
        <v>0</v>
      </c>
      <c r="K193" s="36" t="s">
        <v>100</v>
      </c>
      <c r="L193" s="37">
        <v>46080.0</v>
      </c>
      <c r="M193" s="24" t="s">
        <v>102</v>
      </c>
      <c r="N193" s="24" t="s">
        <v>103</v>
      </c>
      <c r="O193" s="24" t="b">
        <v>0</v>
      </c>
      <c r="P193" s="24" t="s">
        <v>51</v>
      </c>
      <c r="Q193" s="24" t="s">
        <v>1816</v>
      </c>
      <c r="R193" s="6"/>
      <c r="S193" s="6"/>
      <c r="T193" s="135">
        <v>46085.847375763886</v>
      </c>
      <c r="U193" s="6"/>
      <c r="V193" s="135"/>
      <c r="W193" s="135"/>
      <c r="X193" s="135"/>
      <c r="Y193" s="135">
        <v>46111.48941097222</v>
      </c>
      <c r="Z193" s="43"/>
      <c r="AA193" s="43"/>
      <c r="AB193" s="43">
        <v>46111.48941097222</v>
      </c>
      <c r="AC193" s="6" t="s">
        <v>152</v>
      </c>
      <c r="AD193" s="63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</row>
    <row r="194">
      <c r="A194" s="149" t="s">
        <v>1818</v>
      </c>
      <c r="B194" s="24" t="s">
        <v>1819</v>
      </c>
      <c r="C194" s="24" t="s">
        <v>1820</v>
      </c>
      <c r="D194" s="24" t="s">
        <v>95</v>
      </c>
      <c r="E194" s="128" t="s">
        <v>33</v>
      </c>
      <c r="F194" s="24" t="s">
        <v>96</v>
      </c>
      <c r="G194" s="24" t="s">
        <v>418</v>
      </c>
      <c r="H194" s="6" t="b">
        <v>0</v>
      </c>
      <c r="I194" s="6" t="b">
        <v>0</v>
      </c>
      <c r="J194" s="6" t="b">
        <v>0</v>
      </c>
      <c r="K194" s="36" t="s">
        <v>426</v>
      </c>
      <c r="L194" s="37">
        <v>46080.0</v>
      </c>
      <c r="M194" s="24" t="s">
        <v>427</v>
      </c>
      <c r="N194" s="24" t="s">
        <v>103</v>
      </c>
      <c r="O194" s="6" t="b">
        <v>0</v>
      </c>
      <c r="P194" s="24" t="s">
        <v>51</v>
      </c>
      <c r="Q194" s="6"/>
      <c r="R194" s="6"/>
      <c r="S194" s="6"/>
      <c r="T194" s="37">
        <v>46080.0</v>
      </c>
      <c r="U194" s="6"/>
      <c r="V194" s="6"/>
      <c r="W194" s="6"/>
      <c r="X194" s="6"/>
      <c r="Y194" s="6"/>
      <c r="Z194" s="43"/>
      <c r="AA194" s="43"/>
      <c r="AB194" s="43">
        <v>46251.0</v>
      </c>
      <c r="AC194" s="6" t="s">
        <v>152</v>
      </c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</row>
    <row r="195">
      <c r="A195" s="23" t="s">
        <v>1833</v>
      </c>
      <c r="B195" s="24" t="s">
        <v>1834</v>
      </c>
      <c r="C195" s="24" t="s">
        <v>1835</v>
      </c>
      <c r="D195" s="24" t="s">
        <v>95</v>
      </c>
      <c r="E195" s="128" t="s">
        <v>1836</v>
      </c>
      <c r="F195" s="24" t="s">
        <v>96</v>
      </c>
      <c r="G195" s="24" t="s">
        <v>418</v>
      </c>
      <c r="H195" s="6" t="b">
        <v>0</v>
      </c>
      <c r="I195" s="6" t="b">
        <v>0</v>
      </c>
      <c r="J195" s="6" t="b">
        <v>0</v>
      </c>
      <c r="K195" s="36" t="s">
        <v>100</v>
      </c>
      <c r="L195" s="37">
        <v>46079.0</v>
      </c>
      <c r="M195" s="24" t="s">
        <v>102</v>
      </c>
      <c r="N195" s="24" t="s">
        <v>103</v>
      </c>
      <c r="O195" s="6" t="b">
        <v>0</v>
      </c>
      <c r="P195" s="24" t="s">
        <v>51</v>
      </c>
      <c r="Q195" s="6"/>
      <c r="R195" s="6"/>
      <c r="S195" s="6"/>
      <c r="T195" s="135">
        <v>46094.74397334491</v>
      </c>
      <c r="U195" s="6"/>
      <c r="V195" s="6"/>
      <c r="W195" s="6"/>
      <c r="X195" s="6"/>
      <c r="Y195" s="135">
        <v>46113.0</v>
      </c>
      <c r="Z195" s="43"/>
      <c r="AA195" s="43"/>
      <c r="AB195" s="43">
        <v>46113.0</v>
      </c>
      <c r="AC195" s="6" t="s">
        <v>152</v>
      </c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</row>
    <row r="196">
      <c r="A196" s="23" t="s">
        <v>1845</v>
      </c>
      <c r="B196" s="24" t="s">
        <v>1846</v>
      </c>
      <c r="C196" s="24" t="s">
        <v>1835</v>
      </c>
      <c r="D196" s="24" t="s">
        <v>95</v>
      </c>
      <c r="E196" s="128" t="s">
        <v>33</v>
      </c>
      <c r="F196" s="24" t="s">
        <v>96</v>
      </c>
      <c r="G196" s="24" t="s">
        <v>418</v>
      </c>
      <c r="H196" s="6" t="b">
        <v>0</v>
      </c>
      <c r="I196" s="6" t="b">
        <v>0</v>
      </c>
      <c r="J196" s="6" t="b">
        <v>0</v>
      </c>
      <c r="K196" s="36" t="s">
        <v>100</v>
      </c>
      <c r="L196" s="37">
        <v>46079.0</v>
      </c>
      <c r="M196" s="24" t="s">
        <v>102</v>
      </c>
      <c r="N196" s="24" t="s">
        <v>103</v>
      </c>
      <c r="O196" s="6" t="b">
        <v>0</v>
      </c>
      <c r="P196" s="24" t="s">
        <v>51</v>
      </c>
      <c r="Q196" s="6"/>
      <c r="R196" s="6"/>
      <c r="S196" s="6"/>
      <c r="T196" s="135">
        <v>46094.751776793986</v>
      </c>
      <c r="U196" s="6"/>
      <c r="V196" s="6"/>
      <c r="W196" s="6"/>
      <c r="X196" s="6"/>
      <c r="Y196" s="135">
        <v>46113.0</v>
      </c>
      <c r="Z196" s="43"/>
      <c r="AA196" s="43"/>
      <c r="AB196" s="43">
        <v>46113.0</v>
      </c>
      <c r="AC196" s="6" t="s">
        <v>152</v>
      </c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</row>
    <row r="197">
      <c r="A197" s="149" t="s">
        <v>1845</v>
      </c>
      <c r="B197" s="24" t="s">
        <v>1846</v>
      </c>
      <c r="C197" s="24" t="s">
        <v>1835</v>
      </c>
      <c r="D197" s="24" t="s">
        <v>95</v>
      </c>
      <c r="E197" s="128" t="s">
        <v>35</v>
      </c>
      <c r="F197" s="24" t="s">
        <v>96</v>
      </c>
      <c r="G197" s="24" t="s">
        <v>1199</v>
      </c>
      <c r="H197" s="6" t="b">
        <v>0</v>
      </c>
      <c r="I197" s="6" t="b">
        <v>0</v>
      </c>
      <c r="J197" s="6" t="b">
        <v>0</v>
      </c>
      <c r="K197" s="36" t="s">
        <v>100</v>
      </c>
      <c r="L197" s="37">
        <v>46079.0</v>
      </c>
      <c r="M197" s="24" t="s">
        <v>102</v>
      </c>
      <c r="N197" s="24" t="s">
        <v>103</v>
      </c>
      <c r="O197" s="6" t="b">
        <v>0</v>
      </c>
      <c r="P197" s="24"/>
      <c r="Q197" s="6"/>
      <c r="R197" s="6"/>
      <c r="S197" s="6"/>
      <c r="T197" s="135">
        <v>46094.0</v>
      </c>
      <c r="U197" s="6"/>
      <c r="V197" s="162"/>
      <c r="W197" s="6"/>
      <c r="X197" s="6"/>
      <c r="Y197" s="135">
        <v>46237.66280144676</v>
      </c>
      <c r="Z197" s="43"/>
      <c r="AA197" s="43"/>
      <c r="AB197" s="43">
        <v>46237.66280144676</v>
      </c>
      <c r="AC197" s="6" t="s">
        <v>152</v>
      </c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</row>
    <row r="198">
      <c r="A198" s="23" t="s">
        <v>742</v>
      </c>
      <c r="B198" s="24" t="s">
        <v>387</v>
      </c>
      <c r="C198" s="24" t="s">
        <v>744</v>
      </c>
      <c r="D198" s="24" t="s">
        <v>95</v>
      </c>
      <c r="E198" s="128" t="s">
        <v>33</v>
      </c>
      <c r="F198" s="24" t="s">
        <v>96</v>
      </c>
      <c r="G198" s="24" t="s">
        <v>98</v>
      </c>
      <c r="H198" s="6" t="b">
        <v>0</v>
      </c>
      <c r="I198" s="24" t="b">
        <v>1</v>
      </c>
      <c r="J198" s="6" t="b">
        <v>0</v>
      </c>
      <c r="K198" s="36" t="s">
        <v>100</v>
      </c>
      <c r="L198" s="43"/>
      <c r="M198" s="24" t="s">
        <v>102</v>
      </c>
      <c r="N198" s="24" t="s">
        <v>103</v>
      </c>
      <c r="O198" s="6" t="b">
        <v>0</v>
      </c>
      <c r="P198" s="24" t="s">
        <v>51</v>
      </c>
      <c r="Q198" s="6"/>
      <c r="R198" s="6"/>
      <c r="S198" s="6"/>
      <c r="T198" s="135">
        <v>46086.0</v>
      </c>
      <c r="U198" s="6"/>
      <c r="V198" s="135"/>
      <c r="W198" s="135"/>
      <c r="X198" s="135"/>
      <c r="Y198" s="135">
        <v>46086.0</v>
      </c>
      <c r="Z198" s="43"/>
      <c r="AA198" s="43"/>
      <c r="AB198" s="43">
        <v>46086.0</v>
      </c>
      <c r="AC198" s="6" t="s">
        <v>152</v>
      </c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</row>
    <row r="199">
      <c r="A199" s="23" t="s">
        <v>1869</v>
      </c>
      <c r="B199" s="24" t="s">
        <v>1870</v>
      </c>
      <c r="C199" s="24" t="s">
        <v>1871</v>
      </c>
      <c r="D199" s="24" t="s">
        <v>95</v>
      </c>
      <c r="E199" s="128" t="s">
        <v>33</v>
      </c>
      <c r="F199" s="24" t="s">
        <v>96</v>
      </c>
      <c r="G199" s="24" t="s">
        <v>98</v>
      </c>
      <c r="H199" s="6" t="b">
        <v>0</v>
      </c>
      <c r="I199" s="24" t="b">
        <v>1</v>
      </c>
      <c r="J199" s="6" t="b">
        <v>0</v>
      </c>
      <c r="K199" s="36" t="s">
        <v>100</v>
      </c>
      <c r="L199" s="43"/>
      <c r="M199" s="24" t="s">
        <v>102</v>
      </c>
      <c r="N199" s="24" t="s">
        <v>103</v>
      </c>
      <c r="O199" s="6" t="b">
        <v>0</v>
      </c>
      <c r="P199" s="24" t="s">
        <v>51</v>
      </c>
      <c r="Q199" s="6"/>
      <c r="R199" s="6"/>
      <c r="S199" s="6"/>
      <c r="T199" s="135">
        <v>46086.0</v>
      </c>
      <c r="U199" s="161"/>
      <c r="V199" s="161"/>
      <c r="W199" s="161"/>
      <c r="X199" s="161"/>
      <c r="Y199" s="135">
        <v>46086.0</v>
      </c>
      <c r="Z199" s="43"/>
      <c r="AA199" s="43"/>
      <c r="AB199" s="43">
        <v>46086.0</v>
      </c>
      <c r="AC199" s="6" t="s">
        <v>152</v>
      </c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</row>
    <row r="200">
      <c r="A200" s="23" t="s">
        <v>1102</v>
      </c>
      <c r="B200" s="24" t="s">
        <v>1114</v>
      </c>
      <c r="C200" s="24" t="s">
        <v>1115</v>
      </c>
      <c r="D200" s="24" t="s">
        <v>95</v>
      </c>
      <c r="E200" s="128" t="s">
        <v>33</v>
      </c>
      <c r="F200" s="24" t="s">
        <v>96</v>
      </c>
      <c r="G200" s="24" t="s">
        <v>98</v>
      </c>
      <c r="H200" s="6" t="b">
        <v>0</v>
      </c>
      <c r="I200" s="24" t="b">
        <v>1</v>
      </c>
      <c r="J200" s="6" t="b">
        <v>0</v>
      </c>
      <c r="K200" s="36" t="s">
        <v>100</v>
      </c>
      <c r="L200" s="37">
        <v>46028.0</v>
      </c>
      <c r="M200" s="24" t="s">
        <v>102</v>
      </c>
      <c r="N200" s="24" t="s">
        <v>103</v>
      </c>
      <c r="O200" s="6" t="b">
        <v>0</v>
      </c>
      <c r="P200" s="24" t="s">
        <v>51</v>
      </c>
      <c r="Q200" s="6"/>
      <c r="R200" s="6"/>
      <c r="S200" s="6"/>
      <c r="T200" s="107">
        <v>46031.0</v>
      </c>
      <c r="U200" s="166"/>
      <c r="V200" s="166"/>
      <c r="W200" s="166"/>
      <c r="X200" s="166"/>
      <c r="Y200" s="6"/>
      <c r="Z200" s="43"/>
      <c r="AA200" s="43"/>
      <c r="AB200" s="43">
        <v>46251.0</v>
      </c>
      <c r="AC200" s="6" t="s">
        <v>152</v>
      </c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</row>
    <row r="201">
      <c r="A201" s="23" t="s">
        <v>1486</v>
      </c>
      <c r="B201" s="24" t="s">
        <v>1487</v>
      </c>
      <c r="C201" s="24" t="s">
        <v>1876</v>
      </c>
      <c r="D201" s="24" t="s">
        <v>120</v>
      </c>
      <c r="E201" s="128" t="s">
        <v>149</v>
      </c>
      <c r="F201" s="24" t="s">
        <v>96</v>
      </c>
      <c r="G201" s="24" t="s">
        <v>98</v>
      </c>
      <c r="H201" s="6" t="b">
        <v>0</v>
      </c>
      <c r="I201" s="6" t="b">
        <v>0</v>
      </c>
      <c r="J201" s="6" t="b">
        <v>0</v>
      </c>
      <c r="K201" s="36" t="s">
        <v>100</v>
      </c>
      <c r="L201" s="37">
        <v>46092.0</v>
      </c>
      <c r="M201" s="24" t="s">
        <v>102</v>
      </c>
      <c r="N201" s="24" t="s">
        <v>103</v>
      </c>
      <c r="O201" s="6" t="b">
        <v>0</v>
      </c>
      <c r="P201" s="24" t="s">
        <v>51</v>
      </c>
      <c r="Q201" s="6"/>
      <c r="R201" s="6"/>
      <c r="S201" s="6"/>
      <c r="T201" s="135">
        <v>46093.42539552083</v>
      </c>
      <c r="U201" s="166"/>
      <c r="V201" s="166"/>
      <c r="W201" s="166"/>
      <c r="X201" s="166"/>
      <c r="Y201" s="135">
        <v>46113.0</v>
      </c>
      <c r="Z201" s="43"/>
      <c r="AA201" s="43"/>
      <c r="AB201" s="43">
        <v>46113.0</v>
      </c>
      <c r="AC201" s="6" t="s">
        <v>152</v>
      </c>
      <c r="AD201" s="63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</row>
    <row r="202">
      <c r="A202" s="23" t="s">
        <v>1522</v>
      </c>
      <c r="B202" s="24" t="s">
        <v>1885</v>
      </c>
      <c r="C202" s="24" t="s">
        <v>1886</v>
      </c>
      <c r="D202" s="24" t="s">
        <v>120</v>
      </c>
      <c r="E202" s="128" t="s">
        <v>149</v>
      </c>
      <c r="F202" s="24" t="s">
        <v>96</v>
      </c>
      <c r="G202" s="24" t="s">
        <v>98</v>
      </c>
      <c r="H202" s="24" t="b">
        <v>1</v>
      </c>
      <c r="I202" s="6" t="b">
        <v>0</v>
      </c>
      <c r="J202" s="6" t="b">
        <v>0</v>
      </c>
      <c r="K202" s="36" t="s">
        <v>100</v>
      </c>
      <c r="L202" s="37">
        <v>46090.0</v>
      </c>
      <c r="M202" s="24" t="s">
        <v>102</v>
      </c>
      <c r="N202" s="24" t="s">
        <v>103</v>
      </c>
      <c r="O202" s="6" t="b">
        <v>0</v>
      </c>
      <c r="P202" s="24" t="s">
        <v>51</v>
      </c>
      <c r="Q202" s="6"/>
      <c r="R202" s="6"/>
      <c r="S202" s="6"/>
      <c r="T202" s="135">
        <v>46093.479766122684</v>
      </c>
      <c r="U202" s="166"/>
      <c r="V202" s="161"/>
      <c r="W202" s="161"/>
      <c r="X202" s="161">
        <v>46108.0</v>
      </c>
      <c r="Y202" s="135">
        <v>46111.58329709491</v>
      </c>
      <c r="Z202" s="43"/>
      <c r="AA202" s="43"/>
      <c r="AB202" s="43">
        <v>46111.58329709491</v>
      </c>
      <c r="AC202" s="6" t="s">
        <v>152</v>
      </c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</row>
    <row r="203">
      <c r="A203" s="23" t="s">
        <v>1889</v>
      </c>
      <c r="B203" s="24" t="s">
        <v>1890</v>
      </c>
      <c r="C203" s="24" t="s">
        <v>1891</v>
      </c>
      <c r="D203" s="24" t="s">
        <v>95</v>
      </c>
      <c r="E203" s="128" t="s">
        <v>33</v>
      </c>
      <c r="F203" s="24" t="s">
        <v>96</v>
      </c>
      <c r="G203" s="24" t="s">
        <v>98</v>
      </c>
      <c r="H203" s="24" t="b">
        <v>1</v>
      </c>
      <c r="I203" s="6" t="b">
        <v>0</v>
      </c>
      <c r="J203" s="6" t="b">
        <v>0</v>
      </c>
      <c r="K203" s="36" t="s">
        <v>100</v>
      </c>
      <c r="L203" s="37">
        <v>46091.0</v>
      </c>
      <c r="M203" s="24" t="s">
        <v>102</v>
      </c>
      <c r="N203" s="24" t="s">
        <v>103</v>
      </c>
      <c r="O203" s="6" t="b">
        <v>0</v>
      </c>
      <c r="P203" s="24" t="s">
        <v>51</v>
      </c>
      <c r="Q203" s="6"/>
      <c r="R203" s="6"/>
      <c r="S203" s="6"/>
      <c r="T203" s="135">
        <v>46093.62462299768</v>
      </c>
      <c r="U203" s="161"/>
      <c r="V203" s="161"/>
      <c r="W203" s="161"/>
      <c r="X203" s="161">
        <v>46097.0</v>
      </c>
      <c r="Y203" s="135">
        <v>46097.0</v>
      </c>
      <c r="Z203" s="43"/>
      <c r="AA203" s="43"/>
      <c r="AB203" s="43">
        <v>46097.0</v>
      </c>
      <c r="AC203" s="6" t="s">
        <v>152</v>
      </c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</row>
    <row r="204">
      <c r="A204" s="23" t="s">
        <v>1903</v>
      </c>
      <c r="B204" s="24" t="s">
        <v>1904</v>
      </c>
      <c r="C204" s="24" t="s">
        <v>1905</v>
      </c>
      <c r="D204" s="24" t="s">
        <v>444</v>
      </c>
      <c r="E204" s="128" t="s">
        <v>445</v>
      </c>
      <c r="F204" s="24" t="s">
        <v>96</v>
      </c>
      <c r="G204" s="24" t="s">
        <v>98</v>
      </c>
      <c r="H204" s="6" t="b">
        <v>0</v>
      </c>
      <c r="I204" s="6" t="b">
        <v>0</v>
      </c>
      <c r="J204" s="6" t="b">
        <v>0</v>
      </c>
      <c r="K204" s="36" t="s">
        <v>100</v>
      </c>
      <c r="L204" s="37">
        <v>46097.0</v>
      </c>
      <c r="M204" s="24" t="s">
        <v>102</v>
      </c>
      <c r="N204" s="24" t="s">
        <v>103</v>
      </c>
      <c r="O204" s="6" t="b">
        <v>0</v>
      </c>
      <c r="P204" s="24" t="s">
        <v>51</v>
      </c>
      <c r="Q204" s="6"/>
      <c r="R204" s="6"/>
      <c r="S204" s="6"/>
      <c r="T204" s="135">
        <v>46111.62554952546</v>
      </c>
      <c r="U204" s="6"/>
      <c r="V204" s="6"/>
      <c r="W204" s="6"/>
      <c r="X204" s="107">
        <v>46149.0</v>
      </c>
      <c r="Y204" s="135">
        <v>46153.42653614584</v>
      </c>
      <c r="Z204" s="43"/>
      <c r="AA204" s="43"/>
      <c r="AB204" s="43">
        <v>46153.42653614584</v>
      </c>
      <c r="AC204" s="6" t="s">
        <v>152</v>
      </c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</row>
    <row r="205">
      <c r="A205" s="23" t="s">
        <v>1916</v>
      </c>
      <c r="B205" s="24" t="s">
        <v>1917</v>
      </c>
      <c r="C205" s="24" t="s">
        <v>1918</v>
      </c>
      <c r="D205" s="24" t="s">
        <v>144</v>
      </c>
      <c r="E205" s="128" t="s">
        <v>145</v>
      </c>
      <c r="F205" s="24" t="s">
        <v>96</v>
      </c>
      <c r="G205" s="24" t="s">
        <v>98</v>
      </c>
      <c r="H205" s="6" t="b">
        <v>0</v>
      </c>
      <c r="I205" s="6" t="b">
        <v>0</v>
      </c>
      <c r="J205" s="6" t="b">
        <v>0</v>
      </c>
      <c r="K205" s="36" t="s">
        <v>1561</v>
      </c>
      <c r="L205" s="37">
        <v>46097.0</v>
      </c>
      <c r="M205" s="24" t="s">
        <v>102</v>
      </c>
      <c r="N205" s="24" t="s">
        <v>103</v>
      </c>
      <c r="O205" s="6" t="b">
        <v>0</v>
      </c>
      <c r="P205" s="24" t="s">
        <v>51</v>
      </c>
      <c r="Q205" s="6"/>
      <c r="R205" s="6"/>
      <c r="S205" s="6"/>
      <c r="T205" s="135">
        <v>46111.62599854167</v>
      </c>
      <c r="U205" s="6"/>
      <c r="V205" s="6"/>
      <c r="W205" s="6"/>
      <c r="X205" s="107">
        <v>46168.0</v>
      </c>
      <c r="Y205" s="135">
        <v>46170.38226997685</v>
      </c>
      <c r="Z205" s="43"/>
      <c r="AA205" s="37"/>
      <c r="AB205" s="43">
        <v>46170.38226997685</v>
      </c>
      <c r="AC205" s="6" t="s">
        <v>152</v>
      </c>
      <c r="AD205" s="63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</row>
    <row r="206">
      <c r="A206" s="23" t="s">
        <v>1932</v>
      </c>
      <c r="B206" s="6"/>
      <c r="C206" s="6"/>
      <c r="D206" s="24" t="s">
        <v>120</v>
      </c>
      <c r="E206" s="128" t="s">
        <v>149</v>
      </c>
      <c r="F206" s="24" t="s">
        <v>96</v>
      </c>
      <c r="G206" s="24" t="s">
        <v>98</v>
      </c>
      <c r="H206" s="6" t="b">
        <v>0</v>
      </c>
      <c r="I206" s="6" t="b">
        <v>0</v>
      </c>
      <c r="J206" s="6" t="b">
        <v>0</v>
      </c>
      <c r="K206" s="36" t="s">
        <v>100</v>
      </c>
      <c r="L206" s="37">
        <v>46098.0</v>
      </c>
      <c r="M206" s="24" t="s">
        <v>102</v>
      </c>
      <c r="N206" s="24" t="s">
        <v>103</v>
      </c>
      <c r="O206" s="6" t="b">
        <v>0</v>
      </c>
      <c r="P206" s="24" t="s">
        <v>51</v>
      </c>
      <c r="Q206" s="6"/>
      <c r="R206" s="6"/>
      <c r="S206" s="6"/>
      <c r="T206" s="135">
        <v>46113.43461693287</v>
      </c>
      <c r="U206" s="6"/>
      <c r="V206" s="6"/>
      <c r="W206" s="6"/>
      <c r="X206" s="6"/>
      <c r="Y206" s="135">
        <v>46129.43467828704</v>
      </c>
      <c r="Z206" s="43"/>
      <c r="AA206" s="43"/>
      <c r="AB206" s="43">
        <v>46129.43467828704</v>
      </c>
      <c r="AC206" s="6" t="s">
        <v>1939</v>
      </c>
      <c r="AD206" s="63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</row>
    <row r="207">
      <c r="A207" s="23" t="s">
        <v>1941</v>
      </c>
      <c r="B207" s="24" t="s">
        <v>1942</v>
      </c>
      <c r="C207" s="24" t="s">
        <v>1943</v>
      </c>
      <c r="D207" s="24" t="s">
        <v>95</v>
      </c>
      <c r="E207" s="128" t="s">
        <v>33</v>
      </c>
      <c r="F207" s="24" t="s">
        <v>96</v>
      </c>
      <c r="G207" s="24" t="s">
        <v>418</v>
      </c>
      <c r="H207" s="6" t="b">
        <v>0</v>
      </c>
      <c r="I207" s="6" t="b">
        <v>0</v>
      </c>
      <c r="J207" s="6" t="b">
        <v>0</v>
      </c>
      <c r="K207" s="36" t="s">
        <v>100</v>
      </c>
      <c r="L207" s="37">
        <v>46107.0</v>
      </c>
      <c r="M207" s="24" t="s">
        <v>102</v>
      </c>
      <c r="N207" s="24" t="s">
        <v>103</v>
      </c>
      <c r="O207" s="6" t="b">
        <v>0</v>
      </c>
      <c r="P207" s="24" t="s">
        <v>51</v>
      </c>
      <c r="Q207" s="6"/>
      <c r="R207" s="6"/>
      <c r="S207" s="6"/>
      <c r="T207" s="135">
        <v>46113.43542430556</v>
      </c>
      <c r="U207" s="6"/>
      <c r="V207" s="6"/>
      <c r="W207" s="6"/>
      <c r="X207" s="6"/>
      <c r="Y207" s="135">
        <v>46129.523153946764</v>
      </c>
      <c r="Z207" s="43"/>
      <c r="AA207" s="43"/>
      <c r="AB207" s="43">
        <v>46129.523153946764</v>
      </c>
      <c r="AC207" s="6" t="s">
        <v>1939</v>
      </c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</row>
    <row r="208">
      <c r="A208" s="23" t="s">
        <v>1955</v>
      </c>
      <c r="B208" s="24" t="s">
        <v>1956</v>
      </c>
      <c r="C208" s="24" t="s">
        <v>1957</v>
      </c>
      <c r="D208" s="24" t="s">
        <v>144</v>
      </c>
      <c r="E208" s="128" t="s">
        <v>145</v>
      </c>
      <c r="F208" s="24" t="s">
        <v>96</v>
      </c>
      <c r="G208" s="24" t="s">
        <v>98</v>
      </c>
      <c r="H208" s="6" t="b">
        <v>0</v>
      </c>
      <c r="I208" s="6" t="b">
        <v>0</v>
      </c>
      <c r="J208" s="6" t="b">
        <v>0</v>
      </c>
      <c r="K208" s="36" t="s">
        <v>1561</v>
      </c>
      <c r="L208" s="37">
        <v>46097.0</v>
      </c>
      <c r="M208" s="24" t="s">
        <v>102</v>
      </c>
      <c r="N208" s="24" t="s">
        <v>103</v>
      </c>
      <c r="O208" s="6" t="b">
        <v>0</v>
      </c>
      <c r="P208" s="24" t="s">
        <v>51</v>
      </c>
      <c r="Q208" s="6"/>
      <c r="R208" s="6"/>
      <c r="S208" s="6"/>
      <c r="T208" s="135">
        <v>46111.0</v>
      </c>
      <c r="U208" s="6"/>
      <c r="V208" s="6"/>
      <c r="W208" s="6"/>
      <c r="X208" s="107">
        <v>46168.0</v>
      </c>
      <c r="Y208" s="135">
        <v>46170.40649125</v>
      </c>
      <c r="Z208" s="43"/>
      <c r="AA208" s="37"/>
      <c r="AB208" s="43">
        <v>46170.40649125</v>
      </c>
      <c r="AC208" s="6" t="s">
        <v>152</v>
      </c>
      <c r="AD208" s="63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</row>
    <row r="209">
      <c r="A209" s="23" t="s">
        <v>1966</v>
      </c>
      <c r="B209" s="24" t="s">
        <v>1967</v>
      </c>
      <c r="C209" s="24" t="s">
        <v>1968</v>
      </c>
      <c r="D209" s="24" t="s">
        <v>144</v>
      </c>
      <c r="E209" s="128" t="s">
        <v>145</v>
      </c>
      <c r="F209" s="24" t="s">
        <v>96</v>
      </c>
      <c r="G209" s="24" t="s">
        <v>98</v>
      </c>
      <c r="H209" s="6" t="b">
        <v>0</v>
      </c>
      <c r="I209" s="6" t="b">
        <v>0</v>
      </c>
      <c r="J209" s="6" t="b">
        <v>0</v>
      </c>
      <c r="K209" s="36" t="s">
        <v>100</v>
      </c>
      <c r="L209" s="37">
        <v>46017.0</v>
      </c>
      <c r="M209" s="24" t="s">
        <v>102</v>
      </c>
      <c r="N209" s="24" t="s">
        <v>103</v>
      </c>
      <c r="O209" s="6" t="b">
        <v>0</v>
      </c>
      <c r="P209" s="24" t="s">
        <v>51</v>
      </c>
      <c r="Q209" s="6"/>
      <c r="R209" s="107"/>
      <c r="S209" s="107">
        <v>46028.0</v>
      </c>
      <c r="T209" s="135">
        <v>46020.0</v>
      </c>
      <c r="U209" s="6"/>
      <c r="V209" s="107"/>
      <c r="W209" s="107"/>
      <c r="X209" s="107"/>
      <c r="Y209" s="107">
        <v>46087.0</v>
      </c>
      <c r="Z209" s="43"/>
      <c r="AA209" s="43"/>
      <c r="AB209" s="43">
        <v>46087.0</v>
      </c>
      <c r="AC209" s="6" t="s">
        <v>139</v>
      </c>
      <c r="AD209" s="63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</row>
    <row r="210">
      <c r="A210" s="23" t="s">
        <v>1975</v>
      </c>
      <c r="B210" s="192" t="s">
        <v>1976</v>
      </c>
      <c r="C210" s="24" t="s">
        <v>1977</v>
      </c>
      <c r="D210" s="24" t="s">
        <v>144</v>
      </c>
      <c r="E210" s="128" t="s">
        <v>145</v>
      </c>
      <c r="F210" s="24" t="s">
        <v>96</v>
      </c>
      <c r="G210" s="24" t="s">
        <v>98</v>
      </c>
      <c r="H210" s="6" t="b">
        <v>0</v>
      </c>
      <c r="I210" s="6" t="b">
        <v>0</v>
      </c>
      <c r="J210" s="6" t="b">
        <v>0</v>
      </c>
      <c r="K210" s="36" t="s">
        <v>1561</v>
      </c>
      <c r="L210" s="37">
        <v>46111.0</v>
      </c>
      <c r="M210" s="24" t="s">
        <v>102</v>
      </c>
      <c r="N210" s="24" t="s">
        <v>103</v>
      </c>
      <c r="O210" s="6" t="b">
        <v>0</v>
      </c>
      <c r="P210" s="24" t="s">
        <v>51</v>
      </c>
      <c r="Q210" s="6"/>
      <c r="R210" s="6"/>
      <c r="S210" s="6"/>
      <c r="T210" s="135">
        <v>46111.0</v>
      </c>
      <c r="U210" s="6"/>
      <c r="V210" s="6"/>
      <c r="W210" s="6"/>
      <c r="X210" s="107">
        <v>46164.0</v>
      </c>
      <c r="Y210" s="135">
        <v>46170.40699737269</v>
      </c>
      <c r="Z210" s="43"/>
      <c r="AA210" s="37"/>
      <c r="AB210" s="43">
        <v>46170.40699737269</v>
      </c>
      <c r="AC210" s="6" t="s">
        <v>152</v>
      </c>
      <c r="AD210" s="63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</row>
    <row r="211">
      <c r="A211" s="23" t="s">
        <v>1992</v>
      </c>
      <c r="B211" s="24" t="s">
        <v>1994</v>
      </c>
      <c r="C211" s="24" t="s">
        <v>1997</v>
      </c>
      <c r="D211" s="24" t="s">
        <v>120</v>
      </c>
      <c r="E211" s="128" t="s">
        <v>149</v>
      </c>
      <c r="F211" s="24" t="s">
        <v>96</v>
      </c>
      <c r="G211" s="24" t="s">
        <v>98</v>
      </c>
      <c r="H211" s="6" t="b">
        <v>0</v>
      </c>
      <c r="I211" s="6" t="b">
        <v>0</v>
      </c>
      <c r="J211" s="6" t="b">
        <v>0</v>
      </c>
      <c r="K211" s="36" t="s">
        <v>100</v>
      </c>
      <c r="L211" s="37">
        <v>46112.0</v>
      </c>
      <c r="M211" s="24" t="s">
        <v>102</v>
      </c>
      <c r="N211" s="24" t="s">
        <v>103</v>
      </c>
      <c r="O211" s="6" t="b">
        <v>0</v>
      </c>
      <c r="P211" s="24" t="s">
        <v>51</v>
      </c>
      <c r="Q211" s="6"/>
      <c r="R211" s="6"/>
      <c r="S211" s="6"/>
      <c r="T211" s="135">
        <v>46113.49866003472</v>
      </c>
      <c r="U211" s="6"/>
      <c r="V211" s="6"/>
      <c r="W211" s="6"/>
      <c r="X211" s="6"/>
      <c r="Y211" s="107">
        <v>46128.0</v>
      </c>
      <c r="Z211" s="43"/>
      <c r="AA211" s="43"/>
      <c r="AB211" s="43">
        <v>46128.0</v>
      </c>
      <c r="AC211" s="6" t="s">
        <v>1939</v>
      </c>
      <c r="AD211" s="63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</row>
    <row r="212">
      <c r="A212" s="23" t="s">
        <v>1822</v>
      </c>
      <c r="B212" s="24" t="s">
        <v>1823</v>
      </c>
      <c r="C212" s="24" t="s">
        <v>2009</v>
      </c>
      <c r="D212" s="24" t="s">
        <v>120</v>
      </c>
      <c r="E212" s="128" t="s">
        <v>149</v>
      </c>
      <c r="F212" s="24" t="s">
        <v>96</v>
      </c>
      <c r="G212" s="24" t="s">
        <v>98</v>
      </c>
      <c r="H212" s="6" t="b">
        <v>0</v>
      </c>
      <c r="I212" s="6" t="b">
        <v>0</v>
      </c>
      <c r="J212" s="6" t="b">
        <v>0</v>
      </c>
      <c r="K212" s="36" t="s">
        <v>100</v>
      </c>
      <c r="L212" s="37">
        <v>46112.0</v>
      </c>
      <c r="M212" s="24" t="s">
        <v>102</v>
      </c>
      <c r="N212" s="24" t="s">
        <v>103</v>
      </c>
      <c r="O212" s="6" t="b">
        <v>0</v>
      </c>
      <c r="P212" s="24" t="s">
        <v>51</v>
      </c>
      <c r="Q212" s="6"/>
      <c r="R212" s="6"/>
      <c r="S212" s="6"/>
      <c r="T212" s="135">
        <v>46113.51715237269</v>
      </c>
      <c r="U212" s="6"/>
      <c r="V212" s="6"/>
      <c r="W212" s="6"/>
      <c r="X212" s="107">
        <v>46134.0</v>
      </c>
      <c r="Y212" s="135">
        <v>46135.44992924768</v>
      </c>
      <c r="Z212" s="43"/>
      <c r="AA212" s="43"/>
      <c r="AB212" s="43">
        <v>46135.44992924768</v>
      </c>
      <c r="AC212" s="6" t="s">
        <v>1939</v>
      </c>
      <c r="AD212" s="63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</row>
    <row r="213">
      <c r="A213" s="23" t="s">
        <v>1830</v>
      </c>
      <c r="B213" s="24" t="s">
        <v>1831</v>
      </c>
      <c r="C213" s="24" t="s">
        <v>2017</v>
      </c>
      <c r="D213" s="24" t="s">
        <v>120</v>
      </c>
      <c r="E213" s="128" t="s">
        <v>149</v>
      </c>
      <c r="F213" s="24" t="s">
        <v>96</v>
      </c>
      <c r="G213" s="24" t="s">
        <v>98</v>
      </c>
      <c r="H213" s="6" t="b">
        <v>0</v>
      </c>
      <c r="I213" s="6" t="b">
        <v>0</v>
      </c>
      <c r="J213" s="6" t="b">
        <v>0</v>
      </c>
      <c r="K213" s="36" t="s">
        <v>100</v>
      </c>
      <c r="L213" s="37">
        <v>46112.0</v>
      </c>
      <c r="M213" s="24" t="s">
        <v>102</v>
      </c>
      <c r="N213" s="24" t="s">
        <v>103</v>
      </c>
      <c r="O213" s="6" t="b">
        <v>0</v>
      </c>
      <c r="P213" s="24" t="s">
        <v>51</v>
      </c>
      <c r="Q213" s="6"/>
      <c r="R213" s="6"/>
      <c r="S213" s="6"/>
      <c r="T213" s="135">
        <v>46113.62909541666</v>
      </c>
      <c r="U213" s="6"/>
      <c r="V213" s="6"/>
      <c r="W213" s="6"/>
      <c r="X213" s="107">
        <v>46127.0</v>
      </c>
      <c r="Y213" s="135">
        <v>46146.3754562963</v>
      </c>
      <c r="Z213" s="43"/>
      <c r="AA213" s="43"/>
      <c r="AB213" s="43">
        <v>46146.3754562963</v>
      </c>
      <c r="AC213" s="6" t="s">
        <v>1939</v>
      </c>
      <c r="AD213" s="63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</row>
    <row r="214">
      <c r="A214" s="23" t="s">
        <v>2020</v>
      </c>
      <c r="B214" s="24" t="s">
        <v>2021</v>
      </c>
      <c r="C214" s="24" t="s">
        <v>1997</v>
      </c>
      <c r="D214" s="24" t="s">
        <v>120</v>
      </c>
      <c r="E214" s="128" t="s">
        <v>149</v>
      </c>
      <c r="F214" s="24" t="s">
        <v>96</v>
      </c>
      <c r="G214" s="24" t="s">
        <v>98</v>
      </c>
      <c r="H214" s="6" t="b">
        <v>0</v>
      </c>
      <c r="I214" s="6" t="b">
        <v>0</v>
      </c>
      <c r="J214" s="6" t="b">
        <v>0</v>
      </c>
      <c r="K214" s="36" t="s">
        <v>100</v>
      </c>
      <c r="L214" s="37">
        <v>46112.0</v>
      </c>
      <c r="M214" s="24" t="s">
        <v>102</v>
      </c>
      <c r="N214" s="24" t="s">
        <v>103</v>
      </c>
      <c r="O214" s="6" t="b">
        <v>0</v>
      </c>
      <c r="P214" s="24" t="s">
        <v>51</v>
      </c>
      <c r="Q214" s="6"/>
      <c r="R214" s="6"/>
      <c r="S214" s="6"/>
      <c r="T214" s="135">
        <v>46113.64220826389</v>
      </c>
      <c r="U214" s="6"/>
      <c r="V214" s="6"/>
      <c r="W214" s="6"/>
      <c r="X214" s="6"/>
      <c r="Y214" s="107">
        <v>46128.0</v>
      </c>
      <c r="Z214" s="43"/>
      <c r="AA214" s="43"/>
      <c r="AB214" s="43">
        <v>46128.0</v>
      </c>
      <c r="AC214" s="6" t="s">
        <v>1939</v>
      </c>
      <c r="AD214" s="63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</row>
    <row r="215">
      <c r="A215" s="23" t="s">
        <v>2027</v>
      </c>
      <c r="B215" s="24" t="s">
        <v>2028</v>
      </c>
      <c r="C215" s="24" t="s">
        <v>417</v>
      </c>
      <c r="D215" s="24" t="s">
        <v>95</v>
      </c>
      <c r="E215" s="128" t="s">
        <v>33</v>
      </c>
      <c r="F215" s="24" t="s">
        <v>96</v>
      </c>
      <c r="G215" s="24" t="s">
        <v>1199</v>
      </c>
      <c r="H215" s="6" t="b">
        <v>0</v>
      </c>
      <c r="I215" s="6" t="b">
        <v>0</v>
      </c>
      <c r="J215" s="6" t="b">
        <v>0</v>
      </c>
      <c r="K215" s="36" t="s">
        <v>100</v>
      </c>
      <c r="L215" s="37">
        <v>46042.0</v>
      </c>
      <c r="M215" s="24" t="s">
        <v>102</v>
      </c>
      <c r="N215" s="24" t="s">
        <v>103</v>
      </c>
      <c r="O215" s="6" t="b">
        <v>0</v>
      </c>
      <c r="P215" s="24" t="s">
        <v>51</v>
      </c>
      <c r="Q215" s="6"/>
      <c r="R215" s="6"/>
      <c r="S215" s="6"/>
      <c r="T215" s="135">
        <v>46118.41726086805</v>
      </c>
      <c r="U215" s="6"/>
      <c r="V215" s="135"/>
      <c r="W215" s="135"/>
      <c r="X215" s="135"/>
      <c r="Y215" s="135">
        <v>46118.41728634259</v>
      </c>
      <c r="Z215" s="43"/>
      <c r="AA215" s="43"/>
      <c r="AB215" s="43">
        <v>46118.41728634259</v>
      </c>
      <c r="AC215" s="6" t="s">
        <v>1939</v>
      </c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</row>
    <row r="216">
      <c r="A216" s="149" t="s">
        <v>2035</v>
      </c>
      <c r="B216" s="24" t="s">
        <v>2036</v>
      </c>
      <c r="C216" s="24" t="s">
        <v>2037</v>
      </c>
      <c r="D216" s="24" t="s">
        <v>95</v>
      </c>
      <c r="E216" s="128" t="s">
        <v>33</v>
      </c>
      <c r="F216" s="24" t="s">
        <v>96</v>
      </c>
      <c r="G216" s="24" t="s">
        <v>98</v>
      </c>
      <c r="H216" s="6" t="b">
        <v>0</v>
      </c>
      <c r="I216" s="6" t="b">
        <v>0</v>
      </c>
      <c r="J216" s="6" t="b">
        <v>0</v>
      </c>
      <c r="K216" s="36" t="s">
        <v>100</v>
      </c>
      <c r="L216" s="37">
        <v>46108.0</v>
      </c>
      <c r="M216" s="24" t="s">
        <v>102</v>
      </c>
      <c r="N216" s="24" t="s">
        <v>103</v>
      </c>
      <c r="O216" s="24" t="b">
        <v>0</v>
      </c>
      <c r="P216" s="24" t="s">
        <v>51</v>
      </c>
      <c r="Q216" s="24" t="s">
        <v>2040</v>
      </c>
      <c r="R216" s="6"/>
      <c r="S216" s="6"/>
      <c r="T216" s="135">
        <v>46120.455370069445</v>
      </c>
      <c r="U216" s="6"/>
      <c r="V216" s="6"/>
      <c r="W216" s="6"/>
      <c r="X216" s="107">
        <v>46174.0</v>
      </c>
      <c r="Y216" s="135">
        <v>46174.66977571759</v>
      </c>
      <c r="Z216" s="43"/>
      <c r="AA216" s="43"/>
      <c r="AB216" s="43">
        <v>46174.66977571759</v>
      </c>
      <c r="AC216" s="6" t="s">
        <v>1939</v>
      </c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</row>
    <row r="217">
      <c r="A217" s="149" t="s">
        <v>2051</v>
      </c>
      <c r="B217" s="24" t="s">
        <v>2052</v>
      </c>
      <c r="C217" s="24" t="s">
        <v>2053</v>
      </c>
      <c r="D217" s="24" t="s">
        <v>95</v>
      </c>
      <c r="E217" s="128" t="s">
        <v>33</v>
      </c>
      <c r="F217" s="24" t="s">
        <v>96</v>
      </c>
      <c r="G217" s="24" t="s">
        <v>418</v>
      </c>
      <c r="H217" s="6" t="b">
        <v>0</v>
      </c>
      <c r="I217" s="6" t="b">
        <v>0</v>
      </c>
      <c r="J217" s="6" t="b">
        <v>0</v>
      </c>
      <c r="K217" s="36" t="s">
        <v>100</v>
      </c>
      <c r="L217" s="37">
        <v>46113.0</v>
      </c>
      <c r="M217" s="24" t="s">
        <v>102</v>
      </c>
      <c r="N217" s="24" t="s">
        <v>103</v>
      </c>
      <c r="O217" s="6" t="b">
        <v>0</v>
      </c>
      <c r="P217" s="24" t="s">
        <v>51</v>
      </c>
      <c r="Q217" s="6"/>
      <c r="R217" s="6"/>
      <c r="S217" s="6"/>
      <c r="T217" s="135">
        <v>46120.71649902778</v>
      </c>
      <c r="U217" s="6"/>
      <c r="V217" s="6"/>
      <c r="W217" s="6"/>
      <c r="X217" s="107">
        <v>46139.0</v>
      </c>
      <c r="Y217" s="135">
        <v>46140.46003296296</v>
      </c>
      <c r="Z217" s="43"/>
      <c r="AA217" s="43"/>
      <c r="AB217" s="43">
        <v>46140.46003296296</v>
      </c>
      <c r="AC217" s="6" t="s">
        <v>1939</v>
      </c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</row>
    <row r="218">
      <c r="A218" s="23" t="s">
        <v>2062</v>
      </c>
      <c r="B218" s="24" t="s">
        <v>2064</v>
      </c>
      <c r="C218" s="24" t="s">
        <v>2065</v>
      </c>
      <c r="D218" s="24" t="s">
        <v>95</v>
      </c>
      <c r="E218" s="128" t="s">
        <v>33</v>
      </c>
      <c r="F218" s="24" t="s">
        <v>96</v>
      </c>
      <c r="G218" s="24" t="s">
        <v>98</v>
      </c>
      <c r="H218" s="24" t="b">
        <v>1</v>
      </c>
      <c r="I218" s="6" t="b">
        <v>0</v>
      </c>
      <c r="J218" s="6" t="b">
        <v>0</v>
      </c>
      <c r="K218" s="36" t="s">
        <v>100</v>
      </c>
      <c r="L218" s="37">
        <v>46121.0</v>
      </c>
      <c r="M218" s="24" t="s">
        <v>102</v>
      </c>
      <c r="N218" s="24" t="s">
        <v>103</v>
      </c>
      <c r="O218" s="6" t="b">
        <v>0</v>
      </c>
      <c r="P218" s="24" t="s">
        <v>51</v>
      </c>
      <c r="Q218" s="6"/>
      <c r="R218" s="6"/>
      <c r="S218" s="6"/>
      <c r="T218" s="135">
        <v>46122.65717197917</v>
      </c>
      <c r="U218" s="6"/>
      <c r="V218" s="135"/>
      <c r="W218" s="6"/>
      <c r="X218" s="135">
        <v>46129.0</v>
      </c>
      <c r="Y218" s="135">
        <v>46135.44004722222</v>
      </c>
      <c r="Z218" s="43"/>
      <c r="AA218" s="43"/>
      <c r="AB218" s="43">
        <v>46135.44004722222</v>
      </c>
      <c r="AC218" s="6" t="s">
        <v>1939</v>
      </c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</row>
    <row r="219">
      <c r="A219" s="23" t="s">
        <v>1489</v>
      </c>
      <c r="B219" s="24" t="s">
        <v>2072</v>
      </c>
      <c r="C219" s="24" t="s">
        <v>2073</v>
      </c>
      <c r="D219" s="24" t="s">
        <v>95</v>
      </c>
      <c r="E219" s="128" t="s">
        <v>33</v>
      </c>
      <c r="F219" s="24" t="s">
        <v>96</v>
      </c>
      <c r="G219" s="24" t="s">
        <v>98</v>
      </c>
      <c r="H219" s="24" t="b">
        <v>1</v>
      </c>
      <c r="I219" s="6" t="b">
        <v>0</v>
      </c>
      <c r="J219" s="6" t="b">
        <v>0</v>
      </c>
      <c r="K219" s="36" t="s">
        <v>100</v>
      </c>
      <c r="L219" s="37">
        <v>46121.0</v>
      </c>
      <c r="M219" s="24" t="s">
        <v>102</v>
      </c>
      <c r="N219" s="24" t="s">
        <v>103</v>
      </c>
      <c r="O219" s="6" t="b">
        <v>0</v>
      </c>
      <c r="P219" s="24" t="s">
        <v>51</v>
      </c>
      <c r="Q219" s="6"/>
      <c r="R219" s="6"/>
      <c r="S219" s="6"/>
      <c r="T219" s="135">
        <v>46122.71201516203</v>
      </c>
      <c r="U219" s="205"/>
      <c r="V219" s="206"/>
      <c r="W219" s="206"/>
      <c r="X219" s="135">
        <v>46129.0</v>
      </c>
      <c r="Y219" s="135">
        <v>46135.440057071755</v>
      </c>
      <c r="Z219" s="43"/>
      <c r="AA219" s="43"/>
      <c r="AB219" s="43">
        <v>46135.440057071755</v>
      </c>
      <c r="AC219" s="6" t="s">
        <v>1939</v>
      </c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</row>
    <row r="220">
      <c r="A220" s="23" t="s">
        <v>2080</v>
      </c>
      <c r="B220" s="24" t="s">
        <v>2081</v>
      </c>
      <c r="C220" s="24" t="s">
        <v>2082</v>
      </c>
      <c r="D220" s="24" t="s">
        <v>95</v>
      </c>
      <c r="E220" s="128" t="s">
        <v>33</v>
      </c>
      <c r="F220" s="24" t="s">
        <v>96</v>
      </c>
      <c r="G220" s="24" t="s">
        <v>98</v>
      </c>
      <c r="H220" s="24" t="b">
        <v>1</v>
      </c>
      <c r="I220" s="6" t="b">
        <v>0</v>
      </c>
      <c r="J220" s="6" t="b">
        <v>0</v>
      </c>
      <c r="K220" s="36" t="s">
        <v>100</v>
      </c>
      <c r="L220" s="37">
        <v>46119.0</v>
      </c>
      <c r="M220" s="24" t="s">
        <v>102</v>
      </c>
      <c r="N220" s="24" t="s">
        <v>103</v>
      </c>
      <c r="O220" s="6" t="b">
        <v>0</v>
      </c>
      <c r="P220" s="24" t="s">
        <v>51</v>
      </c>
      <c r="Q220" s="6"/>
      <c r="R220" s="24"/>
      <c r="S220" s="24"/>
      <c r="T220" s="135">
        <v>46122.730689398144</v>
      </c>
      <c r="U220" s="206"/>
      <c r="V220" s="206"/>
      <c r="W220" s="206"/>
      <c r="X220" s="135">
        <v>46129.0</v>
      </c>
      <c r="Y220" s="135">
        <v>46135.440080671295</v>
      </c>
      <c r="Z220" s="43"/>
      <c r="AA220" s="43"/>
      <c r="AB220" s="43">
        <v>46135.440080671295</v>
      </c>
      <c r="AC220" s="6" t="s">
        <v>1939</v>
      </c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</row>
    <row r="221">
      <c r="A221" s="23" t="s">
        <v>2090</v>
      </c>
      <c r="B221" s="24" t="s">
        <v>2091</v>
      </c>
      <c r="C221" s="24" t="s">
        <v>2092</v>
      </c>
      <c r="D221" s="24" t="s">
        <v>95</v>
      </c>
      <c r="E221" s="128" t="s">
        <v>33</v>
      </c>
      <c r="F221" s="24" t="s">
        <v>96</v>
      </c>
      <c r="G221" s="24" t="s">
        <v>418</v>
      </c>
      <c r="H221" s="6" t="b">
        <v>0</v>
      </c>
      <c r="I221" s="6" t="b">
        <v>0</v>
      </c>
      <c r="J221" s="6" t="b">
        <v>0</v>
      </c>
      <c r="K221" s="36" t="s">
        <v>426</v>
      </c>
      <c r="L221" s="43"/>
      <c r="M221" s="24" t="s">
        <v>131</v>
      </c>
      <c r="N221" s="24" t="s">
        <v>103</v>
      </c>
      <c r="O221" s="24" t="b">
        <v>0</v>
      </c>
      <c r="P221" s="24" t="s">
        <v>51</v>
      </c>
      <c r="Q221" s="24" t="s">
        <v>2093</v>
      </c>
      <c r="R221" s="6"/>
      <c r="S221" s="6"/>
      <c r="T221" s="6"/>
      <c r="U221" s="6"/>
      <c r="V221" s="6"/>
      <c r="W221" s="6"/>
      <c r="X221" s="6"/>
      <c r="Y221" s="6"/>
      <c r="Z221" s="37">
        <v>46135.67783606482</v>
      </c>
      <c r="AA221" s="43"/>
      <c r="AB221" s="43">
        <v>46251.0</v>
      </c>
      <c r="AC221" s="6" t="s">
        <v>339</v>
      </c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</row>
    <row r="222">
      <c r="A222" s="23" t="s">
        <v>2090</v>
      </c>
      <c r="B222" s="24" t="s">
        <v>2091</v>
      </c>
      <c r="C222" s="24" t="s">
        <v>2092</v>
      </c>
      <c r="D222" s="24" t="s">
        <v>95</v>
      </c>
      <c r="E222" s="128" t="s">
        <v>35</v>
      </c>
      <c r="F222" s="24" t="s">
        <v>96</v>
      </c>
      <c r="G222" s="24" t="s">
        <v>1199</v>
      </c>
      <c r="H222" s="6" t="b">
        <v>0</v>
      </c>
      <c r="I222" s="6" t="b">
        <v>0</v>
      </c>
      <c r="J222" s="6" t="b">
        <v>0</v>
      </c>
      <c r="K222" s="36" t="s">
        <v>426</v>
      </c>
      <c r="L222" s="43"/>
      <c r="M222" s="24" t="s">
        <v>131</v>
      </c>
      <c r="N222" s="24" t="s">
        <v>103</v>
      </c>
      <c r="O222" s="24" t="b">
        <v>0</v>
      </c>
      <c r="P222" s="24" t="s">
        <v>51</v>
      </c>
      <c r="Q222" s="24" t="s">
        <v>2093</v>
      </c>
      <c r="R222" s="6"/>
      <c r="S222" s="6"/>
      <c r="T222" s="6"/>
      <c r="U222" s="6"/>
      <c r="V222" s="6"/>
      <c r="W222" s="6"/>
      <c r="X222" s="6"/>
      <c r="Y222" s="6"/>
      <c r="Z222" s="37">
        <v>46135.67785449074</v>
      </c>
      <c r="AA222" s="43"/>
      <c r="AB222" s="43">
        <v>46251.0</v>
      </c>
      <c r="AC222" s="6" t="s">
        <v>339</v>
      </c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</row>
    <row r="223">
      <c r="A223" s="23" t="s">
        <v>2107</v>
      </c>
      <c r="B223" s="24" t="s">
        <v>2108</v>
      </c>
      <c r="C223" s="24" t="s">
        <v>2110</v>
      </c>
      <c r="D223" s="24" t="s">
        <v>95</v>
      </c>
      <c r="E223" s="128" t="s">
        <v>33</v>
      </c>
      <c r="F223" s="24" t="s">
        <v>96</v>
      </c>
      <c r="G223" s="24" t="s">
        <v>418</v>
      </c>
      <c r="H223" s="6" t="b">
        <v>0</v>
      </c>
      <c r="I223" s="6" t="b">
        <v>0</v>
      </c>
      <c r="J223" s="6" t="b">
        <v>0</v>
      </c>
      <c r="K223" s="36" t="s">
        <v>100</v>
      </c>
      <c r="L223" s="37">
        <v>46090.0</v>
      </c>
      <c r="M223" s="24" t="s">
        <v>102</v>
      </c>
      <c r="N223" s="24" t="s">
        <v>103</v>
      </c>
      <c r="O223" s="6" t="b">
        <v>0</v>
      </c>
      <c r="P223" s="24" t="s">
        <v>51</v>
      </c>
      <c r="Q223" s="6"/>
      <c r="R223" s="6"/>
      <c r="S223" s="6"/>
      <c r="T223" s="107">
        <v>46127.0</v>
      </c>
      <c r="U223" s="161">
        <v>46127.0</v>
      </c>
      <c r="V223" s="166"/>
      <c r="W223" s="166"/>
      <c r="X223" s="161">
        <v>46139.0</v>
      </c>
      <c r="Y223" s="135">
        <v>46141.46632960648</v>
      </c>
      <c r="Z223" s="43"/>
      <c r="AA223" s="37">
        <v>46127.69991082176</v>
      </c>
      <c r="AB223" s="43">
        <v>46141.46632960648</v>
      </c>
      <c r="AC223" s="6" t="s">
        <v>1939</v>
      </c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</row>
    <row r="224">
      <c r="A224" s="223" t="s">
        <v>2120</v>
      </c>
      <c r="B224" s="24" t="s">
        <v>971</v>
      </c>
      <c r="C224" s="24" t="s">
        <v>2123</v>
      </c>
      <c r="D224" s="24" t="s">
        <v>95</v>
      </c>
      <c r="E224" s="128" t="s">
        <v>33</v>
      </c>
      <c r="F224" s="24" t="s">
        <v>96</v>
      </c>
      <c r="G224" s="24" t="s">
        <v>98</v>
      </c>
      <c r="H224" s="6" t="b">
        <v>0</v>
      </c>
      <c r="I224" s="6" t="b">
        <v>0</v>
      </c>
      <c r="J224" s="6" t="b">
        <v>0</v>
      </c>
      <c r="K224" s="36" t="s">
        <v>100</v>
      </c>
      <c r="L224" s="37">
        <v>46014.0</v>
      </c>
      <c r="M224" s="24" t="s">
        <v>102</v>
      </c>
      <c r="N224" s="24" t="s">
        <v>103</v>
      </c>
      <c r="O224" s="6" t="b">
        <v>0</v>
      </c>
      <c r="P224" s="24" t="s">
        <v>51</v>
      </c>
      <c r="Q224" s="6"/>
      <c r="R224" s="6"/>
      <c r="S224" s="6"/>
      <c r="T224" s="135">
        <v>46125.40135006944</v>
      </c>
      <c r="U224" s="135">
        <v>46139.0</v>
      </c>
      <c r="V224" s="135">
        <v>46146.0</v>
      </c>
      <c r="W224" s="6"/>
      <c r="X224" s="135">
        <v>46146.72005335648</v>
      </c>
      <c r="Y224" s="135">
        <v>46146.72005335648</v>
      </c>
      <c r="Z224" s="43"/>
      <c r="AA224" s="43"/>
      <c r="AB224" s="43">
        <v>46146.72005335648</v>
      </c>
      <c r="AC224" s="6" t="s">
        <v>1939</v>
      </c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</row>
    <row r="225">
      <c r="A225" s="24" t="s">
        <v>1568</v>
      </c>
      <c r="B225" s="24" t="s">
        <v>1564</v>
      </c>
      <c r="C225" s="24" t="s">
        <v>2143</v>
      </c>
      <c r="D225" s="24" t="s">
        <v>120</v>
      </c>
      <c r="E225" s="128" t="s">
        <v>149</v>
      </c>
      <c r="F225" s="24" t="s">
        <v>96</v>
      </c>
      <c r="G225" s="24" t="s">
        <v>98</v>
      </c>
      <c r="H225" s="6" t="b">
        <v>0</v>
      </c>
      <c r="I225" s="6" t="b">
        <v>0</v>
      </c>
      <c r="J225" s="6" t="b">
        <v>0</v>
      </c>
      <c r="K225" s="36" t="s">
        <v>100</v>
      </c>
      <c r="L225" s="37">
        <v>46113.0</v>
      </c>
      <c r="M225" s="24" t="s">
        <v>102</v>
      </c>
      <c r="N225" s="24" t="s">
        <v>103</v>
      </c>
      <c r="O225" s="6" t="b">
        <v>0</v>
      </c>
      <c r="P225" s="24" t="s">
        <v>51</v>
      </c>
      <c r="Q225" s="6"/>
      <c r="R225" s="6"/>
      <c r="S225" s="6"/>
      <c r="T225" s="107">
        <v>46113.0</v>
      </c>
      <c r="U225" s="6"/>
      <c r="V225" s="6"/>
      <c r="W225" s="6"/>
      <c r="X225" s="107">
        <v>46127.0</v>
      </c>
      <c r="Y225" s="6"/>
      <c r="Z225" s="43"/>
      <c r="AA225" s="43"/>
      <c r="AB225" s="43">
        <v>46251.0</v>
      </c>
      <c r="AC225" s="6" t="s">
        <v>1939</v>
      </c>
      <c r="AD225" s="63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</row>
    <row r="226">
      <c r="A226" s="140" t="s">
        <v>2150</v>
      </c>
      <c r="B226" s="24" t="s">
        <v>2151</v>
      </c>
      <c r="C226" s="24" t="s">
        <v>2152</v>
      </c>
      <c r="D226" s="24" t="s">
        <v>95</v>
      </c>
      <c r="E226" s="128" t="s">
        <v>33</v>
      </c>
      <c r="F226" s="24" t="s">
        <v>96</v>
      </c>
      <c r="G226" s="24" t="s">
        <v>98</v>
      </c>
      <c r="H226" s="6" t="b">
        <v>0</v>
      </c>
      <c r="I226" s="6" t="b">
        <v>0</v>
      </c>
      <c r="J226" s="6" t="b">
        <v>0</v>
      </c>
      <c r="K226" s="36" t="s">
        <v>100</v>
      </c>
      <c r="L226" s="37">
        <v>46128.63040380787</v>
      </c>
      <c r="M226" s="24" t="s">
        <v>102</v>
      </c>
      <c r="N226" s="24" t="s">
        <v>103</v>
      </c>
      <c r="O226" s="6" t="b">
        <v>0</v>
      </c>
      <c r="P226" s="24" t="s">
        <v>51</v>
      </c>
      <c r="Q226" s="6"/>
      <c r="R226" s="6"/>
      <c r="S226" s="6"/>
      <c r="T226" s="107">
        <v>46128.0</v>
      </c>
      <c r="U226" s="107">
        <v>46148.0</v>
      </c>
      <c r="V226" s="135">
        <v>46178.0</v>
      </c>
      <c r="W226" s="6"/>
      <c r="X226" s="107">
        <v>46189.0</v>
      </c>
      <c r="Y226" s="135">
        <v>46191.0</v>
      </c>
      <c r="Z226" s="43"/>
      <c r="AA226" s="43"/>
      <c r="AB226" s="43">
        <v>46191.0</v>
      </c>
      <c r="AC226" s="6" t="s">
        <v>1939</v>
      </c>
      <c r="AD226" s="6"/>
      <c r="AE226" s="6"/>
      <c r="AF226" s="6"/>
      <c r="AG226" s="6"/>
      <c r="AH226" s="6"/>
      <c r="AI226" s="6"/>
      <c r="AJ226" s="128"/>
      <c r="AK226" s="6"/>
      <c r="AL226" s="6"/>
      <c r="AM226" s="6"/>
      <c r="AN226" s="6"/>
      <c r="AO226" s="6"/>
      <c r="AP226" s="6"/>
      <c r="AQ226" s="6"/>
      <c r="AR226" s="6"/>
    </row>
    <row r="227">
      <c r="A227" s="24" t="s">
        <v>1540</v>
      </c>
      <c r="B227" s="24" t="s">
        <v>1536</v>
      </c>
      <c r="C227" s="24" t="s">
        <v>2163</v>
      </c>
      <c r="D227" s="24" t="s">
        <v>120</v>
      </c>
      <c r="E227" s="128" t="s">
        <v>149</v>
      </c>
      <c r="F227" s="24" t="s">
        <v>96</v>
      </c>
      <c r="G227" s="24" t="s">
        <v>98</v>
      </c>
      <c r="H227" s="6" t="b">
        <v>0</v>
      </c>
      <c r="I227" s="6" t="b">
        <v>0</v>
      </c>
      <c r="J227" s="6" t="b">
        <v>0</v>
      </c>
      <c r="K227" s="36" t="s">
        <v>100</v>
      </c>
      <c r="L227" s="37">
        <v>46127.0</v>
      </c>
      <c r="M227" s="24" t="s">
        <v>102</v>
      </c>
      <c r="N227" s="24" t="s">
        <v>103</v>
      </c>
      <c r="O227" s="6" t="b">
        <v>0</v>
      </c>
      <c r="P227" s="24" t="s">
        <v>51</v>
      </c>
      <c r="Q227" s="6"/>
      <c r="R227" s="6"/>
      <c r="S227" s="6"/>
      <c r="T227" s="135">
        <v>46132.586332129635</v>
      </c>
      <c r="U227" s="6"/>
      <c r="V227" s="6"/>
      <c r="W227" s="6"/>
      <c r="X227" s="107">
        <v>46140.0</v>
      </c>
      <c r="Y227" s="135">
        <v>46140.499222569444</v>
      </c>
      <c r="Z227" s="37"/>
      <c r="AA227" s="43"/>
      <c r="AB227" s="43">
        <v>46140.499222569444</v>
      </c>
      <c r="AC227" s="6" t="s">
        <v>1939</v>
      </c>
      <c r="AD227" s="63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</row>
    <row r="228">
      <c r="A228" s="24" t="s">
        <v>1598</v>
      </c>
      <c r="B228" s="24" t="s">
        <v>1599</v>
      </c>
      <c r="C228" s="24" t="s">
        <v>759</v>
      </c>
      <c r="D228" s="24" t="s">
        <v>95</v>
      </c>
      <c r="E228" s="128" t="s">
        <v>33</v>
      </c>
      <c r="F228" s="24" t="s">
        <v>96</v>
      </c>
      <c r="G228" s="24" t="s">
        <v>98</v>
      </c>
      <c r="H228" s="6" t="b">
        <v>0</v>
      </c>
      <c r="I228" s="6" t="b">
        <v>0</v>
      </c>
      <c r="J228" s="24" t="b">
        <v>1</v>
      </c>
      <c r="K228" s="36" t="s">
        <v>100</v>
      </c>
      <c r="L228" s="37">
        <v>46134.0</v>
      </c>
      <c r="M228" s="24" t="s">
        <v>102</v>
      </c>
      <c r="N228" s="24" t="s">
        <v>103</v>
      </c>
      <c r="O228" s="24" t="b">
        <v>0</v>
      </c>
      <c r="P228" s="24" t="s">
        <v>51</v>
      </c>
      <c r="Q228" s="24" t="s">
        <v>2177</v>
      </c>
      <c r="R228" s="6"/>
      <c r="S228" s="6"/>
      <c r="T228" s="135">
        <v>46134.0</v>
      </c>
      <c r="U228" s="135">
        <v>46139.0</v>
      </c>
      <c r="V228" s="135">
        <v>46162.0</v>
      </c>
      <c r="W228" s="135"/>
      <c r="X228" s="107">
        <v>46174.0</v>
      </c>
      <c r="Y228" s="107">
        <v>46174.0</v>
      </c>
      <c r="Z228" s="43"/>
      <c r="AA228" s="43"/>
      <c r="AB228" s="43">
        <v>46174.0</v>
      </c>
      <c r="AC228" s="6" t="s">
        <v>1939</v>
      </c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</row>
    <row r="229">
      <c r="A229" s="24" t="s">
        <v>2182</v>
      </c>
      <c r="B229" s="24" t="s">
        <v>2183</v>
      </c>
      <c r="C229" s="24" t="s">
        <v>2184</v>
      </c>
      <c r="D229" s="24" t="s">
        <v>95</v>
      </c>
      <c r="E229" s="128" t="s">
        <v>33</v>
      </c>
      <c r="F229" s="24" t="s">
        <v>96</v>
      </c>
      <c r="G229" s="24" t="s">
        <v>98</v>
      </c>
      <c r="H229" s="6" t="b">
        <v>0</v>
      </c>
      <c r="I229" s="6" t="b">
        <v>0</v>
      </c>
      <c r="J229" s="24" t="b">
        <v>1</v>
      </c>
      <c r="K229" s="36" t="s">
        <v>100</v>
      </c>
      <c r="L229" s="37">
        <v>46134.0</v>
      </c>
      <c r="M229" s="24" t="s">
        <v>102</v>
      </c>
      <c r="N229" s="24" t="s">
        <v>103</v>
      </c>
      <c r="O229" s="24" t="b">
        <v>0</v>
      </c>
      <c r="P229" s="24" t="s">
        <v>51</v>
      </c>
      <c r="Q229" s="24" t="s">
        <v>2185</v>
      </c>
      <c r="R229" s="6"/>
      <c r="S229" s="6"/>
      <c r="T229" s="135">
        <v>46134.41236616898</v>
      </c>
      <c r="U229" s="135">
        <v>46139.0</v>
      </c>
      <c r="V229" s="135">
        <v>46162.0</v>
      </c>
      <c r="W229" s="6"/>
      <c r="X229" s="107">
        <v>46174.0</v>
      </c>
      <c r="Y229" s="135">
        <v>46174.67276878472</v>
      </c>
      <c r="Z229" s="43"/>
      <c r="AA229" s="43"/>
      <c r="AB229" s="43">
        <v>46174.67276878472</v>
      </c>
      <c r="AC229" s="6" t="s">
        <v>1939</v>
      </c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</row>
    <row r="230">
      <c r="A230" s="24" t="s">
        <v>212</v>
      </c>
      <c r="B230" s="24" t="s">
        <v>2193</v>
      </c>
      <c r="C230" s="24" t="s">
        <v>2194</v>
      </c>
      <c r="D230" s="24" t="s">
        <v>95</v>
      </c>
      <c r="E230" s="128" t="s">
        <v>33</v>
      </c>
      <c r="F230" s="24" t="s">
        <v>96</v>
      </c>
      <c r="G230" s="24" t="s">
        <v>98</v>
      </c>
      <c r="H230" s="6" t="b">
        <v>0</v>
      </c>
      <c r="I230" s="6" t="b">
        <v>0</v>
      </c>
      <c r="J230" s="24" t="b">
        <v>1</v>
      </c>
      <c r="K230" s="36" t="s">
        <v>2196</v>
      </c>
      <c r="L230" s="37">
        <v>46134.0</v>
      </c>
      <c r="M230" s="24" t="s">
        <v>102</v>
      </c>
      <c r="N230" s="24" t="s">
        <v>103</v>
      </c>
      <c r="O230" s="6" t="b">
        <v>0</v>
      </c>
      <c r="P230" s="107">
        <v>46134.0</v>
      </c>
      <c r="Q230" s="6"/>
      <c r="R230" s="6"/>
      <c r="S230" s="6"/>
      <c r="T230" s="135">
        <v>46134.412385787036</v>
      </c>
      <c r="U230" s="135">
        <v>46139.0</v>
      </c>
      <c r="V230" s="135">
        <v>46171.0</v>
      </c>
      <c r="W230" s="135"/>
      <c r="X230" s="107">
        <v>46185.0</v>
      </c>
      <c r="Y230" s="135">
        <v>46189.0</v>
      </c>
      <c r="Z230" s="43"/>
      <c r="AA230" s="43"/>
      <c r="AB230" s="43">
        <v>46189.0</v>
      </c>
      <c r="AC230" s="6" t="s">
        <v>1939</v>
      </c>
      <c r="AD230" s="6"/>
      <c r="AE230" s="135">
        <v>46224.023893680554</v>
      </c>
      <c r="AF230" s="135"/>
      <c r="AG230" s="135"/>
      <c r="AH230" s="24"/>
      <c r="AI230" s="6"/>
      <c r="AJ230" s="6"/>
      <c r="AK230" s="6"/>
      <c r="AL230" s="6"/>
      <c r="AM230" s="6"/>
      <c r="AN230" s="6"/>
      <c r="AO230" s="6"/>
      <c r="AP230" s="6"/>
      <c r="AQ230" s="6"/>
      <c r="AR230" s="6"/>
    </row>
    <row r="231">
      <c r="A231" s="24" t="s">
        <v>611</v>
      </c>
      <c r="B231" s="24" t="s">
        <v>612</v>
      </c>
      <c r="C231" s="24" t="s">
        <v>613</v>
      </c>
      <c r="D231" s="24" t="s">
        <v>95</v>
      </c>
      <c r="E231" s="128" t="s">
        <v>33</v>
      </c>
      <c r="F231" s="24" t="s">
        <v>96</v>
      </c>
      <c r="G231" s="24" t="s">
        <v>98</v>
      </c>
      <c r="H231" s="6" t="b">
        <v>0</v>
      </c>
      <c r="I231" s="6" t="b">
        <v>0</v>
      </c>
      <c r="J231" s="24" t="b">
        <v>1</v>
      </c>
      <c r="K231" s="36" t="s">
        <v>100</v>
      </c>
      <c r="L231" s="37">
        <v>46134.0</v>
      </c>
      <c r="M231" s="24" t="s">
        <v>102</v>
      </c>
      <c r="N231" s="24" t="s">
        <v>103</v>
      </c>
      <c r="O231" s="6" t="b">
        <v>0</v>
      </c>
      <c r="P231" s="24" t="s">
        <v>51</v>
      </c>
      <c r="Q231" s="6"/>
      <c r="R231" s="6"/>
      <c r="S231" s="6"/>
      <c r="T231" s="135">
        <v>46134.58326457176</v>
      </c>
      <c r="U231" s="135">
        <v>46139.0</v>
      </c>
      <c r="V231" s="135">
        <v>46171.0</v>
      </c>
      <c r="W231" s="6"/>
      <c r="X231" s="107">
        <v>46174.0</v>
      </c>
      <c r="Y231" s="135">
        <v>46174.670991736115</v>
      </c>
      <c r="Z231" s="43"/>
      <c r="AA231" s="43"/>
      <c r="AB231" s="43">
        <v>46174.670991736115</v>
      </c>
      <c r="AC231" s="6" t="s">
        <v>1939</v>
      </c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</row>
    <row r="232">
      <c r="A232" s="24" t="s">
        <v>2213</v>
      </c>
      <c r="B232" s="24" t="s">
        <v>2116</v>
      </c>
      <c r="C232" s="24" t="s">
        <v>2214</v>
      </c>
      <c r="D232" s="24" t="s">
        <v>120</v>
      </c>
      <c r="E232" s="128" t="s">
        <v>149</v>
      </c>
      <c r="F232" s="24" t="s">
        <v>96</v>
      </c>
      <c r="G232" s="24" t="s">
        <v>98</v>
      </c>
      <c r="H232" s="6" t="b">
        <v>0</v>
      </c>
      <c r="I232" s="6" t="b">
        <v>0</v>
      </c>
      <c r="J232" s="6" t="b">
        <v>0</v>
      </c>
      <c r="K232" s="36" t="s">
        <v>100</v>
      </c>
      <c r="L232" s="37">
        <v>46133.0</v>
      </c>
      <c r="M232" s="24" t="s">
        <v>102</v>
      </c>
      <c r="N232" s="24" t="s">
        <v>103</v>
      </c>
      <c r="O232" s="6" t="b">
        <v>0</v>
      </c>
      <c r="P232" s="24" t="s">
        <v>51</v>
      </c>
      <c r="Q232" s="6"/>
      <c r="R232" s="6"/>
      <c r="S232" s="6"/>
      <c r="T232" s="135">
        <v>46135.49232787037</v>
      </c>
      <c r="U232" s="6"/>
      <c r="V232" s="6"/>
      <c r="W232" s="6"/>
      <c r="X232" s="135">
        <v>46153.0</v>
      </c>
      <c r="Y232" s="135">
        <v>46154.0</v>
      </c>
      <c r="Z232" s="37">
        <v>46135.57608929398</v>
      </c>
      <c r="AA232" s="37">
        <v>46139.0</v>
      </c>
      <c r="AB232" s="43">
        <v>46154.0</v>
      </c>
      <c r="AC232" s="6" t="s">
        <v>1939</v>
      </c>
      <c r="AD232" s="63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</row>
    <row r="233">
      <c r="A233" s="24" t="s">
        <v>2218</v>
      </c>
      <c r="B233" s="24" t="s">
        <v>2060</v>
      </c>
      <c r="C233" s="24" t="s">
        <v>2219</v>
      </c>
      <c r="D233" s="24" t="s">
        <v>120</v>
      </c>
      <c r="E233" s="128" t="s">
        <v>149</v>
      </c>
      <c r="F233" s="24" t="s">
        <v>96</v>
      </c>
      <c r="G233" s="24" t="s">
        <v>98</v>
      </c>
      <c r="H233" s="6" t="b">
        <v>0</v>
      </c>
      <c r="I233" s="6" t="b">
        <v>0</v>
      </c>
      <c r="J233" s="6" t="b">
        <v>0</v>
      </c>
      <c r="K233" s="36" t="s">
        <v>100</v>
      </c>
      <c r="L233" s="37">
        <v>46133.0</v>
      </c>
      <c r="M233" s="24" t="s">
        <v>102</v>
      </c>
      <c r="N233" s="24" t="s">
        <v>103</v>
      </c>
      <c r="O233" s="6" t="b">
        <v>0</v>
      </c>
      <c r="P233" s="24" t="s">
        <v>51</v>
      </c>
      <c r="Q233" s="6"/>
      <c r="R233" s="6"/>
      <c r="S233" s="6"/>
      <c r="T233" s="135">
        <v>46135.58973107639</v>
      </c>
      <c r="U233" s="6"/>
      <c r="V233" s="6"/>
      <c r="W233" s="6"/>
      <c r="X233" s="6"/>
      <c r="Y233" s="135">
        <v>46148.62314649306</v>
      </c>
      <c r="Z233" s="43"/>
      <c r="AA233" s="43"/>
      <c r="AB233" s="43">
        <v>46148.62314649306</v>
      </c>
      <c r="AC233" s="6" t="s">
        <v>1939</v>
      </c>
      <c r="AD233" s="63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</row>
    <row r="234">
      <c r="A234" s="24" t="s">
        <v>2048</v>
      </c>
      <c r="B234" s="24" t="s">
        <v>2049</v>
      </c>
      <c r="C234" s="24" t="s">
        <v>2222</v>
      </c>
      <c r="D234" s="24" t="s">
        <v>120</v>
      </c>
      <c r="E234" s="128" t="s">
        <v>149</v>
      </c>
      <c r="F234" s="24" t="s">
        <v>96</v>
      </c>
      <c r="G234" s="24" t="s">
        <v>98</v>
      </c>
      <c r="H234" s="6" t="b">
        <v>0</v>
      </c>
      <c r="I234" s="6" t="b">
        <v>0</v>
      </c>
      <c r="J234" s="6" t="b">
        <v>0</v>
      </c>
      <c r="K234" s="36" t="s">
        <v>100</v>
      </c>
      <c r="L234" s="37">
        <v>46133.0</v>
      </c>
      <c r="M234" s="24" t="s">
        <v>102</v>
      </c>
      <c r="N234" s="24" t="s">
        <v>103</v>
      </c>
      <c r="O234" s="6" t="b">
        <v>0</v>
      </c>
      <c r="P234" s="24" t="s">
        <v>51</v>
      </c>
      <c r="Q234" s="6"/>
      <c r="R234" s="6"/>
      <c r="S234" s="6"/>
      <c r="T234" s="135">
        <v>46135.62636700232</v>
      </c>
      <c r="U234" s="6"/>
      <c r="V234" s="6"/>
      <c r="W234" s="6"/>
      <c r="X234" s="107">
        <v>46141.0</v>
      </c>
      <c r="Y234" s="135">
        <v>46148.603985127316</v>
      </c>
      <c r="Z234" s="43"/>
      <c r="AA234" s="43"/>
      <c r="AB234" s="43">
        <v>46148.603985127316</v>
      </c>
      <c r="AC234" s="6" t="s">
        <v>1939</v>
      </c>
      <c r="AD234" s="63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</row>
    <row r="235">
      <c r="A235" s="260" t="s">
        <v>96</v>
      </c>
    </row>
    <row r="236">
      <c r="A236" s="140" t="s">
        <v>2227</v>
      </c>
      <c r="B236" s="24" t="s">
        <v>2228</v>
      </c>
      <c r="C236" s="24" t="s">
        <v>2229</v>
      </c>
      <c r="D236" s="24" t="s">
        <v>95</v>
      </c>
      <c r="E236" s="128" t="s">
        <v>33</v>
      </c>
      <c r="F236" s="24" t="s">
        <v>96</v>
      </c>
      <c r="G236" s="24" t="s">
        <v>98</v>
      </c>
      <c r="H236" s="6" t="b">
        <v>0</v>
      </c>
      <c r="I236" s="6" t="b">
        <v>0</v>
      </c>
      <c r="J236" s="6" t="b">
        <v>0</v>
      </c>
      <c r="K236" s="36" t="s">
        <v>100</v>
      </c>
      <c r="L236" s="37">
        <v>46135.0</v>
      </c>
      <c r="M236" s="24" t="s">
        <v>102</v>
      </c>
      <c r="N236" s="24" t="s">
        <v>103</v>
      </c>
      <c r="O236" s="6" t="b">
        <v>0</v>
      </c>
      <c r="P236" s="24" t="s">
        <v>51</v>
      </c>
      <c r="Q236" s="6"/>
      <c r="R236" s="107"/>
      <c r="S236" s="107">
        <v>46136.0</v>
      </c>
      <c r="T236" s="135">
        <v>46136.429748877315</v>
      </c>
      <c r="U236" s="107">
        <v>46148.0</v>
      </c>
      <c r="V236" s="135">
        <v>46178.0</v>
      </c>
      <c r="W236" s="107"/>
      <c r="X236" s="107">
        <v>46189.0</v>
      </c>
      <c r="Y236" s="135">
        <v>46190.422302349536</v>
      </c>
      <c r="Z236" s="37"/>
      <c r="AA236" s="37"/>
      <c r="AB236" s="43">
        <v>46190.422302349536</v>
      </c>
      <c r="AC236" s="6" t="s">
        <v>1939</v>
      </c>
      <c r="AD236" s="6"/>
      <c r="AE236" s="6"/>
      <c r="AF236" s="6"/>
      <c r="AG236" s="6"/>
      <c r="AH236" s="6"/>
      <c r="AI236" s="6"/>
      <c r="AJ236" s="128"/>
      <c r="AK236" s="6"/>
      <c r="AL236" s="6"/>
      <c r="AM236" s="6"/>
      <c r="AN236" s="6"/>
      <c r="AO236" s="6"/>
      <c r="AP236" s="6"/>
      <c r="AQ236" s="6"/>
      <c r="AR236" s="6"/>
    </row>
    <row r="237">
      <c r="A237" s="24" t="s">
        <v>973</v>
      </c>
      <c r="B237" s="24" t="s">
        <v>2232</v>
      </c>
      <c r="C237" s="24" t="s">
        <v>2234</v>
      </c>
      <c r="D237" s="24" t="s">
        <v>444</v>
      </c>
      <c r="E237" s="128" t="s">
        <v>445</v>
      </c>
      <c r="F237" s="24" t="s">
        <v>96</v>
      </c>
      <c r="G237" s="24" t="s">
        <v>98</v>
      </c>
      <c r="H237" s="6" t="b">
        <v>0</v>
      </c>
      <c r="I237" s="6" t="b">
        <v>0</v>
      </c>
      <c r="J237" s="6" t="b">
        <v>0</v>
      </c>
      <c r="K237" s="36" t="s">
        <v>100</v>
      </c>
      <c r="L237" s="37">
        <v>46135.0</v>
      </c>
      <c r="M237" s="24" t="s">
        <v>102</v>
      </c>
      <c r="N237" s="24" t="s">
        <v>2239</v>
      </c>
      <c r="O237" s="6" t="b">
        <v>0</v>
      </c>
      <c r="P237" s="24" t="s">
        <v>51</v>
      </c>
      <c r="Q237" s="6"/>
      <c r="R237" s="6"/>
      <c r="S237" s="6"/>
      <c r="T237" s="135">
        <v>46136.63040572917</v>
      </c>
      <c r="U237" s="135">
        <v>46142.0</v>
      </c>
      <c r="V237" s="135">
        <v>46157.0</v>
      </c>
      <c r="W237" s="6"/>
      <c r="X237" s="107">
        <v>46162.0</v>
      </c>
      <c r="Y237" s="135">
        <v>46163.0</v>
      </c>
      <c r="Z237" s="43"/>
      <c r="AA237" s="43"/>
      <c r="AB237" s="43">
        <v>46163.0</v>
      </c>
      <c r="AC237" s="6" t="s">
        <v>1939</v>
      </c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</row>
    <row r="238">
      <c r="A238" s="24" t="s">
        <v>2246</v>
      </c>
      <c r="B238" s="24" t="s">
        <v>1464</v>
      </c>
      <c r="C238" s="24" t="s">
        <v>1197</v>
      </c>
      <c r="D238" s="24" t="s">
        <v>95</v>
      </c>
      <c r="E238" s="128" t="s">
        <v>33</v>
      </c>
      <c r="F238" s="24" t="s">
        <v>96</v>
      </c>
      <c r="G238" s="24" t="s">
        <v>418</v>
      </c>
      <c r="H238" s="24" t="b">
        <v>1</v>
      </c>
      <c r="I238" s="6" t="b">
        <v>0</v>
      </c>
      <c r="J238" s="6" t="b">
        <v>0</v>
      </c>
      <c r="K238" s="36" t="s">
        <v>100</v>
      </c>
      <c r="L238" s="37">
        <v>46128.0</v>
      </c>
      <c r="M238" s="24" t="s">
        <v>102</v>
      </c>
      <c r="N238" s="24" t="s">
        <v>103</v>
      </c>
      <c r="O238" s="6" t="b">
        <v>0</v>
      </c>
      <c r="P238" s="24" t="s">
        <v>51</v>
      </c>
      <c r="Q238" s="6"/>
      <c r="R238" s="6"/>
      <c r="S238" s="6"/>
      <c r="T238" s="107">
        <v>46128.0</v>
      </c>
      <c r="U238" s="6"/>
      <c r="V238" s="6"/>
      <c r="W238" s="6"/>
      <c r="X238" s="107">
        <v>46140.0</v>
      </c>
      <c r="Y238" s="135">
        <v>46141.511791620374</v>
      </c>
      <c r="Z238" s="43"/>
      <c r="AA238" s="43"/>
      <c r="AB238" s="43">
        <v>46141.511791620374</v>
      </c>
      <c r="AC238" s="6" t="s">
        <v>1939</v>
      </c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</row>
    <row r="239">
      <c r="A239" s="24" t="s">
        <v>1932</v>
      </c>
      <c r="B239" s="24" t="s">
        <v>1993</v>
      </c>
      <c r="C239" s="24" t="s">
        <v>2257</v>
      </c>
      <c r="D239" s="24" t="s">
        <v>120</v>
      </c>
      <c r="E239" s="128" t="s">
        <v>149</v>
      </c>
      <c r="F239" s="24" t="s">
        <v>96</v>
      </c>
      <c r="G239" s="24" t="s">
        <v>98</v>
      </c>
      <c r="H239" s="24" t="b">
        <v>1</v>
      </c>
      <c r="I239" s="6" t="b">
        <v>0</v>
      </c>
      <c r="J239" s="6" t="b">
        <v>0</v>
      </c>
      <c r="K239" s="36" t="s">
        <v>100</v>
      </c>
      <c r="L239" s="37">
        <v>46147.0</v>
      </c>
      <c r="M239" s="24" t="s">
        <v>102</v>
      </c>
      <c r="N239" s="24" t="s">
        <v>103</v>
      </c>
      <c r="O239" s="6" t="b">
        <v>0</v>
      </c>
      <c r="P239" s="24" t="s">
        <v>51</v>
      </c>
      <c r="Q239" s="6"/>
      <c r="R239" s="6"/>
      <c r="S239" s="6"/>
      <c r="T239" s="135">
        <v>46147.55930142361</v>
      </c>
      <c r="U239" s="6"/>
      <c r="V239" s="6"/>
      <c r="W239" s="6"/>
      <c r="X239" s="6"/>
      <c r="Y239" s="135">
        <v>46157.0</v>
      </c>
      <c r="Z239" s="43"/>
      <c r="AA239" s="43"/>
      <c r="AB239" s="43">
        <v>46157.0</v>
      </c>
      <c r="AC239" s="6" t="s">
        <v>1939</v>
      </c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</row>
    <row r="240">
      <c r="A240" s="24" t="s">
        <v>213</v>
      </c>
      <c r="B240" s="24" t="s">
        <v>2274</v>
      </c>
      <c r="C240" s="24" t="s">
        <v>2275</v>
      </c>
      <c r="D240" s="24" t="s">
        <v>95</v>
      </c>
      <c r="E240" s="128" t="s">
        <v>33</v>
      </c>
      <c r="F240" s="24" t="s">
        <v>96</v>
      </c>
      <c r="G240" s="24" t="s">
        <v>98</v>
      </c>
      <c r="H240" s="6" t="b">
        <v>0</v>
      </c>
      <c r="I240" s="6" t="b">
        <v>0</v>
      </c>
      <c r="J240" s="6" t="b">
        <v>0</v>
      </c>
      <c r="K240" s="36" t="s">
        <v>2196</v>
      </c>
      <c r="L240" s="37">
        <v>46147.0</v>
      </c>
      <c r="M240" s="24" t="s">
        <v>102</v>
      </c>
      <c r="N240" s="24" t="s">
        <v>103</v>
      </c>
      <c r="O240" s="24" t="b">
        <v>0</v>
      </c>
      <c r="P240" s="107">
        <v>46153.0</v>
      </c>
      <c r="Q240" s="24"/>
      <c r="R240" s="6"/>
      <c r="S240" s="6"/>
      <c r="T240" s="135">
        <v>46147.63963513889</v>
      </c>
      <c r="U240" s="266">
        <v>46157.0</v>
      </c>
      <c r="V240" s="135">
        <v>46188.0</v>
      </c>
      <c r="W240" s="135"/>
      <c r="X240" s="135">
        <v>46195.0</v>
      </c>
      <c r="Y240" s="135">
        <v>46209.397317696756</v>
      </c>
      <c r="Z240" s="37">
        <v>46147.63965884259</v>
      </c>
      <c r="AA240" s="37">
        <v>46190.46033269676</v>
      </c>
      <c r="AB240" s="43">
        <v>46209.397317696756</v>
      </c>
      <c r="AC240" s="6" t="s">
        <v>1939</v>
      </c>
      <c r="AD240" s="6"/>
      <c r="AE240" s="135">
        <v>46224.02390892361</v>
      </c>
      <c r="AF240" s="135"/>
      <c r="AG240" s="135"/>
      <c r="AH240" s="24"/>
      <c r="AI240" s="24"/>
      <c r="AJ240" s="24"/>
      <c r="AK240" s="6"/>
      <c r="AL240" s="6"/>
      <c r="AM240" s="6"/>
      <c r="AN240" s="6"/>
      <c r="AO240" s="6"/>
      <c r="AP240" s="6"/>
      <c r="AQ240" s="6"/>
      <c r="AR240" s="6"/>
    </row>
    <row r="241">
      <c r="A241" s="24" t="s">
        <v>2281</v>
      </c>
      <c r="B241" s="24" t="s">
        <v>2282</v>
      </c>
      <c r="C241" s="24" t="s">
        <v>2283</v>
      </c>
      <c r="D241" s="24" t="s">
        <v>444</v>
      </c>
      <c r="E241" s="128" t="s">
        <v>166</v>
      </c>
      <c r="F241" s="24" t="s">
        <v>96</v>
      </c>
      <c r="G241" s="24" t="s">
        <v>98</v>
      </c>
      <c r="H241" s="6" t="b">
        <v>0</v>
      </c>
      <c r="I241" s="6" t="b">
        <v>0</v>
      </c>
      <c r="J241" s="6" t="b">
        <v>0</v>
      </c>
      <c r="K241" s="36" t="s">
        <v>100</v>
      </c>
      <c r="L241" s="37">
        <v>46147.0</v>
      </c>
      <c r="M241" s="24" t="s">
        <v>102</v>
      </c>
      <c r="N241" s="24" t="s">
        <v>2239</v>
      </c>
      <c r="O241" s="24" t="b">
        <v>0</v>
      </c>
      <c r="P241" s="107">
        <v>46161.0</v>
      </c>
      <c r="Q241" s="24" t="s">
        <v>2284</v>
      </c>
      <c r="R241" s="6"/>
      <c r="S241" s="6"/>
      <c r="T241" s="135">
        <v>46148.73245841435</v>
      </c>
      <c r="U241" s="135">
        <v>46164.0</v>
      </c>
      <c r="V241" s="135">
        <v>46171.0</v>
      </c>
      <c r="W241" s="135"/>
      <c r="X241" s="135">
        <v>46177.0</v>
      </c>
      <c r="Y241" s="135">
        <v>46190.463352060186</v>
      </c>
      <c r="Z241" s="37">
        <v>46148.73305627315</v>
      </c>
      <c r="AA241" s="37">
        <v>46149.0</v>
      </c>
      <c r="AB241" s="43">
        <v>46190.463352060186</v>
      </c>
      <c r="AC241" s="6" t="s">
        <v>1939</v>
      </c>
      <c r="AD241" s="6"/>
      <c r="AE241" s="6"/>
      <c r="AF241" s="135"/>
      <c r="AG241" s="135"/>
      <c r="AH241" s="24"/>
      <c r="AI241" s="6"/>
      <c r="AJ241" s="128"/>
      <c r="AK241" s="6"/>
      <c r="AL241" s="6"/>
      <c r="AM241" s="6"/>
      <c r="AN241" s="6"/>
      <c r="AO241" s="6"/>
      <c r="AP241" s="6"/>
      <c r="AQ241" s="6"/>
      <c r="AR241" s="6"/>
    </row>
    <row r="242">
      <c r="A242" s="140" t="s">
        <v>2285</v>
      </c>
      <c r="B242" s="24" t="s">
        <v>2286</v>
      </c>
      <c r="C242" s="24" t="s">
        <v>2287</v>
      </c>
      <c r="D242" s="24" t="s">
        <v>95</v>
      </c>
      <c r="E242" s="128" t="s">
        <v>33</v>
      </c>
      <c r="F242" s="24" t="s">
        <v>96</v>
      </c>
      <c r="G242" s="24" t="s">
        <v>98</v>
      </c>
      <c r="H242" s="6" t="b">
        <v>0</v>
      </c>
      <c r="I242" s="6" t="b">
        <v>0</v>
      </c>
      <c r="J242" s="6" t="b">
        <v>0</v>
      </c>
      <c r="K242" s="36" t="s">
        <v>100</v>
      </c>
      <c r="L242" s="37">
        <v>46140.0</v>
      </c>
      <c r="M242" s="24" t="s">
        <v>102</v>
      </c>
      <c r="N242" s="24" t="s">
        <v>103</v>
      </c>
      <c r="O242" s="6" t="b">
        <v>0</v>
      </c>
      <c r="P242" s="107">
        <v>46153.0</v>
      </c>
      <c r="Q242" s="6"/>
      <c r="R242" s="6"/>
      <c r="S242" s="6"/>
      <c r="T242" s="135">
        <v>46148.874976203704</v>
      </c>
      <c r="U242" s="266">
        <v>46157.0</v>
      </c>
      <c r="V242" s="135">
        <v>46188.0</v>
      </c>
      <c r="W242" s="135"/>
      <c r="X242" s="107">
        <v>46191.0</v>
      </c>
      <c r="Y242" s="135">
        <v>46191.59709398148</v>
      </c>
      <c r="Z242" s="43"/>
      <c r="AA242" s="43"/>
      <c r="AB242" s="43">
        <v>46191.59709398148</v>
      </c>
      <c r="AC242" s="6" t="s">
        <v>1939</v>
      </c>
      <c r="AD242" s="6"/>
      <c r="AE242" s="6"/>
      <c r="AF242" s="135"/>
      <c r="AG242" s="135"/>
      <c r="AH242" s="24"/>
      <c r="AI242" s="6"/>
      <c r="AJ242" s="128"/>
      <c r="AK242" s="6"/>
      <c r="AL242" s="6"/>
      <c r="AM242" s="6"/>
      <c r="AN242" s="6"/>
      <c r="AO242" s="6"/>
      <c r="AP242" s="6"/>
      <c r="AQ242" s="6"/>
      <c r="AR242" s="6"/>
    </row>
    <row r="243">
      <c r="A243" s="24" t="s">
        <v>214</v>
      </c>
      <c r="B243" s="24" t="s">
        <v>2288</v>
      </c>
      <c r="C243" s="24" t="s">
        <v>2289</v>
      </c>
      <c r="D243" s="24" t="s">
        <v>144</v>
      </c>
      <c r="E243" s="128" t="s">
        <v>145</v>
      </c>
      <c r="F243" s="24" t="s">
        <v>96</v>
      </c>
      <c r="G243" s="24" t="s">
        <v>98</v>
      </c>
      <c r="H243" s="6" t="b">
        <v>0</v>
      </c>
      <c r="I243" s="6" t="b">
        <v>0</v>
      </c>
      <c r="J243" s="6" t="b">
        <v>0</v>
      </c>
      <c r="K243" s="36" t="s">
        <v>2196</v>
      </c>
      <c r="L243" s="37">
        <v>46148.0</v>
      </c>
      <c r="M243" s="24" t="s">
        <v>102</v>
      </c>
      <c r="N243" s="24" t="s">
        <v>2239</v>
      </c>
      <c r="O243" s="24" t="b">
        <v>0</v>
      </c>
      <c r="P243" s="107">
        <v>46177.0</v>
      </c>
      <c r="Q243" s="24" t="s">
        <v>2290</v>
      </c>
      <c r="R243" s="107"/>
      <c r="S243" s="107">
        <v>46153.0</v>
      </c>
      <c r="T243" s="135">
        <v>46150.62902493056</v>
      </c>
      <c r="U243" s="107">
        <v>46183.0</v>
      </c>
      <c r="V243" s="135">
        <v>46204.0</v>
      </c>
      <c r="W243" s="135"/>
      <c r="X243" s="135">
        <v>46211.0</v>
      </c>
      <c r="Y243" s="135">
        <v>46216.43817864583</v>
      </c>
      <c r="Z243" s="37">
        <v>46150.629101666666</v>
      </c>
      <c r="AA243" s="37">
        <v>46175.0</v>
      </c>
      <c r="AB243" s="43">
        <v>46216.43817864583</v>
      </c>
      <c r="AC243" s="6" t="s">
        <v>1939</v>
      </c>
      <c r="AD243" s="6"/>
      <c r="AE243" s="135">
        <v>46224.023929143514</v>
      </c>
      <c r="AF243" s="135"/>
      <c r="AG243" s="135"/>
      <c r="AH243" s="24"/>
      <c r="AI243" s="24"/>
      <c r="AJ243" s="24"/>
      <c r="AK243" s="6"/>
      <c r="AL243" s="6"/>
      <c r="AM243" s="6"/>
      <c r="AN243" s="6"/>
      <c r="AO243" s="6"/>
      <c r="AP243" s="6"/>
      <c r="AQ243" s="6"/>
      <c r="AR243" s="6"/>
    </row>
    <row r="244">
      <c r="A244" s="24" t="s">
        <v>1102</v>
      </c>
      <c r="B244" s="24" t="s">
        <v>1114</v>
      </c>
      <c r="C244" s="24" t="s">
        <v>1115</v>
      </c>
      <c r="D244" s="24" t="s">
        <v>95</v>
      </c>
      <c r="E244" s="128" t="s">
        <v>33</v>
      </c>
      <c r="F244" s="24" t="s">
        <v>96</v>
      </c>
      <c r="G244" s="24" t="s">
        <v>98</v>
      </c>
      <c r="H244" s="6" t="b">
        <v>0</v>
      </c>
      <c r="I244" s="6" t="b">
        <v>0</v>
      </c>
      <c r="J244" s="24" t="b">
        <v>1</v>
      </c>
      <c r="K244" s="36" t="s">
        <v>426</v>
      </c>
      <c r="L244" s="37">
        <v>46155.0</v>
      </c>
      <c r="M244" s="24" t="s">
        <v>102</v>
      </c>
      <c r="N244" s="24" t="s">
        <v>103</v>
      </c>
      <c r="O244" s="6" t="b">
        <v>0</v>
      </c>
      <c r="P244" s="24" t="s">
        <v>51</v>
      </c>
      <c r="Q244" s="6"/>
      <c r="R244" s="6"/>
      <c r="S244" s="6"/>
      <c r="T244" s="135">
        <v>46155.487438807875</v>
      </c>
      <c r="U244" s="135">
        <v>46162.0</v>
      </c>
      <c r="V244" s="135">
        <v>46176.0</v>
      </c>
      <c r="W244" s="6"/>
      <c r="X244" s="107">
        <v>46178.0</v>
      </c>
      <c r="Y244" s="135">
        <v>46178.70559986111</v>
      </c>
      <c r="Z244" s="43"/>
      <c r="AA244" s="43"/>
      <c r="AB244" s="43">
        <v>46178.70559986111</v>
      </c>
      <c r="AC244" s="6" t="s">
        <v>1939</v>
      </c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</row>
    <row r="245">
      <c r="A245" s="24" t="s">
        <v>2291</v>
      </c>
      <c r="B245" s="24" t="s">
        <v>862</v>
      </c>
      <c r="C245" s="24" t="s">
        <v>863</v>
      </c>
      <c r="D245" s="24" t="s">
        <v>95</v>
      </c>
      <c r="E245" s="128" t="s">
        <v>33</v>
      </c>
      <c r="F245" s="24" t="s">
        <v>96</v>
      </c>
      <c r="G245" s="24" t="s">
        <v>98</v>
      </c>
      <c r="H245" s="6" t="b">
        <v>0</v>
      </c>
      <c r="I245" s="6" t="b">
        <v>0</v>
      </c>
      <c r="J245" s="24" t="b">
        <v>1</v>
      </c>
      <c r="K245" s="36" t="s">
        <v>426</v>
      </c>
      <c r="L245" s="37">
        <v>46155.0</v>
      </c>
      <c r="M245" s="24" t="s">
        <v>102</v>
      </c>
      <c r="N245" s="24" t="s">
        <v>103</v>
      </c>
      <c r="O245" s="6" t="b">
        <v>0</v>
      </c>
      <c r="P245" s="24" t="s">
        <v>51</v>
      </c>
      <c r="Q245" s="6"/>
      <c r="R245" s="6"/>
      <c r="S245" s="6"/>
      <c r="T245" s="135">
        <v>46155.48745114583</v>
      </c>
      <c r="U245" s="135">
        <v>46161.0</v>
      </c>
      <c r="V245" s="135">
        <v>46183.0</v>
      </c>
      <c r="W245" s="6"/>
      <c r="X245" s="135">
        <v>46191.0</v>
      </c>
      <c r="Y245" s="135">
        <v>46196.73021825231</v>
      </c>
      <c r="Z245" s="43"/>
      <c r="AA245" s="43"/>
      <c r="AB245" s="43">
        <v>46196.73021825231</v>
      </c>
      <c r="AC245" s="6" t="s">
        <v>1939</v>
      </c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</row>
    <row r="246">
      <c r="A246" s="24" t="s">
        <v>946</v>
      </c>
      <c r="B246" s="24" t="s">
        <v>947</v>
      </c>
      <c r="C246" s="24" t="s">
        <v>948</v>
      </c>
      <c r="D246" s="24" t="s">
        <v>95</v>
      </c>
      <c r="E246" s="128" t="s">
        <v>33</v>
      </c>
      <c r="F246" s="24" t="s">
        <v>96</v>
      </c>
      <c r="G246" s="24" t="s">
        <v>98</v>
      </c>
      <c r="H246" s="6" t="b">
        <v>0</v>
      </c>
      <c r="I246" s="6" t="b">
        <v>0</v>
      </c>
      <c r="J246" s="24" t="b">
        <v>1</v>
      </c>
      <c r="K246" s="36" t="s">
        <v>426</v>
      </c>
      <c r="L246" s="37">
        <v>46155.0</v>
      </c>
      <c r="M246" s="24" t="s">
        <v>102</v>
      </c>
      <c r="N246" s="24" t="s">
        <v>103</v>
      </c>
      <c r="O246" s="6" t="b">
        <v>0</v>
      </c>
      <c r="P246" s="24" t="s">
        <v>51</v>
      </c>
      <c r="Q246" s="6"/>
      <c r="R246" s="6"/>
      <c r="S246" s="6"/>
      <c r="T246" s="135">
        <v>46155.4874700463</v>
      </c>
      <c r="U246" s="135">
        <v>46161.0</v>
      </c>
      <c r="V246" s="135">
        <v>46189.0</v>
      </c>
      <c r="W246" s="6"/>
      <c r="X246" s="135">
        <v>46197.0</v>
      </c>
      <c r="Y246" s="135">
        <v>46197.418863391205</v>
      </c>
      <c r="Z246" s="43"/>
      <c r="AA246" s="43"/>
      <c r="AB246" s="43">
        <v>46197.418863391205</v>
      </c>
      <c r="AC246" s="6" t="s">
        <v>1939</v>
      </c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</row>
    <row r="247">
      <c r="A247" s="24" t="s">
        <v>218</v>
      </c>
      <c r="B247" s="24" t="s">
        <v>2307</v>
      </c>
      <c r="C247" s="24" t="s">
        <v>2308</v>
      </c>
      <c r="D247" s="24" t="s">
        <v>144</v>
      </c>
      <c r="E247" s="128" t="s">
        <v>145</v>
      </c>
      <c r="F247" s="24" t="s">
        <v>96</v>
      </c>
      <c r="G247" s="24" t="s">
        <v>98</v>
      </c>
      <c r="H247" s="6" t="b">
        <v>0</v>
      </c>
      <c r="I247" s="6" t="b">
        <v>0</v>
      </c>
      <c r="J247" s="6" t="b">
        <v>0</v>
      </c>
      <c r="K247" s="36" t="s">
        <v>2196</v>
      </c>
      <c r="L247" s="37">
        <v>46153.0</v>
      </c>
      <c r="M247" s="24" t="s">
        <v>102</v>
      </c>
      <c r="N247" s="24" t="s">
        <v>2239</v>
      </c>
      <c r="O247" s="24" t="b">
        <v>1</v>
      </c>
      <c r="P247" s="107">
        <v>46161.0</v>
      </c>
      <c r="Q247" s="24" t="s">
        <v>2284</v>
      </c>
      <c r="R247" s="107"/>
      <c r="S247" s="107">
        <v>46153.0</v>
      </c>
      <c r="T247" s="135">
        <v>46160.420738229164</v>
      </c>
      <c r="U247" s="135">
        <v>46168.0</v>
      </c>
      <c r="V247" s="135">
        <v>46189.0</v>
      </c>
      <c r="W247" s="135"/>
      <c r="X247" s="107">
        <v>46195.0</v>
      </c>
      <c r="Y247" s="135">
        <v>46196.463284004625</v>
      </c>
      <c r="Z247" s="43"/>
      <c r="AA247" s="43"/>
      <c r="AB247" s="43">
        <v>46196.463284004625</v>
      </c>
      <c r="AC247" s="6" t="s">
        <v>1939</v>
      </c>
      <c r="AD247" s="135">
        <v>46171.62107034722</v>
      </c>
      <c r="AE247" s="135">
        <v>46224.023948807866</v>
      </c>
      <c r="AF247" s="135"/>
      <c r="AG247" s="135"/>
      <c r="AH247" s="24"/>
      <c r="AI247" s="24"/>
      <c r="AJ247" s="24"/>
      <c r="AK247" s="6"/>
      <c r="AL247" s="6"/>
      <c r="AM247" s="6"/>
      <c r="AN247" s="6"/>
      <c r="AO247" s="6"/>
      <c r="AP247" s="6"/>
      <c r="AQ247" s="6"/>
      <c r="AR247" s="6"/>
    </row>
    <row r="248">
      <c r="A248" s="24" t="s">
        <v>2314</v>
      </c>
      <c r="B248" s="24" t="s">
        <v>2315</v>
      </c>
      <c r="C248" s="24" t="s">
        <v>2316</v>
      </c>
      <c r="D248" s="24" t="s">
        <v>144</v>
      </c>
      <c r="E248" s="128" t="s">
        <v>145</v>
      </c>
      <c r="F248" s="24" t="s">
        <v>96</v>
      </c>
      <c r="G248" s="24" t="s">
        <v>98</v>
      </c>
      <c r="H248" s="6" t="b">
        <v>0</v>
      </c>
      <c r="I248" s="6" t="b">
        <v>0</v>
      </c>
      <c r="J248" s="6" t="b">
        <v>0</v>
      </c>
      <c r="K248" s="36" t="s">
        <v>100</v>
      </c>
      <c r="L248" s="37">
        <v>46150.0</v>
      </c>
      <c r="M248" s="24" t="s">
        <v>427</v>
      </c>
      <c r="N248" s="24" t="s">
        <v>2239</v>
      </c>
      <c r="O248" s="24" t="b">
        <v>1</v>
      </c>
      <c r="P248" s="24" t="s">
        <v>51</v>
      </c>
      <c r="Q248" s="24" t="s">
        <v>2284</v>
      </c>
      <c r="R248" s="6"/>
      <c r="S248" s="6"/>
      <c r="T248" s="135">
        <v>46160.420738229164</v>
      </c>
      <c r="U248" s="6"/>
      <c r="V248" s="6"/>
      <c r="W248" s="6"/>
      <c r="X248" s="6"/>
      <c r="Y248" s="135">
        <v>46160.420738229164</v>
      </c>
      <c r="Z248" s="43"/>
      <c r="AA248" s="43"/>
      <c r="AB248" s="43">
        <v>46160.420738229164</v>
      </c>
      <c r="AC248" s="6" t="s">
        <v>1939</v>
      </c>
      <c r="AD248" s="6"/>
      <c r="AE248" s="6"/>
      <c r="AF248" s="6"/>
      <c r="AG248" s="6"/>
      <c r="AH248" s="6"/>
      <c r="AI248" s="6"/>
      <c r="AJ248" s="135"/>
      <c r="AK248" s="6"/>
      <c r="AL248" s="6"/>
      <c r="AM248" s="6"/>
      <c r="AN248" s="6"/>
      <c r="AO248" s="6"/>
      <c r="AP248" s="6"/>
      <c r="AQ248" s="6"/>
      <c r="AR248" s="6"/>
    </row>
    <row r="249">
      <c r="A249" s="24" t="s">
        <v>219</v>
      </c>
      <c r="B249" s="24" t="s">
        <v>2317</v>
      </c>
      <c r="C249" s="24" t="s">
        <v>2318</v>
      </c>
      <c r="D249" s="24" t="s">
        <v>95</v>
      </c>
      <c r="E249" s="128" t="s">
        <v>33</v>
      </c>
      <c r="F249" s="24" t="s">
        <v>96</v>
      </c>
      <c r="G249" s="24" t="s">
        <v>98</v>
      </c>
      <c r="H249" s="6" t="b">
        <v>0</v>
      </c>
      <c r="I249" s="6" t="b">
        <v>0</v>
      </c>
      <c r="J249" s="6" t="b">
        <v>0</v>
      </c>
      <c r="K249" s="36" t="s">
        <v>2196</v>
      </c>
      <c r="L249" s="37">
        <v>46150.0</v>
      </c>
      <c r="M249" s="24" t="s">
        <v>131</v>
      </c>
      <c r="N249" s="24" t="s">
        <v>103</v>
      </c>
      <c r="O249" s="6" t="b">
        <v>0</v>
      </c>
      <c r="P249" s="107">
        <v>46192.0</v>
      </c>
      <c r="Q249" s="6"/>
      <c r="R249" s="6"/>
      <c r="S249" s="6"/>
      <c r="T249" s="135">
        <v>46161.62643929398</v>
      </c>
      <c r="U249" s="135">
        <v>46166.0</v>
      </c>
      <c r="V249" s="135">
        <v>46197.0</v>
      </c>
      <c r="W249" s="135"/>
      <c r="X249" s="135"/>
      <c r="Y249" s="6"/>
      <c r="Z249" s="43"/>
      <c r="AA249" s="43"/>
      <c r="AB249" s="43">
        <v>46251.0</v>
      </c>
      <c r="AC249" s="6" t="s">
        <v>1939</v>
      </c>
      <c r="AD249" s="6"/>
      <c r="AE249" s="135">
        <v>46224.02396258102</v>
      </c>
      <c r="AF249" s="135"/>
      <c r="AG249" s="135"/>
      <c r="AH249" s="24" t="s">
        <v>2323</v>
      </c>
      <c r="AI249" s="24" t="s">
        <v>2324</v>
      </c>
      <c r="AJ249" s="268" t="s">
        <v>2326</v>
      </c>
      <c r="AK249" s="6"/>
      <c r="AL249" s="6"/>
      <c r="AM249" s="6"/>
      <c r="AN249" s="6"/>
      <c r="AO249" s="6"/>
      <c r="AP249" s="6"/>
      <c r="AQ249" s="6"/>
      <c r="AR249" s="6"/>
    </row>
    <row r="250">
      <c r="A250" s="24" t="s">
        <v>1116</v>
      </c>
      <c r="B250" s="24" t="s">
        <v>1110</v>
      </c>
      <c r="C250" s="24" t="s">
        <v>2331</v>
      </c>
      <c r="D250" s="24" t="s">
        <v>120</v>
      </c>
      <c r="E250" s="128" t="s">
        <v>149</v>
      </c>
      <c r="F250" s="24" t="s">
        <v>96</v>
      </c>
      <c r="G250" s="24" t="s">
        <v>98</v>
      </c>
      <c r="H250" s="6" t="b">
        <v>0</v>
      </c>
      <c r="I250" s="6" t="b">
        <v>0</v>
      </c>
      <c r="J250" s="6" t="b">
        <v>0</v>
      </c>
      <c r="K250" s="36" t="s">
        <v>100</v>
      </c>
      <c r="L250" s="37">
        <v>46149.0</v>
      </c>
      <c r="M250" s="24" t="s">
        <v>102</v>
      </c>
      <c r="N250" s="24" t="s">
        <v>103</v>
      </c>
      <c r="O250" s="6" t="b">
        <v>0</v>
      </c>
      <c r="P250" s="24" t="s">
        <v>51</v>
      </c>
      <c r="Q250" s="6"/>
      <c r="R250" s="6"/>
      <c r="S250" s="6"/>
      <c r="T250" s="135">
        <v>46161.62645820602</v>
      </c>
      <c r="U250" s="6"/>
      <c r="V250" s="6"/>
      <c r="W250" s="6"/>
      <c r="X250" s="6"/>
      <c r="Y250" s="135">
        <v>46209.39900081018</v>
      </c>
      <c r="Z250" s="43"/>
      <c r="AA250" s="43"/>
      <c r="AB250" s="43">
        <v>46209.39900081018</v>
      </c>
      <c r="AC250" s="6" t="s">
        <v>1939</v>
      </c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</row>
    <row r="251">
      <c r="A251" s="24" t="s">
        <v>220</v>
      </c>
      <c r="B251" s="24" t="s">
        <v>2341</v>
      </c>
      <c r="C251" s="24" t="s">
        <v>2342</v>
      </c>
      <c r="D251" s="24" t="s">
        <v>144</v>
      </c>
      <c r="E251" s="128" t="s">
        <v>145</v>
      </c>
      <c r="F251" s="24" t="s">
        <v>96</v>
      </c>
      <c r="G251" s="24" t="s">
        <v>98</v>
      </c>
      <c r="H251" s="6" t="b">
        <v>0</v>
      </c>
      <c r="I251" s="6" t="b">
        <v>0</v>
      </c>
      <c r="J251" s="6" t="b">
        <v>0</v>
      </c>
      <c r="K251" s="36" t="s">
        <v>2196</v>
      </c>
      <c r="L251" s="37">
        <v>46161.0</v>
      </c>
      <c r="M251" s="24" t="s">
        <v>102</v>
      </c>
      <c r="N251" s="24" t="s">
        <v>2239</v>
      </c>
      <c r="O251" s="24" t="b">
        <v>0</v>
      </c>
      <c r="P251" s="24"/>
      <c r="Q251" s="24" t="s">
        <v>2343</v>
      </c>
      <c r="R251" s="37"/>
      <c r="S251" s="37">
        <v>46161.0</v>
      </c>
      <c r="T251" s="135">
        <v>46209.400361527776</v>
      </c>
      <c r="U251" s="135">
        <v>46183.0</v>
      </c>
      <c r="V251" s="135">
        <v>46244.629111608796</v>
      </c>
      <c r="W251" s="6"/>
      <c r="X251" s="6"/>
      <c r="Y251" s="6"/>
      <c r="Z251" s="37">
        <v>46161.69542592592</v>
      </c>
      <c r="AA251" s="43"/>
      <c r="AB251" s="43">
        <v>46251.0</v>
      </c>
      <c r="AC251" s="6" t="s">
        <v>1424</v>
      </c>
      <c r="AD251" s="6"/>
      <c r="AE251" s="135">
        <v>46224.023977453704</v>
      </c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</row>
    <row r="252">
      <c r="A252" s="24" t="s">
        <v>2349</v>
      </c>
      <c r="B252" s="24" t="s">
        <v>2350</v>
      </c>
      <c r="C252" s="24" t="s">
        <v>2351</v>
      </c>
      <c r="D252" s="24" t="s">
        <v>95</v>
      </c>
      <c r="E252" s="128" t="s">
        <v>33</v>
      </c>
      <c r="F252" s="24" t="s">
        <v>96</v>
      </c>
      <c r="G252" s="24" t="s">
        <v>98</v>
      </c>
      <c r="H252" s="6" t="b">
        <v>0</v>
      </c>
      <c r="I252" s="6" t="b">
        <v>0</v>
      </c>
      <c r="J252" s="6" t="b">
        <v>0</v>
      </c>
      <c r="K252" s="36" t="s">
        <v>100</v>
      </c>
      <c r="L252" s="37">
        <v>46161.0</v>
      </c>
      <c r="M252" s="24" t="s">
        <v>102</v>
      </c>
      <c r="N252" s="24" t="s">
        <v>103</v>
      </c>
      <c r="O252" s="24" t="b">
        <v>1</v>
      </c>
      <c r="P252" s="24" t="s">
        <v>51</v>
      </c>
      <c r="Q252" s="6"/>
      <c r="R252" s="107"/>
      <c r="S252" s="107">
        <v>46161.0</v>
      </c>
      <c r="T252" s="135">
        <v>46161.70732003472</v>
      </c>
      <c r="U252" s="135">
        <v>46185.0</v>
      </c>
      <c r="V252" s="135">
        <v>46215.0</v>
      </c>
      <c r="W252" s="6"/>
      <c r="X252" s="107">
        <v>46210.0</v>
      </c>
      <c r="Y252" s="135">
        <v>46210.493792974536</v>
      </c>
      <c r="Z252" s="43"/>
      <c r="AA252" s="43"/>
      <c r="AB252" s="43">
        <v>46210.493792974536</v>
      </c>
      <c r="AC252" s="6" t="s">
        <v>1939</v>
      </c>
      <c r="AD252" s="135">
        <v>46171.64221633102</v>
      </c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</row>
    <row r="253">
      <c r="A253" s="24" t="s">
        <v>2352</v>
      </c>
      <c r="B253" s="24" t="s">
        <v>1911</v>
      </c>
      <c r="C253" s="24" t="s">
        <v>2353</v>
      </c>
      <c r="D253" s="24" t="s">
        <v>95</v>
      </c>
      <c r="E253" s="128" t="s">
        <v>35</v>
      </c>
      <c r="F253" s="24" t="s">
        <v>96</v>
      </c>
      <c r="G253" s="24" t="s">
        <v>98</v>
      </c>
      <c r="H253" s="6" t="b">
        <v>0</v>
      </c>
      <c r="I253" s="6" t="b">
        <v>0</v>
      </c>
      <c r="J253" s="6" t="b">
        <v>0</v>
      </c>
      <c r="K253" s="36" t="s">
        <v>100</v>
      </c>
      <c r="L253" s="37">
        <v>46157.0</v>
      </c>
      <c r="M253" s="24" t="s">
        <v>102</v>
      </c>
      <c r="N253" s="24" t="s">
        <v>103</v>
      </c>
      <c r="O253" s="24" t="b">
        <v>0</v>
      </c>
      <c r="P253" s="24" t="s">
        <v>51</v>
      </c>
      <c r="Q253" s="24" t="s">
        <v>2354</v>
      </c>
      <c r="R253" s="24"/>
      <c r="S253" s="24" t="s">
        <v>51</v>
      </c>
      <c r="T253" s="135">
        <v>46161.72642226852</v>
      </c>
      <c r="U253" s="6"/>
      <c r="V253" s="6"/>
      <c r="W253" s="6"/>
      <c r="X253" s="107">
        <v>46185.0</v>
      </c>
      <c r="Y253" s="135">
        <v>46209.47977291667</v>
      </c>
      <c r="Z253" s="43"/>
      <c r="AA253" s="43"/>
      <c r="AB253" s="43">
        <v>46209.47977291667</v>
      </c>
      <c r="AC253" s="6" t="s">
        <v>1939</v>
      </c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</row>
    <row r="254">
      <c r="A254" s="24" t="s">
        <v>2355</v>
      </c>
      <c r="B254" s="24" t="s">
        <v>2356</v>
      </c>
      <c r="C254" s="24" t="s">
        <v>2357</v>
      </c>
      <c r="D254" s="24" t="s">
        <v>95</v>
      </c>
      <c r="E254" s="128" t="s">
        <v>33</v>
      </c>
      <c r="F254" s="24" t="s">
        <v>96</v>
      </c>
      <c r="G254" s="24" t="s">
        <v>98</v>
      </c>
      <c r="H254" s="24" t="b">
        <v>1</v>
      </c>
      <c r="I254" s="6" t="b">
        <v>0</v>
      </c>
      <c r="J254" s="6" t="b">
        <v>0</v>
      </c>
      <c r="K254" s="36" t="s">
        <v>2360</v>
      </c>
      <c r="L254" s="37">
        <v>46162.0</v>
      </c>
      <c r="M254" s="24" t="s">
        <v>102</v>
      </c>
      <c r="N254" s="24" t="s">
        <v>103</v>
      </c>
      <c r="O254" s="24" t="b">
        <v>1</v>
      </c>
      <c r="P254" s="24" t="s">
        <v>51</v>
      </c>
      <c r="Q254" s="24" t="s">
        <v>2361</v>
      </c>
      <c r="R254" s="6"/>
      <c r="S254" s="6"/>
      <c r="T254" s="135">
        <v>46162.40608298611</v>
      </c>
      <c r="U254" s="135">
        <v>46162.40608298611</v>
      </c>
      <c r="V254" s="135">
        <v>46162.40608298611</v>
      </c>
      <c r="W254" s="135"/>
      <c r="X254" s="107">
        <v>46162.0</v>
      </c>
      <c r="Y254" s="135">
        <v>46163.0</v>
      </c>
      <c r="Z254" s="43"/>
      <c r="AA254" s="43"/>
      <c r="AB254" s="43">
        <v>46163.0</v>
      </c>
      <c r="AC254" s="6" t="s">
        <v>1939</v>
      </c>
      <c r="AD254" s="135">
        <v>46162.406141747684</v>
      </c>
      <c r="AE254" s="135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</row>
    <row r="255">
      <c r="A255" s="24" t="s">
        <v>2367</v>
      </c>
      <c r="B255" s="24"/>
      <c r="C255" s="192" t="s">
        <v>2368</v>
      </c>
      <c r="D255" s="24" t="s">
        <v>95</v>
      </c>
      <c r="E255" s="128" t="s">
        <v>33</v>
      </c>
      <c r="F255" s="24" t="s">
        <v>96</v>
      </c>
      <c r="G255" s="24" t="s">
        <v>418</v>
      </c>
      <c r="H255" s="6" t="b">
        <v>0</v>
      </c>
      <c r="I255" s="6" t="b">
        <v>0</v>
      </c>
      <c r="J255" s="6" t="b">
        <v>0</v>
      </c>
      <c r="K255" s="36" t="s">
        <v>2360</v>
      </c>
      <c r="L255" s="107">
        <v>46161.0</v>
      </c>
      <c r="M255" s="24" t="s">
        <v>102</v>
      </c>
      <c r="N255" s="24" t="s">
        <v>103</v>
      </c>
      <c r="O255" s="24" t="b">
        <v>1</v>
      </c>
      <c r="P255" s="24" t="s">
        <v>51</v>
      </c>
      <c r="Q255" s="6"/>
      <c r="R255" s="6"/>
      <c r="S255" s="6"/>
      <c r="T255" s="135">
        <v>46162.53287083333</v>
      </c>
      <c r="U255" s="107">
        <v>46163.0</v>
      </c>
      <c r="V255" s="6"/>
      <c r="W255" s="6"/>
      <c r="X255" s="107">
        <v>46175.0</v>
      </c>
      <c r="Y255" s="135">
        <v>46175.759768344906</v>
      </c>
      <c r="Z255" s="43"/>
      <c r="AA255" s="43"/>
      <c r="AB255" s="43">
        <v>46175.759768344906</v>
      </c>
      <c r="AC255" s="6" t="s">
        <v>1939</v>
      </c>
      <c r="AD255" s="135">
        <v>46162.532956759256</v>
      </c>
      <c r="AE255" s="6"/>
      <c r="AF255" s="6"/>
      <c r="AG255" s="6"/>
      <c r="AH255" s="6"/>
      <c r="AI255" s="276"/>
      <c r="AJ255" s="6"/>
      <c r="AK255" s="6"/>
      <c r="AL255" s="6"/>
      <c r="AM255" s="6"/>
      <c r="AN255" s="6"/>
      <c r="AO255" s="6"/>
      <c r="AP255" s="6"/>
      <c r="AQ255" s="6"/>
      <c r="AR255" s="6"/>
    </row>
    <row r="256">
      <c r="A256" s="24" t="s">
        <v>2371</v>
      </c>
      <c r="B256" s="24" t="s">
        <v>1911</v>
      </c>
      <c r="C256" s="24" t="s">
        <v>2372</v>
      </c>
      <c r="D256" s="24" t="s">
        <v>95</v>
      </c>
      <c r="E256" s="128" t="s">
        <v>33</v>
      </c>
      <c r="F256" s="24" t="s">
        <v>96</v>
      </c>
      <c r="G256" s="24" t="s">
        <v>418</v>
      </c>
      <c r="H256" s="6" t="b">
        <v>0</v>
      </c>
      <c r="I256" s="6" t="b">
        <v>0</v>
      </c>
      <c r="J256" s="6" t="b">
        <v>0</v>
      </c>
      <c r="K256" s="36" t="s">
        <v>2360</v>
      </c>
      <c r="L256" s="37">
        <v>46157.0</v>
      </c>
      <c r="M256" s="24" t="s">
        <v>102</v>
      </c>
      <c r="N256" s="24" t="s">
        <v>103</v>
      </c>
      <c r="O256" s="24" t="b">
        <v>1</v>
      </c>
      <c r="P256" s="24" t="s">
        <v>51</v>
      </c>
      <c r="Q256" s="6"/>
      <c r="R256" s="6"/>
      <c r="S256" s="6"/>
      <c r="T256" s="135">
        <v>46163.50794815972</v>
      </c>
      <c r="U256" s="6"/>
      <c r="V256" s="6"/>
      <c r="W256" s="6"/>
      <c r="X256" s="107">
        <v>46185.0</v>
      </c>
      <c r="Y256" s="6"/>
      <c r="Z256" s="43"/>
      <c r="AA256" s="43"/>
      <c r="AB256" s="43">
        <v>46251.0</v>
      </c>
      <c r="AC256" s="6" t="s">
        <v>1939</v>
      </c>
      <c r="AD256" s="135">
        <v>46163.50799381944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</row>
    <row r="257">
      <c r="A257" s="24" t="s">
        <v>1651</v>
      </c>
      <c r="B257" s="24" t="s">
        <v>1652</v>
      </c>
      <c r="C257" s="24" t="s">
        <v>437</v>
      </c>
      <c r="D257" s="24" t="s">
        <v>95</v>
      </c>
      <c r="E257" s="128" t="s">
        <v>33</v>
      </c>
      <c r="F257" s="24" t="s">
        <v>96</v>
      </c>
      <c r="G257" s="24" t="s">
        <v>418</v>
      </c>
      <c r="H257" s="24" t="b">
        <v>1</v>
      </c>
      <c r="I257" s="6" t="b">
        <v>0</v>
      </c>
      <c r="J257" s="6" t="b">
        <v>0</v>
      </c>
      <c r="K257" s="36" t="s">
        <v>2360</v>
      </c>
      <c r="L257" s="37">
        <v>46164.0</v>
      </c>
      <c r="M257" s="24" t="s">
        <v>102</v>
      </c>
      <c r="N257" s="24" t="s">
        <v>103</v>
      </c>
      <c r="O257" s="24" t="b">
        <v>1</v>
      </c>
      <c r="P257" s="24" t="s">
        <v>51</v>
      </c>
      <c r="Q257" s="6"/>
      <c r="R257" s="6"/>
      <c r="S257" s="6"/>
      <c r="T257" s="135">
        <v>46164.855956666666</v>
      </c>
      <c r="U257" s="107">
        <v>46168.0</v>
      </c>
      <c r="V257" s="6"/>
      <c r="W257" s="6"/>
      <c r="X257" s="107">
        <v>46184.0</v>
      </c>
      <c r="Y257" s="107">
        <v>46184.0</v>
      </c>
      <c r="Z257" s="43"/>
      <c r="AA257" s="43"/>
      <c r="AB257" s="43">
        <v>46184.0</v>
      </c>
      <c r="AC257" s="6" t="s">
        <v>1939</v>
      </c>
      <c r="AD257" s="135">
        <v>46168.38984487268</v>
      </c>
      <c r="AE257" s="6"/>
      <c r="AF257" s="6"/>
      <c r="AG257" s="6"/>
      <c r="AH257" s="6"/>
      <c r="AI257" s="276"/>
      <c r="AJ257" s="6"/>
      <c r="AK257" s="6"/>
      <c r="AL257" s="6"/>
      <c r="AM257" s="6"/>
      <c r="AN257" s="6"/>
      <c r="AO257" s="6"/>
      <c r="AP257" s="6"/>
      <c r="AQ257" s="6"/>
      <c r="AR257" s="6"/>
    </row>
    <row r="258">
      <c r="A258" s="24" t="s">
        <v>2376</v>
      </c>
      <c r="B258" s="24" t="s">
        <v>2377</v>
      </c>
      <c r="C258" s="24" t="s">
        <v>1800</v>
      </c>
      <c r="D258" s="24" t="s">
        <v>95</v>
      </c>
      <c r="E258" s="128" t="s">
        <v>33</v>
      </c>
      <c r="F258" s="24" t="s">
        <v>96</v>
      </c>
      <c r="G258" s="24" t="s">
        <v>98</v>
      </c>
      <c r="H258" s="24" t="b">
        <v>1</v>
      </c>
      <c r="I258" s="6" t="b">
        <v>0</v>
      </c>
      <c r="J258" s="6" t="b">
        <v>0</v>
      </c>
      <c r="K258" s="36" t="s">
        <v>2360</v>
      </c>
      <c r="L258" s="37">
        <v>46164.0</v>
      </c>
      <c r="M258" s="24" t="s">
        <v>102</v>
      </c>
      <c r="N258" s="24" t="s">
        <v>103</v>
      </c>
      <c r="O258" s="24" t="b">
        <v>1</v>
      </c>
      <c r="P258" s="24" t="s">
        <v>51</v>
      </c>
      <c r="Q258" s="6"/>
      <c r="R258" s="6"/>
      <c r="S258" s="6"/>
      <c r="T258" s="6"/>
      <c r="U258" s="6"/>
      <c r="V258" s="6"/>
      <c r="W258" s="6"/>
      <c r="X258" s="6"/>
      <c r="Y258" s="6"/>
      <c r="Z258" s="43"/>
      <c r="AA258" s="43"/>
      <c r="AB258" s="43">
        <v>46251.0</v>
      </c>
      <c r="AC258" s="6" t="s">
        <v>339</v>
      </c>
      <c r="AD258" s="135">
        <v>46168.39920662037</v>
      </c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</row>
    <row r="259">
      <c r="A259" s="24" t="s">
        <v>2380</v>
      </c>
      <c r="B259" s="6"/>
      <c r="C259" s="192" t="s">
        <v>2381</v>
      </c>
      <c r="D259" s="24" t="s">
        <v>95</v>
      </c>
      <c r="E259" s="128" t="s">
        <v>33</v>
      </c>
      <c r="F259" s="24" t="s">
        <v>96</v>
      </c>
      <c r="G259" s="24" t="s">
        <v>418</v>
      </c>
      <c r="H259" s="6" t="b">
        <v>0</v>
      </c>
      <c r="I259" s="6" t="b">
        <v>0</v>
      </c>
      <c r="J259" s="6" t="b">
        <v>0</v>
      </c>
      <c r="K259" s="36" t="s">
        <v>2360</v>
      </c>
      <c r="L259" s="37">
        <v>46163.0</v>
      </c>
      <c r="M259" s="24" t="s">
        <v>102</v>
      </c>
      <c r="N259" s="24" t="s">
        <v>103</v>
      </c>
      <c r="O259" s="24" t="b">
        <v>1</v>
      </c>
      <c r="P259" s="24" t="s">
        <v>51</v>
      </c>
      <c r="Q259" s="24" t="s">
        <v>2382</v>
      </c>
      <c r="R259" s="6"/>
      <c r="S259" s="6"/>
      <c r="T259" s="135">
        <v>46164.0</v>
      </c>
      <c r="U259" s="6"/>
      <c r="V259" s="6"/>
      <c r="W259" s="6"/>
      <c r="X259" s="6"/>
      <c r="Y259" s="135">
        <v>46176.0</v>
      </c>
      <c r="Z259" s="43"/>
      <c r="AA259" s="43"/>
      <c r="AB259" s="43">
        <v>46176.0</v>
      </c>
      <c r="AC259" s="6" t="s">
        <v>1939</v>
      </c>
      <c r="AD259" s="135">
        <v>46168.39923202546</v>
      </c>
      <c r="AE259" s="6"/>
      <c r="AF259" s="6"/>
      <c r="AG259" s="6"/>
      <c r="AH259" s="6"/>
      <c r="AI259" s="276"/>
      <c r="AJ259" s="6"/>
      <c r="AK259" s="6"/>
      <c r="AL259" s="6"/>
      <c r="AM259" s="6"/>
      <c r="AN259" s="6"/>
      <c r="AO259" s="6"/>
      <c r="AP259" s="6"/>
      <c r="AQ259" s="6"/>
      <c r="AR259" s="6"/>
    </row>
    <row r="260">
      <c r="A260" s="24" t="s">
        <v>221</v>
      </c>
      <c r="B260" s="192" t="s">
        <v>2384</v>
      </c>
      <c r="C260" s="24" t="s">
        <v>2385</v>
      </c>
      <c r="D260" s="24" t="s">
        <v>144</v>
      </c>
      <c r="E260" s="128" t="s">
        <v>145</v>
      </c>
      <c r="F260" s="24" t="s">
        <v>96</v>
      </c>
      <c r="G260" s="24" t="s">
        <v>98</v>
      </c>
      <c r="H260" s="6" t="b">
        <v>0</v>
      </c>
      <c r="I260" s="6" t="b">
        <v>0</v>
      </c>
      <c r="J260" s="6" t="b">
        <v>0</v>
      </c>
      <c r="K260" s="36" t="s">
        <v>2196</v>
      </c>
      <c r="L260" s="37">
        <v>46160.0</v>
      </c>
      <c r="M260" s="24" t="s">
        <v>102</v>
      </c>
      <c r="N260" s="24" t="s">
        <v>2239</v>
      </c>
      <c r="O260" s="6" t="b">
        <v>0</v>
      </c>
      <c r="P260" s="107">
        <v>46174.0</v>
      </c>
      <c r="Q260" s="6"/>
      <c r="R260" s="6"/>
      <c r="S260" s="6"/>
      <c r="T260" s="135">
        <v>46170.71944659722</v>
      </c>
      <c r="U260" s="135">
        <v>46178.0</v>
      </c>
      <c r="V260" s="135">
        <v>46199.0</v>
      </c>
      <c r="W260" s="135"/>
      <c r="X260" s="135">
        <v>46206.0</v>
      </c>
      <c r="Y260" s="135">
        <v>46209.48053263889</v>
      </c>
      <c r="Z260" s="37">
        <v>46171.51123564815</v>
      </c>
      <c r="AA260" s="37">
        <v>46171.72413537037</v>
      </c>
      <c r="AB260" s="43">
        <v>46209.48053263889</v>
      </c>
      <c r="AC260" s="6" t="s">
        <v>1939</v>
      </c>
      <c r="AD260" s="6"/>
      <c r="AE260" s="135">
        <v>46224.02400398148</v>
      </c>
      <c r="AF260" s="135"/>
      <c r="AG260" s="135"/>
      <c r="AH260" s="24"/>
      <c r="AI260" s="24"/>
      <c r="AJ260" s="24"/>
      <c r="AK260" s="6"/>
      <c r="AL260" s="6"/>
      <c r="AM260" s="6"/>
      <c r="AN260" s="6"/>
      <c r="AO260" s="6"/>
      <c r="AP260" s="6"/>
      <c r="AQ260" s="6"/>
      <c r="AR260" s="6"/>
    </row>
    <row r="261">
      <c r="A261" s="24" t="s">
        <v>2388</v>
      </c>
      <c r="B261" s="24" t="s">
        <v>2389</v>
      </c>
      <c r="C261" s="192" t="s">
        <v>2390</v>
      </c>
      <c r="D261" s="24" t="s">
        <v>95</v>
      </c>
      <c r="E261" s="128" t="s">
        <v>33</v>
      </c>
      <c r="F261" s="24" t="s">
        <v>96</v>
      </c>
      <c r="G261" s="24" t="s">
        <v>418</v>
      </c>
      <c r="H261" s="6" t="b">
        <v>0</v>
      </c>
      <c r="I261" s="6" t="b">
        <v>0</v>
      </c>
      <c r="J261" s="6" t="b">
        <v>0</v>
      </c>
      <c r="K261" s="36" t="s">
        <v>100</v>
      </c>
      <c r="L261" s="37">
        <v>46164.0</v>
      </c>
      <c r="M261" s="24" t="s">
        <v>102</v>
      </c>
      <c r="N261" s="24" t="s">
        <v>103</v>
      </c>
      <c r="O261" s="6" t="b">
        <v>0</v>
      </c>
      <c r="P261" s="24" t="s">
        <v>51</v>
      </c>
      <c r="Q261" s="24" t="s">
        <v>2395</v>
      </c>
      <c r="R261" s="6"/>
      <c r="S261" s="6"/>
      <c r="T261" s="135">
        <v>46168.0</v>
      </c>
      <c r="U261" s="6"/>
      <c r="V261" s="135">
        <v>46227.42721173611</v>
      </c>
      <c r="W261" s="6"/>
      <c r="X261" s="107">
        <v>46204.0</v>
      </c>
      <c r="Y261" s="107">
        <v>46226.0</v>
      </c>
      <c r="Z261" s="37"/>
      <c r="AA261" s="37"/>
      <c r="AB261" s="43">
        <v>46226.0</v>
      </c>
      <c r="AC261" s="6" t="s">
        <v>1939</v>
      </c>
      <c r="AD261" s="6"/>
      <c r="AE261" s="6"/>
      <c r="AF261" s="6"/>
      <c r="AG261" s="6"/>
      <c r="AH261" s="6"/>
      <c r="AI261" s="276"/>
      <c r="AJ261" s="6"/>
      <c r="AK261" s="6"/>
      <c r="AL261" s="6"/>
      <c r="AM261" s="6"/>
      <c r="AN261" s="6"/>
      <c r="AO261" s="6"/>
      <c r="AP261" s="6"/>
      <c r="AQ261" s="6"/>
      <c r="AR261" s="6"/>
    </row>
    <row r="262">
      <c r="A262" s="24" t="s">
        <v>2400</v>
      </c>
      <c r="B262" s="24" t="s">
        <v>2401</v>
      </c>
      <c r="C262" s="192" t="s">
        <v>2402</v>
      </c>
      <c r="D262" s="24" t="s">
        <v>95</v>
      </c>
      <c r="E262" s="128" t="s">
        <v>33</v>
      </c>
      <c r="F262" s="24" t="s">
        <v>96</v>
      </c>
      <c r="G262" s="24" t="s">
        <v>418</v>
      </c>
      <c r="H262" s="24" t="b">
        <v>0</v>
      </c>
      <c r="I262" s="6" t="b">
        <v>0</v>
      </c>
      <c r="J262" s="6" t="b">
        <v>0</v>
      </c>
      <c r="K262" s="36" t="s">
        <v>100</v>
      </c>
      <c r="L262" s="37">
        <v>46164.0</v>
      </c>
      <c r="M262" s="24" t="s">
        <v>102</v>
      </c>
      <c r="N262" s="24" t="s">
        <v>103</v>
      </c>
      <c r="O262" s="6" t="b">
        <v>0</v>
      </c>
      <c r="P262" s="24" t="s">
        <v>51</v>
      </c>
      <c r="Q262" s="24" t="s">
        <v>2395</v>
      </c>
      <c r="R262" s="6"/>
      <c r="S262" s="6"/>
      <c r="T262" s="135">
        <v>46168.0</v>
      </c>
      <c r="U262" s="107">
        <v>46174.0</v>
      </c>
      <c r="V262" s="6"/>
      <c r="W262" s="6"/>
      <c r="X262" s="107">
        <v>46204.0</v>
      </c>
      <c r="Y262" s="135">
        <v>46213.673196828706</v>
      </c>
      <c r="Z262" s="43"/>
      <c r="AA262" s="43"/>
      <c r="AB262" s="43">
        <v>46213.673196828706</v>
      </c>
      <c r="AC262" s="6" t="s">
        <v>1939</v>
      </c>
      <c r="AD262" s="6"/>
      <c r="AE262" s="6"/>
      <c r="AF262" s="6"/>
      <c r="AG262" s="6"/>
      <c r="AH262" s="6"/>
      <c r="AI262" s="276"/>
      <c r="AJ262" s="6"/>
      <c r="AK262" s="6"/>
      <c r="AL262" s="6"/>
      <c r="AM262" s="6"/>
      <c r="AN262" s="6"/>
      <c r="AO262" s="6"/>
      <c r="AP262" s="6"/>
      <c r="AQ262" s="6"/>
      <c r="AR262" s="6"/>
    </row>
    <row r="263">
      <c r="A263" s="24" t="s">
        <v>2403</v>
      </c>
      <c r="B263" s="24" t="s">
        <v>2405</v>
      </c>
      <c r="C263" s="24" t="s">
        <v>2406</v>
      </c>
      <c r="D263" s="24" t="s">
        <v>95</v>
      </c>
      <c r="E263" s="128" t="s">
        <v>33</v>
      </c>
      <c r="F263" s="24" t="s">
        <v>96</v>
      </c>
      <c r="G263" s="24" t="s">
        <v>418</v>
      </c>
      <c r="H263" s="6" t="b">
        <v>0</v>
      </c>
      <c r="I263" s="6" t="b">
        <v>0</v>
      </c>
      <c r="J263" s="6" t="b">
        <v>0</v>
      </c>
      <c r="K263" s="36" t="s">
        <v>2360</v>
      </c>
      <c r="L263" s="37">
        <v>46163.0</v>
      </c>
      <c r="M263" s="24" t="s">
        <v>102</v>
      </c>
      <c r="N263" s="24" t="s">
        <v>103</v>
      </c>
      <c r="O263" s="24" t="b">
        <v>1</v>
      </c>
      <c r="P263" s="24" t="s">
        <v>51</v>
      </c>
      <c r="Q263" s="6"/>
      <c r="R263" s="6"/>
      <c r="S263" s="6"/>
      <c r="T263" s="135">
        <v>46171.64814260417</v>
      </c>
      <c r="U263" s="107">
        <v>46174.0</v>
      </c>
      <c r="V263" s="6"/>
      <c r="W263" s="6"/>
      <c r="X263" s="107">
        <v>46178.0</v>
      </c>
      <c r="Y263" s="107">
        <v>46185.0</v>
      </c>
      <c r="Z263" s="43"/>
      <c r="AA263" s="43"/>
      <c r="AB263" s="43">
        <v>46185.0</v>
      </c>
      <c r="AC263" s="6" t="s">
        <v>1939</v>
      </c>
      <c r="AD263" s="135">
        <v>46171.698179733794</v>
      </c>
      <c r="AE263" s="6"/>
      <c r="AF263" s="6"/>
      <c r="AG263" s="6"/>
      <c r="AH263" s="6"/>
      <c r="AI263" s="276"/>
      <c r="AJ263" s="6"/>
      <c r="AK263" s="6"/>
      <c r="AL263" s="6"/>
      <c r="AM263" s="6"/>
      <c r="AN263" s="6"/>
      <c r="AO263" s="6"/>
      <c r="AP263" s="6"/>
      <c r="AQ263" s="6"/>
      <c r="AR263" s="6"/>
    </row>
    <row r="264">
      <c r="A264" s="24" t="s">
        <v>223</v>
      </c>
      <c r="B264" s="24" t="s">
        <v>2409</v>
      </c>
      <c r="C264" s="24" t="s">
        <v>2410</v>
      </c>
      <c r="D264" s="24" t="s">
        <v>95</v>
      </c>
      <c r="E264" s="128" t="s">
        <v>33</v>
      </c>
      <c r="F264" s="24" t="s">
        <v>96</v>
      </c>
      <c r="G264" s="24" t="s">
        <v>98</v>
      </c>
      <c r="H264" s="24" t="b">
        <v>1</v>
      </c>
      <c r="I264" s="6" t="b">
        <v>0</v>
      </c>
      <c r="J264" s="6" t="b">
        <v>0</v>
      </c>
      <c r="K264" s="36" t="s">
        <v>2196</v>
      </c>
      <c r="L264" s="37">
        <v>46168.0</v>
      </c>
      <c r="M264" s="24" t="s">
        <v>131</v>
      </c>
      <c r="N264" s="24" t="s">
        <v>103</v>
      </c>
      <c r="O264" s="6" t="b">
        <v>0</v>
      </c>
      <c r="P264" s="107">
        <v>46177.0</v>
      </c>
      <c r="Q264" s="24" t="s">
        <v>2414</v>
      </c>
      <c r="R264" s="6"/>
      <c r="S264" s="6"/>
      <c r="T264" s="135">
        <v>46171.740396469904</v>
      </c>
      <c r="U264" s="135">
        <v>46190.0</v>
      </c>
      <c r="V264" s="6"/>
      <c r="W264" s="135"/>
      <c r="X264" s="6"/>
      <c r="Y264" s="6"/>
      <c r="Z264" s="37">
        <v>46204.0</v>
      </c>
      <c r="AA264" s="43"/>
      <c r="AB264" s="43">
        <v>46251.0</v>
      </c>
      <c r="AC264" s="6" t="s">
        <v>1939</v>
      </c>
      <c r="AD264" s="6"/>
      <c r="AE264" s="135">
        <v>46224.024017013886</v>
      </c>
      <c r="AF264" s="135"/>
      <c r="AG264" s="135"/>
      <c r="AH264" s="24" t="s">
        <v>2323</v>
      </c>
      <c r="AI264" s="24" t="s">
        <v>2324</v>
      </c>
      <c r="AJ264" s="268" t="s">
        <v>2326</v>
      </c>
      <c r="AK264" s="6"/>
      <c r="AL264" s="6"/>
      <c r="AM264" s="6"/>
      <c r="AN264" s="6"/>
      <c r="AO264" s="6"/>
      <c r="AP264" s="6"/>
      <c r="AQ264" s="6"/>
      <c r="AR264" s="6"/>
    </row>
    <row r="265">
      <c r="A265" s="24" t="s">
        <v>1155</v>
      </c>
      <c r="B265" s="24" t="s">
        <v>2417</v>
      </c>
      <c r="C265" s="24" t="s">
        <v>2418</v>
      </c>
      <c r="D265" s="24" t="s">
        <v>120</v>
      </c>
      <c r="E265" s="128" t="s">
        <v>149</v>
      </c>
      <c r="F265" s="24" t="s">
        <v>96</v>
      </c>
      <c r="G265" s="24" t="s">
        <v>98</v>
      </c>
      <c r="H265" s="6" t="b">
        <v>0</v>
      </c>
      <c r="I265" s="6" t="b">
        <v>0</v>
      </c>
      <c r="J265" s="6" t="b">
        <v>0</v>
      </c>
      <c r="K265" s="36" t="s">
        <v>426</v>
      </c>
      <c r="L265" s="37">
        <v>46164.0</v>
      </c>
      <c r="M265" s="24" t="s">
        <v>102</v>
      </c>
      <c r="N265" s="24" t="s">
        <v>103</v>
      </c>
      <c r="O265" s="6" t="b">
        <v>0</v>
      </c>
      <c r="P265" s="24" t="s">
        <v>51</v>
      </c>
      <c r="Q265" s="24" t="s">
        <v>2419</v>
      </c>
      <c r="R265" s="6"/>
      <c r="S265" s="6"/>
      <c r="T265" s="135">
        <v>46171.76608724537</v>
      </c>
      <c r="U265" s="6"/>
      <c r="V265" s="6"/>
      <c r="W265" s="6"/>
      <c r="X265" s="6"/>
      <c r="Y265" s="135">
        <v>46191.03679056713</v>
      </c>
      <c r="Z265" s="37">
        <v>46170.0</v>
      </c>
      <c r="AA265" s="37">
        <v>46178.63700243055</v>
      </c>
      <c r="AB265" s="43">
        <v>46191.03679056713</v>
      </c>
      <c r="AC265" s="6" t="s">
        <v>1939</v>
      </c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</row>
    <row r="266">
      <c r="A266" s="24" t="s">
        <v>224</v>
      </c>
      <c r="B266" s="24" t="s">
        <v>2420</v>
      </c>
      <c r="C266" s="24" t="s">
        <v>2421</v>
      </c>
      <c r="D266" s="24" t="s">
        <v>144</v>
      </c>
      <c r="E266" s="128" t="s">
        <v>145</v>
      </c>
      <c r="F266" s="24" t="s">
        <v>96</v>
      </c>
      <c r="G266" s="24" t="s">
        <v>98</v>
      </c>
      <c r="H266" s="6" t="b">
        <v>0</v>
      </c>
      <c r="I266" s="6" t="b">
        <v>0</v>
      </c>
      <c r="J266" s="6" t="b">
        <v>0</v>
      </c>
      <c r="K266" s="36" t="s">
        <v>2196</v>
      </c>
      <c r="L266" s="37">
        <v>46175.0</v>
      </c>
      <c r="M266" s="24" t="s">
        <v>102</v>
      </c>
      <c r="N266" s="24" t="s">
        <v>2239</v>
      </c>
      <c r="O266" s="6" t="b">
        <v>0</v>
      </c>
      <c r="P266" s="107">
        <v>46177.0</v>
      </c>
      <c r="Q266" s="6"/>
      <c r="R266" s="6"/>
      <c r="S266" s="6"/>
      <c r="T266" s="135">
        <v>46177.52919223379</v>
      </c>
      <c r="U266" s="135">
        <v>46183.0</v>
      </c>
      <c r="V266" s="135">
        <v>46204.0</v>
      </c>
      <c r="W266" s="135"/>
      <c r="X266" s="135">
        <v>46211.0</v>
      </c>
      <c r="Y266" s="135">
        <v>46216.46520060185</v>
      </c>
      <c r="Z266" s="43"/>
      <c r="AA266" s="43"/>
      <c r="AB266" s="43">
        <v>46216.46520060185</v>
      </c>
      <c r="AC266" s="6" t="s">
        <v>1939</v>
      </c>
      <c r="AD266" s="6"/>
      <c r="AE266" s="135">
        <v>46224.02403663195</v>
      </c>
      <c r="AF266" s="135"/>
      <c r="AG266" s="135"/>
      <c r="AH266" s="24"/>
      <c r="AI266" s="24"/>
      <c r="AJ266" s="24"/>
      <c r="AK266" s="6"/>
      <c r="AL266" s="6"/>
      <c r="AM266" s="6"/>
      <c r="AN266" s="6"/>
      <c r="AO266" s="6"/>
      <c r="AP266" s="6"/>
      <c r="AQ266" s="6"/>
      <c r="AR266" s="6"/>
    </row>
    <row r="267">
      <c r="A267" s="24" t="s">
        <v>225</v>
      </c>
      <c r="B267" s="24" t="s">
        <v>2424</v>
      </c>
      <c r="C267" s="24" t="s">
        <v>2425</v>
      </c>
      <c r="D267" s="24" t="s">
        <v>95</v>
      </c>
      <c r="E267" s="128" t="s">
        <v>33</v>
      </c>
      <c r="F267" s="24" t="s">
        <v>96</v>
      </c>
      <c r="G267" s="24" t="s">
        <v>98</v>
      </c>
      <c r="H267" s="6" t="b">
        <v>0</v>
      </c>
      <c r="I267" s="6" t="b">
        <v>0</v>
      </c>
      <c r="J267" s="6" t="b">
        <v>0</v>
      </c>
      <c r="K267" s="36" t="s">
        <v>100</v>
      </c>
      <c r="L267" s="37">
        <v>46147.0</v>
      </c>
      <c r="M267" s="24" t="s">
        <v>102</v>
      </c>
      <c r="N267" s="24" t="s">
        <v>103</v>
      </c>
      <c r="O267" s="24" t="b">
        <v>1</v>
      </c>
      <c r="P267" s="135">
        <v>46177.64583944445</v>
      </c>
      <c r="Q267" s="24" t="s">
        <v>2426</v>
      </c>
      <c r="R267" s="6"/>
      <c r="S267" s="6"/>
      <c r="T267" s="135">
        <v>46147.0</v>
      </c>
      <c r="U267" s="135">
        <v>46185.0</v>
      </c>
      <c r="V267" s="135">
        <v>46215.0</v>
      </c>
      <c r="W267" s="135"/>
      <c r="X267" s="107">
        <v>46223.0</v>
      </c>
      <c r="Y267" s="135">
        <v>46223.595618611114</v>
      </c>
      <c r="Z267" s="37">
        <v>46147.0</v>
      </c>
      <c r="AA267" s="37">
        <v>46175.0</v>
      </c>
      <c r="AB267" s="43">
        <v>46223.595618611114</v>
      </c>
      <c r="AC267" s="6" t="s">
        <v>1939</v>
      </c>
      <c r="AD267" s="135">
        <v>46177.64583263889</v>
      </c>
      <c r="AE267" s="135">
        <v>46220.68388164352</v>
      </c>
      <c r="AF267" s="135"/>
      <c r="AG267" s="135"/>
      <c r="AH267" s="24"/>
      <c r="AI267" s="24"/>
      <c r="AJ267" s="24"/>
      <c r="AK267" s="6"/>
      <c r="AL267" s="6"/>
      <c r="AM267" s="6"/>
      <c r="AN267" s="6"/>
      <c r="AO267" s="6"/>
      <c r="AP267" s="6"/>
      <c r="AQ267" s="6"/>
      <c r="AR267" s="6"/>
    </row>
    <row r="268">
      <c r="A268" s="24" t="s">
        <v>226</v>
      </c>
      <c r="B268" s="24"/>
      <c r="C268" s="24" t="s">
        <v>2427</v>
      </c>
      <c r="D268" s="24" t="s">
        <v>95</v>
      </c>
      <c r="E268" s="128" t="s">
        <v>33</v>
      </c>
      <c r="F268" s="24" t="s">
        <v>96</v>
      </c>
      <c r="G268" s="24" t="s">
        <v>98</v>
      </c>
      <c r="H268" s="6" t="b">
        <v>0</v>
      </c>
      <c r="I268" s="6" t="b">
        <v>0</v>
      </c>
      <c r="J268" s="6" t="b">
        <v>0</v>
      </c>
      <c r="K268" s="36" t="s">
        <v>2196</v>
      </c>
      <c r="L268" s="37">
        <v>46175.0</v>
      </c>
      <c r="M268" s="24" t="s">
        <v>102</v>
      </c>
      <c r="N268" s="24" t="s">
        <v>103</v>
      </c>
      <c r="O268" s="24" t="b">
        <v>1</v>
      </c>
      <c r="P268" s="135">
        <v>46177.712276886574</v>
      </c>
      <c r="Q268" s="6"/>
      <c r="R268" s="6"/>
      <c r="S268" s="6"/>
      <c r="T268" s="135">
        <v>46177.71221400463</v>
      </c>
      <c r="U268" s="135">
        <v>46185.0</v>
      </c>
      <c r="V268" s="135">
        <v>46215.0</v>
      </c>
      <c r="W268" s="135"/>
      <c r="X268" s="107">
        <v>46211.0</v>
      </c>
      <c r="Y268" s="135">
        <v>46216.39139300926</v>
      </c>
      <c r="Z268" s="43"/>
      <c r="AA268" s="43"/>
      <c r="AB268" s="43">
        <v>46216.39139300926</v>
      </c>
      <c r="AC268" s="6" t="s">
        <v>1939</v>
      </c>
      <c r="AD268" s="135">
        <v>46177.712266250004</v>
      </c>
      <c r="AE268" s="135">
        <v>46224.02405561342</v>
      </c>
      <c r="AF268" s="135"/>
      <c r="AG268" s="135"/>
      <c r="AH268" s="24"/>
      <c r="AI268" s="24"/>
      <c r="AJ268" s="24"/>
      <c r="AK268" s="6"/>
      <c r="AL268" s="6"/>
      <c r="AM268" s="6"/>
      <c r="AN268" s="6"/>
      <c r="AO268" s="6"/>
      <c r="AP268" s="6"/>
      <c r="AQ268" s="6"/>
      <c r="AR268" s="6"/>
    </row>
    <row r="269">
      <c r="A269" s="24" t="s">
        <v>228</v>
      </c>
      <c r="B269" s="24" t="s">
        <v>2430</v>
      </c>
      <c r="C269" s="24" t="s">
        <v>2431</v>
      </c>
      <c r="D269" s="24" t="s">
        <v>95</v>
      </c>
      <c r="E269" s="128" t="s">
        <v>33</v>
      </c>
      <c r="F269" s="24" t="s">
        <v>96</v>
      </c>
      <c r="G269" s="24" t="s">
        <v>98</v>
      </c>
      <c r="H269" s="6" t="b">
        <v>0</v>
      </c>
      <c r="I269" s="6" t="b">
        <v>0</v>
      </c>
      <c r="J269" s="6" t="b">
        <v>0</v>
      </c>
      <c r="K269" s="36" t="s">
        <v>2196</v>
      </c>
      <c r="L269" s="37">
        <v>46175.0</v>
      </c>
      <c r="M269" s="24" t="s">
        <v>102</v>
      </c>
      <c r="N269" s="24" t="s">
        <v>2239</v>
      </c>
      <c r="O269" s="24" t="b">
        <v>1</v>
      </c>
      <c r="P269" s="107">
        <v>46177.0</v>
      </c>
      <c r="Q269" s="6"/>
      <c r="R269" s="6"/>
      <c r="S269" s="6"/>
      <c r="T269" s="135">
        <v>46177.71221400463</v>
      </c>
      <c r="U269" s="135">
        <v>46185.0</v>
      </c>
      <c r="V269" s="135">
        <v>46215.0</v>
      </c>
      <c r="W269" s="135"/>
      <c r="X269" s="107">
        <v>46223.0</v>
      </c>
      <c r="Y269" s="135">
        <v>46223.61863167824</v>
      </c>
      <c r="Z269" s="43"/>
      <c r="AA269" s="43"/>
      <c r="AB269" s="43">
        <v>46223.61863167824</v>
      </c>
      <c r="AC269" s="6" t="s">
        <v>1939</v>
      </c>
      <c r="AD269" s="107">
        <v>46177.0</v>
      </c>
      <c r="AE269" s="135">
        <v>46224.02407407407</v>
      </c>
      <c r="AF269" s="135"/>
      <c r="AG269" s="135"/>
      <c r="AH269" s="24"/>
      <c r="AI269" s="24"/>
      <c r="AJ269" s="24"/>
      <c r="AK269" s="6"/>
      <c r="AL269" s="6"/>
      <c r="AM269" s="6"/>
      <c r="AN269" s="6"/>
      <c r="AO269" s="6"/>
      <c r="AP269" s="6"/>
      <c r="AQ269" s="6"/>
      <c r="AR269" s="6"/>
    </row>
    <row r="270">
      <c r="A270" s="24" t="s">
        <v>2434</v>
      </c>
      <c r="B270" s="24" t="s">
        <v>2435</v>
      </c>
      <c r="C270" s="24" t="s">
        <v>2436</v>
      </c>
      <c r="D270" s="24" t="s">
        <v>95</v>
      </c>
      <c r="E270" s="128" t="s">
        <v>33</v>
      </c>
      <c r="F270" s="24" t="s">
        <v>96</v>
      </c>
      <c r="G270" s="24" t="s">
        <v>418</v>
      </c>
      <c r="H270" s="6" t="b">
        <v>0</v>
      </c>
      <c r="I270" s="6" t="b">
        <v>0</v>
      </c>
      <c r="J270" s="6" t="b">
        <v>0</v>
      </c>
      <c r="K270" s="36" t="s">
        <v>2360</v>
      </c>
      <c r="L270" s="37">
        <v>46174.0</v>
      </c>
      <c r="M270" s="24" t="s">
        <v>102</v>
      </c>
      <c r="N270" s="24" t="s">
        <v>103</v>
      </c>
      <c r="O270" s="24" t="b">
        <v>1</v>
      </c>
      <c r="P270" s="135">
        <v>46178.559668807866</v>
      </c>
      <c r="Q270" s="6"/>
      <c r="R270" s="6"/>
      <c r="S270" s="6"/>
      <c r="T270" s="135">
        <v>46178.48835175926</v>
      </c>
      <c r="U270" s="6"/>
      <c r="V270" s="6"/>
      <c r="W270" s="135"/>
      <c r="X270" s="107">
        <v>46196.0</v>
      </c>
      <c r="Y270" s="135">
        <v>46196.0</v>
      </c>
      <c r="Z270" s="43"/>
      <c r="AA270" s="43"/>
      <c r="AB270" s="43">
        <v>46196.0</v>
      </c>
      <c r="AC270" s="6" t="s">
        <v>1939</v>
      </c>
      <c r="AD270" s="135">
        <v>46178.559658831015</v>
      </c>
      <c r="AE270" s="135"/>
      <c r="AF270" s="135"/>
      <c r="AG270" s="135"/>
      <c r="AH270" s="24"/>
      <c r="AI270" s="6"/>
      <c r="AJ270" s="6"/>
      <c r="AK270" s="6"/>
      <c r="AL270" s="6"/>
      <c r="AM270" s="6"/>
      <c r="AN270" s="6"/>
      <c r="AO270" s="6"/>
      <c r="AP270" s="6"/>
      <c r="AQ270" s="6"/>
      <c r="AR270" s="6"/>
    </row>
    <row r="271">
      <c r="A271" s="24" t="s">
        <v>2439</v>
      </c>
      <c r="B271" s="24" t="s">
        <v>2440</v>
      </c>
      <c r="C271" s="24" t="s">
        <v>2441</v>
      </c>
      <c r="D271" s="24" t="s">
        <v>95</v>
      </c>
      <c r="E271" s="128" t="s">
        <v>33</v>
      </c>
      <c r="F271" s="24" t="s">
        <v>96</v>
      </c>
      <c r="G271" s="24" t="s">
        <v>418</v>
      </c>
      <c r="H271" s="6" t="b">
        <v>0</v>
      </c>
      <c r="I271" s="6" t="b">
        <v>0</v>
      </c>
      <c r="J271" s="6" t="b">
        <v>0</v>
      </c>
      <c r="K271" s="36" t="s">
        <v>2360</v>
      </c>
      <c r="L271" s="37">
        <v>46171.0</v>
      </c>
      <c r="M271" s="24" t="s">
        <v>102</v>
      </c>
      <c r="N271" s="24" t="s">
        <v>103</v>
      </c>
      <c r="O271" s="24" t="b">
        <v>1</v>
      </c>
      <c r="P271" s="24" t="s">
        <v>51</v>
      </c>
      <c r="Q271" s="6"/>
      <c r="R271" s="6"/>
      <c r="S271" s="6"/>
      <c r="T271" s="135">
        <v>46178.55936672454</v>
      </c>
      <c r="U271" s="6"/>
      <c r="V271" s="6"/>
      <c r="W271" s="6"/>
      <c r="X271" s="107">
        <v>46181.0</v>
      </c>
      <c r="Y271" s="135">
        <v>46191.6758159375</v>
      </c>
      <c r="Z271" s="43"/>
      <c r="AA271" s="43"/>
      <c r="AB271" s="43">
        <v>46191.6758159375</v>
      </c>
      <c r="AC271" s="6" t="s">
        <v>1939</v>
      </c>
      <c r="AD271" s="135">
        <v>46178.55964856481</v>
      </c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</row>
    <row r="272">
      <c r="A272" s="24" t="s">
        <v>229</v>
      </c>
      <c r="B272" s="24" t="s">
        <v>2445</v>
      </c>
      <c r="C272" s="24" t="s">
        <v>1998</v>
      </c>
      <c r="D272" s="24" t="s">
        <v>95</v>
      </c>
      <c r="E272" s="128" t="s">
        <v>33</v>
      </c>
      <c r="F272" s="24" t="s">
        <v>96</v>
      </c>
      <c r="G272" s="24" t="s">
        <v>98</v>
      </c>
      <c r="H272" s="6" t="b">
        <v>0</v>
      </c>
      <c r="I272" s="6" t="b">
        <v>0</v>
      </c>
      <c r="J272" s="6" t="b">
        <v>0</v>
      </c>
      <c r="K272" s="36" t="s">
        <v>2196</v>
      </c>
      <c r="L272" s="37">
        <v>46177.0</v>
      </c>
      <c r="M272" s="24" t="s">
        <v>102</v>
      </c>
      <c r="N272" s="24" t="s">
        <v>2239</v>
      </c>
      <c r="O272" s="24" t="b">
        <v>1</v>
      </c>
      <c r="P272" s="107">
        <v>46185.0</v>
      </c>
      <c r="Q272" s="24" t="s">
        <v>2448</v>
      </c>
      <c r="R272" s="6"/>
      <c r="S272" s="6"/>
      <c r="T272" s="135">
        <v>46178.66838357639</v>
      </c>
      <c r="U272" s="135">
        <v>46190.0</v>
      </c>
      <c r="V272" s="135">
        <v>46248.75237714121</v>
      </c>
      <c r="W272" s="135"/>
      <c r="X272" s="6"/>
      <c r="Y272" s="6"/>
      <c r="Z272" s="43"/>
      <c r="AA272" s="43"/>
      <c r="AB272" s="43">
        <v>46251.0</v>
      </c>
      <c r="AC272" s="6" t="s">
        <v>1939</v>
      </c>
      <c r="AD272" s="135">
        <v>46178.66848877315</v>
      </c>
      <c r="AE272" s="135">
        <v>46224.024092418986</v>
      </c>
      <c r="AF272" s="135"/>
      <c r="AG272" s="135"/>
      <c r="AH272" s="24"/>
      <c r="AI272" s="24"/>
      <c r="AJ272" s="24"/>
      <c r="AK272" s="6"/>
      <c r="AL272" s="6"/>
      <c r="AM272" s="6"/>
      <c r="AN272" s="6"/>
      <c r="AO272" s="6"/>
      <c r="AP272" s="6"/>
      <c r="AQ272" s="6"/>
      <c r="AR272" s="6"/>
    </row>
    <row r="273">
      <c r="A273" s="24" t="s">
        <v>230</v>
      </c>
      <c r="B273" s="24" t="s">
        <v>2449</v>
      </c>
      <c r="C273" s="24" t="s">
        <v>2450</v>
      </c>
      <c r="D273" s="24" t="s">
        <v>95</v>
      </c>
      <c r="E273" s="128" t="s">
        <v>33</v>
      </c>
      <c r="F273" s="24" t="s">
        <v>96</v>
      </c>
      <c r="G273" s="24" t="s">
        <v>98</v>
      </c>
      <c r="H273" s="6" t="b">
        <v>0</v>
      </c>
      <c r="I273" s="6" t="b">
        <v>0</v>
      </c>
      <c r="J273" s="6" t="b">
        <v>0</v>
      </c>
      <c r="K273" s="36" t="s">
        <v>2196</v>
      </c>
      <c r="L273" s="37">
        <v>46176.0</v>
      </c>
      <c r="M273" s="24" t="s">
        <v>124</v>
      </c>
      <c r="N273" s="24" t="s">
        <v>2239</v>
      </c>
      <c r="O273" s="24" t="b">
        <v>1</v>
      </c>
      <c r="P273" s="107">
        <v>46185.0</v>
      </c>
      <c r="Q273" s="24" t="s">
        <v>2448</v>
      </c>
      <c r="R273" s="6"/>
      <c r="S273" s="6"/>
      <c r="T273" s="6"/>
      <c r="U273" s="135">
        <v>46190.0</v>
      </c>
      <c r="V273" s="6"/>
      <c r="W273" s="135">
        <v>46227.0</v>
      </c>
      <c r="X273" s="6"/>
      <c r="Y273" s="43">
        <v>46248.0</v>
      </c>
      <c r="Z273" s="43"/>
      <c r="AA273" s="43"/>
      <c r="AB273" s="43">
        <v>46248.0</v>
      </c>
      <c r="AC273" s="6" t="s">
        <v>339</v>
      </c>
      <c r="AD273" s="135">
        <v>46178.670952430555</v>
      </c>
      <c r="AE273" s="135">
        <v>46224.02410645833</v>
      </c>
      <c r="AF273" s="135">
        <v>46190.0</v>
      </c>
      <c r="AG273" s="135">
        <v>46220.0</v>
      </c>
      <c r="AH273" s="24" t="s">
        <v>2451</v>
      </c>
      <c r="AI273" s="24" t="s">
        <v>2397</v>
      </c>
      <c r="AJ273" s="24" t="s">
        <v>2452</v>
      </c>
      <c r="AK273" s="6"/>
      <c r="AL273" s="6"/>
      <c r="AM273" s="6"/>
      <c r="AN273" s="6"/>
      <c r="AO273" s="6"/>
      <c r="AP273" s="6"/>
      <c r="AQ273" s="6"/>
      <c r="AR273" s="6"/>
    </row>
    <row r="274">
      <c r="A274" s="24" t="s">
        <v>231</v>
      </c>
      <c r="B274" s="306" t="s">
        <v>2454</v>
      </c>
      <c r="C274" s="24" t="s">
        <v>2455</v>
      </c>
      <c r="D274" s="24" t="s">
        <v>95</v>
      </c>
      <c r="E274" s="128" t="s">
        <v>33</v>
      </c>
      <c r="F274" s="24" t="s">
        <v>96</v>
      </c>
      <c r="G274" s="24" t="s">
        <v>98</v>
      </c>
      <c r="H274" s="6" t="b">
        <v>0</v>
      </c>
      <c r="I274" s="6" t="b">
        <v>0</v>
      </c>
      <c r="J274" s="6" t="b">
        <v>0</v>
      </c>
      <c r="K274" s="36" t="s">
        <v>2196</v>
      </c>
      <c r="L274" s="37">
        <v>46176.0</v>
      </c>
      <c r="M274" s="24" t="s">
        <v>102</v>
      </c>
      <c r="N274" s="24" t="s">
        <v>2239</v>
      </c>
      <c r="O274" s="24" t="b">
        <v>1</v>
      </c>
      <c r="P274" s="107">
        <v>46185.0</v>
      </c>
      <c r="Q274" s="24" t="s">
        <v>2448</v>
      </c>
      <c r="R274" s="6"/>
      <c r="S274" s="6"/>
      <c r="T274" s="6"/>
      <c r="U274" s="135">
        <v>46190.0</v>
      </c>
      <c r="V274" s="135">
        <v>46233.500230833335</v>
      </c>
      <c r="W274" s="135"/>
      <c r="X274" s="107">
        <v>46230.0</v>
      </c>
      <c r="Y274" s="6"/>
      <c r="Z274" s="43"/>
      <c r="AA274" s="43"/>
      <c r="AB274" s="43">
        <v>46251.0</v>
      </c>
      <c r="AC274" s="6" t="s">
        <v>339</v>
      </c>
      <c r="AD274" s="135">
        <v>46178.680799062495</v>
      </c>
      <c r="AE274" s="135">
        <v>46224.024122118055</v>
      </c>
      <c r="AF274" s="135"/>
      <c r="AG274" s="135"/>
      <c r="AH274" s="24"/>
      <c r="AI274" s="24"/>
      <c r="AJ274" s="24"/>
      <c r="AK274" s="6"/>
      <c r="AL274" s="6"/>
      <c r="AM274" s="6"/>
      <c r="AN274" s="6"/>
      <c r="AO274" s="6"/>
      <c r="AP274" s="6"/>
      <c r="AQ274" s="6"/>
      <c r="AR274" s="6"/>
    </row>
    <row r="275">
      <c r="A275" s="24" t="s">
        <v>232</v>
      </c>
      <c r="B275" s="24" t="s">
        <v>2458</v>
      </c>
      <c r="C275" s="24" t="s">
        <v>2459</v>
      </c>
      <c r="D275" s="24" t="s">
        <v>144</v>
      </c>
      <c r="E275" s="128" t="s">
        <v>145</v>
      </c>
      <c r="F275" s="24" t="s">
        <v>96</v>
      </c>
      <c r="G275" s="24" t="s">
        <v>98</v>
      </c>
      <c r="H275" s="6" t="b">
        <v>0</v>
      </c>
      <c r="I275" s="6" t="b">
        <v>0</v>
      </c>
      <c r="J275" s="6" t="b">
        <v>0</v>
      </c>
      <c r="K275" s="36" t="s">
        <v>2196</v>
      </c>
      <c r="L275" s="37">
        <v>46176.0</v>
      </c>
      <c r="M275" s="24" t="s">
        <v>102</v>
      </c>
      <c r="N275" s="24" t="s">
        <v>2239</v>
      </c>
      <c r="O275" s="24" t="b">
        <v>1</v>
      </c>
      <c r="P275" s="107">
        <v>46185.0</v>
      </c>
      <c r="Q275" s="24" t="s">
        <v>2448</v>
      </c>
      <c r="R275" s="6"/>
      <c r="S275" s="6"/>
      <c r="T275" s="135">
        <v>46181.44983508102</v>
      </c>
      <c r="U275" s="135">
        <v>46189.0</v>
      </c>
      <c r="V275" s="135">
        <v>46233.5159793287</v>
      </c>
      <c r="W275" s="135"/>
      <c r="X275" s="6"/>
      <c r="Y275" s="6"/>
      <c r="Z275" s="43"/>
      <c r="AA275" s="43"/>
      <c r="AB275" s="43">
        <v>46251.0</v>
      </c>
      <c r="AC275" s="6" t="s">
        <v>1939</v>
      </c>
      <c r="AD275" s="135">
        <v>46181.44999101852</v>
      </c>
      <c r="AE275" s="135">
        <v>46224.02414241898</v>
      </c>
      <c r="AF275" s="135"/>
      <c r="AG275" s="135"/>
      <c r="AH275" s="24"/>
      <c r="AI275" s="24"/>
      <c r="AJ275" s="24"/>
      <c r="AK275" s="6"/>
      <c r="AL275" s="6"/>
      <c r="AM275" s="6"/>
      <c r="AN275" s="6"/>
      <c r="AO275" s="6"/>
      <c r="AP275" s="6"/>
      <c r="AQ275" s="6"/>
      <c r="AR275" s="6"/>
    </row>
    <row r="276">
      <c r="A276" s="24" t="s">
        <v>2434</v>
      </c>
      <c r="B276" s="24" t="s">
        <v>2435</v>
      </c>
      <c r="C276" s="24" t="s">
        <v>2460</v>
      </c>
      <c r="D276" s="24" t="s">
        <v>95</v>
      </c>
      <c r="E276" s="128" t="s">
        <v>33</v>
      </c>
      <c r="F276" s="24" t="s">
        <v>96</v>
      </c>
      <c r="G276" s="24" t="s">
        <v>418</v>
      </c>
      <c r="H276" s="6" t="b">
        <v>0</v>
      </c>
      <c r="I276" s="6" t="b">
        <v>0</v>
      </c>
      <c r="J276" s="6" t="b">
        <v>0</v>
      </c>
      <c r="K276" s="36" t="s">
        <v>2360</v>
      </c>
      <c r="L276" s="37">
        <v>46176.0</v>
      </c>
      <c r="M276" s="24" t="s">
        <v>102</v>
      </c>
      <c r="N276" s="24" t="s">
        <v>2239</v>
      </c>
      <c r="O276" s="24" t="b">
        <v>1</v>
      </c>
      <c r="P276" s="24" t="s">
        <v>51</v>
      </c>
      <c r="Q276" s="6"/>
      <c r="R276" s="6"/>
      <c r="S276" s="6"/>
      <c r="T276" s="135">
        <v>46181.66380196759</v>
      </c>
      <c r="U276" s="6"/>
      <c r="V276" s="6"/>
      <c r="W276" s="6"/>
      <c r="X276" s="107">
        <v>46196.0</v>
      </c>
      <c r="Y276" s="135">
        <v>46197.44149415509</v>
      </c>
      <c r="Z276" s="43"/>
      <c r="AA276" s="43"/>
      <c r="AB276" s="43">
        <v>46197.44149415509</v>
      </c>
      <c r="AC276" s="6" t="s">
        <v>1939</v>
      </c>
      <c r="AD276" s="135">
        <v>46181.66388024305</v>
      </c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</row>
    <row r="277">
      <c r="A277" s="24" t="s">
        <v>2463</v>
      </c>
      <c r="B277" s="24" t="s">
        <v>2464</v>
      </c>
      <c r="C277" s="24" t="s">
        <v>2465</v>
      </c>
      <c r="D277" s="24" t="s">
        <v>95</v>
      </c>
      <c r="E277" s="128" t="s">
        <v>33</v>
      </c>
      <c r="F277" s="24" t="s">
        <v>96</v>
      </c>
      <c r="G277" s="24" t="s">
        <v>418</v>
      </c>
      <c r="H277" s="6" t="b">
        <v>0</v>
      </c>
      <c r="I277" s="6" t="b">
        <v>0</v>
      </c>
      <c r="J277" s="6" t="b">
        <v>0</v>
      </c>
      <c r="K277" s="36" t="s">
        <v>2360</v>
      </c>
      <c r="L277" s="37">
        <v>46176.0</v>
      </c>
      <c r="M277" s="24" t="s">
        <v>102</v>
      </c>
      <c r="N277" s="24" t="s">
        <v>2239</v>
      </c>
      <c r="O277" s="24" t="b">
        <v>1</v>
      </c>
      <c r="P277" s="24" t="s">
        <v>51</v>
      </c>
      <c r="Q277" s="6"/>
      <c r="R277" s="6"/>
      <c r="S277" s="6"/>
      <c r="T277" s="135">
        <v>46181.66380196759</v>
      </c>
      <c r="U277" s="6"/>
      <c r="V277" s="6"/>
      <c r="W277" s="6"/>
      <c r="X277" s="107">
        <v>46202.0</v>
      </c>
      <c r="Y277" s="135">
        <v>46202.0</v>
      </c>
      <c r="Z277" s="43"/>
      <c r="AA277" s="43"/>
      <c r="AB277" s="43">
        <v>46202.0</v>
      </c>
      <c r="AC277" s="6" t="s">
        <v>1939</v>
      </c>
      <c r="AD277" s="135">
        <v>46181.665034074074</v>
      </c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</row>
    <row r="278">
      <c r="A278" s="24" t="s">
        <v>665</v>
      </c>
      <c r="B278" s="24" t="s">
        <v>660</v>
      </c>
      <c r="C278" s="24" t="s">
        <v>2466</v>
      </c>
      <c r="D278" s="24" t="s">
        <v>120</v>
      </c>
      <c r="E278" s="128" t="s">
        <v>166</v>
      </c>
      <c r="F278" s="24" t="s">
        <v>96</v>
      </c>
      <c r="G278" s="24" t="s">
        <v>98</v>
      </c>
      <c r="H278" s="6" t="b">
        <v>0</v>
      </c>
      <c r="I278" s="6" t="b">
        <v>0</v>
      </c>
      <c r="J278" s="6" t="b">
        <v>0</v>
      </c>
      <c r="K278" s="36" t="s">
        <v>2360</v>
      </c>
      <c r="L278" s="37">
        <v>46160.0</v>
      </c>
      <c r="M278" s="24" t="s">
        <v>102</v>
      </c>
      <c r="N278" s="24" t="s">
        <v>103</v>
      </c>
      <c r="O278" s="24" t="b">
        <v>1</v>
      </c>
      <c r="P278" s="24" t="s">
        <v>51</v>
      </c>
      <c r="Q278" s="6"/>
      <c r="R278" s="6"/>
      <c r="S278" s="6"/>
      <c r="T278" s="135">
        <v>46140.0</v>
      </c>
      <c r="U278" s="6"/>
      <c r="V278" s="6"/>
      <c r="W278" s="6"/>
      <c r="X278" s="6"/>
      <c r="Y278" s="135">
        <v>46176.0</v>
      </c>
      <c r="Z278" s="43"/>
      <c r="AA278" s="43"/>
      <c r="AB278" s="43">
        <v>46176.0</v>
      </c>
      <c r="AC278" s="6" t="s">
        <v>1939</v>
      </c>
      <c r="AD278" s="135">
        <v>46182.44393121528</v>
      </c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</row>
    <row r="279">
      <c r="A279" s="24" t="s">
        <v>2467</v>
      </c>
      <c r="B279" s="24" t="s">
        <v>2468</v>
      </c>
      <c r="C279" s="24" t="s">
        <v>2469</v>
      </c>
      <c r="D279" s="24" t="s">
        <v>95</v>
      </c>
      <c r="E279" s="128" t="s">
        <v>33</v>
      </c>
      <c r="F279" s="24" t="s">
        <v>96</v>
      </c>
      <c r="G279" s="24" t="s">
        <v>2471</v>
      </c>
      <c r="H279" s="6" t="b">
        <v>0</v>
      </c>
      <c r="I279" s="6" t="b">
        <v>0</v>
      </c>
      <c r="J279" s="6" t="b">
        <v>0</v>
      </c>
      <c r="K279" s="36" t="s">
        <v>100</v>
      </c>
      <c r="L279" s="37">
        <v>46177.0</v>
      </c>
      <c r="M279" s="24" t="s">
        <v>102</v>
      </c>
      <c r="N279" s="24" t="s">
        <v>103</v>
      </c>
      <c r="O279" s="6" t="b">
        <v>0</v>
      </c>
      <c r="P279" s="24" t="s">
        <v>51</v>
      </c>
      <c r="Q279" s="24" t="s">
        <v>2473</v>
      </c>
      <c r="R279" s="6"/>
      <c r="S279" s="6"/>
      <c r="T279" s="135">
        <v>46183.547738912035</v>
      </c>
      <c r="U279" s="6"/>
      <c r="V279" s="6"/>
      <c r="W279" s="6"/>
      <c r="X279" s="6"/>
      <c r="Y279" s="135">
        <v>46183.54776206019</v>
      </c>
      <c r="Z279" s="43"/>
      <c r="AA279" s="43"/>
      <c r="AB279" s="43">
        <v>46183.54776206019</v>
      </c>
      <c r="AC279" s="6" t="s">
        <v>1939</v>
      </c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</row>
    <row r="280">
      <c r="A280" s="24" t="s">
        <v>2475</v>
      </c>
      <c r="B280" s="24" t="s">
        <v>2476</v>
      </c>
      <c r="C280" s="24" t="s">
        <v>2477</v>
      </c>
      <c r="D280" s="24" t="s">
        <v>95</v>
      </c>
      <c r="E280" s="128" t="s">
        <v>33</v>
      </c>
      <c r="F280" s="24" t="s">
        <v>96</v>
      </c>
      <c r="G280" s="24" t="s">
        <v>418</v>
      </c>
      <c r="H280" s="6" t="b">
        <v>0</v>
      </c>
      <c r="I280" s="6" t="b">
        <v>0</v>
      </c>
      <c r="J280" s="6" t="b">
        <v>0</v>
      </c>
      <c r="K280" s="36" t="s">
        <v>2360</v>
      </c>
      <c r="L280" s="37">
        <v>46183.0</v>
      </c>
      <c r="M280" s="24" t="s">
        <v>102</v>
      </c>
      <c r="N280" s="24" t="s">
        <v>2239</v>
      </c>
      <c r="O280" s="24" t="b">
        <v>1</v>
      </c>
      <c r="P280" s="24" t="s">
        <v>51</v>
      </c>
      <c r="Q280" s="6"/>
      <c r="R280" s="6"/>
      <c r="S280" s="6"/>
      <c r="T280" s="135">
        <v>46183.547738912035</v>
      </c>
      <c r="U280" s="135">
        <v>46190.0</v>
      </c>
      <c r="V280" s="6"/>
      <c r="W280" s="6"/>
      <c r="X280" s="107">
        <v>46185.0</v>
      </c>
      <c r="Y280" s="107">
        <v>46185.0</v>
      </c>
      <c r="Z280" s="43"/>
      <c r="AA280" s="43"/>
      <c r="AB280" s="43">
        <v>46185.0</v>
      </c>
      <c r="AC280" s="6" t="s">
        <v>1939</v>
      </c>
      <c r="AD280" s="135">
        <v>46183.502333819444</v>
      </c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</row>
    <row r="281">
      <c r="A281" s="24" t="s">
        <v>1322</v>
      </c>
      <c r="B281" s="24" t="s">
        <v>1323</v>
      </c>
      <c r="C281" s="24" t="s">
        <v>1324</v>
      </c>
      <c r="D281" s="24" t="s">
        <v>120</v>
      </c>
      <c r="E281" s="128" t="s">
        <v>149</v>
      </c>
      <c r="F281" s="24" t="s">
        <v>96</v>
      </c>
      <c r="G281" s="24" t="s">
        <v>98</v>
      </c>
      <c r="H281" s="24" t="b">
        <v>1</v>
      </c>
      <c r="I281" s="6" t="b">
        <v>0</v>
      </c>
      <c r="J281" s="6" t="b">
        <v>0</v>
      </c>
      <c r="K281" s="36" t="s">
        <v>2478</v>
      </c>
      <c r="L281" s="37">
        <v>46181.0</v>
      </c>
      <c r="M281" s="24" t="s">
        <v>102</v>
      </c>
      <c r="N281" s="24" t="s">
        <v>2239</v>
      </c>
      <c r="O281" s="6" t="b">
        <v>0</v>
      </c>
      <c r="P281" s="24" t="s">
        <v>51</v>
      </c>
      <c r="Q281" s="24" t="s">
        <v>2479</v>
      </c>
      <c r="R281" s="6"/>
      <c r="S281" s="6"/>
      <c r="T281" s="135">
        <v>46182.0</v>
      </c>
      <c r="U281" s="6"/>
      <c r="V281" s="6"/>
      <c r="W281" s="6"/>
      <c r="X281" s="6"/>
      <c r="Y281" s="135">
        <v>46198.0</v>
      </c>
      <c r="Z281" s="43"/>
      <c r="AA281" s="43"/>
      <c r="AB281" s="43">
        <v>46198.0</v>
      </c>
      <c r="AC281" s="6" t="s">
        <v>1939</v>
      </c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</row>
    <row r="282">
      <c r="A282" s="24" t="s">
        <v>1212</v>
      </c>
      <c r="B282" s="24" t="s">
        <v>1213</v>
      </c>
      <c r="C282" s="24" t="s">
        <v>417</v>
      </c>
      <c r="D282" s="24" t="s">
        <v>95</v>
      </c>
      <c r="E282" s="128" t="s">
        <v>33</v>
      </c>
      <c r="F282" s="6" t="s">
        <v>96</v>
      </c>
      <c r="G282" s="24" t="s">
        <v>418</v>
      </c>
      <c r="H282" s="6" t="b">
        <v>0</v>
      </c>
      <c r="I282" s="6" t="b">
        <v>0</v>
      </c>
      <c r="J282" s="24" t="b">
        <v>1</v>
      </c>
      <c r="K282" s="36" t="s">
        <v>2360</v>
      </c>
      <c r="L282" s="37">
        <v>46183.0</v>
      </c>
      <c r="M282" s="24" t="s">
        <v>102</v>
      </c>
      <c r="N282" s="24" t="s">
        <v>103</v>
      </c>
      <c r="O282" s="24" t="b">
        <v>1</v>
      </c>
      <c r="P282" s="24" t="s">
        <v>51</v>
      </c>
      <c r="Q282" s="6"/>
      <c r="R282" s="6"/>
      <c r="S282" s="6"/>
      <c r="T282" s="107">
        <v>46184.0</v>
      </c>
      <c r="U282" s="6"/>
      <c r="V282" s="6"/>
      <c r="W282" s="107"/>
      <c r="X282" s="6"/>
      <c r="Y282" s="135">
        <v>46191.38663141204</v>
      </c>
      <c r="Z282" s="43"/>
      <c r="AA282" s="43"/>
      <c r="AB282" s="43">
        <v>46191.38663141204</v>
      </c>
      <c r="AC282" s="6" t="s">
        <v>1939</v>
      </c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</row>
    <row r="283">
      <c r="A283" s="24" t="s">
        <v>2481</v>
      </c>
      <c r="B283" s="24" t="s">
        <v>2482</v>
      </c>
      <c r="C283" s="24" t="s">
        <v>2483</v>
      </c>
      <c r="D283" s="24" t="s">
        <v>120</v>
      </c>
      <c r="E283" s="128" t="s">
        <v>149</v>
      </c>
      <c r="F283" s="6" t="s">
        <v>96</v>
      </c>
      <c r="G283" s="24" t="s">
        <v>98</v>
      </c>
      <c r="H283" s="6" t="b">
        <v>0</v>
      </c>
      <c r="I283" s="6" t="b">
        <v>0</v>
      </c>
      <c r="J283" s="6" t="b">
        <v>0</v>
      </c>
      <c r="K283" s="36" t="s">
        <v>100</v>
      </c>
      <c r="L283" s="37">
        <v>46184.0</v>
      </c>
      <c r="M283" s="24" t="s">
        <v>102</v>
      </c>
      <c r="N283" s="24" t="s">
        <v>103</v>
      </c>
      <c r="O283" s="6" t="b">
        <v>0</v>
      </c>
      <c r="P283" s="107">
        <v>46196.0</v>
      </c>
      <c r="Q283" s="24" t="s">
        <v>2484</v>
      </c>
      <c r="R283" s="6"/>
      <c r="S283" s="6"/>
      <c r="T283" s="107">
        <v>46185.0</v>
      </c>
      <c r="U283" s="107">
        <v>46197.0</v>
      </c>
      <c r="V283" s="6"/>
      <c r="W283" s="6"/>
      <c r="X283" s="107">
        <v>46204.0</v>
      </c>
      <c r="Y283" s="135">
        <v>46209.40986733796</v>
      </c>
      <c r="Z283" s="37">
        <v>46185.0</v>
      </c>
      <c r="AA283" s="37">
        <v>46196.46892085648</v>
      </c>
      <c r="AB283" s="43">
        <v>46209.40986733796</v>
      </c>
      <c r="AC283" s="6" t="s">
        <v>1939</v>
      </c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</row>
    <row r="284">
      <c r="A284" s="24" t="s">
        <v>2485</v>
      </c>
      <c r="B284" s="24" t="s">
        <v>2486</v>
      </c>
      <c r="C284" s="24" t="s">
        <v>2487</v>
      </c>
      <c r="D284" s="24" t="s">
        <v>120</v>
      </c>
      <c r="E284" s="128" t="s">
        <v>149</v>
      </c>
      <c r="F284" s="6" t="s">
        <v>96</v>
      </c>
      <c r="G284" s="24" t="s">
        <v>98</v>
      </c>
      <c r="H284" s="6" t="b">
        <v>0</v>
      </c>
      <c r="I284" s="6" t="b">
        <v>0</v>
      </c>
      <c r="J284" s="6" t="b">
        <v>0</v>
      </c>
      <c r="K284" s="36" t="s">
        <v>2488</v>
      </c>
      <c r="L284" s="37">
        <v>46182.0</v>
      </c>
      <c r="M284" s="24" t="s">
        <v>102</v>
      </c>
      <c r="N284" s="24" t="s">
        <v>2239</v>
      </c>
      <c r="O284" s="6" t="b">
        <v>0</v>
      </c>
      <c r="P284" s="24" t="s">
        <v>51</v>
      </c>
      <c r="Q284" s="6"/>
      <c r="R284" s="6"/>
      <c r="S284" s="6"/>
      <c r="T284" s="135">
        <v>46189.63836131945</v>
      </c>
      <c r="U284" s="6"/>
      <c r="V284" s="6"/>
      <c r="W284" s="6"/>
      <c r="X284" s="6"/>
      <c r="Y284" s="135">
        <v>46198.43368634259</v>
      </c>
      <c r="Z284" s="43"/>
      <c r="AA284" s="43"/>
      <c r="AB284" s="43">
        <v>46198.43368634259</v>
      </c>
      <c r="AC284" s="6" t="s">
        <v>1939</v>
      </c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</row>
    <row r="285">
      <c r="A285" s="24" t="s">
        <v>1399</v>
      </c>
      <c r="B285" s="24" t="s">
        <v>2489</v>
      </c>
      <c r="C285" s="24" t="s">
        <v>2490</v>
      </c>
      <c r="D285" s="24" t="s">
        <v>120</v>
      </c>
      <c r="E285" s="128" t="s">
        <v>149</v>
      </c>
      <c r="F285" s="6" t="s">
        <v>96</v>
      </c>
      <c r="G285" s="24" t="s">
        <v>98</v>
      </c>
      <c r="H285" s="6" t="b">
        <v>0</v>
      </c>
      <c r="I285" s="6" t="b">
        <v>0</v>
      </c>
      <c r="J285" s="6" t="b">
        <v>0</v>
      </c>
      <c r="K285" s="36" t="s">
        <v>2488</v>
      </c>
      <c r="L285" s="37">
        <v>46184.0</v>
      </c>
      <c r="M285" s="24" t="s">
        <v>102</v>
      </c>
      <c r="N285" s="24" t="s">
        <v>2239</v>
      </c>
      <c r="O285" s="6" t="b">
        <v>0</v>
      </c>
      <c r="P285" s="24" t="s">
        <v>51</v>
      </c>
      <c r="Q285" s="24" t="s">
        <v>2484</v>
      </c>
      <c r="R285" s="6"/>
      <c r="S285" s="6"/>
      <c r="T285" s="135">
        <v>46196.51952673611</v>
      </c>
      <c r="U285" s="107">
        <v>46196.0</v>
      </c>
      <c r="V285" s="6"/>
      <c r="W285" s="6"/>
      <c r="X285" s="107">
        <v>46202.0</v>
      </c>
      <c r="Y285" s="135">
        <v>46204.55098277778</v>
      </c>
      <c r="Z285" s="37">
        <v>46185.0</v>
      </c>
      <c r="AA285" s="37">
        <v>46196.46892085648</v>
      </c>
      <c r="AB285" s="43">
        <v>46204.55098277778</v>
      </c>
      <c r="AC285" s="6" t="s">
        <v>1939</v>
      </c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</row>
    <row r="286">
      <c r="A286" s="24" t="s">
        <v>2492</v>
      </c>
      <c r="B286" s="24" t="s">
        <v>2493</v>
      </c>
      <c r="C286" s="24" t="s">
        <v>2494</v>
      </c>
      <c r="D286" s="24" t="s">
        <v>120</v>
      </c>
      <c r="E286" s="128" t="s">
        <v>149</v>
      </c>
      <c r="F286" s="6" t="s">
        <v>96</v>
      </c>
      <c r="G286" s="24" t="s">
        <v>98</v>
      </c>
      <c r="H286" s="6" t="b">
        <v>0</v>
      </c>
      <c r="I286" s="6" t="b">
        <v>0</v>
      </c>
      <c r="J286" s="6" t="b">
        <v>0</v>
      </c>
      <c r="K286" s="36" t="s">
        <v>100</v>
      </c>
      <c r="L286" s="37">
        <v>46174.0</v>
      </c>
      <c r="M286" s="24" t="s">
        <v>102</v>
      </c>
      <c r="N286" s="24" t="s">
        <v>103</v>
      </c>
      <c r="O286" s="6" t="b">
        <v>0</v>
      </c>
      <c r="P286" s="24" t="s">
        <v>51</v>
      </c>
      <c r="Q286" s="6"/>
      <c r="R286" s="6"/>
      <c r="S286" s="6"/>
      <c r="T286" s="135">
        <v>46182.0</v>
      </c>
      <c r="U286" s="6"/>
      <c r="V286" s="6"/>
      <c r="W286" s="6"/>
      <c r="X286" s="6"/>
      <c r="Y286" s="135">
        <v>46189.45481105324</v>
      </c>
      <c r="Z286" s="43"/>
      <c r="AA286" s="43"/>
      <c r="AB286" s="43">
        <v>46189.45481105324</v>
      </c>
      <c r="AC286" s="6" t="s">
        <v>1939</v>
      </c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</row>
    <row r="287">
      <c r="A287" s="24" t="s">
        <v>2495</v>
      </c>
      <c r="B287" s="24" t="s">
        <v>2496</v>
      </c>
      <c r="C287" s="24" t="s">
        <v>2497</v>
      </c>
      <c r="D287" s="24" t="s">
        <v>95</v>
      </c>
      <c r="E287" s="128" t="s">
        <v>33</v>
      </c>
      <c r="F287" s="6" t="s">
        <v>96</v>
      </c>
      <c r="G287" s="24" t="s">
        <v>418</v>
      </c>
      <c r="H287" s="6" t="b">
        <v>0</v>
      </c>
      <c r="I287" s="6" t="b">
        <v>0</v>
      </c>
      <c r="J287" s="6" t="b">
        <v>0</v>
      </c>
      <c r="K287" s="36" t="s">
        <v>100</v>
      </c>
      <c r="L287" s="37">
        <v>46184.0</v>
      </c>
      <c r="M287" s="24" t="s">
        <v>102</v>
      </c>
      <c r="N287" s="24" t="s">
        <v>2239</v>
      </c>
      <c r="O287" s="6" t="b">
        <v>0</v>
      </c>
      <c r="P287" s="24" t="s">
        <v>51</v>
      </c>
      <c r="Q287" s="6"/>
      <c r="R287" s="6"/>
      <c r="S287" s="6"/>
      <c r="T287" s="135">
        <v>46190.73148011574</v>
      </c>
      <c r="U287" s="6"/>
      <c r="V287" s="6"/>
      <c r="W287" s="6"/>
      <c r="X287" s="107">
        <v>46196.0</v>
      </c>
      <c r="Y287" s="135">
        <v>46197.43334478009</v>
      </c>
      <c r="Z287" s="43"/>
      <c r="AA287" s="43"/>
      <c r="AB287" s="43">
        <v>46197.43334478009</v>
      </c>
      <c r="AC287" s="6" t="s">
        <v>1939</v>
      </c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</row>
    <row r="288">
      <c r="A288" s="24" t="s">
        <v>1209</v>
      </c>
      <c r="B288" s="24" t="s">
        <v>1210</v>
      </c>
      <c r="C288" s="24" t="s">
        <v>2498</v>
      </c>
      <c r="D288" s="24" t="s">
        <v>95</v>
      </c>
      <c r="E288" s="128" t="s">
        <v>33</v>
      </c>
      <c r="F288" s="6" t="s">
        <v>96</v>
      </c>
      <c r="G288" s="24" t="s">
        <v>418</v>
      </c>
      <c r="H288" s="24" t="b">
        <v>0</v>
      </c>
      <c r="I288" s="6" t="b">
        <v>0</v>
      </c>
      <c r="J288" s="24" t="b">
        <v>1</v>
      </c>
      <c r="K288" s="36" t="s">
        <v>100</v>
      </c>
      <c r="L288" s="37">
        <v>46035.0</v>
      </c>
      <c r="M288" s="24" t="s">
        <v>102</v>
      </c>
      <c r="N288" s="24" t="s">
        <v>2239</v>
      </c>
      <c r="O288" s="6" t="b">
        <v>0</v>
      </c>
      <c r="P288" s="24" t="s">
        <v>51</v>
      </c>
      <c r="Q288" s="6"/>
      <c r="R288" s="6"/>
      <c r="S288" s="6"/>
      <c r="T288" s="6"/>
      <c r="U288" s="6"/>
      <c r="V288" s="6"/>
      <c r="W288" s="6"/>
      <c r="X288" s="107">
        <v>46196.0</v>
      </c>
      <c r="Y288" s="135">
        <v>46197.449055833335</v>
      </c>
      <c r="Z288" s="43"/>
      <c r="AA288" s="43"/>
      <c r="AB288" s="43">
        <v>46197.449055833335</v>
      </c>
      <c r="AC288" s="6" t="s">
        <v>339</v>
      </c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</row>
    <row r="289">
      <c r="A289" s="24" t="s">
        <v>2500</v>
      </c>
      <c r="B289" s="24" t="s">
        <v>2501</v>
      </c>
      <c r="C289" s="24" t="s">
        <v>2502</v>
      </c>
      <c r="D289" s="24" t="s">
        <v>120</v>
      </c>
      <c r="E289" s="128" t="s">
        <v>149</v>
      </c>
      <c r="F289" s="6" t="s">
        <v>96</v>
      </c>
      <c r="G289" s="24" t="s">
        <v>98</v>
      </c>
      <c r="H289" s="6" t="b">
        <v>0</v>
      </c>
      <c r="I289" s="6" t="b">
        <v>0</v>
      </c>
      <c r="J289" s="6" t="b">
        <v>0</v>
      </c>
      <c r="K289" s="36" t="s">
        <v>2488</v>
      </c>
      <c r="L289" s="37">
        <v>46183.0</v>
      </c>
      <c r="M289" s="24" t="s">
        <v>102</v>
      </c>
      <c r="N289" s="24" t="s">
        <v>2239</v>
      </c>
      <c r="O289" s="24" t="b">
        <v>1</v>
      </c>
      <c r="P289" s="24" t="s">
        <v>51</v>
      </c>
      <c r="Q289" s="6"/>
      <c r="R289" s="6"/>
      <c r="S289" s="6"/>
      <c r="T289" s="135">
        <v>46185.0</v>
      </c>
      <c r="U289" s="107">
        <v>46190.0</v>
      </c>
      <c r="V289" s="6"/>
      <c r="W289" s="6"/>
      <c r="X289" s="107">
        <v>46196.0</v>
      </c>
      <c r="Y289" s="135">
        <v>46198.4341793287</v>
      </c>
      <c r="Z289" s="43"/>
      <c r="AA289" s="43"/>
      <c r="AB289" s="43">
        <v>46198.4341793287</v>
      </c>
      <c r="AC289" s="6" t="s">
        <v>1939</v>
      </c>
      <c r="AD289" s="135">
        <v>46192.645518171295</v>
      </c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</row>
    <row r="290">
      <c r="A290" s="24" t="s">
        <v>2503</v>
      </c>
      <c r="B290" s="24" t="s">
        <v>2504</v>
      </c>
      <c r="C290" s="24" t="s">
        <v>2505</v>
      </c>
      <c r="D290" s="24" t="s">
        <v>120</v>
      </c>
      <c r="E290" s="128" t="s">
        <v>149</v>
      </c>
      <c r="F290" s="6" t="s">
        <v>96</v>
      </c>
      <c r="G290" s="24" t="s">
        <v>98</v>
      </c>
      <c r="H290" s="6" t="b">
        <v>0</v>
      </c>
      <c r="I290" s="6" t="b">
        <v>0</v>
      </c>
      <c r="J290" s="6" t="b">
        <v>0</v>
      </c>
      <c r="K290" s="36" t="s">
        <v>100</v>
      </c>
      <c r="L290" s="37">
        <v>46181.0</v>
      </c>
      <c r="M290" s="24" t="s">
        <v>102</v>
      </c>
      <c r="N290" s="24" t="s">
        <v>2239</v>
      </c>
      <c r="O290" s="6" t="b">
        <v>0</v>
      </c>
      <c r="P290" s="24" t="s">
        <v>51</v>
      </c>
      <c r="Q290" s="6"/>
      <c r="R290" s="6"/>
      <c r="S290" s="6"/>
      <c r="T290" s="135">
        <v>46183.0</v>
      </c>
      <c r="U290" s="107">
        <v>46185.0</v>
      </c>
      <c r="V290" s="6"/>
      <c r="W290" s="6"/>
      <c r="X290" s="6"/>
      <c r="Y290" s="135">
        <v>46192.655743993055</v>
      </c>
      <c r="Z290" s="43"/>
      <c r="AA290" s="43"/>
      <c r="AB290" s="43">
        <v>46192.655743993055</v>
      </c>
      <c r="AC290" s="6" t="s">
        <v>1939</v>
      </c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</row>
    <row r="291">
      <c r="A291" s="24" t="s">
        <v>530</v>
      </c>
      <c r="B291" s="24" t="s">
        <v>2506</v>
      </c>
      <c r="C291" s="24" t="s">
        <v>2507</v>
      </c>
      <c r="D291" s="24" t="s">
        <v>95</v>
      </c>
      <c r="E291" s="128" t="s">
        <v>33</v>
      </c>
      <c r="F291" s="6" t="s">
        <v>96</v>
      </c>
      <c r="G291" s="24" t="s">
        <v>98</v>
      </c>
      <c r="H291" s="6" t="b">
        <v>0</v>
      </c>
      <c r="I291" s="6" t="b">
        <v>0</v>
      </c>
      <c r="J291" s="6" t="b">
        <v>0</v>
      </c>
      <c r="K291" s="36" t="s">
        <v>2196</v>
      </c>
      <c r="L291" s="37">
        <v>46183.0</v>
      </c>
      <c r="M291" s="24" t="s">
        <v>124</v>
      </c>
      <c r="N291" s="24" t="s">
        <v>2239</v>
      </c>
      <c r="O291" s="24" t="b">
        <v>1</v>
      </c>
      <c r="P291" s="107">
        <v>46190.0</v>
      </c>
      <c r="Q291" s="6"/>
      <c r="R291" s="6"/>
      <c r="S291" s="6"/>
      <c r="T291" s="135">
        <v>46192.73602236111</v>
      </c>
      <c r="U291" s="135">
        <v>46198.0</v>
      </c>
      <c r="V291" s="6"/>
      <c r="W291" s="135">
        <v>46235.0</v>
      </c>
      <c r="X291" s="6"/>
      <c r="Y291" s="6"/>
      <c r="Z291" s="43"/>
      <c r="AA291" s="43"/>
      <c r="AB291" s="43">
        <v>46251.0</v>
      </c>
      <c r="AC291" s="6" t="s">
        <v>1939</v>
      </c>
      <c r="AD291" s="135">
        <v>46192.73612238426</v>
      </c>
      <c r="AE291" s="135">
        <v>46224.02415648148</v>
      </c>
      <c r="AF291" s="135">
        <v>46197.0</v>
      </c>
      <c r="AG291" s="135">
        <v>46228.0</v>
      </c>
      <c r="AH291" s="24" t="s">
        <v>2508</v>
      </c>
      <c r="AI291" s="24" t="s">
        <v>2397</v>
      </c>
      <c r="AJ291" s="24" t="s">
        <v>2509</v>
      </c>
      <c r="AK291" s="6"/>
      <c r="AL291" s="6"/>
      <c r="AM291" s="6"/>
      <c r="AN291" s="6"/>
      <c r="AO291" s="6"/>
      <c r="AP291" s="6"/>
      <c r="AQ291" s="6"/>
      <c r="AR291" s="6"/>
    </row>
    <row r="292">
      <c r="A292" s="24" t="s">
        <v>531</v>
      </c>
      <c r="B292" s="24" t="s">
        <v>2510</v>
      </c>
      <c r="C292" s="24" t="s">
        <v>2511</v>
      </c>
      <c r="D292" s="24" t="s">
        <v>95</v>
      </c>
      <c r="E292" s="128" t="s">
        <v>33</v>
      </c>
      <c r="F292" s="6" t="s">
        <v>96</v>
      </c>
      <c r="G292" s="24" t="s">
        <v>98</v>
      </c>
      <c r="H292" s="6" t="b">
        <v>0</v>
      </c>
      <c r="I292" s="6" t="b">
        <v>0</v>
      </c>
      <c r="J292" s="6" t="b">
        <v>0</v>
      </c>
      <c r="K292" s="36" t="s">
        <v>2196</v>
      </c>
      <c r="L292" s="37">
        <v>46183.0</v>
      </c>
      <c r="M292" s="24" t="s">
        <v>102</v>
      </c>
      <c r="N292" s="24" t="s">
        <v>2239</v>
      </c>
      <c r="O292" s="24" t="b">
        <v>1</v>
      </c>
      <c r="P292" s="107">
        <v>46190.0</v>
      </c>
      <c r="Q292" s="6"/>
      <c r="R292" s="6"/>
      <c r="S292" s="6"/>
      <c r="T292" s="107">
        <v>46192.0</v>
      </c>
      <c r="U292" s="135">
        <v>46198.0</v>
      </c>
      <c r="V292" s="135">
        <v>46226.39262648148</v>
      </c>
      <c r="W292" s="135"/>
      <c r="X292" s="107">
        <v>46223.0</v>
      </c>
      <c r="Y292" s="107">
        <v>46226.0</v>
      </c>
      <c r="Z292" s="43"/>
      <c r="AA292" s="37"/>
      <c r="AB292" s="43">
        <v>46226.0</v>
      </c>
      <c r="AC292" s="6" t="s">
        <v>1939</v>
      </c>
      <c r="AD292" s="135">
        <v>46192.74262990741</v>
      </c>
      <c r="AE292" s="135">
        <v>46224.024173136575</v>
      </c>
      <c r="AF292" s="135"/>
      <c r="AG292" s="135"/>
      <c r="AH292" s="24"/>
      <c r="AI292" s="24"/>
      <c r="AJ292" s="24"/>
      <c r="AK292" s="6"/>
      <c r="AL292" s="6"/>
      <c r="AM292" s="6"/>
      <c r="AN292" s="6"/>
      <c r="AO292" s="6"/>
      <c r="AP292" s="6"/>
      <c r="AQ292" s="6"/>
      <c r="AR292" s="6"/>
    </row>
    <row r="293">
      <c r="A293" s="24" t="s">
        <v>534</v>
      </c>
      <c r="B293" s="24" t="s">
        <v>2513</v>
      </c>
      <c r="C293" s="24" t="s">
        <v>2514</v>
      </c>
      <c r="D293" s="24" t="s">
        <v>95</v>
      </c>
      <c r="E293" s="128" t="s">
        <v>33</v>
      </c>
      <c r="F293" s="6" t="s">
        <v>96</v>
      </c>
      <c r="G293" s="24" t="s">
        <v>98</v>
      </c>
      <c r="H293" s="6" t="b">
        <v>0</v>
      </c>
      <c r="I293" s="6" t="b">
        <v>0</v>
      </c>
      <c r="J293" s="6" t="b">
        <v>0</v>
      </c>
      <c r="K293" s="36" t="s">
        <v>2196</v>
      </c>
      <c r="L293" s="37">
        <v>46190.0</v>
      </c>
      <c r="M293" s="24" t="s">
        <v>102</v>
      </c>
      <c r="N293" s="24" t="s">
        <v>2239</v>
      </c>
      <c r="O293" s="24" t="b">
        <v>1</v>
      </c>
      <c r="P293" s="107">
        <v>46190.0</v>
      </c>
      <c r="Q293" s="6"/>
      <c r="R293" s="6"/>
      <c r="S293" s="6"/>
      <c r="T293" s="135">
        <v>46192.75196516204</v>
      </c>
      <c r="U293" s="135">
        <v>46198.0</v>
      </c>
      <c r="V293" s="135">
        <v>46241.63335554398</v>
      </c>
      <c r="W293" s="135"/>
      <c r="X293" s="6"/>
      <c r="Y293" s="6"/>
      <c r="Z293" s="43"/>
      <c r="AA293" s="43"/>
      <c r="AB293" s="43">
        <v>46251.0</v>
      </c>
      <c r="AC293" s="6" t="s">
        <v>1939</v>
      </c>
      <c r="AD293" s="135">
        <v>46192.75198674768</v>
      </c>
      <c r="AE293" s="135">
        <v>46224.024185532406</v>
      </c>
      <c r="AF293" s="135"/>
      <c r="AG293" s="135"/>
      <c r="AH293" s="24"/>
      <c r="AI293" s="24"/>
      <c r="AJ293" s="24"/>
      <c r="AK293" s="6"/>
      <c r="AL293" s="6"/>
      <c r="AM293" s="6"/>
      <c r="AN293" s="6"/>
      <c r="AO293" s="6"/>
      <c r="AP293" s="6"/>
      <c r="AQ293" s="6"/>
      <c r="AR293" s="6"/>
    </row>
    <row r="294">
      <c r="A294" s="24" t="s">
        <v>2515</v>
      </c>
      <c r="B294" s="24" t="s">
        <v>2516</v>
      </c>
      <c r="C294" s="24" t="s">
        <v>2517</v>
      </c>
      <c r="D294" s="24" t="s">
        <v>120</v>
      </c>
      <c r="E294" s="128" t="s">
        <v>149</v>
      </c>
      <c r="F294" s="6" t="s">
        <v>96</v>
      </c>
      <c r="G294" s="24" t="s">
        <v>98</v>
      </c>
      <c r="H294" s="6" t="b">
        <v>0</v>
      </c>
      <c r="I294" s="6" t="b">
        <v>0</v>
      </c>
      <c r="J294" s="6" t="b">
        <v>0</v>
      </c>
      <c r="K294" s="36" t="s">
        <v>100</v>
      </c>
      <c r="L294" s="37">
        <v>46184.0</v>
      </c>
      <c r="M294" s="24" t="s">
        <v>102</v>
      </c>
      <c r="N294" s="24" t="s">
        <v>2239</v>
      </c>
      <c r="O294" s="24" t="b">
        <v>1</v>
      </c>
      <c r="P294" s="24" t="s">
        <v>51</v>
      </c>
      <c r="Q294" s="6"/>
      <c r="R294" s="6"/>
      <c r="S294" s="6"/>
      <c r="T294" s="135">
        <v>46192.773949386574</v>
      </c>
      <c r="U294" s="107">
        <v>46192.0</v>
      </c>
      <c r="V294" s="6"/>
      <c r="W294" s="6"/>
      <c r="X294" s="107">
        <v>46202.0</v>
      </c>
      <c r="Y294" s="135">
        <v>46204.403975532405</v>
      </c>
      <c r="Z294" s="37">
        <v>46185.0</v>
      </c>
      <c r="AA294" s="37">
        <v>46192.0</v>
      </c>
      <c r="AB294" s="43">
        <v>46204.403975532405</v>
      </c>
      <c r="AC294" s="6" t="s">
        <v>1939</v>
      </c>
      <c r="AD294" s="135">
        <v>46192.77398925926</v>
      </c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</row>
    <row r="295">
      <c r="A295" s="24" t="s">
        <v>234</v>
      </c>
      <c r="B295" s="24" t="s">
        <v>2518</v>
      </c>
      <c r="C295" s="24" t="s">
        <v>2519</v>
      </c>
      <c r="D295" s="24" t="s">
        <v>95</v>
      </c>
      <c r="E295" s="128" t="s">
        <v>33</v>
      </c>
      <c r="F295" s="6" t="s">
        <v>96</v>
      </c>
      <c r="G295" s="24" t="s">
        <v>98</v>
      </c>
      <c r="H295" s="6" t="b">
        <v>0</v>
      </c>
      <c r="I295" s="6" t="b">
        <v>0</v>
      </c>
      <c r="J295" s="24" t="b">
        <v>1</v>
      </c>
      <c r="K295" s="36" t="s">
        <v>2196</v>
      </c>
      <c r="L295" s="37">
        <v>46195.0</v>
      </c>
      <c r="M295" s="24" t="s">
        <v>102</v>
      </c>
      <c r="N295" s="24" t="s">
        <v>103</v>
      </c>
      <c r="O295" s="24" t="b">
        <v>1</v>
      </c>
      <c r="P295" s="107">
        <v>46190.0</v>
      </c>
      <c r="Q295" s="6"/>
      <c r="R295" s="6"/>
      <c r="S295" s="6"/>
      <c r="T295" s="135">
        <v>46195.717705</v>
      </c>
      <c r="U295" s="135">
        <v>46199.0</v>
      </c>
      <c r="V295" s="135">
        <v>46206.0</v>
      </c>
      <c r="W295" s="135"/>
      <c r="X295" s="135">
        <v>46211.0</v>
      </c>
      <c r="Y295" s="135">
        <v>46216.38508886574</v>
      </c>
      <c r="Z295" s="43"/>
      <c r="AA295" s="43"/>
      <c r="AB295" s="43">
        <v>46216.38508886574</v>
      </c>
      <c r="AC295" s="6" t="s">
        <v>1939</v>
      </c>
      <c r="AD295" s="135">
        <v>46195.71787337963</v>
      </c>
      <c r="AE295" s="135">
        <v>46224.02419940972</v>
      </c>
      <c r="AF295" s="135"/>
      <c r="AG295" s="135"/>
      <c r="AH295" s="24"/>
      <c r="AI295" s="24"/>
      <c r="AJ295" s="24"/>
      <c r="AK295" s="6"/>
      <c r="AL295" s="6"/>
      <c r="AM295" s="6"/>
      <c r="AN295" s="6"/>
      <c r="AO295" s="6"/>
      <c r="AP295" s="6"/>
      <c r="AQ295" s="6"/>
      <c r="AR295" s="6"/>
    </row>
    <row r="296">
      <c r="A296" s="24" t="s">
        <v>235</v>
      </c>
      <c r="B296" s="24" t="s">
        <v>2521</v>
      </c>
      <c r="C296" s="24" t="s">
        <v>2522</v>
      </c>
      <c r="D296" s="24" t="s">
        <v>95</v>
      </c>
      <c r="E296" s="128" t="s">
        <v>33</v>
      </c>
      <c r="F296" s="6" t="s">
        <v>96</v>
      </c>
      <c r="G296" s="24" t="s">
        <v>98</v>
      </c>
      <c r="H296" s="6" t="b">
        <v>0</v>
      </c>
      <c r="I296" s="6" t="b">
        <v>0</v>
      </c>
      <c r="J296" s="24" t="b">
        <v>1</v>
      </c>
      <c r="K296" s="36" t="s">
        <v>2196</v>
      </c>
      <c r="L296" s="37">
        <v>46195.0</v>
      </c>
      <c r="M296" s="24" t="s">
        <v>102</v>
      </c>
      <c r="N296" s="24" t="s">
        <v>103</v>
      </c>
      <c r="O296" s="24" t="b">
        <v>1</v>
      </c>
      <c r="P296" s="107">
        <v>46190.0</v>
      </c>
      <c r="Q296" s="6"/>
      <c r="R296" s="6"/>
      <c r="S296" s="6"/>
      <c r="T296" s="135">
        <v>46195.743125625</v>
      </c>
      <c r="U296" s="135">
        <v>46199.0</v>
      </c>
      <c r="V296" s="135">
        <v>46209.0</v>
      </c>
      <c r="W296" s="135"/>
      <c r="X296" s="135">
        <v>46211.0</v>
      </c>
      <c r="Y296" s="135">
        <v>46216.40232425926</v>
      </c>
      <c r="Z296" s="43"/>
      <c r="AA296" s="43"/>
      <c r="AB296" s="43">
        <v>46216.40232425926</v>
      </c>
      <c r="AC296" s="6" t="s">
        <v>1939</v>
      </c>
      <c r="AD296" s="135">
        <v>46195.74315241898</v>
      </c>
      <c r="AE296" s="135">
        <v>46224.0242144213</v>
      </c>
      <c r="AF296" s="135"/>
      <c r="AG296" s="135"/>
      <c r="AH296" s="24"/>
      <c r="AI296" s="24"/>
      <c r="AJ296" s="24"/>
      <c r="AK296" s="6"/>
      <c r="AL296" s="6"/>
      <c r="AM296" s="6"/>
      <c r="AN296" s="6"/>
      <c r="AO296" s="6"/>
      <c r="AP296" s="6"/>
      <c r="AQ296" s="6"/>
      <c r="AR296" s="6"/>
    </row>
    <row r="297">
      <c r="A297" s="24" t="s">
        <v>2523</v>
      </c>
      <c r="B297" s="24" t="s">
        <v>2524</v>
      </c>
      <c r="C297" s="24" t="s">
        <v>2525</v>
      </c>
      <c r="D297" s="24" t="s">
        <v>120</v>
      </c>
      <c r="E297" s="128" t="s">
        <v>149</v>
      </c>
      <c r="F297" s="6" t="s">
        <v>96</v>
      </c>
      <c r="G297" s="24" t="s">
        <v>98</v>
      </c>
      <c r="H297" s="6" t="b">
        <v>0</v>
      </c>
      <c r="I297" s="6" t="b">
        <v>0</v>
      </c>
      <c r="J297" s="6" t="b">
        <v>0</v>
      </c>
      <c r="K297" s="36" t="s">
        <v>2478</v>
      </c>
      <c r="L297" s="37">
        <v>46182.0</v>
      </c>
      <c r="M297" s="24" t="s">
        <v>102</v>
      </c>
      <c r="N297" s="24" t="s">
        <v>103</v>
      </c>
      <c r="O297" s="6" t="b">
        <v>0</v>
      </c>
      <c r="P297" s="24" t="s">
        <v>51</v>
      </c>
      <c r="Q297" s="24" t="s">
        <v>2526</v>
      </c>
      <c r="R297" s="6"/>
      <c r="S297" s="6"/>
      <c r="T297" s="135">
        <v>46192.0</v>
      </c>
      <c r="U297" s="107">
        <v>46192.0</v>
      </c>
      <c r="V297" s="6"/>
      <c r="W297" s="6"/>
      <c r="X297" s="107">
        <v>46198.0</v>
      </c>
      <c r="Y297" s="135">
        <v>46199.55118894676</v>
      </c>
      <c r="Z297" s="43"/>
      <c r="AA297" s="43"/>
      <c r="AB297" s="43">
        <v>46199.55118894676</v>
      </c>
      <c r="AC297" s="6" t="s">
        <v>1939</v>
      </c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</row>
    <row r="298">
      <c r="A298" s="24" t="s">
        <v>236</v>
      </c>
      <c r="B298" s="24" t="s">
        <v>2527</v>
      </c>
      <c r="C298" s="24" t="s">
        <v>2528</v>
      </c>
      <c r="D298" s="24" t="s">
        <v>95</v>
      </c>
      <c r="E298" s="128" t="s">
        <v>33</v>
      </c>
      <c r="F298" s="6" t="s">
        <v>96</v>
      </c>
      <c r="G298" s="24" t="s">
        <v>98</v>
      </c>
      <c r="H298" s="6" t="b">
        <v>0</v>
      </c>
      <c r="I298" s="6" t="b">
        <v>0</v>
      </c>
      <c r="J298" s="6" t="b">
        <v>0</v>
      </c>
      <c r="K298" s="36" t="s">
        <v>2196</v>
      </c>
      <c r="L298" s="37">
        <v>46195.0</v>
      </c>
      <c r="M298" s="24" t="s">
        <v>124</v>
      </c>
      <c r="N298" s="24" t="s">
        <v>103</v>
      </c>
      <c r="O298" s="24" t="b">
        <v>1</v>
      </c>
      <c r="P298" s="107">
        <v>46203.0</v>
      </c>
      <c r="Q298" s="24" t="s">
        <v>2529</v>
      </c>
      <c r="R298" s="6"/>
      <c r="S298" s="6"/>
      <c r="T298" s="135">
        <v>46198.454064618054</v>
      </c>
      <c r="U298" s="135">
        <v>46209.0</v>
      </c>
      <c r="V298" s="6"/>
      <c r="W298" s="135">
        <v>46246.0</v>
      </c>
      <c r="X298" s="6"/>
      <c r="Y298" s="6"/>
      <c r="Z298" s="43"/>
      <c r="AA298" s="43"/>
      <c r="AB298" s="43">
        <v>46251.0</v>
      </c>
      <c r="AC298" s="6" t="s">
        <v>1939</v>
      </c>
      <c r="AD298" s="135">
        <v>46202.452354050925</v>
      </c>
      <c r="AE298" s="135">
        <v>46224.02422649306</v>
      </c>
      <c r="AF298" s="135">
        <v>46208.0</v>
      </c>
      <c r="AG298" s="135">
        <v>46239.0</v>
      </c>
      <c r="AH298" s="24" t="s">
        <v>2530</v>
      </c>
      <c r="AI298" s="24" t="s">
        <v>2397</v>
      </c>
      <c r="AJ298" s="24" t="s">
        <v>2531</v>
      </c>
      <c r="AK298" s="6"/>
      <c r="AL298" s="6"/>
      <c r="AM298" s="6"/>
      <c r="AN298" s="6"/>
      <c r="AO298" s="6"/>
      <c r="AP298" s="6"/>
      <c r="AQ298" s="6"/>
      <c r="AR298" s="6"/>
    </row>
    <row r="299">
      <c r="A299" s="24" t="s">
        <v>2532</v>
      </c>
      <c r="B299" s="24" t="s">
        <v>2533</v>
      </c>
      <c r="C299" s="24" t="s">
        <v>2534</v>
      </c>
      <c r="D299" s="24" t="s">
        <v>120</v>
      </c>
      <c r="E299" s="128" t="s">
        <v>149</v>
      </c>
      <c r="F299" s="6" t="s">
        <v>96</v>
      </c>
      <c r="G299" s="24" t="s">
        <v>98</v>
      </c>
      <c r="H299" s="6" t="b">
        <v>0</v>
      </c>
      <c r="I299" s="6" t="b">
        <v>0</v>
      </c>
      <c r="J299" s="6" t="b">
        <v>0</v>
      </c>
      <c r="K299" s="36" t="s">
        <v>100</v>
      </c>
      <c r="L299" s="37">
        <v>46195.0</v>
      </c>
      <c r="M299" s="24" t="s">
        <v>102</v>
      </c>
      <c r="N299" s="24" t="s">
        <v>103</v>
      </c>
      <c r="O299" s="6" t="b">
        <v>0</v>
      </c>
      <c r="P299" s="24" t="s">
        <v>51</v>
      </c>
      <c r="Q299" s="6"/>
      <c r="R299" s="6"/>
      <c r="S299" s="6"/>
      <c r="T299" s="135">
        <v>46199.59884721065</v>
      </c>
      <c r="U299" s="107">
        <v>46199.0</v>
      </c>
      <c r="V299" s="6"/>
      <c r="W299" s="6"/>
      <c r="X299" s="107">
        <v>46203.0</v>
      </c>
      <c r="Y299" s="135">
        <v>46204.39458008102</v>
      </c>
      <c r="Z299" s="43"/>
      <c r="AA299" s="43"/>
      <c r="AB299" s="43">
        <v>46204.39458008102</v>
      </c>
      <c r="AC299" s="6" t="s">
        <v>1939</v>
      </c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</row>
    <row r="300">
      <c r="A300" s="24" t="s">
        <v>547</v>
      </c>
      <c r="B300" s="24" t="s">
        <v>2535</v>
      </c>
      <c r="C300" s="24" t="s">
        <v>2536</v>
      </c>
      <c r="D300" s="24" t="s">
        <v>95</v>
      </c>
      <c r="E300" s="128" t="s">
        <v>33</v>
      </c>
      <c r="F300" s="6" t="s">
        <v>96</v>
      </c>
      <c r="G300" s="24" t="s">
        <v>98</v>
      </c>
      <c r="H300" s="6" t="b">
        <v>0</v>
      </c>
      <c r="I300" s="6" t="b">
        <v>0</v>
      </c>
      <c r="J300" s="6" t="b">
        <v>0</v>
      </c>
      <c r="K300" s="36" t="s">
        <v>2196</v>
      </c>
      <c r="L300" s="37">
        <v>46195.0</v>
      </c>
      <c r="M300" s="24" t="s">
        <v>124</v>
      </c>
      <c r="N300" s="24" t="s">
        <v>2239</v>
      </c>
      <c r="O300" s="24" t="b">
        <v>1</v>
      </c>
      <c r="P300" s="107">
        <v>46203.0</v>
      </c>
      <c r="Q300" s="24" t="s">
        <v>2529</v>
      </c>
      <c r="R300" s="6"/>
      <c r="S300" s="6"/>
      <c r="T300" s="135">
        <v>46199.73541716435</v>
      </c>
      <c r="U300" s="135">
        <v>46209.0</v>
      </c>
      <c r="V300" s="6"/>
      <c r="W300" s="135">
        <v>46246.0</v>
      </c>
      <c r="X300" s="6"/>
      <c r="Y300" s="6"/>
      <c r="Z300" s="43"/>
      <c r="AA300" s="43"/>
      <c r="AB300" s="43">
        <v>46251.0</v>
      </c>
      <c r="AC300" s="6" t="s">
        <v>1939</v>
      </c>
      <c r="AD300" s="135">
        <v>46202.45116405093</v>
      </c>
      <c r="AE300" s="135">
        <v>46224.02424329861</v>
      </c>
      <c r="AF300" s="135">
        <v>46208.0</v>
      </c>
      <c r="AG300" s="135">
        <v>46239.0</v>
      </c>
      <c r="AH300" s="24" t="s">
        <v>2530</v>
      </c>
      <c r="AI300" s="24" t="s">
        <v>2397</v>
      </c>
      <c r="AJ300" s="24" t="s">
        <v>2531</v>
      </c>
      <c r="AK300" s="6"/>
      <c r="AL300" s="6"/>
      <c r="AM300" s="6"/>
      <c r="AN300" s="6"/>
      <c r="AO300" s="6"/>
      <c r="AP300" s="6"/>
      <c r="AQ300" s="6"/>
      <c r="AR300" s="6"/>
    </row>
    <row r="301">
      <c r="A301" s="24" t="s">
        <v>2537</v>
      </c>
      <c r="B301" s="24" t="s">
        <v>2538</v>
      </c>
      <c r="C301" s="24" t="s">
        <v>2539</v>
      </c>
      <c r="D301" s="24" t="s">
        <v>95</v>
      </c>
      <c r="E301" s="128" t="s">
        <v>33</v>
      </c>
      <c r="F301" s="6" t="s">
        <v>96</v>
      </c>
      <c r="G301" s="24" t="s">
        <v>98</v>
      </c>
      <c r="H301" s="6" t="b">
        <v>0</v>
      </c>
      <c r="I301" s="24" t="b">
        <v>1</v>
      </c>
      <c r="J301" s="6" t="b">
        <v>0</v>
      </c>
      <c r="K301" s="36" t="s">
        <v>2196</v>
      </c>
      <c r="L301" s="37">
        <v>46195.0</v>
      </c>
      <c r="M301" s="24" t="s">
        <v>124</v>
      </c>
      <c r="N301" s="24" t="s">
        <v>2239</v>
      </c>
      <c r="O301" s="24" t="b">
        <v>1</v>
      </c>
      <c r="P301" s="107">
        <v>46203.0</v>
      </c>
      <c r="Q301" s="24" t="s">
        <v>2529</v>
      </c>
      <c r="R301" s="6"/>
      <c r="S301" s="6"/>
      <c r="T301" s="135">
        <v>46199.73625722222</v>
      </c>
      <c r="U301" s="135">
        <v>46209.0</v>
      </c>
      <c r="V301" s="6"/>
      <c r="W301" s="135"/>
      <c r="X301" s="6"/>
      <c r="Y301" s="6"/>
      <c r="Z301" s="43"/>
      <c r="AA301" s="43"/>
      <c r="AB301" s="43">
        <v>46251.0</v>
      </c>
      <c r="AC301" s="6" t="s">
        <v>1939</v>
      </c>
      <c r="AD301" s="135">
        <v>46202.501336828704</v>
      </c>
      <c r="AE301" s="135">
        <v>46199.73611917824</v>
      </c>
      <c r="AF301" s="135"/>
      <c r="AG301" s="135"/>
      <c r="AH301" s="24"/>
      <c r="AI301" s="24"/>
      <c r="AJ301" s="24"/>
      <c r="AK301" s="6"/>
      <c r="AL301" s="6"/>
      <c r="AM301" s="6"/>
      <c r="AN301" s="6"/>
      <c r="AO301" s="6"/>
      <c r="AP301" s="6"/>
      <c r="AQ301" s="6"/>
      <c r="AR301" s="6"/>
    </row>
    <row r="302">
      <c r="A302" s="24" t="s">
        <v>2540</v>
      </c>
      <c r="B302" s="24" t="s">
        <v>2541</v>
      </c>
      <c r="C302" s="24" t="s">
        <v>2542</v>
      </c>
      <c r="D302" s="24" t="s">
        <v>120</v>
      </c>
      <c r="E302" s="128" t="s">
        <v>149</v>
      </c>
      <c r="F302" s="6" t="s">
        <v>96</v>
      </c>
      <c r="G302" s="24" t="s">
        <v>98</v>
      </c>
      <c r="H302" s="6" t="b">
        <v>0</v>
      </c>
      <c r="I302" s="6" t="b">
        <v>0</v>
      </c>
      <c r="J302" s="6" t="b">
        <v>0</v>
      </c>
      <c r="K302" s="36" t="s">
        <v>2478</v>
      </c>
      <c r="L302" s="37">
        <v>46195.0</v>
      </c>
      <c r="M302" s="24" t="s">
        <v>102</v>
      </c>
      <c r="N302" s="24" t="s">
        <v>2239</v>
      </c>
      <c r="O302" s="6" t="b">
        <v>0</v>
      </c>
      <c r="P302" s="24" t="s">
        <v>51</v>
      </c>
      <c r="Q302" s="314" t="s">
        <v>2543</v>
      </c>
      <c r="R302" s="6"/>
      <c r="S302" s="6"/>
      <c r="T302" s="135">
        <v>46201.84840217592</v>
      </c>
      <c r="U302" s="6"/>
      <c r="V302" s="6"/>
      <c r="W302" s="6"/>
      <c r="X302" s="6"/>
      <c r="Y302" s="135">
        <v>46211.523496574075</v>
      </c>
      <c r="Z302" s="43"/>
      <c r="AA302" s="43"/>
      <c r="AB302" s="43">
        <v>46211.523496574075</v>
      </c>
      <c r="AC302" s="6" t="s">
        <v>1939</v>
      </c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</row>
    <row r="303">
      <c r="A303" s="24" t="s">
        <v>2545</v>
      </c>
      <c r="B303" s="24" t="s">
        <v>2546</v>
      </c>
      <c r="C303" s="24" t="s">
        <v>2547</v>
      </c>
      <c r="D303" s="24" t="s">
        <v>120</v>
      </c>
      <c r="E303" s="128" t="s">
        <v>149</v>
      </c>
      <c r="F303" s="6" t="s">
        <v>96</v>
      </c>
      <c r="G303" s="24" t="s">
        <v>98</v>
      </c>
      <c r="H303" s="6" t="b">
        <v>0</v>
      </c>
      <c r="I303" s="6" t="b">
        <v>0</v>
      </c>
      <c r="J303" s="6" t="b">
        <v>0</v>
      </c>
      <c r="K303" s="36" t="s">
        <v>2478</v>
      </c>
      <c r="L303" s="37">
        <v>46197.0</v>
      </c>
      <c r="M303" s="24" t="s">
        <v>102</v>
      </c>
      <c r="N303" s="24" t="s">
        <v>2239</v>
      </c>
      <c r="O303" s="6" t="b">
        <v>0</v>
      </c>
      <c r="P303" s="24" t="s">
        <v>51</v>
      </c>
      <c r="Q303" s="315" t="s">
        <v>2548</v>
      </c>
      <c r="R303" s="6"/>
      <c r="S303" s="6"/>
      <c r="T303" s="135">
        <v>46202.38458405093</v>
      </c>
      <c r="U303" s="6"/>
      <c r="V303" s="6"/>
      <c r="W303" s="6"/>
      <c r="X303" s="6"/>
      <c r="Y303" s="135">
        <v>46211.530913993054</v>
      </c>
      <c r="Z303" s="43"/>
      <c r="AA303" s="43"/>
      <c r="AB303" s="43">
        <v>46211.530913993054</v>
      </c>
      <c r="AC303" s="6" t="s">
        <v>1939</v>
      </c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</row>
    <row r="304">
      <c r="A304" s="316" t="s">
        <v>2549</v>
      </c>
      <c r="B304" s="316" t="s">
        <v>2550</v>
      </c>
      <c r="C304" s="316" t="s">
        <v>2551</v>
      </c>
      <c r="D304" s="24" t="s">
        <v>120</v>
      </c>
      <c r="E304" s="128" t="s">
        <v>149</v>
      </c>
      <c r="F304" s="6" t="s">
        <v>96</v>
      </c>
      <c r="G304" s="24" t="s">
        <v>98</v>
      </c>
      <c r="H304" s="6" t="b">
        <v>0</v>
      </c>
      <c r="I304" s="6" t="b">
        <v>0</v>
      </c>
      <c r="J304" s="6" t="b">
        <v>0</v>
      </c>
      <c r="K304" s="36" t="s">
        <v>2488</v>
      </c>
      <c r="L304" s="37">
        <v>46202.0</v>
      </c>
      <c r="M304" s="24" t="s">
        <v>102</v>
      </c>
      <c r="N304" s="24" t="s">
        <v>2239</v>
      </c>
      <c r="O304" s="24" t="b">
        <v>1</v>
      </c>
      <c r="P304" s="107">
        <v>46204.0</v>
      </c>
      <c r="Q304" s="6"/>
      <c r="R304" s="6"/>
      <c r="S304" s="6"/>
      <c r="T304" s="135">
        <v>46202.38515883102</v>
      </c>
      <c r="U304" s="6"/>
      <c r="V304" s="6"/>
      <c r="W304" s="6"/>
      <c r="X304" s="6"/>
      <c r="Y304" s="135">
        <v>46217.62379909722</v>
      </c>
      <c r="Z304" s="43"/>
      <c r="AA304" s="43"/>
      <c r="AB304" s="43">
        <v>46217.62379909722</v>
      </c>
      <c r="AC304" s="6" t="s">
        <v>1939</v>
      </c>
      <c r="AD304" s="135">
        <v>46204.70595017361</v>
      </c>
      <c r="AE304" s="6"/>
      <c r="AF304" s="6"/>
      <c r="AG304" s="6"/>
      <c r="AH304" s="24"/>
      <c r="AI304" s="24"/>
      <c r="AJ304" s="24"/>
      <c r="AK304" s="6"/>
      <c r="AL304" s="6"/>
      <c r="AM304" s="6"/>
      <c r="AN304" s="6"/>
      <c r="AO304" s="6"/>
      <c r="AP304" s="6"/>
      <c r="AQ304" s="6"/>
      <c r="AR304" s="6"/>
    </row>
    <row r="305">
      <c r="A305" s="24" t="s">
        <v>316</v>
      </c>
      <c r="B305" s="24" t="s">
        <v>2552</v>
      </c>
      <c r="C305" s="24" t="s">
        <v>1979</v>
      </c>
      <c r="D305" s="24" t="s">
        <v>95</v>
      </c>
      <c r="E305" s="128" t="s">
        <v>33</v>
      </c>
      <c r="F305" s="6" t="s">
        <v>96</v>
      </c>
      <c r="G305" s="24" t="s">
        <v>98</v>
      </c>
      <c r="H305" s="6" t="b">
        <v>0</v>
      </c>
      <c r="I305" s="6" t="b">
        <v>0</v>
      </c>
      <c r="J305" s="6" t="b">
        <v>0</v>
      </c>
      <c r="K305" s="36" t="s">
        <v>2196</v>
      </c>
      <c r="L305" s="37">
        <v>46202.0</v>
      </c>
      <c r="M305" s="24" t="s">
        <v>124</v>
      </c>
      <c r="N305" s="24" t="s">
        <v>103</v>
      </c>
      <c r="O305" s="24" t="b">
        <v>1</v>
      </c>
      <c r="P305" s="107">
        <v>46209.0</v>
      </c>
      <c r="Q305" s="6"/>
      <c r="R305" s="6"/>
      <c r="S305" s="6"/>
      <c r="T305" s="135">
        <v>46202.38561032407</v>
      </c>
      <c r="U305" s="135">
        <v>46227.0</v>
      </c>
      <c r="V305" s="6"/>
      <c r="W305" s="135">
        <v>46264.0</v>
      </c>
      <c r="X305" s="6"/>
      <c r="Y305" s="6"/>
      <c r="Z305" s="43"/>
      <c r="AA305" s="43"/>
      <c r="AB305" s="43">
        <v>46251.0</v>
      </c>
      <c r="AC305" s="6" t="s">
        <v>1939</v>
      </c>
      <c r="AD305" s="107">
        <v>46223.0</v>
      </c>
      <c r="AE305" s="135">
        <v>46224.02426153935</v>
      </c>
      <c r="AF305" s="135">
        <v>46228.0</v>
      </c>
      <c r="AG305" s="135">
        <v>46257.0</v>
      </c>
      <c r="AH305" s="24" t="s">
        <v>2553</v>
      </c>
      <c r="AI305" s="24" t="s">
        <v>2397</v>
      </c>
      <c r="AJ305" s="24" t="s">
        <v>2554</v>
      </c>
      <c r="AK305" s="6"/>
      <c r="AL305" s="6"/>
      <c r="AM305" s="6"/>
      <c r="AN305" s="6"/>
      <c r="AO305" s="6"/>
      <c r="AP305" s="6"/>
      <c r="AQ305" s="6"/>
      <c r="AR305" s="6"/>
    </row>
    <row r="306">
      <c r="A306" s="24" t="s">
        <v>2555</v>
      </c>
      <c r="B306" s="24" t="s">
        <v>2556</v>
      </c>
      <c r="C306" s="24" t="s">
        <v>2558</v>
      </c>
      <c r="D306" s="24" t="s">
        <v>120</v>
      </c>
      <c r="E306" s="128" t="s">
        <v>149</v>
      </c>
      <c r="F306" s="6" t="s">
        <v>96</v>
      </c>
      <c r="G306" s="24" t="s">
        <v>98</v>
      </c>
      <c r="H306" s="6" t="b">
        <v>0</v>
      </c>
      <c r="I306" s="6" t="b">
        <v>0</v>
      </c>
      <c r="J306" s="6" t="b">
        <v>0</v>
      </c>
      <c r="K306" s="36" t="s">
        <v>2488</v>
      </c>
      <c r="L306" s="37">
        <v>46202.0</v>
      </c>
      <c r="M306" s="24" t="s">
        <v>102</v>
      </c>
      <c r="N306" s="24" t="s">
        <v>2239</v>
      </c>
      <c r="O306" s="24" t="b">
        <v>1</v>
      </c>
      <c r="P306" s="24" t="s">
        <v>51</v>
      </c>
      <c r="Q306" s="24"/>
      <c r="R306" s="6"/>
      <c r="S306" s="6"/>
      <c r="T306" s="135">
        <v>46202.38590317129</v>
      </c>
      <c r="U306" s="6"/>
      <c r="V306" s="135">
        <v>46239.61243142361</v>
      </c>
      <c r="W306" s="6"/>
      <c r="X306" s="6"/>
      <c r="Y306" s="6"/>
      <c r="Z306" s="37">
        <v>46203.0</v>
      </c>
      <c r="AA306" s="37">
        <v>46216.475872407405</v>
      </c>
      <c r="AB306" s="43">
        <v>46251.0</v>
      </c>
      <c r="AC306" s="6" t="s">
        <v>1939</v>
      </c>
      <c r="AD306" s="135">
        <v>46204.60888368056</v>
      </c>
      <c r="AE306" s="6"/>
      <c r="AF306" s="6"/>
      <c r="AG306" s="6"/>
      <c r="AH306" s="24"/>
      <c r="AI306" s="24"/>
      <c r="AJ306" s="24"/>
      <c r="AK306" s="6"/>
      <c r="AL306" s="6"/>
      <c r="AM306" s="6"/>
      <c r="AN306" s="6"/>
      <c r="AO306" s="6"/>
      <c r="AP306" s="6"/>
      <c r="AQ306" s="6"/>
      <c r="AR306" s="6"/>
    </row>
    <row r="307">
      <c r="A307" s="316" t="s">
        <v>2559</v>
      </c>
      <c r="B307" s="316" t="s">
        <v>2560</v>
      </c>
      <c r="C307" s="316" t="s">
        <v>2561</v>
      </c>
      <c r="D307" s="24" t="s">
        <v>120</v>
      </c>
      <c r="E307" s="128" t="s">
        <v>149</v>
      </c>
      <c r="F307" s="6" t="s">
        <v>96</v>
      </c>
      <c r="G307" s="24" t="s">
        <v>98</v>
      </c>
      <c r="H307" s="6" t="b">
        <v>0</v>
      </c>
      <c r="I307" s="6" t="b">
        <v>0</v>
      </c>
      <c r="J307" s="6" t="b">
        <v>0</v>
      </c>
      <c r="K307" s="36" t="s">
        <v>2478</v>
      </c>
      <c r="L307" s="37">
        <v>46199.0</v>
      </c>
      <c r="M307" s="24" t="s">
        <v>102</v>
      </c>
      <c r="N307" s="24" t="s">
        <v>2239</v>
      </c>
      <c r="O307" s="24" t="b">
        <v>1</v>
      </c>
      <c r="P307" s="4" t="s">
        <v>51</v>
      </c>
      <c r="Q307" s="317" t="s">
        <v>2562</v>
      </c>
      <c r="R307" s="6"/>
      <c r="S307" s="6"/>
      <c r="T307" s="135">
        <v>46202.386392291664</v>
      </c>
      <c r="U307" s="6"/>
      <c r="V307" s="6"/>
      <c r="W307" s="6"/>
      <c r="X307" s="6"/>
      <c r="Y307" s="135">
        <v>46220.45594425926</v>
      </c>
      <c r="Z307" s="43"/>
      <c r="AA307" s="43"/>
      <c r="AB307" s="43">
        <v>46220.45594425926</v>
      </c>
      <c r="AC307" s="6" t="s">
        <v>1939</v>
      </c>
      <c r="AD307" s="135">
        <v>46209.70995929398</v>
      </c>
      <c r="AE307" s="6"/>
      <c r="AF307" s="6"/>
      <c r="AG307" s="6"/>
      <c r="AH307" s="24"/>
      <c r="AI307" s="24"/>
      <c r="AJ307" s="24"/>
      <c r="AK307" s="6"/>
      <c r="AL307" s="6"/>
      <c r="AM307" s="6"/>
      <c r="AN307" s="6"/>
      <c r="AO307" s="6"/>
      <c r="AP307" s="6"/>
      <c r="AQ307" s="6"/>
      <c r="AR307" s="6"/>
    </row>
    <row r="308">
      <c r="A308" s="316" t="s">
        <v>2563</v>
      </c>
      <c r="B308" s="166"/>
      <c r="C308" s="316" t="s">
        <v>2564</v>
      </c>
      <c r="D308" s="24" t="s">
        <v>120</v>
      </c>
      <c r="E308" s="128" t="s">
        <v>149</v>
      </c>
      <c r="F308" s="6" t="s">
        <v>96</v>
      </c>
      <c r="G308" s="24" t="s">
        <v>98</v>
      </c>
      <c r="H308" s="6" t="b">
        <v>0</v>
      </c>
      <c r="I308" s="6" t="b">
        <v>0</v>
      </c>
      <c r="J308" s="6" t="b">
        <v>0</v>
      </c>
      <c r="K308" s="36" t="s">
        <v>2478</v>
      </c>
      <c r="L308" s="37">
        <v>46199.0</v>
      </c>
      <c r="M308" s="24" t="s">
        <v>102</v>
      </c>
      <c r="N308" s="24" t="s">
        <v>2239</v>
      </c>
      <c r="O308" s="24" t="b">
        <v>1</v>
      </c>
      <c r="P308" s="4" t="s">
        <v>51</v>
      </c>
      <c r="Q308" s="317" t="s">
        <v>2565</v>
      </c>
      <c r="R308" s="6"/>
      <c r="S308" s="6"/>
      <c r="T308" s="135">
        <v>46202.38675770833</v>
      </c>
      <c r="U308" s="6"/>
      <c r="V308" s="6"/>
      <c r="W308" s="6"/>
      <c r="X308" s="6"/>
      <c r="Y308" s="135">
        <v>46220.46091995371</v>
      </c>
      <c r="Z308" s="43"/>
      <c r="AA308" s="43"/>
      <c r="AB308" s="43">
        <v>46220.46091995371</v>
      </c>
      <c r="AC308" s="6" t="s">
        <v>1939</v>
      </c>
      <c r="AD308" s="135">
        <v>46209.70996965277</v>
      </c>
      <c r="AE308" s="6"/>
      <c r="AF308" s="6"/>
      <c r="AG308" s="6"/>
      <c r="AH308" s="24"/>
      <c r="AI308" s="24"/>
      <c r="AJ308" s="24"/>
      <c r="AK308" s="6"/>
      <c r="AL308" s="6"/>
      <c r="AM308" s="6"/>
      <c r="AN308" s="6"/>
      <c r="AO308" s="6"/>
      <c r="AP308" s="6"/>
      <c r="AQ308" s="6"/>
      <c r="AR308" s="6"/>
    </row>
    <row r="309">
      <c r="A309" s="24" t="s">
        <v>238</v>
      </c>
      <c r="B309" s="24" t="s">
        <v>2566</v>
      </c>
      <c r="C309" s="24" t="s">
        <v>2567</v>
      </c>
      <c r="D309" s="24" t="s">
        <v>444</v>
      </c>
      <c r="E309" s="128" t="s">
        <v>445</v>
      </c>
      <c r="F309" s="6" t="s">
        <v>96</v>
      </c>
      <c r="G309" s="24" t="s">
        <v>98</v>
      </c>
      <c r="H309" s="6" t="b">
        <v>0</v>
      </c>
      <c r="I309" s="6" t="b">
        <v>0</v>
      </c>
      <c r="J309" s="6" t="b">
        <v>0</v>
      </c>
      <c r="K309" s="36" t="s">
        <v>2196</v>
      </c>
      <c r="L309" s="37">
        <v>46199.0</v>
      </c>
      <c r="M309" s="24" t="s">
        <v>102</v>
      </c>
      <c r="N309" s="24" t="s">
        <v>2239</v>
      </c>
      <c r="O309" s="24" t="b">
        <v>1</v>
      </c>
      <c r="P309" s="107">
        <v>46203.0</v>
      </c>
      <c r="Q309" s="24" t="s">
        <v>2529</v>
      </c>
      <c r="R309" s="6"/>
      <c r="S309" s="6"/>
      <c r="T309" s="135">
        <v>46202.38747743056</v>
      </c>
      <c r="U309" s="135">
        <v>46216.0</v>
      </c>
      <c r="V309" s="135">
        <v>46225.64974306713</v>
      </c>
      <c r="W309" s="135"/>
      <c r="X309" s="6"/>
      <c r="Y309" s="6"/>
      <c r="Z309" s="43"/>
      <c r="AA309" s="43"/>
      <c r="AB309" s="43">
        <v>46251.0</v>
      </c>
      <c r="AC309" s="6" t="s">
        <v>1939</v>
      </c>
      <c r="AD309" s="135">
        <v>46202.736342662036</v>
      </c>
      <c r="AE309" s="135">
        <v>46224.024275324075</v>
      </c>
      <c r="AF309" s="135"/>
      <c r="AG309" s="135"/>
      <c r="AH309" s="24"/>
      <c r="AI309" s="24"/>
      <c r="AJ309" s="24"/>
      <c r="AK309" s="6"/>
      <c r="AL309" s="6"/>
      <c r="AM309" s="6"/>
      <c r="AN309" s="6"/>
      <c r="AO309" s="6"/>
      <c r="AP309" s="6"/>
      <c r="AQ309" s="6"/>
      <c r="AR309" s="6"/>
    </row>
    <row r="310">
      <c r="A310" s="24" t="s">
        <v>319</v>
      </c>
      <c r="B310" s="24" t="s">
        <v>2570</v>
      </c>
      <c r="C310" s="24" t="s">
        <v>2571</v>
      </c>
      <c r="D310" s="24" t="s">
        <v>95</v>
      </c>
      <c r="E310" s="128" t="s">
        <v>33</v>
      </c>
      <c r="F310" s="6" t="s">
        <v>96</v>
      </c>
      <c r="G310" s="24" t="s">
        <v>98</v>
      </c>
      <c r="H310" s="6" t="b">
        <v>0</v>
      </c>
      <c r="I310" s="6" t="b">
        <v>0</v>
      </c>
      <c r="J310" s="6" t="b">
        <v>0</v>
      </c>
      <c r="K310" s="36" t="s">
        <v>2196</v>
      </c>
      <c r="L310" s="37">
        <v>46199.0</v>
      </c>
      <c r="M310" s="24" t="s">
        <v>124</v>
      </c>
      <c r="N310" s="24" t="s">
        <v>103</v>
      </c>
      <c r="O310" s="24" t="b">
        <v>1</v>
      </c>
      <c r="P310" s="107">
        <v>46211.0</v>
      </c>
      <c r="Q310" s="6"/>
      <c r="R310" s="6"/>
      <c r="S310" s="6"/>
      <c r="T310" s="135">
        <v>46202.3880584375</v>
      </c>
      <c r="U310" s="135">
        <v>46218.0</v>
      </c>
      <c r="V310" s="6"/>
      <c r="W310" s="135">
        <v>46255.0</v>
      </c>
      <c r="X310" s="6"/>
      <c r="Y310" s="6"/>
      <c r="Z310" s="43"/>
      <c r="AA310" s="43"/>
      <c r="AB310" s="43">
        <v>46251.0</v>
      </c>
      <c r="AC310" s="6" t="s">
        <v>1939</v>
      </c>
      <c r="AD310" s="107">
        <v>46209.0</v>
      </c>
      <c r="AE310" s="135">
        <v>46224.02428784722</v>
      </c>
      <c r="AF310" s="135">
        <v>46216.0</v>
      </c>
      <c r="AG310" s="135">
        <v>46248.0</v>
      </c>
      <c r="AH310" s="24" t="s">
        <v>2572</v>
      </c>
      <c r="AI310" s="24" t="s">
        <v>2397</v>
      </c>
      <c r="AJ310" s="24" t="s">
        <v>2573</v>
      </c>
      <c r="AK310" s="6"/>
      <c r="AL310" s="6"/>
      <c r="AM310" s="6"/>
      <c r="AN310" s="6"/>
      <c r="AO310" s="6"/>
      <c r="AP310" s="6"/>
      <c r="AQ310" s="6"/>
      <c r="AR310" s="6"/>
    </row>
    <row r="311">
      <c r="A311" s="24" t="s">
        <v>325</v>
      </c>
      <c r="B311" s="24" t="s">
        <v>2231</v>
      </c>
      <c r="C311" s="24" t="s">
        <v>2574</v>
      </c>
      <c r="D311" s="24" t="s">
        <v>95</v>
      </c>
      <c r="E311" s="128" t="s">
        <v>33</v>
      </c>
      <c r="F311" s="6" t="s">
        <v>96</v>
      </c>
      <c r="G311" s="24" t="s">
        <v>418</v>
      </c>
      <c r="H311" s="6" t="b">
        <v>0</v>
      </c>
      <c r="I311" s="6" t="b">
        <v>0</v>
      </c>
      <c r="J311" s="6" t="b">
        <v>0</v>
      </c>
      <c r="K311" s="36" t="s">
        <v>2575</v>
      </c>
      <c r="L311" s="37">
        <v>46199.0</v>
      </c>
      <c r="M311" s="24" t="s">
        <v>124</v>
      </c>
      <c r="N311" s="24" t="s">
        <v>103</v>
      </c>
      <c r="O311" s="24" t="b">
        <v>1</v>
      </c>
      <c r="P311" s="24" t="s">
        <v>51</v>
      </c>
      <c r="Q311" s="6"/>
      <c r="R311" s="6"/>
      <c r="S311" s="6"/>
      <c r="T311" s="135">
        <v>46202.388410671294</v>
      </c>
      <c r="U311" s="6"/>
      <c r="V311" s="6"/>
      <c r="W311" s="6"/>
      <c r="X311" s="6"/>
      <c r="Y311" s="6"/>
      <c r="Z311" s="43"/>
      <c r="AA311" s="37">
        <v>46223.443279803236</v>
      </c>
      <c r="AB311" s="43">
        <v>46251.0</v>
      </c>
      <c r="AC311" s="6" t="s">
        <v>1939</v>
      </c>
      <c r="AD311" s="107">
        <v>46223.0</v>
      </c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</row>
    <row r="312">
      <c r="A312" s="24" t="s">
        <v>239</v>
      </c>
      <c r="B312" s="24" t="s">
        <v>2576</v>
      </c>
      <c r="C312" s="24" t="s">
        <v>2577</v>
      </c>
      <c r="D312" s="24" t="s">
        <v>95</v>
      </c>
      <c r="E312" s="128" t="s">
        <v>33</v>
      </c>
      <c r="F312" s="6" t="s">
        <v>96</v>
      </c>
      <c r="G312" s="24" t="s">
        <v>98</v>
      </c>
      <c r="H312" s="6" t="b">
        <v>0</v>
      </c>
      <c r="I312" s="6" t="b">
        <v>0</v>
      </c>
      <c r="J312" s="6" t="b">
        <v>0</v>
      </c>
      <c r="K312" s="36" t="s">
        <v>2196</v>
      </c>
      <c r="L312" s="37">
        <v>46199.0</v>
      </c>
      <c r="M312" s="24" t="s">
        <v>124</v>
      </c>
      <c r="N312" s="24" t="s">
        <v>103</v>
      </c>
      <c r="O312" s="24" t="b">
        <v>1</v>
      </c>
      <c r="P312" s="107">
        <v>46204.0</v>
      </c>
      <c r="Q312" s="6"/>
      <c r="R312" s="6"/>
      <c r="S312" s="6"/>
      <c r="T312" s="135">
        <v>46202.39073196759</v>
      </c>
      <c r="U312" s="135">
        <v>46218.0</v>
      </c>
      <c r="V312" s="6"/>
      <c r="W312" s="135">
        <v>46255.0</v>
      </c>
      <c r="X312" s="6"/>
      <c r="Y312" s="6"/>
      <c r="Z312" s="43"/>
      <c r="AA312" s="43"/>
      <c r="AB312" s="43">
        <v>46251.0</v>
      </c>
      <c r="AC312" s="6" t="s">
        <v>1939</v>
      </c>
      <c r="AD312" s="135">
        <v>46209.44845105324</v>
      </c>
      <c r="AE312" s="135">
        <v>46224.02430099537</v>
      </c>
      <c r="AF312" s="135">
        <v>46214.0</v>
      </c>
      <c r="AG312" s="135">
        <v>46248.0</v>
      </c>
      <c r="AH312" s="24" t="s">
        <v>2572</v>
      </c>
      <c r="AI312" s="24" t="s">
        <v>2397</v>
      </c>
      <c r="AJ312" s="24" t="s">
        <v>2573</v>
      </c>
      <c r="AK312" s="6"/>
      <c r="AL312" s="6"/>
      <c r="AM312" s="6"/>
      <c r="AN312" s="6"/>
      <c r="AO312" s="6"/>
      <c r="AP312" s="6"/>
      <c r="AQ312" s="6"/>
      <c r="AR312" s="6"/>
    </row>
    <row r="313">
      <c r="A313" s="316" t="s">
        <v>2578</v>
      </c>
      <c r="B313" s="24" t="s">
        <v>2207</v>
      </c>
      <c r="C313" s="24" t="s">
        <v>2209</v>
      </c>
      <c r="D313" s="24" t="s">
        <v>95</v>
      </c>
      <c r="E313" s="128" t="s">
        <v>33</v>
      </c>
      <c r="F313" s="6" t="s">
        <v>96</v>
      </c>
      <c r="G313" s="24" t="s">
        <v>418</v>
      </c>
      <c r="H313" s="6" t="b">
        <v>0</v>
      </c>
      <c r="I313" s="6" t="b">
        <v>0</v>
      </c>
      <c r="J313" s="6" t="b">
        <v>0</v>
      </c>
      <c r="K313" s="36" t="s">
        <v>2360</v>
      </c>
      <c r="L313" s="37">
        <v>46199.0</v>
      </c>
      <c r="M313" s="24" t="s">
        <v>102</v>
      </c>
      <c r="N313" s="24" t="s">
        <v>103</v>
      </c>
      <c r="O313" s="6" t="b">
        <v>0</v>
      </c>
      <c r="P313" s="24" t="s">
        <v>51</v>
      </c>
      <c r="Q313" s="6"/>
      <c r="R313" s="6"/>
      <c r="S313" s="6"/>
      <c r="T313" s="135">
        <v>46203.63175822917</v>
      </c>
      <c r="U313" s="135">
        <v>46203.0</v>
      </c>
      <c r="V313" s="6"/>
      <c r="W313" s="6"/>
      <c r="X313" s="107">
        <v>46215.0</v>
      </c>
      <c r="Y313" s="135">
        <v>46216.47488618056</v>
      </c>
      <c r="Z313" s="37"/>
      <c r="AA313" s="43"/>
      <c r="AB313" s="43">
        <v>46216.47488618056</v>
      </c>
      <c r="AC313" s="6" t="s">
        <v>1939</v>
      </c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</row>
    <row r="314">
      <c r="A314" s="316" t="s">
        <v>2580</v>
      </c>
      <c r="B314" s="24" t="s">
        <v>2581</v>
      </c>
      <c r="C314" s="24" t="s">
        <v>2582</v>
      </c>
      <c r="D314" s="24" t="s">
        <v>95</v>
      </c>
      <c r="E314" s="128" t="s">
        <v>33</v>
      </c>
      <c r="F314" s="6" t="s">
        <v>96</v>
      </c>
      <c r="G314" s="24" t="s">
        <v>418</v>
      </c>
      <c r="H314" s="6" t="b">
        <v>0</v>
      </c>
      <c r="I314" s="6" t="b">
        <v>0</v>
      </c>
      <c r="J314" s="6" t="b">
        <v>0</v>
      </c>
      <c r="K314" s="36" t="s">
        <v>2360</v>
      </c>
      <c r="L314" s="37">
        <v>46199.0</v>
      </c>
      <c r="M314" s="24" t="s">
        <v>124</v>
      </c>
      <c r="N314" s="24" t="s">
        <v>103</v>
      </c>
      <c r="O314" s="24" t="b">
        <v>1</v>
      </c>
      <c r="P314" s="24" t="s">
        <v>51</v>
      </c>
      <c r="Q314" s="6"/>
      <c r="R314" s="6"/>
      <c r="S314" s="6"/>
      <c r="T314" s="135">
        <v>46203.0</v>
      </c>
      <c r="U314" s="135">
        <v>46211.0</v>
      </c>
      <c r="V314" s="6"/>
      <c r="W314" s="135"/>
      <c r="X314" s="135">
        <v>46244.0</v>
      </c>
      <c r="Y314" s="6"/>
      <c r="Z314" s="37"/>
      <c r="AA314" s="43"/>
      <c r="AB314" s="43">
        <v>46251.0</v>
      </c>
      <c r="AC314" s="6" t="s">
        <v>1939</v>
      </c>
      <c r="AD314" s="135">
        <v>46203.5561808912</v>
      </c>
      <c r="AE314" s="6"/>
      <c r="AF314" s="135"/>
      <c r="AG314" s="135"/>
      <c r="AH314" s="24"/>
      <c r="AI314" s="24"/>
      <c r="AJ314" s="24"/>
      <c r="AK314" s="6"/>
      <c r="AL314" s="6"/>
      <c r="AM314" s="6"/>
      <c r="AN314" s="6"/>
      <c r="AO314" s="6"/>
      <c r="AP314" s="6"/>
      <c r="AQ314" s="6"/>
      <c r="AR314" s="6"/>
    </row>
    <row r="315">
      <c r="A315" s="316" t="s">
        <v>2583</v>
      </c>
      <c r="B315" s="24" t="s">
        <v>2581</v>
      </c>
      <c r="C315" s="24" t="s">
        <v>2582</v>
      </c>
      <c r="D315" s="24" t="s">
        <v>95</v>
      </c>
      <c r="E315" s="128" t="s">
        <v>35</v>
      </c>
      <c r="F315" s="6" t="s">
        <v>96</v>
      </c>
      <c r="G315" s="24" t="s">
        <v>418</v>
      </c>
      <c r="H315" s="6" t="b">
        <v>0</v>
      </c>
      <c r="I315" s="6" t="b">
        <v>0</v>
      </c>
      <c r="J315" s="6" t="b">
        <v>0</v>
      </c>
      <c r="K315" s="36" t="s">
        <v>2360</v>
      </c>
      <c r="L315" s="37">
        <v>46199.0</v>
      </c>
      <c r="M315" s="24" t="s">
        <v>124</v>
      </c>
      <c r="N315" s="24" t="s">
        <v>103</v>
      </c>
      <c r="O315" s="24" t="b">
        <v>1</v>
      </c>
      <c r="P315" s="24"/>
      <c r="Q315" s="6"/>
      <c r="R315" s="6"/>
      <c r="S315" s="6"/>
      <c r="T315" s="135">
        <v>46248.69924803241</v>
      </c>
      <c r="U315" s="135"/>
      <c r="V315" s="6"/>
      <c r="W315" s="135"/>
      <c r="X315" s="135"/>
      <c r="Y315" s="6"/>
      <c r="Z315" s="37"/>
      <c r="AA315" s="43"/>
      <c r="AB315" s="43">
        <v>46251.0</v>
      </c>
      <c r="AC315" s="6" t="s">
        <v>1424</v>
      </c>
      <c r="AD315" s="135">
        <v>46238.0</v>
      </c>
      <c r="AE315" s="6"/>
      <c r="AF315" s="135"/>
      <c r="AG315" s="135"/>
      <c r="AH315" s="24"/>
      <c r="AI315" s="24"/>
      <c r="AJ315" s="24"/>
      <c r="AK315" s="6"/>
      <c r="AL315" s="6"/>
      <c r="AM315" s="6"/>
      <c r="AN315" s="6"/>
      <c r="AO315" s="6"/>
      <c r="AP315" s="6"/>
      <c r="AQ315" s="6"/>
      <c r="AR315" s="6"/>
    </row>
    <row r="316">
      <c r="A316" s="316" t="s">
        <v>2584</v>
      </c>
      <c r="B316" s="24" t="s">
        <v>2585</v>
      </c>
      <c r="C316" s="24" t="s">
        <v>2586</v>
      </c>
      <c r="D316" s="24" t="s">
        <v>95</v>
      </c>
      <c r="E316" s="128" t="s">
        <v>33</v>
      </c>
      <c r="F316" s="6" t="s">
        <v>96</v>
      </c>
      <c r="G316" s="24" t="s">
        <v>418</v>
      </c>
      <c r="H316" s="6" t="b">
        <v>0</v>
      </c>
      <c r="I316" s="6" t="b">
        <v>0</v>
      </c>
      <c r="J316" s="6" t="b">
        <v>0</v>
      </c>
      <c r="K316" s="36" t="s">
        <v>2360</v>
      </c>
      <c r="L316" s="37">
        <v>46199.0</v>
      </c>
      <c r="M316" s="24" t="s">
        <v>124</v>
      </c>
      <c r="N316" s="24" t="s">
        <v>103</v>
      </c>
      <c r="O316" s="24" t="b">
        <v>1</v>
      </c>
      <c r="P316" s="24" t="s">
        <v>51</v>
      </c>
      <c r="Q316" s="6"/>
      <c r="R316" s="6"/>
      <c r="S316" s="6"/>
      <c r="T316" s="135">
        <v>46209.50389063657</v>
      </c>
      <c r="U316" s="135">
        <v>46211.0</v>
      </c>
      <c r="V316" s="6"/>
      <c r="W316" s="135"/>
      <c r="X316" s="135">
        <v>46239.0</v>
      </c>
      <c r="Y316" s="6"/>
      <c r="Z316" s="37"/>
      <c r="AA316" s="43"/>
      <c r="AB316" s="43">
        <v>46251.0</v>
      </c>
      <c r="AC316" s="6" t="s">
        <v>1424</v>
      </c>
      <c r="AD316" s="135">
        <v>46209.503781921296</v>
      </c>
      <c r="AE316" s="6"/>
      <c r="AF316" s="135"/>
      <c r="AG316" s="135"/>
      <c r="AH316" s="24"/>
      <c r="AI316" s="24"/>
      <c r="AJ316" s="24"/>
      <c r="AK316" s="6"/>
      <c r="AL316" s="6"/>
      <c r="AM316" s="6"/>
      <c r="AN316" s="6"/>
      <c r="AO316" s="6"/>
      <c r="AP316" s="6"/>
      <c r="AQ316" s="6"/>
      <c r="AR316" s="6"/>
    </row>
    <row r="317">
      <c r="A317" s="319" t="s">
        <v>2587</v>
      </c>
      <c r="B317" s="24" t="s">
        <v>2588</v>
      </c>
      <c r="C317" s="24" t="s">
        <v>2589</v>
      </c>
      <c r="D317" s="24" t="s">
        <v>95</v>
      </c>
      <c r="E317" s="128" t="s">
        <v>33</v>
      </c>
      <c r="F317" s="6" t="s">
        <v>96</v>
      </c>
      <c r="G317" s="24" t="s">
        <v>418</v>
      </c>
      <c r="H317" s="6" t="b">
        <v>0</v>
      </c>
      <c r="I317" s="6" t="b">
        <v>0</v>
      </c>
      <c r="J317" s="6" t="b">
        <v>0</v>
      </c>
      <c r="K317" s="36" t="s">
        <v>2360</v>
      </c>
      <c r="L317" s="37">
        <v>46199.0</v>
      </c>
      <c r="M317" s="24" t="s">
        <v>102</v>
      </c>
      <c r="N317" s="24" t="s">
        <v>103</v>
      </c>
      <c r="O317" s="24" t="b">
        <v>1</v>
      </c>
      <c r="P317" s="24" t="s">
        <v>51</v>
      </c>
      <c r="Q317" s="6"/>
      <c r="R317" s="6"/>
      <c r="S317" s="6"/>
      <c r="T317" s="135">
        <v>46203.51407583333</v>
      </c>
      <c r="U317" s="6"/>
      <c r="V317" s="6"/>
      <c r="W317" s="6"/>
      <c r="X317" s="107">
        <v>46206.0</v>
      </c>
      <c r="Y317" s="135">
        <v>46209.46204835648</v>
      </c>
      <c r="Z317" s="37"/>
      <c r="AA317" s="43"/>
      <c r="AB317" s="43">
        <v>46209.46204835648</v>
      </c>
      <c r="AC317" s="6" t="s">
        <v>1939</v>
      </c>
      <c r="AD317" s="135">
        <v>46203.51391543982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</row>
    <row r="318">
      <c r="A318" s="316" t="s">
        <v>2590</v>
      </c>
      <c r="B318" s="24" t="s">
        <v>2591</v>
      </c>
      <c r="C318" s="24" t="s">
        <v>2592</v>
      </c>
      <c r="D318" s="24" t="s">
        <v>95</v>
      </c>
      <c r="E318" s="128" t="s">
        <v>33</v>
      </c>
      <c r="F318" s="6" t="s">
        <v>96</v>
      </c>
      <c r="G318" s="24" t="s">
        <v>418</v>
      </c>
      <c r="H318" s="6" t="b">
        <v>0</v>
      </c>
      <c r="I318" s="6" t="b">
        <v>0</v>
      </c>
      <c r="J318" s="6" t="b">
        <v>0</v>
      </c>
      <c r="K318" s="36" t="s">
        <v>426</v>
      </c>
      <c r="L318" s="37">
        <v>46199.0</v>
      </c>
      <c r="M318" s="24" t="s">
        <v>427</v>
      </c>
      <c r="N318" s="24" t="s">
        <v>103</v>
      </c>
      <c r="O318" s="6" t="b">
        <v>0</v>
      </c>
      <c r="P318" s="24" t="s">
        <v>51</v>
      </c>
      <c r="Q318" s="24" t="s">
        <v>2593</v>
      </c>
      <c r="R318" s="6"/>
      <c r="S318" s="6"/>
      <c r="T318" s="135">
        <v>46203.51407583333</v>
      </c>
      <c r="U318" s="6"/>
      <c r="V318" s="6"/>
      <c r="W318" s="6"/>
      <c r="X318" s="6"/>
      <c r="Y318" s="135">
        <v>46203.51407583333</v>
      </c>
      <c r="Z318" s="43"/>
      <c r="AA318" s="43"/>
      <c r="AB318" s="43">
        <v>46203.51407583333</v>
      </c>
      <c r="AC318" s="6" t="s">
        <v>1939</v>
      </c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</row>
    <row r="319">
      <c r="A319" s="316" t="s">
        <v>2594</v>
      </c>
      <c r="B319" s="24" t="s">
        <v>2595</v>
      </c>
      <c r="C319" s="24" t="s">
        <v>2596</v>
      </c>
      <c r="D319" s="24" t="s">
        <v>95</v>
      </c>
      <c r="E319" s="128" t="s">
        <v>33</v>
      </c>
      <c r="F319" s="6" t="s">
        <v>96</v>
      </c>
      <c r="G319" s="24" t="s">
        <v>418</v>
      </c>
      <c r="H319" s="6" t="b">
        <v>0</v>
      </c>
      <c r="I319" s="6" t="b">
        <v>0</v>
      </c>
      <c r="J319" s="6" t="b">
        <v>0</v>
      </c>
      <c r="K319" s="36" t="s">
        <v>2360</v>
      </c>
      <c r="L319" s="37">
        <v>46199.0</v>
      </c>
      <c r="M319" s="24" t="s">
        <v>102</v>
      </c>
      <c r="N319" s="24" t="s">
        <v>103</v>
      </c>
      <c r="O319" s="24" t="b">
        <v>1</v>
      </c>
      <c r="P319" s="24" t="s">
        <v>51</v>
      </c>
      <c r="Q319" s="6"/>
      <c r="R319" s="6"/>
      <c r="S319" s="6"/>
      <c r="T319" s="135">
        <v>46203.5145853125</v>
      </c>
      <c r="U319" s="135">
        <v>46203.0</v>
      </c>
      <c r="V319" s="6"/>
      <c r="W319" s="135"/>
      <c r="X319" s="135">
        <v>46216.0</v>
      </c>
      <c r="Y319" s="135">
        <v>46219.394044016204</v>
      </c>
      <c r="Z319" s="37"/>
      <c r="AA319" s="43"/>
      <c r="AB319" s="43">
        <v>46219.394044016204</v>
      </c>
      <c r="AC319" s="6" t="s">
        <v>1939</v>
      </c>
      <c r="AD319" s="135">
        <v>46203.51462136574</v>
      </c>
      <c r="AE319" s="6"/>
      <c r="AF319" s="135"/>
      <c r="AG319" s="135"/>
      <c r="AH319" s="24"/>
      <c r="AI319" s="24"/>
      <c r="AJ319" s="24"/>
      <c r="AK319" s="6"/>
      <c r="AL319" s="6"/>
      <c r="AM319" s="6"/>
      <c r="AN319" s="6"/>
      <c r="AO319" s="6"/>
      <c r="AP319" s="6"/>
      <c r="AQ319" s="6"/>
      <c r="AR319" s="6"/>
    </row>
    <row r="320">
      <c r="A320" s="24" t="s">
        <v>575</v>
      </c>
      <c r="B320" s="24" t="s">
        <v>2597</v>
      </c>
      <c r="C320" s="24" t="s">
        <v>2598</v>
      </c>
      <c r="D320" s="24" t="s">
        <v>95</v>
      </c>
      <c r="E320" s="128" t="s">
        <v>33</v>
      </c>
      <c r="F320" s="6" t="s">
        <v>96</v>
      </c>
      <c r="G320" s="24" t="s">
        <v>98</v>
      </c>
      <c r="H320" s="6" t="b">
        <v>0</v>
      </c>
      <c r="I320" s="6" t="b">
        <v>0</v>
      </c>
      <c r="J320" s="6" t="b">
        <v>0</v>
      </c>
      <c r="K320" s="36" t="s">
        <v>2196</v>
      </c>
      <c r="L320" s="37">
        <v>46198.0</v>
      </c>
      <c r="M320" s="24" t="s">
        <v>124</v>
      </c>
      <c r="N320" s="24" t="s">
        <v>103</v>
      </c>
      <c r="O320" s="24" t="b">
        <v>1</v>
      </c>
      <c r="P320" s="107">
        <v>46211.0</v>
      </c>
      <c r="Q320" s="6"/>
      <c r="R320" s="6"/>
      <c r="S320" s="6"/>
      <c r="T320" s="135">
        <v>46202.39164824074</v>
      </c>
      <c r="U320" s="6"/>
      <c r="V320" s="6"/>
      <c r="W320" s="135">
        <v>46253.0</v>
      </c>
      <c r="X320" s="6"/>
      <c r="Y320" s="6"/>
      <c r="Z320" s="43"/>
      <c r="AA320" s="43"/>
      <c r="AB320" s="43">
        <v>46251.0</v>
      </c>
      <c r="AC320" s="6" t="s">
        <v>1939</v>
      </c>
      <c r="AD320" s="135">
        <v>46209.66458751158</v>
      </c>
      <c r="AE320" s="135">
        <v>46224.02431454862</v>
      </c>
      <c r="AF320" s="135">
        <v>46216.0</v>
      </c>
      <c r="AG320" s="135">
        <v>46246.0</v>
      </c>
      <c r="AH320" s="24" t="s">
        <v>2600</v>
      </c>
      <c r="AI320" s="24" t="s">
        <v>2601</v>
      </c>
      <c r="AJ320" s="24" t="s">
        <v>2602</v>
      </c>
      <c r="AK320" s="6"/>
      <c r="AL320" s="6"/>
      <c r="AM320" s="6"/>
      <c r="AN320" s="6"/>
      <c r="AO320" s="6"/>
      <c r="AP320" s="6"/>
      <c r="AQ320" s="6"/>
      <c r="AR320" s="6"/>
    </row>
    <row r="321">
      <c r="A321" s="24" t="s">
        <v>2603</v>
      </c>
      <c r="B321" s="24" t="s">
        <v>2604</v>
      </c>
      <c r="C321" s="24" t="s">
        <v>2605</v>
      </c>
      <c r="D321" s="24" t="s">
        <v>120</v>
      </c>
      <c r="E321" s="128" t="s">
        <v>149</v>
      </c>
      <c r="F321" s="6" t="s">
        <v>96</v>
      </c>
      <c r="G321" s="24" t="s">
        <v>98</v>
      </c>
      <c r="H321" s="6" t="b">
        <v>0</v>
      </c>
      <c r="I321" s="6" t="b">
        <v>0</v>
      </c>
      <c r="J321" s="6" t="b">
        <v>0</v>
      </c>
      <c r="K321" s="36" t="s">
        <v>2488</v>
      </c>
      <c r="L321" s="37">
        <v>46198.0</v>
      </c>
      <c r="M321" s="24" t="s">
        <v>102</v>
      </c>
      <c r="N321" s="24" t="s">
        <v>2239</v>
      </c>
      <c r="O321" s="24" t="b">
        <v>1</v>
      </c>
      <c r="P321" s="24" t="s">
        <v>51</v>
      </c>
      <c r="Q321" s="6"/>
      <c r="R321" s="6"/>
      <c r="S321" s="6"/>
      <c r="T321" s="135">
        <v>46202.39245167824</v>
      </c>
      <c r="U321" s="6"/>
      <c r="V321" s="135">
        <v>46239.61203211806</v>
      </c>
      <c r="W321" s="6"/>
      <c r="X321" s="6"/>
      <c r="Y321" s="6"/>
      <c r="Z321" s="43"/>
      <c r="AA321" s="43"/>
      <c r="AB321" s="43">
        <v>46251.0</v>
      </c>
      <c r="AC321" s="6" t="s">
        <v>1939</v>
      </c>
      <c r="AD321" s="135">
        <v>46204.74400791667</v>
      </c>
      <c r="AE321" s="6"/>
      <c r="AF321" s="6"/>
      <c r="AG321" s="6"/>
      <c r="AH321" s="24"/>
      <c r="AI321" s="24"/>
      <c r="AJ321" s="24"/>
      <c r="AK321" s="6"/>
      <c r="AL321" s="6"/>
      <c r="AM321" s="6"/>
      <c r="AN321" s="6"/>
      <c r="AO321" s="6"/>
      <c r="AP321" s="6"/>
      <c r="AQ321" s="6"/>
      <c r="AR321" s="6"/>
    </row>
    <row r="322">
      <c r="A322" s="24" t="s">
        <v>2606</v>
      </c>
      <c r="B322" s="24" t="s">
        <v>2607</v>
      </c>
      <c r="C322" s="24" t="s">
        <v>2608</v>
      </c>
      <c r="D322" s="24" t="s">
        <v>120</v>
      </c>
      <c r="E322" s="128" t="s">
        <v>149</v>
      </c>
      <c r="F322" s="6" t="s">
        <v>96</v>
      </c>
      <c r="G322" s="24" t="s">
        <v>98</v>
      </c>
      <c r="H322" s="6" t="b">
        <v>0</v>
      </c>
      <c r="I322" s="6" t="b">
        <v>0</v>
      </c>
      <c r="J322" s="6" t="b">
        <v>0</v>
      </c>
      <c r="K322" s="36" t="s">
        <v>2478</v>
      </c>
      <c r="L322" s="37">
        <v>46190.0</v>
      </c>
      <c r="M322" s="24" t="s">
        <v>102</v>
      </c>
      <c r="N322" s="24" t="s">
        <v>2239</v>
      </c>
      <c r="O322" s="24" t="b">
        <v>1</v>
      </c>
      <c r="P322" s="107">
        <v>46204.0</v>
      </c>
      <c r="Q322" s="24" t="s">
        <v>2609</v>
      </c>
      <c r="R322" s="6"/>
      <c r="S322" s="6"/>
      <c r="T322" s="320">
        <v>46216.40651645833</v>
      </c>
      <c r="U322" s="6"/>
      <c r="V322" s="6"/>
      <c r="W322" s="6"/>
      <c r="X322" s="107">
        <v>46219.0</v>
      </c>
      <c r="Y322" s="135">
        <v>46219.59285586806</v>
      </c>
      <c r="Z322" s="37"/>
      <c r="AA322" s="43"/>
      <c r="AB322" s="43">
        <v>46219.59285586806</v>
      </c>
      <c r="AC322" s="6" t="s">
        <v>1424</v>
      </c>
      <c r="AD322" s="135">
        <v>46205.380664282406</v>
      </c>
      <c r="AE322" s="6"/>
      <c r="AF322" s="6"/>
      <c r="AG322" s="6"/>
      <c r="AH322" s="24"/>
      <c r="AI322" s="24"/>
      <c r="AJ322" s="24"/>
      <c r="AK322" s="6"/>
      <c r="AL322" s="6"/>
      <c r="AM322" s="6"/>
      <c r="AN322" s="6"/>
      <c r="AO322" s="6"/>
      <c r="AP322" s="6"/>
      <c r="AQ322" s="6"/>
      <c r="AR322" s="6"/>
    </row>
    <row r="323">
      <c r="A323" s="24" t="s">
        <v>241</v>
      </c>
      <c r="B323" s="24" t="s">
        <v>1700</v>
      </c>
      <c r="C323" s="24" t="s">
        <v>1701</v>
      </c>
      <c r="D323" s="24" t="s">
        <v>95</v>
      </c>
      <c r="E323" s="128" t="s">
        <v>33</v>
      </c>
      <c r="F323" s="6" t="s">
        <v>96</v>
      </c>
      <c r="G323" s="24" t="s">
        <v>98</v>
      </c>
      <c r="H323" s="24" t="b">
        <v>1</v>
      </c>
      <c r="I323" s="6" t="b">
        <v>0</v>
      </c>
      <c r="J323" s="6" t="b">
        <v>0</v>
      </c>
      <c r="K323" s="36" t="s">
        <v>2196</v>
      </c>
      <c r="L323" s="37">
        <v>46205.0</v>
      </c>
      <c r="M323" s="24" t="s">
        <v>102</v>
      </c>
      <c r="N323" s="24" t="s">
        <v>103</v>
      </c>
      <c r="O323" s="24" t="b">
        <v>1</v>
      </c>
      <c r="P323" s="24" t="s">
        <v>51</v>
      </c>
      <c r="Q323" s="6"/>
      <c r="R323" s="6"/>
      <c r="S323" s="6"/>
      <c r="T323" s="135">
        <v>46205.429685509254</v>
      </c>
      <c r="U323" s="135">
        <v>46090.0</v>
      </c>
      <c r="V323" s="6"/>
      <c r="W323" s="6"/>
      <c r="X323" s="107">
        <v>46211.0</v>
      </c>
      <c r="Y323" s="135">
        <v>46216.405905555555</v>
      </c>
      <c r="Z323" s="43"/>
      <c r="AA323" s="37"/>
      <c r="AB323" s="43">
        <v>46216.405905555555</v>
      </c>
      <c r="AC323" s="6" t="s">
        <v>1424</v>
      </c>
      <c r="AD323" s="6"/>
      <c r="AE323" s="135">
        <v>46224.024332395835</v>
      </c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</row>
    <row r="324">
      <c r="A324" s="24" t="s">
        <v>242</v>
      </c>
      <c r="B324" s="24" t="s">
        <v>2610</v>
      </c>
      <c r="C324" s="24" t="s">
        <v>2611</v>
      </c>
      <c r="D324" s="24" t="s">
        <v>95</v>
      </c>
      <c r="E324" s="128" t="s">
        <v>33</v>
      </c>
      <c r="F324" s="6" t="s">
        <v>96</v>
      </c>
      <c r="G324" s="24" t="s">
        <v>98</v>
      </c>
      <c r="H324" s="6" t="b">
        <v>0</v>
      </c>
      <c r="I324" s="6" t="b">
        <v>0</v>
      </c>
      <c r="J324" s="24" t="b">
        <v>1</v>
      </c>
      <c r="K324" s="36" t="s">
        <v>2196</v>
      </c>
      <c r="L324" s="37">
        <v>46206.0</v>
      </c>
      <c r="M324" s="24" t="s">
        <v>131</v>
      </c>
      <c r="N324" s="24" t="s">
        <v>103</v>
      </c>
      <c r="O324" s="24" t="b">
        <v>1</v>
      </c>
      <c r="P324" s="107">
        <v>46190.0</v>
      </c>
      <c r="Q324" s="6"/>
      <c r="R324" s="6"/>
      <c r="S324" s="6"/>
      <c r="T324" s="135">
        <v>46206.4380609838</v>
      </c>
      <c r="U324" s="135">
        <v>46218.0</v>
      </c>
      <c r="V324" s="6"/>
      <c r="W324" s="135"/>
      <c r="X324" s="6"/>
      <c r="Y324" s="6"/>
      <c r="Z324" s="43"/>
      <c r="AA324" s="43"/>
      <c r="AB324" s="43">
        <v>46251.0</v>
      </c>
      <c r="AC324" s="6" t="s">
        <v>1424</v>
      </c>
      <c r="AD324" s="135">
        <v>46206.43844324074</v>
      </c>
      <c r="AE324" s="135">
        <v>46220.684050104166</v>
      </c>
      <c r="AF324" s="135"/>
      <c r="AG324" s="135"/>
      <c r="AH324" s="24" t="s">
        <v>2323</v>
      </c>
      <c r="AI324" s="24" t="s">
        <v>2324</v>
      </c>
      <c r="AJ324" s="268" t="s">
        <v>2326</v>
      </c>
      <c r="AK324" s="6"/>
      <c r="AL324" s="6"/>
      <c r="AM324" s="6"/>
      <c r="AN324" s="6"/>
      <c r="AO324" s="6"/>
      <c r="AP324" s="6"/>
      <c r="AQ324" s="6"/>
      <c r="AR324" s="6"/>
    </row>
    <row r="325">
      <c r="A325" s="24" t="s">
        <v>244</v>
      </c>
      <c r="B325" s="24" t="s">
        <v>909</v>
      </c>
      <c r="C325" s="24" t="s">
        <v>910</v>
      </c>
      <c r="D325" s="24" t="s">
        <v>95</v>
      </c>
      <c r="E325" s="128" t="s">
        <v>33</v>
      </c>
      <c r="F325" s="6" t="s">
        <v>96</v>
      </c>
      <c r="G325" s="24" t="s">
        <v>98</v>
      </c>
      <c r="H325" s="6" t="b">
        <v>0</v>
      </c>
      <c r="I325" s="6" t="b">
        <v>0</v>
      </c>
      <c r="J325" s="24" t="b">
        <v>1</v>
      </c>
      <c r="K325" s="36" t="s">
        <v>2196</v>
      </c>
      <c r="L325" s="37">
        <v>46206.0</v>
      </c>
      <c r="M325" s="24" t="s">
        <v>102</v>
      </c>
      <c r="N325" s="24" t="s">
        <v>103</v>
      </c>
      <c r="O325" s="24" t="b">
        <v>1</v>
      </c>
      <c r="P325" s="107">
        <v>46190.0</v>
      </c>
      <c r="Q325" s="6"/>
      <c r="R325" s="6"/>
      <c r="S325" s="6"/>
      <c r="T325" s="135">
        <v>46206.4380609838</v>
      </c>
      <c r="U325" s="135">
        <v>46218.0</v>
      </c>
      <c r="V325" s="135">
        <v>46239.45055621528</v>
      </c>
      <c r="W325" s="135"/>
      <c r="X325" s="107">
        <v>46239.0</v>
      </c>
      <c r="Y325" s="6"/>
      <c r="Z325" s="43"/>
      <c r="AA325" s="43"/>
      <c r="AB325" s="43">
        <v>46251.0</v>
      </c>
      <c r="AC325" s="6" t="s">
        <v>1424</v>
      </c>
      <c r="AD325" s="135">
        <v>46206.43845936343</v>
      </c>
      <c r="AE325" s="135">
        <v>46224.02435207176</v>
      </c>
      <c r="AF325" s="135"/>
      <c r="AG325" s="135"/>
      <c r="AH325" s="24"/>
      <c r="AI325" s="24"/>
      <c r="AJ325" s="24"/>
      <c r="AK325" s="6"/>
      <c r="AL325" s="6"/>
      <c r="AM325" s="6"/>
      <c r="AN325" s="6"/>
      <c r="AO325" s="6"/>
      <c r="AP325" s="6"/>
      <c r="AQ325" s="6"/>
      <c r="AR325" s="6"/>
    </row>
    <row r="326">
      <c r="A326" s="24" t="s">
        <v>245</v>
      </c>
      <c r="B326" s="24" t="s">
        <v>2613</v>
      </c>
      <c r="C326" s="24" t="s">
        <v>2614</v>
      </c>
      <c r="D326" s="24" t="s">
        <v>95</v>
      </c>
      <c r="E326" s="128" t="s">
        <v>33</v>
      </c>
      <c r="F326" s="6" t="s">
        <v>96</v>
      </c>
      <c r="G326" s="24" t="s">
        <v>98</v>
      </c>
      <c r="H326" s="6" t="b">
        <v>0</v>
      </c>
      <c r="I326" s="6" t="b">
        <v>0</v>
      </c>
      <c r="J326" s="24" t="b">
        <v>1</v>
      </c>
      <c r="K326" s="36" t="s">
        <v>2196</v>
      </c>
      <c r="L326" s="37">
        <v>46206.0</v>
      </c>
      <c r="M326" s="24" t="s">
        <v>124</v>
      </c>
      <c r="N326" s="24" t="s">
        <v>103</v>
      </c>
      <c r="O326" s="24" t="b">
        <v>1</v>
      </c>
      <c r="P326" s="107">
        <v>46190.0</v>
      </c>
      <c r="Q326" s="6"/>
      <c r="R326" s="6"/>
      <c r="S326" s="6"/>
      <c r="T326" s="135">
        <v>46206.4380609838</v>
      </c>
      <c r="U326" s="135">
        <v>46218.0</v>
      </c>
      <c r="V326" s="6"/>
      <c r="W326" s="135">
        <v>46245.0</v>
      </c>
      <c r="X326" s="6"/>
      <c r="Y326" s="6"/>
      <c r="Z326" s="43"/>
      <c r="AA326" s="43"/>
      <c r="AB326" s="43">
        <v>46251.0</v>
      </c>
      <c r="AC326" s="6" t="s">
        <v>1424</v>
      </c>
      <c r="AD326" s="135">
        <v>46206.43847388889</v>
      </c>
      <c r="AE326" s="135">
        <v>46224.024365543984</v>
      </c>
      <c r="AF326" s="135">
        <v>46211.0</v>
      </c>
      <c r="AG326" s="135">
        <v>46238.0</v>
      </c>
      <c r="AH326" s="24" t="s">
        <v>2615</v>
      </c>
      <c r="AI326" s="24" t="s">
        <v>2397</v>
      </c>
      <c r="AJ326" s="24" t="s">
        <v>2616</v>
      </c>
      <c r="AK326" s="6"/>
      <c r="AL326" s="6"/>
      <c r="AM326" s="6"/>
      <c r="AN326" s="6"/>
      <c r="AO326" s="6"/>
      <c r="AP326" s="6"/>
      <c r="AQ326" s="6"/>
      <c r="AR326" s="6"/>
    </row>
    <row r="327">
      <c r="A327" s="24" t="s">
        <v>247</v>
      </c>
      <c r="B327" s="24" t="s">
        <v>2617</v>
      </c>
      <c r="C327" s="24" t="s">
        <v>2618</v>
      </c>
      <c r="D327" s="24" t="s">
        <v>95</v>
      </c>
      <c r="E327" s="128" t="s">
        <v>33</v>
      </c>
      <c r="F327" s="6" t="s">
        <v>96</v>
      </c>
      <c r="G327" s="24" t="s">
        <v>98</v>
      </c>
      <c r="H327" s="6" t="b">
        <v>0</v>
      </c>
      <c r="I327" s="6" t="b">
        <v>0</v>
      </c>
      <c r="J327" s="24" t="b">
        <v>1</v>
      </c>
      <c r="K327" s="36" t="s">
        <v>2196</v>
      </c>
      <c r="L327" s="37">
        <v>46206.0</v>
      </c>
      <c r="M327" s="24" t="s">
        <v>124</v>
      </c>
      <c r="N327" s="24" t="s">
        <v>103</v>
      </c>
      <c r="O327" s="24" t="b">
        <v>1</v>
      </c>
      <c r="P327" s="107">
        <v>46190.0</v>
      </c>
      <c r="Q327" s="6"/>
      <c r="R327" s="6"/>
      <c r="S327" s="6"/>
      <c r="T327" s="135">
        <v>46206.4380609838</v>
      </c>
      <c r="U327" s="135">
        <v>46218.0</v>
      </c>
      <c r="V327" s="6"/>
      <c r="W327" s="135">
        <v>46245.0</v>
      </c>
      <c r="X327" s="6"/>
      <c r="Y327" s="6"/>
      <c r="Z327" s="43"/>
      <c r="AA327" s="43"/>
      <c r="AB327" s="43">
        <v>46251.0</v>
      </c>
      <c r="AC327" s="6" t="s">
        <v>1424</v>
      </c>
      <c r="AD327" s="135">
        <v>46206.43845945602</v>
      </c>
      <c r="AE327" s="135">
        <v>46224.02438304399</v>
      </c>
      <c r="AF327" s="135">
        <v>46211.0</v>
      </c>
      <c r="AG327" s="135">
        <v>46238.0</v>
      </c>
      <c r="AH327" s="24" t="s">
        <v>2615</v>
      </c>
      <c r="AI327" s="24" t="s">
        <v>2397</v>
      </c>
      <c r="AJ327" s="24" t="s">
        <v>2616</v>
      </c>
      <c r="AK327" s="6"/>
      <c r="AL327" s="6"/>
      <c r="AM327" s="6"/>
      <c r="AN327" s="6"/>
      <c r="AO327" s="6"/>
      <c r="AP327" s="6"/>
      <c r="AQ327" s="6"/>
      <c r="AR327" s="6"/>
    </row>
    <row r="328">
      <c r="A328" s="24" t="s">
        <v>248</v>
      </c>
      <c r="B328" s="24" t="s">
        <v>2619</v>
      </c>
      <c r="C328" s="24" t="s">
        <v>2620</v>
      </c>
      <c r="D328" s="24" t="s">
        <v>95</v>
      </c>
      <c r="E328" s="128" t="s">
        <v>33</v>
      </c>
      <c r="F328" s="6" t="s">
        <v>96</v>
      </c>
      <c r="G328" s="24" t="s">
        <v>98</v>
      </c>
      <c r="H328" s="6" t="b">
        <v>0</v>
      </c>
      <c r="I328" s="6" t="b">
        <v>0</v>
      </c>
      <c r="J328" s="24" t="b">
        <v>1</v>
      </c>
      <c r="K328" s="36" t="s">
        <v>2196</v>
      </c>
      <c r="L328" s="37">
        <v>46206.0</v>
      </c>
      <c r="M328" s="24" t="s">
        <v>124</v>
      </c>
      <c r="N328" s="24" t="s">
        <v>103</v>
      </c>
      <c r="O328" s="24" t="b">
        <v>1</v>
      </c>
      <c r="P328" s="107">
        <v>46190.0</v>
      </c>
      <c r="Q328" s="6"/>
      <c r="R328" s="6"/>
      <c r="S328" s="6"/>
      <c r="T328" s="135">
        <v>46206.4380609838</v>
      </c>
      <c r="U328" s="135">
        <v>46218.0</v>
      </c>
      <c r="V328" s="6"/>
      <c r="W328" s="135">
        <v>46245.0</v>
      </c>
      <c r="X328" s="6"/>
      <c r="Y328" s="6"/>
      <c r="Z328" s="43"/>
      <c r="AA328" s="43"/>
      <c r="AB328" s="43">
        <v>46251.0</v>
      </c>
      <c r="AC328" s="6" t="s">
        <v>1424</v>
      </c>
      <c r="AD328" s="135">
        <v>46206.438479351855</v>
      </c>
      <c r="AE328" s="135">
        <v>46224.02439737269</v>
      </c>
      <c r="AF328" s="135">
        <v>46211.0</v>
      </c>
      <c r="AG328" s="135">
        <v>46238.0</v>
      </c>
      <c r="AH328" s="24" t="s">
        <v>2615</v>
      </c>
      <c r="AI328" s="24" t="s">
        <v>2397</v>
      </c>
      <c r="AJ328" s="24" t="s">
        <v>2616</v>
      </c>
      <c r="AK328" s="6"/>
      <c r="AL328" s="6"/>
      <c r="AM328" s="6"/>
      <c r="AN328" s="6"/>
      <c r="AO328" s="6"/>
      <c r="AP328" s="6"/>
      <c r="AQ328" s="6"/>
      <c r="AR328" s="6"/>
    </row>
    <row r="329">
      <c r="A329" s="24" t="s">
        <v>249</v>
      </c>
      <c r="B329" s="24" t="s">
        <v>2622</v>
      </c>
      <c r="C329" s="24" t="s">
        <v>2623</v>
      </c>
      <c r="D329" s="24" t="s">
        <v>95</v>
      </c>
      <c r="E329" s="128" t="s">
        <v>33</v>
      </c>
      <c r="F329" s="6" t="s">
        <v>96</v>
      </c>
      <c r="G329" s="24" t="s">
        <v>98</v>
      </c>
      <c r="H329" s="6" t="b">
        <v>0</v>
      </c>
      <c r="I329" s="6" t="b">
        <v>0</v>
      </c>
      <c r="J329" s="6" t="b">
        <v>0</v>
      </c>
      <c r="K329" s="36" t="s">
        <v>2196</v>
      </c>
      <c r="L329" s="37">
        <v>46206.0</v>
      </c>
      <c r="M329" s="24" t="s">
        <v>124</v>
      </c>
      <c r="N329" s="24" t="s">
        <v>103</v>
      </c>
      <c r="O329" s="24" t="b">
        <v>1</v>
      </c>
      <c r="P329" s="107">
        <v>46211.0</v>
      </c>
      <c r="Q329" s="6"/>
      <c r="R329" s="6"/>
      <c r="S329" s="6"/>
      <c r="T329" s="135">
        <v>46209.3772683912</v>
      </c>
      <c r="U329" s="6"/>
      <c r="V329" s="6"/>
      <c r="W329" s="135">
        <v>46253.0</v>
      </c>
      <c r="X329" s="6"/>
      <c r="Y329" s="6"/>
      <c r="Z329" s="43"/>
      <c r="AA329" s="43"/>
      <c r="AB329" s="43">
        <v>46251.0</v>
      </c>
      <c r="AC329" s="6" t="s">
        <v>1424</v>
      </c>
      <c r="AD329" s="107">
        <v>46209.0</v>
      </c>
      <c r="AE329" s="135">
        <v>46224.02441521991</v>
      </c>
      <c r="AF329" s="135">
        <v>46216.0</v>
      </c>
      <c r="AG329" s="135">
        <v>46246.0</v>
      </c>
      <c r="AH329" s="24" t="s">
        <v>2600</v>
      </c>
      <c r="AI329" s="24" t="s">
        <v>2601</v>
      </c>
      <c r="AJ329" s="24" t="s">
        <v>2602</v>
      </c>
      <c r="AK329" s="6"/>
      <c r="AL329" s="6"/>
      <c r="AM329" s="6"/>
      <c r="AN329" s="6"/>
      <c r="AO329" s="6"/>
      <c r="AP329" s="6"/>
      <c r="AQ329" s="6"/>
      <c r="AR329" s="6"/>
    </row>
    <row r="330">
      <c r="A330" s="316" t="s">
        <v>2624</v>
      </c>
      <c r="B330" s="24" t="s">
        <v>2625</v>
      </c>
      <c r="C330" s="24" t="s">
        <v>2626</v>
      </c>
      <c r="D330" s="24" t="s">
        <v>95</v>
      </c>
      <c r="E330" s="128" t="s">
        <v>33</v>
      </c>
      <c r="F330" s="6" t="s">
        <v>96</v>
      </c>
      <c r="G330" s="24" t="s">
        <v>418</v>
      </c>
      <c r="H330" s="6" t="b">
        <v>0</v>
      </c>
      <c r="I330" s="6" t="b">
        <v>0</v>
      </c>
      <c r="J330" s="6" t="b">
        <v>0</v>
      </c>
      <c r="K330" s="36" t="s">
        <v>2360</v>
      </c>
      <c r="L330" s="37">
        <v>46206.0</v>
      </c>
      <c r="M330" s="24" t="s">
        <v>124</v>
      </c>
      <c r="N330" s="24" t="s">
        <v>103</v>
      </c>
      <c r="O330" s="24" t="b">
        <v>1</v>
      </c>
      <c r="P330" s="24" t="s">
        <v>51</v>
      </c>
      <c r="Q330" s="6"/>
      <c r="R330" s="6"/>
      <c r="S330" s="6"/>
      <c r="T330" s="135">
        <v>46209.377957766206</v>
      </c>
      <c r="U330" s="135">
        <v>46216.0</v>
      </c>
      <c r="V330" s="6"/>
      <c r="W330" s="135"/>
      <c r="X330" s="6"/>
      <c r="Y330" s="6"/>
      <c r="Z330" s="43"/>
      <c r="AA330" s="43"/>
      <c r="AB330" s="43">
        <v>46251.0</v>
      </c>
      <c r="AC330" s="6" t="s">
        <v>1424</v>
      </c>
      <c r="AD330" s="135">
        <v>46211.71739578704</v>
      </c>
      <c r="AE330" s="6"/>
      <c r="AF330" s="135"/>
      <c r="AG330" s="135"/>
      <c r="AH330" s="24"/>
      <c r="AI330" s="24"/>
      <c r="AJ330" s="24"/>
      <c r="AK330" s="6"/>
      <c r="AL330" s="6"/>
      <c r="AM330" s="6"/>
      <c r="AN330" s="6"/>
      <c r="AO330" s="6"/>
      <c r="AP330" s="6"/>
      <c r="AQ330" s="6"/>
      <c r="AR330" s="6"/>
    </row>
    <row r="331">
      <c r="A331" s="316" t="s">
        <v>2627</v>
      </c>
      <c r="B331" s="24" t="s">
        <v>2628</v>
      </c>
      <c r="C331" s="24" t="s">
        <v>2629</v>
      </c>
      <c r="D331" s="24" t="s">
        <v>95</v>
      </c>
      <c r="E331" s="128" t="s">
        <v>33</v>
      </c>
      <c r="F331" s="6" t="s">
        <v>96</v>
      </c>
      <c r="G331" s="24" t="s">
        <v>418</v>
      </c>
      <c r="H331" s="6" t="b">
        <v>0</v>
      </c>
      <c r="I331" s="6" t="b">
        <v>0</v>
      </c>
      <c r="J331" s="6" t="b">
        <v>0</v>
      </c>
      <c r="K331" s="36" t="s">
        <v>2360</v>
      </c>
      <c r="L331" s="37">
        <v>46206.0</v>
      </c>
      <c r="M331" s="24" t="s">
        <v>102</v>
      </c>
      <c r="N331" s="24" t="s">
        <v>103</v>
      </c>
      <c r="O331" s="24" t="b">
        <v>1</v>
      </c>
      <c r="P331" s="24" t="s">
        <v>51</v>
      </c>
      <c r="Q331" s="6"/>
      <c r="R331" s="6"/>
      <c r="S331" s="6"/>
      <c r="T331" s="135">
        <v>46209.37797770833</v>
      </c>
      <c r="U331" s="107">
        <v>46210.0</v>
      </c>
      <c r="V331" s="6"/>
      <c r="W331" s="135"/>
      <c r="X331" s="135">
        <v>46219.0</v>
      </c>
      <c r="Y331" s="135">
        <v>46223.66632351852</v>
      </c>
      <c r="Z331" s="43"/>
      <c r="AA331" s="43"/>
      <c r="AB331" s="43">
        <v>46223.66632351852</v>
      </c>
      <c r="AC331" s="6" t="s">
        <v>1424</v>
      </c>
      <c r="AD331" s="135">
        <v>46210.7661612963</v>
      </c>
      <c r="AE331" s="6"/>
      <c r="AF331" s="135"/>
      <c r="AG331" s="135"/>
      <c r="AH331" s="24"/>
      <c r="AI331" s="24"/>
      <c r="AJ331" s="24"/>
      <c r="AK331" s="6"/>
      <c r="AL331" s="6"/>
      <c r="AM331" s="6"/>
      <c r="AN331" s="6"/>
      <c r="AO331" s="6"/>
      <c r="AP331" s="6"/>
      <c r="AQ331" s="6"/>
      <c r="AR331" s="6"/>
    </row>
    <row r="332">
      <c r="A332" s="24" t="s">
        <v>2630</v>
      </c>
      <c r="B332" s="24" t="s">
        <v>2631</v>
      </c>
      <c r="C332" s="24" t="s">
        <v>2632</v>
      </c>
      <c r="D332" s="24" t="s">
        <v>120</v>
      </c>
      <c r="E332" s="128" t="s">
        <v>149</v>
      </c>
      <c r="F332" s="6" t="s">
        <v>96</v>
      </c>
      <c r="G332" s="24" t="s">
        <v>98</v>
      </c>
      <c r="H332" s="6" t="b">
        <v>0</v>
      </c>
      <c r="I332" s="6" t="b">
        <v>0</v>
      </c>
      <c r="J332" s="6" t="b">
        <v>0</v>
      </c>
      <c r="K332" s="36" t="s">
        <v>2488</v>
      </c>
      <c r="L332" s="37">
        <v>46206.0</v>
      </c>
      <c r="M332" s="24" t="s">
        <v>102</v>
      </c>
      <c r="N332" s="24" t="s">
        <v>2239</v>
      </c>
      <c r="O332" s="24" t="b">
        <v>1</v>
      </c>
      <c r="P332" s="24" t="s">
        <v>51</v>
      </c>
      <c r="Q332" s="6"/>
      <c r="R332" s="6"/>
      <c r="S332" s="6"/>
      <c r="T332" s="135">
        <v>46209.379873611106</v>
      </c>
      <c r="U332" s="6"/>
      <c r="V332" s="6"/>
      <c r="W332" s="6"/>
      <c r="X332" s="6"/>
      <c r="Y332" s="135">
        <v>46223.6213865625</v>
      </c>
      <c r="Z332" s="43"/>
      <c r="AA332" s="43"/>
      <c r="AB332" s="43">
        <v>46223.6213865625</v>
      </c>
      <c r="AC332" s="6" t="s">
        <v>1424</v>
      </c>
      <c r="AD332" s="135">
        <v>46209.0</v>
      </c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</row>
    <row r="333">
      <c r="A333" s="24" t="s">
        <v>249</v>
      </c>
      <c r="B333" s="24" t="s">
        <v>2622</v>
      </c>
      <c r="C333" s="24" t="s">
        <v>2623</v>
      </c>
      <c r="D333" s="24" t="s">
        <v>95</v>
      </c>
      <c r="E333" s="128" t="s">
        <v>33</v>
      </c>
      <c r="F333" s="6" t="s">
        <v>96</v>
      </c>
      <c r="G333" s="24" t="s">
        <v>98</v>
      </c>
      <c r="H333" s="6" t="b">
        <v>0</v>
      </c>
      <c r="I333" s="6" t="b">
        <v>0</v>
      </c>
      <c r="J333" s="6" t="b">
        <v>0</v>
      </c>
      <c r="K333" s="36" t="s">
        <v>2196</v>
      </c>
      <c r="L333" s="37">
        <v>46206.0</v>
      </c>
      <c r="M333" s="24" t="s">
        <v>124</v>
      </c>
      <c r="N333" s="24" t="s">
        <v>103</v>
      </c>
      <c r="O333" s="24" t="b">
        <v>1</v>
      </c>
      <c r="P333" s="107">
        <v>46211.0</v>
      </c>
      <c r="Q333" s="6"/>
      <c r="R333" s="6"/>
      <c r="S333" s="6"/>
      <c r="T333" s="135">
        <v>46209.67390328704</v>
      </c>
      <c r="U333" s="135">
        <v>46218.0</v>
      </c>
      <c r="V333" s="6"/>
      <c r="W333" s="135">
        <v>46255.0</v>
      </c>
      <c r="X333" s="6"/>
      <c r="Y333" s="6"/>
      <c r="Z333" s="43"/>
      <c r="AA333" s="43"/>
      <c r="AB333" s="43">
        <v>46251.0</v>
      </c>
      <c r="AC333" s="6" t="s">
        <v>1424</v>
      </c>
      <c r="AD333" s="135">
        <v>46209.67393710648</v>
      </c>
      <c r="AE333" s="135">
        <v>46224.0244331713</v>
      </c>
      <c r="AF333" s="135">
        <v>46216.0</v>
      </c>
      <c r="AG333" s="135">
        <v>46248.0</v>
      </c>
      <c r="AH333" s="24" t="s">
        <v>2572</v>
      </c>
      <c r="AI333" s="24" t="s">
        <v>2397</v>
      </c>
      <c r="AJ333" s="24" t="s">
        <v>2573</v>
      </c>
      <c r="AK333" s="6"/>
      <c r="AL333" s="6"/>
      <c r="AM333" s="6"/>
      <c r="AN333" s="6"/>
      <c r="AO333" s="6"/>
      <c r="AP333" s="6"/>
      <c r="AQ333" s="6"/>
      <c r="AR333" s="6"/>
    </row>
    <row r="334">
      <c r="A334" s="24" t="s">
        <v>575</v>
      </c>
      <c r="B334" s="24" t="s">
        <v>2585</v>
      </c>
      <c r="C334" s="24" t="s">
        <v>2586</v>
      </c>
      <c r="D334" s="24" t="s">
        <v>95</v>
      </c>
      <c r="E334" s="128" t="s">
        <v>33</v>
      </c>
      <c r="F334" s="6" t="s">
        <v>96</v>
      </c>
      <c r="G334" s="24" t="s">
        <v>98</v>
      </c>
      <c r="H334" s="6" t="b">
        <v>0</v>
      </c>
      <c r="I334" s="6" t="b">
        <v>0</v>
      </c>
      <c r="J334" s="6" t="b">
        <v>0</v>
      </c>
      <c r="K334" s="36" t="s">
        <v>2196</v>
      </c>
      <c r="L334" s="37">
        <v>46198.0</v>
      </c>
      <c r="M334" s="24" t="s">
        <v>124</v>
      </c>
      <c r="N334" s="24" t="s">
        <v>103</v>
      </c>
      <c r="O334" s="24" t="b">
        <v>1</v>
      </c>
      <c r="P334" s="107">
        <v>46233.0</v>
      </c>
      <c r="Q334" s="6"/>
      <c r="R334" s="6"/>
      <c r="S334" s="6"/>
      <c r="T334" s="135">
        <v>46209.711863379634</v>
      </c>
      <c r="U334" s="135">
        <v>46237.0</v>
      </c>
      <c r="V334" s="6"/>
      <c r="W334" s="135">
        <v>46274.0</v>
      </c>
      <c r="X334" s="6"/>
      <c r="Y334" s="135"/>
      <c r="Z334" s="43"/>
      <c r="AA334" s="43"/>
      <c r="AB334" s="43">
        <v>46251.0</v>
      </c>
      <c r="AC334" s="6" t="s">
        <v>1424</v>
      </c>
      <c r="AD334" s="135">
        <v>46209.711916307875</v>
      </c>
      <c r="AE334" s="135">
        <v>46224.02444789352</v>
      </c>
      <c r="AF334" s="135">
        <v>46238.0</v>
      </c>
      <c r="AG334" s="135">
        <v>46267.0</v>
      </c>
      <c r="AH334" s="24" t="s">
        <v>2634</v>
      </c>
      <c r="AI334" s="24" t="s">
        <v>2397</v>
      </c>
      <c r="AJ334" s="24" t="s">
        <v>2635</v>
      </c>
      <c r="AK334" s="6"/>
      <c r="AL334" s="6"/>
      <c r="AM334" s="6"/>
      <c r="AN334" s="6"/>
      <c r="AO334" s="6"/>
      <c r="AP334" s="6"/>
      <c r="AQ334" s="6"/>
      <c r="AR334" s="6"/>
    </row>
    <row r="335">
      <c r="A335" s="24" t="s">
        <v>251</v>
      </c>
      <c r="B335" s="24" t="s">
        <v>2636</v>
      </c>
      <c r="C335" s="24" t="s">
        <v>2637</v>
      </c>
      <c r="D335" s="24" t="s">
        <v>144</v>
      </c>
      <c r="E335" s="128" t="s">
        <v>145</v>
      </c>
      <c r="F335" s="6" t="s">
        <v>96</v>
      </c>
      <c r="G335" s="24" t="s">
        <v>98</v>
      </c>
      <c r="H335" s="6" t="b">
        <v>0</v>
      </c>
      <c r="I335" s="6" t="b">
        <v>0</v>
      </c>
      <c r="J335" s="6" t="b">
        <v>0</v>
      </c>
      <c r="K335" s="36" t="s">
        <v>2196</v>
      </c>
      <c r="L335" s="37">
        <v>46209.0</v>
      </c>
      <c r="M335" s="24" t="s">
        <v>131</v>
      </c>
      <c r="N335" s="24" t="s">
        <v>2239</v>
      </c>
      <c r="O335" s="6" t="b">
        <v>0</v>
      </c>
      <c r="P335" s="6"/>
      <c r="Q335" s="24" t="s">
        <v>2638</v>
      </c>
      <c r="R335" s="6"/>
      <c r="S335" s="6"/>
      <c r="T335" s="135">
        <v>46210.45856233797</v>
      </c>
      <c r="U335" s="135">
        <v>46220.0</v>
      </c>
      <c r="V335" s="6"/>
      <c r="W335" s="6"/>
      <c r="X335" s="6"/>
      <c r="Y335" s="6"/>
      <c r="Z335" s="37">
        <v>46240.603979259264</v>
      </c>
      <c r="AA335" s="37"/>
      <c r="AB335" s="43">
        <v>46251.0</v>
      </c>
      <c r="AC335" s="6" t="s">
        <v>1424</v>
      </c>
      <c r="AD335" s="6"/>
      <c r="AE335" s="135">
        <v>46224.02446327546</v>
      </c>
      <c r="AF335" s="6"/>
      <c r="AG335" s="6"/>
      <c r="AH335" s="24" t="s">
        <v>2323</v>
      </c>
      <c r="AI335" s="24" t="s">
        <v>2324</v>
      </c>
      <c r="AJ335" s="24" t="s">
        <v>2639</v>
      </c>
      <c r="AK335" s="6"/>
      <c r="AL335" s="6"/>
      <c r="AM335" s="6"/>
      <c r="AN335" s="6"/>
      <c r="AO335" s="6"/>
      <c r="AP335" s="6"/>
      <c r="AQ335" s="6"/>
      <c r="AR335" s="6"/>
    </row>
    <row r="336">
      <c r="A336" s="24" t="s">
        <v>583</v>
      </c>
      <c r="B336" s="24" t="s">
        <v>2640</v>
      </c>
      <c r="C336" s="24" t="s">
        <v>2001</v>
      </c>
      <c r="D336" s="24" t="s">
        <v>95</v>
      </c>
      <c r="E336" s="128" t="s">
        <v>33</v>
      </c>
      <c r="F336" s="6" t="s">
        <v>96</v>
      </c>
      <c r="G336" s="24" t="s">
        <v>98</v>
      </c>
      <c r="H336" s="6" t="b">
        <v>0</v>
      </c>
      <c r="I336" s="6" t="b">
        <v>0</v>
      </c>
      <c r="J336" s="6" t="b">
        <v>0</v>
      </c>
      <c r="K336" s="36" t="s">
        <v>2196</v>
      </c>
      <c r="L336" s="37">
        <v>46203.0</v>
      </c>
      <c r="M336" s="24" t="s">
        <v>124</v>
      </c>
      <c r="N336" s="24" t="s">
        <v>2239</v>
      </c>
      <c r="O336" s="6" t="b">
        <v>0</v>
      </c>
      <c r="P336" s="6"/>
      <c r="Q336" s="6"/>
      <c r="R336" s="6"/>
      <c r="S336" s="6"/>
      <c r="T336" s="135">
        <v>46211.668246643516</v>
      </c>
      <c r="U336" s="135">
        <v>46237.0</v>
      </c>
      <c r="V336" s="6"/>
      <c r="W336" s="6"/>
      <c r="X336" s="6"/>
      <c r="Y336" s="6"/>
      <c r="Z336" s="43"/>
      <c r="AA336" s="37"/>
      <c r="AB336" s="43">
        <v>46251.0</v>
      </c>
      <c r="AC336" s="6" t="s">
        <v>1424</v>
      </c>
      <c r="AD336" s="6"/>
      <c r="AE336" s="135">
        <v>46224.024476481485</v>
      </c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</row>
    <row r="337">
      <c r="A337" s="24" t="s">
        <v>240</v>
      </c>
      <c r="B337" s="24" t="s">
        <v>2641</v>
      </c>
      <c r="C337" s="24" t="s">
        <v>2642</v>
      </c>
      <c r="D337" s="24" t="s">
        <v>444</v>
      </c>
      <c r="E337" s="128" t="s">
        <v>445</v>
      </c>
      <c r="F337" s="6" t="s">
        <v>96</v>
      </c>
      <c r="G337" s="24" t="s">
        <v>98</v>
      </c>
      <c r="H337" s="6" t="b">
        <v>0</v>
      </c>
      <c r="I337" s="6" t="b">
        <v>0</v>
      </c>
      <c r="J337" s="6" t="b">
        <v>0</v>
      </c>
      <c r="K337" s="36" t="s">
        <v>2196</v>
      </c>
      <c r="L337" s="37">
        <v>46203.0</v>
      </c>
      <c r="M337" s="24" t="s">
        <v>102</v>
      </c>
      <c r="N337" s="24" t="s">
        <v>2239</v>
      </c>
      <c r="O337" s="24" t="b">
        <v>1</v>
      </c>
      <c r="P337" s="6"/>
      <c r="Q337" s="6"/>
      <c r="R337" s="6"/>
      <c r="S337" s="6"/>
      <c r="T337" s="135">
        <v>46211.66939848379</v>
      </c>
      <c r="U337" s="6"/>
      <c r="V337" s="135">
        <v>46230.435343564815</v>
      </c>
      <c r="W337" s="135"/>
      <c r="X337" s="107">
        <v>46230.0</v>
      </c>
      <c r="Y337" s="6"/>
      <c r="Z337" s="43"/>
      <c r="AA337" s="37"/>
      <c r="AB337" s="43">
        <v>46251.0</v>
      </c>
      <c r="AC337" s="6" t="s">
        <v>1424</v>
      </c>
      <c r="AD337" s="135">
        <v>46211.66939848379</v>
      </c>
      <c r="AE337" s="135">
        <v>46224.02449003472</v>
      </c>
      <c r="AF337" s="135"/>
      <c r="AG337" s="135"/>
      <c r="AH337" s="24"/>
      <c r="AI337" s="24"/>
      <c r="AJ337" s="24"/>
      <c r="AK337" s="6"/>
      <c r="AL337" s="6"/>
      <c r="AM337" s="6"/>
      <c r="AN337" s="6"/>
      <c r="AO337" s="6"/>
      <c r="AP337" s="6"/>
      <c r="AQ337" s="6"/>
      <c r="AR337" s="6"/>
    </row>
    <row r="338">
      <c r="A338" s="24" t="s">
        <v>2643</v>
      </c>
      <c r="B338" s="24" t="s">
        <v>2644</v>
      </c>
      <c r="C338" s="24" t="s">
        <v>2645</v>
      </c>
      <c r="D338" s="24" t="s">
        <v>120</v>
      </c>
      <c r="E338" s="128" t="s">
        <v>149</v>
      </c>
      <c r="F338" s="6" t="s">
        <v>96</v>
      </c>
      <c r="G338" s="24" t="s">
        <v>98</v>
      </c>
      <c r="H338" s="6" t="b">
        <v>0</v>
      </c>
      <c r="I338" s="6" t="b">
        <v>0</v>
      </c>
      <c r="J338" s="6" t="b">
        <v>0</v>
      </c>
      <c r="K338" s="36" t="s">
        <v>2488</v>
      </c>
      <c r="L338" s="37">
        <v>46211.0</v>
      </c>
      <c r="M338" s="24" t="s">
        <v>102</v>
      </c>
      <c r="N338" s="24" t="s">
        <v>2239</v>
      </c>
      <c r="O338" s="24" t="b">
        <v>1</v>
      </c>
      <c r="P338" s="6"/>
      <c r="Q338" s="6"/>
      <c r="R338" s="6"/>
      <c r="S338" s="6"/>
      <c r="T338" s="135">
        <v>46217.63285974537</v>
      </c>
      <c r="U338" s="6"/>
      <c r="V338" s="135">
        <v>46230.698311134256</v>
      </c>
      <c r="W338" s="6"/>
      <c r="X338" s="6"/>
      <c r="Y338" s="6"/>
      <c r="Z338" s="43"/>
      <c r="AA338" s="43"/>
      <c r="AB338" s="43">
        <v>46251.0</v>
      </c>
      <c r="AC338" s="6" t="s">
        <v>1424</v>
      </c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</row>
    <row r="339">
      <c r="A339" s="24" t="s">
        <v>2646</v>
      </c>
      <c r="B339" s="24" t="s">
        <v>2647</v>
      </c>
      <c r="C339" s="24" t="s">
        <v>2648</v>
      </c>
      <c r="D339" s="24" t="s">
        <v>120</v>
      </c>
      <c r="E339" s="128" t="s">
        <v>149</v>
      </c>
      <c r="F339" s="6" t="s">
        <v>96</v>
      </c>
      <c r="G339" s="24" t="s">
        <v>98</v>
      </c>
      <c r="H339" s="6" t="b">
        <v>0</v>
      </c>
      <c r="I339" s="6" t="b">
        <v>0</v>
      </c>
      <c r="J339" s="6" t="b">
        <v>0</v>
      </c>
      <c r="K339" s="36" t="s">
        <v>2488</v>
      </c>
      <c r="L339" s="37">
        <v>46211.0</v>
      </c>
      <c r="M339" s="24" t="s">
        <v>102</v>
      </c>
      <c r="N339" s="24" t="s">
        <v>2239</v>
      </c>
      <c r="O339" s="24" t="b">
        <v>1</v>
      </c>
      <c r="P339" s="6"/>
      <c r="Q339" s="6"/>
      <c r="R339" s="6"/>
      <c r="S339" s="6"/>
      <c r="T339" s="135">
        <v>46217.63318576389</v>
      </c>
      <c r="U339" s="6"/>
      <c r="V339" s="135">
        <v>46230.69848008102</v>
      </c>
      <c r="W339" s="6"/>
      <c r="X339" s="6"/>
      <c r="Y339" s="6"/>
      <c r="Z339" s="43"/>
      <c r="AA339" s="43"/>
      <c r="AB339" s="43">
        <v>46251.0</v>
      </c>
      <c r="AC339" s="6" t="s">
        <v>1424</v>
      </c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</row>
    <row r="340">
      <c r="A340" s="24" t="s">
        <v>2649</v>
      </c>
      <c r="B340" s="24" t="s">
        <v>2650</v>
      </c>
      <c r="C340" s="24" t="s">
        <v>2651</v>
      </c>
      <c r="D340" s="24" t="s">
        <v>120</v>
      </c>
      <c r="E340" s="128" t="s">
        <v>149</v>
      </c>
      <c r="F340" s="6" t="s">
        <v>96</v>
      </c>
      <c r="G340" s="24" t="s">
        <v>98</v>
      </c>
      <c r="H340" s="6" t="b">
        <v>0</v>
      </c>
      <c r="I340" s="6" t="b">
        <v>0</v>
      </c>
      <c r="J340" s="6" t="b">
        <v>0</v>
      </c>
      <c r="K340" s="36" t="s">
        <v>100</v>
      </c>
      <c r="L340" s="37">
        <v>46213.0</v>
      </c>
      <c r="M340" s="24" t="s">
        <v>102</v>
      </c>
      <c r="N340" s="24" t="s">
        <v>2239</v>
      </c>
      <c r="O340" s="24" t="b">
        <v>1</v>
      </c>
      <c r="P340" s="6"/>
      <c r="Q340" s="6"/>
      <c r="R340" s="6"/>
      <c r="S340" s="6"/>
      <c r="T340" s="135">
        <v>46217.63362559028</v>
      </c>
      <c r="U340" s="107">
        <v>46218.0</v>
      </c>
      <c r="V340" s="135"/>
      <c r="W340" s="6"/>
      <c r="X340" s="107">
        <v>46226.0</v>
      </c>
      <c r="Y340" s="135">
        <v>46227.560489826385</v>
      </c>
      <c r="Z340" s="43"/>
      <c r="AA340" s="43"/>
      <c r="AB340" s="43">
        <v>46227.560489826385</v>
      </c>
      <c r="AC340" s="6" t="s">
        <v>1424</v>
      </c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</row>
    <row r="341">
      <c r="A341" s="24" t="s">
        <v>2652</v>
      </c>
      <c r="B341" s="24" t="s">
        <v>2653</v>
      </c>
      <c r="C341" s="24" t="s">
        <v>2654</v>
      </c>
      <c r="D341" s="24" t="s">
        <v>120</v>
      </c>
      <c r="E341" s="128" t="s">
        <v>149</v>
      </c>
      <c r="F341" s="6" t="s">
        <v>96</v>
      </c>
      <c r="G341" s="24" t="s">
        <v>98</v>
      </c>
      <c r="H341" s="6" t="b">
        <v>0</v>
      </c>
      <c r="I341" s="6" t="b">
        <v>0</v>
      </c>
      <c r="J341" s="6" t="b">
        <v>0</v>
      </c>
      <c r="K341" s="36" t="s">
        <v>2488</v>
      </c>
      <c r="L341" s="37">
        <v>46213.0</v>
      </c>
      <c r="M341" s="24" t="s">
        <v>102</v>
      </c>
      <c r="N341" s="24" t="s">
        <v>2239</v>
      </c>
      <c r="O341" s="24" t="b">
        <v>1</v>
      </c>
      <c r="P341" s="6"/>
      <c r="Q341" s="6"/>
      <c r="R341" s="6"/>
      <c r="S341" s="6"/>
      <c r="T341" s="135">
        <v>46217.63380496528</v>
      </c>
      <c r="U341" s="107">
        <v>46219.0</v>
      </c>
      <c r="V341" s="135"/>
      <c r="W341" s="6"/>
      <c r="X341" s="135">
        <v>46227.64366028935</v>
      </c>
      <c r="Y341" s="135">
        <v>46227.64366028935</v>
      </c>
      <c r="Z341" s="43"/>
      <c r="AA341" s="43"/>
      <c r="AB341" s="43">
        <v>46227.64366028935</v>
      </c>
      <c r="AC341" s="6" t="s">
        <v>1424</v>
      </c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</row>
    <row r="342">
      <c r="A342" s="24" t="s">
        <v>2655</v>
      </c>
      <c r="B342" s="24" t="s">
        <v>2656</v>
      </c>
      <c r="C342" s="24" t="s">
        <v>2651</v>
      </c>
      <c r="D342" s="24" t="s">
        <v>120</v>
      </c>
      <c r="E342" s="128" t="s">
        <v>149</v>
      </c>
      <c r="F342" s="6" t="s">
        <v>96</v>
      </c>
      <c r="G342" s="24" t="s">
        <v>98</v>
      </c>
      <c r="H342" s="6" t="b">
        <v>0</v>
      </c>
      <c r="I342" s="6" t="b">
        <v>0</v>
      </c>
      <c r="J342" s="6" t="b">
        <v>0</v>
      </c>
      <c r="K342" s="36" t="s">
        <v>2488</v>
      </c>
      <c r="L342" s="37">
        <v>46213.0</v>
      </c>
      <c r="M342" s="24" t="s">
        <v>102</v>
      </c>
      <c r="N342" s="24" t="s">
        <v>2239</v>
      </c>
      <c r="O342" s="24" t="b">
        <v>1</v>
      </c>
      <c r="P342" s="6"/>
      <c r="Q342" s="6"/>
      <c r="R342" s="6"/>
      <c r="S342" s="6"/>
      <c r="T342" s="135">
        <v>46219.52549864583</v>
      </c>
      <c r="U342" s="6"/>
      <c r="V342" s="135">
        <v>46230.648288738426</v>
      </c>
      <c r="W342" s="6"/>
      <c r="X342" s="6"/>
      <c r="Y342" s="6"/>
      <c r="Z342" s="43"/>
      <c r="AA342" s="43"/>
      <c r="AB342" s="43">
        <v>46251.0</v>
      </c>
      <c r="AC342" s="6" t="s">
        <v>1424</v>
      </c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</row>
    <row r="343">
      <c r="A343" s="322" t="s">
        <v>2659</v>
      </c>
      <c r="B343" s="322" t="s">
        <v>2660</v>
      </c>
      <c r="C343" s="24" t="s">
        <v>2661</v>
      </c>
      <c r="D343" s="24" t="s">
        <v>120</v>
      </c>
      <c r="E343" s="128" t="s">
        <v>149</v>
      </c>
      <c r="F343" s="6" t="s">
        <v>96</v>
      </c>
      <c r="G343" s="24" t="s">
        <v>98</v>
      </c>
      <c r="H343" s="6" t="b">
        <v>0</v>
      </c>
      <c r="I343" s="6" t="b">
        <v>0</v>
      </c>
      <c r="J343" s="6" t="b">
        <v>0</v>
      </c>
      <c r="K343" s="36" t="s">
        <v>2488</v>
      </c>
      <c r="L343" s="37">
        <v>46213.0</v>
      </c>
      <c r="M343" s="24" t="s">
        <v>102</v>
      </c>
      <c r="N343" s="24" t="s">
        <v>2239</v>
      </c>
      <c r="O343" s="24" t="b">
        <v>1</v>
      </c>
      <c r="P343" s="6"/>
      <c r="Q343" s="6"/>
      <c r="R343" s="6"/>
      <c r="S343" s="6"/>
      <c r="T343" s="135">
        <v>46219.64770386574</v>
      </c>
      <c r="U343" s="6"/>
      <c r="V343" s="135">
        <v>46231.46509371528</v>
      </c>
      <c r="W343" s="6"/>
      <c r="X343" s="6"/>
      <c r="Y343" s="6"/>
      <c r="Z343" s="43"/>
      <c r="AA343" s="43"/>
      <c r="AB343" s="43">
        <v>46251.0</v>
      </c>
      <c r="AC343" s="6" t="s">
        <v>1424</v>
      </c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</row>
    <row r="344">
      <c r="A344" s="24" t="s">
        <v>2665</v>
      </c>
      <c r="B344" s="24" t="s">
        <v>2666</v>
      </c>
      <c r="C344" s="24" t="s">
        <v>2667</v>
      </c>
      <c r="D344" s="24" t="s">
        <v>120</v>
      </c>
      <c r="E344" s="128" t="s">
        <v>149</v>
      </c>
      <c r="F344" s="6" t="s">
        <v>96</v>
      </c>
      <c r="G344" s="24" t="s">
        <v>98</v>
      </c>
      <c r="H344" s="6" t="b">
        <v>0</v>
      </c>
      <c r="I344" s="6" t="b">
        <v>0</v>
      </c>
      <c r="J344" s="6" t="b">
        <v>0</v>
      </c>
      <c r="K344" s="36" t="s">
        <v>2488</v>
      </c>
      <c r="L344" s="37">
        <v>46216.0</v>
      </c>
      <c r="M344" s="24" t="s">
        <v>102</v>
      </c>
      <c r="N344" s="24" t="s">
        <v>2239</v>
      </c>
      <c r="O344" s="24" t="b">
        <v>1</v>
      </c>
      <c r="P344" s="6"/>
      <c r="Q344" s="6"/>
      <c r="R344" s="6"/>
      <c r="S344" s="6"/>
      <c r="T344" s="135">
        <v>46237.392194375</v>
      </c>
      <c r="U344" s="6"/>
      <c r="V344" s="135">
        <v>46248.67298358797</v>
      </c>
      <c r="W344" s="6"/>
      <c r="X344" s="6"/>
      <c r="Y344" s="6"/>
      <c r="Z344" s="43"/>
      <c r="AA344" s="43"/>
      <c r="AB344" s="43">
        <v>46251.0</v>
      </c>
      <c r="AC344" s="6" t="s">
        <v>1424</v>
      </c>
      <c r="AD344" s="135">
        <v>46237.39223840278</v>
      </c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</row>
    <row r="345">
      <c r="A345" s="24" t="s">
        <v>2671</v>
      </c>
      <c r="B345" s="24" t="s">
        <v>2672</v>
      </c>
      <c r="C345" s="24" t="s">
        <v>2673</v>
      </c>
      <c r="D345" s="24" t="s">
        <v>120</v>
      </c>
      <c r="E345" s="128" t="s">
        <v>149</v>
      </c>
      <c r="F345" s="6" t="s">
        <v>96</v>
      </c>
      <c r="G345" s="24" t="s">
        <v>98</v>
      </c>
      <c r="H345" s="6" t="b">
        <v>0</v>
      </c>
      <c r="I345" s="6" t="b">
        <v>0</v>
      </c>
      <c r="J345" s="6" t="b">
        <v>0</v>
      </c>
      <c r="K345" s="36" t="s">
        <v>2488</v>
      </c>
      <c r="L345" s="37">
        <v>46211.0</v>
      </c>
      <c r="M345" s="24" t="s">
        <v>102</v>
      </c>
      <c r="N345" s="24" t="s">
        <v>2239</v>
      </c>
      <c r="O345" s="24" t="b">
        <v>1</v>
      </c>
      <c r="P345" s="6"/>
      <c r="Q345" s="6"/>
      <c r="R345" s="6"/>
      <c r="S345" s="6"/>
      <c r="T345" s="135">
        <v>46219.52822184028</v>
      </c>
      <c r="U345" s="6"/>
      <c r="V345" s="135">
        <v>46230.613738541666</v>
      </c>
      <c r="W345" s="6"/>
      <c r="X345" s="6"/>
      <c r="Y345" s="6"/>
      <c r="Z345" s="43"/>
      <c r="AA345" s="43"/>
      <c r="AB345" s="43">
        <v>46251.0</v>
      </c>
      <c r="AC345" s="6" t="s">
        <v>1424</v>
      </c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</row>
    <row r="346">
      <c r="A346" s="24" t="s">
        <v>2675</v>
      </c>
      <c r="B346" s="24" t="s">
        <v>2676</v>
      </c>
      <c r="C346" s="24" t="s">
        <v>2677</v>
      </c>
      <c r="D346" s="24" t="s">
        <v>144</v>
      </c>
      <c r="E346" s="128" t="s">
        <v>145</v>
      </c>
      <c r="F346" s="24" t="s">
        <v>1040</v>
      </c>
      <c r="G346" s="24" t="s">
        <v>98</v>
      </c>
      <c r="H346" s="6" t="b">
        <v>0</v>
      </c>
      <c r="I346" s="6" t="b">
        <v>0</v>
      </c>
      <c r="J346" s="6" t="b">
        <v>0</v>
      </c>
      <c r="K346" s="36" t="s">
        <v>2196</v>
      </c>
      <c r="L346" s="37">
        <v>46211.0</v>
      </c>
      <c r="M346" s="24" t="s">
        <v>102</v>
      </c>
      <c r="N346" s="24" t="s">
        <v>2239</v>
      </c>
      <c r="O346" s="6" t="b">
        <v>0</v>
      </c>
      <c r="P346" s="6"/>
      <c r="Q346" s="6"/>
      <c r="R346" s="6"/>
      <c r="S346" s="6"/>
      <c r="T346" s="135">
        <v>46223.43247494213</v>
      </c>
      <c r="U346" s="135">
        <v>46227.0</v>
      </c>
      <c r="V346" s="135">
        <v>46240.622269722226</v>
      </c>
      <c r="W346" s="6"/>
      <c r="X346" s="6"/>
      <c r="Y346" s="6"/>
      <c r="Z346" s="43"/>
      <c r="AA346" s="43"/>
      <c r="AB346" s="43">
        <v>46251.0</v>
      </c>
      <c r="AC346" s="6" t="s">
        <v>1424</v>
      </c>
      <c r="AD346" s="6"/>
      <c r="AE346" s="135">
        <v>46224.024507002316</v>
      </c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</row>
    <row r="347">
      <c r="A347" s="24" t="s">
        <v>208</v>
      </c>
      <c r="B347" s="24" t="s">
        <v>2680</v>
      </c>
      <c r="C347" s="24" t="s">
        <v>2681</v>
      </c>
      <c r="D347" s="24" t="s">
        <v>95</v>
      </c>
      <c r="E347" s="128" t="s">
        <v>33</v>
      </c>
      <c r="F347" s="6" t="s">
        <v>96</v>
      </c>
      <c r="G347" s="24" t="s">
        <v>98</v>
      </c>
      <c r="H347" s="6" t="b">
        <v>0</v>
      </c>
      <c r="I347" s="6" t="b">
        <v>0</v>
      </c>
      <c r="J347" s="6" t="b">
        <v>0</v>
      </c>
      <c r="K347" s="36" t="s">
        <v>2196</v>
      </c>
      <c r="L347" s="37">
        <v>46217.0</v>
      </c>
      <c r="M347" s="24" t="s">
        <v>124</v>
      </c>
      <c r="N347" s="24" t="s">
        <v>103</v>
      </c>
      <c r="O347" s="24" t="b">
        <v>1</v>
      </c>
      <c r="P347" s="107">
        <v>46223.0</v>
      </c>
      <c r="Q347" s="6"/>
      <c r="R347" s="6"/>
      <c r="S347" s="6"/>
      <c r="T347" s="135">
        <v>46220.645460405096</v>
      </c>
      <c r="U347" s="135">
        <v>46218.0</v>
      </c>
      <c r="V347" s="6"/>
      <c r="W347" s="135">
        <v>46255.0</v>
      </c>
      <c r="X347" s="6"/>
      <c r="Y347" s="6"/>
      <c r="Z347" s="43"/>
      <c r="AA347" s="43"/>
      <c r="AB347" s="43">
        <v>46251.0</v>
      </c>
      <c r="AC347" s="6" t="s">
        <v>1424</v>
      </c>
      <c r="AD347" s="135">
        <v>46220.645460405096</v>
      </c>
      <c r="AE347" s="135">
        <v>46224.02452741898</v>
      </c>
      <c r="AF347" s="135">
        <v>46228.0</v>
      </c>
      <c r="AG347" s="135">
        <v>46248.0</v>
      </c>
      <c r="AH347" s="24" t="s">
        <v>2572</v>
      </c>
      <c r="AI347" s="24" t="s">
        <v>2397</v>
      </c>
      <c r="AJ347" s="24" t="s">
        <v>2573</v>
      </c>
      <c r="AK347" s="6"/>
      <c r="AL347" s="6"/>
      <c r="AM347" s="6"/>
      <c r="AN347" s="6"/>
      <c r="AO347" s="6"/>
      <c r="AP347" s="6"/>
      <c r="AQ347" s="6"/>
      <c r="AR347" s="6"/>
    </row>
    <row r="348">
      <c r="A348" s="24" t="s">
        <v>2683</v>
      </c>
      <c r="B348" s="24" t="s">
        <v>2684</v>
      </c>
      <c r="C348" s="24" t="s">
        <v>2685</v>
      </c>
      <c r="D348" s="24" t="s">
        <v>144</v>
      </c>
      <c r="E348" s="128" t="s">
        <v>145</v>
      </c>
      <c r="F348" s="6" t="s">
        <v>96</v>
      </c>
      <c r="G348" s="24" t="s">
        <v>98</v>
      </c>
      <c r="H348" s="6" t="b">
        <v>0</v>
      </c>
      <c r="I348" s="6" t="b">
        <v>0</v>
      </c>
      <c r="J348" s="6" t="b">
        <v>0</v>
      </c>
      <c r="K348" s="36" t="s">
        <v>100</v>
      </c>
      <c r="L348" s="37">
        <v>46217.0</v>
      </c>
      <c r="M348" s="24" t="s">
        <v>427</v>
      </c>
      <c r="N348" s="24" t="s">
        <v>2239</v>
      </c>
      <c r="O348" s="6" t="b">
        <v>0</v>
      </c>
      <c r="P348" s="6"/>
      <c r="Q348" s="24" t="s">
        <v>2687</v>
      </c>
      <c r="R348" s="6"/>
      <c r="S348" s="6"/>
      <c r="T348" s="6"/>
      <c r="U348" s="6"/>
      <c r="V348" s="6"/>
      <c r="W348" s="6"/>
      <c r="X348" s="6"/>
      <c r="Y348" s="6"/>
      <c r="Z348" s="43"/>
      <c r="AA348" s="43"/>
      <c r="AB348" s="43">
        <v>46251.0</v>
      </c>
      <c r="AC348" s="6" t="s">
        <v>339</v>
      </c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</row>
    <row r="349">
      <c r="A349" s="24" t="s">
        <v>210</v>
      </c>
      <c r="B349" s="24"/>
      <c r="C349" s="24" t="s">
        <v>2689</v>
      </c>
      <c r="D349" s="24" t="s">
        <v>95</v>
      </c>
      <c r="E349" s="128" t="s">
        <v>33</v>
      </c>
      <c r="F349" s="6" t="s">
        <v>96</v>
      </c>
      <c r="G349" s="24" t="s">
        <v>98</v>
      </c>
      <c r="H349" s="6" t="b">
        <v>0</v>
      </c>
      <c r="I349" s="6" t="b">
        <v>0</v>
      </c>
      <c r="J349" s="6" t="b">
        <v>0</v>
      </c>
      <c r="K349" s="36" t="s">
        <v>2196</v>
      </c>
      <c r="L349" s="37">
        <v>46217.0</v>
      </c>
      <c r="M349" s="24" t="s">
        <v>124</v>
      </c>
      <c r="N349" s="24" t="s">
        <v>103</v>
      </c>
      <c r="O349" s="24" t="b">
        <v>1</v>
      </c>
      <c r="P349" s="107">
        <v>46223.0</v>
      </c>
      <c r="Q349" s="6"/>
      <c r="R349" s="6"/>
      <c r="S349" s="6"/>
      <c r="T349" s="135">
        <v>46220.661036087964</v>
      </c>
      <c r="U349" s="135">
        <v>46218.0</v>
      </c>
      <c r="V349" s="6"/>
      <c r="W349" s="135">
        <v>46255.0</v>
      </c>
      <c r="X349" s="6"/>
      <c r="Y349" s="6"/>
      <c r="Z349" s="43"/>
      <c r="AA349" s="43"/>
      <c r="AB349" s="43">
        <v>46251.0</v>
      </c>
      <c r="AC349" s="6" t="s">
        <v>1424</v>
      </c>
      <c r="AD349" s="135">
        <v>46220.661036087964</v>
      </c>
      <c r="AE349" s="135">
        <v>46224.024541192135</v>
      </c>
      <c r="AF349" s="135">
        <v>46228.0</v>
      </c>
      <c r="AG349" s="135">
        <v>46248.0</v>
      </c>
      <c r="AH349" s="24" t="s">
        <v>2572</v>
      </c>
      <c r="AI349" s="24" t="s">
        <v>2397</v>
      </c>
      <c r="AJ349" s="24" t="s">
        <v>2573</v>
      </c>
      <c r="AK349" s="6"/>
      <c r="AL349" s="6"/>
      <c r="AM349" s="6"/>
      <c r="AN349" s="6"/>
      <c r="AO349" s="6"/>
      <c r="AP349" s="6"/>
      <c r="AQ349" s="6"/>
      <c r="AR349" s="6"/>
    </row>
    <row r="350">
      <c r="A350" s="24" t="s">
        <v>211</v>
      </c>
      <c r="B350" s="24" t="s">
        <v>2691</v>
      </c>
      <c r="C350" s="24" t="s">
        <v>2692</v>
      </c>
      <c r="D350" s="24" t="s">
        <v>95</v>
      </c>
      <c r="E350" s="128" t="s">
        <v>33</v>
      </c>
      <c r="F350" s="6" t="s">
        <v>96</v>
      </c>
      <c r="G350" s="24" t="s">
        <v>98</v>
      </c>
      <c r="H350" s="6" t="b">
        <v>0</v>
      </c>
      <c r="I350" s="6" t="b">
        <v>0</v>
      </c>
      <c r="J350" s="6" t="b">
        <v>0</v>
      </c>
      <c r="K350" s="36" t="s">
        <v>2196</v>
      </c>
      <c r="L350" s="37">
        <v>46217.0</v>
      </c>
      <c r="M350" s="24" t="s">
        <v>124</v>
      </c>
      <c r="N350" s="24" t="s">
        <v>103</v>
      </c>
      <c r="O350" s="24" t="b">
        <v>1</v>
      </c>
      <c r="P350" s="107">
        <v>46223.0</v>
      </c>
      <c r="Q350" s="6"/>
      <c r="R350" s="6"/>
      <c r="S350" s="6"/>
      <c r="T350" s="135">
        <v>46220.68229163194</v>
      </c>
      <c r="U350" s="135">
        <v>46218.0</v>
      </c>
      <c r="V350" s="6"/>
      <c r="W350" s="135">
        <v>46255.0</v>
      </c>
      <c r="X350" s="6"/>
      <c r="Y350" s="6"/>
      <c r="Z350" s="43"/>
      <c r="AA350" s="43"/>
      <c r="AB350" s="43">
        <v>46251.0</v>
      </c>
      <c r="AC350" s="6" t="s">
        <v>1424</v>
      </c>
      <c r="AD350" s="135">
        <v>46220.68229163194</v>
      </c>
      <c r="AE350" s="135">
        <v>46224.02455533565</v>
      </c>
      <c r="AF350" s="135">
        <v>46228.0</v>
      </c>
      <c r="AG350" s="135">
        <v>46248.0</v>
      </c>
      <c r="AH350" s="24" t="s">
        <v>2572</v>
      </c>
      <c r="AI350" s="24" t="s">
        <v>2397</v>
      </c>
      <c r="AJ350" s="24" t="s">
        <v>2573</v>
      </c>
      <c r="AK350" s="6"/>
      <c r="AL350" s="6"/>
      <c r="AM350" s="6"/>
      <c r="AN350" s="6"/>
      <c r="AO350" s="6"/>
      <c r="AP350" s="6"/>
      <c r="AQ350" s="6"/>
      <c r="AR350" s="6"/>
    </row>
    <row r="351">
      <c r="A351" s="24" t="s">
        <v>614</v>
      </c>
      <c r="B351" s="24" t="s">
        <v>2694</v>
      </c>
      <c r="C351" s="24" t="s">
        <v>2695</v>
      </c>
      <c r="D351" s="149" t="s">
        <v>144</v>
      </c>
      <c r="E351" s="323" t="s">
        <v>145</v>
      </c>
      <c r="F351" s="24" t="s">
        <v>1040</v>
      </c>
      <c r="G351" s="24" t="s">
        <v>98</v>
      </c>
      <c r="H351" s="6" t="b">
        <v>0</v>
      </c>
      <c r="I351" s="6" t="b">
        <v>0</v>
      </c>
      <c r="J351" s="6" t="b">
        <v>0</v>
      </c>
      <c r="K351" s="36" t="s">
        <v>2196</v>
      </c>
      <c r="L351" s="37">
        <v>46217.0</v>
      </c>
      <c r="M351" s="24" t="s">
        <v>102</v>
      </c>
      <c r="N351" s="24" t="s">
        <v>2239</v>
      </c>
      <c r="O351" s="24" t="b">
        <v>1</v>
      </c>
      <c r="P351" s="107">
        <v>46223.0</v>
      </c>
      <c r="Q351" s="6"/>
      <c r="R351" s="6"/>
      <c r="S351" s="6"/>
      <c r="T351" s="135">
        <v>46224.50461851852</v>
      </c>
      <c r="U351" s="135">
        <v>46227.0</v>
      </c>
      <c r="V351" s="135">
        <v>46240.62302157407</v>
      </c>
      <c r="W351" s="135"/>
      <c r="X351" s="6"/>
      <c r="Y351" s="6"/>
      <c r="Z351" s="43"/>
      <c r="AA351" s="43"/>
      <c r="AB351" s="43">
        <v>46251.0</v>
      </c>
      <c r="AC351" s="6" t="s">
        <v>1424</v>
      </c>
      <c r="AD351" s="135">
        <v>46224.50472490741</v>
      </c>
      <c r="AE351" s="135">
        <v>46224.50526496528</v>
      </c>
      <c r="AF351" s="135"/>
      <c r="AG351" s="135"/>
      <c r="AH351" s="24"/>
      <c r="AI351" s="24"/>
      <c r="AJ351" s="24"/>
      <c r="AK351" s="6"/>
      <c r="AL351" s="6"/>
      <c r="AM351" s="6"/>
      <c r="AN351" s="6"/>
      <c r="AO351" s="6"/>
      <c r="AP351" s="6"/>
      <c r="AQ351" s="6"/>
      <c r="AR351" s="6"/>
    </row>
    <row r="352">
      <c r="A352" s="24" t="s">
        <v>258</v>
      </c>
      <c r="B352" s="24" t="s">
        <v>2696</v>
      </c>
      <c r="C352" s="24" t="s">
        <v>2697</v>
      </c>
      <c r="D352" s="24" t="s">
        <v>95</v>
      </c>
      <c r="E352" s="128" t="s">
        <v>33</v>
      </c>
      <c r="F352" s="6" t="s">
        <v>96</v>
      </c>
      <c r="G352" s="24" t="s">
        <v>98</v>
      </c>
      <c r="H352" s="6" t="b">
        <v>0</v>
      </c>
      <c r="I352" s="6" t="b">
        <v>0</v>
      </c>
      <c r="J352" s="6" t="b">
        <v>0</v>
      </c>
      <c r="K352" s="36" t="s">
        <v>2196</v>
      </c>
      <c r="L352" s="37">
        <v>46217.0</v>
      </c>
      <c r="M352" s="24" t="s">
        <v>124</v>
      </c>
      <c r="N352" s="24" t="s">
        <v>103</v>
      </c>
      <c r="O352" s="24" t="b">
        <v>1</v>
      </c>
      <c r="P352" s="107">
        <v>46223.0</v>
      </c>
      <c r="Q352" s="6"/>
      <c r="R352" s="6"/>
      <c r="S352" s="6"/>
      <c r="T352" s="135">
        <v>46220.73629055556</v>
      </c>
      <c r="U352" s="135">
        <v>46218.0</v>
      </c>
      <c r="V352" s="6"/>
      <c r="W352" s="135">
        <v>46255.0</v>
      </c>
      <c r="X352" s="6"/>
      <c r="Y352" s="6"/>
      <c r="Z352" s="43"/>
      <c r="AA352" s="43"/>
      <c r="AB352" s="43">
        <v>46251.0</v>
      </c>
      <c r="AC352" s="6" t="s">
        <v>1424</v>
      </c>
      <c r="AD352" s="135">
        <v>46220.73629055556</v>
      </c>
      <c r="AE352" s="135">
        <v>46224.02456827546</v>
      </c>
      <c r="AF352" s="135">
        <v>46228.0</v>
      </c>
      <c r="AG352" s="135">
        <v>46248.0</v>
      </c>
      <c r="AH352" s="24" t="s">
        <v>2572</v>
      </c>
      <c r="AI352" s="24" t="s">
        <v>2397</v>
      </c>
      <c r="AJ352" s="24" t="s">
        <v>2573</v>
      </c>
      <c r="AK352" s="6"/>
      <c r="AL352" s="6"/>
      <c r="AM352" s="6"/>
      <c r="AN352" s="6"/>
      <c r="AO352" s="6"/>
      <c r="AP352" s="6"/>
      <c r="AQ352" s="6"/>
      <c r="AR352" s="6"/>
    </row>
    <row r="353">
      <c r="A353" s="24" t="s">
        <v>272</v>
      </c>
      <c r="B353" s="24" t="s">
        <v>2698</v>
      </c>
      <c r="C353" s="24" t="s">
        <v>2699</v>
      </c>
      <c r="D353" s="24" t="s">
        <v>95</v>
      </c>
      <c r="E353" s="128" t="s">
        <v>33</v>
      </c>
      <c r="F353" s="6" t="s">
        <v>96</v>
      </c>
      <c r="G353" s="24" t="s">
        <v>98</v>
      </c>
      <c r="H353" s="6" t="b">
        <v>0</v>
      </c>
      <c r="I353" s="6" t="b">
        <v>0</v>
      </c>
      <c r="J353" s="6" t="b">
        <v>0</v>
      </c>
      <c r="K353" s="36" t="s">
        <v>2196</v>
      </c>
      <c r="L353" s="37">
        <v>46217.0</v>
      </c>
      <c r="M353" s="24" t="s">
        <v>124</v>
      </c>
      <c r="N353" s="24" t="s">
        <v>103</v>
      </c>
      <c r="O353" s="24" t="b">
        <v>1</v>
      </c>
      <c r="P353" s="107">
        <v>46223.0</v>
      </c>
      <c r="Q353" s="6"/>
      <c r="R353" s="6"/>
      <c r="S353" s="6"/>
      <c r="T353" s="135">
        <v>46220.748099386576</v>
      </c>
      <c r="U353" s="135">
        <v>46218.0</v>
      </c>
      <c r="V353" s="6"/>
      <c r="W353" s="135">
        <v>46255.0</v>
      </c>
      <c r="X353" s="6"/>
      <c r="Y353" s="6"/>
      <c r="Z353" s="43"/>
      <c r="AA353" s="43"/>
      <c r="AB353" s="43">
        <v>46251.0</v>
      </c>
      <c r="AC353" s="6" t="s">
        <v>1424</v>
      </c>
      <c r="AD353" s="135">
        <v>46220.748099386576</v>
      </c>
      <c r="AE353" s="135">
        <v>46224.02458439815</v>
      </c>
      <c r="AF353" s="135">
        <v>46228.0</v>
      </c>
      <c r="AG353" s="135">
        <v>46248.0</v>
      </c>
      <c r="AH353" s="24" t="s">
        <v>2572</v>
      </c>
      <c r="AI353" s="24" t="s">
        <v>2397</v>
      </c>
      <c r="AJ353" s="24" t="s">
        <v>2573</v>
      </c>
      <c r="AK353" s="6"/>
      <c r="AL353" s="6"/>
      <c r="AM353" s="6"/>
      <c r="AN353" s="6"/>
      <c r="AO353" s="6"/>
      <c r="AP353" s="6"/>
      <c r="AQ353" s="6"/>
      <c r="AR353" s="6"/>
    </row>
    <row r="354">
      <c r="A354" s="24" t="s">
        <v>276</v>
      </c>
      <c r="B354" s="24" t="s">
        <v>2700</v>
      </c>
      <c r="C354" s="24" t="s">
        <v>2701</v>
      </c>
      <c r="D354" s="24" t="s">
        <v>95</v>
      </c>
      <c r="E354" s="128" t="s">
        <v>33</v>
      </c>
      <c r="F354" s="6" t="s">
        <v>96</v>
      </c>
      <c r="G354" s="24" t="s">
        <v>98</v>
      </c>
      <c r="H354" s="6" t="b">
        <v>0</v>
      </c>
      <c r="I354" s="6" t="b">
        <v>0</v>
      </c>
      <c r="J354" s="6" t="b">
        <v>0</v>
      </c>
      <c r="K354" s="36" t="s">
        <v>2196</v>
      </c>
      <c r="L354" s="37">
        <v>46217.0</v>
      </c>
      <c r="M354" s="24" t="s">
        <v>124</v>
      </c>
      <c r="N354" s="24" t="s">
        <v>103</v>
      </c>
      <c r="O354" s="24" t="b">
        <v>1</v>
      </c>
      <c r="P354" s="107">
        <v>46225.0</v>
      </c>
      <c r="Q354" s="6"/>
      <c r="R354" s="6"/>
      <c r="S354" s="6"/>
      <c r="T354" s="135">
        <v>46220.76406155093</v>
      </c>
      <c r="U354" s="135">
        <v>46221.0</v>
      </c>
      <c r="V354" s="6"/>
      <c r="W354" s="135">
        <v>46258.0</v>
      </c>
      <c r="X354" s="6"/>
      <c r="Y354" s="6"/>
      <c r="Z354" s="43"/>
      <c r="AA354" s="43"/>
      <c r="AB354" s="43">
        <v>46251.0</v>
      </c>
      <c r="AC354" s="6" t="s">
        <v>1424</v>
      </c>
      <c r="AD354" s="135">
        <v>46220.76406155093</v>
      </c>
      <c r="AE354" s="135">
        <v>46224.024597118056</v>
      </c>
      <c r="AF354" s="135">
        <v>46230.0</v>
      </c>
      <c r="AG354" s="135">
        <v>46251.0</v>
      </c>
      <c r="AH354" s="24" t="s">
        <v>2702</v>
      </c>
      <c r="AI354" s="24" t="s">
        <v>2397</v>
      </c>
      <c r="AJ354" s="24" t="s">
        <v>2703</v>
      </c>
      <c r="AK354" s="6"/>
      <c r="AL354" s="6"/>
      <c r="AM354" s="6"/>
      <c r="AN354" s="6"/>
      <c r="AO354" s="6"/>
      <c r="AP354" s="6"/>
      <c r="AQ354" s="6"/>
      <c r="AR354" s="6"/>
    </row>
    <row r="355">
      <c r="A355" s="24" t="s">
        <v>277</v>
      </c>
      <c r="B355" s="24" t="s">
        <v>2704</v>
      </c>
      <c r="C355" s="24" t="s">
        <v>2705</v>
      </c>
      <c r="D355" s="24" t="s">
        <v>95</v>
      </c>
      <c r="E355" s="128" t="s">
        <v>33</v>
      </c>
      <c r="F355" s="6" t="s">
        <v>96</v>
      </c>
      <c r="G355" s="24" t="s">
        <v>98</v>
      </c>
      <c r="H355" s="6" t="b">
        <v>0</v>
      </c>
      <c r="I355" s="6" t="b">
        <v>0</v>
      </c>
      <c r="J355" s="6" t="b">
        <v>0</v>
      </c>
      <c r="K355" s="36" t="s">
        <v>2196</v>
      </c>
      <c r="L355" s="37">
        <v>46217.0</v>
      </c>
      <c r="M355" s="24" t="s">
        <v>124</v>
      </c>
      <c r="N355" s="24" t="s">
        <v>103</v>
      </c>
      <c r="O355" s="24" t="b">
        <v>1</v>
      </c>
      <c r="P355" s="107">
        <v>46225.0</v>
      </c>
      <c r="Q355" s="6"/>
      <c r="R355" s="6"/>
      <c r="S355" s="6"/>
      <c r="T355" s="135">
        <v>46220.76827706018</v>
      </c>
      <c r="U355" s="135">
        <v>46221.0</v>
      </c>
      <c r="V355" s="6"/>
      <c r="W355" s="135">
        <v>46258.0</v>
      </c>
      <c r="X355" s="6"/>
      <c r="Y355" s="6"/>
      <c r="Z355" s="43"/>
      <c r="AA355" s="43"/>
      <c r="AB355" s="43">
        <v>46251.0</v>
      </c>
      <c r="AC355" s="6" t="s">
        <v>1424</v>
      </c>
      <c r="AD355" s="135">
        <v>46220.76827706018</v>
      </c>
      <c r="AE355" s="135">
        <v>46224.02461222222</v>
      </c>
      <c r="AF355" s="135">
        <v>46230.0</v>
      </c>
      <c r="AG355" s="135">
        <v>46251.0</v>
      </c>
      <c r="AH355" s="24" t="s">
        <v>2702</v>
      </c>
      <c r="AI355" s="24" t="s">
        <v>2397</v>
      </c>
      <c r="AJ355" s="24" t="s">
        <v>2703</v>
      </c>
      <c r="AK355" s="6"/>
      <c r="AL355" s="6"/>
      <c r="AM355" s="6"/>
      <c r="AN355" s="6"/>
      <c r="AO355" s="6"/>
      <c r="AP355" s="6"/>
      <c r="AQ355" s="6"/>
      <c r="AR355" s="6"/>
    </row>
    <row r="356">
      <c r="A356" s="24" t="s">
        <v>2706</v>
      </c>
      <c r="B356" s="24" t="s">
        <v>2707</v>
      </c>
      <c r="C356" s="24" t="s">
        <v>2708</v>
      </c>
      <c r="D356" s="24" t="s">
        <v>120</v>
      </c>
      <c r="E356" s="128" t="s">
        <v>149</v>
      </c>
      <c r="F356" s="6" t="s">
        <v>96</v>
      </c>
      <c r="G356" s="24" t="s">
        <v>98</v>
      </c>
      <c r="H356" s="6" t="b">
        <v>0</v>
      </c>
      <c r="I356" s="6" t="b">
        <v>0</v>
      </c>
      <c r="J356" s="6" t="b">
        <v>0</v>
      </c>
      <c r="K356" s="36" t="s">
        <v>2478</v>
      </c>
      <c r="L356" s="37">
        <v>46217.0</v>
      </c>
      <c r="M356" s="24" t="s">
        <v>102</v>
      </c>
      <c r="N356" s="24" t="s">
        <v>2239</v>
      </c>
      <c r="O356" s="24" t="b">
        <v>1</v>
      </c>
      <c r="P356" s="107">
        <v>46227.0</v>
      </c>
      <c r="Q356" s="24" t="s">
        <v>2709</v>
      </c>
      <c r="R356" s="6"/>
      <c r="S356" s="6"/>
      <c r="T356" s="135">
        <v>46227.616647187504</v>
      </c>
      <c r="U356" s="6"/>
      <c r="V356" s="135">
        <v>46240.70097469907</v>
      </c>
      <c r="W356" s="6"/>
      <c r="X356" s="6"/>
      <c r="Y356" s="6"/>
      <c r="Z356" s="37">
        <v>46220.6710396875</v>
      </c>
      <c r="AA356" s="43"/>
      <c r="AB356" s="43">
        <v>46251.0</v>
      </c>
      <c r="AC356" s="6" t="s">
        <v>1424</v>
      </c>
      <c r="AD356" s="135">
        <v>46231.584538553245</v>
      </c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</row>
    <row r="357">
      <c r="A357" s="24" t="s">
        <v>2710</v>
      </c>
      <c r="B357" s="24" t="s">
        <v>2711</v>
      </c>
      <c r="C357" s="24" t="s">
        <v>2712</v>
      </c>
      <c r="D357" s="24" t="s">
        <v>95</v>
      </c>
      <c r="E357" s="128" t="s">
        <v>33</v>
      </c>
      <c r="F357" s="24" t="s">
        <v>96</v>
      </c>
      <c r="G357" s="24" t="s">
        <v>418</v>
      </c>
      <c r="H357" s="6" t="b">
        <v>0</v>
      </c>
      <c r="I357" s="6" t="b">
        <v>0</v>
      </c>
      <c r="J357" s="6" t="b">
        <v>0</v>
      </c>
      <c r="K357" s="36" t="s">
        <v>2575</v>
      </c>
      <c r="L357" s="37">
        <v>46125.0</v>
      </c>
      <c r="M357" s="24" t="s">
        <v>102</v>
      </c>
      <c r="N357" s="24" t="s">
        <v>103</v>
      </c>
      <c r="O357" s="24" t="b">
        <v>1</v>
      </c>
      <c r="P357" s="6"/>
      <c r="Q357" s="6"/>
      <c r="R357" s="6"/>
      <c r="S357" s="6"/>
      <c r="T357" s="135">
        <v>46220.517317094906</v>
      </c>
      <c r="U357" s="135">
        <v>46220.0</v>
      </c>
      <c r="V357" s="135">
        <v>46233.60289707176</v>
      </c>
      <c r="W357" s="6"/>
      <c r="X357" s="135">
        <v>46226.0</v>
      </c>
      <c r="Y357" s="6"/>
      <c r="Z357" s="43"/>
      <c r="AA357" s="43"/>
      <c r="AB357" s="43">
        <v>46251.0</v>
      </c>
      <c r="AC357" s="6" t="s">
        <v>1424</v>
      </c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</row>
    <row r="358">
      <c r="A358" s="24" t="s">
        <v>332</v>
      </c>
      <c r="B358" s="6"/>
      <c r="C358" s="24" t="s">
        <v>2713</v>
      </c>
      <c r="D358" s="24" t="s">
        <v>144</v>
      </c>
      <c r="E358" s="128" t="s">
        <v>145</v>
      </c>
      <c r="F358" s="6" t="s">
        <v>96</v>
      </c>
      <c r="G358" s="24" t="s">
        <v>98</v>
      </c>
      <c r="H358" s="6" t="b">
        <v>0</v>
      </c>
      <c r="I358" s="6" t="b">
        <v>0</v>
      </c>
      <c r="J358" s="24" t="b">
        <v>1</v>
      </c>
      <c r="K358" s="36" t="s">
        <v>2196</v>
      </c>
      <c r="L358" s="37">
        <v>46223.0</v>
      </c>
      <c r="M358" s="24" t="s">
        <v>124</v>
      </c>
      <c r="N358" s="24" t="s">
        <v>2239</v>
      </c>
      <c r="O358" s="24" t="b">
        <v>1</v>
      </c>
      <c r="P358" s="6"/>
      <c r="Q358" s="6"/>
      <c r="R358" s="6"/>
      <c r="S358" s="6"/>
      <c r="T358" s="6"/>
      <c r="U358" s="135">
        <v>46227.0</v>
      </c>
      <c r="V358" s="6"/>
      <c r="W358" s="6"/>
      <c r="X358" s="6"/>
      <c r="Y358" s="6"/>
      <c r="Z358" s="43"/>
      <c r="AA358" s="43"/>
      <c r="AB358" s="43">
        <v>46251.0</v>
      </c>
      <c r="AC358" s="6" t="s">
        <v>339</v>
      </c>
      <c r="AD358" s="6"/>
      <c r="AE358" s="135">
        <v>46224.02463166667</v>
      </c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</row>
    <row r="359">
      <c r="A359" s="24" t="s">
        <v>2714</v>
      </c>
      <c r="B359" s="24" t="s">
        <v>2715</v>
      </c>
      <c r="C359" s="24" t="s">
        <v>2716</v>
      </c>
      <c r="D359" s="24" t="s">
        <v>120</v>
      </c>
      <c r="E359" s="128" t="s">
        <v>149</v>
      </c>
      <c r="F359" s="6" t="s">
        <v>96</v>
      </c>
      <c r="G359" s="24" t="s">
        <v>98</v>
      </c>
      <c r="H359" s="6" t="b">
        <v>0</v>
      </c>
      <c r="I359" s="6" t="b">
        <v>0</v>
      </c>
      <c r="J359" s="6" t="b">
        <v>0</v>
      </c>
      <c r="K359" s="36" t="s">
        <v>2478</v>
      </c>
      <c r="L359" s="37">
        <v>46224.0</v>
      </c>
      <c r="M359" s="24" t="s">
        <v>102</v>
      </c>
      <c r="N359" s="24" t="s">
        <v>2239</v>
      </c>
      <c r="O359" s="6" t="b">
        <v>0</v>
      </c>
      <c r="P359" s="6"/>
      <c r="Q359" s="24" t="s">
        <v>2717</v>
      </c>
      <c r="R359" s="6"/>
      <c r="S359" s="6"/>
      <c r="T359" s="135">
        <v>46227.640665486106</v>
      </c>
      <c r="U359" s="6"/>
      <c r="V359" s="135">
        <v>46244.44394398148</v>
      </c>
      <c r="W359" s="6"/>
      <c r="X359" s="6"/>
      <c r="Y359" s="6"/>
      <c r="Z359" s="43"/>
      <c r="AA359" s="43"/>
      <c r="AB359" s="43">
        <v>46251.0</v>
      </c>
      <c r="AC359" s="6" t="s">
        <v>1424</v>
      </c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</row>
    <row r="360">
      <c r="A360" s="24" t="s">
        <v>737</v>
      </c>
      <c r="B360" s="24" t="s">
        <v>2718</v>
      </c>
      <c r="C360" s="24" t="s">
        <v>2719</v>
      </c>
      <c r="D360" s="24" t="s">
        <v>95</v>
      </c>
      <c r="E360" s="128" t="s">
        <v>33</v>
      </c>
      <c r="F360" s="6" t="s">
        <v>96</v>
      </c>
      <c r="G360" s="24" t="s">
        <v>418</v>
      </c>
      <c r="H360" s="6" t="b">
        <v>0</v>
      </c>
      <c r="I360" s="6" t="b">
        <v>0</v>
      </c>
      <c r="J360" s="6" t="b">
        <v>0</v>
      </c>
      <c r="K360" s="36" t="s">
        <v>2575</v>
      </c>
      <c r="L360" s="37">
        <v>46225.0</v>
      </c>
      <c r="M360" s="24" t="s">
        <v>102</v>
      </c>
      <c r="N360" s="24" t="s">
        <v>2239</v>
      </c>
      <c r="O360" s="6" t="b">
        <v>0</v>
      </c>
      <c r="P360" s="6"/>
      <c r="Q360" s="6"/>
      <c r="R360" s="6"/>
      <c r="S360" s="6"/>
      <c r="T360" s="135">
        <v>46226.67584671296</v>
      </c>
      <c r="U360" s="135">
        <v>46230.0</v>
      </c>
      <c r="V360" s="135">
        <v>46244.48408217593</v>
      </c>
      <c r="W360" s="6"/>
      <c r="X360" s="6"/>
      <c r="Y360" s="6"/>
      <c r="Z360" s="43"/>
      <c r="AA360" s="43"/>
      <c r="AB360" s="43">
        <v>46251.0</v>
      </c>
      <c r="AC360" s="6" t="s">
        <v>1424</v>
      </c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</row>
    <row r="361">
      <c r="A361" s="24" t="s">
        <v>706</v>
      </c>
      <c r="B361" s="24" t="s">
        <v>2226</v>
      </c>
      <c r="C361" s="24" t="s">
        <v>1943</v>
      </c>
      <c r="D361" s="24" t="s">
        <v>95</v>
      </c>
      <c r="E361" s="128" t="s">
        <v>33</v>
      </c>
      <c r="F361" s="6" t="s">
        <v>96</v>
      </c>
      <c r="G361" s="24" t="s">
        <v>418</v>
      </c>
      <c r="H361" s="6" t="b">
        <v>0</v>
      </c>
      <c r="I361" s="6" t="b">
        <v>0</v>
      </c>
      <c r="J361" s="6" t="b">
        <v>0</v>
      </c>
      <c r="K361" s="36" t="s">
        <v>2575</v>
      </c>
      <c r="L361" s="37">
        <v>46225.0</v>
      </c>
      <c r="M361" s="24" t="s">
        <v>102</v>
      </c>
      <c r="N361" s="24" t="s">
        <v>2239</v>
      </c>
      <c r="O361" s="24" t="b">
        <v>1</v>
      </c>
      <c r="P361" s="6"/>
      <c r="Q361" s="6"/>
      <c r="R361" s="6"/>
      <c r="S361" s="6"/>
      <c r="T361" s="135">
        <v>46226.405817858795</v>
      </c>
      <c r="U361" s="135">
        <v>46227.0</v>
      </c>
      <c r="V361" s="135">
        <v>46237.58618569444</v>
      </c>
      <c r="W361" s="6"/>
      <c r="X361" s="6"/>
      <c r="Y361" s="6"/>
      <c r="Z361" s="43"/>
      <c r="AA361" s="43"/>
      <c r="AB361" s="43">
        <v>46251.0</v>
      </c>
      <c r="AC361" s="6" t="s">
        <v>1424</v>
      </c>
      <c r="AD361" s="135">
        <v>46226.40593353009</v>
      </c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</row>
    <row r="362">
      <c r="A362" s="24" t="s">
        <v>710</v>
      </c>
      <c r="B362" s="6"/>
      <c r="C362" s="6"/>
      <c r="D362" s="24" t="s">
        <v>95</v>
      </c>
      <c r="E362" s="128" t="s">
        <v>33</v>
      </c>
      <c r="F362" s="6" t="s">
        <v>96</v>
      </c>
      <c r="G362" s="24" t="s">
        <v>418</v>
      </c>
      <c r="H362" s="6" t="b">
        <v>0</v>
      </c>
      <c r="I362" s="6" t="b">
        <v>0</v>
      </c>
      <c r="J362" s="6" t="b">
        <v>0</v>
      </c>
      <c r="K362" s="36" t="s">
        <v>2575</v>
      </c>
      <c r="L362" s="37">
        <v>46224.0</v>
      </c>
      <c r="M362" s="24" t="s">
        <v>124</v>
      </c>
      <c r="N362" s="24" t="s">
        <v>2239</v>
      </c>
      <c r="O362" s="24" t="b">
        <v>1</v>
      </c>
      <c r="P362" s="6"/>
      <c r="Q362" s="6"/>
      <c r="R362" s="6"/>
      <c r="S362" s="6"/>
      <c r="T362" s="135">
        <v>46226.510512685185</v>
      </c>
      <c r="U362" s="135">
        <v>46226.0</v>
      </c>
      <c r="V362" s="6"/>
      <c r="W362" s="6"/>
      <c r="X362" s="135">
        <v>46241.0</v>
      </c>
      <c r="Y362" s="6"/>
      <c r="Z362" s="43"/>
      <c r="AA362" s="43"/>
      <c r="AB362" s="43">
        <v>46251.0</v>
      </c>
      <c r="AC362" s="6" t="s">
        <v>1424</v>
      </c>
      <c r="AD362" s="135">
        <v>46226.55364438657</v>
      </c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</row>
    <row r="363">
      <c r="A363" s="24" t="s">
        <v>721</v>
      </c>
      <c r="B363" s="6"/>
      <c r="C363" s="6"/>
      <c r="D363" s="24" t="s">
        <v>95</v>
      </c>
      <c r="E363" s="128" t="s">
        <v>33</v>
      </c>
      <c r="F363" s="6" t="s">
        <v>96</v>
      </c>
      <c r="G363" s="24" t="s">
        <v>418</v>
      </c>
      <c r="H363" s="6" t="b">
        <v>0</v>
      </c>
      <c r="I363" s="6" t="b">
        <v>0</v>
      </c>
      <c r="J363" s="6" t="b">
        <v>0</v>
      </c>
      <c r="K363" s="36" t="s">
        <v>2575</v>
      </c>
      <c r="L363" s="37">
        <v>46224.0</v>
      </c>
      <c r="M363" s="24" t="s">
        <v>124</v>
      </c>
      <c r="N363" s="24" t="s">
        <v>2239</v>
      </c>
      <c r="O363" s="24" t="b">
        <v>1</v>
      </c>
      <c r="P363" s="6"/>
      <c r="Q363" s="6"/>
      <c r="R363" s="6"/>
      <c r="S363" s="6"/>
      <c r="T363" s="135">
        <v>46226.553596134254</v>
      </c>
      <c r="U363" s="135">
        <v>46226.0</v>
      </c>
      <c r="V363" s="6"/>
      <c r="W363" s="6"/>
      <c r="X363" s="135">
        <v>46244.0</v>
      </c>
      <c r="Y363" s="6"/>
      <c r="Z363" s="43"/>
      <c r="AA363" s="43"/>
      <c r="AB363" s="43">
        <v>46251.0</v>
      </c>
      <c r="AC363" s="6" t="s">
        <v>1424</v>
      </c>
      <c r="AD363" s="135">
        <v>46226.5536512963</v>
      </c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</row>
    <row r="364">
      <c r="A364" s="24" t="s">
        <v>734</v>
      </c>
      <c r="B364" s="6"/>
      <c r="C364" s="6"/>
      <c r="D364" s="24" t="s">
        <v>95</v>
      </c>
      <c r="E364" s="128" t="s">
        <v>33</v>
      </c>
      <c r="F364" s="6" t="s">
        <v>96</v>
      </c>
      <c r="G364" s="24" t="s">
        <v>418</v>
      </c>
      <c r="H364" s="6" t="b">
        <v>0</v>
      </c>
      <c r="I364" s="6" t="b">
        <v>0</v>
      </c>
      <c r="J364" s="6" t="b">
        <v>0</v>
      </c>
      <c r="K364" s="36" t="s">
        <v>2575</v>
      </c>
      <c r="L364" s="37">
        <v>46224.0</v>
      </c>
      <c r="M364" s="24" t="s">
        <v>102</v>
      </c>
      <c r="N364" s="24" t="s">
        <v>2239</v>
      </c>
      <c r="O364" s="24" t="b">
        <v>1</v>
      </c>
      <c r="P364" s="6"/>
      <c r="Q364" s="6"/>
      <c r="R364" s="6"/>
      <c r="S364" s="6"/>
      <c r="T364" s="135">
        <v>46226.631161840276</v>
      </c>
      <c r="U364" s="135">
        <v>46226.0</v>
      </c>
      <c r="V364" s="135">
        <v>46239.40421383102</v>
      </c>
      <c r="W364" s="6"/>
      <c r="X364" s="6"/>
      <c r="Y364" s="6"/>
      <c r="Z364" s="43"/>
      <c r="AA364" s="43"/>
      <c r="AB364" s="43">
        <v>46251.0</v>
      </c>
      <c r="AC364" s="6" t="s">
        <v>1424</v>
      </c>
      <c r="AD364" s="135">
        <v>46226.648260671296</v>
      </c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</row>
    <row r="365">
      <c r="A365" s="24" t="s">
        <v>727</v>
      </c>
      <c r="B365" s="24" t="s">
        <v>2720</v>
      </c>
      <c r="C365" s="24" t="s">
        <v>2721</v>
      </c>
      <c r="D365" s="24" t="s">
        <v>95</v>
      </c>
      <c r="E365" s="128" t="s">
        <v>33</v>
      </c>
      <c r="F365" s="6" t="s">
        <v>96</v>
      </c>
      <c r="G365" s="24" t="s">
        <v>418</v>
      </c>
      <c r="H365" s="6" t="b">
        <v>0</v>
      </c>
      <c r="I365" s="6" t="b">
        <v>0</v>
      </c>
      <c r="J365" s="6" t="b">
        <v>0</v>
      </c>
      <c r="K365" s="36" t="s">
        <v>2575</v>
      </c>
      <c r="L365" s="37">
        <v>46224.0</v>
      </c>
      <c r="M365" s="24" t="s">
        <v>102</v>
      </c>
      <c r="N365" s="24" t="s">
        <v>2239</v>
      </c>
      <c r="O365" s="24" t="b">
        <v>1</v>
      </c>
      <c r="P365" s="6"/>
      <c r="Q365" s="6"/>
      <c r="R365" s="6"/>
      <c r="S365" s="6"/>
      <c r="T365" s="135">
        <v>46226.59672646991</v>
      </c>
      <c r="U365" s="135">
        <v>46226.0</v>
      </c>
      <c r="V365" s="135">
        <v>46244.61433162037</v>
      </c>
      <c r="W365" s="6"/>
      <c r="X365" s="135">
        <v>46233.0</v>
      </c>
      <c r="Y365" s="6"/>
      <c r="Z365" s="43"/>
      <c r="AA365" s="43"/>
      <c r="AB365" s="43">
        <v>46251.0</v>
      </c>
      <c r="AC365" s="6" t="s">
        <v>1424</v>
      </c>
      <c r="AD365" s="135">
        <v>46226.597064814814</v>
      </c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</row>
    <row r="366">
      <c r="A366" s="24" t="s">
        <v>743</v>
      </c>
      <c r="B366" s="6"/>
      <c r="C366" s="24" t="s">
        <v>2722</v>
      </c>
      <c r="D366" s="24" t="s">
        <v>144</v>
      </c>
      <c r="E366" s="128" t="s">
        <v>145</v>
      </c>
      <c r="F366" s="6" t="s">
        <v>96</v>
      </c>
      <c r="G366" s="24" t="s">
        <v>98</v>
      </c>
      <c r="H366" s="6" t="b">
        <v>0</v>
      </c>
      <c r="I366" s="6" t="b">
        <v>0</v>
      </c>
      <c r="J366" s="6" t="b">
        <v>0</v>
      </c>
      <c r="K366" s="36" t="s">
        <v>2196</v>
      </c>
      <c r="L366" s="37">
        <v>46226.0</v>
      </c>
      <c r="M366" s="24" t="s">
        <v>102</v>
      </c>
      <c r="N366" s="24" t="s">
        <v>2239</v>
      </c>
      <c r="O366" s="24" t="b">
        <v>1</v>
      </c>
      <c r="P366" s="6"/>
      <c r="Q366" s="6"/>
      <c r="R366" s="6"/>
      <c r="S366" s="6"/>
      <c r="T366" s="135">
        <v>46226.71428193287</v>
      </c>
      <c r="U366" s="135">
        <v>46230.0</v>
      </c>
      <c r="V366" s="162"/>
      <c r="W366" s="135"/>
      <c r="X366" s="135">
        <v>46237.39663670139</v>
      </c>
      <c r="Y366" s="107">
        <v>46237.0</v>
      </c>
      <c r="Z366" s="43"/>
      <c r="AA366" s="43"/>
      <c r="AB366" s="43">
        <v>46237.0</v>
      </c>
      <c r="AC366" s="6" t="s">
        <v>1424</v>
      </c>
      <c r="AD366" s="135">
        <v>46226.71431364583</v>
      </c>
      <c r="AE366" s="135">
        <v>46226.714191875</v>
      </c>
      <c r="AF366" s="135"/>
      <c r="AG366" s="135"/>
      <c r="AH366" s="24"/>
      <c r="AI366" s="24"/>
      <c r="AJ366" s="24"/>
      <c r="AK366" s="6"/>
      <c r="AL366" s="6"/>
      <c r="AM366" s="6"/>
      <c r="AN366" s="6"/>
      <c r="AO366" s="6"/>
      <c r="AP366" s="6"/>
      <c r="AQ366" s="6"/>
      <c r="AR366" s="6"/>
    </row>
    <row r="367">
      <c r="A367" s="24" t="s">
        <v>1401</v>
      </c>
      <c r="B367" s="24" t="s">
        <v>2723</v>
      </c>
      <c r="C367" s="24" t="s">
        <v>2724</v>
      </c>
      <c r="D367" s="24" t="s">
        <v>144</v>
      </c>
      <c r="E367" s="128" t="s">
        <v>145</v>
      </c>
      <c r="F367" s="6" t="s">
        <v>96</v>
      </c>
      <c r="G367" s="24" t="s">
        <v>98</v>
      </c>
      <c r="H367" s="6" t="b">
        <v>0</v>
      </c>
      <c r="I367" s="6" t="b">
        <v>0</v>
      </c>
      <c r="J367" s="6" t="b">
        <v>0</v>
      </c>
      <c r="K367" s="36" t="s">
        <v>2196</v>
      </c>
      <c r="L367" s="37">
        <v>46219.0</v>
      </c>
      <c r="M367" s="24" t="s">
        <v>124</v>
      </c>
      <c r="N367" s="24" t="s">
        <v>2239</v>
      </c>
      <c r="O367" s="24" t="b">
        <v>1</v>
      </c>
      <c r="P367" s="324">
        <v>46239.0</v>
      </c>
      <c r="Q367" s="24"/>
      <c r="R367" s="6"/>
      <c r="S367" s="6"/>
      <c r="T367" s="135">
        <v>46237.598415416665</v>
      </c>
      <c r="U367" s="135">
        <v>46245.0</v>
      </c>
      <c r="V367" s="6"/>
      <c r="W367" s="135">
        <v>46280.0</v>
      </c>
      <c r="X367" s="6"/>
      <c r="Y367" s="6"/>
      <c r="Z367" s="37">
        <v>46237.598439988426</v>
      </c>
      <c r="AA367" s="37">
        <v>46244.66230618056</v>
      </c>
      <c r="AB367" s="43">
        <v>46251.0</v>
      </c>
      <c r="AC367" s="6" t="s">
        <v>1424</v>
      </c>
      <c r="AD367" s="135">
        <v>46244.662324895835</v>
      </c>
      <c r="AE367" s="135">
        <v>46244.66257539352</v>
      </c>
      <c r="AF367" s="135">
        <v>46251.0</v>
      </c>
      <c r="AG367" s="135">
        <v>46273.0</v>
      </c>
      <c r="AH367" s="24" t="s">
        <v>2725</v>
      </c>
      <c r="AI367" s="24" t="s">
        <v>2397</v>
      </c>
      <c r="AJ367" s="24" t="s">
        <v>2726</v>
      </c>
      <c r="AK367" s="6"/>
      <c r="AL367" s="6"/>
      <c r="AM367" s="6"/>
      <c r="AN367" s="6"/>
      <c r="AO367" s="6"/>
      <c r="AP367" s="6"/>
      <c r="AQ367" s="6"/>
      <c r="AR367" s="6"/>
    </row>
    <row r="368">
      <c r="A368" s="24" t="s">
        <v>825</v>
      </c>
      <c r="B368" s="24" t="s">
        <v>2727</v>
      </c>
      <c r="C368" s="24" t="s">
        <v>2728</v>
      </c>
      <c r="D368" s="24" t="s">
        <v>95</v>
      </c>
      <c r="E368" s="128" t="s">
        <v>33</v>
      </c>
      <c r="F368" s="6" t="s">
        <v>96</v>
      </c>
      <c r="G368" s="24" t="s">
        <v>98</v>
      </c>
      <c r="H368" s="6" t="b">
        <v>0</v>
      </c>
      <c r="I368" s="6" t="b">
        <v>0</v>
      </c>
      <c r="J368" s="6" t="b">
        <v>0</v>
      </c>
      <c r="K368" s="36" t="s">
        <v>2196</v>
      </c>
      <c r="L368" s="37">
        <v>46218.0</v>
      </c>
      <c r="M368" s="24" t="s">
        <v>124</v>
      </c>
      <c r="N368" s="24" t="s">
        <v>2239</v>
      </c>
      <c r="O368" s="24" t="b">
        <v>1</v>
      </c>
      <c r="P368" s="6"/>
      <c r="Q368" s="6"/>
      <c r="R368" s="6"/>
      <c r="S368" s="6"/>
      <c r="T368" s="135">
        <v>46230.47133836806</v>
      </c>
      <c r="U368" s="135">
        <v>46238.0</v>
      </c>
      <c r="V368" s="6"/>
      <c r="W368" s="135">
        <v>46275.0</v>
      </c>
      <c r="X368" s="6"/>
      <c r="Y368" s="6"/>
      <c r="Z368" s="43"/>
      <c r="AA368" s="43"/>
      <c r="AB368" s="43">
        <v>46251.0</v>
      </c>
      <c r="AC368" s="6" t="s">
        <v>1424</v>
      </c>
      <c r="AD368" s="135">
        <v>46230.57749964121</v>
      </c>
      <c r="AE368" s="135">
        <v>46230.47133752315</v>
      </c>
      <c r="AF368" s="135">
        <v>46235.0</v>
      </c>
      <c r="AG368" s="135">
        <v>46268.0</v>
      </c>
      <c r="AH368" s="24" t="s">
        <v>2729</v>
      </c>
      <c r="AI368" s="24" t="s">
        <v>2397</v>
      </c>
      <c r="AJ368" s="24" t="s">
        <v>2730</v>
      </c>
      <c r="AK368" s="6"/>
      <c r="AL368" s="6"/>
      <c r="AM368" s="6"/>
      <c r="AN368" s="6"/>
      <c r="AO368" s="6"/>
      <c r="AP368" s="6"/>
      <c r="AQ368" s="6"/>
      <c r="AR368" s="6"/>
    </row>
    <row r="369">
      <c r="A369" s="24" t="s">
        <v>277</v>
      </c>
      <c r="B369" s="24" t="s">
        <v>2704</v>
      </c>
      <c r="C369" s="24" t="s">
        <v>2705</v>
      </c>
      <c r="D369" s="24" t="s">
        <v>95</v>
      </c>
      <c r="E369" s="128" t="s">
        <v>33</v>
      </c>
      <c r="F369" s="6" t="s">
        <v>96</v>
      </c>
      <c r="G369" s="24" t="s">
        <v>98</v>
      </c>
      <c r="H369" s="6" t="b">
        <v>0</v>
      </c>
      <c r="I369" s="6" t="b">
        <v>0</v>
      </c>
      <c r="J369" s="6" t="b">
        <v>0</v>
      </c>
      <c r="K369" s="36" t="s">
        <v>2196</v>
      </c>
      <c r="L369" s="37">
        <v>46217.0</v>
      </c>
      <c r="M369" s="24" t="s">
        <v>124</v>
      </c>
      <c r="N369" s="24" t="s">
        <v>103</v>
      </c>
      <c r="O369" s="24" t="b">
        <v>1</v>
      </c>
      <c r="P369" s="6"/>
      <c r="Q369" s="6"/>
      <c r="R369" s="6"/>
      <c r="S369" s="6"/>
      <c r="T369" s="135">
        <v>46244.58426607639</v>
      </c>
      <c r="U369" s="135">
        <v>46230.0</v>
      </c>
      <c r="V369" s="6"/>
      <c r="W369" s="135">
        <v>46267.0</v>
      </c>
      <c r="X369" s="6"/>
      <c r="Y369" s="6"/>
      <c r="Z369" s="43"/>
      <c r="AA369" s="43"/>
      <c r="AB369" s="43">
        <v>46251.0</v>
      </c>
      <c r="AC369" s="6" t="s">
        <v>1424</v>
      </c>
      <c r="AD369" s="135">
        <v>46244.58433430556</v>
      </c>
      <c r="AE369" s="135">
        <v>46244.58434105324</v>
      </c>
      <c r="AF369" s="135">
        <v>46249.0</v>
      </c>
      <c r="AG369" s="135">
        <v>46260.0</v>
      </c>
      <c r="AH369" s="24" t="s">
        <v>2731</v>
      </c>
      <c r="AI369" s="24" t="s">
        <v>2397</v>
      </c>
      <c r="AJ369" s="24" t="s">
        <v>2732</v>
      </c>
      <c r="AK369" s="6"/>
      <c r="AL369" s="6"/>
      <c r="AM369" s="6"/>
      <c r="AN369" s="6"/>
      <c r="AO369" s="6"/>
      <c r="AP369" s="6"/>
      <c r="AQ369" s="6"/>
      <c r="AR369" s="6"/>
    </row>
    <row r="370">
      <c r="A370" s="24" t="s">
        <v>829</v>
      </c>
      <c r="B370" s="24" t="s">
        <v>2733</v>
      </c>
      <c r="C370" s="24" t="s">
        <v>2734</v>
      </c>
      <c r="D370" s="24" t="s">
        <v>95</v>
      </c>
      <c r="E370" s="128" t="s">
        <v>33</v>
      </c>
      <c r="F370" s="6" t="s">
        <v>96</v>
      </c>
      <c r="G370" s="24" t="s">
        <v>98</v>
      </c>
      <c r="H370" s="6" t="b">
        <v>0</v>
      </c>
      <c r="I370" s="6" t="b">
        <v>0</v>
      </c>
      <c r="J370" s="6" t="b">
        <v>0</v>
      </c>
      <c r="K370" s="36" t="s">
        <v>2196</v>
      </c>
      <c r="L370" s="37">
        <v>46217.0</v>
      </c>
      <c r="M370" s="24" t="s">
        <v>124</v>
      </c>
      <c r="N370" s="24" t="s">
        <v>2239</v>
      </c>
      <c r="O370" s="24" t="b">
        <v>1</v>
      </c>
      <c r="P370" s="6"/>
      <c r="Q370" s="6"/>
      <c r="R370" s="6"/>
      <c r="S370" s="6"/>
      <c r="T370" s="135">
        <v>46230.499535104165</v>
      </c>
      <c r="U370" s="135">
        <v>46238.0</v>
      </c>
      <c r="V370" s="6"/>
      <c r="W370" s="135">
        <v>46275.0</v>
      </c>
      <c r="X370" s="6"/>
      <c r="Y370" s="6"/>
      <c r="Z370" s="43"/>
      <c r="AA370" s="43"/>
      <c r="AB370" s="43">
        <v>46251.0</v>
      </c>
      <c r="AC370" s="6" t="s">
        <v>1424</v>
      </c>
      <c r="AD370" s="135">
        <v>46230.57752189814</v>
      </c>
      <c r="AE370" s="135">
        <v>46230.49949174769</v>
      </c>
      <c r="AF370" s="135">
        <v>46235.0</v>
      </c>
      <c r="AG370" s="135">
        <v>46268.0</v>
      </c>
      <c r="AH370" s="24" t="s">
        <v>2729</v>
      </c>
      <c r="AI370" s="24" t="s">
        <v>2397</v>
      </c>
      <c r="AJ370" s="24" t="s">
        <v>2730</v>
      </c>
      <c r="AK370" s="6"/>
      <c r="AL370" s="6"/>
      <c r="AM370" s="6"/>
      <c r="AN370" s="6"/>
      <c r="AO370" s="6"/>
      <c r="AP370" s="6"/>
      <c r="AQ370" s="6"/>
      <c r="AR370" s="6"/>
    </row>
    <row r="371">
      <c r="A371" s="24" t="s">
        <v>2735</v>
      </c>
      <c r="B371" s="24" t="s">
        <v>2736</v>
      </c>
      <c r="C371" s="24" t="s">
        <v>2737</v>
      </c>
      <c r="D371" s="24" t="s">
        <v>95</v>
      </c>
      <c r="E371" s="128" t="s">
        <v>33</v>
      </c>
      <c r="F371" s="6" t="s">
        <v>96</v>
      </c>
      <c r="G371" s="24" t="s">
        <v>418</v>
      </c>
      <c r="H371" s="6" t="b">
        <v>0</v>
      </c>
      <c r="I371" s="6" t="b">
        <v>0</v>
      </c>
      <c r="J371" s="6" t="b">
        <v>0</v>
      </c>
      <c r="K371" s="36" t="s">
        <v>2360</v>
      </c>
      <c r="L371" s="37">
        <v>46216.0</v>
      </c>
      <c r="M371" s="24" t="s">
        <v>124</v>
      </c>
      <c r="N371" s="24" t="s">
        <v>103</v>
      </c>
      <c r="O371" s="24" t="b">
        <v>1</v>
      </c>
      <c r="P371" s="6"/>
      <c r="Q371" s="6"/>
      <c r="R371" s="6"/>
      <c r="S371" s="6"/>
      <c r="T371" s="135">
        <v>46231.64778697917</v>
      </c>
      <c r="U371" s="135">
        <v>46205.0</v>
      </c>
      <c r="V371" s="6"/>
      <c r="W371" s="6"/>
      <c r="X371" s="135">
        <v>46233.0</v>
      </c>
      <c r="Y371" s="6"/>
      <c r="Z371" s="43"/>
      <c r="AA371" s="43"/>
      <c r="AB371" s="43">
        <v>46251.0</v>
      </c>
      <c r="AC371" s="6" t="s">
        <v>1424</v>
      </c>
      <c r="AD371" s="135">
        <v>46231.64771979167</v>
      </c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</row>
    <row r="372">
      <c r="A372" s="24" t="s">
        <v>846</v>
      </c>
      <c r="B372" s="24" t="s">
        <v>2738</v>
      </c>
      <c r="C372" s="24" t="s">
        <v>2739</v>
      </c>
      <c r="D372" s="24" t="s">
        <v>95</v>
      </c>
      <c r="E372" s="128" t="s">
        <v>33</v>
      </c>
      <c r="F372" s="6" t="s">
        <v>96</v>
      </c>
      <c r="G372" s="24" t="s">
        <v>98</v>
      </c>
      <c r="H372" s="6" t="b">
        <v>0</v>
      </c>
      <c r="I372" s="6" t="b">
        <v>0</v>
      </c>
      <c r="J372" s="6" t="b">
        <v>0</v>
      </c>
      <c r="K372" s="36" t="s">
        <v>2196</v>
      </c>
      <c r="L372" s="37">
        <v>46217.0</v>
      </c>
      <c r="M372" s="24" t="s">
        <v>124</v>
      </c>
      <c r="N372" s="24" t="s">
        <v>2239</v>
      </c>
      <c r="O372" s="24" t="b">
        <v>1</v>
      </c>
      <c r="P372" s="6"/>
      <c r="Q372" s="6"/>
      <c r="R372" s="6"/>
      <c r="S372" s="6"/>
      <c r="T372" s="135">
        <v>46230.57747502315</v>
      </c>
      <c r="U372" s="135">
        <v>46238.0</v>
      </c>
      <c r="V372" s="6"/>
      <c r="W372" s="135">
        <v>46275.0</v>
      </c>
      <c r="X372" s="6"/>
      <c r="Y372" s="6"/>
      <c r="Z372" s="43"/>
      <c r="AA372" s="43"/>
      <c r="AB372" s="43">
        <v>46251.0</v>
      </c>
      <c r="AC372" s="6" t="s">
        <v>1424</v>
      </c>
      <c r="AD372" s="135">
        <v>46230.57754859954</v>
      </c>
      <c r="AE372" s="135">
        <v>46230.577449027776</v>
      </c>
      <c r="AF372" s="135">
        <v>46235.0</v>
      </c>
      <c r="AG372" s="135">
        <v>46268.0</v>
      </c>
      <c r="AH372" s="24" t="s">
        <v>2729</v>
      </c>
      <c r="AI372" s="24" t="s">
        <v>2397</v>
      </c>
      <c r="AJ372" s="24" t="s">
        <v>2730</v>
      </c>
      <c r="AK372" s="6"/>
      <c r="AL372" s="6"/>
      <c r="AM372" s="6"/>
      <c r="AN372" s="6"/>
      <c r="AO372" s="6"/>
      <c r="AP372" s="6"/>
      <c r="AQ372" s="6"/>
      <c r="AR372" s="6"/>
    </row>
    <row r="373">
      <c r="A373" s="24" t="s">
        <v>2740</v>
      </c>
      <c r="B373" s="24" t="s">
        <v>758</v>
      </c>
      <c r="C373" s="24" t="s">
        <v>759</v>
      </c>
      <c r="D373" s="24" t="s">
        <v>95</v>
      </c>
      <c r="E373" s="128" t="s">
        <v>33</v>
      </c>
      <c r="F373" s="6" t="s">
        <v>96</v>
      </c>
      <c r="G373" s="24" t="s">
        <v>418</v>
      </c>
      <c r="H373" s="6" t="b">
        <v>0</v>
      </c>
      <c r="I373" s="6" t="b">
        <v>0</v>
      </c>
      <c r="J373" s="6" t="b">
        <v>0</v>
      </c>
      <c r="K373" s="36" t="s">
        <v>2360</v>
      </c>
      <c r="L373" s="37">
        <v>46214.0</v>
      </c>
      <c r="M373" s="24" t="s">
        <v>124</v>
      </c>
      <c r="N373" s="24" t="s">
        <v>103</v>
      </c>
      <c r="O373" s="24" t="b">
        <v>1</v>
      </c>
      <c r="P373" s="6"/>
      <c r="Q373" s="6"/>
      <c r="R373" s="6"/>
      <c r="S373" s="6"/>
      <c r="T373" s="135">
        <v>46247.43356853009</v>
      </c>
      <c r="U373" s="6"/>
      <c r="V373" s="6"/>
      <c r="W373" s="6"/>
      <c r="X373" s="6"/>
      <c r="Y373" s="6"/>
      <c r="Z373" s="43"/>
      <c r="AA373" s="43"/>
      <c r="AB373" s="43">
        <v>46251.0</v>
      </c>
      <c r="AC373" s="6" t="s">
        <v>1424</v>
      </c>
      <c r="AD373" s="135">
        <v>46244.0</v>
      </c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</row>
    <row r="374">
      <c r="A374" s="24" t="s">
        <v>2741</v>
      </c>
      <c r="B374" s="24" t="s">
        <v>2742</v>
      </c>
      <c r="C374" s="24" t="s">
        <v>2743</v>
      </c>
      <c r="D374" s="24" t="s">
        <v>120</v>
      </c>
      <c r="E374" s="128" t="s">
        <v>149</v>
      </c>
      <c r="F374" s="6" t="s">
        <v>96</v>
      </c>
      <c r="G374" s="24" t="s">
        <v>98</v>
      </c>
      <c r="H374" s="6" t="b">
        <v>0</v>
      </c>
      <c r="I374" s="6" t="b">
        <v>0</v>
      </c>
      <c r="J374" s="6" t="b">
        <v>0</v>
      </c>
      <c r="K374" s="36" t="s">
        <v>2478</v>
      </c>
      <c r="L374" s="37">
        <v>46227.0</v>
      </c>
      <c r="M374" s="24" t="s">
        <v>102</v>
      </c>
      <c r="N374" s="24" t="s">
        <v>2239</v>
      </c>
      <c r="O374" s="6" t="b">
        <v>0</v>
      </c>
      <c r="P374" s="6"/>
      <c r="Q374" s="24" t="s">
        <v>2744</v>
      </c>
      <c r="R374" s="24" t="s">
        <v>2745</v>
      </c>
      <c r="S374" s="6"/>
      <c r="T374" s="135">
        <v>46239.42493446759</v>
      </c>
      <c r="U374" s="6"/>
      <c r="V374" s="135">
        <v>46244.63445745371</v>
      </c>
      <c r="W374" s="6"/>
      <c r="X374" s="6"/>
      <c r="Y374" s="6"/>
      <c r="Z374" s="43"/>
      <c r="AA374" s="43"/>
      <c r="AB374" s="43">
        <v>46251.0</v>
      </c>
      <c r="AC374" s="6" t="s">
        <v>1424</v>
      </c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</row>
    <row r="375">
      <c r="A375" s="24" t="s">
        <v>2746</v>
      </c>
      <c r="B375" s="6"/>
      <c r="C375" s="6"/>
      <c r="D375" s="24" t="s">
        <v>120</v>
      </c>
      <c r="E375" s="128" t="s">
        <v>149</v>
      </c>
      <c r="F375" s="6" t="s">
        <v>96</v>
      </c>
      <c r="G375" s="24" t="s">
        <v>98</v>
      </c>
      <c r="H375" s="6" t="b">
        <v>0</v>
      </c>
      <c r="I375" s="6" t="b">
        <v>0</v>
      </c>
      <c r="J375" s="6" t="b">
        <v>0</v>
      </c>
      <c r="K375" s="36" t="s">
        <v>2478</v>
      </c>
      <c r="L375" s="37">
        <v>46230.0</v>
      </c>
      <c r="M375" s="24" t="s">
        <v>124</v>
      </c>
      <c r="N375" s="24" t="s">
        <v>2239</v>
      </c>
      <c r="O375" s="6" t="b">
        <v>0</v>
      </c>
      <c r="P375" s="6"/>
      <c r="Q375" s="4" t="s">
        <v>2747</v>
      </c>
      <c r="R375" s="4" t="s">
        <v>2748</v>
      </c>
      <c r="S375" s="6"/>
      <c r="T375" s="135">
        <v>46239.42494490741</v>
      </c>
      <c r="U375" s="6"/>
      <c r="V375" s="6"/>
      <c r="W375" s="6"/>
      <c r="X375" s="6"/>
      <c r="Y375" s="6"/>
      <c r="Z375" s="43"/>
      <c r="AA375" s="43"/>
      <c r="AB375" s="43">
        <v>46251.0</v>
      </c>
      <c r="AC375" s="6" t="s">
        <v>1424</v>
      </c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</row>
    <row r="376">
      <c r="A376" s="24" t="s">
        <v>2750</v>
      </c>
      <c r="B376" s="6"/>
      <c r="C376" s="6"/>
      <c r="D376" s="24" t="s">
        <v>120</v>
      </c>
      <c r="E376" s="128" t="s">
        <v>149</v>
      </c>
      <c r="F376" s="6" t="s">
        <v>96</v>
      </c>
      <c r="G376" s="24" t="s">
        <v>98</v>
      </c>
      <c r="H376" s="6" t="b">
        <v>0</v>
      </c>
      <c r="I376" s="6" t="b">
        <v>0</v>
      </c>
      <c r="J376" s="6" t="b">
        <v>0</v>
      </c>
      <c r="K376" s="36" t="s">
        <v>2478</v>
      </c>
      <c r="L376" s="37">
        <v>46230.0</v>
      </c>
      <c r="M376" s="24" t="s">
        <v>124</v>
      </c>
      <c r="N376" s="24" t="s">
        <v>2239</v>
      </c>
      <c r="O376" s="6" t="b">
        <v>0</v>
      </c>
      <c r="P376" s="6"/>
      <c r="Q376" s="24"/>
      <c r="R376" s="24" t="s">
        <v>2751</v>
      </c>
      <c r="S376" s="6"/>
      <c r="T376" s="135">
        <v>46239.42497037037</v>
      </c>
      <c r="U376" s="6"/>
      <c r="V376" s="6"/>
      <c r="W376" s="6"/>
      <c r="X376" s="6"/>
      <c r="Y376" s="6"/>
      <c r="Z376" s="43"/>
      <c r="AA376" s="43"/>
      <c r="AB376" s="43">
        <v>46251.0</v>
      </c>
      <c r="AC376" s="6" t="s">
        <v>1424</v>
      </c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</row>
    <row r="377">
      <c r="A377" s="24" t="s">
        <v>949</v>
      </c>
      <c r="B377" s="24" t="s">
        <v>2752</v>
      </c>
      <c r="C377" s="24" t="s">
        <v>2753</v>
      </c>
      <c r="D377" s="24" t="s">
        <v>95</v>
      </c>
      <c r="E377" s="128" t="s">
        <v>33</v>
      </c>
      <c r="F377" s="6" t="s">
        <v>96</v>
      </c>
      <c r="G377" s="24" t="s">
        <v>98</v>
      </c>
      <c r="H377" s="6" t="b">
        <v>0</v>
      </c>
      <c r="I377" s="6" t="b">
        <v>0</v>
      </c>
      <c r="J377" s="6" t="b">
        <v>0</v>
      </c>
      <c r="K377" s="36" t="s">
        <v>2196</v>
      </c>
      <c r="L377" s="37">
        <v>46225.0</v>
      </c>
      <c r="M377" s="24" t="s">
        <v>124</v>
      </c>
      <c r="N377" s="24" t="s">
        <v>2239</v>
      </c>
      <c r="O377" s="24" t="b">
        <v>1</v>
      </c>
      <c r="P377" s="6"/>
      <c r="Q377" s="24" t="s">
        <v>2754</v>
      </c>
      <c r="R377" s="6"/>
      <c r="S377" s="6"/>
      <c r="T377" s="135">
        <v>46233.593037280094</v>
      </c>
      <c r="U377" s="135">
        <v>46241.0</v>
      </c>
      <c r="V377" s="6"/>
      <c r="W377" s="135">
        <v>46278.0</v>
      </c>
      <c r="X377" s="6"/>
      <c r="Y377" s="6"/>
      <c r="Z377" s="43"/>
      <c r="AA377" s="43"/>
      <c r="AB377" s="43">
        <v>46251.0</v>
      </c>
      <c r="AC377" s="6" t="s">
        <v>1424</v>
      </c>
      <c r="AD377" s="135">
        <v>46233.59337023148</v>
      </c>
      <c r="AE377" s="135">
        <v>46233.59299935185</v>
      </c>
      <c r="AF377" s="135">
        <v>46238.0</v>
      </c>
      <c r="AG377" s="135">
        <v>46271.0</v>
      </c>
      <c r="AH377" s="24" t="s">
        <v>2755</v>
      </c>
      <c r="AI377" s="24" t="s">
        <v>2397</v>
      </c>
      <c r="AJ377" s="24" t="s">
        <v>2756</v>
      </c>
      <c r="AK377" s="6"/>
      <c r="AL377" s="6"/>
      <c r="AM377" s="6"/>
      <c r="AN377" s="6"/>
      <c r="AO377" s="6"/>
      <c r="AP377" s="6"/>
      <c r="AQ377" s="6"/>
      <c r="AR377" s="6"/>
    </row>
    <row r="378">
      <c r="A378" s="24" t="s">
        <v>876</v>
      </c>
      <c r="B378" s="24" t="s">
        <v>2757</v>
      </c>
      <c r="C378" s="24" t="s">
        <v>1987</v>
      </c>
      <c r="D378" s="24" t="s">
        <v>95</v>
      </c>
      <c r="E378" s="128" t="s">
        <v>33</v>
      </c>
      <c r="F378" s="6" t="s">
        <v>96</v>
      </c>
      <c r="G378" s="24" t="s">
        <v>98</v>
      </c>
      <c r="H378" s="6" t="b">
        <v>0</v>
      </c>
      <c r="I378" s="6" t="b">
        <v>0</v>
      </c>
      <c r="J378" s="6" t="b">
        <v>0</v>
      </c>
      <c r="K378" s="36" t="s">
        <v>2196</v>
      </c>
      <c r="L378" s="37">
        <v>46227.0</v>
      </c>
      <c r="M378" s="24" t="s">
        <v>124</v>
      </c>
      <c r="N378" s="24" t="s">
        <v>2239</v>
      </c>
      <c r="O378" s="24" t="b">
        <v>1</v>
      </c>
      <c r="P378" s="107">
        <v>46232.0</v>
      </c>
      <c r="Q378" s="24" t="s">
        <v>2758</v>
      </c>
      <c r="R378" s="6"/>
      <c r="S378" s="6"/>
      <c r="T378" s="135">
        <v>46231.76000708333</v>
      </c>
      <c r="U378" s="135">
        <v>46238.0</v>
      </c>
      <c r="V378" s="6"/>
      <c r="W378" s="135">
        <v>46275.0</v>
      </c>
      <c r="X378" s="6"/>
      <c r="Y378" s="6"/>
      <c r="Z378" s="43"/>
      <c r="AA378" s="43"/>
      <c r="AB378" s="43">
        <v>46251.0</v>
      </c>
      <c r="AC378" s="6" t="s">
        <v>1424</v>
      </c>
      <c r="AD378" s="135">
        <v>46232.726859664355</v>
      </c>
      <c r="AE378" s="135">
        <v>46231.75983008102</v>
      </c>
      <c r="AF378" s="135">
        <v>46237.0</v>
      </c>
      <c r="AG378" s="135">
        <v>46268.0</v>
      </c>
      <c r="AH378" s="24" t="s">
        <v>2729</v>
      </c>
      <c r="AI378" s="24" t="s">
        <v>2397</v>
      </c>
      <c r="AJ378" s="24" t="s">
        <v>2730</v>
      </c>
      <c r="AK378" s="6"/>
      <c r="AL378" s="6"/>
      <c r="AM378" s="6"/>
      <c r="AN378" s="6"/>
      <c r="AO378" s="6"/>
      <c r="AP378" s="6"/>
      <c r="AQ378" s="6"/>
      <c r="AR378" s="6"/>
    </row>
    <row r="379">
      <c r="A379" s="24" t="s">
        <v>973</v>
      </c>
      <c r="B379" s="24" t="s">
        <v>2232</v>
      </c>
      <c r="C379" s="24" t="s">
        <v>2234</v>
      </c>
      <c r="D379" s="24" t="s">
        <v>444</v>
      </c>
      <c r="E379" s="128" t="s">
        <v>445</v>
      </c>
      <c r="F379" s="24" t="s">
        <v>1040</v>
      </c>
      <c r="G379" s="24" t="s">
        <v>98</v>
      </c>
      <c r="H379" s="24" t="b">
        <v>1</v>
      </c>
      <c r="I379" s="6" t="b">
        <v>0</v>
      </c>
      <c r="J379" s="6" t="b">
        <v>0</v>
      </c>
      <c r="K379" s="36" t="s">
        <v>2196</v>
      </c>
      <c r="L379" s="37">
        <v>46227.0</v>
      </c>
      <c r="M379" s="24" t="s">
        <v>124</v>
      </c>
      <c r="N379" s="24" t="s">
        <v>2239</v>
      </c>
      <c r="O379" s="24" t="b">
        <v>1</v>
      </c>
      <c r="P379" s="6"/>
      <c r="Q379" s="6"/>
      <c r="R379" s="6"/>
      <c r="S379" s="6"/>
      <c r="T379" s="135">
        <v>46234.62771053241</v>
      </c>
      <c r="U379" s="135">
        <v>46142.0</v>
      </c>
      <c r="V379" s="6"/>
      <c r="W379" s="6"/>
      <c r="X379" s="6"/>
      <c r="Y379" s="6"/>
      <c r="Z379" s="43"/>
      <c r="AA379" s="43"/>
      <c r="AB379" s="43">
        <v>46251.0</v>
      </c>
      <c r="AC379" s="6" t="s">
        <v>1424</v>
      </c>
      <c r="AD379" s="135">
        <v>46234.64756561343</v>
      </c>
      <c r="AE379" s="6"/>
      <c r="AF379" s="6"/>
      <c r="AG379" s="6"/>
      <c r="AH379" s="24" t="s">
        <v>2760</v>
      </c>
      <c r="AI379" s="6"/>
      <c r="AJ379" s="6"/>
      <c r="AK379" s="6"/>
      <c r="AL379" s="6"/>
      <c r="AM379" s="6"/>
      <c r="AN379" s="6"/>
      <c r="AO379" s="6"/>
      <c r="AP379" s="6"/>
      <c r="AQ379" s="6"/>
      <c r="AR379" s="6"/>
    </row>
    <row r="380">
      <c r="A380" s="24" t="s">
        <v>1168</v>
      </c>
      <c r="B380" s="24" t="s">
        <v>2761</v>
      </c>
      <c r="C380" s="24" t="s">
        <v>2762</v>
      </c>
      <c r="D380" s="24" t="s">
        <v>95</v>
      </c>
      <c r="E380" s="128" t="s">
        <v>33</v>
      </c>
      <c r="F380" s="6" t="s">
        <v>96</v>
      </c>
      <c r="G380" s="24" t="s">
        <v>418</v>
      </c>
      <c r="H380" s="6" t="b">
        <v>0</v>
      </c>
      <c r="I380" s="6" t="b">
        <v>0</v>
      </c>
      <c r="J380" s="6" t="b">
        <v>0</v>
      </c>
      <c r="K380" s="36" t="s">
        <v>2575</v>
      </c>
      <c r="L380" s="37">
        <v>46234.0</v>
      </c>
      <c r="M380" s="24" t="s">
        <v>102</v>
      </c>
      <c r="N380" s="24" t="s">
        <v>2239</v>
      </c>
      <c r="O380" s="6" t="b">
        <v>0</v>
      </c>
      <c r="P380" s="6"/>
      <c r="Q380" s="6"/>
      <c r="R380" s="6"/>
      <c r="S380" s="6"/>
      <c r="T380" s="135">
        <v>46239.4247883912</v>
      </c>
      <c r="U380" s="135">
        <v>46239.0</v>
      </c>
      <c r="V380" s="135">
        <v>46248.757288333334</v>
      </c>
      <c r="W380" s="6"/>
      <c r="X380" s="135">
        <v>46247.0</v>
      </c>
      <c r="Y380" s="6"/>
      <c r="Z380" s="43"/>
      <c r="AA380" s="43"/>
      <c r="AB380" s="43">
        <v>46251.0</v>
      </c>
      <c r="AC380" s="6" t="s">
        <v>1424</v>
      </c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</row>
    <row r="381">
      <c r="A381" s="24" t="s">
        <v>1102</v>
      </c>
      <c r="B381" s="24" t="s">
        <v>1114</v>
      </c>
      <c r="C381" s="24" t="s">
        <v>1115</v>
      </c>
      <c r="D381" s="24" t="s">
        <v>95</v>
      </c>
      <c r="E381" s="128" t="s">
        <v>33</v>
      </c>
      <c r="F381" s="6" t="s">
        <v>96</v>
      </c>
      <c r="G381" s="24" t="s">
        <v>98</v>
      </c>
      <c r="H381" s="24" t="b">
        <v>1</v>
      </c>
      <c r="I381" s="6" t="b">
        <v>0</v>
      </c>
      <c r="J381" s="6" t="b">
        <v>0</v>
      </c>
      <c r="K381" s="36" t="s">
        <v>2196</v>
      </c>
      <c r="L381" s="37">
        <v>46237.0</v>
      </c>
      <c r="M381" s="24" t="s">
        <v>124</v>
      </c>
      <c r="N381" s="24" t="s">
        <v>2239</v>
      </c>
      <c r="O381" s="24" t="b">
        <v>1</v>
      </c>
      <c r="P381" s="6"/>
      <c r="Q381" s="6"/>
      <c r="R381" s="6"/>
      <c r="S381" s="6"/>
      <c r="T381" s="135">
        <v>46237.66908997685</v>
      </c>
      <c r="U381" s="135">
        <v>46162.0</v>
      </c>
      <c r="V381" s="6"/>
      <c r="W381" s="135">
        <v>46189.0</v>
      </c>
      <c r="X381" s="6"/>
      <c r="Y381" s="6"/>
      <c r="Z381" s="43"/>
      <c r="AA381" s="43"/>
      <c r="AB381" s="43">
        <v>46251.0</v>
      </c>
      <c r="AC381" s="6" t="s">
        <v>1424</v>
      </c>
      <c r="AD381" s="135">
        <v>46237.66905851851</v>
      </c>
      <c r="AE381" s="135">
        <v>46237.62570019676</v>
      </c>
      <c r="AF381" s="135">
        <v>46242.0</v>
      </c>
      <c r="AG381" s="135">
        <v>46182.0</v>
      </c>
      <c r="AH381" s="24" t="s">
        <v>2763</v>
      </c>
      <c r="AI381" s="24" t="s">
        <v>2397</v>
      </c>
      <c r="AJ381" s="24" t="s">
        <v>2764</v>
      </c>
      <c r="AK381" s="6"/>
      <c r="AL381" s="6"/>
      <c r="AM381" s="6"/>
      <c r="AN381" s="6"/>
      <c r="AO381" s="6"/>
      <c r="AP381" s="6"/>
      <c r="AQ381" s="6"/>
      <c r="AR381" s="6"/>
    </row>
    <row r="382">
      <c r="A382" s="24" t="s">
        <v>1466</v>
      </c>
      <c r="B382" s="24" t="s">
        <v>2765</v>
      </c>
      <c r="C382" s="24" t="s">
        <v>2766</v>
      </c>
      <c r="D382" s="24" t="s">
        <v>95</v>
      </c>
      <c r="E382" s="128" t="s">
        <v>33</v>
      </c>
      <c r="F382" s="6" t="s">
        <v>96</v>
      </c>
      <c r="G382" s="24" t="s">
        <v>98</v>
      </c>
      <c r="H382" s="6" t="b">
        <v>0</v>
      </c>
      <c r="I382" s="6" t="b">
        <v>0</v>
      </c>
      <c r="J382" s="6" t="b">
        <v>0</v>
      </c>
      <c r="K382" s="36" t="s">
        <v>2196</v>
      </c>
      <c r="L382" s="37">
        <v>46237.0</v>
      </c>
      <c r="M382" s="24" t="s">
        <v>124</v>
      </c>
      <c r="N382" s="24" t="s">
        <v>2239</v>
      </c>
      <c r="O382" s="24" t="b">
        <v>1</v>
      </c>
      <c r="P382" s="107">
        <v>46247.0</v>
      </c>
      <c r="Q382" s="6"/>
      <c r="R382" s="6"/>
      <c r="S382" s="6"/>
      <c r="T382" s="135">
        <v>46246.63772829861</v>
      </c>
      <c r="U382" s="6"/>
      <c r="V382" s="6"/>
      <c r="W382" s="135">
        <v>46289.0</v>
      </c>
      <c r="X382" s="6"/>
      <c r="Y382" s="6"/>
      <c r="Z382" s="43"/>
      <c r="AA382" s="43"/>
      <c r="AB382" s="43">
        <v>46251.0</v>
      </c>
      <c r="AC382" s="6" t="s">
        <v>1424</v>
      </c>
      <c r="AD382" s="135">
        <v>46246.63774947917</v>
      </c>
      <c r="AE382" s="135">
        <v>46246.63788734954</v>
      </c>
      <c r="AF382" s="135">
        <v>46252.0</v>
      </c>
      <c r="AG382" s="135">
        <v>46282.0</v>
      </c>
      <c r="AH382" s="24" t="s">
        <v>2767</v>
      </c>
      <c r="AI382" s="24" t="s">
        <v>2768</v>
      </c>
      <c r="AJ382" s="24" t="s">
        <v>2769</v>
      </c>
      <c r="AK382" s="6"/>
      <c r="AL382" s="6"/>
      <c r="AM382" s="6"/>
      <c r="AN382" s="6"/>
      <c r="AO382" s="6"/>
      <c r="AP382" s="6"/>
      <c r="AQ382" s="6"/>
      <c r="AR382" s="6"/>
    </row>
    <row r="383">
      <c r="A383" s="24" t="s">
        <v>1387</v>
      </c>
      <c r="B383" s="24" t="s">
        <v>2771</v>
      </c>
      <c r="C383" s="24" t="s">
        <v>2772</v>
      </c>
      <c r="D383" s="24" t="s">
        <v>95</v>
      </c>
      <c r="E383" s="128" t="s">
        <v>33</v>
      </c>
      <c r="F383" s="6" t="s">
        <v>96</v>
      </c>
      <c r="G383" s="24" t="s">
        <v>98</v>
      </c>
      <c r="H383" s="6" t="b">
        <v>0</v>
      </c>
      <c r="I383" s="6" t="b">
        <v>0</v>
      </c>
      <c r="J383" s="6" t="b">
        <v>0</v>
      </c>
      <c r="K383" s="36" t="s">
        <v>2575</v>
      </c>
      <c r="L383" s="37">
        <v>46237.0</v>
      </c>
      <c r="M383" s="24" t="s">
        <v>124</v>
      </c>
      <c r="N383" s="24" t="s">
        <v>2239</v>
      </c>
      <c r="O383" s="24" t="b">
        <v>1</v>
      </c>
      <c r="P383" s="6"/>
      <c r="Q383" s="6"/>
      <c r="R383" s="6"/>
      <c r="S383" s="6"/>
      <c r="T383" s="135">
        <v>46244.443114444446</v>
      </c>
      <c r="U383" s="6"/>
      <c r="V383" s="6"/>
      <c r="W383" s="6"/>
      <c r="X383" s="6"/>
      <c r="Y383" s="6"/>
      <c r="Z383" s="43"/>
      <c r="AA383" s="43"/>
      <c r="AB383" s="43">
        <v>46251.0</v>
      </c>
      <c r="AC383" s="6" t="s">
        <v>1424</v>
      </c>
      <c r="AD383" s="135">
        <v>46244.44315060185</v>
      </c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</row>
    <row r="384">
      <c r="A384" s="24" t="s">
        <v>1200</v>
      </c>
      <c r="B384" s="24" t="s">
        <v>2773</v>
      </c>
      <c r="C384" s="24" t="s">
        <v>2774</v>
      </c>
      <c r="D384" s="24" t="s">
        <v>95</v>
      </c>
      <c r="E384" s="128" t="s">
        <v>33</v>
      </c>
      <c r="F384" s="6" t="s">
        <v>96</v>
      </c>
      <c r="G384" s="24" t="s">
        <v>418</v>
      </c>
      <c r="H384" s="6" t="b">
        <v>0</v>
      </c>
      <c r="I384" s="6" t="b">
        <v>0</v>
      </c>
      <c r="J384" s="6" t="b">
        <v>0</v>
      </c>
      <c r="K384" s="36" t="s">
        <v>2575</v>
      </c>
      <c r="L384" s="37">
        <v>46239.0</v>
      </c>
      <c r="M384" s="24" t="s">
        <v>124</v>
      </c>
      <c r="N384" s="24" t="s">
        <v>103</v>
      </c>
      <c r="O384" s="6" t="b">
        <v>0</v>
      </c>
      <c r="P384" s="6"/>
      <c r="Q384" s="6"/>
      <c r="R384" s="6"/>
      <c r="S384" s="6"/>
      <c r="T384" s="135">
        <v>46240.51683936342</v>
      </c>
      <c r="U384" s="135">
        <v>46240.0</v>
      </c>
      <c r="V384" s="6"/>
      <c r="W384" s="6"/>
      <c r="X384" s="6"/>
      <c r="Y384" s="6"/>
      <c r="Z384" s="43"/>
      <c r="AA384" s="43"/>
      <c r="AB384" s="43">
        <v>46251.0</v>
      </c>
      <c r="AC384" s="6" t="s">
        <v>1424</v>
      </c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</row>
    <row r="385">
      <c r="A385" s="24" t="s">
        <v>1243</v>
      </c>
      <c r="B385" s="24" t="s">
        <v>2775</v>
      </c>
      <c r="C385" s="24" t="s">
        <v>2776</v>
      </c>
      <c r="D385" s="24" t="s">
        <v>95</v>
      </c>
      <c r="E385" s="128" t="s">
        <v>33</v>
      </c>
      <c r="F385" s="6" t="s">
        <v>96</v>
      </c>
      <c r="G385" s="24" t="s">
        <v>98</v>
      </c>
      <c r="H385" s="6" t="b">
        <v>0</v>
      </c>
      <c r="I385" s="6" t="b">
        <v>0</v>
      </c>
      <c r="J385" s="6" t="b">
        <v>0</v>
      </c>
      <c r="K385" s="36" t="s">
        <v>2196</v>
      </c>
      <c r="L385" s="37">
        <v>46217.0</v>
      </c>
      <c r="M385" s="24" t="s">
        <v>124</v>
      </c>
      <c r="N385" s="24" t="s">
        <v>103</v>
      </c>
      <c r="O385" s="24" t="b">
        <v>1</v>
      </c>
      <c r="P385" s="107">
        <v>46224.0</v>
      </c>
      <c r="Q385" s="6"/>
      <c r="R385" s="6"/>
      <c r="S385" s="6"/>
      <c r="T385" s="135">
        <v>46241.56618872685</v>
      </c>
      <c r="U385" s="135">
        <v>46245.0</v>
      </c>
      <c r="V385" s="6"/>
      <c r="W385" s="135">
        <v>46282.0</v>
      </c>
      <c r="X385" s="6"/>
      <c r="Y385" s="6"/>
      <c r="Z385" s="43"/>
      <c r="AA385" s="43"/>
      <c r="AB385" s="43">
        <v>46251.0</v>
      </c>
      <c r="AC385" s="6" t="s">
        <v>1424</v>
      </c>
      <c r="AD385" s="135">
        <v>46241.56620744213</v>
      </c>
      <c r="AE385" s="135">
        <v>46241.56639929398</v>
      </c>
      <c r="AF385" s="135">
        <v>46246.0</v>
      </c>
      <c r="AG385" s="135">
        <v>46275.0</v>
      </c>
      <c r="AH385" s="24" t="s">
        <v>2777</v>
      </c>
      <c r="AI385" s="24" t="s">
        <v>2397</v>
      </c>
      <c r="AJ385" s="24" t="s">
        <v>2778</v>
      </c>
      <c r="AK385" s="6"/>
      <c r="AL385" s="6"/>
      <c r="AM385" s="6"/>
      <c r="AN385" s="6"/>
      <c r="AO385" s="6"/>
      <c r="AP385" s="6"/>
      <c r="AQ385" s="6"/>
      <c r="AR385" s="6"/>
    </row>
    <row r="386">
      <c r="A386" s="24" t="s">
        <v>1241</v>
      </c>
      <c r="B386" s="24" t="s">
        <v>2779</v>
      </c>
      <c r="C386" s="24" t="s">
        <v>2780</v>
      </c>
      <c r="D386" s="24" t="s">
        <v>95</v>
      </c>
      <c r="E386" s="128" t="s">
        <v>33</v>
      </c>
      <c r="F386" s="6" t="s">
        <v>96</v>
      </c>
      <c r="G386" s="24" t="s">
        <v>98</v>
      </c>
      <c r="H386" s="6" t="b">
        <v>0</v>
      </c>
      <c r="I386" s="6" t="b">
        <v>0</v>
      </c>
      <c r="J386" s="6" t="b">
        <v>0</v>
      </c>
      <c r="K386" s="36" t="s">
        <v>2196</v>
      </c>
      <c r="L386" s="37">
        <v>46217.0</v>
      </c>
      <c r="M386" s="24" t="s">
        <v>124</v>
      </c>
      <c r="N386" s="24" t="s">
        <v>103</v>
      </c>
      <c r="O386" s="24" t="b">
        <v>1</v>
      </c>
      <c r="P386" s="107">
        <v>46224.0</v>
      </c>
      <c r="Q386" s="6"/>
      <c r="R386" s="6"/>
      <c r="S386" s="6"/>
      <c r="T386" s="135">
        <v>46241.563779131946</v>
      </c>
      <c r="U386" s="135">
        <v>46245.0</v>
      </c>
      <c r="V386" s="6"/>
      <c r="W386" s="135">
        <v>46282.0</v>
      </c>
      <c r="X386" s="6"/>
      <c r="Y386" s="6"/>
      <c r="Z386" s="43"/>
      <c r="AA386" s="43"/>
      <c r="AB386" s="43">
        <v>46251.0</v>
      </c>
      <c r="AC386" s="6" t="s">
        <v>1424</v>
      </c>
      <c r="AD386" s="135">
        <v>46241.56382443287</v>
      </c>
      <c r="AE386" s="135">
        <v>46241.564126400466</v>
      </c>
      <c r="AF386" s="135">
        <v>46246.0</v>
      </c>
      <c r="AG386" s="135">
        <v>46275.0</v>
      </c>
      <c r="AH386" s="24" t="s">
        <v>2777</v>
      </c>
      <c r="AI386" s="24" t="s">
        <v>2397</v>
      </c>
      <c r="AJ386" s="24" t="s">
        <v>2778</v>
      </c>
      <c r="AK386" s="6"/>
      <c r="AL386" s="6"/>
      <c r="AM386" s="6"/>
      <c r="AN386" s="6"/>
      <c r="AO386" s="6"/>
      <c r="AP386" s="6"/>
      <c r="AQ386" s="6"/>
      <c r="AR386" s="6"/>
    </row>
    <row r="387">
      <c r="A387" s="24" t="s">
        <v>1470</v>
      </c>
      <c r="B387" s="24" t="s">
        <v>2782</v>
      </c>
      <c r="C387" s="24" t="s">
        <v>2783</v>
      </c>
      <c r="D387" s="24" t="s">
        <v>95</v>
      </c>
      <c r="E387" s="128" t="s">
        <v>33</v>
      </c>
      <c r="F387" s="6" t="s">
        <v>96</v>
      </c>
      <c r="G387" s="24" t="s">
        <v>98</v>
      </c>
      <c r="H387" s="6" t="b">
        <v>0</v>
      </c>
      <c r="I387" s="6" t="b">
        <v>0</v>
      </c>
      <c r="J387" s="6" t="b">
        <v>0</v>
      </c>
      <c r="K387" s="36" t="s">
        <v>2196</v>
      </c>
      <c r="L387" s="37">
        <v>46244.0</v>
      </c>
      <c r="M387" s="24" t="s">
        <v>124</v>
      </c>
      <c r="N387" s="24" t="s">
        <v>2239</v>
      </c>
      <c r="O387" s="24" t="b">
        <v>1</v>
      </c>
      <c r="P387" s="107">
        <v>46247.0</v>
      </c>
      <c r="Q387" s="6"/>
      <c r="R387" s="6"/>
      <c r="S387" s="6"/>
      <c r="T387" s="135">
        <v>46246.63822979167</v>
      </c>
      <c r="U387" s="6"/>
      <c r="V387" s="6"/>
      <c r="W387" s="135">
        <v>46289.0</v>
      </c>
      <c r="X387" s="6"/>
      <c r="Y387" s="6"/>
      <c r="Z387" s="43"/>
      <c r="AA387" s="43"/>
      <c r="AB387" s="43">
        <v>46251.0</v>
      </c>
      <c r="AC387" s="6" t="s">
        <v>1424</v>
      </c>
      <c r="AD387" s="135">
        <v>46246.63828005787</v>
      </c>
      <c r="AE387" s="135">
        <v>46246.63849430556</v>
      </c>
      <c r="AF387" s="135">
        <v>46252.0</v>
      </c>
      <c r="AG387" s="135">
        <v>46282.0</v>
      </c>
      <c r="AH387" s="24" t="s">
        <v>2767</v>
      </c>
      <c r="AI387" s="24" t="s">
        <v>2768</v>
      </c>
      <c r="AJ387" s="24" t="s">
        <v>2769</v>
      </c>
      <c r="AK387" s="6"/>
      <c r="AL387" s="6"/>
      <c r="AM387" s="6"/>
      <c r="AN387" s="6"/>
      <c r="AO387" s="6"/>
      <c r="AP387" s="6"/>
      <c r="AQ387" s="6"/>
      <c r="AR387" s="6"/>
    </row>
    <row r="388">
      <c r="A388" s="24" t="s">
        <v>1484</v>
      </c>
      <c r="B388" s="24" t="s">
        <v>1636</v>
      </c>
      <c r="C388" s="24" t="s">
        <v>1637</v>
      </c>
      <c r="D388" s="24" t="s">
        <v>95</v>
      </c>
      <c r="E388" s="128" t="s">
        <v>33</v>
      </c>
      <c r="F388" s="6" t="s">
        <v>96</v>
      </c>
      <c r="G388" s="24" t="s">
        <v>98</v>
      </c>
      <c r="H388" s="6" t="b">
        <v>0</v>
      </c>
      <c r="I388" s="6" t="b">
        <v>0</v>
      </c>
      <c r="J388" s="24" t="b">
        <v>1</v>
      </c>
      <c r="K388" s="36" t="s">
        <v>2196</v>
      </c>
      <c r="L388" s="37">
        <v>46246.0</v>
      </c>
      <c r="M388" s="24" t="s">
        <v>124</v>
      </c>
      <c r="N388" s="24" t="s">
        <v>103</v>
      </c>
      <c r="O388" s="24" t="b">
        <v>1</v>
      </c>
      <c r="P388" s="107">
        <v>46239.0</v>
      </c>
      <c r="Q388" s="6"/>
      <c r="R388" s="6"/>
      <c r="S388" s="6"/>
      <c r="T388" s="135">
        <v>46246.707861504634</v>
      </c>
      <c r="U388" s="135">
        <v>46247.0</v>
      </c>
      <c r="V388" s="6"/>
      <c r="W388" s="135">
        <v>46274.0</v>
      </c>
      <c r="X388" s="6"/>
      <c r="Y388" s="6"/>
      <c r="Z388" s="43"/>
      <c r="AA388" s="43"/>
      <c r="AB388" s="43">
        <v>46251.0</v>
      </c>
      <c r="AC388" s="6" t="s">
        <v>1424</v>
      </c>
      <c r="AD388" s="135">
        <v>46246.70789520833</v>
      </c>
      <c r="AE388" s="135">
        <v>46246.70822680555</v>
      </c>
      <c r="AF388" s="135">
        <v>46251.0</v>
      </c>
      <c r="AG388" s="135">
        <v>46267.0</v>
      </c>
      <c r="AH388" s="24" t="s">
        <v>2634</v>
      </c>
      <c r="AI388" s="24" t="s">
        <v>2397</v>
      </c>
      <c r="AJ388" s="24" t="s">
        <v>2635</v>
      </c>
      <c r="AK388" s="6"/>
      <c r="AL388" s="6"/>
      <c r="AM388" s="6"/>
      <c r="AN388" s="6"/>
      <c r="AO388" s="6"/>
      <c r="AP388" s="6"/>
      <c r="AQ388" s="6"/>
      <c r="AR388" s="6"/>
    </row>
    <row r="389">
      <c r="A389" s="24" t="s">
        <v>1489</v>
      </c>
      <c r="B389" s="24" t="s">
        <v>2072</v>
      </c>
      <c r="C389" s="24" t="s">
        <v>2073</v>
      </c>
      <c r="D389" s="24" t="s">
        <v>95</v>
      </c>
      <c r="E389" s="128" t="s">
        <v>33</v>
      </c>
      <c r="F389" s="6" t="s">
        <v>96</v>
      </c>
      <c r="G389" s="24" t="s">
        <v>98</v>
      </c>
      <c r="H389" s="6" t="b">
        <v>0</v>
      </c>
      <c r="I389" s="6" t="b">
        <v>0</v>
      </c>
      <c r="J389" s="24" t="b">
        <v>1</v>
      </c>
      <c r="K389" s="36" t="s">
        <v>2196</v>
      </c>
      <c r="L389" s="37">
        <v>46230.0</v>
      </c>
      <c r="M389" s="24" t="s">
        <v>124</v>
      </c>
      <c r="N389" s="24" t="s">
        <v>103</v>
      </c>
      <c r="O389" s="24" t="b">
        <v>1</v>
      </c>
      <c r="P389" s="6"/>
      <c r="Q389" s="6"/>
      <c r="R389" s="6"/>
      <c r="S389" s="6"/>
      <c r="T389" s="135">
        <v>46246.71039770833</v>
      </c>
      <c r="U389" s="135">
        <v>46247.0</v>
      </c>
      <c r="V389" s="6"/>
      <c r="W389" s="135">
        <v>46274.0</v>
      </c>
      <c r="X389" s="6"/>
      <c r="Y389" s="6"/>
      <c r="Z389" s="43"/>
      <c r="AA389" s="43"/>
      <c r="AB389" s="43">
        <v>46251.0</v>
      </c>
      <c r="AC389" s="6" t="s">
        <v>1424</v>
      </c>
      <c r="AD389" s="135">
        <v>46246.71045273148</v>
      </c>
      <c r="AE389" s="135">
        <v>46246.71030577546</v>
      </c>
      <c r="AF389" s="135">
        <v>46251.0</v>
      </c>
      <c r="AG389" s="135">
        <v>46267.0</v>
      </c>
      <c r="AH389" s="24" t="s">
        <v>2634</v>
      </c>
      <c r="AI389" s="24" t="s">
        <v>2397</v>
      </c>
      <c r="AJ389" s="24" t="s">
        <v>2635</v>
      </c>
      <c r="AK389" s="6"/>
      <c r="AL389" s="6"/>
      <c r="AM389" s="6"/>
      <c r="AN389" s="6"/>
      <c r="AO389" s="6"/>
      <c r="AP389" s="6"/>
      <c r="AQ389" s="6"/>
      <c r="AR389" s="6"/>
    </row>
    <row r="390">
      <c r="A390" s="24" t="s">
        <v>2785</v>
      </c>
      <c r="B390" s="24" t="s">
        <v>2786</v>
      </c>
      <c r="C390" s="24" t="s">
        <v>2787</v>
      </c>
      <c r="D390" s="24" t="s">
        <v>95</v>
      </c>
      <c r="E390" s="128" t="s">
        <v>33</v>
      </c>
      <c r="F390" s="6" t="s">
        <v>96</v>
      </c>
      <c r="G390" s="24" t="s">
        <v>98</v>
      </c>
      <c r="H390" s="6" t="b">
        <v>0</v>
      </c>
      <c r="I390" s="6" t="b">
        <v>0</v>
      </c>
      <c r="J390" s="6" t="b">
        <v>0</v>
      </c>
      <c r="K390" s="36" t="s">
        <v>100</v>
      </c>
      <c r="L390" s="37">
        <v>46247.0</v>
      </c>
      <c r="M390" s="24" t="s">
        <v>2788</v>
      </c>
      <c r="N390" s="6"/>
      <c r="O390" s="6" t="b">
        <v>0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43"/>
      <c r="AA390" s="43"/>
      <c r="AB390" s="43">
        <v>46251.0</v>
      </c>
      <c r="AC390" s="6" t="s">
        <v>339</v>
      </c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</row>
    <row r="391">
      <c r="A391" s="24" t="s">
        <v>2789</v>
      </c>
      <c r="B391" s="24" t="s">
        <v>2790</v>
      </c>
      <c r="C391" s="24" t="s">
        <v>2791</v>
      </c>
      <c r="D391" s="24" t="s">
        <v>95</v>
      </c>
      <c r="E391" s="128" t="s">
        <v>33</v>
      </c>
      <c r="F391" s="6" t="s">
        <v>96</v>
      </c>
      <c r="G391" s="24" t="s">
        <v>98</v>
      </c>
      <c r="H391" s="6" t="b">
        <v>0</v>
      </c>
      <c r="I391" s="6" t="b">
        <v>0</v>
      </c>
      <c r="J391" s="6" t="b">
        <v>0</v>
      </c>
      <c r="K391" s="36" t="s">
        <v>100</v>
      </c>
      <c r="L391" s="37">
        <v>46246.0</v>
      </c>
      <c r="M391" s="24" t="s">
        <v>2788</v>
      </c>
      <c r="N391" s="6"/>
      <c r="O391" s="6" t="b">
        <v>0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43"/>
      <c r="AA391" s="43"/>
      <c r="AB391" s="43">
        <v>46251.0</v>
      </c>
      <c r="AC391" s="6" t="s">
        <v>339</v>
      </c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</row>
    <row r="392">
      <c r="A392" s="24" t="s">
        <v>2792</v>
      </c>
      <c r="B392" s="24" t="s">
        <v>2793</v>
      </c>
      <c r="C392" s="24" t="s">
        <v>2791</v>
      </c>
      <c r="D392" s="24" t="s">
        <v>95</v>
      </c>
      <c r="E392" s="128" t="s">
        <v>33</v>
      </c>
      <c r="F392" s="6" t="s">
        <v>96</v>
      </c>
      <c r="G392" s="24" t="s">
        <v>98</v>
      </c>
      <c r="H392" s="6" t="b">
        <v>0</v>
      </c>
      <c r="I392" s="6" t="b">
        <v>0</v>
      </c>
      <c r="J392" s="6" t="b">
        <v>0</v>
      </c>
      <c r="K392" s="36" t="s">
        <v>100</v>
      </c>
      <c r="L392" s="37">
        <v>46246.0</v>
      </c>
      <c r="M392" s="24" t="s">
        <v>2788</v>
      </c>
      <c r="N392" s="6"/>
      <c r="O392" s="6" t="b">
        <v>0</v>
      </c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43"/>
      <c r="AA392" s="43"/>
      <c r="AB392" s="43">
        <v>46251.0</v>
      </c>
      <c r="AC392" s="6" t="s">
        <v>339</v>
      </c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</row>
    <row r="393">
      <c r="A393" s="24" t="s">
        <v>1559</v>
      </c>
      <c r="B393" s="24" t="s">
        <v>1933</v>
      </c>
      <c r="C393" s="24" t="s">
        <v>1931</v>
      </c>
      <c r="D393" s="24" t="s">
        <v>95</v>
      </c>
      <c r="E393" s="128" t="s">
        <v>33</v>
      </c>
      <c r="F393" s="6" t="s">
        <v>96</v>
      </c>
      <c r="G393" s="24" t="s">
        <v>98</v>
      </c>
      <c r="H393" s="6" t="b">
        <v>0</v>
      </c>
      <c r="I393" s="6" t="b">
        <v>0</v>
      </c>
      <c r="J393" s="24" t="b">
        <v>1</v>
      </c>
      <c r="K393" s="36" t="s">
        <v>2196</v>
      </c>
      <c r="L393" s="37">
        <v>46247.0</v>
      </c>
      <c r="M393" s="24" t="s">
        <v>124</v>
      </c>
      <c r="N393" s="24" t="s">
        <v>103</v>
      </c>
      <c r="O393" s="24" t="b">
        <v>1</v>
      </c>
      <c r="P393" s="107">
        <v>46239.0</v>
      </c>
      <c r="Q393" s="6"/>
      <c r="R393" s="6"/>
      <c r="S393" s="6"/>
      <c r="T393" s="135">
        <v>46247.42592472222</v>
      </c>
      <c r="U393" s="6"/>
      <c r="V393" s="6"/>
      <c r="W393" s="135">
        <v>46279.0</v>
      </c>
      <c r="X393" s="6"/>
      <c r="Y393" s="6"/>
      <c r="Z393" s="43"/>
      <c r="AA393" s="43"/>
      <c r="AB393" s="43">
        <v>46251.0</v>
      </c>
      <c r="AC393" s="6" t="s">
        <v>1424</v>
      </c>
      <c r="AD393" s="135">
        <v>46247.425984456015</v>
      </c>
      <c r="AE393" s="135">
        <v>46247.7451394213</v>
      </c>
      <c r="AF393" s="135">
        <v>46252.0</v>
      </c>
      <c r="AG393" s="135">
        <v>46272.0</v>
      </c>
      <c r="AH393" s="24" t="s">
        <v>2795</v>
      </c>
      <c r="AI393" s="24" t="s">
        <v>2768</v>
      </c>
      <c r="AJ393" s="24" t="s">
        <v>2796</v>
      </c>
      <c r="AK393" s="6"/>
      <c r="AL393" s="6"/>
      <c r="AM393" s="6"/>
      <c r="AN393" s="6"/>
      <c r="AO393" s="6"/>
      <c r="AP393" s="6"/>
      <c r="AQ393" s="6"/>
      <c r="AR393" s="6"/>
    </row>
    <row r="394">
      <c r="A394" s="24" t="s">
        <v>1552</v>
      </c>
      <c r="B394" s="24" t="s">
        <v>2797</v>
      </c>
      <c r="C394" s="24" t="s">
        <v>2798</v>
      </c>
      <c r="D394" s="24" t="s">
        <v>95</v>
      </c>
      <c r="E394" s="128" t="s">
        <v>33</v>
      </c>
      <c r="F394" s="6" t="s">
        <v>96</v>
      </c>
      <c r="G394" s="24" t="s">
        <v>418</v>
      </c>
      <c r="H394" s="6" t="b">
        <v>0</v>
      </c>
      <c r="I394" s="6" t="b">
        <v>0</v>
      </c>
      <c r="J394" s="6" t="b">
        <v>0</v>
      </c>
      <c r="K394" s="36" t="s">
        <v>2575</v>
      </c>
      <c r="L394" s="37">
        <v>46247.0</v>
      </c>
      <c r="M394" s="24" t="s">
        <v>124</v>
      </c>
      <c r="N394" s="24" t="s">
        <v>2239</v>
      </c>
      <c r="O394" s="24" t="b">
        <v>1</v>
      </c>
      <c r="P394" s="6"/>
      <c r="Q394" s="6"/>
      <c r="R394" s="6"/>
      <c r="S394" s="6"/>
      <c r="T394" s="135">
        <v>46247.70539452546</v>
      </c>
      <c r="U394" s="6"/>
      <c r="V394" s="6"/>
      <c r="W394" s="6"/>
      <c r="X394" s="6"/>
      <c r="Y394" s="6"/>
      <c r="Z394" s="43"/>
      <c r="AA394" s="43"/>
      <c r="AB394" s="43">
        <v>46251.0</v>
      </c>
      <c r="AC394" s="6" t="s">
        <v>1424</v>
      </c>
      <c r="AD394" s="135">
        <v>46247.70544135416</v>
      </c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</row>
    <row r="395">
      <c r="A395" s="24" t="s">
        <v>1553</v>
      </c>
      <c r="B395" s="24" t="s">
        <v>1949</v>
      </c>
      <c r="C395" s="24" t="s">
        <v>1945</v>
      </c>
      <c r="D395" s="24" t="s">
        <v>95</v>
      </c>
      <c r="E395" s="128" t="s">
        <v>33</v>
      </c>
      <c r="F395" s="6" t="s">
        <v>96</v>
      </c>
      <c r="G395" s="24" t="s">
        <v>98</v>
      </c>
      <c r="H395" s="6" t="b">
        <v>0</v>
      </c>
      <c r="I395" s="6" t="b">
        <v>0</v>
      </c>
      <c r="J395" s="24" t="b">
        <v>1</v>
      </c>
      <c r="K395" s="36" t="s">
        <v>2196</v>
      </c>
      <c r="L395" s="37">
        <v>46247.0</v>
      </c>
      <c r="M395" s="24" t="s">
        <v>124</v>
      </c>
      <c r="N395" s="24" t="s">
        <v>103</v>
      </c>
      <c r="O395" s="24" t="b">
        <v>1</v>
      </c>
      <c r="P395" s="107">
        <v>46239.0</v>
      </c>
      <c r="Q395" s="6"/>
      <c r="R395" s="6"/>
      <c r="S395" s="6"/>
      <c r="T395" s="135">
        <v>46247.74466033565</v>
      </c>
      <c r="U395" s="6"/>
      <c r="V395" s="6"/>
      <c r="W395" s="135">
        <v>46279.0</v>
      </c>
      <c r="X395" s="6"/>
      <c r="Y395" s="6"/>
      <c r="Z395" s="43"/>
      <c r="AA395" s="43"/>
      <c r="AB395" s="43">
        <v>46251.0</v>
      </c>
      <c r="AC395" s="6" t="s">
        <v>1424</v>
      </c>
      <c r="AD395" s="135">
        <v>46247.74474898148</v>
      </c>
      <c r="AE395" s="135">
        <v>46247.74504875</v>
      </c>
      <c r="AF395" s="135">
        <v>46252.0</v>
      </c>
      <c r="AG395" s="135">
        <v>46272.0</v>
      </c>
      <c r="AH395" s="24" t="s">
        <v>2795</v>
      </c>
      <c r="AI395" s="24" t="s">
        <v>2768</v>
      </c>
      <c r="AJ395" s="24" t="s">
        <v>2796</v>
      </c>
      <c r="AK395" s="6"/>
      <c r="AL395" s="6"/>
      <c r="AM395" s="6"/>
      <c r="AN395" s="6"/>
      <c r="AO395" s="6"/>
      <c r="AP395" s="6"/>
      <c r="AQ395" s="6"/>
      <c r="AR395" s="6"/>
    </row>
    <row r="396">
      <c r="A396" s="24" t="s">
        <v>1557</v>
      </c>
      <c r="B396" s="24" t="s">
        <v>2799</v>
      </c>
      <c r="C396" s="24" t="s">
        <v>1958</v>
      </c>
      <c r="D396" s="24" t="s">
        <v>95</v>
      </c>
      <c r="E396" s="128" t="s">
        <v>33</v>
      </c>
      <c r="F396" s="6" t="s">
        <v>96</v>
      </c>
      <c r="G396" s="24" t="s">
        <v>98</v>
      </c>
      <c r="H396" s="6" t="b">
        <v>0</v>
      </c>
      <c r="I396" s="6" t="b">
        <v>0</v>
      </c>
      <c r="J396" s="24" t="b">
        <v>1</v>
      </c>
      <c r="K396" s="36" t="s">
        <v>2196</v>
      </c>
      <c r="L396" s="37">
        <v>46247.0</v>
      </c>
      <c r="M396" s="24" t="s">
        <v>124</v>
      </c>
      <c r="N396" s="24" t="s">
        <v>103</v>
      </c>
      <c r="O396" s="24" t="b">
        <v>1</v>
      </c>
      <c r="P396" s="107">
        <v>46239.0</v>
      </c>
      <c r="Q396" s="6"/>
      <c r="R396" s="6"/>
      <c r="S396" s="6"/>
      <c r="T396" s="135">
        <v>46247.7446769213</v>
      </c>
      <c r="U396" s="6"/>
      <c r="V396" s="6"/>
      <c r="W396" s="135">
        <v>46279.0</v>
      </c>
      <c r="X396" s="6"/>
      <c r="Y396" s="6"/>
      <c r="Z396" s="43"/>
      <c r="AA396" s="43"/>
      <c r="AB396" s="43">
        <v>46251.0</v>
      </c>
      <c r="AC396" s="6" t="s">
        <v>1424</v>
      </c>
      <c r="AD396" s="135">
        <v>46247.74475923611</v>
      </c>
      <c r="AE396" s="135">
        <v>46247.74507638889</v>
      </c>
      <c r="AF396" s="135">
        <v>46252.0</v>
      </c>
      <c r="AG396" s="135">
        <v>46272.0</v>
      </c>
      <c r="AH396" s="24" t="s">
        <v>2795</v>
      </c>
      <c r="AI396" s="24" t="s">
        <v>2768</v>
      </c>
      <c r="AJ396" s="24" t="s">
        <v>2796</v>
      </c>
      <c r="AK396" s="6"/>
      <c r="AL396" s="6"/>
      <c r="AM396" s="6"/>
      <c r="AN396" s="6"/>
      <c r="AO396" s="6"/>
      <c r="AP396" s="6"/>
      <c r="AQ396" s="6"/>
      <c r="AR396" s="6"/>
    </row>
    <row r="397">
      <c r="A397" s="6"/>
      <c r="B397" s="6"/>
      <c r="C397" s="6"/>
      <c r="D397" s="6"/>
      <c r="E397" s="6"/>
      <c r="F397" s="6" t="s">
        <v>96</v>
      </c>
      <c r="G397" s="6"/>
      <c r="H397" s="6" t="b">
        <v>0</v>
      </c>
      <c r="I397" s="6" t="b">
        <v>0</v>
      </c>
      <c r="J397" s="6" t="b">
        <v>0</v>
      </c>
      <c r="K397" s="106"/>
      <c r="L397" s="43"/>
      <c r="M397" s="24"/>
      <c r="N397" s="6"/>
      <c r="O397" s="6" t="b">
        <v>0</v>
      </c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43"/>
      <c r="AA397" s="43"/>
      <c r="AB397" s="43" t="s">
        <v>339</v>
      </c>
      <c r="AC397" s="6" t="s">
        <v>339</v>
      </c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</row>
    <row r="398">
      <c r="A398" s="6"/>
      <c r="B398" s="6"/>
      <c r="C398" s="6"/>
      <c r="D398" s="6"/>
      <c r="E398" s="6"/>
      <c r="F398" s="6" t="s">
        <v>96</v>
      </c>
      <c r="G398" s="6"/>
      <c r="H398" s="6" t="b">
        <v>0</v>
      </c>
      <c r="I398" s="6" t="b">
        <v>0</v>
      </c>
      <c r="J398" s="6" t="b">
        <v>0</v>
      </c>
      <c r="K398" s="106"/>
      <c r="L398" s="43"/>
      <c r="M398" s="24"/>
      <c r="N398" s="6"/>
      <c r="O398" s="6" t="b">
        <v>0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43"/>
      <c r="AA398" s="43"/>
      <c r="AB398" s="43" t="s">
        <v>339</v>
      </c>
      <c r="AC398" s="6" t="s">
        <v>339</v>
      </c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</row>
    <row r="399">
      <c r="A399" s="6"/>
      <c r="B399" s="6"/>
      <c r="C399" s="6"/>
      <c r="D399" s="6"/>
      <c r="E399" s="6"/>
      <c r="F399" s="6" t="s">
        <v>96</v>
      </c>
      <c r="G399" s="6"/>
      <c r="H399" s="6" t="b">
        <v>0</v>
      </c>
      <c r="I399" s="6" t="b">
        <v>0</v>
      </c>
      <c r="J399" s="6" t="b">
        <v>0</v>
      </c>
      <c r="K399" s="106"/>
      <c r="L399" s="43"/>
      <c r="M399" s="24"/>
      <c r="N399" s="6"/>
      <c r="O399" s="6" t="b">
        <v>0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43"/>
      <c r="AA399" s="43"/>
      <c r="AB399" s="43" t="s">
        <v>339</v>
      </c>
      <c r="AC399" s="6" t="s">
        <v>339</v>
      </c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</row>
    <row r="400">
      <c r="A400" s="6"/>
      <c r="B400" s="6"/>
      <c r="C400" s="6"/>
      <c r="D400" s="6"/>
      <c r="E400" s="6"/>
      <c r="F400" s="6" t="s">
        <v>96</v>
      </c>
      <c r="G400" s="6"/>
      <c r="H400" s="6" t="b">
        <v>0</v>
      </c>
      <c r="I400" s="6" t="b">
        <v>0</v>
      </c>
      <c r="J400" s="6" t="b">
        <v>0</v>
      </c>
      <c r="K400" s="106"/>
      <c r="L400" s="43"/>
      <c r="M400" s="24"/>
      <c r="N400" s="6"/>
      <c r="O400" s="6" t="b">
        <v>0</v>
      </c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43"/>
      <c r="AA400" s="43"/>
      <c r="AB400" s="43" t="s">
        <v>339</v>
      </c>
      <c r="AC400" s="6" t="s">
        <v>339</v>
      </c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</row>
    <row r="401">
      <c r="A401" s="6"/>
      <c r="B401" s="6"/>
      <c r="C401" s="6"/>
      <c r="D401" s="6"/>
      <c r="E401" s="6"/>
      <c r="F401" s="6" t="s">
        <v>96</v>
      </c>
      <c r="G401" s="6"/>
      <c r="H401" s="6" t="b">
        <v>0</v>
      </c>
      <c r="I401" s="6" t="b">
        <v>0</v>
      </c>
      <c r="J401" s="6" t="b">
        <v>0</v>
      </c>
      <c r="K401" s="106"/>
      <c r="L401" s="43"/>
      <c r="M401" s="24"/>
      <c r="N401" s="6"/>
      <c r="O401" s="6" t="b">
        <v>0</v>
      </c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43"/>
      <c r="AA401" s="43"/>
      <c r="AB401" s="43" t="s">
        <v>339</v>
      </c>
      <c r="AC401" s="6" t="s">
        <v>339</v>
      </c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</row>
    <row r="402">
      <c r="A402" s="6"/>
      <c r="B402" s="6"/>
      <c r="C402" s="6"/>
      <c r="D402" s="6"/>
      <c r="E402" s="6"/>
      <c r="F402" s="6" t="s">
        <v>96</v>
      </c>
      <c r="G402" s="6"/>
      <c r="H402" s="6" t="b">
        <v>0</v>
      </c>
      <c r="I402" s="6" t="b">
        <v>0</v>
      </c>
      <c r="J402" s="6" t="b">
        <v>0</v>
      </c>
      <c r="K402" s="106"/>
      <c r="L402" s="43"/>
      <c r="M402" s="24"/>
      <c r="N402" s="6"/>
      <c r="O402" s="6" t="b">
        <v>0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43"/>
      <c r="AA402" s="43"/>
      <c r="AB402" s="43" t="s">
        <v>339</v>
      </c>
      <c r="AC402" s="6" t="s">
        <v>339</v>
      </c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</row>
    <row r="403">
      <c r="A403" s="6"/>
      <c r="B403" s="6"/>
      <c r="C403" s="6"/>
      <c r="D403" s="6"/>
      <c r="E403" s="6"/>
      <c r="F403" s="6" t="s">
        <v>96</v>
      </c>
      <c r="G403" s="6"/>
      <c r="H403" s="6" t="b">
        <v>0</v>
      </c>
      <c r="I403" s="6" t="b">
        <v>0</v>
      </c>
      <c r="J403" s="6" t="b">
        <v>0</v>
      </c>
      <c r="K403" s="106"/>
      <c r="L403" s="43"/>
      <c r="M403" s="24"/>
      <c r="N403" s="6"/>
      <c r="O403" s="6" t="b">
        <v>0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43"/>
      <c r="AA403" s="43"/>
      <c r="AB403" s="43" t="s">
        <v>339</v>
      </c>
      <c r="AC403" s="6" t="s">
        <v>339</v>
      </c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</row>
    <row r="404">
      <c r="A404" s="6"/>
      <c r="B404" s="6"/>
      <c r="C404" s="6"/>
      <c r="D404" s="6"/>
      <c r="E404" s="6"/>
      <c r="F404" s="6" t="s">
        <v>96</v>
      </c>
      <c r="G404" s="6"/>
      <c r="H404" s="6" t="b">
        <v>0</v>
      </c>
      <c r="I404" s="6" t="b">
        <v>0</v>
      </c>
      <c r="J404" s="6" t="b">
        <v>0</v>
      </c>
      <c r="K404" s="106"/>
      <c r="L404" s="43"/>
      <c r="M404" s="24"/>
      <c r="N404" s="6"/>
      <c r="O404" s="6" t="b">
        <v>0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43"/>
      <c r="AA404" s="43"/>
      <c r="AB404" s="43" t="s">
        <v>339</v>
      </c>
      <c r="AC404" s="6" t="s">
        <v>339</v>
      </c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</row>
    <row r="405">
      <c r="A405" s="6"/>
      <c r="B405" s="6"/>
      <c r="C405" s="6"/>
      <c r="D405" s="6"/>
      <c r="E405" s="6"/>
      <c r="F405" s="6" t="s">
        <v>96</v>
      </c>
      <c r="G405" s="6"/>
      <c r="H405" s="6" t="b">
        <v>0</v>
      </c>
      <c r="I405" s="6" t="b">
        <v>0</v>
      </c>
      <c r="J405" s="6" t="b">
        <v>0</v>
      </c>
      <c r="K405" s="106"/>
      <c r="L405" s="43"/>
      <c r="M405" s="24"/>
      <c r="N405" s="6"/>
      <c r="O405" s="6" t="b">
        <v>0</v>
      </c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43"/>
      <c r="AA405" s="43"/>
      <c r="AB405" s="43" t="s">
        <v>339</v>
      </c>
      <c r="AC405" s="6" t="s">
        <v>339</v>
      </c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</row>
    <row r="406">
      <c r="A406" s="6"/>
      <c r="B406" s="6"/>
      <c r="C406" s="6"/>
      <c r="D406" s="6"/>
      <c r="E406" s="6"/>
      <c r="F406" s="6" t="s">
        <v>96</v>
      </c>
      <c r="G406" s="6"/>
      <c r="H406" s="6" t="b">
        <v>0</v>
      </c>
      <c r="I406" s="6" t="b">
        <v>0</v>
      </c>
      <c r="J406" s="6" t="b">
        <v>0</v>
      </c>
      <c r="K406" s="106"/>
      <c r="L406" s="43"/>
      <c r="M406" s="24"/>
      <c r="N406" s="6"/>
      <c r="O406" s="6" t="b">
        <v>0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43"/>
      <c r="AA406" s="43"/>
      <c r="AB406" s="43" t="s">
        <v>339</v>
      </c>
      <c r="AC406" s="6" t="s">
        <v>339</v>
      </c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</row>
    <row r="407">
      <c r="A407" s="6"/>
      <c r="B407" s="6"/>
      <c r="C407" s="6"/>
      <c r="D407" s="6"/>
      <c r="E407" s="6"/>
      <c r="F407" s="6" t="s">
        <v>96</v>
      </c>
      <c r="G407" s="6"/>
      <c r="H407" s="6" t="b">
        <v>0</v>
      </c>
      <c r="I407" s="6" t="b">
        <v>0</v>
      </c>
      <c r="J407" s="6" t="b">
        <v>0</v>
      </c>
      <c r="K407" s="106"/>
      <c r="L407" s="43"/>
      <c r="M407" s="24"/>
      <c r="N407" s="6"/>
      <c r="O407" s="6" t="b">
        <v>0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43"/>
      <c r="AA407" s="43"/>
      <c r="AB407" s="43" t="s">
        <v>339</v>
      </c>
      <c r="AC407" s="6" t="s">
        <v>339</v>
      </c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</row>
    <row r="408">
      <c r="A408" s="6"/>
      <c r="B408" s="6"/>
      <c r="C408" s="6"/>
      <c r="D408" s="6"/>
      <c r="E408" s="6"/>
      <c r="F408" s="6" t="s">
        <v>96</v>
      </c>
      <c r="G408" s="6"/>
      <c r="H408" s="6" t="b">
        <v>0</v>
      </c>
      <c r="I408" s="6" t="b">
        <v>0</v>
      </c>
      <c r="J408" s="6" t="b">
        <v>0</v>
      </c>
      <c r="K408" s="106"/>
      <c r="L408" s="43"/>
      <c r="M408" s="24"/>
      <c r="N408" s="6"/>
      <c r="O408" s="6" t="b">
        <v>0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43"/>
      <c r="AA408" s="43"/>
      <c r="AB408" s="43" t="s">
        <v>339</v>
      </c>
      <c r="AC408" s="6" t="s">
        <v>339</v>
      </c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</row>
    <row r="409">
      <c r="A409" s="6"/>
      <c r="B409" s="6"/>
      <c r="C409" s="6"/>
      <c r="D409" s="6"/>
      <c r="E409" s="6"/>
      <c r="F409" s="6" t="s">
        <v>96</v>
      </c>
      <c r="G409" s="6"/>
      <c r="H409" s="6" t="b">
        <v>0</v>
      </c>
      <c r="I409" s="6" t="b">
        <v>0</v>
      </c>
      <c r="J409" s="6" t="b">
        <v>0</v>
      </c>
      <c r="K409" s="106"/>
      <c r="L409" s="43"/>
      <c r="M409" s="24"/>
      <c r="N409" s="6"/>
      <c r="O409" s="6" t="b">
        <v>0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43"/>
      <c r="AA409" s="43"/>
      <c r="AB409" s="43" t="s">
        <v>339</v>
      </c>
      <c r="AC409" s="6" t="s">
        <v>339</v>
      </c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</row>
    <row r="410">
      <c r="A410" s="6"/>
      <c r="B410" s="6"/>
      <c r="C410" s="6"/>
      <c r="D410" s="6"/>
      <c r="E410" s="6"/>
      <c r="F410" s="6" t="s">
        <v>96</v>
      </c>
      <c r="G410" s="6"/>
      <c r="H410" s="6" t="b">
        <v>0</v>
      </c>
      <c r="I410" s="6" t="b">
        <v>0</v>
      </c>
      <c r="J410" s="6" t="b">
        <v>0</v>
      </c>
      <c r="K410" s="106"/>
      <c r="L410" s="43"/>
      <c r="M410" s="24"/>
      <c r="N410" s="6"/>
      <c r="O410" s="6" t="b">
        <v>0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43"/>
      <c r="AA410" s="43"/>
      <c r="AB410" s="43" t="s">
        <v>339</v>
      </c>
      <c r="AC410" s="6" t="s">
        <v>339</v>
      </c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</row>
    <row r="411">
      <c r="A411" s="6"/>
      <c r="B411" s="6"/>
      <c r="C411" s="6"/>
      <c r="D411" s="6"/>
      <c r="E411" s="6"/>
      <c r="F411" s="6" t="s">
        <v>96</v>
      </c>
      <c r="G411" s="6"/>
      <c r="H411" s="6" t="b">
        <v>0</v>
      </c>
      <c r="I411" s="6" t="b">
        <v>0</v>
      </c>
      <c r="J411" s="6" t="b">
        <v>0</v>
      </c>
      <c r="K411" s="106"/>
      <c r="L411" s="43"/>
      <c r="M411" s="24"/>
      <c r="N411" s="6"/>
      <c r="O411" s="6" t="b">
        <v>0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43"/>
      <c r="AA411" s="43"/>
      <c r="AB411" s="43" t="s">
        <v>339</v>
      </c>
      <c r="AC411" s="6" t="s">
        <v>339</v>
      </c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</row>
    <row r="412">
      <c r="A412" s="6"/>
      <c r="B412" s="6"/>
      <c r="C412" s="6"/>
      <c r="D412" s="6"/>
      <c r="E412" s="6"/>
      <c r="F412" s="6" t="s">
        <v>96</v>
      </c>
      <c r="G412" s="6"/>
      <c r="H412" s="6" t="b">
        <v>0</v>
      </c>
      <c r="I412" s="6" t="b">
        <v>0</v>
      </c>
      <c r="J412" s="6" t="b">
        <v>0</v>
      </c>
      <c r="K412" s="106"/>
      <c r="L412" s="43"/>
      <c r="M412" s="24"/>
      <c r="N412" s="6"/>
      <c r="O412" s="6" t="b">
        <v>0</v>
      </c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43"/>
      <c r="AA412" s="43"/>
      <c r="AB412" s="43" t="s">
        <v>339</v>
      </c>
      <c r="AC412" s="6" t="s">
        <v>339</v>
      </c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</row>
    <row r="413">
      <c r="A413" s="6"/>
      <c r="B413" s="6"/>
      <c r="C413" s="6"/>
      <c r="D413" s="6"/>
      <c r="E413" s="6"/>
      <c r="F413" s="6" t="s">
        <v>96</v>
      </c>
      <c r="G413" s="6"/>
      <c r="H413" s="6" t="b">
        <v>0</v>
      </c>
      <c r="I413" s="6" t="b">
        <v>0</v>
      </c>
      <c r="J413" s="6" t="b">
        <v>0</v>
      </c>
      <c r="K413" s="106"/>
      <c r="L413" s="43"/>
      <c r="M413" s="24"/>
      <c r="N413" s="6"/>
      <c r="O413" s="6" t="b">
        <v>0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43"/>
      <c r="AA413" s="43"/>
      <c r="AB413" s="43" t="s">
        <v>339</v>
      </c>
      <c r="AC413" s="6" t="s">
        <v>339</v>
      </c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</row>
    <row r="414">
      <c r="A414" s="6"/>
      <c r="B414" s="6"/>
      <c r="C414" s="6"/>
      <c r="D414" s="6"/>
      <c r="E414" s="6"/>
      <c r="F414" s="6" t="s">
        <v>96</v>
      </c>
      <c r="G414" s="6"/>
      <c r="H414" s="6" t="b">
        <v>0</v>
      </c>
      <c r="I414" s="6" t="b">
        <v>0</v>
      </c>
      <c r="J414" s="6" t="b">
        <v>0</v>
      </c>
      <c r="K414" s="106"/>
      <c r="L414" s="43"/>
      <c r="M414" s="24"/>
      <c r="N414" s="6"/>
      <c r="O414" s="6" t="b">
        <v>0</v>
      </c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43"/>
      <c r="AA414" s="43"/>
      <c r="AB414" s="43" t="s">
        <v>339</v>
      </c>
      <c r="AC414" s="6" t="s">
        <v>339</v>
      </c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</row>
    <row r="415">
      <c r="A415" s="6"/>
      <c r="B415" s="6"/>
      <c r="C415" s="6"/>
      <c r="D415" s="6"/>
      <c r="E415" s="6"/>
      <c r="F415" s="6" t="s">
        <v>96</v>
      </c>
      <c r="G415" s="6"/>
      <c r="H415" s="6" t="b">
        <v>0</v>
      </c>
      <c r="I415" s="6" t="b">
        <v>0</v>
      </c>
      <c r="J415" s="6" t="b">
        <v>0</v>
      </c>
      <c r="K415" s="106"/>
      <c r="L415" s="43"/>
      <c r="M415" s="24"/>
      <c r="N415" s="6"/>
      <c r="O415" s="6" t="b">
        <v>0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43"/>
      <c r="AA415" s="43"/>
      <c r="AB415" s="43" t="s">
        <v>339</v>
      </c>
      <c r="AC415" s="6" t="s">
        <v>339</v>
      </c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</row>
    <row r="416">
      <c r="A416" s="6"/>
      <c r="B416" s="6"/>
      <c r="C416" s="6"/>
      <c r="D416" s="6"/>
      <c r="E416" s="6"/>
      <c r="F416" s="6" t="s">
        <v>96</v>
      </c>
      <c r="G416" s="6"/>
      <c r="H416" s="6" t="b">
        <v>0</v>
      </c>
      <c r="I416" s="6" t="b">
        <v>0</v>
      </c>
      <c r="J416" s="6" t="b">
        <v>0</v>
      </c>
      <c r="K416" s="106"/>
      <c r="L416" s="43"/>
      <c r="M416" s="24"/>
      <c r="N416" s="6"/>
      <c r="O416" s="6" t="b">
        <v>0</v>
      </c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43"/>
      <c r="AA416" s="43"/>
      <c r="AB416" s="43" t="s">
        <v>339</v>
      </c>
      <c r="AC416" s="6" t="s">
        <v>339</v>
      </c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</row>
    <row r="417">
      <c r="A417" s="6"/>
      <c r="B417" s="6"/>
      <c r="C417" s="6"/>
      <c r="D417" s="6"/>
      <c r="E417" s="6"/>
      <c r="F417" s="6" t="s">
        <v>96</v>
      </c>
      <c r="G417" s="6"/>
      <c r="H417" s="6" t="b">
        <v>0</v>
      </c>
      <c r="I417" s="6" t="b">
        <v>0</v>
      </c>
      <c r="J417" s="6" t="b">
        <v>0</v>
      </c>
      <c r="K417" s="106"/>
      <c r="L417" s="43"/>
      <c r="M417" s="24"/>
      <c r="N417" s="6"/>
      <c r="O417" s="6" t="b">
        <v>0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43"/>
      <c r="AA417" s="43"/>
      <c r="AB417" s="43" t="s">
        <v>339</v>
      </c>
      <c r="AC417" s="6" t="s">
        <v>339</v>
      </c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</row>
    <row r="418">
      <c r="A418" s="6"/>
      <c r="B418" s="6"/>
      <c r="C418" s="6"/>
      <c r="D418" s="6"/>
      <c r="E418" s="6"/>
      <c r="F418" s="6" t="s">
        <v>96</v>
      </c>
      <c r="G418" s="6"/>
      <c r="H418" s="6" t="b">
        <v>0</v>
      </c>
      <c r="I418" s="6" t="b">
        <v>0</v>
      </c>
      <c r="J418" s="6" t="b">
        <v>0</v>
      </c>
      <c r="K418" s="106"/>
      <c r="L418" s="43"/>
      <c r="M418" s="24"/>
      <c r="N418" s="6"/>
      <c r="O418" s="6" t="b">
        <v>0</v>
      </c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43"/>
      <c r="AA418" s="43"/>
      <c r="AB418" s="43" t="s">
        <v>339</v>
      </c>
      <c r="AC418" s="6" t="s">
        <v>339</v>
      </c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</row>
    <row r="419">
      <c r="A419" s="6"/>
      <c r="B419" s="6"/>
      <c r="C419" s="6"/>
      <c r="D419" s="6"/>
      <c r="E419" s="6"/>
      <c r="F419" s="6" t="s">
        <v>96</v>
      </c>
      <c r="G419" s="6"/>
      <c r="H419" s="6" t="b">
        <v>0</v>
      </c>
      <c r="I419" s="6" t="b">
        <v>0</v>
      </c>
      <c r="J419" s="6" t="b">
        <v>0</v>
      </c>
      <c r="K419" s="106"/>
      <c r="L419" s="43"/>
      <c r="M419" s="24"/>
      <c r="N419" s="6"/>
      <c r="O419" s="6" t="b">
        <v>0</v>
      </c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43"/>
      <c r="AA419" s="43"/>
      <c r="AB419" s="43" t="s">
        <v>339</v>
      </c>
      <c r="AC419" s="6" t="s">
        <v>339</v>
      </c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</row>
    <row r="420">
      <c r="A420" s="6"/>
      <c r="B420" s="6"/>
      <c r="C420" s="6"/>
      <c r="D420" s="6"/>
      <c r="E420" s="6"/>
      <c r="F420" s="6" t="s">
        <v>96</v>
      </c>
      <c r="G420" s="6"/>
      <c r="H420" s="6" t="b">
        <v>0</v>
      </c>
      <c r="I420" s="6" t="b">
        <v>0</v>
      </c>
      <c r="J420" s="6" t="b">
        <v>0</v>
      </c>
      <c r="K420" s="106"/>
      <c r="L420" s="43"/>
      <c r="M420" s="24"/>
      <c r="N420" s="6"/>
      <c r="O420" s="6" t="b">
        <v>0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43"/>
      <c r="AA420" s="43"/>
      <c r="AB420" s="43" t="s">
        <v>339</v>
      </c>
      <c r="AC420" s="6" t="s">
        <v>339</v>
      </c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</row>
    <row r="421">
      <c r="A421" s="6"/>
      <c r="B421" s="6"/>
      <c r="C421" s="6"/>
      <c r="D421" s="6"/>
      <c r="E421" s="6"/>
      <c r="F421" s="6" t="s">
        <v>96</v>
      </c>
      <c r="G421" s="6"/>
      <c r="H421" s="6" t="b">
        <v>0</v>
      </c>
      <c r="I421" s="6" t="b">
        <v>0</v>
      </c>
      <c r="J421" s="6" t="b">
        <v>0</v>
      </c>
      <c r="K421" s="106"/>
      <c r="L421" s="43"/>
      <c r="M421" s="24"/>
      <c r="N421" s="6"/>
      <c r="O421" s="6" t="b">
        <v>0</v>
      </c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43"/>
      <c r="AA421" s="43"/>
      <c r="AB421" s="43" t="s">
        <v>339</v>
      </c>
      <c r="AC421" s="6" t="s">
        <v>339</v>
      </c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</row>
    <row r="422">
      <c r="A422" s="6"/>
      <c r="B422" s="6"/>
      <c r="C422" s="6"/>
      <c r="D422" s="6"/>
      <c r="E422" s="6"/>
      <c r="F422" s="6" t="s">
        <v>96</v>
      </c>
      <c r="G422" s="6"/>
      <c r="H422" s="6" t="b">
        <v>0</v>
      </c>
      <c r="I422" s="6" t="b">
        <v>0</v>
      </c>
      <c r="J422" s="6" t="b">
        <v>0</v>
      </c>
      <c r="K422" s="106"/>
      <c r="L422" s="43"/>
      <c r="M422" s="24"/>
      <c r="N422" s="6"/>
      <c r="O422" s="6" t="b">
        <v>0</v>
      </c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43"/>
      <c r="AA422" s="43"/>
      <c r="AB422" s="43" t="s">
        <v>339</v>
      </c>
      <c r="AC422" s="6" t="s">
        <v>339</v>
      </c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</row>
    <row r="423">
      <c r="A423" s="6"/>
      <c r="B423" s="6"/>
      <c r="C423" s="6"/>
      <c r="D423" s="6"/>
      <c r="E423" s="6"/>
      <c r="F423" s="6" t="s">
        <v>96</v>
      </c>
      <c r="G423" s="6"/>
      <c r="H423" s="6" t="b">
        <v>0</v>
      </c>
      <c r="I423" s="6" t="b">
        <v>0</v>
      </c>
      <c r="J423" s="6" t="b">
        <v>0</v>
      </c>
      <c r="K423" s="106"/>
      <c r="L423" s="43"/>
      <c r="M423" s="24"/>
      <c r="N423" s="6"/>
      <c r="O423" s="6" t="b">
        <v>0</v>
      </c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43"/>
      <c r="AA423" s="43"/>
      <c r="AB423" s="43" t="s">
        <v>339</v>
      </c>
      <c r="AC423" s="6" t="s">
        <v>339</v>
      </c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</row>
    <row r="424">
      <c r="A424" s="6"/>
      <c r="B424" s="6"/>
      <c r="C424" s="6"/>
      <c r="D424" s="6"/>
      <c r="E424" s="6"/>
      <c r="F424" s="6" t="s">
        <v>96</v>
      </c>
      <c r="G424" s="6"/>
      <c r="H424" s="6" t="b">
        <v>0</v>
      </c>
      <c r="I424" s="6" t="b">
        <v>0</v>
      </c>
      <c r="J424" s="6" t="b">
        <v>0</v>
      </c>
      <c r="K424" s="106"/>
      <c r="L424" s="43"/>
      <c r="M424" s="24"/>
      <c r="N424" s="6"/>
      <c r="O424" s="6" t="b">
        <v>0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43"/>
      <c r="AA424" s="43"/>
      <c r="AB424" s="43" t="s">
        <v>339</v>
      </c>
      <c r="AC424" s="6" t="s">
        <v>339</v>
      </c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</row>
    <row r="425">
      <c r="A425" s="6"/>
      <c r="B425" s="6"/>
      <c r="C425" s="6"/>
      <c r="D425" s="6"/>
      <c r="E425" s="6"/>
      <c r="F425" s="6" t="s">
        <v>96</v>
      </c>
      <c r="G425" s="6"/>
      <c r="H425" s="6" t="b">
        <v>0</v>
      </c>
      <c r="I425" s="6" t="b">
        <v>0</v>
      </c>
      <c r="J425" s="6" t="b">
        <v>0</v>
      </c>
      <c r="K425" s="106"/>
      <c r="L425" s="43"/>
      <c r="M425" s="24"/>
      <c r="N425" s="6"/>
      <c r="O425" s="6" t="b">
        <v>0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43"/>
      <c r="AA425" s="43"/>
      <c r="AB425" s="43" t="s">
        <v>339</v>
      </c>
      <c r="AC425" s="6" t="s">
        <v>339</v>
      </c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</row>
    <row r="426">
      <c r="A426" s="6"/>
      <c r="B426" s="6"/>
      <c r="C426" s="6"/>
      <c r="D426" s="6"/>
      <c r="E426" s="6"/>
      <c r="F426" s="6" t="s">
        <v>96</v>
      </c>
      <c r="G426" s="6"/>
      <c r="H426" s="6" t="b">
        <v>0</v>
      </c>
      <c r="I426" s="6" t="b">
        <v>0</v>
      </c>
      <c r="J426" s="6" t="b">
        <v>0</v>
      </c>
      <c r="K426" s="106"/>
      <c r="L426" s="43"/>
      <c r="M426" s="24"/>
      <c r="N426" s="6"/>
      <c r="O426" s="6" t="b">
        <v>0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43"/>
      <c r="AA426" s="43"/>
      <c r="AB426" s="43" t="s">
        <v>339</v>
      </c>
      <c r="AC426" s="6" t="s">
        <v>339</v>
      </c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</row>
    <row r="427">
      <c r="A427" s="6"/>
      <c r="B427" s="6"/>
      <c r="C427" s="6"/>
      <c r="D427" s="6"/>
      <c r="E427" s="6"/>
      <c r="F427" s="6" t="s">
        <v>96</v>
      </c>
      <c r="G427" s="6"/>
      <c r="H427" s="6" t="b">
        <v>0</v>
      </c>
      <c r="I427" s="6" t="b">
        <v>0</v>
      </c>
      <c r="J427" s="6" t="b">
        <v>0</v>
      </c>
      <c r="K427" s="106"/>
      <c r="L427" s="43"/>
      <c r="M427" s="24"/>
      <c r="N427" s="6"/>
      <c r="O427" s="6" t="b">
        <v>0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43"/>
      <c r="AA427" s="43"/>
      <c r="AB427" s="43" t="s">
        <v>339</v>
      </c>
      <c r="AC427" s="6" t="s">
        <v>339</v>
      </c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</row>
    <row r="428">
      <c r="A428" s="6"/>
      <c r="B428" s="6"/>
      <c r="C428" s="6"/>
      <c r="D428" s="6"/>
      <c r="E428" s="6"/>
      <c r="F428" s="6" t="s">
        <v>96</v>
      </c>
      <c r="G428" s="6"/>
      <c r="H428" s="6" t="b">
        <v>0</v>
      </c>
      <c r="I428" s="6" t="b">
        <v>0</v>
      </c>
      <c r="J428" s="6" t="b">
        <v>0</v>
      </c>
      <c r="K428" s="106"/>
      <c r="L428" s="43"/>
      <c r="M428" s="24"/>
      <c r="N428" s="6"/>
      <c r="O428" s="6" t="b">
        <v>0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43"/>
      <c r="AA428" s="43"/>
      <c r="AB428" s="43" t="s">
        <v>339</v>
      </c>
      <c r="AC428" s="6" t="s">
        <v>339</v>
      </c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</row>
    <row r="429">
      <c r="A429" s="6"/>
      <c r="B429" s="6"/>
      <c r="C429" s="6"/>
      <c r="D429" s="6"/>
      <c r="E429" s="6"/>
      <c r="F429" s="6" t="s">
        <v>96</v>
      </c>
      <c r="G429" s="6"/>
      <c r="H429" s="6" t="b">
        <v>0</v>
      </c>
      <c r="I429" s="6" t="b">
        <v>0</v>
      </c>
      <c r="J429" s="6" t="b">
        <v>0</v>
      </c>
      <c r="K429" s="106"/>
      <c r="L429" s="43"/>
      <c r="M429" s="24"/>
      <c r="N429" s="6"/>
      <c r="O429" s="6" t="b">
        <v>0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43"/>
      <c r="AA429" s="43"/>
      <c r="AB429" s="43" t="s">
        <v>339</v>
      </c>
      <c r="AC429" s="6" t="s">
        <v>339</v>
      </c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</row>
    <row r="430">
      <c r="A430" s="6"/>
      <c r="B430" s="6"/>
      <c r="C430" s="6"/>
      <c r="D430" s="6"/>
      <c r="E430" s="6"/>
      <c r="F430" s="6" t="s">
        <v>96</v>
      </c>
      <c r="G430" s="6"/>
      <c r="H430" s="6" t="b">
        <v>0</v>
      </c>
      <c r="I430" s="6" t="b">
        <v>0</v>
      </c>
      <c r="J430" s="6" t="b">
        <v>0</v>
      </c>
      <c r="K430" s="106"/>
      <c r="L430" s="43"/>
      <c r="M430" s="24"/>
      <c r="N430" s="6"/>
      <c r="O430" s="6" t="b">
        <v>0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43"/>
      <c r="AA430" s="43"/>
      <c r="AB430" s="43" t="s">
        <v>339</v>
      </c>
      <c r="AC430" s="6" t="s">
        <v>339</v>
      </c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</row>
    <row r="431">
      <c r="A431" s="6"/>
      <c r="B431" s="6"/>
      <c r="C431" s="6"/>
      <c r="D431" s="6"/>
      <c r="E431" s="6"/>
      <c r="F431" s="6" t="s">
        <v>96</v>
      </c>
      <c r="G431" s="6"/>
      <c r="H431" s="6" t="b">
        <v>0</v>
      </c>
      <c r="I431" s="6" t="b">
        <v>0</v>
      </c>
      <c r="J431" s="6" t="b">
        <v>0</v>
      </c>
      <c r="K431" s="106"/>
      <c r="L431" s="43"/>
      <c r="M431" s="24"/>
      <c r="N431" s="6"/>
      <c r="O431" s="6" t="b">
        <v>0</v>
      </c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43"/>
      <c r="AA431" s="43"/>
      <c r="AB431" s="43" t="s">
        <v>339</v>
      </c>
      <c r="AC431" s="6" t="s">
        <v>339</v>
      </c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</row>
    <row r="432">
      <c r="A432" s="6"/>
      <c r="B432" s="6"/>
      <c r="C432" s="6"/>
      <c r="D432" s="6"/>
      <c r="E432" s="6"/>
      <c r="F432" s="6" t="s">
        <v>96</v>
      </c>
      <c r="G432" s="6"/>
      <c r="H432" s="6" t="b">
        <v>0</v>
      </c>
      <c r="I432" s="6" t="b">
        <v>0</v>
      </c>
      <c r="J432" s="6" t="b">
        <v>0</v>
      </c>
      <c r="K432" s="106"/>
      <c r="L432" s="43"/>
      <c r="M432" s="24"/>
      <c r="N432" s="6"/>
      <c r="O432" s="6" t="b">
        <v>0</v>
      </c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43"/>
      <c r="AA432" s="43"/>
      <c r="AB432" s="43" t="s">
        <v>339</v>
      </c>
      <c r="AC432" s="6" t="s">
        <v>339</v>
      </c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</row>
    <row r="433">
      <c r="A433" s="6"/>
      <c r="B433" s="6"/>
      <c r="C433" s="6"/>
      <c r="D433" s="6"/>
      <c r="E433" s="6"/>
      <c r="F433" s="6" t="s">
        <v>96</v>
      </c>
      <c r="G433" s="6"/>
      <c r="H433" s="6" t="b">
        <v>0</v>
      </c>
      <c r="I433" s="6" t="b">
        <v>0</v>
      </c>
      <c r="J433" s="6" t="b">
        <v>0</v>
      </c>
      <c r="K433" s="106"/>
      <c r="L433" s="43"/>
      <c r="M433" s="24"/>
      <c r="N433" s="6"/>
      <c r="O433" s="6" t="b">
        <v>0</v>
      </c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43"/>
      <c r="AA433" s="43"/>
      <c r="AB433" s="43" t="s">
        <v>339</v>
      </c>
      <c r="AC433" s="6" t="s">
        <v>339</v>
      </c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</row>
    <row r="434">
      <c r="A434" s="6"/>
      <c r="B434" s="6"/>
      <c r="C434" s="6"/>
      <c r="D434" s="6"/>
      <c r="E434" s="6"/>
      <c r="F434" s="6" t="s">
        <v>96</v>
      </c>
      <c r="G434" s="6"/>
      <c r="H434" s="6" t="b">
        <v>0</v>
      </c>
      <c r="I434" s="6" t="b">
        <v>0</v>
      </c>
      <c r="J434" s="6" t="b">
        <v>0</v>
      </c>
      <c r="K434" s="106"/>
      <c r="L434" s="43"/>
      <c r="M434" s="24"/>
      <c r="N434" s="6"/>
      <c r="O434" s="6" t="b">
        <v>0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43"/>
      <c r="AA434" s="43"/>
      <c r="AB434" s="43" t="s">
        <v>339</v>
      </c>
      <c r="AC434" s="6" t="s">
        <v>339</v>
      </c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</row>
    <row r="435">
      <c r="A435" s="6"/>
      <c r="B435" s="6"/>
      <c r="C435" s="6"/>
      <c r="D435" s="6"/>
      <c r="E435" s="6"/>
      <c r="F435" s="6" t="s">
        <v>96</v>
      </c>
      <c r="G435" s="6"/>
      <c r="H435" s="6" t="b">
        <v>0</v>
      </c>
      <c r="I435" s="6" t="b">
        <v>0</v>
      </c>
      <c r="J435" s="6" t="b">
        <v>0</v>
      </c>
      <c r="K435" s="106"/>
      <c r="L435" s="43"/>
      <c r="M435" s="24"/>
      <c r="N435" s="6"/>
      <c r="O435" s="6" t="b">
        <v>0</v>
      </c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43"/>
      <c r="AA435" s="43"/>
      <c r="AB435" s="43" t="s">
        <v>339</v>
      </c>
      <c r="AC435" s="6" t="s">
        <v>339</v>
      </c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</row>
    <row r="436">
      <c r="A436" s="6"/>
      <c r="B436" s="6"/>
      <c r="C436" s="6"/>
      <c r="D436" s="6"/>
      <c r="E436" s="6"/>
      <c r="F436" s="6" t="s">
        <v>96</v>
      </c>
      <c r="G436" s="6"/>
      <c r="H436" s="6" t="b">
        <v>0</v>
      </c>
      <c r="I436" s="6" t="b">
        <v>0</v>
      </c>
      <c r="J436" s="6" t="b">
        <v>0</v>
      </c>
      <c r="K436" s="106"/>
      <c r="L436" s="43"/>
      <c r="M436" s="24"/>
      <c r="N436" s="6"/>
      <c r="O436" s="6" t="b">
        <v>0</v>
      </c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43"/>
      <c r="AA436" s="43"/>
      <c r="AB436" s="43" t="s">
        <v>339</v>
      </c>
      <c r="AC436" s="6" t="s">
        <v>339</v>
      </c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</row>
    <row r="437">
      <c r="A437" s="6"/>
      <c r="B437" s="6"/>
      <c r="C437" s="6"/>
      <c r="D437" s="6"/>
      <c r="E437" s="6"/>
      <c r="F437" s="6" t="s">
        <v>96</v>
      </c>
      <c r="G437" s="6"/>
      <c r="H437" s="6" t="b">
        <v>0</v>
      </c>
      <c r="I437" s="6" t="b">
        <v>0</v>
      </c>
      <c r="J437" s="6" t="b">
        <v>0</v>
      </c>
      <c r="K437" s="106"/>
      <c r="L437" s="43"/>
      <c r="M437" s="24"/>
      <c r="N437" s="6"/>
      <c r="O437" s="6" t="b">
        <v>0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43"/>
      <c r="AA437" s="43"/>
      <c r="AB437" s="43" t="s">
        <v>339</v>
      </c>
      <c r="AC437" s="6" t="s">
        <v>339</v>
      </c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</row>
    <row r="438">
      <c r="A438" s="6"/>
      <c r="B438" s="6"/>
      <c r="C438" s="6"/>
      <c r="D438" s="6"/>
      <c r="E438" s="6"/>
      <c r="F438" s="6" t="s">
        <v>96</v>
      </c>
      <c r="G438" s="6"/>
      <c r="H438" s="6" t="b">
        <v>0</v>
      </c>
      <c r="I438" s="6" t="b">
        <v>0</v>
      </c>
      <c r="J438" s="6" t="b">
        <v>0</v>
      </c>
      <c r="K438" s="106"/>
      <c r="L438" s="43"/>
      <c r="M438" s="24"/>
      <c r="N438" s="6"/>
      <c r="O438" s="6" t="b">
        <v>0</v>
      </c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43"/>
      <c r="AA438" s="43"/>
      <c r="AB438" s="43" t="s">
        <v>339</v>
      </c>
      <c r="AC438" s="6" t="s">
        <v>339</v>
      </c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</row>
    <row r="439">
      <c r="A439" s="6"/>
      <c r="B439" s="6"/>
      <c r="C439" s="6"/>
      <c r="D439" s="6"/>
      <c r="E439" s="6"/>
      <c r="F439" s="6" t="s">
        <v>96</v>
      </c>
      <c r="G439" s="6"/>
      <c r="H439" s="6" t="b">
        <v>0</v>
      </c>
      <c r="I439" s="6" t="b">
        <v>0</v>
      </c>
      <c r="J439" s="6" t="b">
        <v>0</v>
      </c>
      <c r="K439" s="106"/>
      <c r="L439" s="43"/>
      <c r="M439" s="24"/>
      <c r="N439" s="6"/>
      <c r="O439" s="6" t="b">
        <v>0</v>
      </c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43"/>
      <c r="AA439" s="43"/>
      <c r="AB439" s="43" t="s">
        <v>339</v>
      </c>
      <c r="AC439" s="6" t="s">
        <v>339</v>
      </c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</row>
    <row r="440">
      <c r="A440" s="6"/>
      <c r="B440" s="6"/>
      <c r="C440" s="6"/>
      <c r="D440" s="6"/>
      <c r="E440" s="6"/>
      <c r="F440" s="6" t="s">
        <v>96</v>
      </c>
      <c r="G440" s="6"/>
      <c r="H440" s="6" t="b">
        <v>0</v>
      </c>
      <c r="I440" s="6" t="b">
        <v>0</v>
      </c>
      <c r="J440" s="6" t="b">
        <v>0</v>
      </c>
      <c r="K440" s="106"/>
      <c r="L440" s="43"/>
      <c r="M440" s="24"/>
      <c r="N440" s="6"/>
      <c r="O440" s="6" t="b">
        <v>0</v>
      </c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43"/>
      <c r="AA440" s="43"/>
      <c r="AB440" s="43" t="s">
        <v>339</v>
      </c>
      <c r="AC440" s="6" t="s">
        <v>339</v>
      </c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</row>
    <row r="441">
      <c r="A441" s="6"/>
      <c r="B441" s="6"/>
      <c r="C441" s="6"/>
      <c r="D441" s="6"/>
      <c r="E441" s="6"/>
      <c r="F441" s="6" t="s">
        <v>96</v>
      </c>
      <c r="G441" s="6"/>
      <c r="H441" s="6" t="b">
        <v>0</v>
      </c>
      <c r="I441" s="6" t="b">
        <v>0</v>
      </c>
      <c r="J441" s="6" t="b">
        <v>0</v>
      </c>
      <c r="K441" s="106"/>
      <c r="L441" s="43"/>
      <c r="M441" s="24"/>
      <c r="N441" s="6"/>
      <c r="O441" s="6" t="b">
        <v>0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43"/>
      <c r="AA441" s="43"/>
      <c r="AB441" s="43" t="s">
        <v>339</v>
      </c>
      <c r="AC441" s="6" t="s">
        <v>339</v>
      </c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</row>
    <row r="442">
      <c r="A442" s="6"/>
      <c r="B442" s="6"/>
      <c r="C442" s="6"/>
      <c r="D442" s="6"/>
      <c r="E442" s="6"/>
      <c r="F442" s="6" t="s">
        <v>96</v>
      </c>
      <c r="G442" s="6"/>
      <c r="H442" s="6" t="b">
        <v>0</v>
      </c>
      <c r="I442" s="6" t="b">
        <v>0</v>
      </c>
      <c r="J442" s="6" t="b">
        <v>0</v>
      </c>
      <c r="K442" s="106"/>
      <c r="L442" s="43"/>
      <c r="M442" s="24"/>
      <c r="N442" s="6"/>
      <c r="O442" s="6" t="b">
        <v>0</v>
      </c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43"/>
      <c r="AA442" s="43"/>
      <c r="AB442" s="43" t="s">
        <v>339</v>
      </c>
      <c r="AC442" s="6" t="s">
        <v>339</v>
      </c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</row>
    <row r="443">
      <c r="A443" s="6"/>
      <c r="B443" s="6"/>
      <c r="C443" s="6"/>
      <c r="D443" s="6"/>
      <c r="E443" s="6"/>
      <c r="F443" s="6" t="s">
        <v>96</v>
      </c>
      <c r="G443" s="6"/>
      <c r="H443" s="6" t="b">
        <v>0</v>
      </c>
      <c r="I443" s="6" t="b">
        <v>0</v>
      </c>
      <c r="J443" s="6" t="b">
        <v>0</v>
      </c>
      <c r="K443" s="106"/>
      <c r="L443" s="43"/>
      <c r="M443" s="24"/>
      <c r="N443" s="6"/>
      <c r="O443" s="6" t="b">
        <v>0</v>
      </c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43"/>
      <c r="AA443" s="43"/>
      <c r="AB443" s="43" t="s">
        <v>339</v>
      </c>
      <c r="AC443" s="6" t="s">
        <v>339</v>
      </c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</row>
    <row r="444">
      <c r="A444" s="6"/>
      <c r="B444" s="6"/>
      <c r="C444" s="6"/>
      <c r="D444" s="6"/>
      <c r="E444" s="6"/>
      <c r="F444" s="6" t="s">
        <v>96</v>
      </c>
      <c r="G444" s="6"/>
      <c r="H444" s="6" t="b">
        <v>0</v>
      </c>
      <c r="I444" s="6" t="b">
        <v>0</v>
      </c>
      <c r="J444" s="6" t="b">
        <v>0</v>
      </c>
      <c r="K444" s="106"/>
      <c r="L444" s="43"/>
      <c r="M444" s="24"/>
      <c r="N444" s="6"/>
      <c r="O444" s="6" t="b">
        <v>0</v>
      </c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43"/>
      <c r="AA444" s="43"/>
      <c r="AB444" s="43" t="s">
        <v>339</v>
      </c>
      <c r="AC444" s="6" t="s">
        <v>339</v>
      </c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</row>
    <row r="445">
      <c r="A445" s="6"/>
      <c r="B445" s="6"/>
      <c r="C445" s="6"/>
      <c r="D445" s="6"/>
      <c r="E445" s="6"/>
      <c r="F445" s="6" t="s">
        <v>96</v>
      </c>
      <c r="G445" s="6"/>
      <c r="H445" s="6" t="b">
        <v>0</v>
      </c>
      <c r="I445" s="6" t="b">
        <v>0</v>
      </c>
      <c r="J445" s="6" t="b">
        <v>0</v>
      </c>
      <c r="K445" s="106"/>
      <c r="L445" s="43"/>
      <c r="M445" s="24"/>
      <c r="N445" s="6"/>
      <c r="O445" s="6" t="b">
        <v>0</v>
      </c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43"/>
      <c r="AA445" s="43"/>
      <c r="AB445" s="43" t="s">
        <v>339</v>
      </c>
      <c r="AC445" s="6" t="s">
        <v>339</v>
      </c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</row>
    <row r="446">
      <c r="A446" s="6"/>
      <c r="B446" s="6"/>
      <c r="C446" s="6"/>
      <c r="D446" s="6"/>
      <c r="E446" s="6"/>
      <c r="F446" s="6" t="s">
        <v>96</v>
      </c>
      <c r="G446" s="6"/>
      <c r="H446" s="6" t="b">
        <v>0</v>
      </c>
      <c r="I446" s="6" t="b">
        <v>0</v>
      </c>
      <c r="J446" s="6" t="b">
        <v>0</v>
      </c>
      <c r="K446" s="106"/>
      <c r="L446" s="43"/>
      <c r="M446" s="24"/>
      <c r="N446" s="6"/>
      <c r="O446" s="6" t="b">
        <v>0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43"/>
      <c r="AA446" s="43"/>
      <c r="AB446" s="43" t="s">
        <v>339</v>
      </c>
      <c r="AC446" s="6" t="s">
        <v>339</v>
      </c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</row>
    <row r="447">
      <c r="A447" s="6"/>
      <c r="B447" s="6"/>
      <c r="C447" s="6"/>
      <c r="D447" s="6"/>
      <c r="E447" s="6"/>
      <c r="F447" s="6" t="s">
        <v>96</v>
      </c>
      <c r="G447" s="6"/>
      <c r="H447" s="6" t="b">
        <v>0</v>
      </c>
      <c r="I447" s="6" t="b">
        <v>0</v>
      </c>
      <c r="J447" s="6" t="b">
        <v>0</v>
      </c>
      <c r="K447" s="106"/>
      <c r="L447" s="43"/>
      <c r="M447" s="24"/>
      <c r="N447" s="6"/>
      <c r="O447" s="6" t="b">
        <v>0</v>
      </c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43"/>
      <c r="AA447" s="43"/>
      <c r="AB447" s="43" t="s">
        <v>339</v>
      </c>
      <c r="AC447" s="6" t="s">
        <v>339</v>
      </c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</row>
    <row r="448">
      <c r="A448" s="6"/>
      <c r="B448" s="6"/>
      <c r="C448" s="6"/>
      <c r="D448" s="6"/>
      <c r="E448" s="6"/>
      <c r="F448" s="6" t="s">
        <v>96</v>
      </c>
      <c r="G448" s="6"/>
      <c r="H448" s="6" t="b">
        <v>0</v>
      </c>
      <c r="I448" s="6" t="b">
        <v>0</v>
      </c>
      <c r="J448" s="6" t="b">
        <v>0</v>
      </c>
      <c r="K448" s="106"/>
      <c r="L448" s="43"/>
      <c r="M448" s="24"/>
      <c r="N448" s="6"/>
      <c r="O448" s="6" t="b">
        <v>0</v>
      </c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43"/>
      <c r="AA448" s="43"/>
      <c r="AB448" s="43" t="s">
        <v>339</v>
      </c>
      <c r="AC448" s="6" t="s">
        <v>339</v>
      </c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</row>
    <row r="449">
      <c r="A449" s="6"/>
      <c r="B449" s="6"/>
      <c r="C449" s="6"/>
      <c r="D449" s="6"/>
      <c r="E449" s="6"/>
      <c r="F449" s="6" t="s">
        <v>96</v>
      </c>
      <c r="G449" s="6"/>
      <c r="H449" s="6" t="b">
        <v>0</v>
      </c>
      <c r="I449" s="6" t="b">
        <v>0</v>
      </c>
      <c r="J449" s="6" t="b">
        <v>0</v>
      </c>
      <c r="K449" s="106"/>
      <c r="L449" s="43"/>
      <c r="M449" s="24"/>
      <c r="N449" s="6"/>
      <c r="O449" s="6" t="b">
        <v>0</v>
      </c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43"/>
      <c r="AA449" s="43"/>
      <c r="AB449" s="43" t="s">
        <v>339</v>
      </c>
      <c r="AC449" s="6" t="s">
        <v>339</v>
      </c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</row>
    <row r="450">
      <c r="A450" s="6"/>
      <c r="B450" s="6"/>
      <c r="C450" s="6"/>
      <c r="D450" s="6"/>
      <c r="E450" s="6"/>
      <c r="F450" s="6" t="s">
        <v>96</v>
      </c>
      <c r="G450" s="6"/>
      <c r="H450" s="6" t="b">
        <v>0</v>
      </c>
      <c r="I450" s="6" t="b">
        <v>0</v>
      </c>
      <c r="J450" s="6" t="b">
        <v>0</v>
      </c>
      <c r="K450" s="106"/>
      <c r="L450" s="43"/>
      <c r="M450" s="24"/>
      <c r="N450" s="6"/>
      <c r="O450" s="6" t="b">
        <v>0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43"/>
      <c r="AA450" s="43"/>
      <c r="AB450" s="43" t="s">
        <v>339</v>
      </c>
      <c r="AC450" s="6" t="s">
        <v>339</v>
      </c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</row>
    <row r="451">
      <c r="A451" s="6"/>
      <c r="B451" s="6"/>
      <c r="C451" s="6"/>
      <c r="D451" s="6"/>
      <c r="E451" s="6"/>
      <c r="F451" s="6" t="s">
        <v>96</v>
      </c>
      <c r="G451" s="6"/>
      <c r="H451" s="6" t="b">
        <v>0</v>
      </c>
      <c r="I451" s="6" t="b">
        <v>0</v>
      </c>
      <c r="J451" s="6" t="b">
        <v>0</v>
      </c>
      <c r="K451" s="106"/>
      <c r="L451" s="43"/>
      <c r="M451" s="24"/>
      <c r="N451" s="6"/>
      <c r="O451" s="6" t="b">
        <v>0</v>
      </c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43"/>
      <c r="AA451" s="43"/>
      <c r="AB451" s="43" t="s">
        <v>339</v>
      </c>
      <c r="AC451" s="6" t="s">
        <v>339</v>
      </c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</row>
    <row r="452">
      <c r="A452" s="6"/>
      <c r="B452" s="6"/>
      <c r="C452" s="6"/>
      <c r="D452" s="6"/>
      <c r="E452" s="6"/>
      <c r="F452" s="6" t="s">
        <v>96</v>
      </c>
      <c r="G452" s="6"/>
      <c r="H452" s="6" t="b">
        <v>0</v>
      </c>
      <c r="I452" s="6" t="b">
        <v>0</v>
      </c>
      <c r="J452" s="6" t="b">
        <v>0</v>
      </c>
      <c r="K452" s="106"/>
      <c r="L452" s="43"/>
      <c r="M452" s="24"/>
      <c r="N452" s="6"/>
      <c r="O452" s="6" t="b">
        <v>0</v>
      </c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43"/>
      <c r="AA452" s="43"/>
      <c r="AB452" s="43" t="s">
        <v>339</v>
      </c>
      <c r="AC452" s="6" t="s">
        <v>339</v>
      </c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</row>
    <row r="453">
      <c r="A453" s="6"/>
      <c r="B453" s="6"/>
      <c r="C453" s="6"/>
      <c r="D453" s="6"/>
      <c r="E453" s="6"/>
      <c r="F453" s="6" t="s">
        <v>96</v>
      </c>
      <c r="G453" s="6"/>
      <c r="H453" s="6" t="b">
        <v>0</v>
      </c>
      <c r="I453" s="6" t="b">
        <v>0</v>
      </c>
      <c r="J453" s="6" t="b">
        <v>0</v>
      </c>
      <c r="K453" s="106"/>
      <c r="L453" s="43"/>
      <c r="M453" s="24"/>
      <c r="N453" s="6"/>
      <c r="O453" s="6" t="b">
        <v>0</v>
      </c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43"/>
      <c r="AA453" s="43"/>
      <c r="AB453" s="43" t="s">
        <v>339</v>
      </c>
      <c r="AC453" s="6" t="s">
        <v>339</v>
      </c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</row>
    <row r="454">
      <c r="A454" s="6"/>
      <c r="B454" s="6"/>
      <c r="C454" s="6"/>
      <c r="D454" s="6"/>
      <c r="E454" s="6"/>
      <c r="F454" s="6" t="s">
        <v>96</v>
      </c>
      <c r="G454" s="6"/>
      <c r="H454" s="6" t="b">
        <v>0</v>
      </c>
      <c r="I454" s="6" t="b">
        <v>0</v>
      </c>
      <c r="J454" s="6" t="b">
        <v>0</v>
      </c>
      <c r="K454" s="106"/>
      <c r="L454" s="43"/>
      <c r="M454" s="24"/>
      <c r="N454" s="6"/>
      <c r="O454" s="6" t="b">
        <v>0</v>
      </c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43"/>
      <c r="AA454" s="43"/>
      <c r="AB454" s="43" t="s">
        <v>339</v>
      </c>
      <c r="AC454" s="6" t="s">
        <v>339</v>
      </c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</row>
    <row r="455">
      <c r="A455" s="6"/>
      <c r="B455" s="6"/>
      <c r="C455" s="6"/>
      <c r="D455" s="6"/>
      <c r="E455" s="6"/>
      <c r="F455" s="6" t="s">
        <v>96</v>
      </c>
      <c r="G455" s="6"/>
      <c r="H455" s="6" t="b">
        <v>0</v>
      </c>
      <c r="I455" s="6" t="b">
        <v>0</v>
      </c>
      <c r="J455" s="6" t="b">
        <v>0</v>
      </c>
      <c r="K455" s="106"/>
      <c r="L455" s="43"/>
      <c r="M455" s="24"/>
      <c r="N455" s="6"/>
      <c r="O455" s="6" t="b">
        <v>0</v>
      </c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43"/>
      <c r="AA455" s="43"/>
      <c r="AB455" s="43" t="s">
        <v>339</v>
      </c>
      <c r="AC455" s="6" t="s">
        <v>339</v>
      </c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</row>
    <row r="456">
      <c r="A456" s="6"/>
      <c r="B456" s="6"/>
      <c r="C456" s="6"/>
      <c r="D456" s="6"/>
      <c r="E456" s="6"/>
      <c r="F456" s="6" t="s">
        <v>96</v>
      </c>
      <c r="G456" s="6"/>
      <c r="H456" s="6" t="b">
        <v>0</v>
      </c>
      <c r="I456" s="6" t="b">
        <v>0</v>
      </c>
      <c r="J456" s="6" t="b">
        <v>0</v>
      </c>
      <c r="K456" s="106"/>
      <c r="L456" s="43"/>
      <c r="M456" s="24"/>
      <c r="N456" s="6"/>
      <c r="O456" s="6" t="b">
        <v>0</v>
      </c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43"/>
      <c r="AA456" s="43"/>
      <c r="AB456" s="43" t="s">
        <v>339</v>
      </c>
      <c r="AC456" s="6" t="s">
        <v>339</v>
      </c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</row>
    <row r="457">
      <c r="A457" s="6"/>
      <c r="B457" s="6"/>
      <c r="C457" s="6"/>
      <c r="D457" s="6"/>
      <c r="E457" s="6"/>
      <c r="F457" s="6" t="s">
        <v>96</v>
      </c>
      <c r="G457" s="6"/>
      <c r="H457" s="6" t="b">
        <v>0</v>
      </c>
      <c r="I457" s="6" t="b">
        <v>0</v>
      </c>
      <c r="J457" s="6" t="b">
        <v>0</v>
      </c>
      <c r="K457" s="106"/>
      <c r="L457" s="43"/>
      <c r="M457" s="24"/>
      <c r="N457" s="6"/>
      <c r="O457" s="6" t="b">
        <v>0</v>
      </c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43"/>
      <c r="AA457" s="43"/>
      <c r="AB457" s="43" t="s">
        <v>339</v>
      </c>
      <c r="AC457" s="6" t="s">
        <v>339</v>
      </c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</row>
    <row r="458">
      <c r="A458" s="6"/>
      <c r="B458" s="6"/>
      <c r="C458" s="6"/>
      <c r="D458" s="6"/>
      <c r="E458" s="6"/>
      <c r="F458" s="6" t="s">
        <v>96</v>
      </c>
      <c r="G458" s="6"/>
      <c r="H458" s="6" t="b">
        <v>0</v>
      </c>
      <c r="I458" s="6" t="b">
        <v>0</v>
      </c>
      <c r="J458" s="6" t="b">
        <v>0</v>
      </c>
      <c r="K458" s="106"/>
      <c r="L458" s="43"/>
      <c r="M458" s="24"/>
      <c r="N458" s="6"/>
      <c r="O458" s="6" t="b">
        <v>0</v>
      </c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43"/>
      <c r="AA458" s="43"/>
      <c r="AB458" s="43" t="s">
        <v>339</v>
      </c>
      <c r="AC458" s="6" t="s">
        <v>339</v>
      </c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</row>
    <row r="459">
      <c r="A459" s="6"/>
      <c r="B459" s="6"/>
      <c r="C459" s="6"/>
      <c r="D459" s="6"/>
      <c r="E459" s="6"/>
      <c r="F459" s="6" t="s">
        <v>96</v>
      </c>
      <c r="G459" s="6"/>
      <c r="H459" s="6" t="b">
        <v>0</v>
      </c>
      <c r="I459" s="6" t="b">
        <v>0</v>
      </c>
      <c r="J459" s="6" t="b">
        <v>0</v>
      </c>
      <c r="K459" s="106"/>
      <c r="L459" s="43"/>
      <c r="M459" s="24"/>
      <c r="N459" s="6"/>
      <c r="O459" s="6" t="b">
        <v>0</v>
      </c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43"/>
      <c r="AA459" s="43"/>
      <c r="AB459" s="43" t="s">
        <v>339</v>
      </c>
      <c r="AC459" s="6" t="s">
        <v>339</v>
      </c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</row>
    <row r="460">
      <c r="A460" s="6"/>
      <c r="B460" s="6"/>
      <c r="C460" s="6"/>
      <c r="D460" s="6"/>
      <c r="E460" s="6"/>
      <c r="F460" s="6" t="s">
        <v>96</v>
      </c>
      <c r="G460" s="6"/>
      <c r="H460" s="6" t="b">
        <v>0</v>
      </c>
      <c r="I460" s="6" t="b">
        <v>0</v>
      </c>
      <c r="J460" s="6" t="b">
        <v>0</v>
      </c>
      <c r="K460" s="106"/>
      <c r="L460" s="43"/>
      <c r="M460" s="24"/>
      <c r="N460" s="6"/>
      <c r="O460" s="6" t="b">
        <v>0</v>
      </c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43"/>
      <c r="AA460" s="43"/>
      <c r="AB460" s="43" t="s">
        <v>339</v>
      </c>
      <c r="AC460" s="6" t="s">
        <v>339</v>
      </c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</row>
    <row r="461">
      <c r="A461" s="6"/>
      <c r="B461" s="6"/>
      <c r="C461" s="6"/>
      <c r="D461" s="6"/>
      <c r="E461" s="6"/>
      <c r="F461" s="6" t="s">
        <v>96</v>
      </c>
      <c r="G461" s="6"/>
      <c r="H461" s="6" t="b">
        <v>0</v>
      </c>
      <c r="I461" s="6" t="b">
        <v>0</v>
      </c>
      <c r="J461" s="6" t="b">
        <v>0</v>
      </c>
      <c r="K461" s="106"/>
      <c r="L461" s="43"/>
      <c r="M461" s="24"/>
      <c r="N461" s="6"/>
      <c r="O461" s="6" t="b">
        <v>0</v>
      </c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43"/>
      <c r="AA461" s="43"/>
      <c r="AB461" s="43" t="s">
        <v>339</v>
      </c>
      <c r="AC461" s="6" t="s">
        <v>339</v>
      </c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</row>
    <row r="462">
      <c r="A462" s="6"/>
      <c r="B462" s="6"/>
      <c r="C462" s="6"/>
      <c r="D462" s="6"/>
      <c r="E462" s="6"/>
      <c r="F462" s="6" t="s">
        <v>96</v>
      </c>
      <c r="G462" s="6"/>
      <c r="H462" s="6" t="b">
        <v>0</v>
      </c>
      <c r="I462" s="6" t="b">
        <v>0</v>
      </c>
      <c r="J462" s="6" t="b">
        <v>0</v>
      </c>
      <c r="K462" s="106"/>
      <c r="L462" s="43"/>
      <c r="M462" s="24"/>
      <c r="N462" s="6"/>
      <c r="O462" s="6" t="b">
        <v>0</v>
      </c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43"/>
      <c r="AA462" s="43"/>
      <c r="AB462" s="43" t="s">
        <v>339</v>
      </c>
      <c r="AC462" s="6" t="s">
        <v>339</v>
      </c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</row>
    <row r="463">
      <c r="A463" s="6"/>
      <c r="B463" s="6"/>
      <c r="C463" s="6"/>
      <c r="D463" s="6"/>
      <c r="E463" s="6"/>
      <c r="F463" s="6" t="s">
        <v>96</v>
      </c>
      <c r="G463" s="6"/>
      <c r="H463" s="6" t="b">
        <v>0</v>
      </c>
      <c r="I463" s="6" t="b">
        <v>0</v>
      </c>
      <c r="J463" s="6" t="b">
        <v>0</v>
      </c>
      <c r="K463" s="106"/>
      <c r="L463" s="43"/>
      <c r="M463" s="24"/>
      <c r="N463" s="6"/>
      <c r="O463" s="6" t="b">
        <v>0</v>
      </c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43"/>
      <c r="AA463" s="43"/>
      <c r="AB463" s="43" t="s">
        <v>339</v>
      </c>
      <c r="AC463" s="6" t="s">
        <v>339</v>
      </c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</row>
    <row r="464">
      <c r="A464" s="6"/>
      <c r="B464" s="6"/>
      <c r="C464" s="6"/>
      <c r="D464" s="6"/>
      <c r="E464" s="6"/>
      <c r="F464" s="6" t="s">
        <v>96</v>
      </c>
      <c r="G464" s="6"/>
      <c r="H464" s="6" t="b">
        <v>0</v>
      </c>
      <c r="I464" s="6" t="b">
        <v>0</v>
      </c>
      <c r="J464" s="6" t="b">
        <v>0</v>
      </c>
      <c r="K464" s="106"/>
      <c r="L464" s="43"/>
      <c r="M464" s="24"/>
      <c r="N464" s="6"/>
      <c r="O464" s="6" t="b">
        <v>0</v>
      </c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43"/>
      <c r="AA464" s="43"/>
      <c r="AB464" s="43" t="s">
        <v>339</v>
      </c>
      <c r="AC464" s="6" t="s">
        <v>339</v>
      </c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</row>
    <row r="465">
      <c r="A465" s="6"/>
      <c r="B465" s="6"/>
      <c r="C465" s="6"/>
      <c r="D465" s="6"/>
      <c r="E465" s="6"/>
      <c r="F465" s="6" t="s">
        <v>96</v>
      </c>
      <c r="G465" s="6"/>
      <c r="H465" s="6" t="b">
        <v>0</v>
      </c>
      <c r="I465" s="6" t="b">
        <v>0</v>
      </c>
      <c r="J465" s="6" t="b">
        <v>0</v>
      </c>
      <c r="K465" s="106"/>
      <c r="L465" s="43"/>
      <c r="M465" s="24"/>
      <c r="N465" s="6"/>
      <c r="O465" s="6" t="b">
        <v>0</v>
      </c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43"/>
      <c r="AA465" s="43"/>
      <c r="AB465" s="43" t="s">
        <v>339</v>
      </c>
      <c r="AC465" s="6" t="s">
        <v>339</v>
      </c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</row>
    <row r="466">
      <c r="A466" s="6"/>
      <c r="B466" s="6"/>
      <c r="C466" s="6"/>
      <c r="D466" s="6"/>
      <c r="E466" s="6"/>
      <c r="F466" s="6" t="s">
        <v>96</v>
      </c>
      <c r="G466" s="6"/>
      <c r="H466" s="6" t="b">
        <v>0</v>
      </c>
      <c r="I466" s="6" t="b">
        <v>0</v>
      </c>
      <c r="J466" s="6" t="b">
        <v>0</v>
      </c>
      <c r="K466" s="106"/>
      <c r="L466" s="43"/>
      <c r="M466" s="24"/>
      <c r="N466" s="6"/>
      <c r="O466" s="6" t="b">
        <v>0</v>
      </c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43"/>
      <c r="AA466" s="43"/>
      <c r="AB466" s="43" t="s">
        <v>339</v>
      </c>
      <c r="AC466" s="6" t="s">
        <v>339</v>
      </c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</row>
    <row r="467">
      <c r="A467" s="6"/>
      <c r="B467" s="6"/>
      <c r="C467" s="6"/>
      <c r="D467" s="6"/>
      <c r="E467" s="6"/>
      <c r="F467" s="6" t="s">
        <v>96</v>
      </c>
      <c r="G467" s="6"/>
      <c r="H467" s="6" t="b">
        <v>0</v>
      </c>
      <c r="I467" s="6" t="b">
        <v>0</v>
      </c>
      <c r="J467" s="6" t="b">
        <v>0</v>
      </c>
      <c r="K467" s="106"/>
      <c r="L467" s="43"/>
      <c r="M467" s="24"/>
      <c r="N467" s="6"/>
      <c r="O467" s="6" t="b">
        <v>0</v>
      </c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43"/>
      <c r="AA467" s="43"/>
      <c r="AB467" s="43" t="s">
        <v>339</v>
      </c>
      <c r="AC467" s="6" t="s">
        <v>339</v>
      </c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</row>
    <row r="468">
      <c r="A468" s="6"/>
      <c r="B468" s="6"/>
      <c r="C468" s="6"/>
      <c r="D468" s="6"/>
      <c r="E468" s="6"/>
      <c r="F468" s="6" t="s">
        <v>96</v>
      </c>
      <c r="G468" s="6"/>
      <c r="H468" s="6" t="b">
        <v>0</v>
      </c>
      <c r="I468" s="6" t="b">
        <v>0</v>
      </c>
      <c r="J468" s="6" t="b">
        <v>0</v>
      </c>
      <c r="K468" s="106"/>
      <c r="L468" s="43"/>
      <c r="M468" s="24"/>
      <c r="N468" s="6"/>
      <c r="O468" s="6" t="b">
        <v>0</v>
      </c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43"/>
      <c r="AA468" s="43"/>
      <c r="AB468" s="43" t="s">
        <v>339</v>
      </c>
      <c r="AC468" s="6" t="s">
        <v>339</v>
      </c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</row>
    <row r="469">
      <c r="A469" s="6"/>
      <c r="B469" s="6"/>
      <c r="C469" s="6"/>
      <c r="D469" s="6"/>
      <c r="E469" s="6"/>
      <c r="F469" s="6" t="s">
        <v>96</v>
      </c>
      <c r="G469" s="6"/>
      <c r="H469" s="6" t="b">
        <v>0</v>
      </c>
      <c r="I469" s="6" t="b">
        <v>0</v>
      </c>
      <c r="J469" s="6" t="b">
        <v>0</v>
      </c>
      <c r="K469" s="106"/>
      <c r="L469" s="43"/>
      <c r="M469" s="24"/>
      <c r="N469" s="6"/>
      <c r="O469" s="6" t="b">
        <v>0</v>
      </c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43"/>
      <c r="AA469" s="43"/>
      <c r="AB469" s="43" t="s">
        <v>339</v>
      </c>
      <c r="AC469" s="6" t="s">
        <v>339</v>
      </c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</row>
    <row r="470">
      <c r="A470" s="6"/>
      <c r="B470" s="6"/>
      <c r="C470" s="6"/>
      <c r="D470" s="6"/>
      <c r="E470" s="6"/>
      <c r="F470" s="6" t="s">
        <v>96</v>
      </c>
      <c r="G470" s="6"/>
      <c r="H470" s="6" t="b">
        <v>0</v>
      </c>
      <c r="I470" s="6" t="b">
        <v>0</v>
      </c>
      <c r="J470" s="6" t="b">
        <v>0</v>
      </c>
      <c r="K470" s="106"/>
      <c r="L470" s="43"/>
      <c r="M470" s="24"/>
      <c r="N470" s="6"/>
      <c r="O470" s="6" t="b">
        <v>0</v>
      </c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43"/>
      <c r="AA470" s="43"/>
      <c r="AB470" s="43" t="s">
        <v>339</v>
      </c>
      <c r="AC470" s="6" t="s">
        <v>339</v>
      </c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</row>
    <row r="471">
      <c r="A471" s="6"/>
      <c r="B471" s="6"/>
      <c r="C471" s="6"/>
      <c r="D471" s="6"/>
      <c r="E471" s="6"/>
      <c r="F471" s="6" t="s">
        <v>96</v>
      </c>
      <c r="G471" s="6"/>
      <c r="H471" s="6" t="b">
        <v>0</v>
      </c>
      <c r="I471" s="6" t="b">
        <v>0</v>
      </c>
      <c r="J471" s="6" t="b">
        <v>0</v>
      </c>
      <c r="K471" s="106"/>
      <c r="L471" s="43"/>
      <c r="M471" s="24"/>
      <c r="N471" s="6"/>
      <c r="O471" s="6" t="b">
        <v>0</v>
      </c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43"/>
      <c r="AA471" s="43"/>
      <c r="AB471" s="43" t="s">
        <v>339</v>
      </c>
      <c r="AC471" s="6" t="s">
        <v>339</v>
      </c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</row>
    <row r="472">
      <c r="A472" s="6"/>
      <c r="B472" s="6"/>
      <c r="C472" s="6"/>
      <c r="D472" s="6"/>
      <c r="E472" s="6"/>
      <c r="F472" s="6" t="s">
        <v>96</v>
      </c>
      <c r="G472" s="6"/>
      <c r="H472" s="6" t="b">
        <v>0</v>
      </c>
      <c r="I472" s="6" t="b">
        <v>0</v>
      </c>
      <c r="J472" s="6" t="b">
        <v>0</v>
      </c>
      <c r="K472" s="106"/>
      <c r="L472" s="43"/>
      <c r="M472" s="24"/>
      <c r="N472" s="6"/>
      <c r="O472" s="6" t="b">
        <v>0</v>
      </c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43"/>
      <c r="AA472" s="43"/>
      <c r="AB472" s="43" t="s">
        <v>339</v>
      </c>
      <c r="AC472" s="6" t="s">
        <v>339</v>
      </c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</row>
    <row r="473">
      <c r="A473" s="6"/>
      <c r="B473" s="6"/>
      <c r="C473" s="6"/>
      <c r="D473" s="6"/>
      <c r="E473" s="6"/>
      <c r="F473" s="6" t="s">
        <v>96</v>
      </c>
      <c r="G473" s="6"/>
      <c r="H473" s="6" t="b">
        <v>0</v>
      </c>
      <c r="I473" s="6" t="b">
        <v>0</v>
      </c>
      <c r="J473" s="6" t="b">
        <v>0</v>
      </c>
      <c r="K473" s="106"/>
      <c r="L473" s="43"/>
      <c r="M473" s="24"/>
      <c r="N473" s="6"/>
      <c r="O473" s="6" t="b">
        <v>0</v>
      </c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43"/>
      <c r="AA473" s="43"/>
      <c r="AB473" s="43" t="s">
        <v>339</v>
      </c>
      <c r="AC473" s="6" t="s">
        <v>339</v>
      </c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</row>
    <row r="474">
      <c r="A474" s="6"/>
      <c r="B474" s="6"/>
      <c r="C474" s="6"/>
      <c r="D474" s="6"/>
      <c r="E474" s="6"/>
      <c r="F474" s="6" t="s">
        <v>96</v>
      </c>
      <c r="G474" s="6"/>
      <c r="H474" s="6" t="b">
        <v>0</v>
      </c>
      <c r="I474" s="6" t="b">
        <v>0</v>
      </c>
      <c r="J474" s="6" t="b">
        <v>0</v>
      </c>
      <c r="K474" s="106"/>
      <c r="L474" s="43"/>
      <c r="M474" s="24"/>
      <c r="N474" s="6"/>
      <c r="O474" s="6" t="b">
        <v>0</v>
      </c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43"/>
      <c r="AA474" s="43"/>
      <c r="AB474" s="43" t="s">
        <v>339</v>
      </c>
      <c r="AC474" s="6" t="s">
        <v>339</v>
      </c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</row>
    <row r="475">
      <c r="A475" s="6"/>
      <c r="B475" s="6"/>
      <c r="C475" s="6"/>
      <c r="D475" s="6"/>
      <c r="E475" s="6"/>
      <c r="F475" s="6" t="s">
        <v>96</v>
      </c>
      <c r="G475" s="6"/>
      <c r="H475" s="6" t="b">
        <v>0</v>
      </c>
      <c r="I475" s="6" t="b">
        <v>0</v>
      </c>
      <c r="J475" s="6" t="b">
        <v>0</v>
      </c>
      <c r="K475" s="106"/>
      <c r="L475" s="43"/>
      <c r="M475" s="24"/>
      <c r="N475" s="6"/>
      <c r="O475" s="6" t="b">
        <v>0</v>
      </c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43"/>
      <c r="AA475" s="43"/>
      <c r="AB475" s="43" t="s">
        <v>339</v>
      </c>
      <c r="AC475" s="6" t="s">
        <v>339</v>
      </c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</row>
    <row r="476">
      <c r="A476" s="6"/>
      <c r="B476" s="6"/>
      <c r="C476" s="6"/>
      <c r="D476" s="6"/>
      <c r="E476" s="6"/>
      <c r="F476" s="6" t="s">
        <v>96</v>
      </c>
      <c r="G476" s="6"/>
      <c r="H476" s="6" t="b">
        <v>0</v>
      </c>
      <c r="I476" s="6" t="b">
        <v>0</v>
      </c>
      <c r="J476" s="6" t="b">
        <v>0</v>
      </c>
      <c r="K476" s="106"/>
      <c r="L476" s="43"/>
      <c r="M476" s="24"/>
      <c r="N476" s="6"/>
      <c r="O476" s="6" t="b">
        <v>0</v>
      </c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43"/>
      <c r="AA476" s="43"/>
      <c r="AB476" s="43" t="s">
        <v>339</v>
      </c>
      <c r="AC476" s="6" t="s">
        <v>339</v>
      </c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</row>
    <row r="477">
      <c r="A477" s="6"/>
      <c r="B477" s="6"/>
      <c r="C477" s="6"/>
      <c r="D477" s="6"/>
      <c r="E477" s="6"/>
      <c r="F477" s="6" t="s">
        <v>96</v>
      </c>
      <c r="G477" s="6"/>
      <c r="H477" s="6" t="b">
        <v>0</v>
      </c>
      <c r="I477" s="6" t="b">
        <v>0</v>
      </c>
      <c r="J477" s="6" t="b">
        <v>0</v>
      </c>
      <c r="K477" s="106"/>
      <c r="L477" s="43"/>
      <c r="M477" s="24"/>
      <c r="N477" s="6"/>
      <c r="O477" s="6" t="b">
        <v>0</v>
      </c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43"/>
      <c r="AA477" s="43"/>
      <c r="AB477" s="43" t="s">
        <v>339</v>
      </c>
      <c r="AC477" s="6" t="s">
        <v>339</v>
      </c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</row>
    <row r="478">
      <c r="A478" s="6"/>
      <c r="B478" s="6"/>
      <c r="C478" s="6"/>
      <c r="D478" s="6"/>
      <c r="E478" s="6"/>
      <c r="F478" s="6" t="s">
        <v>96</v>
      </c>
      <c r="G478" s="6"/>
      <c r="H478" s="6" t="b">
        <v>0</v>
      </c>
      <c r="I478" s="6" t="b">
        <v>0</v>
      </c>
      <c r="J478" s="6" t="b">
        <v>0</v>
      </c>
      <c r="K478" s="106"/>
      <c r="L478" s="43"/>
      <c r="M478" s="24"/>
      <c r="N478" s="6"/>
      <c r="O478" s="6" t="b">
        <v>0</v>
      </c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43"/>
      <c r="AA478" s="43"/>
      <c r="AB478" s="43" t="s">
        <v>339</v>
      </c>
      <c r="AC478" s="6" t="s">
        <v>339</v>
      </c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</row>
    <row r="479">
      <c r="A479" s="6"/>
      <c r="B479" s="6"/>
      <c r="C479" s="6"/>
      <c r="D479" s="6"/>
      <c r="E479" s="6"/>
      <c r="F479" s="6" t="s">
        <v>96</v>
      </c>
      <c r="G479" s="6"/>
      <c r="H479" s="6" t="b">
        <v>0</v>
      </c>
      <c r="I479" s="6" t="b">
        <v>0</v>
      </c>
      <c r="J479" s="6" t="b">
        <v>0</v>
      </c>
      <c r="K479" s="106"/>
      <c r="L479" s="43"/>
      <c r="M479" s="24"/>
      <c r="N479" s="6"/>
      <c r="O479" s="6" t="b">
        <v>0</v>
      </c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43"/>
      <c r="AA479" s="43"/>
      <c r="AB479" s="43" t="s">
        <v>339</v>
      </c>
      <c r="AC479" s="6" t="s">
        <v>339</v>
      </c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</row>
    <row r="480">
      <c r="A480" s="6"/>
      <c r="B480" s="6"/>
      <c r="C480" s="6"/>
      <c r="D480" s="6"/>
      <c r="E480" s="6"/>
      <c r="F480" s="6" t="s">
        <v>96</v>
      </c>
      <c r="G480" s="6"/>
      <c r="H480" s="6" t="b">
        <v>0</v>
      </c>
      <c r="I480" s="6" t="b">
        <v>0</v>
      </c>
      <c r="J480" s="6" t="b">
        <v>0</v>
      </c>
      <c r="K480" s="106"/>
      <c r="L480" s="43"/>
      <c r="M480" s="24"/>
      <c r="N480" s="6"/>
      <c r="O480" s="6" t="b">
        <v>0</v>
      </c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43"/>
      <c r="AA480" s="43"/>
      <c r="AB480" s="43" t="s">
        <v>339</v>
      </c>
      <c r="AC480" s="6" t="s">
        <v>339</v>
      </c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</row>
    <row r="481">
      <c r="A481" s="6"/>
      <c r="B481" s="6"/>
      <c r="C481" s="6"/>
      <c r="D481" s="6"/>
      <c r="E481" s="6"/>
      <c r="F481" s="6" t="s">
        <v>96</v>
      </c>
      <c r="G481" s="6"/>
      <c r="H481" s="6" t="b">
        <v>0</v>
      </c>
      <c r="I481" s="6" t="b">
        <v>0</v>
      </c>
      <c r="J481" s="6" t="b">
        <v>0</v>
      </c>
      <c r="K481" s="106"/>
      <c r="L481" s="43"/>
      <c r="M481" s="24"/>
      <c r="N481" s="6"/>
      <c r="O481" s="6" t="b">
        <v>0</v>
      </c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43"/>
      <c r="AA481" s="43"/>
      <c r="AB481" s="43" t="s">
        <v>339</v>
      </c>
      <c r="AC481" s="6" t="s">
        <v>339</v>
      </c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</row>
    <row r="482">
      <c r="A482" s="6"/>
      <c r="B482" s="6"/>
      <c r="C482" s="6"/>
      <c r="D482" s="6"/>
      <c r="E482" s="6"/>
      <c r="F482" s="6" t="s">
        <v>96</v>
      </c>
      <c r="G482" s="6"/>
      <c r="H482" s="6" t="b">
        <v>0</v>
      </c>
      <c r="I482" s="6" t="b">
        <v>0</v>
      </c>
      <c r="J482" s="6" t="b">
        <v>0</v>
      </c>
      <c r="K482" s="106"/>
      <c r="L482" s="43"/>
      <c r="M482" s="24"/>
      <c r="N482" s="6"/>
      <c r="O482" s="6" t="b">
        <v>0</v>
      </c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43"/>
      <c r="AA482" s="43"/>
      <c r="AB482" s="43" t="s">
        <v>339</v>
      </c>
      <c r="AC482" s="6" t="s">
        <v>339</v>
      </c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</row>
    <row r="483">
      <c r="A483" s="6"/>
      <c r="B483" s="6"/>
      <c r="C483" s="6"/>
      <c r="D483" s="6"/>
      <c r="E483" s="6"/>
      <c r="F483" s="6" t="s">
        <v>96</v>
      </c>
      <c r="G483" s="6"/>
      <c r="H483" s="6" t="b">
        <v>0</v>
      </c>
      <c r="I483" s="6" t="b">
        <v>0</v>
      </c>
      <c r="J483" s="6" t="b">
        <v>0</v>
      </c>
      <c r="K483" s="106"/>
      <c r="L483" s="43"/>
      <c r="M483" s="24"/>
      <c r="N483" s="6"/>
      <c r="O483" s="6" t="b">
        <v>0</v>
      </c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43"/>
      <c r="AA483" s="43"/>
      <c r="AB483" s="43" t="s">
        <v>339</v>
      </c>
      <c r="AC483" s="6" t="s">
        <v>339</v>
      </c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</row>
    <row r="484">
      <c r="A484" s="6"/>
      <c r="B484" s="6"/>
      <c r="C484" s="6"/>
      <c r="D484" s="6"/>
      <c r="E484" s="6"/>
      <c r="F484" s="6" t="s">
        <v>96</v>
      </c>
      <c r="G484" s="6"/>
      <c r="H484" s="6" t="b">
        <v>0</v>
      </c>
      <c r="I484" s="6" t="b">
        <v>0</v>
      </c>
      <c r="J484" s="6" t="b">
        <v>0</v>
      </c>
      <c r="K484" s="106"/>
      <c r="L484" s="43"/>
      <c r="M484" s="24"/>
      <c r="N484" s="6"/>
      <c r="O484" s="6" t="b">
        <v>0</v>
      </c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43"/>
      <c r="AA484" s="43"/>
      <c r="AB484" s="43" t="s">
        <v>339</v>
      </c>
      <c r="AC484" s="6" t="s">
        <v>339</v>
      </c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</row>
    <row r="485">
      <c r="A485" s="6"/>
      <c r="B485" s="6"/>
      <c r="C485" s="6"/>
      <c r="D485" s="6"/>
      <c r="E485" s="6"/>
      <c r="F485" s="6" t="s">
        <v>96</v>
      </c>
      <c r="G485" s="6"/>
      <c r="H485" s="6" t="b">
        <v>0</v>
      </c>
      <c r="I485" s="6" t="b">
        <v>0</v>
      </c>
      <c r="J485" s="6" t="b">
        <v>0</v>
      </c>
      <c r="K485" s="106"/>
      <c r="L485" s="43"/>
      <c r="M485" s="24"/>
      <c r="N485" s="6"/>
      <c r="O485" s="6" t="b">
        <v>0</v>
      </c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43"/>
      <c r="AA485" s="43"/>
      <c r="AB485" s="43" t="s">
        <v>339</v>
      </c>
      <c r="AC485" s="6" t="s">
        <v>339</v>
      </c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</row>
    <row r="486">
      <c r="A486" s="6"/>
      <c r="B486" s="6"/>
      <c r="C486" s="6"/>
      <c r="D486" s="6"/>
      <c r="E486" s="6"/>
      <c r="F486" s="6" t="s">
        <v>96</v>
      </c>
      <c r="G486" s="6"/>
      <c r="H486" s="6" t="b">
        <v>0</v>
      </c>
      <c r="I486" s="6" t="b">
        <v>0</v>
      </c>
      <c r="J486" s="6" t="b">
        <v>0</v>
      </c>
      <c r="K486" s="106"/>
      <c r="L486" s="43"/>
      <c r="M486" s="24"/>
      <c r="N486" s="6"/>
      <c r="O486" s="6" t="b">
        <v>0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43"/>
      <c r="AA486" s="43"/>
      <c r="AB486" s="43" t="s">
        <v>339</v>
      </c>
      <c r="AC486" s="6" t="s">
        <v>339</v>
      </c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</row>
    <row r="487">
      <c r="A487" s="6"/>
      <c r="B487" s="6"/>
      <c r="C487" s="6"/>
      <c r="D487" s="6"/>
      <c r="E487" s="6"/>
      <c r="F487" s="6" t="s">
        <v>96</v>
      </c>
      <c r="G487" s="6"/>
      <c r="H487" s="6" t="b">
        <v>0</v>
      </c>
      <c r="I487" s="6" t="b">
        <v>0</v>
      </c>
      <c r="J487" s="6" t="b">
        <v>0</v>
      </c>
      <c r="K487" s="106"/>
      <c r="L487" s="43"/>
      <c r="M487" s="24"/>
      <c r="N487" s="6"/>
      <c r="O487" s="6" t="b">
        <v>0</v>
      </c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43"/>
      <c r="AA487" s="43"/>
      <c r="AB487" s="43" t="s">
        <v>339</v>
      </c>
      <c r="AC487" s="6" t="s">
        <v>339</v>
      </c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</row>
    <row r="488">
      <c r="A488" s="6"/>
      <c r="B488" s="6"/>
      <c r="C488" s="6"/>
      <c r="D488" s="6"/>
      <c r="E488" s="6"/>
      <c r="F488" s="6" t="s">
        <v>96</v>
      </c>
      <c r="G488" s="6"/>
      <c r="H488" s="6" t="b">
        <v>0</v>
      </c>
      <c r="I488" s="6" t="b">
        <v>0</v>
      </c>
      <c r="J488" s="6" t="b">
        <v>0</v>
      </c>
      <c r="K488" s="106"/>
      <c r="L488" s="43"/>
      <c r="M488" s="24"/>
      <c r="N488" s="6"/>
      <c r="O488" s="6" t="b">
        <v>0</v>
      </c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43"/>
      <c r="AA488" s="43"/>
      <c r="AB488" s="43" t="s">
        <v>339</v>
      </c>
      <c r="AC488" s="6" t="s">
        <v>339</v>
      </c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</row>
    <row r="489">
      <c r="A489" s="6"/>
      <c r="B489" s="6"/>
      <c r="C489" s="6"/>
      <c r="D489" s="6"/>
      <c r="E489" s="6"/>
      <c r="F489" s="6" t="s">
        <v>96</v>
      </c>
      <c r="G489" s="6"/>
      <c r="H489" s="6" t="b">
        <v>0</v>
      </c>
      <c r="I489" s="6" t="b">
        <v>0</v>
      </c>
      <c r="J489" s="6" t="b">
        <v>0</v>
      </c>
      <c r="K489" s="106"/>
      <c r="L489" s="43"/>
      <c r="M489" s="24"/>
      <c r="N489" s="6"/>
      <c r="O489" s="6" t="b">
        <v>0</v>
      </c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43"/>
      <c r="AA489" s="43"/>
      <c r="AB489" s="43" t="s">
        <v>339</v>
      </c>
      <c r="AC489" s="6" t="s">
        <v>339</v>
      </c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</row>
    <row r="490">
      <c r="A490" s="6"/>
      <c r="B490" s="6"/>
      <c r="C490" s="6"/>
      <c r="D490" s="6"/>
      <c r="E490" s="6"/>
      <c r="F490" s="6" t="s">
        <v>96</v>
      </c>
      <c r="G490" s="6"/>
      <c r="H490" s="6" t="b">
        <v>0</v>
      </c>
      <c r="I490" s="6" t="b">
        <v>0</v>
      </c>
      <c r="J490" s="6" t="b">
        <v>0</v>
      </c>
      <c r="K490" s="106"/>
      <c r="L490" s="43"/>
      <c r="M490" s="24"/>
      <c r="N490" s="6"/>
      <c r="O490" s="6" t="b">
        <v>0</v>
      </c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43"/>
      <c r="AA490" s="43"/>
      <c r="AB490" s="43" t="s">
        <v>339</v>
      </c>
      <c r="AC490" s="6" t="s">
        <v>339</v>
      </c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</row>
    <row r="491">
      <c r="A491" s="6"/>
      <c r="B491" s="6"/>
      <c r="C491" s="6"/>
      <c r="D491" s="6"/>
      <c r="E491" s="6"/>
      <c r="F491" s="6" t="s">
        <v>96</v>
      </c>
      <c r="G491" s="6"/>
      <c r="H491" s="6" t="b">
        <v>0</v>
      </c>
      <c r="I491" s="6" t="b">
        <v>0</v>
      </c>
      <c r="J491" s="6" t="b">
        <v>0</v>
      </c>
      <c r="K491" s="106"/>
      <c r="L491" s="43"/>
      <c r="M491" s="24"/>
      <c r="N491" s="6"/>
      <c r="O491" s="6" t="b">
        <v>0</v>
      </c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43"/>
      <c r="AA491" s="43"/>
      <c r="AB491" s="43" t="s">
        <v>339</v>
      </c>
      <c r="AC491" s="6" t="s">
        <v>339</v>
      </c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</row>
    <row r="492">
      <c r="A492" s="6"/>
      <c r="B492" s="6"/>
      <c r="C492" s="6"/>
      <c r="D492" s="6"/>
      <c r="E492" s="6"/>
      <c r="F492" s="6" t="s">
        <v>96</v>
      </c>
      <c r="G492" s="6"/>
      <c r="H492" s="6" t="b">
        <v>0</v>
      </c>
      <c r="I492" s="6" t="b">
        <v>0</v>
      </c>
      <c r="J492" s="6" t="b">
        <v>0</v>
      </c>
      <c r="K492" s="106"/>
      <c r="L492" s="43"/>
      <c r="M492" s="24"/>
      <c r="N492" s="6"/>
      <c r="O492" s="6" t="b">
        <v>0</v>
      </c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43"/>
      <c r="AA492" s="43"/>
      <c r="AB492" s="43" t="s">
        <v>339</v>
      </c>
      <c r="AC492" s="6" t="s">
        <v>339</v>
      </c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</row>
    <row r="493">
      <c r="A493" s="6"/>
      <c r="B493" s="6"/>
      <c r="C493" s="6"/>
      <c r="D493" s="6"/>
      <c r="E493" s="6"/>
      <c r="F493" s="6" t="s">
        <v>96</v>
      </c>
      <c r="G493" s="6"/>
      <c r="H493" s="6" t="b">
        <v>0</v>
      </c>
      <c r="I493" s="6" t="b">
        <v>0</v>
      </c>
      <c r="J493" s="6" t="b">
        <v>0</v>
      </c>
      <c r="K493" s="106"/>
      <c r="L493" s="43"/>
      <c r="M493" s="24"/>
      <c r="N493" s="6"/>
      <c r="O493" s="6" t="b">
        <v>0</v>
      </c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43"/>
      <c r="AA493" s="43"/>
      <c r="AB493" s="43" t="s">
        <v>339</v>
      </c>
      <c r="AC493" s="6" t="s">
        <v>339</v>
      </c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</row>
    <row r="494">
      <c r="A494" s="6"/>
      <c r="B494" s="6"/>
      <c r="C494" s="6"/>
      <c r="D494" s="6"/>
      <c r="E494" s="6"/>
      <c r="F494" s="6" t="s">
        <v>96</v>
      </c>
      <c r="G494" s="6"/>
      <c r="H494" s="6" t="b">
        <v>0</v>
      </c>
      <c r="I494" s="6" t="b">
        <v>0</v>
      </c>
      <c r="J494" s="6" t="b">
        <v>0</v>
      </c>
      <c r="K494" s="106"/>
      <c r="L494" s="43"/>
      <c r="M494" s="24"/>
      <c r="N494" s="6"/>
      <c r="O494" s="6" t="b">
        <v>0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43"/>
      <c r="AA494" s="43"/>
      <c r="AB494" s="43" t="s">
        <v>339</v>
      </c>
      <c r="AC494" s="6" t="s">
        <v>339</v>
      </c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</row>
    <row r="495">
      <c r="A495" s="6"/>
      <c r="B495" s="6"/>
      <c r="C495" s="6"/>
      <c r="D495" s="6"/>
      <c r="E495" s="6"/>
      <c r="F495" s="6" t="s">
        <v>96</v>
      </c>
      <c r="G495" s="6"/>
      <c r="H495" s="6" t="b">
        <v>0</v>
      </c>
      <c r="I495" s="6" t="b">
        <v>0</v>
      </c>
      <c r="J495" s="6" t="b">
        <v>0</v>
      </c>
      <c r="K495" s="106"/>
      <c r="L495" s="43"/>
      <c r="M495" s="24"/>
      <c r="N495" s="6"/>
      <c r="O495" s="6" t="b">
        <v>0</v>
      </c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43"/>
      <c r="AA495" s="43"/>
      <c r="AB495" s="43" t="s">
        <v>339</v>
      </c>
      <c r="AC495" s="6" t="s">
        <v>339</v>
      </c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</row>
    <row r="496">
      <c r="A496" s="6"/>
      <c r="B496" s="6"/>
      <c r="C496" s="6"/>
      <c r="D496" s="6"/>
      <c r="E496" s="6"/>
      <c r="F496" s="6" t="s">
        <v>96</v>
      </c>
      <c r="G496" s="6"/>
      <c r="H496" s="6" t="b">
        <v>0</v>
      </c>
      <c r="I496" s="6" t="b">
        <v>0</v>
      </c>
      <c r="J496" s="6" t="b">
        <v>0</v>
      </c>
      <c r="K496" s="106"/>
      <c r="L496" s="43"/>
      <c r="M496" s="24"/>
      <c r="N496" s="6"/>
      <c r="O496" s="6" t="b">
        <v>0</v>
      </c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43"/>
      <c r="AA496" s="43"/>
      <c r="AB496" s="43" t="s">
        <v>339</v>
      </c>
      <c r="AC496" s="6" t="s">
        <v>339</v>
      </c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</row>
    <row r="497">
      <c r="A497" s="6"/>
      <c r="B497" s="6"/>
      <c r="C497" s="6"/>
      <c r="D497" s="6"/>
      <c r="E497" s="6"/>
      <c r="F497" s="6" t="s">
        <v>96</v>
      </c>
      <c r="G497" s="6"/>
      <c r="H497" s="6" t="b">
        <v>0</v>
      </c>
      <c r="I497" s="6" t="b">
        <v>0</v>
      </c>
      <c r="J497" s="6" t="b">
        <v>0</v>
      </c>
      <c r="K497" s="106"/>
      <c r="L497" s="43"/>
      <c r="M497" s="24"/>
      <c r="N497" s="6"/>
      <c r="O497" s="6" t="b">
        <v>0</v>
      </c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43"/>
      <c r="AA497" s="43"/>
      <c r="AB497" s="43" t="s">
        <v>339</v>
      </c>
      <c r="AC497" s="6" t="s">
        <v>339</v>
      </c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</row>
    <row r="498">
      <c r="A498" s="6"/>
      <c r="B498" s="6"/>
      <c r="C498" s="6"/>
      <c r="D498" s="6"/>
      <c r="E498" s="6"/>
      <c r="F498" s="6" t="s">
        <v>96</v>
      </c>
      <c r="G498" s="6"/>
      <c r="H498" s="6" t="b">
        <v>0</v>
      </c>
      <c r="I498" s="6" t="b">
        <v>0</v>
      </c>
      <c r="J498" s="6" t="b">
        <v>0</v>
      </c>
      <c r="K498" s="106"/>
      <c r="L498" s="43"/>
      <c r="M498" s="24"/>
      <c r="N498" s="6"/>
      <c r="O498" s="6" t="b">
        <v>0</v>
      </c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43"/>
      <c r="AA498" s="43"/>
      <c r="AB498" s="43" t="s">
        <v>339</v>
      </c>
      <c r="AC498" s="6" t="s">
        <v>339</v>
      </c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</row>
    <row r="499">
      <c r="A499" s="6"/>
      <c r="B499" s="6"/>
      <c r="C499" s="6"/>
      <c r="D499" s="6"/>
      <c r="E499" s="6"/>
      <c r="F499" s="6" t="s">
        <v>96</v>
      </c>
      <c r="G499" s="6"/>
      <c r="H499" s="6" t="b">
        <v>0</v>
      </c>
      <c r="I499" s="6" t="b">
        <v>0</v>
      </c>
      <c r="J499" s="6" t="b">
        <v>0</v>
      </c>
      <c r="K499" s="106"/>
      <c r="L499" s="43"/>
      <c r="M499" s="24"/>
      <c r="N499" s="6"/>
      <c r="O499" s="6" t="b">
        <v>0</v>
      </c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43"/>
      <c r="AA499" s="43"/>
      <c r="AB499" s="43" t="s">
        <v>339</v>
      </c>
      <c r="AC499" s="6" t="s">
        <v>339</v>
      </c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</row>
    <row r="500">
      <c r="A500" s="6"/>
      <c r="B500" s="6"/>
      <c r="C500" s="6"/>
      <c r="D500" s="6"/>
      <c r="E500" s="6"/>
      <c r="F500" s="6" t="s">
        <v>96</v>
      </c>
      <c r="G500" s="6"/>
      <c r="H500" s="6" t="b">
        <v>0</v>
      </c>
      <c r="I500" s="6" t="b">
        <v>0</v>
      </c>
      <c r="J500" s="6" t="b">
        <v>0</v>
      </c>
      <c r="K500" s="106"/>
      <c r="L500" s="43"/>
      <c r="M500" s="24"/>
      <c r="N500" s="6"/>
      <c r="O500" s="6" t="b">
        <v>0</v>
      </c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43"/>
      <c r="AA500" s="43"/>
      <c r="AB500" s="43" t="s">
        <v>339</v>
      </c>
      <c r="AC500" s="6" t="s">
        <v>339</v>
      </c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</row>
    <row r="501">
      <c r="A501" s="6"/>
      <c r="B501" s="6"/>
      <c r="C501" s="6"/>
      <c r="D501" s="6"/>
      <c r="E501" s="6"/>
      <c r="F501" s="6" t="s">
        <v>96</v>
      </c>
      <c r="G501" s="6"/>
      <c r="H501" s="6" t="b">
        <v>0</v>
      </c>
      <c r="I501" s="6" t="b">
        <v>0</v>
      </c>
      <c r="J501" s="6" t="b">
        <v>0</v>
      </c>
      <c r="K501" s="106"/>
      <c r="L501" s="43"/>
      <c r="M501" s="24"/>
      <c r="N501" s="6"/>
      <c r="O501" s="6" t="b">
        <v>0</v>
      </c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43"/>
      <c r="AA501" s="43"/>
      <c r="AB501" s="43" t="s">
        <v>339</v>
      </c>
      <c r="AC501" s="6" t="s">
        <v>339</v>
      </c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</row>
    <row r="502">
      <c r="A502" s="6"/>
      <c r="B502" s="6"/>
      <c r="C502" s="6"/>
      <c r="D502" s="6"/>
      <c r="E502" s="6"/>
      <c r="F502" s="6" t="s">
        <v>96</v>
      </c>
      <c r="G502" s="6"/>
      <c r="H502" s="6" t="b">
        <v>0</v>
      </c>
      <c r="I502" s="6" t="b">
        <v>0</v>
      </c>
      <c r="J502" s="6" t="b">
        <v>0</v>
      </c>
      <c r="K502" s="106"/>
      <c r="L502" s="43"/>
      <c r="M502" s="24"/>
      <c r="N502" s="6"/>
      <c r="O502" s="6" t="b">
        <v>0</v>
      </c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43"/>
      <c r="AA502" s="43"/>
      <c r="AB502" s="43" t="s">
        <v>339</v>
      </c>
      <c r="AC502" s="6" t="s">
        <v>339</v>
      </c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</row>
    <row r="503">
      <c r="A503" s="6"/>
      <c r="B503" s="6"/>
      <c r="C503" s="6"/>
      <c r="D503" s="6"/>
      <c r="E503" s="6"/>
      <c r="F503" s="6" t="s">
        <v>96</v>
      </c>
      <c r="G503" s="6"/>
      <c r="H503" s="6" t="b">
        <v>0</v>
      </c>
      <c r="I503" s="6" t="b">
        <v>0</v>
      </c>
      <c r="J503" s="6" t="b">
        <v>0</v>
      </c>
      <c r="K503" s="106"/>
      <c r="L503" s="43"/>
      <c r="M503" s="24"/>
      <c r="N503" s="6"/>
      <c r="O503" s="6" t="b">
        <v>0</v>
      </c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43"/>
      <c r="AA503" s="43"/>
      <c r="AB503" s="43" t="s">
        <v>339</v>
      </c>
      <c r="AC503" s="6" t="s">
        <v>339</v>
      </c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</row>
    <row r="504">
      <c r="A504" s="6"/>
      <c r="B504" s="6"/>
      <c r="C504" s="6"/>
      <c r="D504" s="6"/>
      <c r="E504" s="6"/>
      <c r="F504" s="6" t="s">
        <v>96</v>
      </c>
      <c r="G504" s="6"/>
      <c r="H504" s="6" t="b">
        <v>0</v>
      </c>
      <c r="I504" s="6" t="b">
        <v>0</v>
      </c>
      <c r="J504" s="6" t="b">
        <v>0</v>
      </c>
      <c r="K504" s="106"/>
      <c r="L504" s="43"/>
      <c r="M504" s="24"/>
      <c r="N504" s="6"/>
      <c r="O504" s="6" t="b">
        <v>0</v>
      </c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43"/>
      <c r="AA504" s="43"/>
      <c r="AB504" s="43" t="s">
        <v>339</v>
      </c>
      <c r="AC504" s="6" t="s">
        <v>339</v>
      </c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</row>
    <row r="505">
      <c r="A505" s="6"/>
      <c r="B505" s="6"/>
      <c r="C505" s="6"/>
      <c r="D505" s="6"/>
      <c r="E505" s="6"/>
      <c r="F505" s="6" t="s">
        <v>96</v>
      </c>
      <c r="G505" s="6"/>
      <c r="H505" s="6" t="b">
        <v>0</v>
      </c>
      <c r="I505" s="6" t="b">
        <v>0</v>
      </c>
      <c r="J505" s="6" t="b">
        <v>0</v>
      </c>
      <c r="K505" s="106"/>
      <c r="L505" s="43"/>
      <c r="M505" s="24"/>
      <c r="N505" s="6"/>
      <c r="O505" s="6" t="b">
        <v>0</v>
      </c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43"/>
      <c r="AA505" s="43"/>
      <c r="AB505" s="43" t="s">
        <v>339</v>
      </c>
      <c r="AC505" s="6" t="s">
        <v>339</v>
      </c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</row>
    <row r="506">
      <c r="A506" s="6"/>
      <c r="B506" s="6"/>
      <c r="C506" s="6"/>
      <c r="D506" s="6"/>
      <c r="E506" s="6"/>
      <c r="F506" s="6" t="s">
        <v>96</v>
      </c>
      <c r="G506" s="6"/>
      <c r="H506" s="6" t="b">
        <v>0</v>
      </c>
      <c r="I506" s="6" t="b">
        <v>0</v>
      </c>
      <c r="J506" s="6" t="b">
        <v>0</v>
      </c>
      <c r="K506" s="106"/>
      <c r="L506" s="43"/>
      <c r="M506" s="24"/>
      <c r="N506" s="6"/>
      <c r="O506" s="6" t="b">
        <v>0</v>
      </c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43"/>
      <c r="AA506" s="43"/>
      <c r="AB506" s="43" t="s">
        <v>339</v>
      </c>
      <c r="AC506" s="6" t="s">
        <v>339</v>
      </c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</row>
    <row r="507">
      <c r="A507" s="6"/>
      <c r="B507" s="6"/>
      <c r="C507" s="6"/>
      <c r="D507" s="6"/>
      <c r="E507" s="6"/>
      <c r="F507" s="6" t="s">
        <v>96</v>
      </c>
      <c r="G507" s="6"/>
      <c r="H507" s="6" t="b">
        <v>0</v>
      </c>
      <c r="I507" s="6" t="b">
        <v>0</v>
      </c>
      <c r="J507" s="6" t="b">
        <v>0</v>
      </c>
      <c r="K507" s="106"/>
      <c r="L507" s="43"/>
      <c r="M507" s="24"/>
      <c r="N507" s="6"/>
      <c r="O507" s="6" t="b">
        <v>0</v>
      </c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43"/>
      <c r="AA507" s="43"/>
      <c r="AB507" s="43" t="s">
        <v>339</v>
      </c>
      <c r="AC507" s="6" t="s">
        <v>339</v>
      </c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</row>
    <row r="508">
      <c r="A508" s="6"/>
      <c r="B508" s="6"/>
      <c r="C508" s="6"/>
      <c r="D508" s="6"/>
      <c r="E508" s="6"/>
      <c r="F508" s="6" t="s">
        <v>96</v>
      </c>
      <c r="G508" s="6"/>
      <c r="H508" s="6" t="b">
        <v>0</v>
      </c>
      <c r="I508" s="6" t="b">
        <v>0</v>
      </c>
      <c r="J508" s="6" t="b">
        <v>0</v>
      </c>
      <c r="K508" s="106"/>
      <c r="L508" s="43"/>
      <c r="M508" s="24"/>
      <c r="N508" s="6"/>
      <c r="O508" s="6" t="b">
        <v>0</v>
      </c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43"/>
      <c r="AA508" s="43"/>
      <c r="AB508" s="43" t="s">
        <v>339</v>
      </c>
      <c r="AC508" s="6" t="s">
        <v>339</v>
      </c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</row>
    <row r="509">
      <c r="A509" s="6"/>
      <c r="B509" s="6"/>
      <c r="C509" s="6"/>
      <c r="D509" s="6"/>
      <c r="E509" s="6"/>
      <c r="F509" s="6" t="s">
        <v>96</v>
      </c>
      <c r="G509" s="6"/>
      <c r="H509" s="6" t="b">
        <v>0</v>
      </c>
      <c r="I509" s="6" t="b">
        <v>0</v>
      </c>
      <c r="J509" s="6" t="b">
        <v>0</v>
      </c>
      <c r="K509" s="106"/>
      <c r="L509" s="43"/>
      <c r="M509" s="24"/>
      <c r="N509" s="6"/>
      <c r="O509" s="6" t="b">
        <v>0</v>
      </c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43"/>
      <c r="AA509" s="43"/>
      <c r="AB509" s="43" t="s">
        <v>339</v>
      </c>
      <c r="AC509" s="6" t="s">
        <v>339</v>
      </c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</row>
    <row r="510">
      <c r="A510" s="6"/>
      <c r="B510" s="6"/>
      <c r="C510" s="6"/>
      <c r="D510" s="6"/>
      <c r="E510" s="6"/>
      <c r="F510" s="6" t="s">
        <v>96</v>
      </c>
      <c r="G510" s="6"/>
      <c r="H510" s="6" t="b">
        <v>0</v>
      </c>
      <c r="I510" s="6" t="b">
        <v>0</v>
      </c>
      <c r="J510" s="6" t="b">
        <v>0</v>
      </c>
      <c r="K510" s="106"/>
      <c r="L510" s="43"/>
      <c r="M510" s="24"/>
      <c r="N510" s="6"/>
      <c r="O510" s="6" t="b">
        <v>0</v>
      </c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43"/>
      <c r="AA510" s="43"/>
      <c r="AB510" s="43" t="s">
        <v>339</v>
      </c>
      <c r="AC510" s="6" t="s">
        <v>339</v>
      </c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</row>
    <row r="511">
      <c r="A511" s="6"/>
      <c r="B511" s="6"/>
      <c r="C511" s="6"/>
      <c r="D511" s="6"/>
      <c r="E511" s="6"/>
      <c r="F511" s="6" t="s">
        <v>96</v>
      </c>
      <c r="G511" s="6"/>
      <c r="H511" s="6" t="b">
        <v>0</v>
      </c>
      <c r="I511" s="6" t="b">
        <v>0</v>
      </c>
      <c r="J511" s="6" t="b">
        <v>0</v>
      </c>
      <c r="K511" s="106"/>
      <c r="L511" s="43"/>
      <c r="M511" s="24"/>
      <c r="N511" s="6"/>
      <c r="O511" s="6" t="b">
        <v>0</v>
      </c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43"/>
      <c r="AA511" s="43"/>
      <c r="AB511" s="43" t="s">
        <v>339</v>
      </c>
      <c r="AC511" s="6" t="s">
        <v>339</v>
      </c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</row>
    <row r="512">
      <c r="A512" s="6"/>
      <c r="B512" s="6"/>
      <c r="C512" s="6"/>
      <c r="D512" s="6"/>
      <c r="E512" s="6"/>
      <c r="F512" s="6" t="s">
        <v>96</v>
      </c>
      <c r="G512" s="6"/>
      <c r="H512" s="6" t="b">
        <v>0</v>
      </c>
      <c r="I512" s="6" t="b">
        <v>0</v>
      </c>
      <c r="J512" s="6" t="b">
        <v>0</v>
      </c>
      <c r="K512" s="106"/>
      <c r="L512" s="43"/>
      <c r="M512" s="24"/>
      <c r="N512" s="6"/>
      <c r="O512" s="6" t="b">
        <v>0</v>
      </c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43"/>
      <c r="AA512" s="43"/>
      <c r="AB512" s="43" t="s">
        <v>339</v>
      </c>
      <c r="AC512" s="6" t="s">
        <v>339</v>
      </c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</row>
    <row r="513">
      <c r="A513" s="6"/>
      <c r="B513" s="6"/>
      <c r="C513" s="6"/>
      <c r="D513" s="6"/>
      <c r="E513" s="6"/>
      <c r="F513" s="6" t="s">
        <v>96</v>
      </c>
      <c r="G513" s="6"/>
      <c r="H513" s="6" t="b">
        <v>0</v>
      </c>
      <c r="I513" s="6" t="b">
        <v>0</v>
      </c>
      <c r="J513" s="6" t="b">
        <v>0</v>
      </c>
      <c r="K513" s="106"/>
      <c r="L513" s="43"/>
      <c r="M513" s="24"/>
      <c r="N513" s="6"/>
      <c r="O513" s="6" t="b">
        <v>0</v>
      </c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43"/>
      <c r="AA513" s="43"/>
      <c r="AB513" s="43" t="s">
        <v>339</v>
      </c>
      <c r="AC513" s="6" t="s">
        <v>339</v>
      </c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</row>
    <row r="514">
      <c r="A514" s="6"/>
      <c r="B514" s="6"/>
      <c r="C514" s="6"/>
      <c r="D514" s="6"/>
      <c r="E514" s="6"/>
      <c r="F514" s="6" t="s">
        <v>96</v>
      </c>
      <c r="G514" s="6"/>
      <c r="H514" s="6" t="b">
        <v>0</v>
      </c>
      <c r="I514" s="6" t="b">
        <v>0</v>
      </c>
      <c r="J514" s="6" t="b">
        <v>0</v>
      </c>
      <c r="K514" s="106"/>
      <c r="L514" s="43"/>
      <c r="M514" s="24"/>
      <c r="N514" s="6"/>
      <c r="O514" s="6" t="b">
        <v>0</v>
      </c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43"/>
      <c r="AA514" s="43"/>
      <c r="AB514" s="43" t="s">
        <v>339</v>
      </c>
      <c r="AC514" s="6" t="s">
        <v>339</v>
      </c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</row>
    <row r="515">
      <c r="A515" s="6"/>
      <c r="B515" s="6"/>
      <c r="C515" s="6"/>
      <c r="D515" s="6"/>
      <c r="E515" s="6"/>
      <c r="F515" s="6" t="s">
        <v>96</v>
      </c>
      <c r="G515" s="6"/>
      <c r="H515" s="6" t="b">
        <v>0</v>
      </c>
      <c r="I515" s="6" t="b">
        <v>0</v>
      </c>
      <c r="J515" s="6" t="b">
        <v>0</v>
      </c>
      <c r="K515" s="106"/>
      <c r="L515" s="43"/>
      <c r="M515" s="24"/>
      <c r="N515" s="6"/>
      <c r="O515" s="6" t="b">
        <v>0</v>
      </c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43"/>
      <c r="AA515" s="43"/>
      <c r="AB515" s="43" t="s">
        <v>339</v>
      </c>
      <c r="AC515" s="6" t="s">
        <v>339</v>
      </c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</row>
    <row r="516">
      <c r="A516" s="6"/>
      <c r="B516" s="6"/>
      <c r="C516" s="6"/>
      <c r="D516" s="6"/>
      <c r="E516" s="6"/>
      <c r="F516" s="6" t="s">
        <v>96</v>
      </c>
      <c r="G516" s="6"/>
      <c r="H516" s="6" t="b">
        <v>0</v>
      </c>
      <c r="I516" s="6" t="b">
        <v>0</v>
      </c>
      <c r="J516" s="6" t="b">
        <v>0</v>
      </c>
      <c r="K516" s="106"/>
      <c r="L516" s="43"/>
      <c r="M516" s="24"/>
      <c r="N516" s="6"/>
      <c r="O516" s="6" t="b">
        <v>0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43"/>
      <c r="AA516" s="43"/>
      <c r="AB516" s="43" t="s">
        <v>339</v>
      </c>
      <c r="AC516" s="6" t="s">
        <v>339</v>
      </c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</row>
    <row r="517">
      <c r="A517" s="6"/>
      <c r="B517" s="6"/>
      <c r="C517" s="6"/>
      <c r="D517" s="6"/>
      <c r="E517" s="6"/>
      <c r="F517" s="6" t="s">
        <v>96</v>
      </c>
      <c r="G517" s="6"/>
      <c r="H517" s="6" t="b">
        <v>0</v>
      </c>
      <c r="I517" s="6" t="b">
        <v>0</v>
      </c>
      <c r="J517" s="6" t="b">
        <v>0</v>
      </c>
      <c r="K517" s="106"/>
      <c r="L517" s="43"/>
      <c r="M517" s="24"/>
      <c r="N517" s="6"/>
      <c r="O517" s="6" t="b">
        <v>0</v>
      </c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43"/>
      <c r="AA517" s="43"/>
      <c r="AB517" s="43" t="s">
        <v>339</v>
      </c>
      <c r="AC517" s="6" t="s">
        <v>339</v>
      </c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</row>
    <row r="518">
      <c r="A518" s="6"/>
      <c r="B518" s="6"/>
      <c r="C518" s="6"/>
      <c r="D518" s="6"/>
      <c r="E518" s="6"/>
      <c r="F518" s="6" t="s">
        <v>96</v>
      </c>
      <c r="G518" s="6"/>
      <c r="H518" s="6" t="b">
        <v>0</v>
      </c>
      <c r="I518" s="6" t="b">
        <v>0</v>
      </c>
      <c r="J518" s="6" t="b">
        <v>0</v>
      </c>
      <c r="K518" s="106"/>
      <c r="L518" s="43"/>
      <c r="M518" s="24"/>
      <c r="N518" s="6"/>
      <c r="O518" s="6" t="b">
        <v>0</v>
      </c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43"/>
      <c r="AA518" s="43"/>
      <c r="AB518" s="43" t="s">
        <v>339</v>
      </c>
      <c r="AC518" s="6" t="s">
        <v>339</v>
      </c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</row>
    <row r="519">
      <c r="A519" s="6"/>
      <c r="B519" s="6"/>
      <c r="C519" s="6"/>
      <c r="D519" s="6"/>
      <c r="E519" s="6"/>
      <c r="F519" s="6" t="s">
        <v>96</v>
      </c>
      <c r="G519" s="6"/>
      <c r="H519" s="6" t="b">
        <v>0</v>
      </c>
      <c r="I519" s="6" t="b">
        <v>0</v>
      </c>
      <c r="J519" s="6" t="b">
        <v>0</v>
      </c>
      <c r="K519" s="106"/>
      <c r="L519" s="43"/>
      <c r="M519" s="24"/>
      <c r="N519" s="6"/>
      <c r="O519" s="6" t="b">
        <v>0</v>
      </c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43"/>
      <c r="AA519" s="43"/>
      <c r="AB519" s="43" t="s">
        <v>339</v>
      </c>
      <c r="AC519" s="6" t="s">
        <v>339</v>
      </c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</row>
    <row r="520">
      <c r="A520" s="6"/>
      <c r="B520" s="6"/>
      <c r="C520" s="6"/>
      <c r="D520" s="6"/>
      <c r="E520" s="6"/>
      <c r="F520" s="6" t="s">
        <v>96</v>
      </c>
      <c r="G520" s="6"/>
      <c r="H520" s="6" t="b">
        <v>0</v>
      </c>
      <c r="I520" s="6" t="b">
        <v>0</v>
      </c>
      <c r="J520" s="6" t="b">
        <v>0</v>
      </c>
      <c r="K520" s="106"/>
      <c r="L520" s="43"/>
      <c r="M520" s="24"/>
      <c r="N520" s="6"/>
      <c r="O520" s="6" t="b">
        <v>0</v>
      </c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43"/>
      <c r="AA520" s="43"/>
      <c r="AB520" s="43" t="s">
        <v>339</v>
      </c>
      <c r="AC520" s="6" t="s">
        <v>339</v>
      </c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</row>
    <row r="521">
      <c r="A521" s="6"/>
      <c r="B521" s="6"/>
      <c r="C521" s="6"/>
      <c r="D521" s="6"/>
      <c r="E521" s="6"/>
      <c r="F521" s="6" t="s">
        <v>96</v>
      </c>
      <c r="G521" s="6"/>
      <c r="H521" s="6" t="b">
        <v>0</v>
      </c>
      <c r="I521" s="6" t="b">
        <v>0</v>
      </c>
      <c r="J521" s="6" t="b">
        <v>0</v>
      </c>
      <c r="K521" s="106"/>
      <c r="L521" s="43"/>
      <c r="M521" s="24"/>
      <c r="N521" s="6"/>
      <c r="O521" s="6" t="b">
        <v>0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43"/>
      <c r="AA521" s="43"/>
      <c r="AB521" s="43" t="s">
        <v>339</v>
      </c>
      <c r="AC521" s="6" t="s">
        <v>339</v>
      </c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</row>
    <row r="522">
      <c r="A522" s="6"/>
      <c r="B522" s="6"/>
      <c r="C522" s="6"/>
      <c r="D522" s="6"/>
      <c r="E522" s="6"/>
      <c r="F522" s="6" t="s">
        <v>96</v>
      </c>
      <c r="G522" s="6"/>
      <c r="H522" s="6" t="b">
        <v>0</v>
      </c>
      <c r="I522" s="6" t="b">
        <v>0</v>
      </c>
      <c r="J522" s="6" t="b">
        <v>0</v>
      </c>
      <c r="K522" s="106"/>
      <c r="L522" s="43"/>
      <c r="M522" s="24"/>
      <c r="N522" s="6"/>
      <c r="O522" s="6" t="b">
        <v>0</v>
      </c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43"/>
      <c r="AA522" s="43"/>
      <c r="AB522" s="43" t="s">
        <v>339</v>
      </c>
      <c r="AC522" s="6" t="s">
        <v>339</v>
      </c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</row>
    <row r="523">
      <c r="A523" s="6"/>
      <c r="B523" s="6"/>
      <c r="C523" s="6"/>
      <c r="D523" s="6"/>
      <c r="E523" s="6"/>
      <c r="F523" s="6" t="s">
        <v>96</v>
      </c>
      <c r="G523" s="6"/>
      <c r="H523" s="6" t="b">
        <v>0</v>
      </c>
      <c r="I523" s="6" t="b">
        <v>0</v>
      </c>
      <c r="J523" s="6" t="b">
        <v>0</v>
      </c>
      <c r="K523" s="106"/>
      <c r="L523" s="43"/>
      <c r="M523" s="24"/>
      <c r="N523" s="6"/>
      <c r="O523" s="6" t="b">
        <v>0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43"/>
      <c r="AA523" s="43"/>
      <c r="AB523" s="43" t="s">
        <v>339</v>
      </c>
      <c r="AC523" s="6" t="s">
        <v>339</v>
      </c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</row>
    <row r="524">
      <c r="A524" s="6"/>
      <c r="B524" s="6"/>
      <c r="C524" s="6"/>
      <c r="D524" s="6"/>
      <c r="E524" s="6"/>
      <c r="F524" s="6" t="s">
        <v>96</v>
      </c>
      <c r="G524" s="6"/>
      <c r="H524" s="6" t="b">
        <v>0</v>
      </c>
      <c r="I524" s="6" t="b">
        <v>0</v>
      </c>
      <c r="J524" s="6" t="b">
        <v>0</v>
      </c>
      <c r="K524" s="106"/>
      <c r="L524" s="43"/>
      <c r="M524" s="24"/>
      <c r="N524" s="6"/>
      <c r="O524" s="6" t="b">
        <v>0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43"/>
      <c r="AA524" s="43"/>
      <c r="AB524" s="43" t="s">
        <v>339</v>
      </c>
      <c r="AC524" s="6" t="s">
        <v>339</v>
      </c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</row>
    <row r="525">
      <c r="A525" s="6"/>
      <c r="B525" s="6"/>
      <c r="C525" s="6"/>
      <c r="D525" s="6"/>
      <c r="E525" s="6"/>
      <c r="F525" s="6" t="s">
        <v>96</v>
      </c>
      <c r="G525" s="6"/>
      <c r="H525" s="6" t="b">
        <v>0</v>
      </c>
      <c r="I525" s="6" t="b">
        <v>0</v>
      </c>
      <c r="J525" s="6" t="b">
        <v>0</v>
      </c>
      <c r="K525" s="106"/>
      <c r="L525" s="43"/>
      <c r="M525" s="24"/>
      <c r="N525" s="6"/>
      <c r="O525" s="6" t="b">
        <v>0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43"/>
      <c r="AA525" s="43"/>
      <c r="AB525" s="43" t="s">
        <v>339</v>
      </c>
      <c r="AC525" s="6" t="s">
        <v>339</v>
      </c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</row>
    <row r="526">
      <c r="A526" s="6"/>
      <c r="B526" s="6"/>
      <c r="C526" s="6"/>
      <c r="D526" s="6"/>
      <c r="E526" s="6"/>
      <c r="F526" s="6" t="s">
        <v>96</v>
      </c>
      <c r="G526" s="6"/>
      <c r="H526" s="6" t="b">
        <v>0</v>
      </c>
      <c r="I526" s="6" t="b">
        <v>0</v>
      </c>
      <c r="J526" s="6" t="b">
        <v>0</v>
      </c>
      <c r="K526" s="106"/>
      <c r="L526" s="43"/>
      <c r="M526" s="24"/>
      <c r="N526" s="6"/>
      <c r="O526" s="6" t="b">
        <v>0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43"/>
      <c r="AA526" s="43"/>
      <c r="AB526" s="43" t="s">
        <v>339</v>
      </c>
      <c r="AC526" s="6" t="s">
        <v>339</v>
      </c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</row>
    <row r="527">
      <c r="A527" s="6"/>
      <c r="B527" s="6"/>
      <c r="C527" s="6"/>
      <c r="D527" s="6"/>
      <c r="E527" s="6"/>
      <c r="F527" s="6" t="s">
        <v>96</v>
      </c>
      <c r="G527" s="6"/>
      <c r="H527" s="6" t="b">
        <v>0</v>
      </c>
      <c r="I527" s="6" t="b">
        <v>0</v>
      </c>
      <c r="J527" s="6" t="b">
        <v>0</v>
      </c>
      <c r="K527" s="106"/>
      <c r="L527" s="43"/>
      <c r="M527" s="24"/>
      <c r="N527" s="6"/>
      <c r="O527" s="6" t="b">
        <v>0</v>
      </c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43"/>
      <c r="AA527" s="43"/>
      <c r="AB527" s="43" t="s">
        <v>339</v>
      </c>
      <c r="AC527" s="6" t="s">
        <v>339</v>
      </c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</row>
    <row r="528">
      <c r="A528" s="6"/>
      <c r="B528" s="6"/>
      <c r="C528" s="6"/>
      <c r="D528" s="6"/>
      <c r="E528" s="6"/>
      <c r="F528" s="6" t="s">
        <v>96</v>
      </c>
      <c r="G528" s="6"/>
      <c r="H528" s="6" t="b">
        <v>0</v>
      </c>
      <c r="I528" s="6" t="b">
        <v>0</v>
      </c>
      <c r="J528" s="6" t="b">
        <v>0</v>
      </c>
      <c r="K528" s="106"/>
      <c r="L528" s="43"/>
      <c r="M528" s="24"/>
      <c r="N528" s="6"/>
      <c r="O528" s="6" t="b">
        <v>0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43"/>
      <c r="AA528" s="43"/>
      <c r="AB528" s="43" t="s">
        <v>339</v>
      </c>
      <c r="AC528" s="6" t="s">
        <v>339</v>
      </c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</row>
    <row r="529">
      <c r="A529" s="6"/>
      <c r="B529" s="6"/>
      <c r="C529" s="6"/>
      <c r="D529" s="6"/>
      <c r="E529" s="6"/>
      <c r="F529" s="6" t="s">
        <v>96</v>
      </c>
      <c r="G529" s="6"/>
      <c r="H529" s="6" t="b">
        <v>0</v>
      </c>
      <c r="I529" s="6" t="b">
        <v>0</v>
      </c>
      <c r="J529" s="6" t="b">
        <v>0</v>
      </c>
      <c r="K529" s="106"/>
      <c r="L529" s="43"/>
      <c r="M529" s="24"/>
      <c r="N529" s="6"/>
      <c r="O529" s="6" t="b">
        <v>0</v>
      </c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43"/>
      <c r="AA529" s="43"/>
      <c r="AB529" s="43" t="s">
        <v>339</v>
      </c>
      <c r="AC529" s="6" t="s">
        <v>339</v>
      </c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</row>
    <row r="530">
      <c r="A530" s="6"/>
      <c r="B530" s="6"/>
      <c r="C530" s="6"/>
      <c r="D530" s="6"/>
      <c r="E530" s="6"/>
      <c r="F530" s="6" t="s">
        <v>96</v>
      </c>
      <c r="G530" s="6"/>
      <c r="H530" s="6" t="b">
        <v>0</v>
      </c>
      <c r="I530" s="6" t="b">
        <v>0</v>
      </c>
      <c r="J530" s="6" t="b">
        <v>0</v>
      </c>
      <c r="K530" s="106"/>
      <c r="L530" s="43"/>
      <c r="M530" s="24"/>
      <c r="N530" s="6"/>
      <c r="O530" s="6" t="b">
        <v>0</v>
      </c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43"/>
      <c r="AA530" s="43"/>
      <c r="AB530" s="43" t="s">
        <v>339</v>
      </c>
      <c r="AC530" s="6" t="s">
        <v>339</v>
      </c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</row>
    <row r="531">
      <c r="A531" s="6"/>
      <c r="B531" s="6"/>
      <c r="C531" s="6"/>
      <c r="D531" s="6"/>
      <c r="E531" s="6"/>
      <c r="F531" s="6" t="s">
        <v>96</v>
      </c>
      <c r="G531" s="6"/>
      <c r="H531" s="6" t="b">
        <v>0</v>
      </c>
      <c r="I531" s="6" t="b">
        <v>0</v>
      </c>
      <c r="J531" s="6" t="b">
        <v>0</v>
      </c>
      <c r="K531" s="106"/>
      <c r="L531" s="43"/>
      <c r="M531" s="24"/>
      <c r="N531" s="6"/>
      <c r="O531" s="6" t="b">
        <v>0</v>
      </c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43"/>
      <c r="AA531" s="43"/>
      <c r="AB531" s="43" t="s">
        <v>339</v>
      </c>
      <c r="AC531" s="6" t="s">
        <v>339</v>
      </c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</row>
    <row r="532">
      <c r="A532" s="6"/>
      <c r="B532" s="6"/>
      <c r="C532" s="6"/>
      <c r="D532" s="6"/>
      <c r="E532" s="6"/>
      <c r="F532" s="6" t="s">
        <v>96</v>
      </c>
      <c r="G532" s="6"/>
      <c r="H532" s="6" t="b">
        <v>0</v>
      </c>
      <c r="I532" s="6" t="b">
        <v>0</v>
      </c>
      <c r="J532" s="6" t="b">
        <v>0</v>
      </c>
      <c r="K532" s="106"/>
      <c r="L532" s="43"/>
      <c r="M532" s="24"/>
      <c r="N532" s="6"/>
      <c r="O532" s="6" t="b">
        <v>0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43"/>
      <c r="AA532" s="43"/>
      <c r="AB532" s="43" t="s">
        <v>339</v>
      </c>
      <c r="AC532" s="6" t="s">
        <v>339</v>
      </c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</row>
    <row r="533">
      <c r="A533" s="6"/>
      <c r="B533" s="6"/>
      <c r="C533" s="6"/>
      <c r="D533" s="6"/>
      <c r="E533" s="6"/>
      <c r="F533" s="6" t="s">
        <v>96</v>
      </c>
      <c r="G533" s="6"/>
      <c r="H533" s="6" t="b">
        <v>0</v>
      </c>
      <c r="I533" s="6" t="b">
        <v>0</v>
      </c>
      <c r="J533" s="6" t="b">
        <v>0</v>
      </c>
      <c r="K533" s="106"/>
      <c r="L533" s="43"/>
      <c r="M533" s="24"/>
      <c r="N533" s="6"/>
      <c r="O533" s="6" t="b">
        <v>0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43"/>
      <c r="AA533" s="43"/>
      <c r="AB533" s="43" t="s">
        <v>339</v>
      </c>
      <c r="AC533" s="6" t="s">
        <v>339</v>
      </c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</row>
    <row r="534">
      <c r="A534" s="6"/>
      <c r="B534" s="6"/>
      <c r="C534" s="6"/>
      <c r="D534" s="6"/>
      <c r="E534" s="6"/>
      <c r="F534" s="6" t="s">
        <v>96</v>
      </c>
      <c r="G534" s="6"/>
      <c r="H534" s="6" t="b">
        <v>0</v>
      </c>
      <c r="I534" s="6" t="b">
        <v>0</v>
      </c>
      <c r="J534" s="6" t="b">
        <v>0</v>
      </c>
      <c r="K534" s="106"/>
      <c r="L534" s="43"/>
      <c r="M534" s="24"/>
      <c r="N534" s="6"/>
      <c r="O534" s="6" t="b">
        <v>0</v>
      </c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43"/>
      <c r="AA534" s="43"/>
      <c r="AB534" s="43" t="s">
        <v>339</v>
      </c>
      <c r="AC534" s="6" t="s">
        <v>339</v>
      </c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</row>
    <row r="535">
      <c r="A535" s="6"/>
      <c r="B535" s="6"/>
      <c r="C535" s="6"/>
      <c r="D535" s="6"/>
      <c r="E535" s="6"/>
      <c r="F535" s="6" t="s">
        <v>96</v>
      </c>
      <c r="G535" s="6"/>
      <c r="H535" s="6" t="b">
        <v>0</v>
      </c>
      <c r="I535" s="6" t="b">
        <v>0</v>
      </c>
      <c r="J535" s="6" t="b">
        <v>0</v>
      </c>
      <c r="K535" s="106"/>
      <c r="L535" s="43"/>
      <c r="M535" s="24"/>
      <c r="N535" s="6"/>
      <c r="O535" s="6" t="b">
        <v>0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43"/>
      <c r="AA535" s="43"/>
      <c r="AB535" s="43" t="s">
        <v>339</v>
      </c>
      <c r="AC535" s="6" t="s">
        <v>339</v>
      </c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</row>
    <row r="536">
      <c r="A536" s="6"/>
      <c r="B536" s="6"/>
      <c r="C536" s="6"/>
      <c r="D536" s="6"/>
      <c r="E536" s="6"/>
      <c r="F536" s="6" t="s">
        <v>96</v>
      </c>
      <c r="G536" s="6"/>
      <c r="H536" s="6" t="b">
        <v>0</v>
      </c>
      <c r="I536" s="6" t="b">
        <v>0</v>
      </c>
      <c r="J536" s="6" t="b">
        <v>0</v>
      </c>
      <c r="K536" s="106"/>
      <c r="L536" s="43"/>
      <c r="M536" s="24"/>
      <c r="N536" s="6"/>
      <c r="O536" s="6" t="b">
        <v>0</v>
      </c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43"/>
      <c r="AA536" s="43"/>
      <c r="AB536" s="43" t="s">
        <v>339</v>
      </c>
      <c r="AC536" s="6" t="s">
        <v>339</v>
      </c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</row>
    <row r="537">
      <c r="A537" s="6"/>
      <c r="B537" s="6"/>
      <c r="C537" s="6"/>
      <c r="D537" s="6"/>
      <c r="E537" s="6"/>
      <c r="F537" s="6" t="s">
        <v>96</v>
      </c>
      <c r="G537" s="6"/>
      <c r="H537" s="6" t="b">
        <v>0</v>
      </c>
      <c r="I537" s="6" t="b">
        <v>0</v>
      </c>
      <c r="J537" s="6" t="b">
        <v>0</v>
      </c>
      <c r="K537" s="106"/>
      <c r="L537" s="43"/>
      <c r="M537" s="24"/>
      <c r="N537" s="6"/>
      <c r="O537" s="6" t="b">
        <v>0</v>
      </c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43"/>
      <c r="AA537" s="43"/>
      <c r="AB537" s="43" t="s">
        <v>339</v>
      </c>
      <c r="AC537" s="6" t="s">
        <v>339</v>
      </c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</row>
    <row r="538">
      <c r="A538" s="6"/>
      <c r="B538" s="6"/>
      <c r="C538" s="6"/>
      <c r="D538" s="6"/>
      <c r="E538" s="6"/>
      <c r="F538" s="6" t="s">
        <v>96</v>
      </c>
      <c r="G538" s="6"/>
      <c r="H538" s="6" t="b">
        <v>0</v>
      </c>
      <c r="I538" s="6" t="b">
        <v>0</v>
      </c>
      <c r="J538" s="6" t="b">
        <v>0</v>
      </c>
      <c r="K538" s="106"/>
      <c r="L538" s="43"/>
      <c r="M538" s="24"/>
      <c r="N538" s="6"/>
      <c r="O538" s="6" t="b">
        <v>0</v>
      </c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43"/>
      <c r="AA538" s="43"/>
      <c r="AB538" s="43" t="s">
        <v>339</v>
      </c>
      <c r="AC538" s="6" t="s">
        <v>339</v>
      </c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</row>
    <row r="539">
      <c r="A539" s="6"/>
      <c r="B539" s="6"/>
      <c r="C539" s="6"/>
      <c r="D539" s="6"/>
      <c r="E539" s="6"/>
      <c r="F539" s="6" t="s">
        <v>96</v>
      </c>
      <c r="G539" s="6"/>
      <c r="H539" s="6" t="b">
        <v>0</v>
      </c>
      <c r="I539" s="6" t="b">
        <v>0</v>
      </c>
      <c r="J539" s="6" t="b">
        <v>0</v>
      </c>
      <c r="K539" s="106"/>
      <c r="L539" s="43"/>
      <c r="M539" s="24"/>
      <c r="N539" s="6"/>
      <c r="O539" s="6" t="b">
        <v>0</v>
      </c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43"/>
      <c r="AA539" s="43"/>
      <c r="AB539" s="43" t="s">
        <v>339</v>
      </c>
      <c r="AC539" s="6" t="s">
        <v>339</v>
      </c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</row>
    <row r="540">
      <c r="A540" s="6"/>
      <c r="B540" s="6"/>
      <c r="C540" s="6"/>
      <c r="D540" s="6"/>
      <c r="E540" s="6"/>
      <c r="F540" s="6" t="s">
        <v>96</v>
      </c>
      <c r="G540" s="6"/>
      <c r="H540" s="6" t="b">
        <v>0</v>
      </c>
      <c r="I540" s="6" t="b">
        <v>0</v>
      </c>
      <c r="J540" s="6" t="b">
        <v>0</v>
      </c>
      <c r="K540" s="106"/>
      <c r="L540" s="43"/>
      <c r="M540" s="24"/>
      <c r="N540" s="6"/>
      <c r="O540" s="6" t="b">
        <v>0</v>
      </c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43"/>
      <c r="AA540" s="43"/>
      <c r="AB540" s="43" t="s">
        <v>339</v>
      </c>
      <c r="AC540" s="6" t="s">
        <v>339</v>
      </c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</row>
    <row r="541">
      <c r="A541" s="6"/>
      <c r="B541" s="6"/>
      <c r="C541" s="6"/>
      <c r="D541" s="6"/>
      <c r="E541" s="6"/>
      <c r="F541" s="6" t="s">
        <v>96</v>
      </c>
      <c r="G541" s="6"/>
      <c r="H541" s="6" t="b">
        <v>0</v>
      </c>
      <c r="I541" s="6" t="b">
        <v>0</v>
      </c>
      <c r="J541" s="6" t="b">
        <v>0</v>
      </c>
      <c r="K541" s="106"/>
      <c r="L541" s="43"/>
      <c r="M541" s="24"/>
      <c r="N541" s="6"/>
      <c r="O541" s="6" t="b">
        <v>0</v>
      </c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43"/>
      <c r="AA541" s="43"/>
      <c r="AB541" s="43" t="s">
        <v>339</v>
      </c>
      <c r="AC541" s="6" t="s">
        <v>339</v>
      </c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</row>
    <row r="542">
      <c r="A542" s="6"/>
      <c r="B542" s="6"/>
      <c r="C542" s="6"/>
      <c r="D542" s="6"/>
      <c r="E542" s="6"/>
      <c r="F542" s="6" t="s">
        <v>96</v>
      </c>
      <c r="G542" s="6"/>
      <c r="H542" s="6" t="b">
        <v>0</v>
      </c>
      <c r="I542" s="6" t="b">
        <v>0</v>
      </c>
      <c r="J542" s="6" t="b">
        <v>0</v>
      </c>
      <c r="K542" s="106"/>
      <c r="L542" s="43"/>
      <c r="M542" s="24"/>
      <c r="N542" s="6"/>
      <c r="O542" s="6" t="b">
        <v>0</v>
      </c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43"/>
      <c r="AA542" s="43"/>
      <c r="AB542" s="43" t="s">
        <v>339</v>
      </c>
      <c r="AC542" s="6" t="s">
        <v>339</v>
      </c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</row>
    <row r="543">
      <c r="A543" s="6"/>
      <c r="B543" s="6"/>
      <c r="C543" s="6"/>
      <c r="D543" s="6"/>
      <c r="E543" s="6"/>
      <c r="F543" s="6" t="s">
        <v>96</v>
      </c>
      <c r="G543" s="6"/>
      <c r="H543" s="6" t="b">
        <v>0</v>
      </c>
      <c r="I543" s="6" t="b">
        <v>0</v>
      </c>
      <c r="J543" s="6" t="b">
        <v>0</v>
      </c>
      <c r="K543" s="106"/>
      <c r="L543" s="43"/>
      <c r="M543" s="24"/>
      <c r="N543" s="6"/>
      <c r="O543" s="6" t="b">
        <v>0</v>
      </c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43"/>
      <c r="AA543" s="43"/>
      <c r="AB543" s="43" t="s">
        <v>339</v>
      </c>
      <c r="AC543" s="6" t="s">
        <v>339</v>
      </c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</row>
    <row r="544">
      <c r="A544" s="6"/>
      <c r="B544" s="6"/>
      <c r="C544" s="6"/>
      <c r="D544" s="6"/>
      <c r="E544" s="6"/>
      <c r="F544" s="6" t="s">
        <v>96</v>
      </c>
      <c r="G544" s="6"/>
      <c r="H544" s="6" t="b">
        <v>0</v>
      </c>
      <c r="I544" s="6" t="b">
        <v>0</v>
      </c>
      <c r="J544" s="6" t="b">
        <v>0</v>
      </c>
      <c r="K544" s="106"/>
      <c r="L544" s="43"/>
      <c r="M544" s="24"/>
      <c r="N544" s="6"/>
      <c r="O544" s="6" t="b">
        <v>0</v>
      </c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43"/>
      <c r="AA544" s="43"/>
      <c r="AB544" s="43" t="s">
        <v>339</v>
      </c>
      <c r="AC544" s="6" t="s">
        <v>339</v>
      </c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</row>
    <row r="545">
      <c r="A545" s="6"/>
      <c r="B545" s="6"/>
      <c r="C545" s="6"/>
      <c r="D545" s="6"/>
      <c r="E545" s="6"/>
      <c r="F545" s="6" t="s">
        <v>96</v>
      </c>
      <c r="G545" s="6"/>
      <c r="H545" s="6" t="b">
        <v>0</v>
      </c>
      <c r="I545" s="6" t="b">
        <v>0</v>
      </c>
      <c r="J545" s="6" t="b">
        <v>0</v>
      </c>
      <c r="K545" s="106"/>
      <c r="L545" s="43"/>
      <c r="M545" s="24"/>
      <c r="N545" s="6"/>
      <c r="O545" s="6" t="b">
        <v>0</v>
      </c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43"/>
      <c r="AA545" s="43"/>
      <c r="AB545" s="43" t="s">
        <v>339</v>
      </c>
      <c r="AC545" s="6" t="s">
        <v>339</v>
      </c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</row>
    <row r="546">
      <c r="A546" s="6"/>
      <c r="B546" s="6"/>
      <c r="C546" s="6"/>
      <c r="D546" s="6"/>
      <c r="E546" s="6"/>
      <c r="F546" s="6" t="s">
        <v>96</v>
      </c>
      <c r="G546" s="6"/>
      <c r="H546" s="6" t="b">
        <v>0</v>
      </c>
      <c r="I546" s="6" t="b">
        <v>0</v>
      </c>
      <c r="J546" s="6" t="b">
        <v>0</v>
      </c>
      <c r="K546" s="106"/>
      <c r="L546" s="43"/>
      <c r="M546" s="24"/>
      <c r="N546" s="6"/>
      <c r="O546" s="6" t="b">
        <v>0</v>
      </c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43"/>
      <c r="AA546" s="43"/>
      <c r="AB546" s="43" t="s">
        <v>339</v>
      </c>
      <c r="AC546" s="6" t="s">
        <v>339</v>
      </c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</row>
    <row r="547">
      <c r="A547" s="6"/>
      <c r="B547" s="6"/>
      <c r="C547" s="6"/>
      <c r="D547" s="6"/>
      <c r="E547" s="6"/>
      <c r="F547" s="6" t="s">
        <v>96</v>
      </c>
      <c r="G547" s="6"/>
      <c r="H547" s="6" t="b">
        <v>0</v>
      </c>
      <c r="I547" s="6" t="b">
        <v>0</v>
      </c>
      <c r="J547" s="6" t="b">
        <v>0</v>
      </c>
      <c r="K547" s="106"/>
      <c r="L547" s="43"/>
      <c r="M547" s="24"/>
      <c r="N547" s="6"/>
      <c r="O547" s="6" t="b">
        <v>0</v>
      </c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43"/>
      <c r="AA547" s="43"/>
      <c r="AB547" s="43" t="s">
        <v>339</v>
      </c>
      <c r="AC547" s="6" t="s">
        <v>339</v>
      </c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</row>
    <row r="548">
      <c r="A548" s="6"/>
      <c r="B548" s="6"/>
      <c r="C548" s="6"/>
      <c r="D548" s="6"/>
      <c r="E548" s="6"/>
      <c r="F548" s="6" t="s">
        <v>96</v>
      </c>
      <c r="G548" s="6"/>
      <c r="H548" s="6" t="b">
        <v>0</v>
      </c>
      <c r="I548" s="6" t="b">
        <v>0</v>
      </c>
      <c r="J548" s="6" t="b">
        <v>0</v>
      </c>
      <c r="K548" s="106"/>
      <c r="L548" s="43"/>
      <c r="M548" s="24"/>
      <c r="N548" s="6"/>
      <c r="O548" s="6" t="b">
        <v>0</v>
      </c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43"/>
      <c r="AA548" s="43"/>
      <c r="AB548" s="43" t="s">
        <v>339</v>
      </c>
      <c r="AC548" s="6" t="s">
        <v>339</v>
      </c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</row>
    <row r="549">
      <c r="A549" s="6"/>
      <c r="B549" s="6"/>
      <c r="C549" s="6"/>
      <c r="D549" s="6"/>
      <c r="E549" s="6"/>
      <c r="F549" s="6" t="s">
        <v>96</v>
      </c>
      <c r="G549" s="6"/>
      <c r="H549" s="6" t="b">
        <v>0</v>
      </c>
      <c r="I549" s="6" t="b">
        <v>0</v>
      </c>
      <c r="J549" s="6" t="b">
        <v>0</v>
      </c>
      <c r="K549" s="106"/>
      <c r="L549" s="43"/>
      <c r="M549" s="24"/>
      <c r="N549" s="6"/>
      <c r="O549" s="6" t="b">
        <v>0</v>
      </c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43"/>
      <c r="AA549" s="43"/>
      <c r="AB549" s="43" t="s">
        <v>339</v>
      </c>
      <c r="AC549" s="6" t="s">
        <v>339</v>
      </c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</row>
    <row r="550">
      <c r="A550" s="6"/>
      <c r="B550" s="6"/>
      <c r="C550" s="6"/>
      <c r="D550" s="6"/>
      <c r="E550" s="6"/>
      <c r="F550" s="6" t="s">
        <v>96</v>
      </c>
      <c r="G550" s="6"/>
      <c r="H550" s="6" t="b">
        <v>0</v>
      </c>
      <c r="I550" s="6" t="b">
        <v>0</v>
      </c>
      <c r="J550" s="6" t="b">
        <v>0</v>
      </c>
      <c r="K550" s="106"/>
      <c r="L550" s="43"/>
      <c r="M550" s="24"/>
      <c r="N550" s="6"/>
      <c r="O550" s="6" t="b">
        <v>0</v>
      </c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43"/>
      <c r="AA550" s="43"/>
      <c r="AB550" s="43" t="s">
        <v>339</v>
      </c>
      <c r="AC550" s="6" t="s">
        <v>339</v>
      </c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</row>
    <row r="551">
      <c r="A551" s="6"/>
      <c r="B551" s="6"/>
      <c r="C551" s="6"/>
      <c r="D551" s="6"/>
      <c r="E551" s="6"/>
      <c r="F551" s="6" t="s">
        <v>96</v>
      </c>
      <c r="G551" s="6"/>
      <c r="H551" s="6" t="b">
        <v>0</v>
      </c>
      <c r="I551" s="6" t="b">
        <v>0</v>
      </c>
      <c r="J551" s="6" t="b">
        <v>0</v>
      </c>
      <c r="K551" s="106"/>
      <c r="L551" s="43"/>
      <c r="M551" s="24"/>
      <c r="N551" s="6"/>
      <c r="O551" s="6" t="b">
        <v>0</v>
      </c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43"/>
      <c r="AA551" s="43"/>
      <c r="AB551" s="43" t="s">
        <v>339</v>
      </c>
      <c r="AC551" s="6" t="s">
        <v>339</v>
      </c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</row>
    <row r="552">
      <c r="A552" s="6"/>
      <c r="B552" s="6"/>
      <c r="C552" s="6"/>
      <c r="D552" s="6"/>
      <c r="E552" s="6"/>
      <c r="F552" s="6" t="s">
        <v>96</v>
      </c>
      <c r="G552" s="6"/>
      <c r="H552" s="6" t="b">
        <v>0</v>
      </c>
      <c r="I552" s="6" t="b">
        <v>0</v>
      </c>
      <c r="J552" s="6" t="b">
        <v>0</v>
      </c>
      <c r="K552" s="106"/>
      <c r="L552" s="43"/>
      <c r="M552" s="24"/>
      <c r="N552" s="6"/>
      <c r="O552" s="6" t="b">
        <v>0</v>
      </c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43"/>
      <c r="AA552" s="43"/>
      <c r="AB552" s="43" t="s">
        <v>339</v>
      </c>
      <c r="AC552" s="6" t="s">
        <v>339</v>
      </c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</row>
    <row r="553">
      <c r="A553" s="6"/>
      <c r="B553" s="6"/>
      <c r="C553" s="6"/>
      <c r="D553" s="6"/>
      <c r="E553" s="6"/>
      <c r="F553" s="6" t="s">
        <v>96</v>
      </c>
      <c r="G553" s="6"/>
      <c r="H553" s="6" t="b">
        <v>0</v>
      </c>
      <c r="I553" s="6" t="b">
        <v>0</v>
      </c>
      <c r="J553" s="6" t="b">
        <v>0</v>
      </c>
      <c r="K553" s="106"/>
      <c r="L553" s="43"/>
      <c r="M553" s="24"/>
      <c r="N553" s="6"/>
      <c r="O553" s="6" t="b">
        <v>0</v>
      </c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43"/>
      <c r="AA553" s="43"/>
      <c r="AB553" s="43" t="s">
        <v>339</v>
      </c>
      <c r="AC553" s="6" t="s">
        <v>339</v>
      </c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</row>
    <row r="554">
      <c r="A554" s="6"/>
      <c r="B554" s="6"/>
      <c r="C554" s="6"/>
      <c r="D554" s="6"/>
      <c r="E554" s="6"/>
      <c r="F554" s="6" t="s">
        <v>96</v>
      </c>
      <c r="G554" s="6"/>
      <c r="H554" s="6" t="b">
        <v>0</v>
      </c>
      <c r="I554" s="6" t="b">
        <v>0</v>
      </c>
      <c r="J554" s="6" t="b">
        <v>0</v>
      </c>
      <c r="K554" s="106"/>
      <c r="L554" s="43"/>
      <c r="M554" s="24"/>
      <c r="N554" s="6"/>
      <c r="O554" s="6" t="b">
        <v>0</v>
      </c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43"/>
      <c r="AA554" s="43"/>
      <c r="AB554" s="43" t="s">
        <v>339</v>
      </c>
      <c r="AC554" s="6" t="s">
        <v>339</v>
      </c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</row>
    <row r="555">
      <c r="A555" s="6"/>
      <c r="B555" s="6"/>
      <c r="C555" s="6"/>
      <c r="D555" s="6"/>
      <c r="E555" s="6"/>
      <c r="F555" s="6" t="s">
        <v>96</v>
      </c>
      <c r="G555" s="6"/>
      <c r="H555" s="6" t="b">
        <v>0</v>
      </c>
      <c r="I555" s="6" t="b">
        <v>0</v>
      </c>
      <c r="J555" s="6" t="b">
        <v>0</v>
      </c>
      <c r="K555" s="106"/>
      <c r="L555" s="43"/>
      <c r="M555" s="24"/>
      <c r="N555" s="6"/>
      <c r="O555" s="6" t="b">
        <v>0</v>
      </c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43"/>
      <c r="AA555" s="43"/>
      <c r="AB555" s="43" t="s">
        <v>339</v>
      </c>
      <c r="AC555" s="6" t="s">
        <v>339</v>
      </c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</row>
    <row r="556">
      <c r="A556" s="6"/>
      <c r="B556" s="6"/>
      <c r="C556" s="6"/>
      <c r="D556" s="6"/>
      <c r="E556" s="6"/>
      <c r="F556" s="6" t="s">
        <v>96</v>
      </c>
      <c r="G556" s="6"/>
      <c r="H556" s="6" t="b">
        <v>0</v>
      </c>
      <c r="I556" s="6" t="b">
        <v>0</v>
      </c>
      <c r="J556" s="6" t="b">
        <v>0</v>
      </c>
      <c r="K556" s="106"/>
      <c r="L556" s="43"/>
      <c r="M556" s="24"/>
      <c r="N556" s="6"/>
      <c r="O556" s="6" t="b">
        <v>0</v>
      </c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43"/>
      <c r="AA556" s="43"/>
      <c r="AB556" s="43" t="s">
        <v>339</v>
      </c>
      <c r="AC556" s="6" t="s">
        <v>339</v>
      </c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</row>
    <row r="557">
      <c r="A557" s="6"/>
      <c r="B557" s="6"/>
      <c r="C557" s="6"/>
      <c r="D557" s="6"/>
      <c r="E557" s="6"/>
      <c r="F557" s="6" t="s">
        <v>96</v>
      </c>
      <c r="G557" s="6"/>
      <c r="H557" s="6" t="b">
        <v>0</v>
      </c>
      <c r="I557" s="6" t="b">
        <v>0</v>
      </c>
      <c r="J557" s="6" t="b">
        <v>0</v>
      </c>
      <c r="K557" s="106"/>
      <c r="L557" s="43"/>
      <c r="M557" s="24"/>
      <c r="N557" s="6"/>
      <c r="O557" s="6" t="b">
        <v>0</v>
      </c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43"/>
      <c r="AA557" s="43"/>
      <c r="AB557" s="43" t="s">
        <v>339</v>
      </c>
      <c r="AC557" s="6" t="s">
        <v>339</v>
      </c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</row>
    <row r="558">
      <c r="A558" s="6"/>
      <c r="B558" s="6"/>
      <c r="C558" s="6"/>
      <c r="D558" s="6"/>
      <c r="E558" s="6"/>
      <c r="F558" s="6" t="s">
        <v>96</v>
      </c>
      <c r="G558" s="6"/>
      <c r="H558" s="6" t="b">
        <v>0</v>
      </c>
      <c r="I558" s="6" t="b">
        <v>0</v>
      </c>
      <c r="J558" s="6" t="b">
        <v>0</v>
      </c>
      <c r="K558" s="106"/>
      <c r="L558" s="43"/>
      <c r="M558" s="24"/>
      <c r="N558" s="6"/>
      <c r="O558" s="6" t="b">
        <v>0</v>
      </c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43"/>
      <c r="AA558" s="43"/>
      <c r="AB558" s="43" t="s">
        <v>339</v>
      </c>
      <c r="AC558" s="6" t="s">
        <v>339</v>
      </c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</row>
    <row r="559">
      <c r="A559" s="6"/>
      <c r="B559" s="6"/>
      <c r="C559" s="6"/>
      <c r="D559" s="6"/>
      <c r="E559" s="6"/>
      <c r="F559" s="6" t="s">
        <v>96</v>
      </c>
      <c r="G559" s="6"/>
      <c r="H559" s="6" t="b">
        <v>0</v>
      </c>
      <c r="I559" s="6" t="b">
        <v>0</v>
      </c>
      <c r="J559" s="6" t="b">
        <v>0</v>
      </c>
      <c r="K559" s="106"/>
      <c r="L559" s="43"/>
      <c r="M559" s="24"/>
      <c r="N559" s="6"/>
      <c r="O559" s="6" t="b">
        <v>0</v>
      </c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43"/>
      <c r="AA559" s="43"/>
      <c r="AB559" s="43" t="s">
        <v>339</v>
      </c>
      <c r="AC559" s="6" t="s">
        <v>339</v>
      </c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</row>
    <row r="560">
      <c r="A560" s="6"/>
      <c r="B560" s="6"/>
      <c r="C560" s="6"/>
      <c r="D560" s="6"/>
      <c r="E560" s="6"/>
      <c r="F560" s="6" t="s">
        <v>96</v>
      </c>
      <c r="G560" s="6"/>
      <c r="H560" s="6" t="b">
        <v>0</v>
      </c>
      <c r="I560" s="6" t="b">
        <v>0</v>
      </c>
      <c r="J560" s="6" t="b">
        <v>0</v>
      </c>
      <c r="K560" s="106"/>
      <c r="L560" s="43"/>
      <c r="M560" s="24"/>
      <c r="N560" s="6"/>
      <c r="O560" s="6" t="b">
        <v>0</v>
      </c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43"/>
      <c r="AA560" s="43"/>
      <c r="AB560" s="43" t="s">
        <v>339</v>
      </c>
      <c r="AC560" s="6" t="s">
        <v>339</v>
      </c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</row>
    <row r="561">
      <c r="A561" s="6"/>
      <c r="B561" s="6"/>
      <c r="C561" s="6"/>
      <c r="D561" s="6"/>
      <c r="E561" s="6"/>
      <c r="F561" s="6" t="s">
        <v>96</v>
      </c>
      <c r="G561" s="6"/>
      <c r="H561" s="6" t="b">
        <v>0</v>
      </c>
      <c r="I561" s="6" t="b">
        <v>0</v>
      </c>
      <c r="J561" s="6" t="b">
        <v>0</v>
      </c>
      <c r="K561" s="106"/>
      <c r="L561" s="43"/>
      <c r="M561" s="24"/>
      <c r="N561" s="6"/>
      <c r="O561" s="6" t="b">
        <v>0</v>
      </c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43"/>
      <c r="AA561" s="43"/>
      <c r="AB561" s="43" t="s">
        <v>339</v>
      </c>
      <c r="AC561" s="6" t="s">
        <v>339</v>
      </c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</row>
    <row r="562">
      <c r="A562" s="6"/>
      <c r="B562" s="6"/>
      <c r="C562" s="6"/>
      <c r="D562" s="6"/>
      <c r="E562" s="6"/>
      <c r="F562" s="6" t="s">
        <v>96</v>
      </c>
      <c r="G562" s="6"/>
      <c r="H562" s="6" t="b">
        <v>0</v>
      </c>
      <c r="I562" s="6" t="b">
        <v>0</v>
      </c>
      <c r="J562" s="6" t="b">
        <v>0</v>
      </c>
      <c r="K562" s="106"/>
      <c r="L562" s="43"/>
      <c r="M562" s="24"/>
      <c r="N562" s="6"/>
      <c r="O562" s="6" t="b">
        <v>0</v>
      </c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43"/>
      <c r="AA562" s="43"/>
      <c r="AB562" s="43" t="s">
        <v>339</v>
      </c>
      <c r="AC562" s="6" t="s">
        <v>339</v>
      </c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</row>
    <row r="563">
      <c r="A563" s="6"/>
      <c r="B563" s="6"/>
      <c r="C563" s="6"/>
      <c r="D563" s="6"/>
      <c r="E563" s="6"/>
      <c r="F563" s="6" t="s">
        <v>96</v>
      </c>
      <c r="G563" s="6"/>
      <c r="H563" s="6" t="b">
        <v>0</v>
      </c>
      <c r="I563" s="6" t="b">
        <v>0</v>
      </c>
      <c r="J563" s="6" t="b">
        <v>0</v>
      </c>
      <c r="K563" s="106"/>
      <c r="L563" s="43"/>
      <c r="M563" s="24"/>
      <c r="N563" s="6"/>
      <c r="O563" s="6" t="b">
        <v>0</v>
      </c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43"/>
      <c r="AA563" s="43"/>
      <c r="AB563" s="43" t="s">
        <v>339</v>
      </c>
      <c r="AC563" s="6" t="s">
        <v>339</v>
      </c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</row>
    <row r="564">
      <c r="A564" s="6"/>
      <c r="B564" s="6"/>
      <c r="C564" s="6"/>
      <c r="D564" s="6"/>
      <c r="E564" s="6"/>
      <c r="F564" s="6" t="s">
        <v>96</v>
      </c>
      <c r="G564" s="6"/>
      <c r="H564" s="6" t="b">
        <v>0</v>
      </c>
      <c r="I564" s="6" t="b">
        <v>0</v>
      </c>
      <c r="J564" s="6" t="b">
        <v>0</v>
      </c>
      <c r="K564" s="106"/>
      <c r="L564" s="43"/>
      <c r="M564" s="24"/>
      <c r="N564" s="6"/>
      <c r="O564" s="6" t="b">
        <v>0</v>
      </c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43"/>
      <c r="AA564" s="43"/>
      <c r="AB564" s="43" t="s">
        <v>339</v>
      </c>
      <c r="AC564" s="6" t="s">
        <v>339</v>
      </c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</row>
    <row r="565">
      <c r="A565" s="6"/>
      <c r="B565" s="6"/>
      <c r="C565" s="6"/>
      <c r="D565" s="6"/>
      <c r="E565" s="6"/>
      <c r="F565" s="6" t="s">
        <v>96</v>
      </c>
      <c r="G565" s="6"/>
      <c r="H565" s="6" t="b">
        <v>0</v>
      </c>
      <c r="I565" s="6" t="b">
        <v>0</v>
      </c>
      <c r="J565" s="6" t="b">
        <v>0</v>
      </c>
      <c r="K565" s="106"/>
      <c r="L565" s="43"/>
      <c r="M565" s="24"/>
      <c r="N565" s="6"/>
      <c r="O565" s="6" t="b">
        <v>0</v>
      </c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43"/>
      <c r="AA565" s="43"/>
      <c r="AB565" s="43" t="s">
        <v>339</v>
      </c>
      <c r="AC565" s="6" t="s">
        <v>339</v>
      </c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</row>
    <row r="566">
      <c r="A566" s="6"/>
      <c r="B566" s="6"/>
      <c r="C566" s="6"/>
      <c r="D566" s="6"/>
      <c r="E566" s="6"/>
      <c r="F566" s="6" t="s">
        <v>96</v>
      </c>
      <c r="G566" s="6"/>
      <c r="H566" s="6" t="b">
        <v>0</v>
      </c>
      <c r="I566" s="6" t="b">
        <v>0</v>
      </c>
      <c r="J566" s="6" t="b">
        <v>0</v>
      </c>
      <c r="K566" s="106"/>
      <c r="L566" s="43"/>
      <c r="M566" s="24"/>
      <c r="N566" s="6"/>
      <c r="O566" s="6" t="b">
        <v>0</v>
      </c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43"/>
      <c r="AA566" s="43"/>
      <c r="AB566" s="43" t="s">
        <v>339</v>
      </c>
      <c r="AC566" s="6" t="s">
        <v>339</v>
      </c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</row>
    <row r="567">
      <c r="A567" s="6"/>
      <c r="B567" s="6"/>
      <c r="C567" s="6"/>
      <c r="D567" s="6"/>
      <c r="E567" s="6"/>
      <c r="F567" s="6" t="s">
        <v>96</v>
      </c>
      <c r="G567" s="6"/>
      <c r="H567" s="6" t="b">
        <v>0</v>
      </c>
      <c r="I567" s="6" t="b">
        <v>0</v>
      </c>
      <c r="J567" s="6" t="b">
        <v>0</v>
      </c>
      <c r="K567" s="106"/>
      <c r="L567" s="43"/>
      <c r="M567" s="24"/>
      <c r="N567" s="6"/>
      <c r="O567" s="6" t="b">
        <v>0</v>
      </c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43"/>
      <c r="AA567" s="43"/>
      <c r="AB567" s="43" t="s">
        <v>339</v>
      </c>
      <c r="AC567" s="6" t="s">
        <v>339</v>
      </c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</row>
    <row r="568">
      <c r="A568" s="6"/>
      <c r="B568" s="6"/>
      <c r="C568" s="6"/>
      <c r="D568" s="6"/>
      <c r="E568" s="6"/>
      <c r="F568" s="6" t="s">
        <v>96</v>
      </c>
      <c r="G568" s="6"/>
      <c r="H568" s="6" t="b">
        <v>0</v>
      </c>
      <c r="I568" s="6" t="b">
        <v>0</v>
      </c>
      <c r="J568" s="6" t="b">
        <v>0</v>
      </c>
      <c r="K568" s="106"/>
      <c r="L568" s="43"/>
      <c r="M568" s="24"/>
      <c r="N568" s="6"/>
      <c r="O568" s="6" t="b">
        <v>0</v>
      </c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43"/>
      <c r="AA568" s="43"/>
      <c r="AB568" s="43" t="s">
        <v>339</v>
      </c>
      <c r="AC568" s="6" t="s">
        <v>339</v>
      </c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</row>
    <row r="569">
      <c r="A569" s="6"/>
      <c r="B569" s="6"/>
      <c r="C569" s="6"/>
      <c r="D569" s="6"/>
      <c r="E569" s="6"/>
      <c r="F569" s="6" t="s">
        <v>96</v>
      </c>
      <c r="G569" s="6"/>
      <c r="H569" s="6" t="b">
        <v>0</v>
      </c>
      <c r="I569" s="6" t="b">
        <v>0</v>
      </c>
      <c r="J569" s="6" t="b">
        <v>0</v>
      </c>
      <c r="K569" s="106"/>
      <c r="L569" s="43"/>
      <c r="M569" s="24"/>
      <c r="N569" s="6"/>
      <c r="O569" s="6" t="b">
        <v>0</v>
      </c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43"/>
      <c r="AA569" s="43"/>
      <c r="AB569" s="43" t="s">
        <v>339</v>
      </c>
      <c r="AC569" s="6" t="s">
        <v>339</v>
      </c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</row>
    <row r="570">
      <c r="A570" s="6"/>
      <c r="B570" s="6"/>
      <c r="C570" s="6"/>
      <c r="D570" s="6"/>
      <c r="E570" s="6"/>
      <c r="F570" s="6" t="s">
        <v>96</v>
      </c>
      <c r="G570" s="6"/>
      <c r="H570" s="6" t="b">
        <v>0</v>
      </c>
      <c r="I570" s="6" t="b">
        <v>0</v>
      </c>
      <c r="J570" s="6" t="b">
        <v>0</v>
      </c>
      <c r="K570" s="106"/>
      <c r="L570" s="43"/>
      <c r="M570" s="24"/>
      <c r="N570" s="6"/>
      <c r="O570" s="6" t="b">
        <v>0</v>
      </c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43"/>
      <c r="AA570" s="43"/>
      <c r="AB570" s="43" t="s">
        <v>339</v>
      </c>
      <c r="AC570" s="6" t="s">
        <v>339</v>
      </c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</row>
    <row r="571">
      <c r="A571" s="6"/>
      <c r="B571" s="6"/>
      <c r="C571" s="6"/>
      <c r="D571" s="6"/>
      <c r="E571" s="6"/>
      <c r="F571" s="6" t="s">
        <v>96</v>
      </c>
      <c r="G571" s="6"/>
      <c r="H571" s="6" t="b">
        <v>0</v>
      </c>
      <c r="I571" s="6" t="b">
        <v>0</v>
      </c>
      <c r="J571" s="6" t="b">
        <v>0</v>
      </c>
      <c r="K571" s="106"/>
      <c r="L571" s="43"/>
      <c r="M571" s="24"/>
      <c r="N571" s="6"/>
      <c r="O571" s="6" t="b">
        <v>0</v>
      </c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43"/>
      <c r="AA571" s="43"/>
      <c r="AB571" s="43" t="s">
        <v>339</v>
      </c>
      <c r="AC571" s="6" t="s">
        <v>339</v>
      </c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</row>
    <row r="572">
      <c r="A572" s="6"/>
      <c r="B572" s="6"/>
      <c r="C572" s="6"/>
      <c r="D572" s="6"/>
      <c r="E572" s="6"/>
      <c r="F572" s="6" t="s">
        <v>96</v>
      </c>
      <c r="G572" s="6"/>
      <c r="H572" s="6" t="b">
        <v>0</v>
      </c>
      <c r="I572" s="6" t="b">
        <v>0</v>
      </c>
      <c r="J572" s="6" t="b">
        <v>0</v>
      </c>
      <c r="K572" s="106"/>
      <c r="L572" s="43"/>
      <c r="M572" s="24"/>
      <c r="N572" s="6"/>
      <c r="O572" s="6" t="b">
        <v>0</v>
      </c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43"/>
      <c r="AA572" s="43"/>
      <c r="AB572" s="43" t="s">
        <v>339</v>
      </c>
      <c r="AC572" s="6" t="s">
        <v>339</v>
      </c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</row>
    <row r="573">
      <c r="A573" s="6"/>
      <c r="B573" s="6"/>
      <c r="C573" s="6"/>
      <c r="D573" s="6"/>
      <c r="E573" s="6"/>
      <c r="F573" s="6" t="s">
        <v>96</v>
      </c>
      <c r="G573" s="6"/>
      <c r="H573" s="6" t="b">
        <v>0</v>
      </c>
      <c r="I573" s="6" t="b">
        <v>0</v>
      </c>
      <c r="J573" s="6" t="b">
        <v>0</v>
      </c>
      <c r="K573" s="106"/>
      <c r="L573" s="43"/>
      <c r="M573" s="24"/>
      <c r="N573" s="6"/>
      <c r="O573" s="6" t="b">
        <v>0</v>
      </c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43"/>
      <c r="AA573" s="43"/>
      <c r="AB573" s="43" t="s">
        <v>339</v>
      </c>
      <c r="AC573" s="6" t="s">
        <v>339</v>
      </c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</row>
    <row r="574">
      <c r="A574" s="6"/>
      <c r="B574" s="6"/>
      <c r="C574" s="6"/>
      <c r="D574" s="6"/>
      <c r="E574" s="6"/>
      <c r="F574" s="6" t="s">
        <v>96</v>
      </c>
      <c r="G574" s="6"/>
      <c r="H574" s="6" t="b">
        <v>0</v>
      </c>
      <c r="I574" s="6" t="b">
        <v>0</v>
      </c>
      <c r="J574" s="6" t="b">
        <v>0</v>
      </c>
      <c r="K574" s="106"/>
      <c r="L574" s="43"/>
      <c r="M574" s="24"/>
      <c r="N574" s="6"/>
      <c r="O574" s="6" t="b">
        <v>0</v>
      </c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43"/>
      <c r="AA574" s="43"/>
      <c r="AB574" s="43" t="s">
        <v>339</v>
      </c>
      <c r="AC574" s="6" t="s">
        <v>339</v>
      </c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</row>
    <row r="575">
      <c r="A575" s="6"/>
      <c r="B575" s="6"/>
      <c r="C575" s="6"/>
      <c r="D575" s="6"/>
      <c r="E575" s="6"/>
      <c r="F575" s="6" t="s">
        <v>96</v>
      </c>
      <c r="G575" s="6"/>
      <c r="H575" s="6" t="b">
        <v>0</v>
      </c>
      <c r="I575" s="6" t="b">
        <v>0</v>
      </c>
      <c r="J575" s="6" t="b">
        <v>0</v>
      </c>
      <c r="K575" s="106"/>
      <c r="L575" s="43"/>
      <c r="M575" s="24"/>
      <c r="N575" s="6"/>
      <c r="O575" s="6" t="b">
        <v>0</v>
      </c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43"/>
      <c r="AA575" s="43"/>
      <c r="AB575" s="43" t="s">
        <v>339</v>
      </c>
      <c r="AC575" s="6" t="s">
        <v>339</v>
      </c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</row>
    <row r="576">
      <c r="A576" s="6"/>
      <c r="B576" s="6"/>
      <c r="C576" s="6"/>
      <c r="D576" s="6"/>
      <c r="E576" s="6"/>
      <c r="F576" s="6" t="s">
        <v>96</v>
      </c>
      <c r="G576" s="6"/>
      <c r="H576" s="6" t="b">
        <v>0</v>
      </c>
      <c r="I576" s="6" t="b">
        <v>0</v>
      </c>
      <c r="J576" s="6" t="b">
        <v>0</v>
      </c>
      <c r="K576" s="106"/>
      <c r="L576" s="43"/>
      <c r="M576" s="24"/>
      <c r="N576" s="6"/>
      <c r="O576" s="6" t="b">
        <v>0</v>
      </c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43"/>
      <c r="AA576" s="43"/>
      <c r="AB576" s="43" t="s">
        <v>339</v>
      </c>
      <c r="AC576" s="6" t="s">
        <v>339</v>
      </c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</row>
    <row r="577">
      <c r="A577" s="6"/>
      <c r="B577" s="6"/>
      <c r="C577" s="6"/>
      <c r="D577" s="6"/>
      <c r="E577" s="6"/>
      <c r="F577" s="6" t="s">
        <v>96</v>
      </c>
      <c r="G577" s="6"/>
      <c r="H577" s="6" t="b">
        <v>0</v>
      </c>
      <c r="I577" s="6" t="b">
        <v>0</v>
      </c>
      <c r="J577" s="6" t="b">
        <v>0</v>
      </c>
      <c r="K577" s="106"/>
      <c r="L577" s="43"/>
      <c r="M577" s="24"/>
      <c r="N577" s="6"/>
      <c r="O577" s="6" t="b">
        <v>0</v>
      </c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43"/>
      <c r="AA577" s="43"/>
      <c r="AB577" s="43" t="s">
        <v>339</v>
      </c>
      <c r="AC577" s="6" t="s">
        <v>339</v>
      </c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</row>
    <row r="578">
      <c r="A578" s="6"/>
      <c r="B578" s="6"/>
      <c r="C578" s="6"/>
      <c r="D578" s="6"/>
      <c r="E578" s="6"/>
      <c r="F578" s="6" t="s">
        <v>96</v>
      </c>
      <c r="G578" s="6"/>
      <c r="H578" s="6" t="b">
        <v>0</v>
      </c>
      <c r="I578" s="6" t="b">
        <v>0</v>
      </c>
      <c r="J578" s="6" t="b">
        <v>0</v>
      </c>
      <c r="K578" s="106"/>
      <c r="L578" s="43"/>
      <c r="M578" s="24"/>
      <c r="N578" s="6"/>
      <c r="O578" s="6" t="b">
        <v>0</v>
      </c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43"/>
      <c r="AA578" s="43"/>
      <c r="AB578" s="43" t="s">
        <v>339</v>
      </c>
      <c r="AC578" s="6" t="s">
        <v>339</v>
      </c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</row>
    <row r="579">
      <c r="A579" s="6"/>
      <c r="B579" s="6"/>
      <c r="C579" s="6"/>
      <c r="D579" s="6"/>
      <c r="E579" s="6"/>
      <c r="F579" s="6" t="s">
        <v>96</v>
      </c>
      <c r="G579" s="6"/>
      <c r="H579" s="6" t="b">
        <v>0</v>
      </c>
      <c r="I579" s="6" t="b">
        <v>0</v>
      </c>
      <c r="J579" s="6" t="b">
        <v>0</v>
      </c>
      <c r="K579" s="106"/>
      <c r="L579" s="43"/>
      <c r="M579" s="24"/>
      <c r="N579" s="6"/>
      <c r="O579" s="6" t="b">
        <v>0</v>
      </c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43"/>
      <c r="AA579" s="43"/>
      <c r="AB579" s="43" t="s">
        <v>339</v>
      </c>
      <c r="AC579" s="6" t="s">
        <v>339</v>
      </c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</row>
    <row r="580">
      <c r="A580" s="6"/>
      <c r="B580" s="6"/>
      <c r="C580" s="6"/>
      <c r="D580" s="6"/>
      <c r="E580" s="6"/>
      <c r="F580" s="6" t="s">
        <v>96</v>
      </c>
      <c r="G580" s="6"/>
      <c r="H580" s="6" t="b">
        <v>0</v>
      </c>
      <c r="I580" s="6" t="b">
        <v>0</v>
      </c>
      <c r="J580" s="6" t="b">
        <v>0</v>
      </c>
      <c r="K580" s="106"/>
      <c r="L580" s="43"/>
      <c r="M580" s="24"/>
      <c r="N580" s="6"/>
      <c r="O580" s="6" t="b">
        <v>0</v>
      </c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43"/>
      <c r="AA580" s="43"/>
      <c r="AB580" s="43" t="s">
        <v>339</v>
      </c>
      <c r="AC580" s="6" t="s">
        <v>339</v>
      </c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</row>
    <row r="581">
      <c r="A581" s="6"/>
      <c r="B581" s="6"/>
      <c r="C581" s="6"/>
      <c r="D581" s="6"/>
      <c r="E581" s="6"/>
      <c r="F581" s="6" t="s">
        <v>96</v>
      </c>
      <c r="G581" s="6"/>
      <c r="H581" s="6" t="b">
        <v>0</v>
      </c>
      <c r="I581" s="6" t="b">
        <v>0</v>
      </c>
      <c r="J581" s="6" t="b">
        <v>0</v>
      </c>
      <c r="K581" s="106"/>
      <c r="L581" s="43"/>
      <c r="M581" s="24"/>
      <c r="N581" s="6"/>
      <c r="O581" s="6" t="b">
        <v>0</v>
      </c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43"/>
      <c r="AA581" s="43"/>
      <c r="AB581" s="43" t="s">
        <v>339</v>
      </c>
      <c r="AC581" s="6" t="s">
        <v>339</v>
      </c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</row>
    <row r="582">
      <c r="A582" s="6"/>
      <c r="B582" s="6"/>
      <c r="C582" s="6"/>
      <c r="D582" s="6"/>
      <c r="E582" s="6"/>
      <c r="F582" s="6" t="s">
        <v>96</v>
      </c>
      <c r="G582" s="6"/>
      <c r="H582" s="6" t="b">
        <v>0</v>
      </c>
      <c r="I582" s="6" t="b">
        <v>0</v>
      </c>
      <c r="J582" s="6" t="b">
        <v>0</v>
      </c>
      <c r="K582" s="106"/>
      <c r="L582" s="43"/>
      <c r="M582" s="24"/>
      <c r="N582" s="6"/>
      <c r="O582" s="6" t="b">
        <v>0</v>
      </c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43"/>
      <c r="AA582" s="43"/>
      <c r="AB582" s="43" t="s">
        <v>339</v>
      </c>
      <c r="AC582" s="6" t="s">
        <v>339</v>
      </c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</row>
    <row r="583">
      <c r="A583" s="6"/>
      <c r="B583" s="6"/>
      <c r="C583" s="6"/>
      <c r="D583" s="6"/>
      <c r="E583" s="6"/>
      <c r="F583" s="6" t="s">
        <v>96</v>
      </c>
      <c r="G583" s="6"/>
      <c r="H583" s="6" t="b">
        <v>0</v>
      </c>
      <c r="I583" s="6" t="b">
        <v>0</v>
      </c>
      <c r="J583" s="6" t="b">
        <v>0</v>
      </c>
      <c r="K583" s="106"/>
      <c r="L583" s="43"/>
      <c r="M583" s="24"/>
      <c r="N583" s="6"/>
      <c r="O583" s="6" t="b">
        <v>0</v>
      </c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43"/>
      <c r="AA583" s="43"/>
      <c r="AB583" s="43" t="s">
        <v>339</v>
      </c>
      <c r="AC583" s="6" t="s">
        <v>339</v>
      </c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</row>
    <row r="584">
      <c r="A584" s="6"/>
      <c r="B584" s="6"/>
      <c r="C584" s="6"/>
      <c r="D584" s="6"/>
      <c r="E584" s="6"/>
      <c r="F584" s="6" t="s">
        <v>96</v>
      </c>
      <c r="G584" s="6"/>
      <c r="H584" s="6" t="b">
        <v>0</v>
      </c>
      <c r="I584" s="6" t="b">
        <v>0</v>
      </c>
      <c r="J584" s="6" t="b">
        <v>0</v>
      </c>
      <c r="K584" s="106"/>
      <c r="L584" s="43"/>
      <c r="M584" s="24"/>
      <c r="N584" s="6"/>
      <c r="O584" s="6" t="b">
        <v>0</v>
      </c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43"/>
      <c r="AA584" s="43"/>
      <c r="AB584" s="43" t="s">
        <v>339</v>
      </c>
      <c r="AC584" s="6" t="s">
        <v>339</v>
      </c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</row>
    <row r="585">
      <c r="A585" s="6"/>
      <c r="B585" s="6"/>
      <c r="C585" s="6"/>
      <c r="D585" s="6"/>
      <c r="E585" s="6"/>
      <c r="F585" s="6" t="s">
        <v>96</v>
      </c>
      <c r="G585" s="6"/>
      <c r="H585" s="6" t="b">
        <v>0</v>
      </c>
      <c r="I585" s="6" t="b">
        <v>0</v>
      </c>
      <c r="J585" s="6" t="b">
        <v>0</v>
      </c>
      <c r="K585" s="106"/>
      <c r="L585" s="43"/>
      <c r="M585" s="24"/>
      <c r="N585" s="6"/>
      <c r="O585" s="6" t="b">
        <v>0</v>
      </c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43"/>
      <c r="AA585" s="43"/>
      <c r="AB585" s="43" t="s">
        <v>339</v>
      </c>
      <c r="AC585" s="6" t="s">
        <v>339</v>
      </c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</row>
    <row r="586">
      <c r="A586" s="6"/>
      <c r="B586" s="6"/>
      <c r="C586" s="6"/>
      <c r="D586" s="6"/>
      <c r="E586" s="6"/>
      <c r="F586" s="6" t="s">
        <v>96</v>
      </c>
      <c r="G586" s="6"/>
      <c r="H586" s="6" t="b">
        <v>0</v>
      </c>
      <c r="I586" s="6" t="b">
        <v>0</v>
      </c>
      <c r="J586" s="6" t="b">
        <v>0</v>
      </c>
      <c r="K586" s="106"/>
      <c r="L586" s="43"/>
      <c r="M586" s="24"/>
      <c r="N586" s="6"/>
      <c r="O586" s="6" t="b">
        <v>0</v>
      </c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43"/>
      <c r="AA586" s="43"/>
      <c r="AB586" s="43" t="s">
        <v>339</v>
      </c>
      <c r="AC586" s="6" t="s">
        <v>339</v>
      </c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</row>
    <row r="587">
      <c r="A587" s="6"/>
      <c r="B587" s="6"/>
      <c r="C587" s="6"/>
      <c r="D587" s="6"/>
      <c r="E587" s="6"/>
      <c r="F587" s="6" t="s">
        <v>96</v>
      </c>
      <c r="G587" s="6"/>
      <c r="H587" s="6" t="b">
        <v>0</v>
      </c>
      <c r="I587" s="6" t="b">
        <v>0</v>
      </c>
      <c r="J587" s="6" t="b">
        <v>0</v>
      </c>
      <c r="K587" s="106"/>
      <c r="L587" s="43"/>
      <c r="M587" s="24"/>
      <c r="N587" s="6"/>
      <c r="O587" s="6" t="b">
        <v>0</v>
      </c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43"/>
      <c r="AA587" s="43"/>
      <c r="AB587" s="43" t="s">
        <v>339</v>
      </c>
      <c r="AC587" s="6" t="s">
        <v>339</v>
      </c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</row>
    <row r="588">
      <c r="A588" s="6"/>
      <c r="B588" s="6"/>
      <c r="C588" s="6"/>
      <c r="D588" s="6"/>
      <c r="E588" s="6"/>
      <c r="F588" s="6" t="s">
        <v>96</v>
      </c>
      <c r="G588" s="6"/>
      <c r="H588" s="6" t="b">
        <v>0</v>
      </c>
      <c r="I588" s="6" t="b">
        <v>0</v>
      </c>
      <c r="J588" s="6" t="b">
        <v>0</v>
      </c>
      <c r="K588" s="106"/>
      <c r="L588" s="43"/>
      <c r="M588" s="24"/>
      <c r="N588" s="6"/>
      <c r="O588" s="6" t="b">
        <v>0</v>
      </c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43"/>
      <c r="AA588" s="43"/>
      <c r="AB588" s="43" t="s">
        <v>339</v>
      </c>
      <c r="AC588" s="6" t="s">
        <v>339</v>
      </c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</row>
    <row r="589">
      <c r="A589" s="6"/>
      <c r="B589" s="6"/>
      <c r="C589" s="6"/>
      <c r="D589" s="6"/>
      <c r="E589" s="6"/>
      <c r="F589" s="6" t="s">
        <v>96</v>
      </c>
      <c r="G589" s="6"/>
      <c r="H589" s="6" t="b">
        <v>0</v>
      </c>
      <c r="I589" s="6" t="b">
        <v>0</v>
      </c>
      <c r="J589" s="6" t="b">
        <v>0</v>
      </c>
      <c r="K589" s="106"/>
      <c r="L589" s="43"/>
      <c r="M589" s="24"/>
      <c r="N589" s="6"/>
      <c r="O589" s="6" t="b">
        <v>0</v>
      </c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43"/>
      <c r="AA589" s="43"/>
      <c r="AB589" s="43" t="s">
        <v>339</v>
      </c>
      <c r="AC589" s="6" t="s">
        <v>339</v>
      </c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</row>
    <row r="590">
      <c r="A590" s="6"/>
      <c r="B590" s="6"/>
      <c r="C590" s="6"/>
      <c r="D590" s="6"/>
      <c r="E590" s="6"/>
      <c r="F590" s="6" t="s">
        <v>96</v>
      </c>
      <c r="G590" s="6"/>
      <c r="H590" s="6" t="b">
        <v>0</v>
      </c>
      <c r="I590" s="6" t="b">
        <v>0</v>
      </c>
      <c r="J590" s="6" t="b">
        <v>0</v>
      </c>
      <c r="K590" s="106"/>
      <c r="L590" s="43"/>
      <c r="M590" s="24"/>
      <c r="N590" s="6"/>
      <c r="O590" s="6" t="b">
        <v>0</v>
      </c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43"/>
      <c r="AA590" s="43"/>
      <c r="AB590" s="43" t="s">
        <v>339</v>
      </c>
      <c r="AC590" s="6" t="s">
        <v>339</v>
      </c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</row>
    <row r="591">
      <c r="A591" s="6"/>
      <c r="B591" s="6"/>
      <c r="C591" s="6"/>
      <c r="D591" s="6"/>
      <c r="E591" s="6"/>
      <c r="F591" s="6" t="s">
        <v>96</v>
      </c>
      <c r="G591" s="6"/>
      <c r="H591" s="6" t="b">
        <v>0</v>
      </c>
      <c r="I591" s="6" t="b">
        <v>0</v>
      </c>
      <c r="J591" s="6" t="b">
        <v>0</v>
      </c>
      <c r="K591" s="106"/>
      <c r="L591" s="43"/>
      <c r="M591" s="24"/>
      <c r="N591" s="6"/>
      <c r="O591" s="6" t="b">
        <v>0</v>
      </c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43"/>
      <c r="AA591" s="43"/>
      <c r="AB591" s="43" t="s">
        <v>339</v>
      </c>
      <c r="AC591" s="6" t="s">
        <v>339</v>
      </c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</row>
    <row r="592">
      <c r="A592" s="6"/>
      <c r="B592" s="6"/>
      <c r="C592" s="6"/>
      <c r="D592" s="6"/>
      <c r="E592" s="6"/>
      <c r="F592" s="6" t="s">
        <v>96</v>
      </c>
      <c r="G592" s="6"/>
      <c r="H592" s="6" t="b">
        <v>0</v>
      </c>
      <c r="I592" s="6" t="b">
        <v>0</v>
      </c>
      <c r="J592" s="6" t="b">
        <v>0</v>
      </c>
      <c r="K592" s="106"/>
      <c r="L592" s="43"/>
      <c r="M592" s="24"/>
      <c r="N592" s="6"/>
      <c r="O592" s="6" t="b">
        <v>0</v>
      </c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43"/>
      <c r="AA592" s="43"/>
      <c r="AB592" s="43" t="s">
        <v>339</v>
      </c>
      <c r="AC592" s="6" t="s">
        <v>339</v>
      </c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</row>
    <row r="593">
      <c r="A593" s="6"/>
      <c r="B593" s="6"/>
      <c r="C593" s="6"/>
      <c r="D593" s="6"/>
      <c r="E593" s="6"/>
      <c r="F593" s="6" t="s">
        <v>96</v>
      </c>
      <c r="G593" s="6"/>
      <c r="H593" s="6" t="b">
        <v>0</v>
      </c>
      <c r="I593" s="6" t="b">
        <v>0</v>
      </c>
      <c r="J593" s="6" t="b">
        <v>0</v>
      </c>
      <c r="K593" s="106"/>
      <c r="L593" s="43"/>
      <c r="M593" s="24"/>
      <c r="N593" s="6"/>
      <c r="O593" s="6" t="b">
        <v>0</v>
      </c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43"/>
      <c r="AA593" s="43"/>
      <c r="AB593" s="43" t="s">
        <v>339</v>
      </c>
      <c r="AC593" s="6" t="s">
        <v>339</v>
      </c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</row>
    <row r="594">
      <c r="A594" s="6"/>
      <c r="B594" s="6"/>
      <c r="C594" s="6"/>
      <c r="D594" s="6"/>
      <c r="E594" s="6"/>
      <c r="F594" s="6" t="s">
        <v>96</v>
      </c>
      <c r="G594" s="6"/>
      <c r="H594" s="6" t="b">
        <v>0</v>
      </c>
      <c r="I594" s="6" t="b">
        <v>0</v>
      </c>
      <c r="J594" s="6" t="b">
        <v>0</v>
      </c>
      <c r="K594" s="106"/>
      <c r="L594" s="43"/>
      <c r="M594" s="24"/>
      <c r="N594" s="6"/>
      <c r="O594" s="6" t="b">
        <v>0</v>
      </c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43"/>
      <c r="AA594" s="43"/>
      <c r="AB594" s="43" t="s">
        <v>339</v>
      </c>
      <c r="AC594" s="6" t="s">
        <v>339</v>
      </c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</row>
    <row r="595">
      <c r="A595" s="6"/>
      <c r="B595" s="6"/>
      <c r="C595" s="6"/>
      <c r="D595" s="6"/>
      <c r="E595" s="6"/>
      <c r="F595" s="6" t="s">
        <v>96</v>
      </c>
      <c r="G595" s="6"/>
      <c r="H595" s="6" t="b">
        <v>0</v>
      </c>
      <c r="I595" s="6" t="b">
        <v>0</v>
      </c>
      <c r="J595" s="6" t="b">
        <v>0</v>
      </c>
      <c r="K595" s="106"/>
      <c r="L595" s="43"/>
      <c r="M595" s="24"/>
      <c r="N595" s="6"/>
      <c r="O595" s="6" t="b">
        <v>0</v>
      </c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43"/>
      <c r="AA595" s="43"/>
      <c r="AB595" s="43" t="s">
        <v>339</v>
      </c>
      <c r="AC595" s="6" t="s">
        <v>339</v>
      </c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</row>
    <row r="596">
      <c r="A596" s="6"/>
      <c r="B596" s="6"/>
      <c r="C596" s="6"/>
      <c r="D596" s="6"/>
      <c r="E596" s="6"/>
      <c r="F596" s="6" t="s">
        <v>96</v>
      </c>
      <c r="G596" s="6"/>
      <c r="H596" s="6" t="b">
        <v>0</v>
      </c>
      <c r="I596" s="6" t="b">
        <v>0</v>
      </c>
      <c r="J596" s="6" t="b">
        <v>0</v>
      </c>
      <c r="K596" s="106"/>
      <c r="L596" s="43"/>
      <c r="M596" s="24"/>
      <c r="N596" s="6"/>
      <c r="O596" s="6" t="b">
        <v>0</v>
      </c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43"/>
      <c r="AA596" s="43"/>
      <c r="AB596" s="43" t="s">
        <v>339</v>
      </c>
      <c r="AC596" s="6" t="s">
        <v>339</v>
      </c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</row>
    <row r="597">
      <c r="A597" s="6"/>
      <c r="B597" s="6"/>
      <c r="C597" s="6"/>
      <c r="D597" s="6"/>
      <c r="E597" s="6"/>
      <c r="F597" s="6" t="s">
        <v>96</v>
      </c>
      <c r="G597" s="6"/>
      <c r="H597" s="6" t="b">
        <v>0</v>
      </c>
      <c r="I597" s="6" t="b">
        <v>0</v>
      </c>
      <c r="J597" s="6" t="b">
        <v>0</v>
      </c>
      <c r="K597" s="106"/>
      <c r="L597" s="43"/>
      <c r="M597" s="24"/>
      <c r="N597" s="6"/>
      <c r="O597" s="6" t="b">
        <v>0</v>
      </c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43"/>
      <c r="AA597" s="43"/>
      <c r="AB597" s="43" t="s">
        <v>339</v>
      </c>
      <c r="AC597" s="6" t="s">
        <v>339</v>
      </c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</row>
    <row r="598">
      <c r="A598" s="6"/>
      <c r="B598" s="6"/>
      <c r="C598" s="6"/>
      <c r="D598" s="6"/>
      <c r="E598" s="6"/>
      <c r="F598" s="6" t="s">
        <v>96</v>
      </c>
      <c r="G598" s="6"/>
      <c r="H598" s="6" t="b">
        <v>0</v>
      </c>
      <c r="I598" s="6" t="b">
        <v>0</v>
      </c>
      <c r="J598" s="6" t="b">
        <v>0</v>
      </c>
      <c r="K598" s="106"/>
      <c r="L598" s="43"/>
      <c r="M598" s="24"/>
      <c r="N598" s="6"/>
      <c r="O598" s="6" t="b">
        <v>0</v>
      </c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43"/>
      <c r="AA598" s="43"/>
      <c r="AB598" s="43" t="s">
        <v>339</v>
      </c>
      <c r="AC598" s="6" t="s">
        <v>339</v>
      </c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</row>
    <row r="599">
      <c r="A599" s="6"/>
      <c r="B599" s="6"/>
      <c r="C599" s="6"/>
      <c r="D599" s="6"/>
      <c r="E599" s="6"/>
      <c r="F599" s="6" t="s">
        <v>96</v>
      </c>
      <c r="G599" s="6"/>
      <c r="H599" s="6" t="b">
        <v>0</v>
      </c>
      <c r="I599" s="6" t="b">
        <v>0</v>
      </c>
      <c r="J599" s="6" t="b">
        <v>0</v>
      </c>
      <c r="K599" s="106"/>
      <c r="L599" s="43"/>
      <c r="M599" s="24"/>
      <c r="N599" s="6"/>
      <c r="O599" s="6" t="b">
        <v>0</v>
      </c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43"/>
      <c r="AA599" s="43"/>
      <c r="AB599" s="43" t="s">
        <v>339</v>
      </c>
      <c r="AC599" s="6" t="s">
        <v>339</v>
      </c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</row>
    <row r="600">
      <c r="A600" s="6"/>
      <c r="B600" s="6"/>
      <c r="C600" s="6"/>
      <c r="D600" s="6"/>
      <c r="E600" s="6"/>
      <c r="F600" s="6" t="s">
        <v>96</v>
      </c>
      <c r="G600" s="6"/>
      <c r="H600" s="6" t="b">
        <v>0</v>
      </c>
      <c r="I600" s="6" t="b">
        <v>0</v>
      </c>
      <c r="J600" s="6" t="b">
        <v>0</v>
      </c>
      <c r="K600" s="106"/>
      <c r="L600" s="43"/>
      <c r="M600" s="24"/>
      <c r="N600" s="6"/>
      <c r="O600" s="6" t="b">
        <v>0</v>
      </c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43"/>
      <c r="AA600" s="43"/>
      <c r="AB600" s="43" t="s">
        <v>339</v>
      </c>
      <c r="AC600" s="6" t="s">
        <v>339</v>
      </c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</row>
    <row r="601">
      <c r="A601" s="6"/>
      <c r="B601" s="6"/>
      <c r="C601" s="6"/>
      <c r="D601" s="6"/>
      <c r="E601" s="6"/>
      <c r="F601" s="6" t="s">
        <v>96</v>
      </c>
      <c r="G601" s="6"/>
      <c r="H601" s="6" t="b">
        <v>0</v>
      </c>
      <c r="I601" s="6" t="b">
        <v>0</v>
      </c>
      <c r="J601" s="6" t="b">
        <v>0</v>
      </c>
      <c r="K601" s="106"/>
      <c r="L601" s="43"/>
      <c r="M601" s="24"/>
      <c r="N601" s="6"/>
      <c r="O601" s="6" t="b">
        <v>0</v>
      </c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43"/>
      <c r="AA601" s="43"/>
      <c r="AB601" s="43" t="s">
        <v>339</v>
      </c>
      <c r="AC601" s="6" t="s">
        <v>339</v>
      </c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</row>
    <row r="602">
      <c r="A602" s="6"/>
      <c r="B602" s="6"/>
      <c r="C602" s="6"/>
      <c r="D602" s="6"/>
      <c r="E602" s="6"/>
      <c r="F602" s="6" t="s">
        <v>96</v>
      </c>
      <c r="G602" s="6"/>
      <c r="H602" s="6" t="b">
        <v>0</v>
      </c>
      <c r="I602" s="6" t="b">
        <v>0</v>
      </c>
      <c r="J602" s="6" t="b">
        <v>0</v>
      </c>
      <c r="K602" s="106"/>
      <c r="L602" s="43"/>
      <c r="M602" s="24"/>
      <c r="N602" s="6"/>
      <c r="O602" s="6" t="b">
        <v>0</v>
      </c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43"/>
      <c r="AA602" s="43"/>
      <c r="AB602" s="43" t="s">
        <v>339</v>
      </c>
      <c r="AC602" s="6" t="s">
        <v>339</v>
      </c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</row>
    <row r="603">
      <c r="A603" s="6"/>
      <c r="B603" s="6"/>
      <c r="C603" s="6"/>
      <c r="D603" s="6"/>
      <c r="E603" s="6"/>
      <c r="F603" s="6" t="s">
        <v>96</v>
      </c>
      <c r="G603" s="6"/>
      <c r="H603" s="6" t="b">
        <v>0</v>
      </c>
      <c r="I603" s="6" t="b">
        <v>0</v>
      </c>
      <c r="J603" s="6" t="b">
        <v>0</v>
      </c>
      <c r="K603" s="106"/>
      <c r="L603" s="43"/>
      <c r="M603" s="24"/>
      <c r="N603" s="6"/>
      <c r="O603" s="6" t="b">
        <v>0</v>
      </c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43"/>
      <c r="AA603" s="43"/>
      <c r="AB603" s="43" t="s">
        <v>339</v>
      </c>
      <c r="AC603" s="6" t="s">
        <v>339</v>
      </c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</row>
    <row r="604">
      <c r="A604" s="6"/>
      <c r="B604" s="6"/>
      <c r="C604" s="6"/>
      <c r="D604" s="6"/>
      <c r="E604" s="6"/>
      <c r="F604" s="6" t="s">
        <v>96</v>
      </c>
      <c r="G604" s="6"/>
      <c r="H604" s="6" t="b">
        <v>0</v>
      </c>
      <c r="I604" s="6" t="b">
        <v>0</v>
      </c>
      <c r="J604" s="6" t="b">
        <v>0</v>
      </c>
      <c r="K604" s="106"/>
      <c r="L604" s="43"/>
      <c r="M604" s="24"/>
      <c r="N604" s="6"/>
      <c r="O604" s="6" t="b">
        <v>0</v>
      </c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43"/>
      <c r="AA604" s="43"/>
      <c r="AB604" s="43" t="s">
        <v>339</v>
      </c>
      <c r="AC604" s="6" t="s">
        <v>339</v>
      </c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</row>
    <row r="605">
      <c r="A605" s="6"/>
      <c r="B605" s="6"/>
      <c r="C605" s="6"/>
      <c r="D605" s="6"/>
      <c r="E605" s="6"/>
      <c r="F605" s="6" t="s">
        <v>96</v>
      </c>
      <c r="G605" s="6"/>
      <c r="H605" s="6" t="b">
        <v>0</v>
      </c>
      <c r="I605" s="6" t="b">
        <v>0</v>
      </c>
      <c r="J605" s="6" t="b">
        <v>0</v>
      </c>
      <c r="K605" s="106"/>
      <c r="L605" s="43"/>
      <c r="M605" s="24"/>
      <c r="N605" s="6"/>
      <c r="O605" s="6" t="b">
        <v>0</v>
      </c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43"/>
      <c r="AA605" s="43"/>
      <c r="AB605" s="43" t="s">
        <v>339</v>
      </c>
      <c r="AC605" s="6" t="s">
        <v>339</v>
      </c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</row>
    <row r="606">
      <c r="A606" s="6"/>
      <c r="B606" s="6"/>
      <c r="C606" s="6"/>
      <c r="D606" s="6"/>
      <c r="E606" s="6"/>
      <c r="F606" s="6" t="s">
        <v>96</v>
      </c>
      <c r="G606" s="6"/>
      <c r="H606" s="6" t="b">
        <v>0</v>
      </c>
      <c r="I606" s="6" t="b">
        <v>0</v>
      </c>
      <c r="J606" s="6" t="b">
        <v>0</v>
      </c>
      <c r="K606" s="106"/>
      <c r="L606" s="43"/>
      <c r="M606" s="24"/>
      <c r="N606" s="6"/>
      <c r="O606" s="6" t="b">
        <v>0</v>
      </c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43"/>
      <c r="AA606" s="43"/>
      <c r="AB606" s="43" t="s">
        <v>339</v>
      </c>
      <c r="AC606" s="6" t="s">
        <v>339</v>
      </c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</row>
    <row r="607">
      <c r="A607" s="6"/>
      <c r="B607" s="6"/>
      <c r="C607" s="6"/>
      <c r="D607" s="6"/>
      <c r="E607" s="6"/>
      <c r="F607" s="6" t="s">
        <v>96</v>
      </c>
      <c r="G607" s="6"/>
      <c r="H607" s="6" t="b">
        <v>0</v>
      </c>
      <c r="I607" s="6" t="b">
        <v>0</v>
      </c>
      <c r="J607" s="6" t="b">
        <v>0</v>
      </c>
      <c r="K607" s="106"/>
      <c r="L607" s="43"/>
      <c r="M607" s="24"/>
      <c r="N607" s="6"/>
      <c r="O607" s="6" t="b">
        <v>0</v>
      </c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43"/>
      <c r="AA607" s="43"/>
      <c r="AB607" s="43" t="s">
        <v>339</v>
      </c>
      <c r="AC607" s="6" t="s">
        <v>339</v>
      </c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</row>
    <row r="608">
      <c r="A608" s="6"/>
      <c r="B608" s="6"/>
      <c r="C608" s="6"/>
      <c r="D608" s="6"/>
      <c r="E608" s="6"/>
      <c r="F608" s="6" t="s">
        <v>96</v>
      </c>
      <c r="G608" s="6"/>
      <c r="H608" s="6" t="b">
        <v>0</v>
      </c>
      <c r="I608" s="6" t="b">
        <v>0</v>
      </c>
      <c r="J608" s="6" t="b">
        <v>0</v>
      </c>
      <c r="K608" s="106"/>
      <c r="L608" s="43"/>
      <c r="M608" s="24"/>
      <c r="N608" s="6"/>
      <c r="O608" s="6" t="b">
        <v>0</v>
      </c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43"/>
      <c r="AA608" s="43"/>
      <c r="AB608" s="43" t="s">
        <v>339</v>
      </c>
      <c r="AC608" s="6" t="s">
        <v>339</v>
      </c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</row>
    <row r="609">
      <c r="A609" s="6"/>
      <c r="B609" s="6"/>
      <c r="C609" s="6"/>
      <c r="D609" s="6"/>
      <c r="E609" s="6"/>
      <c r="F609" s="6" t="s">
        <v>96</v>
      </c>
      <c r="G609" s="6"/>
      <c r="H609" s="6" t="b">
        <v>0</v>
      </c>
      <c r="I609" s="6" t="b">
        <v>0</v>
      </c>
      <c r="J609" s="6" t="b">
        <v>0</v>
      </c>
      <c r="K609" s="106"/>
      <c r="L609" s="43"/>
      <c r="M609" s="24"/>
      <c r="N609" s="6"/>
      <c r="O609" s="6" t="b">
        <v>0</v>
      </c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43"/>
      <c r="AA609" s="43"/>
      <c r="AB609" s="43" t="s">
        <v>339</v>
      </c>
      <c r="AC609" s="6" t="s">
        <v>339</v>
      </c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</row>
    <row r="610">
      <c r="A610" s="6"/>
      <c r="B610" s="6"/>
      <c r="C610" s="6"/>
      <c r="D610" s="6"/>
      <c r="E610" s="6"/>
      <c r="F610" s="6" t="s">
        <v>96</v>
      </c>
      <c r="G610" s="6"/>
      <c r="H610" s="6" t="b">
        <v>0</v>
      </c>
      <c r="I610" s="6" t="b">
        <v>0</v>
      </c>
      <c r="J610" s="6" t="b">
        <v>0</v>
      </c>
      <c r="K610" s="106"/>
      <c r="L610" s="43"/>
      <c r="M610" s="24"/>
      <c r="N610" s="6"/>
      <c r="O610" s="6" t="b">
        <v>0</v>
      </c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43"/>
      <c r="AA610" s="43"/>
      <c r="AB610" s="43" t="s">
        <v>339</v>
      </c>
      <c r="AC610" s="6" t="s">
        <v>339</v>
      </c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</row>
    <row r="611">
      <c r="A611" s="6"/>
      <c r="B611" s="6"/>
      <c r="C611" s="6"/>
      <c r="D611" s="6"/>
      <c r="E611" s="6"/>
      <c r="F611" s="6" t="s">
        <v>96</v>
      </c>
      <c r="G611" s="6"/>
      <c r="H611" s="6" t="b">
        <v>0</v>
      </c>
      <c r="I611" s="6" t="b">
        <v>0</v>
      </c>
      <c r="J611" s="6" t="b">
        <v>0</v>
      </c>
      <c r="K611" s="106"/>
      <c r="L611" s="43"/>
      <c r="M611" s="24"/>
      <c r="N611" s="6"/>
      <c r="O611" s="6" t="b">
        <v>0</v>
      </c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43"/>
      <c r="AA611" s="43"/>
      <c r="AB611" s="43" t="s">
        <v>339</v>
      </c>
      <c r="AC611" s="6" t="s">
        <v>339</v>
      </c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</row>
    <row r="612">
      <c r="A612" s="6"/>
      <c r="B612" s="6"/>
      <c r="C612" s="6"/>
      <c r="D612" s="6"/>
      <c r="E612" s="6"/>
      <c r="F612" s="6" t="s">
        <v>96</v>
      </c>
      <c r="G612" s="6"/>
      <c r="H612" s="6" t="b">
        <v>0</v>
      </c>
      <c r="I612" s="6" t="b">
        <v>0</v>
      </c>
      <c r="J612" s="6" t="b">
        <v>0</v>
      </c>
      <c r="K612" s="106"/>
      <c r="L612" s="43"/>
      <c r="M612" s="24"/>
      <c r="N612" s="6"/>
      <c r="O612" s="6" t="b">
        <v>0</v>
      </c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43"/>
      <c r="AA612" s="43"/>
      <c r="AB612" s="43" t="s">
        <v>339</v>
      </c>
      <c r="AC612" s="6" t="s">
        <v>339</v>
      </c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</row>
    <row r="613">
      <c r="A613" s="6"/>
      <c r="B613" s="6"/>
      <c r="C613" s="6"/>
      <c r="D613" s="6"/>
      <c r="E613" s="6"/>
      <c r="F613" s="6" t="s">
        <v>96</v>
      </c>
      <c r="G613" s="6"/>
      <c r="H613" s="6" t="b">
        <v>0</v>
      </c>
      <c r="I613" s="6" t="b">
        <v>0</v>
      </c>
      <c r="J613" s="6" t="b">
        <v>0</v>
      </c>
      <c r="K613" s="106"/>
      <c r="L613" s="43"/>
      <c r="M613" s="24"/>
      <c r="N613" s="6"/>
      <c r="O613" s="6" t="b">
        <v>0</v>
      </c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43"/>
      <c r="AA613" s="43"/>
      <c r="AB613" s="43" t="s">
        <v>339</v>
      </c>
      <c r="AC613" s="6" t="s">
        <v>339</v>
      </c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</row>
    <row r="614">
      <c r="A614" s="6"/>
      <c r="B614" s="6"/>
      <c r="C614" s="6"/>
      <c r="D614" s="6"/>
      <c r="E614" s="6"/>
      <c r="F614" s="6" t="s">
        <v>96</v>
      </c>
      <c r="G614" s="6"/>
      <c r="H614" s="6" t="b">
        <v>0</v>
      </c>
      <c r="I614" s="6" t="b">
        <v>0</v>
      </c>
      <c r="J614" s="6" t="b">
        <v>0</v>
      </c>
      <c r="K614" s="106"/>
      <c r="L614" s="43"/>
      <c r="M614" s="24"/>
      <c r="N614" s="6"/>
      <c r="O614" s="6" t="b">
        <v>0</v>
      </c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43"/>
      <c r="AA614" s="43"/>
      <c r="AB614" s="43" t="s">
        <v>339</v>
      </c>
      <c r="AC614" s="6" t="s">
        <v>339</v>
      </c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</row>
    <row r="615">
      <c r="A615" s="6"/>
      <c r="B615" s="6"/>
      <c r="C615" s="6"/>
      <c r="D615" s="6"/>
      <c r="E615" s="6"/>
      <c r="F615" s="6" t="s">
        <v>96</v>
      </c>
      <c r="G615" s="6"/>
      <c r="H615" s="6" t="b">
        <v>0</v>
      </c>
      <c r="I615" s="6" t="b">
        <v>0</v>
      </c>
      <c r="J615" s="6" t="b">
        <v>0</v>
      </c>
      <c r="K615" s="106"/>
      <c r="L615" s="43"/>
      <c r="M615" s="24"/>
      <c r="N615" s="6"/>
      <c r="O615" s="6" t="b">
        <v>0</v>
      </c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43"/>
      <c r="AA615" s="43"/>
      <c r="AB615" s="43" t="s">
        <v>339</v>
      </c>
      <c r="AC615" s="6" t="s">
        <v>339</v>
      </c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</row>
    <row r="616">
      <c r="A616" s="6"/>
      <c r="B616" s="6"/>
      <c r="C616" s="6"/>
      <c r="D616" s="6"/>
      <c r="E616" s="6"/>
      <c r="F616" s="6" t="s">
        <v>96</v>
      </c>
      <c r="G616" s="6"/>
      <c r="H616" s="6" t="b">
        <v>0</v>
      </c>
      <c r="I616" s="6" t="b">
        <v>0</v>
      </c>
      <c r="J616" s="6" t="b">
        <v>0</v>
      </c>
      <c r="K616" s="106"/>
      <c r="L616" s="43"/>
      <c r="M616" s="24"/>
      <c r="N616" s="6"/>
      <c r="O616" s="6" t="b">
        <v>0</v>
      </c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43"/>
      <c r="AA616" s="43"/>
      <c r="AB616" s="43" t="s">
        <v>339</v>
      </c>
      <c r="AC616" s="6" t="s">
        <v>339</v>
      </c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</row>
    <row r="617">
      <c r="A617" s="6"/>
      <c r="B617" s="6"/>
      <c r="C617" s="6"/>
      <c r="D617" s="6"/>
      <c r="E617" s="6"/>
      <c r="F617" s="6" t="s">
        <v>96</v>
      </c>
      <c r="G617" s="6"/>
      <c r="H617" s="6" t="b">
        <v>0</v>
      </c>
      <c r="I617" s="6" t="b">
        <v>0</v>
      </c>
      <c r="J617" s="6" t="b">
        <v>0</v>
      </c>
      <c r="K617" s="106"/>
      <c r="L617" s="43"/>
      <c r="M617" s="24"/>
      <c r="N617" s="6"/>
      <c r="O617" s="6" t="b">
        <v>0</v>
      </c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43"/>
      <c r="AA617" s="43"/>
      <c r="AB617" s="43" t="s">
        <v>339</v>
      </c>
      <c r="AC617" s="6" t="s">
        <v>339</v>
      </c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</row>
    <row r="618">
      <c r="A618" s="6"/>
      <c r="B618" s="6"/>
      <c r="C618" s="6"/>
      <c r="D618" s="6"/>
      <c r="E618" s="6"/>
      <c r="F618" s="6" t="s">
        <v>96</v>
      </c>
      <c r="G618" s="6"/>
      <c r="H618" s="6" t="b">
        <v>0</v>
      </c>
      <c r="I618" s="6" t="b">
        <v>0</v>
      </c>
      <c r="J618" s="6" t="b">
        <v>0</v>
      </c>
      <c r="K618" s="106"/>
      <c r="L618" s="43"/>
      <c r="M618" s="24"/>
      <c r="N618" s="6"/>
      <c r="O618" s="6" t="b">
        <v>0</v>
      </c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43"/>
      <c r="AA618" s="43"/>
      <c r="AB618" s="43" t="s">
        <v>339</v>
      </c>
      <c r="AC618" s="6" t="s">
        <v>339</v>
      </c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</row>
    <row r="619">
      <c r="A619" s="6"/>
      <c r="B619" s="6"/>
      <c r="C619" s="6"/>
      <c r="D619" s="6"/>
      <c r="E619" s="6"/>
      <c r="F619" s="6" t="s">
        <v>96</v>
      </c>
      <c r="G619" s="6"/>
      <c r="H619" s="6" t="b">
        <v>0</v>
      </c>
      <c r="I619" s="6" t="b">
        <v>0</v>
      </c>
      <c r="J619" s="6" t="b">
        <v>0</v>
      </c>
      <c r="K619" s="106"/>
      <c r="L619" s="43"/>
      <c r="M619" s="24"/>
      <c r="N619" s="6"/>
      <c r="O619" s="6" t="b">
        <v>0</v>
      </c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43"/>
      <c r="AA619" s="43"/>
      <c r="AB619" s="43" t="s">
        <v>339</v>
      </c>
      <c r="AC619" s="6" t="s">
        <v>339</v>
      </c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</row>
    <row r="620">
      <c r="A620" s="6"/>
      <c r="B620" s="6"/>
      <c r="C620" s="6"/>
      <c r="D620" s="6"/>
      <c r="E620" s="6"/>
      <c r="F620" s="6" t="s">
        <v>96</v>
      </c>
      <c r="G620" s="6"/>
      <c r="H620" s="6" t="b">
        <v>0</v>
      </c>
      <c r="I620" s="6" t="b">
        <v>0</v>
      </c>
      <c r="J620" s="6" t="b">
        <v>0</v>
      </c>
      <c r="K620" s="106"/>
      <c r="L620" s="43"/>
      <c r="M620" s="24"/>
      <c r="N620" s="6"/>
      <c r="O620" s="6" t="b">
        <v>0</v>
      </c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43"/>
      <c r="AA620" s="43"/>
      <c r="AB620" s="43" t="s">
        <v>339</v>
      </c>
      <c r="AC620" s="6" t="s">
        <v>339</v>
      </c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</row>
    <row r="621">
      <c r="A621" s="6"/>
      <c r="B621" s="6"/>
      <c r="C621" s="6"/>
      <c r="D621" s="6"/>
      <c r="E621" s="6"/>
      <c r="F621" s="6" t="s">
        <v>96</v>
      </c>
      <c r="G621" s="6"/>
      <c r="H621" s="6" t="b">
        <v>0</v>
      </c>
      <c r="I621" s="6" t="b">
        <v>0</v>
      </c>
      <c r="J621" s="6" t="b">
        <v>0</v>
      </c>
      <c r="K621" s="106"/>
      <c r="L621" s="43"/>
      <c r="M621" s="24"/>
      <c r="N621" s="6"/>
      <c r="O621" s="6" t="b">
        <v>0</v>
      </c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43"/>
      <c r="AA621" s="43"/>
      <c r="AB621" s="43" t="s">
        <v>339</v>
      </c>
      <c r="AC621" s="6" t="s">
        <v>339</v>
      </c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</row>
    <row r="622">
      <c r="A622" s="6"/>
      <c r="B622" s="6"/>
      <c r="C622" s="6"/>
      <c r="D622" s="6"/>
      <c r="E622" s="6"/>
      <c r="F622" s="6" t="s">
        <v>96</v>
      </c>
      <c r="G622" s="6"/>
      <c r="H622" s="6" t="b">
        <v>0</v>
      </c>
      <c r="I622" s="6" t="b">
        <v>0</v>
      </c>
      <c r="J622" s="6" t="b">
        <v>0</v>
      </c>
      <c r="K622" s="106"/>
      <c r="L622" s="43"/>
      <c r="M622" s="24"/>
      <c r="N622" s="6"/>
      <c r="O622" s="6" t="b">
        <v>0</v>
      </c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43"/>
      <c r="AA622" s="43"/>
      <c r="AB622" s="43" t="s">
        <v>339</v>
      </c>
      <c r="AC622" s="6" t="s">
        <v>339</v>
      </c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</row>
    <row r="623">
      <c r="A623" s="6"/>
      <c r="B623" s="6"/>
      <c r="C623" s="6"/>
      <c r="D623" s="6"/>
      <c r="E623" s="6"/>
      <c r="F623" s="6" t="s">
        <v>96</v>
      </c>
      <c r="G623" s="6"/>
      <c r="H623" s="6" t="b">
        <v>0</v>
      </c>
      <c r="I623" s="6" t="b">
        <v>0</v>
      </c>
      <c r="J623" s="6" t="b">
        <v>0</v>
      </c>
      <c r="K623" s="106"/>
      <c r="L623" s="43"/>
      <c r="M623" s="24"/>
      <c r="N623" s="6"/>
      <c r="O623" s="6" t="b">
        <v>0</v>
      </c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43"/>
      <c r="AA623" s="43"/>
      <c r="AB623" s="43" t="s">
        <v>339</v>
      </c>
      <c r="AC623" s="6" t="s">
        <v>339</v>
      </c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</row>
    <row r="624">
      <c r="A624" s="6"/>
      <c r="B624" s="6"/>
      <c r="C624" s="6"/>
      <c r="D624" s="6"/>
      <c r="E624" s="6"/>
      <c r="F624" s="6" t="s">
        <v>96</v>
      </c>
      <c r="G624" s="6"/>
      <c r="H624" s="6" t="b">
        <v>0</v>
      </c>
      <c r="I624" s="6" t="b">
        <v>0</v>
      </c>
      <c r="J624" s="6" t="b">
        <v>0</v>
      </c>
      <c r="K624" s="106"/>
      <c r="L624" s="43"/>
      <c r="M624" s="24"/>
      <c r="N624" s="6"/>
      <c r="O624" s="6" t="b">
        <v>0</v>
      </c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43"/>
      <c r="AA624" s="43"/>
      <c r="AB624" s="43" t="s">
        <v>339</v>
      </c>
      <c r="AC624" s="6" t="s">
        <v>339</v>
      </c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</row>
    <row r="625">
      <c r="A625" s="6"/>
      <c r="B625" s="6"/>
      <c r="C625" s="6"/>
      <c r="D625" s="6"/>
      <c r="E625" s="6"/>
      <c r="F625" s="6" t="s">
        <v>96</v>
      </c>
      <c r="G625" s="6"/>
      <c r="H625" s="6" t="b">
        <v>0</v>
      </c>
      <c r="I625" s="6" t="b">
        <v>0</v>
      </c>
      <c r="J625" s="6" t="b">
        <v>0</v>
      </c>
      <c r="K625" s="106"/>
      <c r="L625" s="43"/>
      <c r="M625" s="24"/>
      <c r="N625" s="6"/>
      <c r="O625" s="6" t="b">
        <v>0</v>
      </c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43"/>
      <c r="AA625" s="43"/>
      <c r="AB625" s="43" t="s">
        <v>339</v>
      </c>
      <c r="AC625" s="6" t="s">
        <v>339</v>
      </c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</row>
    <row r="626">
      <c r="A626" s="6"/>
      <c r="B626" s="6"/>
      <c r="C626" s="6"/>
      <c r="D626" s="6"/>
      <c r="E626" s="6"/>
      <c r="F626" s="6" t="s">
        <v>96</v>
      </c>
      <c r="G626" s="6"/>
      <c r="H626" s="6" t="b">
        <v>0</v>
      </c>
      <c r="I626" s="6" t="b">
        <v>0</v>
      </c>
      <c r="J626" s="6" t="b">
        <v>0</v>
      </c>
      <c r="K626" s="106"/>
      <c r="L626" s="43"/>
      <c r="M626" s="24"/>
      <c r="N626" s="6"/>
      <c r="O626" s="6" t="b">
        <v>0</v>
      </c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43"/>
      <c r="AA626" s="43"/>
      <c r="AB626" s="43" t="s">
        <v>339</v>
      </c>
      <c r="AC626" s="6" t="s">
        <v>339</v>
      </c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</row>
    <row r="627">
      <c r="A627" s="6"/>
      <c r="B627" s="6"/>
      <c r="C627" s="6"/>
      <c r="D627" s="6"/>
      <c r="E627" s="6"/>
      <c r="F627" s="6" t="s">
        <v>96</v>
      </c>
      <c r="G627" s="6"/>
      <c r="H627" s="6" t="b">
        <v>0</v>
      </c>
      <c r="I627" s="6" t="b">
        <v>0</v>
      </c>
      <c r="J627" s="6" t="b">
        <v>0</v>
      </c>
      <c r="K627" s="106"/>
      <c r="L627" s="43"/>
      <c r="M627" s="24"/>
      <c r="N627" s="6"/>
      <c r="O627" s="6" t="b">
        <v>0</v>
      </c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43"/>
      <c r="AA627" s="43"/>
      <c r="AB627" s="43" t="s">
        <v>339</v>
      </c>
      <c r="AC627" s="6" t="s">
        <v>339</v>
      </c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</row>
    <row r="628">
      <c r="A628" s="6"/>
      <c r="B628" s="6"/>
      <c r="C628" s="6"/>
      <c r="D628" s="6"/>
      <c r="E628" s="6"/>
      <c r="F628" s="6" t="s">
        <v>96</v>
      </c>
      <c r="G628" s="6"/>
      <c r="H628" s="6" t="b">
        <v>0</v>
      </c>
      <c r="I628" s="6" t="b">
        <v>0</v>
      </c>
      <c r="J628" s="6" t="b">
        <v>0</v>
      </c>
      <c r="K628" s="106"/>
      <c r="L628" s="43"/>
      <c r="M628" s="24"/>
      <c r="N628" s="6"/>
      <c r="O628" s="6" t="b">
        <v>0</v>
      </c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43"/>
      <c r="AA628" s="43"/>
      <c r="AB628" s="43" t="s">
        <v>339</v>
      </c>
      <c r="AC628" s="6" t="s">
        <v>339</v>
      </c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</row>
    <row r="629">
      <c r="A629" s="6"/>
      <c r="B629" s="6"/>
      <c r="C629" s="6"/>
      <c r="D629" s="6"/>
      <c r="E629" s="6"/>
      <c r="F629" s="6" t="s">
        <v>96</v>
      </c>
      <c r="G629" s="6"/>
      <c r="H629" s="6" t="b">
        <v>0</v>
      </c>
      <c r="I629" s="6" t="b">
        <v>0</v>
      </c>
      <c r="J629" s="6" t="b">
        <v>0</v>
      </c>
      <c r="K629" s="106"/>
      <c r="L629" s="43"/>
      <c r="M629" s="24"/>
      <c r="N629" s="6"/>
      <c r="O629" s="6" t="b">
        <v>0</v>
      </c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43"/>
      <c r="AA629" s="43"/>
      <c r="AB629" s="43" t="s">
        <v>339</v>
      </c>
      <c r="AC629" s="6" t="s">
        <v>339</v>
      </c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</row>
    <row r="630">
      <c r="A630" s="6"/>
      <c r="B630" s="6"/>
      <c r="C630" s="6"/>
      <c r="D630" s="6"/>
      <c r="E630" s="6"/>
      <c r="F630" s="6" t="s">
        <v>96</v>
      </c>
      <c r="G630" s="6"/>
      <c r="H630" s="6" t="b">
        <v>0</v>
      </c>
      <c r="I630" s="6" t="b">
        <v>0</v>
      </c>
      <c r="J630" s="6" t="b">
        <v>0</v>
      </c>
      <c r="K630" s="106"/>
      <c r="L630" s="43"/>
      <c r="M630" s="24"/>
      <c r="N630" s="6"/>
      <c r="O630" s="6" t="b">
        <v>0</v>
      </c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43"/>
      <c r="AA630" s="43"/>
      <c r="AB630" s="43" t="s">
        <v>339</v>
      </c>
      <c r="AC630" s="6" t="s">
        <v>339</v>
      </c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</row>
    <row r="631">
      <c r="A631" s="6"/>
      <c r="B631" s="6"/>
      <c r="C631" s="6"/>
      <c r="D631" s="6"/>
      <c r="E631" s="6"/>
      <c r="F631" s="6" t="s">
        <v>96</v>
      </c>
      <c r="G631" s="6"/>
      <c r="H631" s="6" t="b">
        <v>0</v>
      </c>
      <c r="I631" s="6" t="b">
        <v>0</v>
      </c>
      <c r="J631" s="6" t="b">
        <v>0</v>
      </c>
      <c r="K631" s="106"/>
      <c r="L631" s="43"/>
      <c r="M631" s="24"/>
      <c r="N631" s="6"/>
      <c r="O631" s="6" t="b">
        <v>0</v>
      </c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43"/>
      <c r="AA631" s="43"/>
      <c r="AB631" s="43" t="s">
        <v>339</v>
      </c>
      <c r="AC631" s="6" t="s">
        <v>339</v>
      </c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</row>
    <row r="632">
      <c r="A632" s="6"/>
      <c r="B632" s="6"/>
      <c r="C632" s="6"/>
      <c r="D632" s="6"/>
      <c r="E632" s="6"/>
      <c r="F632" s="6" t="s">
        <v>96</v>
      </c>
      <c r="G632" s="6"/>
      <c r="H632" s="6" t="b">
        <v>0</v>
      </c>
      <c r="I632" s="6" t="b">
        <v>0</v>
      </c>
      <c r="J632" s="6" t="b">
        <v>0</v>
      </c>
      <c r="K632" s="106"/>
      <c r="L632" s="43"/>
      <c r="M632" s="24"/>
      <c r="N632" s="6"/>
      <c r="O632" s="6" t="b">
        <v>0</v>
      </c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43"/>
      <c r="AA632" s="43"/>
      <c r="AB632" s="43" t="s">
        <v>339</v>
      </c>
      <c r="AC632" s="6" t="s">
        <v>339</v>
      </c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</row>
    <row r="633">
      <c r="A633" s="6"/>
      <c r="B633" s="6"/>
      <c r="C633" s="6"/>
      <c r="D633" s="6"/>
      <c r="E633" s="6"/>
      <c r="F633" s="6" t="s">
        <v>96</v>
      </c>
      <c r="G633" s="6"/>
      <c r="H633" s="6" t="b">
        <v>0</v>
      </c>
      <c r="I633" s="6" t="b">
        <v>0</v>
      </c>
      <c r="J633" s="6" t="b">
        <v>0</v>
      </c>
      <c r="K633" s="106"/>
      <c r="L633" s="43"/>
      <c r="M633" s="24"/>
      <c r="N633" s="6"/>
      <c r="O633" s="6" t="b">
        <v>0</v>
      </c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43"/>
      <c r="AA633" s="43"/>
      <c r="AB633" s="43" t="s">
        <v>339</v>
      </c>
      <c r="AC633" s="6" t="s">
        <v>339</v>
      </c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</row>
    <row r="634">
      <c r="A634" s="6"/>
      <c r="B634" s="6"/>
      <c r="C634" s="6"/>
      <c r="D634" s="6"/>
      <c r="E634" s="6"/>
      <c r="F634" s="6" t="s">
        <v>96</v>
      </c>
      <c r="G634" s="6"/>
      <c r="H634" s="6" t="b">
        <v>0</v>
      </c>
      <c r="I634" s="6" t="b">
        <v>0</v>
      </c>
      <c r="J634" s="6" t="b">
        <v>0</v>
      </c>
      <c r="K634" s="106"/>
      <c r="L634" s="43"/>
      <c r="M634" s="24"/>
      <c r="N634" s="6"/>
      <c r="O634" s="6" t="b">
        <v>0</v>
      </c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43"/>
      <c r="AA634" s="43"/>
      <c r="AB634" s="43" t="s">
        <v>339</v>
      </c>
      <c r="AC634" s="6" t="s">
        <v>339</v>
      </c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</row>
    <row r="635">
      <c r="A635" s="6"/>
      <c r="B635" s="6"/>
      <c r="C635" s="6"/>
      <c r="D635" s="6"/>
      <c r="E635" s="6"/>
      <c r="F635" s="6" t="s">
        <v>96</v>
      </c>
      <c r="G635" s="6"/>
      <c r="H635" s="6" t="b">
        <v>0</v>
      </c>
      <c r="I635" s="6" t="b">
        <v>0</v>
      </c>
      <c r="J635" s="6" t="b">
        <v>0</v>
      </c>
      <c r="K635" s="106"/>
      <c r="L635" s="43"/>
      <c r="M635" s="24"/>
      <c r="N635" s="6"/>
      <c r="O635" s="6" t="b">
        <v>0</v>
      </c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43"/>
      <c r="AA635" s="43"/>
      <c r="AB635" s="43" t="s">
        <v>339</v>
      </c>
      <c r="AC635" s="6" t="s">
        <v>339</v>
      </c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</row>
    <row r="636">
      <c r="A636" s="6"/>
      <c r="B636" s="6"/>
      <c r="C636" s="6"/>
      <c r="D636" s="6"/>
      <c r="E636" s="6"/>
      <c r="F636" s="6" t="s">
        <v>96</v>
      </c>
      <c r="G636" s="6"/>
      <c r="H636" s="6" t="b">
        <v>0</v>
      </c>
      <c r="I636" s="6" t="b">
        <v>0</v>
      </c>
      <c r="J636" s="6" t="b">
        <v>0</v>
      </c>
      <c r="K636" s="106"/>
      <c r="L636" s="43"/>
      <c r="M636" s="24"/>
      <c r="N636" s="6"/>
      <c r="O636" s="6" t="b">
        <v>0</v>
      </c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43"/>
      <c r="AA636" s="43"/>
      <c r="AB636" s="43" t="s">
        <v>339</v>
      </c>
      <c r="AC636" s="6" t="s">
        <v>339</v>
      </c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</row>
    <row r="637">
      <c r="A637" s="6"/>
      <c r="B637" s="6"/>
      <c r="C637" s="6"/>
      <c r="D637" s="6"/>
      <c r="E637" s="6"/>
      <c r="F637" s="6" t="s">
        <v>96</v>
      </c>
      <c r="G637" s="6"/>
      <c r="H637" s="6" t="b">
        <v>0</v>
      </c>
      <c r="I637" s="6" t="b">
        <v>0</v>
      </c>
      <c r="J637" s="6" t="b">
        <v>0</v>
      </c>
      <c r="K637" s="106"/>
      <c r="L637" s="43"/>
      <c r="M637" s="24"/>
      <c r="N637" s="6"/>
      <c r="O637" s="6" t="b">
        <v>0</v>
      </c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43"/>
      <c r="AA637" s="43"/>
      <c r="AB637" s="43" t="s">
        <v>339</v>
      </c>
      <c r="AC637" s="6" t="s">
        <v>339</v>
      </c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</row>
    <row r="638">
      <c r="A638" s="6"/>
      <c r="B638" s="6"/>
      <c r="C638" s="6"/>
      <c r="D638" s="6"/>
      <c r="E638" s="6"/>
      <c r="F638" s="6" t="s">
        <v>96</v>
      </c>
      <c r="G638" s="6"/>
      <c r="H638" s="6" t="b">
        <v>0</v>
      </c>
      <c r="I638" s="6" t="b">
        <v>0</v>
      </c>
      <c r="J638" s="6" t="b">
        <v>0</v>
      </c>
      <c r="K638" s="106"/>
      <c r="L638" s="43"/>
      <c r="M638" s="24"/>
      <c r="N638" s="6"/>
      <c r="O638" s="6" t="b">
        <v>0</v>
      </c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43"/>
      <c r="AA638" s="43"/>
      <c r="AB638" s="43" t="s">
        <v>339</v>
      </c>
      <c r="AC638" s="6" t="s">
        <v>339</v>
      </c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</row>
    <row r="639">
      <c r="A639" s="6"/>
      <c r="B639" s="6"/>
      <c r="C639" s="6"/>
      <c r="D639" s="6"/>
      <c r="E639" s="6"/>
      <c r="F639" s="6" t="s">
        <v>96</v>
      </c>
      <c r="G639" s="6"/>
      <c r="H639" s="6" t="b">
        <v>0</v>
      </c>
      <c r="I639" s="6" t="b">
        <v>0</v>
      </c>
      <c r="J639" s="6" t="b">
        <v>0</v>
      </c>
      <c r="K639" s="106"/>
      <c r="L639" s="43"/>
      <c r="M639" s="24"/>
      <c r="N639" s="6"/>
      <c r="O639" s="6" t="b">
        <v>0</v>
      </c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43"/>
      <c r="AA639" s="43"/>
      <c r="AB639" s="43" t="s">
        <v>339</v>
      </c>
      <c r="AC639" s="6" t="s">
        <v>339</v>
      </c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</row>
    <row r="640">
      <c r="A640" s="6"/>
      <c r="B640" s="6"/>
      <c r="C640" s="6"/>
      <c r="D640" s="6"/>
      <c r="E640" s="6"/>
      <c r="F640" s="6" t="s">
        <v>96</v>
      </c>
      <c r="G640" s="6"/>
      <c r="H640" s="6" t="b">
        <v>0</v>
      </c>
      <c r="I640" s="6" t="b">
        <v>0</v>
      </c>
      <c r="J640" s="6" t="b">
        <v>0</v>
      </c>
      <c r="K640" s="106"/>
      <c r="L640" s="43"/>
      <c r="M640" s="24"/>
      <c r="N640" s="6"/>
      <c r="O640" s="6" t="b">
        <v>0</v>
      </c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43"/>
      <c r="AA640" s="43"/>
      <c r="AB640" s="43" t="s">
        <v>339</v>
      </c>
      <c r="AC640" s="6" t="s">
        <v>339</v>
      </c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</row>
    <row r="641">
      <c r="A641" s="6"/>
      <c r="B641" s="6"/>
      <c r="C641" s="6"/>
      <c r="D641" s="6"/>
      <c r="E641" s="6"/>
      <c r="F641" s="6" t="s">
        <v>96</v>
      </c>
      <c r="G641" s="6"/>
      <c r="H641" s="6" t="b">
        <v>0</v>
      </c>
      <c r="I641" s="6" t="b">
        <v>0</v>
      </c>
      <c r="J641" s="6" t="b">
        <v>0</v>
      </c>
      <c r="K641" s="106"/>
      <c r="L641" s="43"/>
      <c r="M641" s="24"/>
      <c r="N641" s="6"/>
      <c r="O641" s="6" t="b">
        <v>0</v>
      </c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43"/>
      <c r="AA641" s="43"/>
      <c r="AB641" s="43" t="s">
        <v>339</v>
      </c>
      <c r="AC641" s="6" t="s">
        <v>339</v>
      </c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</row>
    <row r="642">
      <c r="A642" s="6"/>
      <c r="B642" s="6"/>
      <c r="C642" s="6"/>
      <c r="D642" s="6"/>
      <c r="E642" s="6"/>
      <c r="F642" s="6" t="s">
        <v>96</v>
      </c>
      <c r="G642" s="6"/>
      <c r="H642" s="6" t="b">
        <v>0</v>
      </c>
      <c r="I642" s="6" t="b">
        <v>0</v>
      </c>
      <c r="J642" s="6" t="b">
        <v>0</v>
      </c>
      <c r="K642" s="106"/>
      <c r="L642" s="43"/>
      <c r="M642" s="24"/>
      <c r="N642" s="6"/>
      <c r="O642" s="6" t="b">
        <v>0</v>
      </c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43"/>
      <c r="AA642" s="43"/>
      <c r="AB642" s="43" t="s">
        <v>339</v>
      </c>
      <c r="AC642" s="6" t="s">
        <v>339</v>
      </c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</row>
    <row r="643">
      <c r="A643" s="6"/>
      <c r="B643" s="6"/>
      <c r="C643" s="6"/>
      <c r="D643" s="6"/>
      <c r="E643" s="6"/>
      <c r="F643" s="6" t="s">
        <v>96</v>
      </c>
      <c r="G643" s="6"/>
      <c r="H643" s="6" t="b">
        <v>0</v>
      </c>
      <c r="I643" s="6" t="b">
        <v>0</v>
      </c>
      <c r="J643" s="6" t="b">
        <v>0</v>
      </c>
      <c r="K643" s="106"/>
      <c r="L643" s="43"/>
      <c r="M643" s="24"/>
      <c r="N643" s="6"/>
      <c r="O643" s="6" t="b">
        <v>0</v>
      </c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43"/>
      <c r="AA643" s="43"/>
      <c r="AB643" s="43" t="s">
        <v>339</v>
      </c>
      <c r="AC643" s="6" t="s">
        <v>339</v>
      </c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</row>
    <row r="644">
      <c r="A644" s="6"/>
      <c r="B644" s="6"/>
      <c r="C644" s="6"/>
      <c r="D644" s="6"/>
      <c r="E644" s="6"/>
      <c r="F644" s="6" t="s">
        <v>96</v>
      </c>
      <c r="G644" s="6"/>
      <c r="H644" s="6" t="b">
        <v>0</v>
      </c>
      <c r="I644" s="6" t="b">
        <v>0</v>
      </c>
      <c r="J644" s="6" t="b">
        <v>0</v>
      </c>
      <c r="K644" s="106"/>
      <c r="L644" s="43"/>
      <c r="M644" s="24"/>
      <c r="N644" s="6"/>
      <c r="O644" s="6" t="b">
        <v>0</v>
      </c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43"/>
      <c r="AA644" s="43"/>
      <c r="AB644" s="43" t="s">
        <v>339</v>
      </c>
      <c r="AC644" s="6" t="s">
        <v>339</v>
      </c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</row>
    <row r="645">
      <c r="A645" s="6"/>
      <c r="B645" s="6"/>
      <c r="C645" s="6"/>
      <c r="D645" s="6"/>
      <c r="E645" s="6"/>
      <c r="F645" s="6" t="s">
        <v>96</v>
      </c>
      <c r="G645" s="6"/>
      <c r="H645" s="6" t="b">
        <v>0</v>
      </c>
      <c r="I645" s="6" t="b">
        <v>0</v>
      </c>
      <c r="J645" s="6" t="b">
        <v>0</v>
      </c>
      <c r="K645" s="106"/>
      <c r="L645" s="43"/>
      <c r="M645" s="24"/>
      <c r="N645" s="6"/>
      <c r="O645" s="6" t="b">
        <v>0</v>
      </c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43"/>
      <c r="AA645" s="43"/>
      <c r="AB645" s="43" t="s">
        <v>339</v>
      </c>
      <c r="AC645" s="6" t="s">
        <v>339</v>
      </c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</row>
    <row r="646">
      <c r="A646" s="6"/>
      <c r="B646" s="6"/>
      <c r="C646" s="6"/>
      <c r="D646" s="6"/>
      <c r="E646" s="6"/>
      <c r="F646" s="6" t="s">
        <v>96</v>
      </c>
      <c r="G646" s="6"/>
      <c r="H646" s="6" t="b">
        <v>0</v>
      </c>
      <c r="I646" s="6" t="b">
        <v>0</v>
      </c>
      <c r="J646" s="6" t="b">
        <v>0</v>
      </c>
      <c r="K646" s="106"/>
      <c r="L646" s="43"/>
      <c r="M646" s="24"/>
      <c r="N646" s="6"/>
      <c r="O646" s="6" t="b">
        <v>0</v>
      </c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43"/>
      <c r="AA646" s="43"/>
      <c r="AB646" s="43" t="s">
        <v>339</v>
      </c>
      <c r="AC646" s="6" t="s">
        <v>339</v>
      </c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</row>
    <row r="647">
      <c r="A647" s="6"/>
      <c r="B647" s="6"/>
      <c r="C647" s="6"/>
      <c r="D647" s="6"/>
      <c r="E647" s="6"/>
      <c r="F647" s="6" t="s">
        <v>96</v>
      </c>
      <c r="G647" s="6"/>
      <c r="H647" s="6" t="b">
        <v>0</v>
      </c>
      <c r="I647" s="6" t="b">
        <v>0</v>
      </c>
      <c r="J647" s="6" t="b">
        <v>0</v>
      </c>
      <c r="K647" s="106"/>
      <c r="L647" s="43"/>
      <c r="M647" s="24"/>
      <c r="N647" s="6"/>
      <c r="O647" s="6" t="b">
        <v>0</v>
      </c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43"/>
      <c r="AA647" s="43"/>
      <c r="AB647" s="43" t="s">
        <v>339</v>
      </c>
      <c r="AC647" s="6" t="s">
        <v>339</v>
      </c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</row>
    <row r="648">
      <c r="A648" s="6"/>
      <c r="B648" s="6"/>
      <c r="C648" s="6"/>
      <c r="D648" s="6"/>
      <c r="E648" s="6"/>
      <c r="F648" s="6" t="s">
        <v>96</v>
      </c>
      <c r="G648" s="6"/>
      <c r="H648" s="6" t="b">
        <v>0</v>
      </c>
      <c r="I648" s="6" t="b">
        <v>0</v>
      </c>
      <c r="J648" s="6" t="b">
        <v>0</v>
      </c>
      <c r="K648" s="106"/>
      <c r="L648" s="43"/>
      <c r="M648" s="24"/>
      <c r="N648" s="6"/>
      <c r="O648" s="6" t="b">
        <v>0</v>
      </c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43"/>
      <c r="AA648" s="43"/>
      <c r="AB648" s="43" t="s">
        <v>339</v>
      </c>
      <c r="AC648" s="6" t="s">
        <v>339</v>
      </c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</row>
    <row r="649">
      <c r="A649" s="6"/>
      <c r="B649" s="6"/>
      <c r="C649" s="6"/>
      <c r="D649" s="6"/>
      <c r="E649" s="6"/>
      <c r="F649" s="6" t="s">
        <v>96</v>
      </c>
      <c r="G649" s="6"/>
      <c r="H649" s="6" t="b">
        <v>0</v>
      </c>
      <c r="I649" s="6" t="b">
        <v>0</v>
      </c>
      <c r="J649" s="6" t="b">
        <v>0</v>
      </c>
      <c r="K649" s="106"/>
      <c r="L649" s="43"/>
      <c r="M649" s="24"/>
      <c r="N649" s="6"/>
      <c r="O649" s="6" t="b">
        <v>0</v>
      </c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43"/>
      <c r="AA649" s="43"/>
      <c r="AB649" s="43" t="s">
        <v>339</v>
      </c>
      <c r="AC649" s="6" t="s">
        <v>339</v>
      </c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</row>
    <row r="650">
      <c r="A650" s="6"/>
      <c r="B650" s="6"/>
      <c r="C650" s="6"/>
      <c r="D650" s="6"/>
      <c r="E650" s="6"/>
      <c r="F650" s="6" t="s">
        <v>96</v>
      </c>
      <c r="G650" s="6"/>
      <c r="H650" s="6" t="b">
        <v>0</v>
      </c>
      <c r="I650" s="6" t="b">
        <v>0</v>
      </c>
      <c r="J650" s="6" t="b">
        <v>0</v>
      </c>
      <c r="K650" s="106"/>
      <c r="L650" s="43"/>
      <c r="M650" s="24"/>
      <c r="N650" s="6"/>
      <c r="O650" s="6" t="b">
        <v>0</v>
      </c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43"/>
      <c r="AA650" s="43"/>
      <c r="AB650" s="43" t="s">
        <v>339</v>
      </c>
      <c r="AC650" s="6" t="s">
        <v>339</v>
      </c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</row>
    <row r="651">
      <c r="A651" s="6"/>
      <c r="B651" s="6"/>
      <c r="C651" s="6"/>
      <c r="D651" s="6"/>
      <c r="E651" s="6"/>
      <c r="F651" s="6" t="s">
        <v>96</v>
      </c>
      <c r="G651" s="6"/>
      <c r="H651" s="6" t="b">
        <v>0</v>
      </c>
      <c r="I651" s="6" t="b">
        <v>0</v>
      </c>
      <c r="J651" s="6" t="b">
        <v>0</v>
      </c>
      <c r="K651" s="106"/>
      <c r="L651" s="43"/>
      <c r="M651" s="24"/>
      <c r="N651" s="6"/>
      <c r="O651" s="6" t="b">
        <v>0</v>
      </c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43"/>
      <c r="AA651" s="43"/>
      <c r="AB651" s="43" t="s">
        <v>339</v>
      </c>
      <c r="AC651" s="6" t="s">
        <v>339</v>
      </c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</row>
    <row r="652">
      <c r="A652" s="6"/>
      <c r="B652" s="6"/>
      <c r="C652" s="6"/>
      <c r="D652" s="6"/>
      <c r="E652" s="6"/>
      <c r="F652" s="6" t="s">
        <v>96</v>
      </c>
      <c r="G652" s="6"/>
      <c r="H652" s="6" t="b">
        <v>0</v>
      </c>
      <c r="I652" s="6" t="b">
        <v>0</v>
      </c>
      <c r="J652" s="6" t="b">
        <v>0</v>
      </c>
      <c r="K652" s="106"/>
      <c r="L652" s="43"/>
      <c r="M652" s="24"/>
      <c r="N652" s="6"/>
      <c r="O652" s="6" t="b">
        <v>0</v>
      </c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43"/>
      <c r="AA652" s="43"/>
      <c r="AB652" s="43" t="s">
        <v>339</v>
      </c>
      <c r="AC652" s="6" t="s">
        <v>339</v>
      </c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</row>
    <row r="653">
      <c r="A653" s="6"/>
      <c r="B653" s="6"/>
      <c r="C653" s="6"/>
      <c r="D653" s="6"/>
      <c r="E653" s="6"/>
      <c r="F653" s="6" t="s">
        <v>96</v>
      </c>
      <c r="G653" s="6"/>
      <c r="H653" s="6" t="b">
        <v>0</v>
      </c>
      <c r="I653" s="6" t="b">
        <v>0</v>
      </c>
      <c r="J653" s="6" t="b">
        <v>0</v>
      </c>
      <c r="K653" s="106"/>
      <c r="L653" s="43"/>
      <c r="M653" s="24"/>
      <c r="N653" s="6"/>
      <c r="O653" s="6" t="b">
        <v>0</v>
      </c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43"/>
      <c r="AA653" s="43"/>
      <c r="AB653" s="43" t="s">
        <v>339</v>
      </c>
      <c r="AC653" s="6" t="s">
        <v>339</v>
      </c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</row>
    <row r="654">
      <c r="A654" s="6"/>
      <c r="B654" s="6"/>
      <c r="C654" s="6"/>
      <c r="D654" s="6"/>
      <c r="E654" s="6"/>
      <c r="F654" s="6" t="s">
        <v>96</v>
      </c>
      <c r="G654" s="6"/>
      <c r="H654" s="6" t="b">
        <v>0</v>
      </c>
      <c r="I654" s="6" t="b">
        <v>0</v>
      </c>
      <c r="J654" s="6" t="b">
        <v>0</v>
      </c>
      <c r="K654" s="106"/>
      <c r="L654" s="43"/>
      <c r="M654" s="24"/>
      <c r="N654" s="6"/>
      <c r="O654" s="6" t="b">
        <v>0</v>
      </c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43"/>
      <c r="AA654" s="43"/>
      <c r="AB654" s="43" t="s">
        <v>339</v>
      </c>
      <c r="AC654" s="6" t="s">
        <v>339</v>
      </c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</row>
    <row r="655">
      <c r="A655" s="6"/>
      <c r="B655" s="6"/>
      <c r="C655" s="6"/>
      <c r="D655" s="6"/>
      <c r="E655" s="6"/>
      <c r="F655" s="6" t="s">
        <v>96</v>
      </c>
      <c r="G655" s="6"/>
      <c r="H655" s="6" t="b">
        <v>0</v>
      </c>
      <c r="I655" s="6" t="b">
        <v>0</v>
      </c>
      <c r="J655" s="6" t="b">
        <v>0</v>
      </c>
      <c r="K655" s="106"/>
      <c r="L655" s="43"/>
      <c r="M655" s="24"/>
      <c r="N655" s="6"/>
      <c r="O655" s="6" t="b">
        <v>0</v>
      </c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43"/>
      <c r="AA655" s="43"/>
      <c r="AB655" s="43" t="s">
        <v>339</v>
      </c>
      <c r="AC655" s="6" t="s">
        <v>339</v>
      </c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</row>
    <row r="656">
      <c r="A656" s="6"/>
      <c r="B656" s="6"/>
      <c r="C656" s="6"/>
      <c r="D656" s="6"/>
      <c r="E656" s="6"/>
      <c r="F656" s="6" t="s">
        <v>96</v>
      </c>
      <c r="G656" s="6"/>
      <c r="H656" s="6" t="b">
        <v>0</v>
      </c>
      <c r="I656" s="6" t="b">
        <v>0</v>
      </c>
      <c r="J656" s="6" t="b">
        <v>0</v>
      </c>
      <c r="K656" s="106"/>
      <c r="L656" s="43"/>
      <c r="M656" s="24"/>
      <c r="N656" s="6"/>
      <c r="O656" s="6" t="b">
        <v>0</v>
      </c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43"/>
      <c r="AA656" s="43"/>
      <c r="AB656" s="43" t="s">
        <v>339</v>
      </c>
      <c r="AC656" s="6" t="s">
        <v>339</v>
      </c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</row>
    <row r="657">
      <c r="A657" s="6"/>
      <c r="B657" s="6"/>
      <c r="C657" s="6"/>
      <c r="D657" s="6"/>
      <c r="E657" s="6"/>
      <c r="F657" s="6" t="s">
        <v>96</v>
      </c>
      <c r="G657" s="6"/>
      <c r="H657" s="6" t="b">
        <v>0</v>
      </c>
      <c r="I657" s="6" t="b">
        <v>0</v>
      </c>
      <c r="J657" s="6" t="b">
        <v>0</v>
      </c>
      <c r="K657" s="106"/>
      <c r="L657" s="43"/>
      <c r="M657" s="24"/>
      <c r="N657" s="6"/>
      <c r="O657" s="6" t="b">
        <v>0</v>
      </c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43"/>
      <c r="AA657" s="43"/>
      <c r="AB657" s="43" t="s">
        <v>339</v>
      </c>
      <c r="AC657" s="6" t="s">
        <v>339</v>
      </c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</row>
    <row r="658">
      <c r="A658" s="6"/>
      <c r="B658" s="6"/>
      <c r="C658" s="6"/>
      <c r="D658" s="6"/>
      <c r="E658" s="6"/>
      <c r="F658" s="6" t="s">
        <v>96</v>
      </c>
      <c r="G658" s="6"/>
      <c r="H658" s="6" t="b">
        <v>0</v>
      </c>
      <c r="I658" s="6" t="b">
        <v>0</v>
      </c>
      <c r="J658" s="6" t="b">
        <v>0</v>
      </c>
      <c r="K658" s="106"/>
      <c r="L658" s="43"/>
      <c r="M658" s="24"/>
      <c r="N658" s="6"/>
      <c r="O658" s="6" t="b">
        <v>0</v>
      </c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43"/>
      <c r="AA658" s="43"/>
      <c r="AB658" s="43" t="s">
        <v>339</v>
      </c>
      <c r="AC658" s="6" t="s">
        <v>339</v>
      </c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</row>
    <row r="659">
      <c r="A659" s="6"/>
      <c r="B659" s="6"/>
      <c r="C659" s="6"/>
      <c r="D659" s="6"/>
      <c r="E659" s="6"/>
      <c r="F659" s="6" t="s">
        <v>96</v>
      </c>
      <c r="G659" s="6"/>
      <c r="H659" s="6" t="b">
        <v>0</v>
      </c>
      <c r="I659" s="6" t="b">
        <v>0</v>
      </c>
      <c r="J659" s="6" t="b">
        <v>0</v>
      </c>
      <c r="K659" s="106"/>
      <c r="L659" s="43"/>
      <c r="M659" s="24"/>
      <c r="N659" s="6"/>
      <c r="O659" s="6" t="b">
        <v>0</v>
      </c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43"/>
      <c r="AA659" s="43"/>
      <c r="AB659" s="43" t="s">
        <v>339</v>
      </c>
      <c r="AC659" s="6" t="s">
        <v>339</v>
      </c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</row>
    <row r="660">
      <c r="A660" s="6"/>
      <c r="B660" s="6"/>
      <c r="C660" s="6"/>
      <c r="D660" s="6"/>
      <c r="E660" s="6"/>
      <c r="F660" s="6" t="s">
        <v>96</v>
      </c>
      <c r="G660" s="6"/>
      <c r="H660" s="6" t="b">
        <v>0</v>
      </c>
      <c r="I660" s="6" t="b">
        <v>0</v>
      </c>
      <c r="J660" s="6" t="b">
        <v>0</v>
      </c>
      <c r="K660" s="106"/>
      <c r="L660" s="43"/>
      <c r="M660" s="24"/>
      <c r="N660" s="6"/>
      <c r="O660" s="6" t="b">
        <v>0</v>
      </c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43"/>
      <c r="AA660" s="43"/>
      <c r="AB660" s="43" t="s">
        <v>339</v>
      </c>
      <c r="AC660" s="6" t="s">
        <v>339</v>
      </c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</row>
    <row r="661">
      <c r="A661" s="6"/>
      <c r="B661" s="6"/>
      <c r="C661" s="6"/>
      <c r="D661" s="6"/>
      <c r="E661" s="6"/>
      <c r="F661" s="6" t="s">
        <v>96</v>
      </c>
      <c r="G661" s="6"/>
      <c r="H661" s="6" t="b">
        <v>0</v>
      </c>
      <c r="I661" s="6" t="b">
        <v>0</v>
      </c>
      <c r="J661" s="6" t="b">
        <v>0</v>
      </c>
      <c r="K661" s="106"/>
      <c r="L661" s="43"/>
      <c r="M661" s="24"/>
      <c r="N661" s="6"/>
      <c r="O661" s="6" t="b">
        <v>0</v>
      </c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43"/>
      <c r="AA661" s="43"/>
      <c r="AB661" s="43" t="s">
        <v>339</v>
      </c>
      <c r="AC661" s="6" t="s">
        <v>339</v>
      </c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</row>
    <row r="662">
      <c r="A662" s="6"/>
      <c r="B662" s="6"/>
      <c r="C662" s="6"/>
      <c r="D662" s="6"/>
      <c r="E662" s="6"/>
      <c r="F662" s="6" t="s">
        <v>96</v>
      </c>
      <c r="G662" s="6"/>
      <c r="H662" s="6" t="b">
        <v>0</v>
      </c>
      <c r="I662" s="6" t="b">
        <v>0</v>
      </c>
      <c r="J662" s="6" t="b">
        <v>0</v>
      </c>
      <c r="K662" s="106"/>
      <c r="L662" s="43"/>
      <c r="M662" s="24"/>
      <c r="N662" s="6"/>
      <c r="O662" s="6" t="b">
        <v>0</v>
      </c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43"/>
      <c r="AA662" s="43"/>
      <c r="AB662" s="43" t="s">
        <v>339</v>
      </c>
      <c r="AC662" s="6" t="s">
        <v>339</v>
      </c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</row>
    <row r="663">
      <c r="A663" s="6"/>
      <c r="B663" s="6"/>
      <c r="C663" s="6"/>
      <c r="D663" s="6"/>
      <c r="E663" s="6"/>
      <c r="F663" s="6" t="s">
        <v>96</v>
      </c>
      <c r="G663" s="6"/>
      <c r="H663" s="6" t="b">
        <v>0</v>
      </c>
      <c r="I663" s="6" t="b">
        <v>0</v>
      </c>
      <c r="J663" s="6" t="b">
        <v>0</v>
      </c>
      <c r="K663" s="106"/>
      <c r="L663" s="43"/>
      <c r="M663" s="24"/>
      <c r="N663" s="6"/>
      <c r="O663" s="6" t="b">
        <v>0</v>
      </c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43"/>
      <c r="AA663" s="43"/>
      <c r="AB663" s="43" t="s">
        <v>339</v>
      </c>
      <c r="AC663" s="6" t="s">
        <v>339</v>
      </c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</row>
    <row r="664">
      <c r="A664" s="6"/>
      <c r="B664" s="6"/>
      <c r="C664" s="6"/>
      <c r="D664" s="6"/>
      <c r="E664" s="6"/>
      <c r="F664" s="6" t="s">
        <v>96</v>
      </c>
      <c r="G664" s="6"/>
      <c r="H664" s="6" t="b">
        <v>0</v>
      </c>
      <c r="I664" s="6" t="b">
        <v>0</v>
      </c>
      <c r="J664" s="6" t="b">
        <v>0</v>
      </c>
      <c r="K664" s="106"/>
      <c r="L664" s="43"/>
      <c r="M664" s="24"/>
      <c r="N664" s="6"/>
      <c r="O664" s="6" t="b">
        <v>0</v>
      </c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43"/>
      <c r="AA664" s="43"/>
      <c r="AB664" s="43" t="s">
        <v>339</v>
      </c>
      <c r="AC664" s="6" t="s">
        <v>339</v>
      </c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</row>
    <row r="665">
      <c r="A665" s="6"/>
      <c r="B665" s="6"/>
      <c r="C665" s="6"/>
      <c r="D665" s="6"/>
      <c r="E665" s="6"/>
      <c r="F665" s="6" t="s">
        <v>96</v>
      </c>
      <c r="G665" s="6"/>
      <c r="H665" s="6" t="b">
        <v>0</v>
      </c>
      <c r="I665" s="6" t="b">
        <v>0</v>
      </c>
      <c r="J665" s="6" t="b">
        <v>0</v>
      </c>
      <c r="K665" s="106"/>
      <c r="L665" s="43"/>
      <c r="M665" s="24"/>
      <c r="N665" s="6"/>
      <c r="O665" s="6" t="b">
        <v>0</v>
      </c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43"/>
      <c r="AA665" s="43"/>
      <c r="AB665" s="43" t="s">
        <v>339</v>
      </c>
      <c r="AC665" s="6" t="s">
        <v>339</v>
      </c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</row>
    <row r="666">
      <c r="A666" s="6"/>
      <c r="B666" s="6"/>
      <c r="C666" s="6"/>
      <c r="D666" s="6"/>
      <c r="E666" s="6"/>
      <c r="F666" s="6" t="s">
        <v>96</v>
      </c>
      <c r="G666" s="6"/>
      <c r="H666" s="6" t="b">
        <v>0</v>
      </c>
      <c r="I666" s="6" t="b">
        <v>0</v>
      </c>
      <c r="J666" s="6" t="b">
        <v>0</v>
      </c>
      <c r="K666" s="106"/>
      <c r="L666" s="43"/>
      <c r="M666" s="24"/>
      <c r="N666" s="6"/>
      <c r="O666" s="6" t="b">
        <v>0</v>
      </c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43"/>
      <c r="AA666" s="43"/>
      <c r="AB666" s="43" t="s">
        <v>339</v>
      </c>
      <c r="AC666" s="6" t="s">
        <v>339</v>
      </c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</row>
    <row r="667">
      <c r="A667" s="6"/>
      <c r="B667" s="6"/>
      <c r="C667" s="6"/>
      <c r="D667" s="6"/>
      <c r="E667" s="6"/>
      <c r="F667" s="6" t="s">
        <v>96</v>
      </c>
      <c r="G667" s="6"/>
      <c r="H667" s="6" t="b">
        <v>0</v>
      </c>
      <c r="I667" s="6" t="b">
        <v>0</v>
      </c>
      <c r="J667" s="6" t="b">
        <v>0</v>
      </c>
      <c r="K667" s="106"/>
      <c r="L667" s="43"/>
      <c r="M667" s="24"/>
      <c r="N667" s="6"/>
      <c r="O667" s="6" t="b">
        <v>0</v>
      </c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43"/>
      <c r="AA667" s="43"/>
      <c r="AB667" s="43" t="s">
        <v>339</v>
      </c>
      <c r="AC667" s="6" t="s">
        <v>339</v>
      </c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</row>
    <row r="668">
      <c r="A668" s="6"/>
      <c r="B668" s="6"/>
      <c r="C668" s="6"/>
      <c r="D668" s="6"/>
      <c r="E668" s="6"/>
      <c r="F668" s="6" t="s">
        <v>96</v>
      </c>
      <c r="G668" s="6"/>
      <c r="H668" s="6" t="b">
        <v>0</v>
      </c>
      <c r="I668" s="6" t="b">
        <v>0</v>
      </c>
      <c r="J668" s="6" t="b">
        <v>0</v>
      </c>
      <c r="K668" s="106"/>
      <c r="L668" s="43"/>
      <c r="M668" s="24"/>
      <c r="N668" s="6"/>
      <c r="O668" s="6" t="b">
        <v>0</v>
      </c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43"/>
      <c r="AA668" s="43"/>
      <c r="AB668" s="43" t="s">
        <v>339</v>
      </c>
      <c r="AC668" s="6" t="s">
        <v>339</v>
      </c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</row>
    <row r="669">
      <c r="A669" s="6"/>
      <c r="B669" s="6"/>
      <c r="C669" s="6"/>
      <c r="D669" s="6"/>
      <c r="E669" s="6"/>
      <c r="F669" s="6" t="s">
        <v>96</v>
      </c>
      <c r="G669" s="6"/>
      <c r="H669" s="6" t="b">
        <v>0</v>
      </c>
      <c r="I669" s="6" t="b">
        <v>0</v>
      </c>
      <c r="J669" s="6" t="b">
        <v>0</v>
      </c>
      <c r="K669" s="106"/>
      <c r="L669" s="43"/>
      <c r="M669" s="24"/>
      <c r="N669" s="6"/>
      <c r="O669" s="6" t="b">
        <v>0</v>
      </c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43"/>
      <c r="AA669" s="43"/>
      <c r="AB669" s="43" t="s">
        <v>339</v>
      </c>
      <c r="AC669" s="6" t="s">
        <v>339</v>
      </c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</row>
    <row r="670">
      <c r="A670" s="6"/>
      <c r="B670" s="6"/>
      <c r="C670" s="6"/>
      <c r="D670" s="6"/>
      <c r="E670" s="6"/>
      <c r="F670" s="6" t="s">
        <v>96</v>
      </c>
      <c r="G670" s="6"/>
      <c r="H670" s="6" t="b">
        <v>0</v>
      </c>
      <c r="I670" s="6" t="b">
        <v>0</v>
      </c>
      <c r="J670" s="6" t="b">
        <v>0</v>
      </c>
      <c r="K670" s="106"/>
      <c r="L670" s="43"/>
      <c r="M670" s="24"/>
      <c r="N670" s="6"/>
      <c r="O670" s="6" t="b">
        <v>0</v>
      </c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43"/>
      <c r="AA670" s="43"/>
      <c r="AB670" s="43" t="s">
        <v>339</v>
      </c>
      <c r="AC670" s="6" t="s">
        <v>339</v>
      </c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</row>
    <row r="671">
      <c r="A671" s="6"/>
      <c r="B671" s="6"/>
      <c r="C671" s="6"/>
      <c r="D671" s="6"/>
      <c r="E671" s="6"/>
      <c r="F671" s="6" t="s">
        <v>96</v>
      </c>
      <c r="G671" s="6"/>
      <c r="H671" s="6" t="b">
        <v>0</v>
      </c>
      <c r="I671" s="6" t="b">
        <v>0</v>
      </c>
      <c r="J671" s="6" t="b">
        <v>0</v>
      </c>
      <c r="K671" s="106"/>
      <c r="L671" s="43"/>
      <c r="M671" s="24"/>
      <c r="N671" s="6"/>
      <c r="O671" s="6" t="b">
        <v>0</v>
      </c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43"/>
      <c r="AA671" s="43"/>
      <c r="AB671" s="43" t="s">
        <v>339</v>
      </c>
      <c r="AC671" s="6" t="s">
        <v>339</v>
      </c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</row>
    <row r="672">
      <c r="A672" s="6"/>
      <c r="B672" s="6"/>
      <c r="C672" s="6"/>
      <c r="D672" s="6"/>
      <c r="E672" s="6"/>
      <c r="F672" s="6" t="s">
        <v>96</v>
      </c>
      <c r="G672" s="6"/>
      <c r="H672" s="6" t="b">
        <v>0</v>
      </c>
      <c r="I672" s="6" t="b">
        <v>0</v>
      </c>
      <c r="J672" s="6" t="b">
        <v>0</v>
      </c>
      <c r="K672" s="106"/>
      <c r="L672" s="43"/>
      <c r="M672" s="24"/>
      <c r="N672" s="6"/>
      <c r="O672" s="6" t="b">
        <v>0</v>
      </c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43"/>
      <c r="AA672" s="43"/>
      <c r="AB672" s="43" t="s">
        <v>339</v>
      </c>
      <c r="AC672" s="6" t="s">
        <v>339</v>
      </c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</row>
    <row r="673">
      <c r="A673" s="6"/>
      <c r="B673" s="6"/>
      <c r="C673" s="6"/>
      <c r="D673" s="6"/>
      <c r="E673" s="6"/>
      <c r="F673" s="6" t="s">
        <v>96</v>
      </c>
      <c r="G673" s="6"/>
      <c r="H673" s="6" t="b">
        <v>0</v>
      </c>
      <c r="I673" s="6" t="b">
        <v>0</v>
      </c>
      <c r="J673" s="6" t="b">
        <v>0</v>
      </c>
      <c r="K673" s="106"/>
      <c r="L673" s="43"/>
      <c r="M673" s="24"/>
      <c r="N673" s="6"/>
      <c r="O673" s="6" t="b">
        <v>0</v>
      </c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43"/>
      <c r="AA673" s="43"/>
      <c r="AB673" s="43" t="s">
        <v>339</v>
      </c>
      <c r="AC673" s="6" t="s">
        <v>339</v>
      </c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</row>
    <row r="674">
      <c r="A674" s="6"/>
      <c r="B674" s="6"/>
      <c r="C674" s="6"/>
      <c r="D674" s="6"/>
      <c r="E674" s="6"/>
      <c r="F674" s="6" t="s">
        <v>96</v>
      </c>
      <c r="G674" s="6"/>
      <c r="H674" s="6" t="b">
        <v>0</v>
      </c>
      <c r="I674" s="6" t="b">
        <v>0</v>
      </c>
      <c r="J674" s="6" t="b">
        <v>0</v>
      </c>
      <c r="K674" s="106"/>
      <c r="L674" s="43"/>
      <c r="M674" s="24"/>
      <c r="N674" s="6"/>
      <c r="O674" s="6" t="b">
        <v>0</v>
      </c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43"/>
      <c r="AA674" s="43"/>
      <c r="AB674" s="43" t="s">
        <v>339</v>
      </c>
      <c r="AC674" s="6" t="s">
        <v>339</v>
      </c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</row>
    <row r="675">
      <c r="A675" s="6"/>
      <c r="B675" s="6"/>
      <c r="C675" s="6"/>
      <c r="D675" s="6"/>
      <c r="E675" s="6"/>
      <c r="F675" s="6" t="s">
        <v>96</v>
      </c>
      <c r="G675" s="6"/>
      <c r="H675" s="6" t="b">
        <v>0</v>
      </c>
      <c r="I675" s="6" t="b">
        <v>0</v>
      </c>
      <c r="J675" s="6" t="b">
        <v>0</v>
      </c>
      <c r="K675" s="106"/>
      <c r="L675" s="43"/>
      <c r="M675" s="24"/>
      <c r="N675" s="6"/>
      <c r="O675" s="6" t="b">
        <v>0</v>
      </c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43"/>
      <c r="AA675" s="43"/>
      <c r="AB675" s="43" t="s">
        <v>339</v>
      </c>
      <c r="AC675" s="6" t="s">
        <v>339</v>
      </c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</row>
    <row r="676">
      <c r="A676" s="6"/>
      <c r="B676" s="6"/>
      <c r="C676" s="6"/>
      <c r="D676" s="6"/>
      <c r="E676" s="6"/>
      <c r="F676" s="6" t="s">
        <v>96</v>
      </c>
      <c r="G676" s="6"/>
      <c r="H676" s="6" t="b">
        <v>0</v>
      </c>
      <c r="I676" s="6" t="b">
        <v>0</v>
      </c>
      <c r="J676" s="6" t="b">
        <v>0</v>
      </c>
      <c r="K676" s="106"/>
      <c r="L676" s="43"/>
      <c r="M676" s="24"/>
      <c r="N676" s="6"/>
      <c r="O676" s="6" t="b">
        <v>0</v>
      </c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43"/>
      <c r="AA676" s="43"/>
      <c r="AB676" s="43" t="s">
        <v>339</v>
      </c>
      <c r="AC676" s="6" t="s">
        <v>339</v>
      </c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</row>
    <row r="677">
      <c r="A677" s="6"/>
      <c r="B677" s="6"/>
      <c r="C677" s="6"/>
      <c r="D677" s="6"/>
      <c r="E677" s="6"/>
      <c r="F677" s="6" t="s">
        <v>96</v>
      </c>
      <c r="G677" s="6"/>
      <c r="H677" s="6" t="b">
        <v>0</v>
      </c>
      <c r="I677" s="6" t="b">
        <v>0</v>
      </c>
      <c r="J677" s="6" t="b">
        <v>0</v>
      </c>
      <c r="K677" s="106"/>
      <c r="L677" s="43"/>
      <c r="M677" s="24"/>
      <c r="N677" s="6"/>
      <c r="O677" s="6" t="b">
        <v>0</v>
      </c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43"/>
      <c r="AA677" s="43"/>
      <c r="AB677" s="43" t="s">
        <v>339</v>
      </c>
      <c r="AC677" s="6" t="s">
        <v>339</v>
      </c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</row>
    <row r="678">
      <c r="A678" s="6"/>
      <c r="B678" s="6"/>
      <c r="C678" s="6"/>
      <c r="D678" s="6"/>
      <c r="E678" s="6"/>
      <c r="F678" s="6" t="s">
        <v>96</v>
      </c>
      <c r="G678" s="6"/>
      <c r="H678" s="6" t="b">
        <v>0</v>
      </c>
      <c r="I678" s="6" t="b">
        <v>0</v>
      </c>
      <c r="J678" s="6" t="b">
        <v>0</v>
      </c>
      <c r="K678" s="106"/>
      <c r="L678" s="43"/>
      <c r="M678" s="24"/>
      <c r="N678" s="6"/>
      <c r="O678" s="6" t="b">
        <v>0</v>
      </c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43"/>
      <c r="AA678" s="43"/>
      <c r="AB678" s="43" t="s">
        <v>339</v>
      </c>
      <c r="AC678" s="6" t="s">
        <v>339</v>
      </c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</row>
    <row r="679">
      <c r="A679" s="6"/>
      <c r="B679" s="6"/>
      <c r="C679" s="6"/>
      <c r="D679" s="6"/>
      <c r="E679" s="6"/>
      <c r="F679" s="6" t="s">
        <v>96</v>
      </c>
      <c r="G679" s="6"/>
      <c r="H679" s="6" t="b">
        <v>0</v>
      </c>
      <c r="I679" s="6" t="b">
        <v>0</v>
      </c>
      <c r="J679" s="6" t="b">
        <v>0</v>
      </c>
      <c r="K679" s="106"/>
      <c r="L679" s="43"/>
      <c r="M679" s="24"/>
      <c r="N679" s="6"/>
      <c r="O679" s="6" t="b">
        <v>0</v>
      </c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43"/>
      <c r="AA679" s="43"/>
      <c r="AB679" s="43" t="s">
        <v>339</v>
      </c>
      <c r="AC679" s="6" t="s">
        <v>339</v>
      </c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</row>
    <row r="680">
      <c r="A680" s="6"/>
      <c r="B680" s="6"/>
      <c r="C680" s="6"/>
      <c r="D680" s="6"/>
      <c r="E680" s="6"/>
      <c r="F680" s="6" t="s">
        <v>96</v>
      </c>
      <c r="G680" s="6"/>
      <c r="H680" s="6" t="b">
        <v>0</v>
      </c>
      <c r="I680" s="6" t="b">
        <v>0</v>
      </c>
      <c r="J680" s="6" t="b">
        <v>0</v>
      </c>
      <c r="K680" s="106"/>
      <c r="L680" s="43"/>
      <c r="M680" s="24"/>
      <c r="N680" s="6"/>
      <c r="O680" s="6" t="b">
        <v>0</v>
      </c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43"/>
      <c r="AA680" s="43"/>
      <c r="AB680" s="43" t="s">
        <v>339</v>
      </c>
      <c r="AC680" s="6" t="s">
        <v>339</v>
      </c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</row>
    <row r="681">
      <c r="A681" s="6"/>
      <c r="B681" s="6"/>
      <c r="C681" s="6"/>
      <c r="D681" s="6"/>
      <c r="E681" s="6"/>
      <c r="F681" s="6" t="s">
        <v>96</v>
      </c>
      <c r="G681" s="6"/>
      <c r="H681" s="6" t="b">
        <v>0</v>
      </c>
      <c r="I681" s="6" t="b">
        <v>0</v>
      </c>
      <c r="J681" s="6" t="b">
        <v>0</v>
      </c>
      <c r="K681" s="106"/>
      <c r="L681" s="43"/>
      <c r="M681" s="24"/>
      <c r="N681" s="6"/>
      <c r="O681" s="6" t="b">
        <v>0</v>
      </c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43"/>
      <c r="AA681" s="43"/>
      <c r="AB681" s="43" t="s">
        <v>339</v>
      </c>
      <c r="AC681" s="6" t="s">
        <v>339</v>
      </c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</row>
    <row r="682">
      <c r="A682" s="6"/>
      <c r="B682" s="6"/>
      <c r="C682" s="6"/>
      <c r="D682" s="6"/>
      <c r="E682" s="6"/>
      <c r="F682" s="6" t="s">
        <v>96</v>
      </c>
      <c r="G682" s="6"/>
      <c r="H682" s="6" t="b">
        <v>0</v>
      </c>
      <c r="I682" s="6" t="b">
        <v>0</v>
      </c>
      <c r="J682" s="6" t="b">
        <v>0</v>
      </c>
      <c r="K682" s="106"/>
      <c r="L682" s="43"/>
      <c r="M682" s="24"/>
      <c r="N682" s="6"/>
      <c r="O682" s="6" t="b">
        <v>0</v>
      </c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43"/>
      <c r="AA682" s="43"/>
      <c r="AB682" s="43" t="s">
        <v>339</v>
      </c>
      <c r="AC682" s="6" t="s">
        <v>339</v>
      </c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</row>
    <row r="683">
      <c r="A683" s="6"/>
      <c r="B683" s="6"/>
      <c r="C683" s="6"/>
      <c r="D683" s="6"/>
      <c r="E683" s="6"/>
      <c r="F683" s="6" t="s">
        <v>96</v>
      </c>
      <c r="G683" s="6"/>
      <c r="H683" s="6" t="b">
        <v>0</v>
      </c>
      <c r="I683" s="6" t="b">
        <v>0</v>
      </c>
      <c r="J683" s="6" t="b">
        <v>0</v>
      </c>
      <c r="K683" s="106"/>
      <c r="L683" s="43"/>
      <c r="M683" s="24"/>
      <c r="N683" s="6"/>
      <c r="O683" s="6" t="b">
        <v>0</v>
      </c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43"/>
      <c r="AA683" s="43"/>
      <c r="AB683" s="43" t="s">
        <v>339</v>
      </c>
      <c r="AC683" s="6" t="s">
        <v>339</v>
      </c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</row>
    <row r="684">
      <c r="A684" s="6"/>
      <c r="B684" s="6"/>
      <c r="C684" s="6"/>
      <c r="D684" s="6"/>
      <c r="E684" s="6"/>
      <c r="F684" s="6" t="s">
        <v>96</v>
      </c>
      <c r="G684" s="6"/>
      <c r="H684" s="6" t="b">
        <v>0</v>
      </c>
      <c r="I684" s="6" t="b">
        <v>0</v>
      </c>
      <c r="J684" s="6" t="b">
        <v>0</v>
      </c>
      <c r="K684" s="106"/>
      <c r="L684" s="43"/>
      <c r="M684" s="24"/>
      <c r="N684" s="6"/>
      <c r="O684" s="6" t="b">
        <v>0</v>
      </c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43"/>
      <c r="AA684" s="43"/>
      <c r="AB684" s="43" t="s">
        <v>339</v>
      </c>
      <c r="AC684" s="6" t="s">
        <v>339</v>
      </c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</row>
    <row r="685">
      <c r="A685" s="6"/>
      <c r="B685" s="6"/>
      <c r="C685" s="6"/>
      <c r="D685" s="6"/>
      <c r="E685" s="6"/>
      <c r="F685" s="6" t="s">
        <v>96</v>
      </c>
      <c r="G685" s="6"/>
      <c r="H685" s="6" t="b">
        <v>0</v>
      </c>
      <c r="I685" s="6" t="b">
        <v>0</v>
      </c>
      <c r="J685" s="6" t="b">
        <v>0</v>
      </c>
      <c r="K685" s="106"/>
      <c r="L685" s="43"/>
      <c r="M685" s="24"/>
      <c r="N685" s="6"/>
      <c r="O685" s="6" t="b">
        <v>0</v>
      </c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43"/>
      <c r="AA685" s="43"/>
      <c r="AB685" s="43" t="s">
        <v>339</v>
      </c>
      <c r="AC685" s="6" t="s">
        <v>339</v>
      </c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</row>
    <row r="686">
      <c r="A686" s="6"/>
      <c r="B686" s="6"/>
      <c r="C686" s="6"/>
      <c r="D686" s="6"/>
      <c r="E686" s="6"/>
      <c r="F686" s="6" t="s">
        <v>96</v>
      </c>
      <c r="G686" s="6"/>
      <c r="H686" s="6" t="b">
        <v>0</v>
      </c>
      <c r="I686" s="6" t="b">
        <v>0</v>
      </c>
      <c r="J686" s="6" t="b">
        <v>0</v>
      </c>
      <c r="K686" s="106"/>
      <c r="L686" s="43"/>
      <c r="M686" s="24"/>
      <c r="N686" s="6"/>
      <c r="O686" s="6" t="b">
        <v>0</v>
      </c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43"/>
      <c r="AA686" s="43"/>
      <c r="AB686" s="43" t="s">
        <v>339</v>
      </c>
      <c r="AC686" s="6" t="s">
        <v>339</v>
      </c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</row>
    <row r="687">
      <c r="A687" s="6"/>
      <c r="B687" s="6"/>
      <c r="C687" s="6"/>
      <c r="D687" s="6"/>
      <c r="E687" s="6"/>
      <c r="F687" s="6" t="s">
        <v>96</v>
      </c>
      <c r="G687" s="6"/>
      <c r="H687" s="6" t="b">
        <v>0</v>
      </c>
      <c r="I687" s="6" t="b">
        <v>0</v>
      </c>
      <c r="J687" s="6" t="b">
        <v>0</v>
      </c>
      <c r="K687" s="106"/>
      <c r="L687" s="43"/>
      <c r="M687" s="24"/>
      <c r="N687" s="6"/>
      <c r="O687" s="6" t="b">
        <v>0</v>
      </c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43"/>
      <c r="AA687" s="43"/>
      <c r="AB687" s="43" t="s">
        <v>339</v>
      </c>
      <c r="AC687" s="6" t="s">
        <v>339</v>
      </c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</row>
    <row r="688">
      <c r="A688" s="6"/>
      <c r="B688" s="6"/>
      <c r="C688" s="6"/>
      <c r="D688" s="6"/>
      <c r="E688" s="6"/>
      <c r="F688" s="6" t="s">
        <v>96</v>
      </c>
      <c r="G688" s="6"/>
      <c r="H688" s="6" t="b">
        <v>0</v>
      </c>
      <c r="I688" s="6" t="b">
        <v>0</v>
      </c>
      <c r="J688" s="6" t="b">
        <v>0</v>
      </c>
      <c r="K688" s="106"/>
      <c r="L688" s="43"/>
      <c r="M688" s="24"/>
      <c r="N688" s="6"/>
      <c r="O688" s="6" t="b">
        <v>0</v>
      </c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43"/>
      <c r="AA688" s="43"/>
      <c r="AB688" s="43" t="s">
        <v>339</v>
      </c>
      <c r="AC688" s="6" t="s">
        <v>339</v>
      </c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</row>
    <row r="689">
      <c r="A689" s="6"/>
      <c r="B689" s="6"/>
      <c r="C689" s="6"/>
      <c r="D689" s="6"/>
      <c r="E689" s="6"/>
      <c r="F689" s="6" t="s">
        <v>96</v>
      </c>
      <c r="G689" s="6"/>
      <c r="H689" s="6" t="b">
        <v>0</v>
      </c>
      <c r="I689" s="6" t="b">
        <v>0</v>
      </c>
      <c r="J689" s="6" t="b">
        <v>0</v>
      </c>
      <c r="K689" s="106"/>
      <c r="L689" s="43"/>
      <c r="M689" s="24"/>
      <c r="N689" s="6"/>
      <c r="O689" s="6" t="b">
        <v>0</v>
      </c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43"/>
      <c r="AA689" s="43"/>
      <c r="AB689" s="43" t="s">
        <v>339</v>
      </c>
      <c r="AC689" s="6" t="s">
        <v>339</v>
      </c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</row>
    <row r="690">
      <c r="A690" s="6"/>
      <c r="B690" s="6"/>
      <c r="C690" s="6"/>
      <c r="D690" s="6"/>
      <c r="E690" s="6"/>
      <c r="F690" s="6" t="s">
        <v>96</v>
      </c>
      <c r="G690" s="6"/>
      <c r="H690" s="6" t="b">
        <v>0</v>
      </c>
      <c r="I690" s="6" t="b">
        <v>0</v>
      </c>
      <c r="J690" s="6" t="b">
        <v>0</v>
      </c>
      <c r="K690" s="106"/>
      <c r="L690" s="43"/>
      <c r="M690" s="24"/>
      <c r="N690" s="6"/>
      <c r="O690" s="6" t="b">
        <v>0</v>
      </c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43"/>
      <c r="AA690" s="43"/>
      <c r="AB690" s="43" t="s">
        <v>339</v>
      </c>
      <c r="AC690" s="6" t="s">
        <v>339</v>
      </c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</row>
    <row r="691">
      <c r="A691" s="6"/>
      <c r="B691" s="6"/>
      <c r="C691" s="6"/>
      <c r="D691" s="6"/>
      <c r="E691" s="6"/>
      <c r="F691" s="6" t="s">
        <v>96</v>
      </c>
      <c r="G691" s="6"/>
      <c r="H691" s="6" t="b">
        <v>0</v>
      </c>
      <c r="I691" s="6" t="b">
        <v>0</v>
      </c>
      <c r="J691" s="6" t="b">
        <v>0</v>
      </c>
      <c r="K691" s="106"/>
      <c r="L691" s="43"/>
      <c r="M691" s="24"/>
      <c r="N691" s="6"/>
      <c r="O691" s="6" t="b">
        <v>0</v>
      </c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43"/>
      <c r="AA691" s="43"/>
      <c r="AB691" s="43" t="s">
        <v>339</v>
      </c>
      <c r="AC691" s="6" t="s">
        <v>339</v>
      </c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</row>
    <row r="692">
      <c r="A692" s="6"/>
      <c r="B692" s="6"/>
      <c r="C692" s="6"/>
      <c r="D692" s="6"/>
      <c r="E692" s="6"/>
      <c r="F692" s="6" t="s">
        <v>96</v>
      </c>
      <c r="G692" s="6"/>
      <c r="H692" s="6" t="b">
        <v>0</v>
      </c>
      <c r="I692" s="6" t="b">
        <v>0</v>
      </c>
      <c r="J692" s="6" t="b">
        <v>0</v>
      </c>
      <c r="K692" s="106"/>
      <c r="L692" s="43"/>
      <c r="M692" s="24"/>
      <c r="N692" s="6"/>
      <c r="O692" s="6" t="b">
        <v>0</v>
      </c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43"/>
      <c r="AA692" s="43"/>
      <c r="AB692" s="43" t="s">
        <v>339</v>
      </c>
      <c r="AC692" s="6" t="s">
        <v>339</v>
      </c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</row>
    <row r="693">
      <c r="A693" s="6"/>
      <c r="B693" s="6"/>
      <c r="C693" s="6"/>
      <c r="D693" s="6"/>
      <c r="E693" s="6"/>
      <c r="F693" s="6" t="s">
        <v>96</v>
      </c>
      <c r="G693" s="6"/>
      <c r="H693" s="6" t="b">
        <v>0</v>
      </c>
      <c r="I693" s="6" t="b">
        <v>0</v>
      </c>
      <c r="J693" s="6" t="b">
        <v>0</v>
      </c>
      <c r="K693" s="106"/>
      <c r="L693" s="43"/>
      <c r="M693" s="24"/>
      <c r="N693" s="6"/>
      <c r="O693" s="6" t="b">
        <v>0</v>
      </c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43"/>
      <c r="AA693" s="43"/>
      <c r="AB693" s="43" t="s">
        <v>339</v>
      </c>
      <c r="AC693" s="6" t="s">
        <v>339</v>
      </c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</row>
    <row r="694">
      <c r="A694" s="6"/>
      <c r="B694" s="6"/>
      <c r="C694" s="6"/>
      <c r="D694" s="6"/>
      <c r="E694" s="6"/>
      <c r="F694" s="6" t="s">
        <v>96</v>
      </c>
      <c r="G694" s="6"/>
      <c r="H694" s="6" t="b">
        <v>0</v>
      </c>
      <c r="I694" s="6" t="b">
        <v>0</v>
      </c>
      <c r="J694" s="6" t="b">
        <v>0</v>
      </c>
      <c r="K694" s="106"/>
      <c r="L694" s="43"/>
      <c r="M694" s="24"/>
      <c r="N694" s="6"/>
      <c r="O694" s="6" t="b">
        <v>0</v>
      </c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43"/>
      <c r="AA694" s="43"/>
      <c r="AB694" s="43" t="s">
        <v>339</v>
      </c>
      <c r="AC694" s="6" t="s">
        <v>339</v>
      </c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</row>
    <row r="695">
      <c r="A695" s="6"/>
      <c r="B695" s="6"/>
      <c r="C695" s="6"/>
      <c r="D695" s="6"/>
      <c r="E695" s="6"/>
      <c r="F695" s="6" t="s">
        <v>96</v>
      </c>
      <c r="G695" s="6"/>
      <c r="H695" s="6" t="b">
        <v>0</v>
      </c>
      <c r="I695" s="6" t="b">
        <v>0</v>
      </c>
      <c r="J695" s="6" t="b">
        <v>0</v>
      </c>
      <c r="K695" s="106"/>
      <c r="L695" s="43"/>
      <c r="M695" s="24"/>
      <c r="N695" s="6"/>
      <c r="O695" s="6" t="b">
        <v>0</v>
      </c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43"/>
      <c r="AA695" s="43"/>
      <c r="AB695" s="43" t="s">
        <v>339</v>
      </c>
      <c r="AC695" s="6" t="s">
        <v>339</v>
      </c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</row>
    <row r="696">
      <c r="A696" s="6"/>
      <c r="B696" s="6"/>
      <c r="C696" s="6"/>
      <c r="D696" s="6"/>
      <c r="E696" s="6"/>
      <c r="F696" s="6" t="s">
        <v>96</v>
      </c>
      <c r="G696" s="6"/>
      <c r="H696" s="6" t="b">
        <v>0</v>
      </c>
      <c r="I696" s="6" t="b">
        <v>0</v>
      </c>
      <c r="J696" s="6" t="b">
        <v>0</v>
      </c>
      <c r="K696" s="106"/>
      <c r="L696" s="43"/>
      <c r="M696" s="24"/>
      <c r="N696" s="6"/>
      <c r="O696" s="6" t="b">
        <v>0</v>
      </c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43"/>
      <c r="AA696" s="43"/>
      <c r="AB696" s="43" t="s">
        <v>339</v>
      </c>
      <c r="AC696" s="6" t="s">
        <v>339</v>
      </c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</row>
    <row r="697">
      <c r="A697" s="6"/>
      <c r="B697" s="6"/>
      <c r="C697" s="6"/>
      <c r="D697" s="6"/>
      <c r="E697" s="6"/>
      <c r="F697" s="6" t="s">
        <v>96</v>
      </c>
      <c r="G697" s="6"/>
      <c r="H697" s="6" t="b">
        <v>0</v>
      </c>
      <c r="I697" s="6" t="b">
        <v>0</v>
      </c>
      <c r="J697" s="6" t="b">
        <v>0</v>
      </c>
      <c r="K697" s="106"/>
      <c r="L697" s="43"/>
      <c r="M697" s="24"/>
      <c r="N697" s="6"/>
      <c r="O697" s="6" t="b">
        <v>0</v>
      </c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43"/>
      <c r="AA697" s="43"/>
      <c r="AB697" s="43" t="s">
        <v>339</v>
      </c>
      <c r="AC697" s="6" t="s">
        <v>339</v>
      </c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</row>
    <row r="698">
      <c r="A698" s="6"/>
      <c r="B698" s="6"/>
      <c r="C698" s="6"/>
      <c r="D698" s="6"/>
      <c r="E698" s="6"/>
      <c r="F698" s="6" t="s">
        <v>96</v>
      </c>
      <c r="G698" s="6"/>
      <c r="H698" s="6" t="b">
        <v>0</v>
      </c>
      <c r="I698" s="6" t="b">
        <v>0</v>
      </c>
      <c r="J698" s="6" t="b">
        <v>0</v>
      </c>
      <c r="K698" s="106"/>
      <c r="L698" s="43"/>
      <c r="M698" s="24"/>
      <c r="N698" s="6"/>
      <c r="O698" s="6" t="b">
        <v>0</v>
      </c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43"/>
      <c r="AA698" s="43"/>
      <c r="AB698" s="43" t="s">
        <v>339</v>
      </c>
      <c r="AC698" s="6" t="s">
        <v>339</v>
      </c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</row>
    <row r="699">
      <c r="A699" s="6"/>
      <c r="B699" s="6"/>
      <c r="C699" s="6"/>
      <c r="D699" s="6"/>
      <c r="E699" s="6"/>
      <c r="F699" s="6" t="s">
        <v>96</v>
      </c>
      <c r="G699" s="6"/>
      <c r="H699" s="6" t="b">
        <v>0</v>
      </c>
      <c r="I699" s="6" t="b">
        <v>0</v>
      </c>
      <c r="J699" s="6" t="b">
        <v>0</v>
      </c>
      <c r="K699" s="106"/>
      <c r="L699" s="43"/>
      <c r="M699" s="24"/>
      <c r="N699" s="6"/>
      <c r="O699" s="6" t="b">
        <v>0</v>
      </c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43"/>
      <c r="AA699" s="43"/>
      <c r="AB699" s="43" t="s">
        <v>339</v>
      </c>
      <c r="AC699" s="6" t="s">
        <v>339</v>
      </c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</row>
    <row r="700">
      <c r="A700" s="6"/>
      <c r="B700" s="6"/>
      <c r="C700" s="6"/>
      <c r="D700" s="6"/>
      <c r="E700" s="6"/>
      <c r="F700" s="6" t="s">
        <v>96</v>
      </c>
      <c r="G700" s="6"/>
      <c r="H700" s="6" t="b">
        <v>0</v>
      </c>
      <c r="I700" s="6" t="b">
        <v>0</v>
      </c>
      <c r="J700" s="6" t="b">
        <v>0</v>
      </c>
      <c r="K700" s="106"/>
      <c r="L700" s="43"/>
      <c r="M700" s="24"/>
      <c r="N700" s="6"/>
      <c r="O700" s="6" t="b">
        <v>0</v>
      </c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43"/>
      <c r="AA700" s="43"/>
      <c r="AB700" s="43" t="s">
        <v>339</v>
      </c>
      <c r="AC700" s="6" t="s">
        <v>339</v>
      </c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</row>
    <row r="701">
      <c r="A701" s="6"/>
      <c r="B701" s="6"/>
      <c r="C701" s="6"/>
      <c r="D701" s="6"/>
      <c r="E701" s="6"/>
      <c r="F701" s="6" t="s">
        <v>96</v>
      </c>
      <c r="G701" s="6"/>
      <c r="H701" s="6" t="b">
        <v>0</v>
      </c>
      <c r="I701" s="6" t="b">
        <v>0</v>
      </c>
      <c r="J701" s="6" t="b">
        <v>0</v>
      </c>
      <c r="K701" s="106"/>
      <c r="L701" s="43"/>
      <c r="M701" s="24"/>
      <c r="N701" s="6"/>
      <c r="O701" s="6" t="b">
        <v>0</v>
      </c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43"/>
      <c r="AA701" s="43"/>
      <c r="AB701" s="43" t="s">
        <v>339</v>
      </c>
      <c r="AC701" s="6" t="s">
        <v>339</v>
      </c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</row>
    <row r="702">
      <c r="A702" s="6"/>
      <c r="B702" s="6"/>
      <c r="C702" s="6"/>
      <c r="D702" s="6"/>
      <c r="E702" s="6"/>
      <c r="F702" s="6" t="s">
        <v>96</v>
      </c>
      <c r="G702" s="6"/>
      <c r="H702" s="6" t="b">
        <v>0</v>
      </c>
      <c r="I702" s="6" t="b">
        <v>0</v>
      </c>
      <c r="J702" s="6" t="b">
        <v>0</v>
      </c>
      <c r="K702" s="106"/>
      <c r="L702" s="43"/>
      <c r="M702" s="24"/>
      <c r="N702" s="6"/>
      <c r="O702" s="6" t="b">
        <v>0</v>
      </c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43"/>
      <c r="AA702" s="43"/>
      <c r="AB702" s="43" t="s">
        <v>339</v>
      </c>
      <c r="AC702" s="6" t="s">
        <v>339</v>
      </c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</row>
    <row r="703">
      <c r="A703" s="6"/>
      <c r="B703" s="6"/>
      <c r="C703" s="6"/>
      <c r="D703" s="6"/>
      <c r="E703" s="6"/>
      <c r="F703" s="6" t="s">
        <v>96</v>
      </c>
      <c r="G703" s="6"/>
      <c r="H703" s="6" t="b">
        <v>0</v>
      </c>
      <c r="I703" s="6" t="b">
        <v>0</v>
      </c>
      <c r="J703" s="6" t="b">
        <v>0</v>
      </c>
      <c r="K703" s="106"/>
      <c r="L703" s="43"/>
      <c r="M703" s="24"/>
      <c r="N703" s="6"/>
      <c r="O703" s="6" t="b">
        <v>0</v>
      </c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43"/>
      <c r="AA703" s="43"/>
      <c r="AB703" s="43" t="s">
        <v>339</v>
      </c>
      <c r="AC703" s="6" t="s">
        <v>339</v>
      </c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</row>
    <row r="704">
      <c r="A704" s="6"/>
      <c r="B704" s="6"/>
      <c r="C704" s="6"/>
      <c r="D704" s="6"/>
      <c r="E704" s="6"/>
      <c r="F704" s="6" t="s">
        <v>96</v>
      </c>
      <c r="G704" s="6"/>
      <c r="H704" s="6" t="b">
        <v>0</v>
      </c>
      <c r="I704" s="6" t="b">
        <v>0</v>
      </c>
      <c r="J704" s="6" t="b">
        <v>0</v>
      </c>
      <c r="K704" s="106"/>
      <c r="L704" s="43"/>
      <c r="M704" s="24"/>
      <c r="N704" s="6"/>
      <c r="O704" s="6" t="b">
        <v>0</v>
      </c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43"/>
      <c r="AA704" s="43"/>
      <c r="AB704" s="43" t="s">
        <v>339</v>
      </c>
      <c r="AC704" s="6" t="s">
        <v>339</v>
      </c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</row>
    <row r="705">
      <c r="A705" s="6"/>
      <c r="B705" s="6"/>
      <c r="C705" s="6"/>
      <c r="D705" s="6"/>
      <c r="E705" s="6"/>
      <c r="F705" s="6" t="s">
        <v>96</v>
      </c>
      <c r="G705" s="6"/>
      <c r="H705" s="6" t="b">
        <v>0</v>
      </c>
      <c r="I705" s="6" t="b">
        <v>0</v>
      </c>
      <c r="J705" s="6" t="b">
        <v>0</v>
      </c>
      <c r="K705" s="106"/>
      <c r="L705" s="43"/>
      <c r="M705" s="24"/>
      <c r="N705" s="6"/>
      <c r="O705" s="6" t="b">
        <v>0</v>
      </c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43"/>
      <c r="AA705" s="43"/>
      <c r="AB705" s="43" t="s">
        <v>339</v>
      </c>
      <c r="AC705" s="6" t="s">
        <v>339</v>
      </c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</row>
    <row r="706">
      <c r="A706" s="6"/>
      <c r="B706" s="6"/>
      <c r="C706" s="6"/>
      <c r="D706" s="6"/>
      <c r="E706" s="6"/>
      <c r="F706" s="6" t="s">
        <v>96</v>
      </c>
      <c r="G706" s="6"/>
      <c r="H706" s="6" t="b">
        <v>0</v>
      </c>
      <c r="I706" s="6" t="b">
        <v>0</v>
      </c>
      <c r="J706" s="6" t="b">
        <v>0</v>
      </c>
      <c r="K706" s="106"/>
      <c r="L706" s="43"/>
      <c r="M706" s="24"/>
      <c r="N706" s="6"/>
      <c r="O706" s="6" t="b">
        <v>0</v>
      </c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43"/>
      <c r="AA706" s="43"/>
      <c r="AB706" s="43" t="s">
        <v>339</v>
      </c>
      <c r="AC706" s="6" t="s">
        <v>339</v>
      </c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</row>
    <row r="707">
      <c r="A707" s="6"/>
      <c r="B707" s="6"/>
      <c r="C707" s="6"/>
      <c r="D707" s="6"/>
      <c r="E707" s="6"/>
      <c r="F707" s="6" t="s">
        <v>96</v>
      </c>
      <c r="G707" s="6"/>
      <c r="H707" s="6" t="b">
        <v>0</v>
      </c>
      <c r="I707" s="6" t="b">
        <v>0</v>
      </c>
      <c r="J707" s="6" t="b">
        <v>0</v>
      </c>
      <c r="K707" s="106"/>
      <c r="L707" s="43"/>
      <c r="M707" s="24"/>
      <c r="N707" s="6"/>
      <c r="O707" s="6" t="b">
        <v>0</v>
      </c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43"/>
      <c r="AA707" s="43"/>
      <c r="AB707" s="43" t="s">
        <v>339</v>
      </c>
      <c r="AC707" s="6" t="s">
        <v>339</v>
      </c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</row>
    <row r="708">
      <c r="A708" s="6"/>
      <c r="B708" s="6"/>
      <c r="C708" s="6"/>
      <c r="D708" s="6"/>
      <c r="E708" s="6"/>
      <c r="F708" s="6" t="s">
        <v>96</v>
      </c>
      <c r="G708" s="6"/>
      <c r="H708" s="6" t="b">
        <v>0</v>
      </c>
      <c r="I708" s="6" t="b">
        <v>0</v>
      </c>
      <c r="J708" s="6" t="b">
        <v>0</v>
      </c>
      <c r="K708" s="106"/>
      <c r="L708" s="43"/>
      <c r="M708" s="24"/>
      <c r="N708" s="6"/>
      <c r="O708" s="6" t="b">
        <v>0</v>
      </c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43"/>
      <c r="AA708" s="43"/>
      <c r="AB708" s="43" t="s">
        <v>339</v>
      </c>
      <c r="AC708" s="6" t="s">
        <v>339</v>
      </c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</row>
    <row r="709">
      <c r="A709" s="6"/>
      <c r="B709" s="6"/>
      <c r="C709" s="6"/>
      <c r="D709" s="6"/>
      <c r="E709" s="6"/>
      <c r="F709" s="6" t="s">
        <v>96</v>
      </c>
      <c r="G709" s="6"/>
      <c r="H709" s="6" t="b">
        <v>0</v>
      </c>
      <c r="I709" s="6" t="b">
        <v>0</v>
      </c>
      <c r="J709" s="6" t="b">
        <v>0</v>
      </c>
      <c r="K709" s="106"/>
      <c r="L709" s="43"/>
      <c r="M709" s="24"/>
      <c r="N709" s="6"/>
      <c r="O709" s="6" t="b">
        <v>0</v>
      </c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43"/>
      <c r="AA709" s="43"/>
      <c r="AB709" s="43" t="s">
        <v>339</v>
      </c>
      <c r="AC709" s="6" t="s">
        <v>339</v>
      </c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</row>
    <row r="710">
      <c r="A710" s="6"/>
      <c r="B710" s="6"/>
      <c r="C710" s="6"/>
      <c r="D710" s="6"/>
      <c r="E710" s="6"/>
      <c r="F710" s="6" t="s">
        <v>96</v>
      </c>
      <c r="G710" s="6"/>
      <c r="H710" s="6" t="b">
        <v>0</v>
      </c>
      <c r="I710" s="6" t="b">
        <v>0</v>
      </c>
      <c r="J710" s="6" t="b">
        <v>0</v>
      </c>
      <c r="K710" s="106"/>
      <c r="L710" s="43"/>
      <c r="M710" s="24"/>
      <c r="N710" s="6"/>
      <c r="O710" s="6" t="b">
        <v>0</v>
      </c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43"/>
      <c r="AA710" s="43"/>
      <c r="AB710" s="43" t="s">
        <v>339</v>
      </c>
      <c r="AC710" s="6" t="s">
        <v>339</v>
      </c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</row>
    <row r="711">
      <c r="A711" s="6"/>
      <c r="B711" s="6"/>
      <c r="C711" s="6"/>
      <c r="D711" s="6"/>
      <c r="E711" s="6"/>
      <c r="F711" s="6" t="s">
        <v>96</v>
      </c>
      <c r="G711" s="6"/>
      <c r="H711" s="6" t="b">
        <v>0</v>
      </c>
      <c r="I711" s="6" t="b">
        <v>0</v>
      </c>
      <c r="J711" s="6" t="b">
        <v>0</v>
      </c>
      <c r="K711" s="106"/>
      <c r="L711" s="43"/>
      <c r="M711" s="24"/>
      <c r="N711" s="6"/>
      <c r="O711" s="6" t="b">
        <v>0</v>
      </c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43"/>
      <c r="AA711" s="43"/>
      <c r="AB711" s="43" t="s">
        <v>339</v>
      </c>
      <c r="AC711" s="6" t="s">
        <v>339</v>
      </c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</row>
    <row r="712">
      <c r="A712" s="6"/>
      <c r="B712" s="6"/>
      <c r="C712" s="6"/>
      <c r="D712" s="6"/>
      <c r="E712" s="6"/>
      <c r="F712" s="6" t="s">
        <v>96</v>
      </c>
      <c r="G712" s="6"/>
      <c r="H712" s="6" t="b">
        <v>0</v>
      </c>
      <c r="I712" s="6" t="b">
        <v>0</v>
      </c>
      <c r="J712" s="6" t="b">
        <v>0</v>
      </c>
      <c r="K712" s="106"/>
      <c r="L712" s="43"/>
      <c r="M712" s="24"/>
      <c r="N712" s="6"/>
      <c r="O712" s="6" t="b">
        <v>0</v>
      </c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43"/>
      <c r="AA712" s="43"/>
      <c r="AB712" s="43" t="s">
        <v>339</v>
      </c>
      <c r="AC712" s="6" t="s">
        <v>339</v>
      </c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</row>
    <row r="713">
      <c r="A713" s="6"/>
      <c r="B713" s="6"/>
      <c r="C713" s="6"/>
      <c r="D713" s="6"/>
      <c r="E713" s="6"/>
      <c r="F713" s="6" t="s">
        <v>96</v>
      </c>
      <c r="G713" s="6"/>
      <c r="H713" s="6" t="b">
        <v>0</v>
      </c>
      <c r="I713" s="6" t="b">
        <v>0</v>
      </c>
      <c r="J713" s="6" t="b">
        <v>0</v>
      </c>
      <c r="K713" s="106"/>
      <c r="L713" s="43"/>
      <c r="M713" s="24"/>
      <c r="N713" s="6"/>
      <c r="O713" s="6" t="b">
        <v>0</v>
      </c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43"/>
      <c r="AA713" s="43"/>
      <c r="AB713" s="43" t="s">
        <v>339</v>
      </c>
      <c r="AC713" s="6" t="s">
        <v>339</v>
      </c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</row>
    <row r="714">
      <c r="A714" s="6"/>
      <c r="B714" s="6"/>
      <c r="C714" s="6"/>
      <c r="D714" s="6"/>
      <c r="E714" s="6"/>
      <c r="F714" s="6" t="s">
        <v>96</v>
      </c>
      <c r="G714" s="6"/>
      <c r="H714" s="6" t="b">
        <v>0</v>
      </c>
      <c r="I714" s="6" t="b">
        <v>0</v>
      </c>
      <c r="J714" s="6" t="b">
        <v>0</v>
      </c>
      <c r="K714" s="106"/>
      <c r="L714" s="43"/>
      <c r="M714" s="24"/>
      <c r="N714" s="6"/>
      <c r="O714" s="6" t="b">
        <v>0</v>
      </c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43"/>
      <c r="AA714" s="43"/>
      <c r="AB714" s="43" t="s">
        <v>339</v>
      </c>
      <c r="AC714" s="6" t="s">
        <v>339</v>
      </c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</row>
    <row r="715">
      <c r="A715" s="6"/>
      <c r="B715" s="6"/>
      <c r="C715" s="6"/>
      <c r="D715" s="6"/>
      <c r="E715" s="6"/>
      <c r="F715" s="6" t="s">
        <v>96</v>
      </c>
      <c r="G715" s="6"/>
      <c r="H715" s="6" t="b">
        <v>0</v>
      </c>
      <c r="I715" s="6" t="b">
        <v>0</v>
      </c>
      <c r="J715" s="6" t="b">
        <v>0</v>
      </c>
      <c r="K715" s="106"/>
      <c r="L715" s="43"/>
      <c r="M715" s="24"/>
      <c r="N715" s="6"/>
      <c r="O715" s="6" t="b">
        <v>0</v>
      </c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43"/>
      <c r="AA715" s="43"/>
      <c r="AB715" s="43" t="s">
        <v>339</v>
      </c>
      <c r="AC715" s="6" t="s">
        <v>339</v>
      </c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</row>
    <row r="716">
      <c r="A716" s="6"/>
      <c r="B716" s="6"/>
      <c r="C716" s="6"/>
      <c r="D716" s="6"/>
      <c r="E716" s="6"/>
      <c r="F716" s="6" t="s">
        <v>96</v>
      </c>
      <c r="G716" s="6"/>
      <c r="H716" s="6" t="b">
        <v>0</v>
      </c>
      <c r="I716" s="6" t="b">
        <v>0</v>
      </c>
      <c r="J716" s="6" t="b">
        <v>0</v>
      </c>
      <c r="K716" s="106"/>
      <c r="L716" s="43"/>
      <c r="M716" s="24"/>
      <c r="N716" s="6"/>
      <c r="O716" s="6" t="b">
        <v>0</v>
      </c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43"/>
      <c r="AA716" s="43"/>
      <c r="AB716" s="43" t="s">
        <v>339</v>
      </c>
      <c r="AC716" s="6" t="s">
        <v>339</v>
      </c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</row>
    <row r="717">
      <c r="A717" s="6"/>
      <c r="B717" s="6"/>
      <c r="C717" s="6"/>
      <c r="D717" s="6"/>
      <c r="E717" s="6"/>
      <c r="F717" s="6" t="s">
        <v>96</v>
      </c>
      <c r="G717" s="6"/>
      <c r="H717" s="6" t="b">
        <v>0</v>
      </c>
      <c r="I717" s="6" t="b">
        <v>0</v>
      </c>
      <c r="J717" s="6" t="b">
        <v>0</v>
      </c>
      <c r="K717" s="106"/>
      <c r="L717" s="43"/>
      <c r="M717" s="24"/>
      <c r="N717" s="6"/>
      <c r="O717" s="6" t="b">
        <v>0</v>
      </c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43"/>
      <c r="AA717" s="43"/>
      <c r="AB717" s="43" t="s">
        <v>339</v>
      </c>
      <c r="AC717" s="6" t="s">
        <v>339</v>
      </c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</row>
    <row r="718">
      <c r="A718" s="6"/>
      <c r="B718" s="6"/>
      <c r="C718" s="6"/>
      <c r="D718" s="6"/>
      <c r="E718" s="6"/>
      <c r="F718" s="6" t="s">
        <v>96</v>
      </c>
      <c r="G718" s="6"/>
      <c r="H718" s="6" t="b">
        <v>0</v>
      </c>
      <c r="I718" s="6" t="b">
        <v>0</v>
      </c>
      <c r="J718" s="6" t="b">
        <v>0</v>
      </c>
      <c r="K718" s="106"/>
      <c r="L718" s="43"/>
      <c r="M718" s="24"/>
      <c r="N718" s="6"/>
      <c r="O718" s="6" t="b">
        <v>0</v>
      </c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43"/>
      <c r="AA718" s="43"/>
      <c r="AB718" s="43" t="s">
        <v>339</v>
      </c>
      <c r="AC718" s="6" t="s">
        <v>339</v>
      </c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</row>
    <row r="719">
      <c r="A719" s="6"/>
      <c r="B719" s="6"/>
      <c r="C719" s="6"/>
      <c r="D719" s="6"/>
      <c r="E719" s="6"/>
      <c r="F719" s="6" t="s">
        <v>96</v>
      </c>
      <c r="G719" s="6"/>
      <c r="H719" s="6" t="b">
        <v>0</v>
      </c>
      <c r="I719" s="6" t="b">
        <v>0</v>
      </c>
      <c r="J719" s="6" t="b">
        <v>0</v>
      </c>
      <c r="K719" s="106"/>
      <c r="L719" s="43"/>
      <c r="M719" s="24"/>
      <c r="N719" s="6"/>
      <c r="O719" s="6" t="b">
        <v>0</v>
      </c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43"/>
      <c r="AA719" s="43"/>
      <c r="AB719" s="43" t="s">
        <v>339</v>
      </c>
      <c r="AC719" s="6" t="s">
        <v>339</v>
      </c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</row>
    <row r="720">
      <c r="A720" s="6"/>
      <c r="B720" s="6"/>
      <c r="C720" s="6"/>
      <c r="D720" s="6"/>
      <c r="E720" s="6"/>
      <c r="F720" s="6" t="s">
        <v>96</v>
      </c>
      <c r="G720" s="6"/>
      <c r="H720" s="6" t="b">
        <v>0</v>
      </c>
      <c r="I720" s="6" t="b">
        <v>0</v>
      </c>
      <c r="J720" s="6" t="b">
        <v>0</v>
      </c>
      <c r="K720" s="106"/>
      <c r="L720" s="43"/>
      <c r="M720" s="24"/>
      <c r="N720" s="6"/>
      <c r="O720" s="6" t="b">
        <v>0</v>
      </c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43"/>
      <c r="AA720" s="43"/>
      <c r="AB720" s="43" t="s">
        <v>339</v>
      </c>
      <c r="AC720" s="6" t="s">
        <v>339</v>
      </c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</row>
    <row r="721">
      <c r="A721" s="6"/>
      <c r="B721" s="6"/>
      <c r="C721" s="6"/>
      <c r="D721" s="6"/>
      <c r="E721" s="6"/>
      <c r="F721" s="6" t="s">
        <v>96</v>
      </c>
      <c r="G721" s="6"/>
      <c r="H721" s="6" t="b">
        <v>0</v>
      </c>
      <c r="I721" s="6" t="b">
        <v>0</v>
      </c>
      <c r="J721" s="6" t="b">
        <v>0</v>
      </c>
      <c r="K721" s="106"/>
      <c r="L721" s="43"/>
      <c r="M721" s="24"/>
      <c r="N721" s="6"/>
      <c r="O721" s="6" t="b">
        <v>0</v>
      </c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43"/>
      <c r="AA721" s="43"/>
      <c r="AB721" s="43" t="s">
        <v>339</v>
      </c>
      <c r="AC721" s="6" t="s">
        <v>339</v>
      </c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</row>
    <row r="722">
      <c r="A722" s="6"/>
      <c r="B722" s="6"/>
      <c r="C722" s="6"/>
      <c r="D722" s="6"/>
      <c r="E722" s="6"/>
      <c r="F722" s="6" t="s">
        <v>96</v>
      </c>
      <c r="G722" s="6"/>
      <c r="H722" s="6" t="b">
        <v>0</v>
      </c>
      <c r="I722" s="6" t="b">
        <v>0</v>
      </c>
      <c r="J722" s="6" t="b">
        <v>0</v>
      </c>
      <c r="K722" s="106"/>
      <c r="L722" s="43"/>
      <c r="M722" s="24"/>
      <c r="N722" s="6"/>
      <c r="O722" s="6" t="b">
        <v>0</v>
      </c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43"/>
      <c r="AA722" s="43"/>
      <c r="AB722" s="43" t="s">
        <v>339</v>
      </c>
      <c r="AC722" s="6" t="s">
        <v>339</v>
      </c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</row>
    <row r="723">
      <c r="A723" s="6"/>
      <c r="B723" s="6"/>
      <c r="C723" s="6"/>
      <c r="D723" s="6"/>
      <c r="E723" s="6"/>
      <c r="F723" s="6" t="s">
        <v>96</v>
      </c>
      <c r="G723" s="6"/>
      <c r="H723" s="6" t="b">
        <v>0</v>
      </c>
      <c r="I723" s="6" t="b">
        <v>0</v>
      </c>
      <c r="J723" s="6" t="b">
        <v>0</v>
      </c>
      <c r="K723" s="106"/>
      <c r="L723" s="43"/>
      <c r="M723" s="24"/>
      <c r="N723" s="6"/>
      <c r="O723" s="6" t="b">
        <v>0</v>
      </c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43"/>
      <c r="AA723" s="43"/>
      <c r="AB723" s="43" t="s">
        <v>339</v>
      </c>
      <c r="AC723" s="6" t="s">
        <v>339</v>
      </c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</row>
    <row r="724">
      <c r="A724" s="6"/>
      <c r="B724" s="6"/>
      <c r="C724" s="6"/>
      <c r="D724" s="6"/>
      <c r="E724" s="6"/>
      <c r="F724" s="6" t="s">
        <v>96</v>
      </c>
      <c r="G724" s="6"/>
      <c r="H724" s="6" t="b">
        <v>0</v>
      </c>
      <c r="I724" s="6" t="b">
        <v>0</v>
      </c>
      <c r="J724" s="6" t="b">
        <v>0</v>
      </c>
      <c r="K724" s="106"/>
      <c r="L724" s="43"/>
      <c r="M724" s="24"/>
      <c r="N724" s="6"/>
      <c r="O724" s="6" t="b">
        <v>0</v>
      </c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43"/>
      <c r="AA724" s="43"/>
      <c r="AB724" s="43" t="s">
        <v>339</v>
      </c>
      <c r="AC724" s="6" t="s">
        <v>339</v>
      </c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</row>
    <row r="725">
      <c r="A725" s="6"/>
      <c r="B725" s="6"/>
      <c r="C725" s="6"/>
      <c r="D725" s="6"/>
      <c r="E725" s="6"/>
      <c r="F725" s="6" t="s">
        <v>96</v>
      </c>
      <c r="G725" s="6"/>
      <c r="H725" s="6" t="b">
        <v>0</v>
      </c>
      <c r="I725" s="6" t="b">
        <v>0</v>
      </c>
      <c r="J725" s="6" t="b">
        <v>0</v>
      </c>
      <c r="K725" s="106"/>
      <c r="L725" s="43"/>
      <c r="M725" s="24"/>
      <c r="N725" s="6"/>
      <c r="O725" s="6" t="b">
        <v>0</v>
      </c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43"/>
      <c r="AA725" s="43"/>
      <c r="AB725" s="43" t="s">
        <v>339</v>
      </c>
      <c r="AC725" s="6" t="s">
        <v>339</v>
      </c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</row>
    <row r="726">
      <c r="A726" s="6"/>
      <c r="B726" s="6"/>
      <c r="C726" s="6"/>
      <c r="D726" s="6"/>
      <c r="E726" s="6"/>
      <c r="F726" s="6" t="s">
        <v>96</v>
      </c>
      <c r="G726" s="6"/>
      <c r="H726" s="6" t="b">
        <v>0</v>
      </c>
      <c r="I726" s="6" t="b">
        <v>0</v>
      </c>
      <c r="J726" s="6" t="b">
        <v>0</v>
      </c>
      <c r="K726" s="106"/>
      <c r="L726" s="43"/>
      <c r="M726" s="24"/>
      <c r="N726" s="6"/>
      <c r="O726" s="6" t="b">
        <v>0</v>
      </c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43"/>
      <c r="AA726" s="43"/>
      <c r="AB726" s="43" t="s">
        <v>339</v>
      </c>
      <c r="AC726" s="6" t="s">
        <v>339</v>
      </c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</row>
    <row r="727">
      <c r="A727" s="6"/>
      <c r="B727" s="6"/>
      <c r="C727" s="6"/>
      <c r="D727" s="6"/>
      <c r="E727" s="6"/>
      <c r="F727" s="6" t="s">
        <v>96</v>
      </c>
      <c r="G727" s="6"/>
      <c r="H727" s="6" t="b">
        <v>0</v>
      </c>
      <c r="I727" s="6" t="b">
        <v>0</v>
      </c>
      <c r="J727" s="6" t="b">
        <v>0</v>
      </c>
      <c r="K727" s="106"/>
      <c r="L727" s="43"/>
      <c r="M727" s="24"/>
      <c r="N727" s="6"/>
      <c r="O727" s="6" t="b">
        <v>0</v>
      </c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43"/>
      <c r="AA727" s="43"/>
      <c r="AB727" s="43" t="s">
        <v>339</v>
      </c>
      <c r="AC727" s="6" t="s">
        <v>339</v>
      </c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</row>
    <row r="728">
      <c r="A728" s="6"/>
      <c r="B728" s="6"/>
      <c r="C728" s="6"/>
      <c r="D728" s="6"/>
      <c r="E728" s="6"/>
      <c r="F728" s="6" t="s">
        <v>96</v>
      </c>
      <c r="G728" s="6"/>
      <c r="H728" s="6" t="b">
        <v>0</v>
      </c>
      <c r="I728" s="6" t="b">
        <v>0</v>
      </c>
      <c r="J728" s="6" t="b">
        <v>0</v>
      </c>
      <c r="K728" s="106"/>
      <c r="L728" s="43"/>
      <c r="M728" s="24"/>
      <c r="N728" s="6"/>
      <c r="O728" s="6" t="b">
        <v>0</v>
      </c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43"/>
      <c r="AA728" s="43"/>
      <c r="AB728" s="43" t="s">
        <v>339</v>
      </c>
      <c r="AC728" s="6" t="s">
        <v>339</v>
      </c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</row>
    <row r="729">
      <c r="A729" s="6"/>
      <c r="B729" s="6"/>
      <c r="C729" s="6"/>
      <c r="D729" s="6"/>
      <c r="E729" s="6"/>
      <c r="F729" s="6" t="s">
        <v>96</v>
      </c>
      <c r="G729" s="6"/>
      <c r="H729" s="6" t="b">
        <v>0</v>
      </c>
      <c r="I729" s="6" t="b">
        <v>0</v>
      </c>
      <c r="J729" s="6" t="b">
        <v>0</v>
      </c>
      <c r="K729" s="106"/>
      <c r="L729" s="43"/>
      <c r="M729" s="24"/>
      <c r="N729" s="6"/>
      <c r="O729" s="6" t="b">
        <v>0</v>
      </c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43"/>
      <c r="AA729" s="43"/>
      <c r="AB729" s="43" t="s">
        <v>339</v>
      </c>
      <c r="AC729" s="6" t="s">
        <v>339</v>
      </c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</row>
    <row r="730">
      <c r="A730" s="6"/>
      <c r="B730" s="6"/>
      <c r="C730" s="6"/>
      <c r="D730" s="6"/>
      <c r="E730" s="6"/>
      <c r="F730" s="6" t="s">
        <v>96</v>
      </c>
      <c r="G730" s="6"/>
      <c r="H730" s="6" t="b">
        <v>0</v>
      </c>
      <c r="I730" s="6" t="b">
        <v>0</v>
      </c>
      <c r="J730" s="6" t="b">
        <v>0</v>
      </c>
      <c r="K730" s="106"/>
      <c r="L730" s="43"/>
      <c r="M730" s="24"/>
      <c r="N730" s="6"/>
      <c r="O730" s="6" t="b">
        <v>0</v>
      </c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43"/>
      <c r="AA730" s="43"/>
      <c r="AB730" s="43" t="s">
        <v>339</v>
      </c>
      <c r="AC730" s="6" t="s">
        <v>339</v>
      </c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</row>
    <row r="731">
      <c r="A731" s="6"/>
      <c r="B731" s="6"/>
      <c r="C731" s="6"/>
      <c r="D731" s="6"/>
      <c r="E731" s="6"/>
      <c r="F731" s="6" t="s">
        <v>96</v>
      </c>
      <c r="G731" s="6"/>
      <c r="H731" s="6" t="b">
        <v>0</v>
      </c>
      <c r="I731" s="6" t="b">
        <v>0</v>
      </c>
      <c r="J731" s="6" t="b">
        <v>0</v>
      </c>
      <c r="K731" s="106"/>
      <c r="L731" s="43"/>
      <c r="M731" s="24"/>
      <c r="N731" s="6"/>
      <c r="O731" s="6" t="b">
        <v>0</v>
      </c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43"/>
      <c r="AA731" s="43"/>
      <c r="AB731" s="43" t="s">
        <v>339</v>
      </c>
      <c r="AC731" s="6" t="s">
        <v>339</v>
      </c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</row>
    <row r="732">
      <c r="A732" s="6"/>
      <c r="B732" s="6"/>
      <c r="C732" s="6"/>
      <c r="D732" s="6"/>
      <c r="E732" s="6"/>
      <c r="F732" s="6" t="s">
        <v>96</v>
      </c>
      <c r="G732" s="6"/>
      <c r="H732" s="6" t="b">
        <v>0</v>
      </c>
      <c r="I732" s="6" t="b">
        <v>0</v>
      </c>
      <c r="J732" s="6" t="b">
        <v>0</v>
      </c>
      <c r="K732" s="106"/>
      <c r="L732" s="43"/>
      <c r="M732" s="24"/>
      <c r="N732" s="6"/>
      <c r="O732" s="6" t="b">
        <v>0</v>
      </c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43"/>
      <c r="AA732" s="43"/>
      <c r="AB732" s="43" t="s">
        <v>339</v>
      </c>
      <c r="AC732" s="6" t="s">
        <v>339</v>
      </c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</row>
    <row r="733">
      <c r="A733" s="6"/>
      <c r="B733" s="6"/>
      <c r="C733" s="6"/>
      <c r="D733" s="6"/>
      <c r="E733" s="6"/>
      <c r="F733" s="6" t="s">
        <v>96</v>
      </c>
      <c r="G733" s="6"/>
      <c r="H733" s="6" t="b">
        <v>0</v>
      </c>
      <c r="I733" s="6" t="b">
        <v>0</v>
      </c>
      <c r="J733" s="6" t="b">
        <v>0</v>
      </c>
      <c r="K733" s="106"/>
      <c r="L733" s="43"/>
      <c r="M733" s="24"/>
      <c r="N733" s="6"/>
      <c r="O733" s="6" t="b">
        <v>0</v>
      </c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43"/>
      <c r="AA733" s="43"/>
      <c r="AB733" s="43" t="s">
        <v>339</v>
      </c>
      <c r="AC733" s="6" t="s">
        <v>339</v>
      </c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</row>
    <row r="734">
      <c r="A734" s="6"/>
      <c r="B734" s="6"/>
      <c r="C734" s="6"/>
      <c r="D734" s="6"/>
      <c r="E734" s="6"/>
      <c r="F734" s="6" t="s">
        <v>96</v>
      </c>
      <c r="G734" s="6"/>
      <c r="H734" s="6" t="b">
        <v>0</v>
      </c>
      <c r="I734" s="6" t="b">
        <v>0</v>
      </c>
      <c r="J734" s="6" t="b">
        <v>0</v>
      </c>
      <c r="K734" s="106"/>
      <c r="L734" s="43"/>
      <c r="M734" s="24"/>
      <c r="N734" s="6"/>
      <c r="O734" s="6" t="b">
        <v>0</v>
      </c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43"/>
      <c r="AA734" s="43"/>
      <c r="AB734" s="43" t="s">
        <v>339</v>
      </c>
      <c r="AC734" s="6" t="s">
        <v>339</v>
      </c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</row>
    <row r="735">
      <c r="A735" s="6"/>
      <c r="B735" s="6"/>
      <c r="C735" s="6"/>
      <c r="D735" s="6"/>
      <c r="E735" s="6"/>
      <c r="F735" s="6" t="s">
        <v>96</v>
      </c>
      <c r="G735" s="6"/>
      <c r="H735" s="6" t="b">
        <v>0</v>
      </c>
      <c r="I735" s="6" t="b">
        <v>0</v>
      </c>
      <c r="J735" s="6" t="b">
        <v>0</v>
      </c>
      <c r="K735" s="106"/>
      <c r="L735" s="43"/>
      <c r="M735" s="24"/>
      <c r="N735" s="6"/>
      <c r="O735" s="6" t="b">
        <v>0</v>
      </c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43"/>
      <c r="AA735" s="43"/>
      <c r="AB735" s="43" t="s">
        <v>339</v>
      </c>
      <c r="AC735" s="6" t="s">
        <v>339</v>
      </c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</row>
    <row r="736">
      <c r="A736" s="6"/>
      <c r="B736" s="6"/>
      <c r="C736" s="6"/>
      <c r="D736" s="6"/>
      <c r="E736" s="6"/>
      <c r="F736" s="6" t="s">
        <v>96</v>
      </c>
      <c r="G736" s="6"/>
      <c r="H736" s="6" t="b">
        <v>0</v>
      </c>
      <c r="I736" s="6" t="b">
        <v>0</v>
      </c>
      <c r="J736" s="6" t="b">
        <v>0</v>
      </c>
      <c r="K736" s="106"/>
      <c r="L736" s="43"/>
      <c r="M736" s="24"/>
      <c r="N736" s="6"/>
      <c r="O736" s="6" t="b">
        <v>0</v>
      </c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43"/>
      <c r="AA736" s="43"/>
      <c r="AB736" s="43" t="s">
        <v>339</v>
      </c>
      <c r="AC736" s="6" t="s">
        <v>339</v>
      </c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</row>
    <row r="737">
      <c r="A737" s="6"/>
      <c r="B737" s="6"/>
      <c r="C737" s="6"/>
      <c r="D737" s="6"/>
      <c r="E737" s="6"/>
      <c r="F737" s="6" t="s">
        <v>96</v>
      </c>
      <c r="G737" s="6"/>
      <c r="H737" s="6" t="b">
        <v>0</v>
      </c>
      <c r="I737" s="6" t="b">
        <v>0</v>
      </c>
      <c r="J737" s="6" t="b">
        <v>0</v>
      </c>
      <c r="K737" s="106"/>
      <c r="L737" s="43"/>
      <c r="M737" s="24"/>
      <c r="N737" s="6"/>
      <c r="O737" s="6" t="b">
        <v>0</v>
      </c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43"/>
      <c r="AA737" s="43"/>
      <c r="AB737" s="43" t="s">
        <v>339</v>
      </c>
      <c r="AC737" s="6" t="s">
        <v>339</v>
      </c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</row>
    <row r="738">
      <c r="A738" s="6"/>
      <c r="B738" s="6"/>
      <c r="C738" s="6"/>
      <c r="D738" s="6"/>
      <c r="E738" s="6"/>
      <c r="F738" s="6" t="s">
        <v>96</v>
      </c>
      <c r="G738" s="6"/>
      <c r="H738" s="6" t="b">
        <v>0</v>
      </c>
      <c r="I738" s="6" t="b">
        <v>0</v>
      </c>
      <c r="J738" s="6" t="b">
        <v>0</v>
      </c>
      <c r="K738" s="106"/>
      <c r="L738" s="43"/>
      <c r="M738" s="24"/>
      <c r="N738" s="6"/>
      <c r="O738" s="6" t="b">
        <v>0</v>
      </c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43"/>
      <c r="AA738" s="43"/>
      <c r="AB738" s="43" t="s">
        <v>339</v>
      </c>
      <c r="AC738" s="6" t="s">
        <v>339</v>
      </c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</row>
    <row r="739">
      <c r="A739" s="6"/>
      <c r="B739" s="6"/>
      <c r="C739" s="6"/>
      <c r="D739" s="6"/>
      <c r="E739" s="6"/>
      <c r="F739" s="6" t="s">
        <v>96</v>
      </c>
      <c r="G739" s="6"/>
      <c r="H739" s="6" t="b">
        <v>0</v>
      </c>
      <c r="I739" s="6" t="b">
        <v>0</v>
      </c>
      <c r="J739" s="6" t="b">
        <v>0</v>
      </c>
      <c r="K739" s="106"/>
      <c r="L739" s="43"/>
      <c r="M739" s="24"/>
      <c r="N739" s="6"/>
      <c r="O739" s="6" t="b">
        <v>0</v>
      </c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43"/>
      <c r="AA739" s="43"/>
      <c r="AB739" s="43" t="s">
        <v>339</v>
      </c>
      <c r="AC739" s="6" t="s">
        <v>339</v>
      </c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</row>
    <row r="740">
      <c r="A740" s="6"/>
      <c r="B740" s="6"/>
      <c r="C740" s="6"/>
      <c r="D740" s="6"/>
      <c r="E740" s="6"/>
      <c r="F740" s="6" t="s">
        <v>96</v>
      </c>
      <c r="G740" s="6"/>
      <c r="H740" s="6" t="b">
        <v>0</v>
      </c>
      <c r="I740" s="6" t="b">
        <v>0</v>
      </c>
      <c r="J740" s="6" t="b">
        <v>0</v>
      </c>
      <c r="K740" s="106"/>
      <c r="L740" s="43"/>
      <c r="M740" s="24"/>
      <c r="N740" s="6"/>
      <c r="O740" s="6" t="b">
        <v>0</v>
      </c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43"/>
      <c r="AA740" s="43"/>
      <c r="AB740" s="43" t="s">
        <v>339</v>
      </c>
      <c r="AC740" s="6" t="s">
        <v>339</v>
      </c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</row>
    <row r="741">
      <c r="A741" s="6"/>
      <c r="B741" s="6"/>
      <c r="C741" s="6"/>
      <c r="D741" s="6"/>
      <c r="E741" s="6"/>
      <c r="F741" s="6" t="s">
        <v>96</v>
      </c>
      <c r="G741" s="6"/>
      <c r="H741" s="6" t="b">
        <v>0</v>
      </c>
      <c r="I741" s="6" t="b">
        <v>0</v>
      </c>
      <c r="J741" s="6" t="b">
        <v>0</v>
      </c>
      <c r="K741" s="106"/>
      <c r="L741" s="43"/>
      <c r="M741" s="24"/>
      <c r="N741" s="6"/>
      <c r="O741" s="6" t="b">
        <v>0</v>
      </c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43"/>
      <c r="AA741" s="43"/>
      <c r="AB741" s="43" t="s">
        <v>339</v>
      </c>
      <c r="AC741" s="6" t="s">
        <v>339</v>
      </c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</row>
    <row r="742">
      <c r="A742" s="6"/>
      <c r="B742" s="6"/>
      <c r="C742" s="6"/>
      <c r="D742" s="6"/>
      <c r="E742" s="6"/>
      <c r="F742" s="6" t="s">
        <v>96</v>
      </c>
      <c r="G742" s="6"/>
      <c r="H742" s="6" t="b">
        <v>0</v>
      </c>
      <c r="I742" s="6" t="b">
        <v>0</v>
      </c>
      <c r="J742" s="6" t="b">
        <v>0</v>
      </c>
      <c r="K742" s="106"/>
      <c r="L742" s="43"/>
      <c r="M742" s="24"/>
      <c r="N742" s="6"/>
      <c r="O742" s="6" t="b">
        <v>0</v>
      </c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43"/>
      <c r="AA742" s="43"/>
      <c r="AB742" s="43" t="s">
        <v>339</v>
      </c>
      <c r="AC742" s="6" t="s">
        <v>339</v>
      </c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</row>
    <row r="743">
      <c r="A743" s="6"/>
      <c r="B743" s="6"/>
      <c r="C743" s="6"/>
      <c r="D743" s="6"/>
      <c r="E743" s="6"/>
      <c r="F743" s="6" t="s">
        <v>96</v>
      </c>
      <c r="G743" s="6"/>
      <c r="H743" s="6" t="b">
        <v>0</v>
      </c>
      <c r="I743" s="6" t="b">
        <v>0</v>
      </c>
      <c r="J743" s="6" t="b">
        <v>0</v>
      </c>
      <c r="K743" s="106"/>
      <c r="L743" s="43"/>
      <c r="M743" s="24"/>
      <c r="N743" s="6"/>
      <c r="O743" s="6" t="b">
        <v>0</v>
      </c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43"/>
      <c r="AA743" s="43"/>
      <c r="AB743" s="43" t="s">
        <v>339</v>
      </c>
      <c r="AC743" s="6" t="s">
        <v>339</v>
      </c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</row>
    <row r="744">
      <c r="A744" s="6"/>
      <c r="B744" s="6"/>
      <c r="C744" s="6"/>
      <c r="D744" s="6"/>
      <c r="E744" s="6"/>
      <c r="F744" s="6" t="s">
        <v>96</v>
      </c>
      <c r="G744" s="6"/>
      <c r="H744" s="6" t="b">
        <v>0</v>
      </c>
      <c r="I744" s="6" t="b">
        <v>0</v>
      </c>
      <c r="J744" s="6" t="b">
        <v>0</v>
      </c>
      <c r="K744" s="106"/>
      <c r="L744" s="43"/>
      <c r="M744" s="24"/>
      <c r="N744" s="6"/>
      <c r="O744" s="6" t="b">
        <v>0</v>
      </c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43"/>
      <c r="AA744" s="43"/>
      <c r="AB744" s="43" t="s">
        <v>339</v>
      </c>
      <c r="AC744" s="6" t="s">
        <v>339</v>
      </c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</row>
    <row r="745">
      <c r="A745" s="6"/>
      <c r="B745" s="6"/>
      <c r="C745" s="6"/>
      <c r="D745" s="6"/>
      <c r="E745" s="6"/>
      <c r="F745" s="6" t="s">
        <v>96</v>
      </c>
      <c r="G745" s="6"/>
      <c r="H745" s="6" t="b">
        <v>0</v>
      </c>
      <c r="I745" s="6" t="b">
        <v>0</v>
      </c>
      <c r="J745" s="6" t="b">
        <v>0</v>
      </c>
      <c r="K745" s="106"/>
      <c r="L745" s="43"/>
      <c r="M745" s="24"/>
      <c r="N745" s="6"/>
      <c r="O745" s="6" t="b">
        <v>0</v>
      </c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43"/>
      <c r="AA745" s="43"/>
      <c r="AB745" s="43" t="s">
        <v>339</v>
      </c>
      <c r="AC745" s="6" t="s">
        <v>339</v>
      </c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</row>
    <row r="746">
      <c r="A746" s="6"/>
      <c r="B746" s="6"/>
      <c r="C746" s="6"/>
      <c r="D746" s="6"/>
      <c r="E746" s="6"/>
      <c r="F746" s="6" t="s">
        <v>96</v>
      </c>
      <c r="G746" s="6"/>
      <c r="H746" s="6" t="b">
        <v>0</v>
      </c>
      <c r="I746" s="6" t="b">
        <v>0</v>
      </c>
      <c r="J746" s="6" t="b">
        <v>0</v>
      </c>
      <c r="K746" s="106"/>
      <c r="L746" s="43"/>
      <c r="M746" s="24"/>
      <c r="N746" s="6"/>
      <c r="O746" s="6" t="b">
        <v>0</v>
      </c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43"/>
      <c r="AA746" s="43"/>
      <c r="AB746" s="43" t="s">
        <v>339</v>
      </c>
      <c r="AC746" s="6" t="s">
        <v>339</v>
      </c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</row>
    <row r="747">
      <c r="A747" s="6"/>
      <c r="B747" s="6"/>
      <c r="C747" s="6"/>
      <c r="D747" s="6"/>
      <c r="E747" s="6"/>
      <c r="F747" s="6" t="s">
        <v>96</v>
      </c>
      <c r="G747" s="6"/>
      <c r="H747" s="6" t="b">
        <v>0</v>
      </c>
      <c r="I747" s="6" t="b">
        <v>0</v>
      </c>
      <c r="J747" s="6" t="b">
        <v>0</v>
      </c>
      <c r="K747" s="106"/>
      <c r="L747" s="43"/>
      <c r="M747" s="24"/>
      <c r="N747" s="6"/>
      <c r="O747" s="6" t="b">
        <v>0</v>
      </c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43"/>
      <c r="AA747" s="43"/>
      <c r="AB747" s="43" t="s">
        <v>339</v>
      </c>
      <c r="AC747" s="6" t="s">
        <v>339</v>
      </c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</row>
    <row r="748">
      <c r="A748" s="6"/>
      <c r="B748" s="6"/>
      <c r="C748" s="6"/>
      <c r="D748" s="6"/>
      <c r="E748" s="6"/>
      <c r="F748" s="6" t="s">
        <v>96</v>
      </c>
      <c r="G748" s="6"/>
      <c r="H748" s="6" t="b">
        <v>0</v>
      </c>
      <c r="I748" s="6" t="b">
        <v>0</v>
      </c>
      <c r="J748" s="6" t="b">
        <v>0</v>
      </c>
      <c r="K748" s="106"/>
      <c r="L748" s="43"/>
      <c r="M748" s="24"/>
      <c r="N748" s="6"/>
      <c r="O748" s="6" t="b">
        <v>0</v>
      </c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43"/>
      <c r="AA748" s="43"/>
      <c r="AB748" s="43" t="s">
        <v>339</v>
      </c>
      <c r="AC748" s="6" t="s">
        <v>339</v>
      </c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</row>
    <row r="749">
      <c r="A749" s="6"/>
      <c r="B749" s="6"/>
      <c r="C749" s="6"/>
      <c r="D749" s="6"/>
      <c r="E749" s="6"/>
      <c r="F749" s="6" t="s">
        <v>96</v>
      </c>
      <c r="G749" s="6"/>
      <c r="H749" s="6" t="b">
        <v>0</v>
      </c>
      <c r="I749" s="6" t="b">
        <v>0</v>
      </c>
      <c r="J749" s="6" t="b">
        <v>0</v>
      </c>
      <c r="K749" s="106"/>
      <c r="L749" s="43"/>
      <c r="M749" s="24"/>
      <c r="N749" s="6"/>
      <c r="O749" s="6" t="b">
        <v>0</v>
      </c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43"/>
      <c r="AA749" s="43"/>
      <c r="AB749" s="43" t="s">
        <v>339</v>
      </c>
      <c r="AC749" s="6" t="s">
        <v>339</v>
      </c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</row>
    <row r="750">
      <c r="A750" s="6"/>
      <c r="B750" s="6"/>
      <c r="C750" s="6"/>
      <c r="D750" s="6"/>
      <c r="E750" s="6"/>
      <c r="F750" s="6" t="s">
        <v>96</v>
      </c>
      <c r="G750" s="6"/>
      <c r="H750" s="6" t="b">
        <v>0</v>
      </c>
      <c r="I750" s="6" t="b">
        <v>0</v>
      </c>
      <c r="J750" s="6" t="b">
        <v>0</v>
      </c>
      <c r="K750" s="106"/>
      <c r="L750" s="43"/>
      <c r="M750" s="24"/>
      <c r="N750" s="6"/>
      <c r="O750" s="6" t="b">
        <v>0</v>
      </c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43"/>
      <c r="AA750" s="43"/>
      <c r="AB750" s="43" t="s">
        <v>339</v>
      </c>
      <c r="AC750" s="6" t="s">
        <v>339</v>
      </c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</row>
    <row r="751">
      <c r="A751" s="6"/>
      <c r="B751" s="6"/>
      <c r="C751" s="6"/>
      <c r="D751" s="6"/>
      <c r="E751" s="6"/>
      <c r="F751" s="6" t="s">
        <v>96</v>
      </c>
      <c r="G751" s="6"/>
      <c r="H751" s="6" t="b">
        <v>0</v>
      </c>
      <c r="I751" s="6" t="b">
        <v>0</v>
      </c>
      <c r="J751" s="6" t="b">
        <v>0</v>
      </c>
      <c r="K751" s="106"/>
      <c r="L751" s="43"/>
      <c r="M751" s="24"/>
      <c r="N751" s="6"/>
      <c r="O751" s="6" t="b">
        <v>0</v>
      </c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43"/>
      <c r="AA751" s="43"/>
      <c r="AB751" s="43" t="s">
        <v>339</v>
      </c>
      <c r="AC751" s="6" t="s">
        <v>339</v>
      </c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</row>
    <row r="752">
      <c r="A752" s="6"/>
      <c r="B752" s="6"/>
      <c r="C752" s="6"/>
      <c r="D752" s="6"/>
      <c r="E752" s="6"/>
      <c r="F752" s="6" t="s">
        <v>96</v>
      </c>
      <c r="G752" s="6"/>
      <c r="H752" s="6" t="b">
        <v>0</v>
      </c>
      <c r="I752" s="6" t="b">
        <v>0</v>
      </c>
      <c r="J752" s="6" t="b">
        <v>0</v>
      </c>
      <c r="K752" s="106"/>
      <c r="L752" s="43"/>
      <c r="M752" s="24"/>
      <c r="N752" s="6"/>
      <c r="O752" s="6" t="b">
        <v>0</v>
      </c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43"/>
      <c r="AA752" s="43"/>
      <c r="AB752" s="43" t="s">
        <v>339</v>
      </c>
      <c r="AC752" s="6" t="s">
        <v>339</v>
      </c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</row>
    <row r="753">
      <c r="A753" s="6"/>
      <c r="B753" s="6"/>
      <c r="C753" s="6"/>
      <c r="D753" s="6"/>
      <c r="E753" s="6"/>
      <c r="F753" s="6" t="s">
        <v>96</v>
      </c>
      <c r="G753" s="6"/>
      <c r="H753" s="6" t="b">
        <v>0</v>
      </c>
      <c r="I753" s="6" t="b">
        <v>0</v>
      </c>
      <c r="J753" s="6" t="b">
        <v>0</v>
      </c>
      <c r="K753" s="106"/>
      <c r="L753" s="43"/>
      <c r="M753" s="24"/>
      <c r="N753" s="6"/>
      <c r="O753" s="6" t="b">
        <v>0</v>
      </c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43"/>
      <c r="AA753" s="43"/>
      <c r="AB753" s="43" t="s">
        <v>339</v>
      </c>
      <c r="AC753" s="6" t="s">
        <v>339</v>
      </c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</row>
    <row r="754">
      <c r="A754" s="6"/>
      <c r="B754" s="6"/>
      <c r="C754" s="6"/>
      <c r="D754" s="6"/>
      <c r="E754" s="6"/>
      <c r="F754" s="6" t="s">
        <v>96</v>
      </c>
      <c r="G754" s="6"/>
      <c r="H754" s="6" t="b">
        <v>0</v>
      </c>
      <c r="I754" s="6" t="b">
        <v>0</v>
      </c>
      <c r="J754" s="6" t="b">
        <v>0</v>
      </c>
      <c r="K754" s="106"/>
      <c r="L754" s="43"/>
      <c r="M754" s="24"/>
      <c r="N754" s="6"/>
      <c r="O754" s="6" t="b">
        <v>0</v>
      </c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43"/>
      <c r="AA754" s="43"/>
      <c r="AB754" s="43" t="s">
        <v>339</v>
      </c>
      <c r="AC754" s="6" t="s">
        <v>339</v>
      </c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</row>
    <row r="755">
      <c r="A755" s="6"/>
      <c r="B755" s="6"/>
      <c r="C755" s="6"/>
      <c r="D755" s="6"/>
      <c r="E755" s="6"/>
      <c r="F755" s="6" t="s">
        <v>96</v>
      </c>
      <c r="G755" s="6"/>
      <c r="H755" s="6" t="b">
        <v>0</v>
      </c>
      <c r="I755" s="6" t="b">
        <v>0</v>
      </c>
      <c r="J755" s="6" t="b">
        <v>0</v>
      </c>
      <c r="K755" s="106"/>
      <c r="L755" s="43"/>
      <c r="M755" s="24"/>
      <c r="N755" s="6"/>
      <c r="O755" s="6" t="b">
        <v>0</v>
      </c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43"/>
      <c r="AA755" s="43"/>
      <c r="AB755" s="43" t="s">
        <v>339</v>
      </c>
      <c r="AC755" s="6" t="s">
        <v>339</v>
      </c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</row>
    <row r="756">
      <c r="A756" s="6"/>
      <c r="B756" s="6"/>
      <c r="C756" s="6"/>
      <c r="D756" s="6"/>
      <c r="E756" s="6"/>
      <c r="F756" s="6" t="s">
        <v>96</v>
      </c>
      <c r="G756" s="6"/>
      <c r="H756" s="6" t="b">
        <v>0</v>
      </c>
      <c r="I756" s="6" t="b">
        <v>0</v>
      </c>
      <c r="J756" s="6" t="b">
        <v>0</v>
      </c>
      <c r="K756" s="106"/>
      <c r="L756" s="43"/>
      <c r="M756" s="24"/>
      <c r="N756" s="6"/>
      <c r="O756" s="6" t="b">
        <v>0</v>
      </c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43"/>
      <c r="AA756" s="43"/>
      <c r="AB756" s="43" t="s">
        <v>339</v>
      </c>
      <c r="AC756" s="6" t="s">
        <v>339</v>
      </c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</row>
    <row r="757">
      <c r="A757" s="6"/>
      <c r="B757" s="6"/>
      <c r="C757" s="6"/>
      <c r="D757" s="6"/>
      <c r="E757" s="6"/>
      <c r="F757" s="6" t="s">
        <v>96</v>
      </c>
      <c r="G757" s="6"/>
      <c r="H757" s="6" t="b">
        <v>0</v>
      </c>
      <c r="I757" s="6" t="b">
        <v>0</v>
      </c>
      <c r="J757" s="6" t="b">
        <v>0</v>
      </c>
      <c r="K757" s="106"/>
      <c r="L757" s="43"/>
      <c r="M757" s="24"/>
      <c r="N757" s="6"/>
      <c r="O757" s="6" t="b">
        <v>0</v>
      </c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43"/>
      <c r="AA757" s="43"/>
      <c r="AB757" s="43" t="s">
        <v>339</v>
      </c>
      <c r="AC757" s="6" t="s">
        <v>339</v>
      </c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</row>
    <row r="758">
      <c r="A758" s="6"/>
      <c r="B758" s="6"/>
      <c r="C758" s="6"/>
      <c r="D758" s="6"/>
      <c r="E758" s="6"/>
      <c r="F758" s="6" t="s">
        <v>96</v>
      </c>
      <c r="G758" s="6"/>
      <c r="H758" s="6" t="b">
        <v>0</v>
      </c>
      <c r="I758" s="6" t="b">
        <v>0</v>
      </c>
      <c r="J758" s="6" t="b">
        <v>0</v>
      </c>
      <c r="K758" s="106"/>
      <c r="L758" s="43"/>
      <c r="M758" s="24"/>
      <c r="N758" s="6"/>
      <c r="O758" s="6" t="b">
        <v>0</v>
      </c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43"/>
      <c r="AA758" s="43"/>
      <c r="AB758" s="43" t="s">
        <v>339</v>
      </c>
      <c r="AC758" s="6" t="s">
        <v>339</v>
      </c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</row>
    <row r="759">
      <c r="A759" s="6"/>
      <c r="B759" s="6"/>
      <c r="C759" s="6"/>
      <c r="D759" s="6"/>
      <c r="E759" s="6"/>
      <c r="F759" s="6" t="s">
        <v>96</v>
      </c>
      <c r="G759" s="6"/>
      <c r="H759" s="6" t="b">
        <v>0</v>
      </c>
      <c r="I759" s="6" t="b">
        <v>0</v>
      </c>
      <c r="J759" s="6" t="b">
        <v>0</v>
      </c>
      <c r="K759" s="106"/>
      <c r="L759" s="43"/>
      <c r="M759" s="24"/>
      <c r="N759" s="6"/>
      <c r="O759" s="6" t="b">
        <v>0</v>
      </c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43"/>
      <c r="AA759" s="43"/>
      <c r="AB759" s="43" t="s">
        <v>339</v>
      </c>
      <c r="AC759" s="6" t="s">
        <v>339</v>
      </c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</row>
    <row r="760">
      <c r="A760" s="6"/>
      <c r="B760" s="6"/>
      <c r="C760" s="6"/>
      <c r="D760" s="6"/>
      <c r="E760" s="6"/>
      <c r="F760" s="6" t="s">
        <v>96</v>
      </c>
      <c r="G760" s="6"/>
      <c r="H760" s="6" t="b">
        <v>0</v>
      </c>
      <c r="I760" s="6" t="b">
        <v>0</v>
      </c>
      <c r="J760" s="6" t="b">
        <v>0</v>
      </c>
      <c r="K760" s="106"/>
      <c r="L760" s="43"/>
      <c r="M760" s="24"/>
      <c r="N760" s="6"/>
      <c r="O760" s="6" t="b">
        <v>0</v>
      </c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43"/>
      <c r="AA760" s="43"/>
      <c r="AB760" s="43" t="s">
        <v>339</v>
      </c>
      <c r="AC760" s="6" t="s">
        <v>339</v>
      </c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</row>
    <row r="761">
      <c r="A761" s="6"/>
      <c r="B761" s="6"/>
      <c r="C761" s="6"/>
      <c r="D761" s="6"/>
      <c r="E761" s="6"/>
      <c r="F761" s="6" t="s">
        <v>96</v>
      </c>
      <c r="G761" s="6"/>
      <c r="H761" s="6" t="b">
        <v>0</v>
      </c>
      <c r="I761" s="6" t="b">
        <v>0</v>
      </c>
      <c r="J761" s="6" t="b">
        <v>0</v>
      </c>
      <c r="K761" s="106"/>
      <c r="L761" s="43"/>
      <c r="M761" s="24"/>
      <c r="N761" s="6"/>
      <c r="O761" s="6" t="b">
        <v>0</v>
      </c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43"/>
      <c r="AA761" s="43"/>
      <c r="AB761" s="43" t="s">
        <v>339</v>
      </c>
      <c r="AC761" s="6" t="s">
        <v>339</v>
      </c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</row>
    <row r="762">
      <c r="A762" s="6"/>
      <c r="B762" s="6"/>
      <c r="C762" s="6"/>
      <c r="D762" s="6"/>
      <c r="E762" s="6"/>
      <c r="F762" s="6" t="s">
        <v>96</v>
      </c>
      <c r="G762" s="6"/>
      <c r="H762" s="6" t="b">
        <v>0</v>
      </c>
      <c r="I762" s="6" t="b">
        <v>0</v>
      </c>
      <c r="J762" s="6" t="b">
        <v>0</v>
      </c>
      <c r="K762" s="106"/>
      <c r="L762" s="43"/>
      <c r="M762" s="24"/>
      <c r="N762" s="6"/>
      <c r="O762" s="6" t="b">
        <v>0</v>
      </c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43"/>
      <c r="AA762" s="43"/>
      <c r="AB762" s="43" t="s">
        <v>339</v>
      </c>
      <c r="AC762" s="6" t="s">
        <v>339</v>
      </c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</row>
    <row r="763">
      <c r="A763" s="6"/>
      <c r="B763" s="6"/>
      <c r="C763" s="6"/>
      <c r="D763" s="6"/>
      <c r="E763" s="6"/>
      <c r="F763" s="6" t="s">
        <v>96</v>
      </c>
      <c r="G763" s="6"/>
      <c r="H763" s="6" t="b">
        <v>0</v>
      </c>
      <c r="I763" s="6" t="b">
        <v>0</v>
      </c>
      <c r="J763" s="6" t="b">
        <v>0</v>
      </c>
      <c r="K763" s="106"/>
      <c r="L763" s="43"/>
      <c r="M763" s="24"/>
      <c r="N763" s="6"/>
      <c r="O763" s="6" t="b">
        <v>0</v>
      </c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43"/>
      <c r="AA763" s="43"/>
      <c r="AB763" s="43" t="s">
        <v>339</v>
      </c>
      <c r="AC763" s="6" t="s">
        <v>339</v>
      </c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</row>
    <row r="764">
      <c r="A764" s="6"/>
      <c r="B764" s="6"/>
      <c r="C764" s="6"/>
      <c r="D764" s="6"/>
      <c r="E764" s="6"/>
      <c r="F764" s="6" t="s">
        <v>96</v>
      </c>
      <c r="G764" s="6"/>
      <c r="H764" s="6" t="b">
        <v>0</v>
      </c>
      <c r="I764" s="6" t="b">
        <v>0</v>
      </c>
      <c r="J764" s="6" t="b">
        <v>0</v>
      </c>
      <c r="K764" s="106"/>
      <c r="L764" s="43"/>
      <c r="M764" s="24"/>
      <c r="N764" s="6"/>
      <c r="O764" s="6" t="b">
        <v>0</v>
      </c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43"/>
      <c r="AA764" s="43"/>
      <c r="AB764" s="43" t="s">
        <v>339</v>
      </c>
      <c r="AC764" s="6" t="s">
        <v>339</v>
      </c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</row>
    <row r="765">
      <c r="A765" s="6"/>
      <c r="B765" s="6"/>
      <c r="C765" s="6"/>
      <c r="D765" s="6"/>
      <c r="E765" s="6"/>
      <c r="F765" s="6" t="s">
        <v>96</v>
      </c>
      <c r="G765" s="6"/>
      <c r="H765" s="6" t="b">
        <v>0</v>
      </c>
      <c r="I765" s="6" t="b">
        <v>0</v>
      </c>
      <c r="J765" s="6" t="b">
        <v>0</v>
      </c>
      <c r="K765" s="106"/>
      <c r="L765" s="43"/>
      <c r="M765" s="24"/>
      <c r="N765" s="6"/>
      <c r="O765" s="6" t="b">
        <v>0</v>
      </c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43"/>
      <c r="AA765" s="43"/>
      <c r="AB765" s="43" t="s">
        <v>339</v>
      </c>
      <c r="AC765" s="6" t="s">
        <v>339</v>
      </c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</row>
    <row r="766">
      <c r="A766" s="6"/>
      <c r="B766" s="6"/>
      <c r="C766" s="6"/>
      <c r="D766" s="6"/>
      <c r="E766" s="6"/>
      <c r="F766" s="6" t="s">
        <v>96</v>
      </c>
      <c r="G766" s="6"/>
      <c r="H766" s="6" t="b">
        <v>0</v>
      </c>
      <c r="I766" s="6" t="b">
        <v>0</v>
      </c>
      <c r="J766" s="6" t="b">
        <v>0</v>
      </c>
      <c r="K766" s="106"/>
      <c r="L766" s="43"/>
      <c r="M766" s="24"/>
      <c r="N766" s="6"/>
      <c r="O766" s="6" t="b">
        <v>0</v>
      </c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43"/>
      <c r="AA766" s="43"/>
      <c r="AB766" s="43" t="s">
        <v>339</v>
      </c>
      <c r="AC766" s="6" t="s">
        <v>339</v>
      </c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</row>
    <row r="767">
      <c r="A767" s="6"/>
      <c r="B767" s="6"/>
      <c r="C767" s="6"/>
      <c r="D767" s="6"/>
      <c r="E767" s="6"/>
      <c r="F767" s="6" t="s">
        <v>96</v>
      </c>
      <c r="G767" s="6"/>
      <c r="H767" s="6" t="b">
        <v>0</v>
      </c>
      <c r="I767" s="6" t="b">
        <v>0</v>
      </c>
      <c r="J767" s="6" t="b">
        <v>0</v>
      </c>
      <c r="K767" s="106"/>
      <c r="L767" s="43"/>
      <c r="M767" s="24"/>
      <c r="N767" s="6"/>
      <c r="O767" s="6" t="b">
        <v>0</v>
      </c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43"/>
      <c r="AA767" s="43"/>
      <c r="AB767" s="43" t="s">
        <v>339</v>
      </c>
      <c r="AC767" s="6" t="s">
        <v>339</v>
      </c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</row>
    <row r="768">
      <c r="A768" s="6"/>
      <c r="B768" s="6"/>
      <c r="C768" s="6"/>
      <c r="D768" s="6"/>
      <c r="E768" s="6"/>
      <c r="F768" s="6" t="s">
        <v>96</v>
      </c>
      <c r="G768" s="6"/>
      <c r="H768" s="6" t="b">
        <v>0</v>
      </c>
      <c r="I768" s="6" t="b">
        <v>0</v>
      </c>
      <c r="J768" s="6" t="b">
        <v>0</v>
      </c>
      <c r="K768" s="106"/>
      <c r="L768" s="43"/>
      <c r="M768" s="24"/>
      <c r="N768" s="6"/>
      <c r="O768" s="6" t="b">
        <v>0</v>
      </c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43"/>
      <c r="AA768" s="43"/>
      <c r="AB768" s="43" t="s">
        <v>339</v>
      </c>
      <c r="AC768" s="6" t="s">
        <v>339</v>
      </c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</row>
    <row r="769">
      <c r="A769" s="6"/>
      <c r="B769" s="6"/>
      <c r="C769" s="6"/>
      <c r="D769" s="6"/>
      <c r="E769" s="6"/>
      <c r="F769" s="6" t="s">
        <v>96</v>
      </c>
      <c r="G769" s="6"/>
      <c r="H769" s="6" t="b">
        <v>0</v>
      </c>
      <c r="I769" s="6" t="b">
        <v>0</v>
      </c>
      <c r="J769" s="6" t="b">
        <v>0</v>
      </c>
      <c r="K769" s="106"/>
      <c r="L769" s="43"/>
      <c r="M769" s="24"/>
      <c r="N769" s="6"/>
      <c r="O769" s="6" t="b">
        <v>0</v>
      </c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43"/>
      <c r="AA769" s="43"/>
      <c r="AB769" s="43" t="s">
        <v>339</v>
      </c>
      <c r="AC769" s="6" t="s">
        <v>339</v>
      </c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</row>
    <row r="770">
      <c r="A770" s="6"/>
      <c r="B770" s="6"/>
      <c r="C770" s="6"/>
      <c r="D770" s="6"/>
      <c r="E770" s="6"/>
      <c r="F770" s="6" t="s">
        <v>96</v>
      </c>
      <c r="G770" s="6"/>
      <c r="H770" s="6" t="b">
        <v>0</v>
      </c>
      <c r="I770" s="6" t="b">
        <v>0</v>
      </c>
      <c r="J770" s="6" t="b">
        <v>0</v>
      </c>
      <c r="K770" s="106"/>
      <c r="L770" s="43"/>
      <c r="M770" s="24"/>
      <c r="N770" s="6"/>
      <c r="O770" s="6" t="b">
        <v>0</v>
      </c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43"/>
      <c r="AA770" s="43"/>
      <c r="AB770" s="43" t="s">
        <v>339</v>
      </c>
      <c r="AC770" s="6" t="s">
        <v>339</v>
      </c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</row>
    <row r="771">
      <c r="A771" s="6"/>
      <c r="B771" s="6"/>
      <c r="C771" s="6"/>
      <c r="D771" s="6"/>
      <c r="E771" s="6"/>
      <c r="F771" s="6" t="s">
        <v>96</v>
      </c>
      <c r="G771" s="6"/>
      <c r="H771" s="6" t="b">
        <v>0</v>
      </c>
      <c r="I771" s="6" t="b">
        <v>0</v>
      </c>
      <c r="J771" s="6" t="b">
        <v>0</v>
      </c>
      <c r="K771" s="106"/>
      <c r="L771" s="43"/>
      <c r="M771" s="24"/>
      <c r="N771" s="6"/>
      <c r="O771" s="6" t="b">
        <v>0</v>
      </c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43"/>
      <c r="AA771" s="43"/>
      <c r="AB771" s="43" t="s">
        <v>339</v>
      </c>
      <c r="AC771" s="6" t="s">
        <v>339</v>
      </c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</row>
    <row r="772">
      <c r="A772" s="6"/>
      <c r="B772" s="6"/>
      <c r="C772" s="6"/>
      <c r="D772" s="6"/>
      <c r="E772" s="6"/>
      <c r="F772" s="6" t="s">
        <v>96</v>
      </c>
      <c r="G772" s="6"/>
      <c r="H772" s="6" t="b">
        <v>0</v>
      </c>
      <c r="I772" s="6" t="b">
        <v>0</v>
      </c>
      <c r="J772" s="6" t="b">
        <v>0</v>
      </c>
      <c r="K772" s="106"/>
      <c r="L772" s="43"/>
      <c r="M772" s="24"/>
      <c r="N772" s="6"/>
      <c r="O772" s="6" t="b">
        <v>0</v>
      </c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43"/>
      <c r="AA772" s="43"/>
      <c r="AB772" s="43" t="s">
        <v>339</v>
      </c>
      <c r="AC772" s="6" t="s">
        <v>339</v>
      </c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</row>
    <row r="773">
      <c r="A773" s="6"/>
      <c r="B773" s="6"/>
      <c r="C773" s="6"/>
      <c r="D773" s="6"/>
      <c r="E773" s="6"/>
      <c r="F773" s="6" t="s">
        <v>96</v>
      </c>
      <c r="G773" s="6"/>
      <c r="H773" s="6" t="b">
        <v>0</v>
      </c>
      <c r="I773" s="6" t="b">
        <v>0</v>
      </c>
      <c r="J773" s="6" t="b">
        <v>0</v>
      </c>
      <c r="K773" s="106"/>
      <c r="L773" s="43"/>
      <c r="M773" s="24"/>
      <c r="N773" s="6"/>
      <c r="O773" s="6" t="b">
        <v>0</v>
      </c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43"/>
      <c r="AA773" s="43"/>
      <c r="AB773" s="43" t="s">
        <v>339</v>
      </c>
      <c r="AC773" s="6" t="s">
        <v>339</v>
      </c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</row>
    <row r="774">
      <c r="A774" s="6"/>
      <c r="B774" s="6"/>
      <c r="C774" s="6"/>
      <c r="D774" s="6"/>
      <c r="E774" s="6"/>
      <c r="F774" s="6" t="s">
        <v>96</v>
      </c>
      <c r="G774" s="6"/>
      <c r="H774" s="6" t="b">
        <v>0</v>
      </c>
      <c r="I774" s="6" t="b">
        <v>0</v>
      </c>
      <c r="J774" s="6" t="b">
        <v>0</v>
      </c>
      <c r="K774" s="106"/>
      <c r="L774" s="43"/>
      <c r="M774" s="24"/>
      <c r="N774" s="6"/>
      <c r="O774" s="6" t="b">
        <v>0</v>
      </c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43"/>
      <c r="AA774" s="43"/>
      <c r="AB774" s="43" t="s">
        <v>339</v>
      </c>
      <c r="AC774" s="6" t="s">
        <v>339</v>
      </c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</row>
    <row r="775">
      <c r="A775" s="6"/>
      <c r="B775" s="6"/>
      <c r="C775" s="6"/>
      <c r="D775" s="6"/>
      <c r="E775" s="6"/>
      <c r="F775" s="6" t="s">
        <v>96</v>
      </c>
      <c r="G775" s="6"/>
      <c r="H775" s="6" t="b">
        <v>0</v>
      </c>
      <c r="I775" s="6" t="b">
        <v>0</v>
      </c>
      <c r="J775" s="6" t="b">
        <v>0</v>
      </c>
      <c r="K775" s="106"/>
      <c r="L775" s="43"/>
      <c r="M775" s="24"/>
      <c r="N775" s="6"/>
      <c r="O775" s="6" t="b">
        <v>0</v>
      </c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43"/>
      <c r="AA775" s="43"/>
      <c r="AB775" s="43" t="s">
        <v>339</v>
      </c>
      <c r="AC775" s="6" t="s">
        <v>339</v>
      </c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</row>
    <row r="776">
      <c r="A776" s="6"/>
      <c r="B776" s="6"/>
      <c r="C776" s="6"/>
      <c r="D776" s="6"/>
      <c r="E776" s="6"/>
      <c r="F776" s="6" t="s">
        <v>96</v>
      </c>
      <c r="G776" s="6"/>
      <c r="H776" s="6" t="b">
        <v>0</v>
      </c>
      <c r="I776" s="6" t="b">
        <v>0</v>
      </c>
      <c r="J776" s="6" t="b">
        <v>0</v>
      </c>
      <c r="K776" s="106"/>
      <c r="L776" s="43"/>
      <c r="M776" s="24"/>
      <c r="N776" s="6"/>
      <c r="O776" s="6" t="b">
        <v>0</v>
      </c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43"/>
      <c r="AA776" s="43"/>
      <c r="AB776" s="43" t="s">
        <v>339</v>
      </c>
      <c r="AC776" s="6" t="s">
        <v>339</v>
      </c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</row>
    <row r="777">
      <c r="A777" s="6"/>
      <c r="B777" s="6"/>
      <c r="C777" s="6"/>
      <c r="D777" s="6"/>
      <c r="E777" s="6"/>
      <c r="F777" s="6" t="s">
        <v>96</v>
      </c>
      <c r="G777" s="6"/>
      <c r="H777" s="6" t="b">
        <v>0</v>
      </c>
      <c r="I777" s="6" t="b">
        <v>0</v>
      </c>
      <c r="J777" s="6" t="b">
        <v>0</v>
      </c>
      <c r="K777" s="106"/>
      <c r="L777" s="43"/>
      <c r="M777" s="24"/>
      <c r="N777" s="6"/>
      <c r="O777" s="6" t="b">
        <v>0</v>
      </c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43"/>
      <c r="AA777" s="43"/>
      <c r="AB777" s="43" t="s">
        <v>339</v>
      </c>
      <c r="AC777" s="6" t="s">
        <v>339</v>
      </c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</row>
    <row r="778">
      <c r="A778" s="6"/>
      <c r="B778" s="6"/>
      <c r="C778" s="6"/>
      <c r="D778" s="6"/>
      <c r="E778" s="6"/>
      <c r="F778" s="6" t="s">
        <v>96</v>
      </c>
      <c r="G778" s="6"/>
      <c r="H778" s="6" t="b">
        <v>0</v>
      </c>
      <c r="I778" s="6" t="b">
        <v>0</v>
      </c>
      <c r="J778" s="6" t="b">
        <v>0</v>
      </c>
      <c r="K778" s="106"/>
      <c r="L778" s="43"/>
      <c r="M778" s="24"/>
      <c r="N778" s="6"/>
      <c r="O778" s="6" t="b">
        <v>0</v>
      </c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43"/>
      <c r="AA778" s="43"/>
      <c r="AB778" s="43" t="s">
        <v>339</v>
      </c>
      <c r="AC778" s="6" t="s">
        <v>339</v>
      </c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</row>
    <row r="779">
      <c r="A779" s="6"/>
      <c r="B779" s="6"/>
      <c r="C779" s="6"/>
      <c r="D779" s="6"/>
      <c r="E779" s="6"/>
      <c r="F779" s="6" t="s">
        <v>96</v>
      </c>
      <c r="G779" s="6"/>
      <c r="H779" s="6" t="b">
        <v>0</v>
      </c>
      <c r="I779" s="6" t="b">
        <v>0</v>
      </c>
      <c r="J779" s="6" t="b">
        <v>0</v>
      </c>
      <c r="K779" s="106"/>
      <c r="L779" s="43"/>
      <c r="M779" s="24"/>
      <c r="N779" s="6"/>
      <c r="O779" s="6" t="b">
        <v>0</v>
      </c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43"/>
      <c r="AA779" s="43"/>
      <c r="AB779" s="43" t="s">
        <v>339</v>
      </c>
      <c r="AC779" s="6" t="s">
        <v>339</v>
      </c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</row>
    <row r="780">
      <c r="A780" s="6"/>
      <c r="B780" s="6"/>
      <c r="C780" s="6"/>
      <c r="D780" s="6"/>
      <c r="E780" s="6"/>
      <c r="F780" s="6" t="s">
        <v>96</v>
      </c>
      <c r="G780" s="6"/>
      <c r="H780" s="6" t="b">
        <v>0</v>
      </c>
      <c r="I780" s="6" t="b">
        <v>0</v>
      </c>
      <c r="J780" s="6" t="b">
        <v>0</v>
      </c>
      <c r="K780" s="106"/>
      <c r="L780" s="43"/>
      <c r="M780" s="24"/>
      <c r="N780" s="6"/>
      <c r="O780" s="6" t="b">
        <v>0</v>
      </c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43"/>
      <c r="AA780" s="43"/>
      <c r="AB780" s="43" t="s">
        <v>339</v>
      </c>
      <c r="AC780" s="6" t="s">
        <v>339</v>
      </c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</row>
    <row r="781">
      <c r="A781" s="6"/>
      <c r="B781" s="6"/>
      <c r="C781" s="6"/>
      <c r="D781" s="6"/>
      <c r="E781" s="6"/>
      <c r="F781" s="6" t="s">
        <v>96</v>
      </c>
      <c r="G781" s="6"/>
      <c r="H781" s="6" t="b">
        <v>0</v>
      </c>
      <c r="I781" s="6" t="b">
        <v>0</v>
      </c>
      <c r="J781" s="6" t="b">
        <v>0</v>
      </c>
      <c r="K781" s="106"/>
      <c r="L781" s="43"/>
      <c r="M781" s="24"/>
      <c r="N781" s="6"/>
      <c r="O781" s="6" t="b">
        <v>0</v>
      </c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43"/>
      <c r="AA781" s="43"/>
      <c r="AB781" s="43" t="s">
        <v>339</v>
      </c>
      <c r="AC781" s="6" t="s">
        <v>339</v>
      </c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</row>
    <row r="782">
      <c r="A782" s="6"/>
      <c r="B782" s="6"/>
      <c r="C782" s="6"/>
      <c r="D782" s="6"/>
      <c r="E782" s="6"/>
      <c r="F782" s="6" t="s">
        <v>96</v>
      </c>
      <c r="G782" s="6"/>
      <c r="H782" s="6" t="b">
        <v>0</v>
      </c>
      <c r="I782" s="6" t="b">
        <v>0</v>
      </c>
      <c r="J782" s="6" t="b">
        <v>0</v>
      </c>
      <c r="K782" s="106"/>
      <c r="L782" s="43"/>
      <c r="M782" s="24"/>
      <c r="N782" s="6"/>
      <c r="O782" s="6" t="b">
        <v>0</v>
      </c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43"/>
      <c r="AA782" s="43"/>
      <c r="AB782" s="43" t="s">
        <v>339</v>
      </c>
      <c r="AC782" s="6" t="s">
        <v>339</v>
      </c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</row>
    <row r="783">
      <c r="A783" s="6"/>
      <c r="B783" s="6"/>
      <c r="C783" s="6"/>
      <c r="D783" s="6"/>
      <c r="E783" s="6"/>
      <c r="F783" s="6" t="s">
        <v>96</v>
      </c>
      <c r="G783" s="6"/>
      <c r="H783" s="6" t="b">
        <v>0</v>
      </c>
      <c r="I783" s="6" t="b">
        <v>0</v>
      </c>
      <c r="J783" s="6" t="b">
        <v>0</v>
      </c>
      <c r="K783" s="106"/>
      <c r="L783" s="43"/>
      <c r="M783" s="24"/>
      <c r="N783" s="6"/>
      <c r="O783" s="6" t="b">
        <v>0</v>
      </c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43"/>
      <c r="AA783" s="43"/>
      <c r="AB783" s="43" t="s">
        <v>339</v>
      </c>
      <c r="AC783" s="6" t="s">
        <v>339</v>
      </c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</row>
    <row r="784">
      <c r="A784" s="6"/>
      <c r="B784" s="6"/>
      <c r="C784" s="6"/>
      <c r="D784" s="6"/>
      <c r="E784" s="6"/>
      <c r="F784" s="6" t="s">
        <v>96</v>
      </c>
      <c r="G784" s="6"/>
      <c r="H784" s="6" t="b">
        <v>0</v>
      </c>
      <c r="I784" s="6" t="b">
        <v>0</v>
      </c>
      <c r="J784" s="6" t="b">
        <v>0</v>
      </c>
      <c r="K784" s="106"/>
      <c r="L784" s="43"/>
      <c r="M784" s="24"/>
      <c r="N784" s="6"/>
      <c r="O784" s="6" t="b">
        <v>0</v>
      </c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43"/>
      <c r="AA784" s="43"/>
      <c r="AB784" s="43" t="s">
        <v>339</v>
      </c>
      <c r="AC784" s="6" t="s">
        <v>339</v>
      </c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</row>
    <row r="785">
      <c r="A785" s="6"/>
      <c r="B785" s="6"/>
      <c r="C785" s="6"/>
      <c r="D785" s="6"/>
      <c r="E785" s="6"/>
      <c r="F785" s="6" t="s">
        <v>96</v>
      </c>
      <c r="G785" s="6"/>
      <c r="H785" s="6" t="b">
        <v>0</v>
      </c>
      <c r="I785" s="6" t="b">
        <v>0</v>
      </c>
      <c r="J785" s="6" t="b">
        <v>0</v>
      </c>
      <c r="K785" s="106"/>
      <c r="L785" s="43"/>
      <c r="M785" s="24"/>
      <c r="N785" s="6"/>
      <c r="O785" s="6" t="b">
        <v>0</v>
      </c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43"/>
      <c r="AA785" s="43"/>
      <c r="AB785" s="43" t="s">
        <v>339</v>
      </c>
      <c r="AC785" s="6" t="s">
        <v>339</v>
      </c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</row>
    <row r="786">
      <c r="A786" s="6"/>
      <c r="B786" s="6"/>
      <c r="C786" s="6"/>
      <c r="D786" s="6"/>
      <c r="E786" s="6"/>
      <c r="F786" s="6" t="s">
        <v>96</v>
      </c>
      <c r="G786" s="6"/>
      <c r="H786" s="6" t="b">
        <v>0</v>
      </c>
      <c r="I786" s="6" t="b">
        <v>0</v>
      </c>
      <c r="J786" s="6" t="b">
        <v>0</v>
      </c>
      <c r="K786" s="106"/>
      <c r="L786" s="43"/>
      <c r="M786" s="24"/>
      <c r="N786" s="6"/>
      <c r="O786" s="6" t="b">
        <v>0</v>
      </c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43"/>
      <c r="AA786" s="43"/>
      <c r="AB786" s="43" t="s">
        <v>339</v>
      </c>
      <c r="AC786" s="6" t="s">
        <v>339</v>
      </c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</row>
    <row r="787">
      <c r="A787" s="6"/>
      <c r="B787" s="6"/>
      <c r="C787" s="6"/>
      <c r="D787" s="6"/>
      <c r="E787" s="6"/>
      <c r="F787" s="6" t="s">
        <v>96</v>
      </c>
      <c r="G787" s="6"/>
      <c r="H787" s="6" t="b">
        <v>0</v>
      </c>
      <c r="I787" s="6" t="b">
        <v>0</v>
      </c>
      <c r="J787" s="6" t="b">
        <v>0</v>
      </c>
      <c r="K787" s="106"/>
      <c r="L787" s="43"/>
      <c r="M787" s="24"/>
      <c r="N787" s="6"/>
      <c r="O787" s="6" t="b">
        <v>0</v>
      </c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43"/>
      <c r="AA787" s="43"/>
      <c r="AB787" s="43" t="s">
        <v>339</v>
      </c>
      <c r="AC787" s="6" t="s">
        <v>339</v>
      </c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</row>
    <row r="788">
      <c r="A788" s="6"/>
      <c r="B788" s="6"/>
      <c r="C788" s="6"/>
      <c r="D788" s="6"/>
      <c r="E788" s="6"/>
      <c r="F788" s="6" t="s">
        <v>96</v>
      </c>
      <c r="G788" s="6"/>
      <c r="H788" s="6" t="b">
        <v>0</v>
      </c>
      <c r="I788" s="6" t="b">
        <v>0</v>
      </c>
      <c r="J788" s="6" t="b">
        <v>0</v>
      </c>
      <c r="K788" s="106"/>
      <c r="L788" s="43"/>
      <c r="M788" s="24"/>
      <c r="N788" s="6"/>
      <c r="O788" s="6" t="b">
        <v>0</v>
      </c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43"/>
      <c r="AA788" s="43"/>
      <c r="AB788" s="43" t="s">
        <v>339</v>
      </c>
      <c r="AC788" s="6" t="s">
        <v>339</v>
      </c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</row>
    <row r="789">
      <c r="A789" s="6"/>
      <c r="B789" s="6"/>
      <c r="C789" s="6"/>
      <c r="D789" s="6"/>
      <c r="E789" s="6"/>
      <c r="F789" s="6" t="s">
        <v>96</v>
      </c>
      <c r="G789" s="6"/>
      <c r="H789" s="6" t="b">
        <v>0</v>
      </c>
      <c r="I789" s="6" t="b">
        <v>0</v>
      </c>
      <c r="J789" s="6" t="b">
        <v>0</v>
      </c>
      <c r="K789" s="106"/>
      <c r="L789" s="43"/>
      <c r="M789" s="24"/>
      <c r="N789" s="6"/>
      <c r="O789" s="6" t="b">
        <v>0</v>
      </c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43"/>
      <c r="AA789" s="43"/>
      <c r="AB789" s="43" t="s">
        <v>339</v>
      </c>
      <c r="AC789" s="6" t="s">
        <v>339</v>
      </c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</row>
    <row r="790">
      <c r="A790" s="6"/>
      <c r="B790" s="6"/>
      <c r="C790" s="6"/>
      <c r="D790" s="6"/>
      <c r="E790" s="6"/>
      <c r="F790" s="6" t="s">
        <v>96</v>
      </c>
      <c r="G790" s="6"/>
      <c r="H790" s="6" t="b">
        <v>0</v>
      </c>
      <c r="I790" s="6" t="b">
        <v>0</v>
      </c>
      <c r="J790" s="6" t="b">
        <v>0</v>
      </c>
      <c r="K790" s="106"/>
      <c r="L790" s="43"/>
      <c r="M790" s="24"/>
      <c r="N790" s="6"/>
      <c r="O790" s="6" t="b">
        <v>0</v>
      </c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43"/>
      <c r="AA790" s="43"/>
      <c r="AB790" s="43" t="s">
        <v>339</v>
      </c>
      <c r="AC790" s="6" t="s">
        <v>339</v>
      </c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</row>
    <row r="791">
      <c r="A791" s="6"/>
      <c r="B791" s="6"/>
      <c r="C791" s="6"/>
      <c r="D791" s="6"/>
      <c r="E791" s="6"/>
      <c r="F791" s="6" t="s">
        <v>96</v>
      </c>
      <c r="G791" s="6"/>
      <c r="H791" s="6" t="b">
        <v>0</v>
      </c>
      <c r="I791" s="6" t="b">
        <v>0</v>
      </c>
      <c r="J791" s="6" t="b">
        <v>0</v>
      </c>
      <c r="K791" s="106"/>
      <c r="L791" s="43"/>
      <c r="M791" s="24"/>
      <c r="N791" s="6"/>
      <c r="O791" s="6" t="b">
        <v>0</v>
      </c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43"/>
      <c r="AA791" s="43"/>
      <c r="AB791" s="43" t="s">
        <v>339</v>
      </c>
      <c r="AC791" s="6" t="s">
        <v>339</v>
      </c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</row>
    <row r="792">
      <c r="A792" s="6"/>
      <c r="B792" s="6"/>
      <c r="C792" s="6"/>
      <c r="D792" s="6"/>
      <c r="E792" s="6"/>
      <c r="F792" s="6" t="s">
        <v>96</v>
      </c>
      <c r="G792" s="6"/>
      <c r="H792" s="6" t="b">
        <v>0</v>
      </c>
      <c r="I792" s="6" t="b">
        <v>0</v>
      </c>
      <c r="J792" s="6" t="b">
        <v>0</v>
      </c>
      <c r="K792" s="106"/>
      <c r="L792" s="43"/>
      <c r="M792" s="24"/>
      <c r="N792" s="6"/>
      <c r="O792" s="6" t="b">
        <v>0</v>
      </c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43"/>
      <c r="AA792" s="43"/>
      <c r="AB792" s="43" t="s">
        <v>339</v>
      </c>
      <c r="AC792" s="6" t="s">
        <v>339</v>
      </c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</row>
    <row r="793">
      <c r="A793" s="6"/>
      <c r="B793" s="6"/>
      <c r="C793" s="6"/>
      <c r="D793" s="6"/>
      <c r="E793" s="6"/>
      <c r="F793" s="6" t="s">
        <v>96</v>
      </c>
      <c r="G793" s="6"/>
      <c r="H793" s="6" t="b">
        <v>0</v>
      </c>
      <c r="I793" s="6" t="b">
        <v>0</v>
      </c>
      <c r="J793" s="6" t="b">
        <v>0</v>
      </c>
      <c r="K793" s="106"/>
      <c r="L793" s="43"/>
      <c r="M793" s="24"/>
      <c r="N793" s="6"/>
      <c r="O793" s="6" t="b">
        <v>0</v>
      </c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43"/>
      <c r="AA793" s="43"/>
      <c r="AB793" s="43" t="s">
        <v>339</v>
      </c>
      <c r="AC793" s="6" t="s">
        <v>339</v>
      </c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</row>
    <row r="794">
      <c r="A794" s="6"/>
      <c r="B794" s="6"/>
      <c r="C794" s="6"/>
      <c r="D794" s="6"/>
      <c r="E794" s="6"/>
      <c r="F794" s="6" t="s">
        <v>96</v>
      </c>
      <c r="G794" s="6"/>
      <c r="H794" s="6" t="b">
        <v>0</v>
      </c>
      <c r="I794" s="6" t="b">
        <v>0</v>
      </c>
      <c r="J794" s="6" t="b">
        <v>0</v>
      </c>
      <c r="K794" s="106"/>
      <c r="L794" s="43"/>
      <c r="M794" s="24"/>
      <c r="N794" s="6"/>
      <c r="O794" s="6" t="b">
        <v>0</v>
      </c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43"/>
      <c r="AA794" s="43"/>
      <c r="AB794" s="43" t="s">
        <v>339</v>
      </c>
      <c r="AC794" s="6" t="s">
        <v>339</v>
      </c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</row>
    <row r="795">
      <c r="A795" s="6"/>
      <c r="B795" s="6"/>
      <c r="C795" s="6"/>
      <c r="D795" s="6"/>
      <c r="E795" s="6"/>
      <c r="F795" s="6" t="s">
        <v>96</v>
      </c>
      <c r="G795" s="6"/>
      <c r="H795" s="6" t="b">
        <v>0</v>
      </c>
      <c r="I795" s="6" t="b">
        <v>0</v>
      </c>
      <c r="J795" s="6" t="b">
        <v>0</v>
      </c>
      <c r="K795" s="106"/>
      <c r="L795" s="43"/>
      <c r="M795" s="24"/>
      <c r="N795" s="6"/>
      <c r="O795" s="6" t="b">
        <v>0</v>
      </c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43"/>
      <c r="AA795" s="43"/>
      <c r="AB795" s="43" t="s">
        <v>339</v>
      </c>
      <c r="AC795" s="6" t="s">
        <v>339</v>
      </c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</row>
    <row r="796">
      <c r="A796" s="6"/>
      <c r="B796" s="6"/>
      <c r="C796" s="6"/>
      <c r="D796" s="6"/>
      <c r="E796" s="6"/>
      <c r="F796" s="6" t="s">
        <v>96</v>
      </c>
      <c r="G796" s="6"/>
      <c r="H796" s="6" t="b">
        <v>0</v>
      </c>
      <c r="I796" s="6" t="b">
        <v>0</v>
      </c>
      <c r="J796" s="6" t="b">
        <v>0</v>
      </c>
      <c r="K796" s="106"/>
      <c r="L796" s="43"/>
      <c r="M796" s="24"/>
      <c r="N796" s="6"/>
      <c r="O796" s="6" t="b">
        <v>0</v>
      </c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43"/>
      <c r="AA796" s="43"/>
      <c r="AB796" s="43" t="s">
        <v>339</v>
      </c>
      <c r="AC796" s="6" t="s">
        <v>339</v>
      </c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</row>
    <row r="797">
      <c r="A797" s="6"/>
      <c r="B797" s="6"/>
      <c r="C797" s="6"/>
      <c r="D797" s="6"/>
      <c r="E797" s="6"/>
      <c r="F797" s="6" t="s">
        <v>96</v>
      </c>
      <c r="G797" s="6"/>
      <c r="H797" s="6" t="b">
        <v>0</v>
      </c>
      <c r="I797" s="6" t="b">
        <v>0</v>
      </c>
      <c r="J797" s="6" t="b">
        <v>0</v>
      </c>
      <c r="K797" s="106"/>
      <c r="L797" s="43"/>
      <c r="M797" s="24"/>
      <c r="N797" s="6"/>
      <c r="O797" s="6" t="b">
        <v>0</v>
      </c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43"/>
      <c r="AA797" s="43"/>
      <c r="AB797" s="43" t="s">
        <v>339</v>
      </c>
      <c r="AC797" s="6" t="s">
        <v>339</v>
      </c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</row>
    <row r="798">
      <c r="A798" s="6"/>
      <c r="B798" s="6"/>
      <c r="C798" s="6"/>
      <c r="D798" s="6"/>
      <c r="E798" s="6"/>
      <c r="F798" s="6" t="s">
        <v>96</v>
      </c>
      <c r="G798" s="6"/>
      <c r="H798" s="6" t="b">
        <v>0</v>
      </c>
      <c r="I798" s="6" t="b">
        <v>0</v>
      </c>
      <c r="J798" s="6" t="b">
        <v>0</v>
      </c>
      <c r="K798" s="106"/>
      <c r="L798" s="43"/>
      <c r="M798" s="24"/>
      <c r="N798" s="6"/>
      <c r="O798" s="6" t="b">
        <v>0</v>
      </c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43"/>
      <c r="AA798" s="43"/>
      <c r="AB798" s="43" t="s">
        <v>339</v>
      </c>
      <c r="AC798" s="6" t="s">
        <v>339</v>
      </c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</row>
    <row r="799">
      <c r="A799" s="6"/>
      <c r="B799" s="6"/>
      <c r="C799" s="6"/>
      <c r="D799" s="6"/>
      <c r="E799" s="6"/>
      <c r="F799" s="6" t="s">
        <v>96</v>
      </c>
      <c r="G799" s="6"/>
      <c r="H799" s="6" t="b">
        <v>0</v>
      </c>
      <c r="I799" s="6" t="b">
        <v>0</v>
      </c>
      <c r="J799" s="6" t="b">
        <v>0</v>
      </c>
      <c r="K799" s="106"/>
      <c r="L799" s="43"/>
      <c r="M799" s="24"/>
      <c r="N799" s="6"/>
      <c r="O799" s="6" t="b">
        <v>0</v>
      </c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43"/>
      <c r="AA799" s="43"/>
      <c r="AB799" s="43" t="s">
        <v>339</v>
      </c>
      <c r="AC799" s="6" t="s">
        <v>339</v>
      </c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</row>
    <row r="800">
      <c r="A800" s="6"/>
      <c r="B800" s="6"/>
      <c r="C800" s="6"/>
      <c r="D800" s="6"/>
      <c r="E800" s="6"/>
      <c r="F800" s="6" t="s">
        <v>96</v>
      </c>
      <c r="G800" s="6"/>
      <c r="H800" s="6" t="b">
        <v>0</v>
      </c>
      <c r="I800" s="6" t="b">
        <v>0</v>
      </c>
      <c r="J800" s="6" t="b">
        <v>0</v>
      </c>
      <c r="K800" s="106"/>
      <c r="L800" s="43"/>
      <c r="M800" s="24"/>
      <c r="N800" s="6"/>
      <c r="O800" s="6" t="b">
        <v>0</v>
      </c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43"/>
      <c r="AA800" s="43"/>
      <c r="AB800" s="43" t="s">
        <v>339</v>
      </c>
      <c r="AC800" s="6" t="s">
        <v>339</v>
      </c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</row>
    <row r="801">
      <c r="A801" s="6"/>
      <c r="B801" s="6"/>
      <c r="C801" s="6"/>
      <c r="D801" s="6"/>
      <c r="E801" s="6"/>
      <c r="F801" s="6" t="s">
        <v>96</v>
      </c>
      <c r="G801" s="6"/>
      <c r="H801" s="6" t="b">
        <v>0</v>
      </c>
      <c r="I801" s="6" t="b">
        <v>0</v>
      </c>
      <c r="J801" s="6" t="b">
        <v>0</v>
      </c>
      <c r="K801" s="106"/>
      <c r="L801" s="43"/>
      <c r="M801" s="24"/>
      <c r="N801" s="6"/>
      <c r="O801" s="6" t="b">
        <v>0</v>
      </c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43"/>
      <c r="AA801" s="43"/>
      <c r="AB801" s="43" t="s">
        <v>339</v>
      </c>
      <c r="AC801" s="6" t="s">
        <v>339</v>
      </c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</row>
    <row r="802">
      <c r="A802" s="6"/>
      <c r="B802" s="6"/>
      <c r="C802" s="6"/>
      <c r="D802" s="6"/>
      <c r="E802" s="6"/>
      <c r="F802" s="6" t="s">
        <v>96</v>
      </c>
      <c r="G802" s="6"/>
      <c r="H802" s="6" t="b">
        <v>0</v>
      </c>
      <c r="I802" s="6" t="b">
        <v>0</v>
      </c>
      <c r="J802" s="6" t="b">
        <v>0</v>
      </c>
      <c r="K802" s="106"/>
      <c r="L802" s="43"/>
      <c r="M802" s="24"/>
      <c r="N802" s="6"/>
      <c r="O802" s="6" t="b">
        <v>0</v>
      </c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43"/>
      <c r="AA802" s="43"/>
      <c r="AB802" s="43" t="s">
        <v>339</v>
      </c>
      <c r="AC802" s="6" t="s">
        <v>339</v>
      </c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</row>
    <row r="803">
      <c r="A803" s="6"/>
      <c r="B803" s="6"/>
      <c r="C803" s="6"/>
      <c r="D803" s="6"/>
      <c r="E803" s="6"/>
      <c r="F803" s="6" t="s">
        <v>96</v>
      </c>
      <c r="G803" s="6"/>
      <c r="H803" s="6" t="b">
        <v>0</v>
      </c>
      <c r="I803" s="6" t="b">
        <v>0</v>
      </c>
      <c r="J803" s="6" t="b">
        <v>0</v>
      </c>
      <c r="K803" s="106"/>
      <c r="L803" s="43"/>
      <c r="M803" s="24"/>
      <c r="N803" s="6"/>
      <c r="O803" s="6" t="b">
        <v>0</v>
      </c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43"/>
      <c r="AA803" s="43"/>
      <c r="AB803" s="43" t="s">
        <v>339</v>
      </c>
      <c r="AC803" s="6" t="s">
        <v>339</v>
      </c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</row>
    <row r="804">
      <c r="A804" s="6"/>
      <c r="B804" s="6"/>
      <c r="C804" s="6"/>
      <c r="D804" s="6"/>
      <c r="E804" s="6"/>
      <c r="F804" s="6" t="s">
        <v>96</v>
      </c>
      <c r="G804" s="6"/>
      <c r="H804" s="6" t="b">
        <v>0</v>
      </c>
      <c r="I804" s="6" t="b">
        <v>0</v>
      </c>
      <c r="J804" s="6" t="b">
        <v>0</v>
      </c>
      <c r="K804" s="106"/>
      <c r="L804" s="43"/>
      <c r="M804" s="24"/>
      <c r="N804" s="6"/>
      <c r="O804" s="6" t="b">
        <v>0</v>
      </c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43"/>
      <c r="AA804" s="43"/>
      <c r="AB804" s="43" t="s">
        <v>339</v>
      </c>
      <c r="AC804" s="6" t="s">
        <v>339</v>
      </c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</row>
    <row r="805">
      <c r="A805" s="6"/>
      <c r="B805" s="6"/>
      <c r="C805" s="6"/>
      <c r="D805" s="6"/>
      <c r="E805" s="6"/>
      <c r="F805" s="6" t="s">
        <v>96</v>
      </c>
      <c r="G805" s="6"/>
      <c r="H805" s="6" t="b">
        <v>0</v>
      </c>
      <c r="I805" s="6" t="b">
        <v>0</v>
      </c>
      <c r="J805" s="6" t="b">
        <v>0</v>
      </c>
      <c r="K805" s="106"/>
      <c r="L805" s="43"/>
      <c r="M805" s="24"/>
      <c r="N805" s="6"/>
      <c r="O805" s="6" t="b">
        <v>0</v>
      </c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43"/>
      <c r="AA805" s="43"/>
      <c r="AB805" s="43" t="s">
        <v>339</v>
      </c>
      <c r="AC805" s="6" t="s">
        <v>339</v>
      </c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</row>
    <row r="806">
      <c r="A806" s="6"/>
      <c r="B806" s="6"/>
      <c r="C806" s="6"/>
      <c r="D806" s="6"/>
      <c r="E806" s="6"/>
      <c r="F806" s="6" t="s">
        <v>96</v>
      </c>
      <c r="G806" s="6"/>
      <c r="H806" s="6" t="b">
        <v>0</v>
      </c>
      <c r="I806" s="6" t="b">
        <v>0</v>
      </c>
      <c r="J806" s="6" t="b">
        <v>0</v>
      </c>
      <c r="K806" s="106"/>
      <c r="L806" s="43"/>
      <c r="M806" s="24"/>
      <c r="N806" s="6"/>
      <c r="O806" s="6" t="b">
        <v>0</v>
      </c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43"/>
      <c r="AA806" s="43"/>
      <c r="AB806" s="43" t="s">
        <v>339</v>
      </c>
      <c r="AC806" s="6" t="s">
        <v>339</v>
      </c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</row>
    <row r="807">
      <c r="A807" s="6"/>
      <c r="B807" s="6"/>
      <c r="C807" s="6"/>
      <c r="D807" s="6"/>
      <c r="E807" s="6"/>
      <c r="F807" s="6" t="s">
        <v>96</v>
      </c>
      <c r="G807" s="6"/>
      <c r="H807" s="6" t="b">
        <v>0</v>
      </c>
      <c r="I807" s="6" t="b">
        <v>0</v>
      </c>
      <c r="J807" s="6" t="b">
        <v>0</v>
      </c>
      <c r="K807" s="106"/>
      <c r="L807" s="43"/>
      <c r="M807" s="24"/>
      <c r="N807" s="6"/>
      <c r="O807" s="6" t="b">
        <v>0</v>
      </c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43"/>
      <c r="AA807" s="43"/>
      <c r="AB807" s="43" t="s">
        <v>339</v>
      </c>
      <c r="AC807" s="6" t="s">
        <v>339</v>
      </c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</row>
    <row r="808">
      <c r="A808" s="6"/>
      <c r="B808" s="6"/>
      <c r="C808" s="6"/>
      <c r="D808" s="6"/>
      <c r="E808" s="6"/>
      <c r="F808" s="6" t="s">
        <v>96</v>
      </c>
      <c r="G808" s="6"/>
      <c r="H808" s="6" t="b">
        <v>0</v>
      </c>
      <c r="I808" s="6" t="b">
        <v>0</v>
      </c>
      <c r="J808" s="6" t="b">
        <v>0</v>
      </c>
      <c r="K808" s="106"/>
      <c r="L808" s="43"/>
      <c r="M808" s="24"/>
      <c r="N808" s="6"/>
      <c r="O808" s="6" t="b">
        <v>0</v>
      </c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43"/>
      <c r="AA808" s="43"/>
      <c r="AB808" s="43" t="s">
        <v>339</v>
      </c>
      <c r="AC808" s="6" t="s">
        <v>339</v>
      </c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</row>
    <row r="809">
      <c r="A809" s="6"/>
      <c r="B809" s="6"/>
      <c r="C809" s="6"/>
      <c r="D809" s="6"/>
      <c r="E809" s="6"/>
      <c r="F809" s="6" t="s">
        <v>96</v>
      </c>
      <c r="G809" s="6"/>
      <c r="H809" s="6" t="b">
        <v>0</v>
      </c>
      <c r="I809" s="6" t="b">
        <v>0</v>
      </c>
      <c r="J809" s="6" t="b">
        <v>0</v>
      </c>
      <c r="K809" s="106"/>
      <c r="L809" s="43"/>
      <c r="M809" s="24"/>
      <c r="N809" s="6"/>
      <c r="O809" s="6" t="b">
        <v>0</v>
      </c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43"/>
      <c r="AA809" s="43"/>
      <c r="AB809" s="43" t="s">
        <v>339</v>
      </c>
      <c r="AC809" s="6" t="s">
        <v>339</v>
      </c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</row>
    <row r="810">
      <c r="A810" s="6"/>
      <c r="B810" s="6"/>
      <c r="C810" s="6"/>
      <c r="D810" s="6"/>
      <c r="E810" s="6"/>
      <c r="F810" s="6" t="s">
        <v>96</v>
      </c>
      <c r="G810" s="6"/>
      <c r="H810" s="6" t="b">
        <v>0</v>
      </c>
      <c r="I810" s="6" t="b">
        <v>0</v>
      </c>
      <c r="J810" s="6" t="b">
        <v>0</v>
      </c>
      <c r="K810" s="106"/>
      <c r="L810" s="43"/>
      <c r="M810" s="24"/>
      <c r="N810" s="6"/>
      <c r="O810" s="6" t="b">
        <v>0</v>
      </c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43"/>
      <c r="AA810" s="43"/>
      <c r="AB810" s="43" t="s">
        <v>339</v>
      </c>
      <c r="AC810" s="6" t="s">
        <v>339</v>
      </c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</row>
    <row r="811">
      <c r="A811" s="6"/>
      <c r="B811" s="6"/>
      <c r="C811" s="6"/>
      <c r="D811" s="6"/>
      <c r="E811" s="6"/>
      <c r="F811" s="6" t="s">
        <v>96</v>
      </c>
      <c r="G811" s="6"/>
      <c r="H811" s="6" t="b">
        <v>0</v>
      </c>
      <c r="I811" s="6" t="b">
        <v>0</v>
      </c>
      <c r="J811" s="6" t="b">
        <v>0</v>
      </c>
      <c r="K811" s="106"/>
      <c r="L811" s="43"/>
      <c r="M811" s="24"/>
      <c r="N811" s="6"/>
      <c r="O811" s="6" t="b">
        <v>0</v>
      </c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43"/>
      <c r="AA811" s="43"/>
      <c r="AB811" s="43" t="s">
        <v>339</v>
      </c>
      <c r="AC811" s="6" t="s">
        <v>339</v>
      </c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</row>
    <row r="812">
      <c r="A812" s="6"/>
      <c r="B812" s="6"/>
      <c r="C812" s="6"/>
      <c r="D812" s="6"/>
      <c r="E812" s="6"/>
      <c r="F812" s="6" t="s">
        <v>96</v>
      </c>
      <c r="G812" s="6"/>
      <c r="H812" s="6" t="b">
        <v>0</v>
      </c>
      <c r="I812" s="6" t="b">
        <v>0</v>
      </c>
      <c r="J812" s="6" t="b">
        <v>0</v>
      </c>
      <c r="K812" s="106"/>
      <c r="L812" s="43"/>
      <c r="M812" s="24"/>
      <c r="N812" s="6"/>
      <c r="O812" s="6" t="b">
        <v>0</v>
      </c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43"/>
      <c r="AA812" s="43"/>
      <c r="AB812" s="43" t="s">
        <v>339</v>
      </c>
      <c r="AC812" s="6" t="s">
        <v>339</v>
      </c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</row>
    <row r="813">
      <c r="A813" s="6"/>
      <c r="B813" s="6"/>
      <c r="C813" s="6"/>
      <c r="D813" s="6"/>
      <c r="E813" s="6"/>
      <c r="F813" s="6" t="s">
        <v>96</v>
      </c>
      <c r="G813" s="6"/>
      <c r="H813" s="6" t="b">
        <v>0</v>
      </c>
      <c r="I813" s="6" t="b">
        <v>0</v>
      </c>
      <c r="J813" s="6" t="b">
        <v>0</v>
      </c>
      <c r="K813" s="106"/>
      <c r="L813" s="43"/>
      <c r="M813" s="24"/>
      <c r="N813" s="6"/>
      <c r="O813" s="6" t="b">
        <v>0</v>
      </c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43"/>
      <c r="AA813" s="43"/>
      <c r="AB813" s="43" t="s">
        <v>339</v>
      </c>
      <c r="AC813" s="6" t="s">
        <v>339</v>
      </c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</row>
    <row r="814">
      <c r="A814" s="6"/>
      <c r="B814" s="6"/>
      <c r="C814" s="6"/>
      <c r="D814" s="6"/>
      <c r="E814" s="6"/>
      <c r="F814" s="6" t="s">
        <v>96</v>
      </c>
      <c r="G814" s="6"/>
      <c r="H814" s="6" t="b">
        <v>0</v>
      </c>
      <c r="I814" s="6" t="b">
        <v>0</v>
      </c>
      <c r="J814" s="6" t="b">
        <v>0</v>
      </c>
      <c r="K814" s="106"/>
      <c r="L814" s="43"/>
      <c r="M814" s="24"/>
      <c r="N814" s="6"/>
      <c r="O814" s="6" t="b">
        <v>0</v>
      </c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43"/>
      <c r="AA814" s="43"/>
      <c r="AB814" s="43" t="s">
        <v>339</v>
      </c>
      <c r="AC814" s="6" t="s">
        <v>339</v>
      </c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</row>
    <row r="815">
      <c r="A815" s="6"/>
      <c r="B815" s="6"/>
      <c r="C815" s="6"/>
      <c r="D815" s="6"/>
      <c r="E815" s="6"/>
      <c r="F815" s="6" t="s">
        <v>96</v>
      </c>
      <c r="G815" s="6"/>
      <c r="H815" s="6" t="b">
        <v>0</v>
      </c>
      <c r="I815" s="6" t="b">
        <v>0</v>
      </c>
      <c r="J815" s="6" t="b">
        <v>0</v>
      </c>
      <c r="K815" s="106"/>
      <c r="L815" s="43"/>
      <c r="M815" s="24"/>
      <c r="N815" s="6"/>
      <c r="O815" s="6" t="b">
        <v>0</v>
      </c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43"/>
      <c r="AA815" s="43"/>
      <c r="AB815" s="43" t="s">
        <v>339</v>
      </c>
      <c r="AC815" s="6" t="s">
        <v>339</v>
      </c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</row>
    <row r="816">
      <c r="A816" s="6"/>
      <c r="B816" s="6"/>
      <c r="C816" s="6"/>
      <c r="D816" s="6"/>
      <c r="E816" s="6"/>
      <c r="F816" s="6" t="s">
        <v>96</v>
      </c>
      <c r="G816" s="6"/>
      <c r="H816" s="6" t="b">
        <v>0</v>
      </c>
      <c r="I816" s="6" t="b">
        <v>0</v>
      </c>
      <c r="J816" s="6" t="b">
        <v>0</v>
      </c>
      <c r="K816" s="106"/>
      <c r="L816" s="43"/>
      <c r="M816" s="24"/>
      <c r="N816" s="6"/>
      <c r="O816" s="6" t="b">
        <v>0</v>
      </c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43"/>
      <c r="AA816" s="43"/>
      <c r="AB816" s="43" t="s">
        <v>339</v>
      </c>
      <c r="AC816" s="6" t="s">
        <v>339</v>
      </c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</row>
    <row r="817">
      <c r="A817" s="6"/>
      <c r="B817" s="6"/>
      <c r="C817" s="6"/>
      <c r="D817" s="6"/>
      <c r="E817" s="6"/>
      <c r="F817" s="6" t="s">
        <v>96</v>
      </c>
      <c r="G817" s="6"/>
      <c r="H817" s="6" t="b">
        <v>0</v>
      </c>
      <c r="I817" s="6" t="b">
        <v>0</v>
      </c>
      <c r="J817" s="6" t="b">
        <v>0</v>
      </c>
      <c r="K817" s="106"/>
      <c r="L817" s="43"/>
      <c r="M817" s="24"/>
      <c r="N817" s="6"/>
      <c r="O817" s="6" t="b">
        <v>0</v>
      </c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43"/>
      <c r="AA817" s="43"/>
      <c r="AB817" s="43" t="s">
        <v>339</v>
      </c>
      <c r="AC817" s="6" t="s">
        <v>339</v>
      </c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</row>
    <row r="818">
      <c r="A818" s="6"/>
      <c r="B818" s="6"/>
      <c r="C818" s="6"/>
      <c r="D818" s="6"/>
      <c r="E818" s="6"/>
      <c r="F818" s="6" t="s">
        <v>96</v>
      </c>
      <c r="G818" s="6"/>
      <c r="H818" s="6" t="b">
        <v>0</v>
      </c>
      <c r="I818" s="6" t="b">
        <v>0</v>
      </c>
      <c r="J818" s="6" t="b">
        <v>0</v>
      </c>
      <c r="K818" s="106"/>
      <c r="L818" s="43"/>
      <c r="M818" s="24"/>
      <c r="N818" s="6"/>
      <c r="O818" s="6" t="b">
        <v>0</v>
      </c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43"/>
      <c r="AA818" s="43"/>
      <c r="AB818" s="43" t="s">
        <v>339</v>
      </c>
      <c r="AC818" s="6" t="s">
        <v>339</v>
      </c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</row>
    <row r="819">
      <c r="A819" s="6"/>
      <c r="B819" s="6"/>
      <c r="C819" s="6"/>
      <c r="D819" s="6"/>
      <c r="E819" s="6"/>
      <c r="F819" s="6" t="s">
        <v>96</v>
      </c>
      <c r="G819" s="6"/>
      <c r="H819" s="6" t="b">
        <v>0</v>
      </c>
      <c r="I819" s="6" t="b">
        <v>0</v>
      </c>
      <c r="J819" s="6" t="b">
        <v>0</v>
      </c>
      <c r="K819" s="106"/>
      <c r="L819" s="43"/>
      <c r="M819" s="24"/>
      <c r="N819" s="6"/>
      <c r="O819" s="6" t="b">
        <v>0</v>
      </c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43"/>
      <c r="AA819" s="43"/>
      <c r="AB819" s="43" t="s">
        <v>339</v>
      </c>
      <c r="AC819" s="6" t="s">
        <v>339</v>
      </c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</row>
    <row r="820">
      <c r="A820" s="6"/>
      <c r="B820" s="6"/>
      <c r="C820" s="6"/>
      <c r="D820" s="6"/>
      <c r="E820" s="6"/>
      <c r="F820" s="6" t="s">
        <v>96</v>
      </c>
      <c r="G820" s="6"/>
      <c r="H820" s="6" t="b">
        <v>0</v>
      </c>
      <c r="I820" s="6" t="b">
        <v>0</v>
      </c>
      <c r="J820" s="6" t="b">
        <v>0</v>
      </c>
      <c r="K820" s="106"/>
      <c r="L820" s="43"/>
      <c r="M820" s="24"/>
      <c r="N820" s="6"/>
      <c r="O820" s="6" t="b">
        <v>0</v>
      </c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43"/>
      <c r="AA820" s="43"/>
      <c r="AB820" s="43" t="s">
        <v>339</v>
      </c>
      <c r="AC820" s="6" t="s">
        <v>339</v>
      </c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</row>
    <row r="821">
      <c r="A821" s="6"/>
      <c r="B821" s="6"/>
      <c r="C821" s="6"/>
      <c r="D821" s="6"/>
      <c r="E821" s="6"/>
      <c r="F821" s="6" t="s">
        <v>96</v>
      </c>
      <c r="G821" s="6"/>
      <c r="H821" s="6" t="b">
        <v>0</v>
      </c>
      <c r="I821" s="6" t="b">
        <v>0</v>
      </c>
      <c r="J821" s="6" t="b">
        <v>0</v>
      </c>
      <c r="K821" s="106"/>
      <c r="L821" s="43"/>
      <c r="M821" s="24"/>
      <c r="N821" s="6"/>
      <c r="O821" s="6" t="b">
        <v>0</v>
      </c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43"/>
      <c r="AA821" s="43"/>
      <c r="AB821" s="43" t="s">
        <v>339</v>
      </c>
      <c r="AC821" s="6" t="s">
        <v>339</v>
      </c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</row>
    <row r="822">
      <c r="A822" s="6"/>
      <c r="B822" s="6"/>
      <c r="C822" s="6"/>
      <c r="D822" s="6"/>
      <c r="E822" s="6"/>
      <c r="F822" s="6" t="s">
        <v>96</v>
      </c>
      <c r="G822" s="6"/>
      <c r="H822" s="6" t="b">
        <v>0</v>
      </c>
      <c r="I822" s="6" t="b">
        <v>0</v>
      </c>
      <c r="J822" s="6" t="b">
        <v>0</v>
      </c>
      <c r="K822" s="106"/>
      <c r="L822" s="43"/>
      <c r="M822" s="24"/>
      <c r="N822" s="6"/>
      <c r="O822" s="6" t="b">
        <v>0</v>
      </c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43"/>
      <c r="AA822" s="43"/>
      <c r="AB822" s="43" t="s">
        <v>339</v>
      </c>
      <c r="AC822" s="6" t="s">
        <v>339</v>
      </c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</row>
    <row r="823">
      <c r="A823" s="6"/>
      <c r="B823" s="6"/>
      <c r="C823" s="6"/>
      <c r="D823" s="6"/>
      <c r="E823" s="6"/>
      <c r="F823" s="6" t="s">
        <v>96</v>
      </c>
      <c r="G823" s="6"/>
      <c r="H823" s="6" t="b">
        <v>0</v>
      </c>
      <c r="I823" s="6" t="b">
        <v>0</v>
      </c>
      <c r="J823" s="6" t="b">
        <v>0</v>
      </c>
      <c r="K823" s="106"/>
      <c r="L823" s="43"/>
      <c r="M823" s="24"/>
      <c r="N823" s="6"/>
      <c r="O823" s="6" t="b">
        <v>0</v>
      </c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43"/>
      <c r="AA823" s="43"/>
      <c r="AB823" s="43" t="s">
        <v>339</v>
      </c>
      <c r="AC823" s="6" t="s">
        <v>339</v>
      </c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</row>
    <row r="824">
      <c r="A824" s="6"/>
      <c r="B824" s="6"/>
      <c r="C824" s="6"/>
      <c r="D824" s="6"/>
      <c r="E824" s="6"/>
      <c r="F824" s="6" t="s">
        <v>96</v>
      </c>
      <c r="G824" s="6"/>
      <c r="H824" s="6" t="b">
        <v>0</v>
      </c>
      <c r="I824" s="6" t="b">
        <v>0</v>
      </c>
      <c r="J824" s="6" t="b">
        <v>0</v>
      </c>
      <c r="K824" s="106"/>
      <c r="L824" s="43"/>
      <c r="M824" s="24"/>
      <c r="N824" s="6"/>
      <c r="O824" s="6" t="b">
        <v>0</v>
      </c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43"/>
      <c r="AA824" s="43"/>
      <c r="AB824" s="43" t="s">
        <v>339</v>
      </c>
      <c r="AC824" s="6" t="s">
        <v>339</v>
      </c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</row>
    <row r="825">
      <c r="A825" s="6"/>
      <c r="B825" s="6"/>
      <c r="C825" s="6"/>
      <c r="D825" s="6"/>
      <c r="E825" s="6"/>
      <c r="F825" s="6" t="s">
        <v>96</v>
      </c>
      <c r="G825" s="6"/>
      <c r="H825" s="6" t="b">
        <v>0</v>
      </c>
      <c r="I825" s="6" t="b">
        <v>0</v>
      </c>
      <c r="J825" s="6" t="b">
        <v>0</v>
      </c>
      <c r="K825" s="106"/>
      <c r="L825" s="43"/>
      <c r="M825" s="24"/>
      <c r="N825" s="6"/>
      <c r="O825" s="6" t="b">
        <v>0</v>
      </c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43"/>
      <c r="AA825" s="43"/>
      <c r="AB825" s="43" t="s">
        <v>339</v>
      </c>
      <c r="AC825" s="6" t="s">
        <v>339</v>
      </c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</row>
    <row r="826">
      <c r="A826" s="6"/>
      <c r="B826" s="6"/>
      <c r="C826" s="6"/>
      <c r="D826" s="6"/>
      <c r="E826" s="6"/>
      <c r="F826" s="6" t="s">
        <v>96</v>
      </c>
      <c r="G826" s="6"/>
      <c r="H826" s="6" t="b">
        <v>0</v>
      </c>
      <c r="I826" s="6" t="b">
        <v>0</v>
      </c>
      <c r="J826" s="6" t="b">
        <v>0</v>
      </c>
      <c r="K826" s="106"/>
      <c r="L826" s="43"/>
      <c r="M826" s="24"/>
      <c r="N826" s="6"/>
      <c r="O826" s="6" t="b">
        <v>0</v>
      </c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43"/>
      <c r="AA826" s="43"/>
      <c r="AB826" s="43" t="s">
        <v>339</v>
      </c>
      <c r="AC826" s="6" t="s">
        <v>339</v>
      </c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</row>
    <row r="827">
      <c r="A827" s="6"/>
      <c r="B827" s="6"/>
      <c r="C827" s="6"/>
      <c r="D827" s="6"/>
      <c r="E827" s="6"/>
      <c r="F827" s="6" t="s">
        <v>96</v>
      </c>
      <c r="G827" s="6"/>
      <c r="H827" s="6" t="b">
        <v>0</v>
      </c>
      <c r="I827" s="6" t="b">
        <v>0</v>
      </c>
      <c r="J827" s="6" t="b">
        <v>0</v>
      </c>
      <c r="K827" s="106"/>
      <c r="L827" s="43"/>
      <c r="M827" s="24"/>
      <c r="N827" s="6"/>
      <c r="O827" s="6" t="b">
        <v>0</v>
      </c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43"/>
      <c r="AA827" s="43"/>
      <c r="AB827" s="43" t="s">
        <v>339</v>
      </c>
      <c r="AC827" s="6" t="s">
        <v>339</v>
      </c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</row>
    <row r="828">
      <c r="A828" s="6"/>
      <c r="B828" s="6"/>
      <c r="C828" s="6"/>
      <c r="D828" s="6"/>
      <c r="E828" s="6"/>
      <c r="F828" s="6" t="s">
        <v>96</v>
      </c>
      <c r="G828" s="6"/>
      <c r="H828" s="6" t="b">
        <v>0</v>
      </c>
      <c r="I828" s="6" t="b">
        <v>0</v>
      </c>
      <c r="J828" s="6" t="b">
        <v>0</v>
      </c>
      <c r="K828" s="106"/>
      <c r="L828" s="43"/>
      <c r="M828" s="24"/>
      <c r="N828" s="6"/>
      <c r="O828" s="6" t="b">
        <v>0</v>
      </c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43"/>
      <c r="AA828" s="43"/>
      <c r="AB828" s="43" t="s">
        <v>339</v>
      </c>
      <c r="AC828" s="6" t="s">
        <v>339</v>
      </c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</row>
    <row r="829">
      <c r="A829" s="6"/>
      <c r="B829" s="6"/>
      <c r="C829" s="6"/>
      <c r="D829" s="6"/>
      <c r="E829" s="6"/>
      <c r="F829" s="6" t="s">
        <v>96</v>
      </c>
      <c r="G829" s="6"/>
      <c r="H829" s="6" t="b">
        <v>0</v>
      </c>
      <c r="I829" s="6" t="b">
        <v>0</v>
      </c>
      <c r="J829" s="6" t="b">
        <v>0</v>
      </c>
      <c r="K829" s="106"/>
      <c r="L829" s="43"/>
      <c r="M829" s="24"/>
      <c r="N829" s="6"/>
      <c r="O829" s="6" t="b">
        <v>0</v>
      </c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43"/>
      <c r="AA829" s="43"/>
      <c r="AB829" s="43" t="s">
        <v>339</v>
      </c>
      <c r="AC829" s="6" t="s">
        <v>339</v>
      </c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</row>
    <row r="830">
      <c r="A830" s="6"/>
      <c r="B830" s="6"/>
      <c r="C830" s="6"/>
      <c r="D830" s="6"/>
      <c r="E830" s="6"/>
      <c r="F830" s="6" t="s">
        <v>96</v>
      </c>
      <c r="G830" s="6"/>
      <c r="H830" s="6" t="b">
        <v>0</v>
      </c>
      <c r="I830" s="6" t="b">
        <v>0</v>
      </c>
      <c r="J830" s="6" t="b">
        <v>0</v>
      </c>
      <c r="K830" s="106"/>
      <c r="L830" s="43"/>
      <c r="M830" s="24"/>
      <c r="N830" s="6"/>
      <c r="O830" s="6" t="b">
        <v>0</v>
      </c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43"/>
      <c r="AA830" s="43"/>
      <c r="AB830" s="43" t="s">
        <v>339</v>
      </c>
      <c r="AC830" s="6" t="s">
        <v>339</v>
      </c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</row>
    <row r="831">
      <c r="A831" s="6"/>
      <c r="B831" s="6"/>
      <c r="C831" s="6"/>
      <c r="D831" s="6"/>
      <c r="E831" s="6"/>
      <c r="F831" s="6" t="s">
        <v>96</v>
      </c>
      <c r="G831" s="6"/>
      <c r="H831" s="6" t="b">
        <v>0</v>
      </c>
      <c r="I831" s="6" t="b">
        <v>0</v>
      </c>
      <c r="J831" s="6" t="b">
        <v>0</v>
      </c>
      <c r="K831" s="106"/>
      <c r="L831" s="43"/>
      <c r="M831" s="24"/>
      <c r="N831" s="6"/>
      <c r="O831" s="6" t="b">
        <v>0</v>
      </c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43"/>
      <c r="AA831" s="43"/>
      <c r="AB831" s="43" t="s">
        <v>339</v>
      </c>
      <c r="AC831" s="6" t="s">
        <v>339</v>
      </c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</row>
    <row r="832">
      <c r="A832" s="6"/>
      <c r="B832" s="6"/>
      <c r="C832" s="6"/>
      <c r="D832" s="6"/>
      <c r="E832" s="6"/>
      <c r="F832" s="6" t="s">
        <v>96</v>
      </c>
      <c r="G832" s="6"/>
      <c r="H832" s="6" t="b">
        <v>0</v>
      </c>
      <c r="I832" s="6" t="b">
        <v>0</v>
      </c>
      <c r="J832" s="6" t="b">
        <v>0</v>
      </c>
      <c r="K832" s="106"/>
      <c r="L832" s="43"/>
      <c r="M832" s="24"/>
      <c r="N832" s="6"/>
      <c r="O832" s="6" t="b">
        <v>0</v>
      </c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43"/>
      <c r="AA832" s="43"/>
      <c r="AB832" s="43" t="s">
        <v>339</v>
      </c>
      <c r="AC832" s="6" t="s">
        <v>339</v>
      </c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</row>
    <row r="833">
      <c r="A833" s="6"/>
      <c r="B833" s="6"/>
      <c r="C833" s="6"/>
      <c r="D833" s="6"/>
      <c r="E833" s="6"/>
      <c r="F833" s="6" t="s">
        <v>96</v>
      </c>
      <c r="G833" s="6"/>
      <c r="H833" s="6" t="b">
        <v>0</v>
      </c>
      <c r="I833" s="6" t="b">
        <v>0</v>
      </c>
      <c r="J833" s="6" t="b">
        <v>0</v>
      </c>
      <c r="K833" s="106"/>
      <c r="L833" s="43"/>
      <c r="M833" s="24"/>
      <c r="N833" s="6"/>
      <c r="O833" s="6" t="b">
        <v>0</v>
      </c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43"/>
      <c r="AA833" s="43"/>
      <c r="AB833" s="43" t="s">
        <v>339</v>
      </c>
      <c r="AC833" s="6" t="s">
        <v>339</v>
      </c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</row>
    <row r="834">
      <c r="A834" s="6"/>
      <c r="B834" s="6"/>
      <c r="C834" s="6"/>
      <c r="D834" s="6"/>
      <c r="E834" s="6"/>
      <c r="F834" s="6" t="s">
        <v>96</v>
      </c>
      <c r="G834" s="6"/>
      <c r="H834" s="6" t="b">
        <v>0</v>
      </c>
      <c r="I834" s="6" t="b">
        <v>0</v>
      </c>
      <c r="J834" s="6" t="b">
        <v>0</v>
      </c>
      <c r="K834" s="106"/>
      <c r="L834" s="43"/>
      <c r="M834" s="24"/>
      <c r="N834" s="6"/>
      <c r="O834" s="6" t="b">
        <v>0</v>
      </c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43"/>
      <c r="AA834" s="43"/>
      <c r="AB834" s="43" t="s">
        <v>339</v>
      </c>
      <c r="AC834" s="6" t="s">
        <v>339</v>
      </c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</row>
    <row r="835">
      <c r="A835" s="6"/>
      <c r="B835" s="6"/>
      <c r="C835" s="6"/>
      <c r="D835" s="6"/>
      <c r="E835" s="6"/>
      <c r="F835" s="6" t="s">
        <v>96</v>
      </c>
      <c r="G835" s="6"/>
      <c r="H835" s="6" t="b">
        <v>0</v>
      </c>
      <c r="I835" s="6" t="b">
        <v>0</v>
      </c>
      <c r="J835" s="6" t="b">
        <v>0</v>
      </c>
      <c r="K835" s="106"/>
      <c r="L835" s="43"/>
      <c r="M835" s="24"/>
      <c r="N835" s="6"/>
      <c r="O835" s="6" t="b">
        <v>0</v>
      </c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43"/>
      <c r="AA835" s="43"/>
      <c r="AB835" s="43" t="s">
        <v>339</v>
      </c>
      <c r="AC835" s="6" t="s">
        <v>339</v>
      </c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</row>
    <row r="836">
      <c r="A836" s="6"/>
      <c r="B836" s="6"/>
      <c r="C836" s="6"/>
      <c r="D836" s="6"/>
      <c r="E836" s="6"/>
      <c r="F836" s="6" t="s">
        <v>96</v>
      </c>
      <c r="G836" s="6"/>
      <c r="H836" s="6" t="b">
        <v>0</v>
      </c>
      <c r="I836" s="6" t="b">
        <v>0</v>
      </c>
      <c r="J836" s="6" t="b">
        <v>0</v>
      </c>
      <c r="K836" s="106"/>
      <c r="L836" s="43"/>
      <c r="M836" s="24"/>
      <c r="N836" s="6"/>
      <c r="O836" s="6" t="b">
        <v>0</v>
      </c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43"/>
      <c r="AA836" s="43"/>
      <c r="AB836" s="43" t="s">
        <v>339</v>
      </c>
      <c r="AC836" s="6" t="s">
        <v>339</v>
      </c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</row>
    <row r="837">
      <c r="A837" s="6"/>
      <c r="B837" s="6"/>
      <c r="C837" s="6"/>
      <c r="D837" s="6"/>
      <c r="E837" s="6"/>
      <c r="F837" s="6" t="s">
        <v>96</v>
      </c>
      <c r="G837" s="6"/>
      <c r="H837" s="6" t="b">
        <v>0</v>
      </c>
      <c r="I837" s="6" t="b">
        <v>0</v>
      </c>
      <c r="J837" s="6" t="b">
        <v>0</v>
      </c>
      <c r="K837" s="106"/>
      <c r="L837" s="43"/>
      <c r="M837" s="24"/>
      <c r="N837" s="6"/>
      <c r="O837" s="6" t="b">
        <v>0</v>
      </c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43"/>
      <c r="AA837" s="43"/>
      <c r="AB837" s="43" t="s">
        <v>339</v>
      </c>
      <c r="AC837" s="6" t="s">
        <v>339</v>
      </c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</row>
    <row r="838">
      <c r="A838" s="6"/>
      <c r="B838" s="6"/>
      <c r="C838" s="6"/>
      <c r="D838" s="6"/>
      <c r="E838" s="6"/>
      <c r="F838" s="6" t="s">
        <v>96</v>
      </c>
      <c r="G838" s="6"/>
      <c r="H838" s="6" t="b">
        <v>0</v>
      </c>
      <c r="I838" s="6" t="b">
        <v>0</v>
      </c>
      <c r="J838" s="6" t="b">
        <v>0</v>
      </c>
      <c r="K838" s="106"/>
      <c r="L838" s="43"/>
      <c r="M838" s="24"/>
      <c r="N838" s="6"/>
      <c r="O838" s="6" t="b">
        <v>0</v>
      </c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43"/>
      <c r="AA838" s="43"/>
      <c r="AB838" s="43" t="s">
        <v>339</v>
      </c>
      <c r="AC838" s="6" t="s">
        <v>339</v>
      </c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</row>
    <row r="839">
      <c r="A839" s="6"/>
      <c r="B839" s="6"/>
      <c r="C839" s="6"/>
      <c r="D839" s="6"/>
      <c r="E839" s="6"/>
      <c r="F839" s="6" t="s">
        <v>96</v>
      </c>
      <c r="G839" s="6"/>
      <c r="H839" s="6" t="b">
        <v>0</v>
      </c>
      <c r="I839" s="6" t="b">
        <v>0</v>
      </c>
      <c r="J839" s="6" t="b">
        <v>0</v>
      </c>
      <c r="K839" s="106"/>
      <c r="L839" s="43"/>
      <c r="M839" s="24"/>
      <c r="N839" s="6"/>
      <c r="O839" s="6" t="b">
        <v>0</v>
      </c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43"/>
      <c r="AA839" s="43"/>
      <c r="AB839" s="43" t="s">
        <v>339</v>
      </c>
      <c r="AC839" s="6" t="s">
        <v>339</v>
      </c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</row>
    <row r="840">
      <c r="A840" s="6"/>
      <c r="B840" s="6"/>
      <c r="C840" s="6"/>
      <c r="D840" s="6"/>
      <c r="E840" s="6"/>
      <c r="F840" s="6" t="s">
        <v>96</v>
      </c>
      <c r="G840" s="6"/>
      <c r="H840" s="6" t="b">
        <v>0</v>
      </c>
      <c r="I840" s="6" t="b">
        <v>0</v>
      </c>
      <c r="J840" s="6" t="b">
        <v>0</v>
      </c>
      <c r="K840" s="106"/>
      <c r="L840" s="43"/>
      <c r="M840" s="24"/>
      <c r="N840" s="6"/>
      <c r="O840" s="6" t="b">
        <v>0</v>
      </c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43"/>
      <c r="AA840" s="43"/>
      <c r="AB840" s="43" t="s">
        <v>339</v>
      </c>
      <c r="AC840" s="6" t="s">
        <v>339</v>
      </c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</row>
    <row r="841">
      <c r="A841" s="6"/>
      <c r="B841" s="6"/>
      <c r="C841" s="6"/>
      <c r="D841" s="6"/>
      <c r="E841" s="6"/>
      <c r="F841" s="6" t="s">
        <v>96</v>
      </c>
      <c r="G841" s="6"/>
      <c r="H841" s="6" t="b">
        <v>0</v>
      </c>
      <c r="I841" s="6" t="b">
        <v>0</v>
      </c>
      <c r="J841" s="6" t="b">
        <v>0</v>
      </c>
      <c r="K841" s="106"/>
      <c r="L841" s="43"/>
      <c r="M841" s="24"/>
      <c r="N841" s="6"/>
      <c r="O841" s="6" t="b">
        <v>0</v>
      </c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43"/>
      <c r="AA841" s="43"/>
      <c r="AB841" s="43" t="s">
        <v>339</v>
      </c>
      <c r="AC841" s="6" t="s">
        <v>339</v>
      </c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</row>
    <row r="842">
      <c r="A842" s="6"/>
      <c r="B842" s="6"/>
      <c r="C842" s="6"/>
      <c r="D842" s="6"/>
      <c r="E842" s="6"/>
      <c r="F842" s="6" t="s">
        <v>96</v>
      </c>
      <c r="G842" s="6"/>
      <c r="H842" s="6" t="b">
        <v>0</v>
      </c>
      <c r="I842" s="6" t="b">
        <v>0</v>
      </c>
      <c r="J842" s="6" t="b">
        <v>0</v>
      </c>
      <c r="K842" s="106"/>
      <c r="L842" s="43"/>
      <c r="M842" s="24"/>
      <c r="N842" s="6"/>
      <c r="O842" s="6" t="b">
        <v>0</v>
      </c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43"/>
      <c r="AA842" s="43"/>
      <c r="AB842" s="43" t="s">
        <v>339</v>
      </c>
      <c r="AC842" s="6" t="s">
        <v>339</v>
      </c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</row>
    <row r="843">
      <c r="A843" s="6"/>
      <c r="B843" s="6"/>
      <c r="C843" s="6"/>
      <c r="D843" s="6"/>
      <c r="E843" s="6"/>
      <c r="F843" s="6" t="s">
        <v>96</v>
      </c>
      <c r="G843" s="6"/>
      <c r="H843" s="6" t="b">
        <v>0</v>
      </c>
      <c r="I843" s="6" t="b">
        <v>0</v>
      </c>
      <c r="J843" s="6" t="b">
        <v>0</v>
      </c>
      <c r="K843" s="106"/>
      <c r="L843" s="43"/>
      <c r="M843" s="24"/>
      <c r="N843" s="6"/>
      <c r="O843" s="6" t="b">
        <v>0</v>
      </c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43"/>
      <c r="AA843" s="43"/>
      <c r="AB843" s="43" t="s">
        <v>339</v>
      </c>
      <c r="AC843" s="6" t="s">
        <v>339</v>
      </c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</row>
    <row r="844">
      <c r="A844" s="6"/>
      <c r="B844" s="6"/>
      <c r="C844" s="6"/>
      <c r="D844" s="6"/>
      <c r="E844" s="6"/>
      <c r="F844" s="6" t="s">
        <v>96</v>
      </c>
      <c r="G844" s="6"/>
      <c r="H844" s="6" t="b">
        <v>0</v>
      </c>
      <c r="I844" s="6" t="b">
        <v>0</v>
      </c>
      <c r="J844" s="6" t="b">
        <v>0</v>
      </c>
      <c r="K844" s="106"/>
      <c r="L844" s="43"/>
      <c r="M844" s="24"/>
      <c r="N844" s="6"/>
      <c r="O844" s="6" t="b">
        <v>0</v>
      </c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43"/>
      <c r="AA844" s="43"/>
      <c r="AB844" s="43" t="s">
        <v>339</v>
      </c>
      <c r="AC844" s="6" t="s">
        <v>339</v>
      </c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</row>
    <row r="845">
      <c r="A845" s="6"/>
      <c r="B845" s="6"/>
      <c r="C845" s="6"/>
      <c r="D845" s="6"/>
      <c r="E845" s="6"/>
      <c r="F845" s="6" t="s">
        <v>96</v>
      </c>
      <c r="G845" s="6"/>
      <c r="H845" s="6" t="b">
        <v>0</v>
      </c>
      <c r="I845" s="6" t="b">
        <v>0</v>
      </c>
      <c r="J845" s="6" t="b">
        <v>0</v>
      </c>
      <c r="K845" s="106"/>
      <c r="L845" s="43"/>
      <c r="M845" s="24"/>
      <c r="N845" s="6"/>
      <c r="O845" s="6" t="b">
        <v>0</v>
      </c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43"/>
      <c r="AA845" s="43"/>
      <c r="AB845" s="43" t="s">
        <v>339</v>
      </c>
      <c r="AC845" s="6" t="s">
        <v>339</v>
      </c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</row>
    <row r="846">
      <c r="A846" s="6"/>
      <c r="B846" s="6"/>
      <c r="C846" s="6"/>
      <c r="D846" s="6"/>
      <c r="E846" s="6"/>
      <c r="F846" s="6" t="s">
        <v>96</v>
      </c>
      <c r="G846" s="6"/>
      <c r="H846" s="6" t="b">
        <v>0</v>
      </c>
      <c r="I846" s="6" t="b">
        <v>0</v>
      </c>
      <c r="J846" s="6" t="b">
        <v>0</v>
      </c>
      <c r="K846" s="106"/>
      <c r="L846" s="43"/>
      <c r="M846" s="24"/>
      <c r="N846" s="6"/>
      <c r="O846" s="6" t="b">
        <v>0</v>
      </c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43"/>
      <c r="AA846" s="43"/>
      <c r="AB846" s="43" t="s">
        <v>339</v>
      </c>
      <c r="AC846" s="6" t="s">
        <v>339</v>
      </c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</row>
    <row r="847">
      <c r="A847" s="6"/>
      <c r="B847" s="6"/>
      <c r="C847" s="6"/>
      <c r="D847" s="6"/>
      <c r="E847" s="6"/>
      <c r="F847" s="6" t="s">
        <v>96</v>
      </c>
      <c r="G847" s="6"/>
      <c r="H847" s="6" t="b">
        <v>0</v>
      </c>
      <c r="I847" s="6" t="b">
        <v>0</v>
      </c>
      <c r="J847" s="6" t="b">
        <v>0</v>
      </c>
      <c r="K847" s="106"/>
      <c r="L847" s="43"/>
      <c r="M847" s="24"/>
      <c r="N847" s="6"/>
      <c r="O847" s="6" t="b">
        <v>0</v>
      </c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43"/>
      <c r="AA847" s="43"/>
      <c r="AB847" s="43" t="s">
        <v>339</v>
      </c>
      <c r="AC847" s="6" t="s">
        <v>339</v>
      </c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</row>
    <row r="848">
      <c r="A848" s="6"/>
      <c r="B848" s="6"/>
      <c r="C848" s="6"/>
      <c r="D848" s="6"/>
      <c r="E848" s="6"/>
      <c r="F848" s="6" t="s">
        <v>96</v>
      </c>
      <c r="G848" s="6"/>
      <c r="H848" s="6" t="b">
        <v>0</v>
      </c>
      <c r="I848" s="6" t="b">
        <v>0</v>
      </c>
      <c r="J848" s="6" t="b">
        <v>0</v>
      </c>
      <c r="K848" s="106"/>
      <c r="L848" s="43"/>
      <c r="M848" s="24"/>
      <c r="N848" s="6"/>
      <c r="O848" s="6" t="b">
        <v>0</v>
      </c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43"/>
      <c r="AA848" s="43"/>
      <c r="AB848" s="43" t="s">
        <v>339</v>
      </c>
      <c r="AC848" s="6" t="s">
        <v>339</v>
      </c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</row>
    <row r="849">
      <c r="A849" s="6"/>
      <c r="B849" s="6"/>
      <c r="C849" s="6"/>
      <c r="D849" s="6"/>
      <c r="E849" s="6"/>
      <c r="F849" s="6" t="s">
        <v>96</v>
      </c>
      <c r="G849" s="6"/>
      <c r="H849" s="6" t="b">
        <v>0</v>
      </c>
      <c r="I849" s="6" t="b">
        <v>0</v>
      </c>
      <c r="J849" s="6" t="b">
        <v>0</v>
      </c>
      <c r="K849" s="106"/>
      <c r="L849" s="43"/>
      <c r="M849" s="24"/>
      <c r="N849" s="6"/>
      <c r="O849" s="6" t="b">
        <v>0</v>
      </c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43"/>
      <c r="AA849" s="43"/>
      <c r="AB849" s="43" t="s">
        <v>339</v>
      </c>
      <c r="AC849" s="6" t="s">
        <v>339</v>
      </c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</row>
    <row r="850">
      <c r="A850" s="6"/>
      <c r="B850" s="6"/>
      <c r="C850" s="6"/>
      <c r="D850" s="6"/>
      <c r="E850" s="6"/>
      <c r="F850" s="6" t="s">
        <v>96</v>
      </c>
      <c r="G850" s="6"/>
      <c r="H850" s="6" t="b">
        <v>0</v>
      </c>
      <c r="I850" s="6" t="b">
        <v>0</v>
      </c>
      <c r="J850" s="6" t="b">
        <v>0</v>
      </c>
      <c r="K850" s="106"/>
      <c r="L850" s="43"/>
      <c r="M850" s="24"/>
      <c r="N850" s="6"/>
      <c r="O850" s="6" t="b">
        <v>0</v>
      </c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43"/>
      <c r="AA850" s="43"/>
      <c r="AB850" s="43" t="s">
        <v>339</v>
      </c>
      <c r="AC850" s="6" t="s">
        <v>339</v>
      </c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</row>
    <row r="851">
      <c r="A851" s="6"/>
      <c r="B851" s="6"/>
      <c r="C851" s="6"/>
      <c r="D851" s="6"/>
      <c r="E851" s="6"/>
      <c r="F851" s="6" t="s">
        <v>96</v>
      </c>
      <c r="G851" s="6"/>
      <c r="H851" s="6" t="b">
        <v>0</v>
      </c>
      <c r="I851" s="6" t="b">
        <v>0</v>
      </c>
      <c r="J851" s="6" t="b">
        <v>0</v>
      </c>
      <c r="K851" s="106"/>
      <c r="L851" s="43"/>
      <c r="M851" s="24"/>
      <c r="N851" s="6"/>
      <c r="O851" s="6" t="b">
        <v>0</v>
      </c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43"/>
      <c r="AA851" s="43"/>
      <c r="AB851" s="43" t="s">
        <v>339</v>
      </c>
      <c r="AC851" s="6" t="s">
        <v>339</v>
      </c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</row>
    <row r="852">
      <c r="A852" s="6"/>
      <c r="B852" s="6"/>
      <c r="C852" s="6"/>
      <c r="D852" s="6"/>
      <c r="E852" s="6"/>
      <c r="F852" s="6" t="s">
        <v>96</v>
      </c>
      <c r="G852" s="6"/>
      <c r="H852" s="6" t="b">
        <v>0</v>
      </c>
      <c r="I852" s="6" t="b">
        <v>0</v>
      </c>
      <c r="J852" s="6" t="b">
        <v>0</v>
      </c>
      <c r="K852" s="106"/>
      <c r="L852" s="43"/>
      <c r="M852" s="24"/>
      <c r="N852" s="6"/>
      <c r="O852" s="6" t="b">
        <v>0</v>
      </c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43"/>
      <c r="AA852" s="43"/>
      <c r="AB852" s="43" t="s">
        <v>339</v>
      </c>
      <c r="AC852" s="6" t="s">
        <v>339</v>
      </c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</row>
    <row r="853">
      <c r="A853" s="6"/>
      <c r="B853" s="6"/>
      <c r="C853" s="6"/>
      <c r="D853" s="6"/>
      <c r="E853" s="6"/>
      <c r="F853" s="6" t="s">
        <v>96</v>
      </c>
      <c r="G853" s="6"/>
      <c r="H853" s="6" t="b">
        <v>0</v>
      </c>
      <c r="I853" s="6" t="b">
        <v>0</v>
      </c>
      <c r="J853" s="6" t="b">
        <v>0</v>
      </c>
      <c r="K853" s="106"/>
      <c r="L853" s="43"/>
      <c r="M853" s="24"/>
      <c r="N853" s="6"/>
      <c r="O853" s="6" t="b">
        <v>0</v>
      </c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43"/>
      <c r="AA853" s="43"/>
      <c r="AB853" s="43" t="s">
        <v>339</v>
      </c>
      <c r="AC853" s="6" t="s">
        <v>339</v>
      </c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</row>
    <row r="854">
      <c r="A854" s="6"/>
      <c r="B854" s="6"/>
      <c r="C854" s="6"/>
      <c r="D854" s="6"/>
      <c r="E854" s="6"/>
      <c r="F854" s="6" t="s">
        <v>96</v>
      </c>
      <c r="G854" s="6"/>
      <c r="H854" s="6" t="b">
        <v>0</v>
      </c>
      <c r="I854" s="6" t="b">
        <v>0</v>
      </c>
      <c r="J854" s="6" t="b">
        <v>0</v>
      </c>
      <c r="K854" s="106"/>
      <c r="L854" s="43"/>
      <c r="M854" s="24"/>
      <c r="N854" s="6"/>
      <c r="O854" s="6" t="b">
        <v>0</v>
      </c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43"/>
      <c r="AA854" s="43"/>
      <c r="AB854" s="43" t="s">
        <v>339</v>
      </c>
      <c r="AC854" s="6" t="s">
        <v>339</v>
      </c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</row>
    <row r="855">
      <c r="A855" s="6"/>
      <c r="B855" s="6"/>
      <c r="C855" s="6"/>
      <c r="D855" s="6"/>
      <c r="E855" s="6"/>
      <c r="F855" s="6" t="s">
        <v>96</v>
      </c>
      <c r="G855" s="6"/>
      <c r="H855" s="6" t="b">
        <v>0</v>
      </c>
      <c r="I855" s="6" t="b">
        <v>0</v>
      </c>
      <c r="J855" s="6" t="b">
        <v>0</v>
      </c>
      <c r="K855" s="106"/>
      <c r="L855" s="43"/>
      <c r="M855" s="24"/>
      <c r="N855" s="6"/>
      <c r="O855" s="6" t="b">
        <v>0</v>
      </c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43"/>
      <c r="AA855" s="43"/>
      <c r="AB855" s="43" t="s">
        <v>339</v>
      </c>
      <c r="AC855" s="6" t="s">
        <v>339</v>
      </c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</row>
    <row r="856">
      <c r="A856" s="6"/>
      <c r="B856" s="6"/>
      <c r="C856" s="6"/>
      <c r="D856" s="6"/>
      <c r="E856" s="6"/>
      <c r="F856" s="6" t="s">
        <v>96</v>
      </c>
      <c r="G856" s="6"/>
      <c r="H856" s="6" t="b">
        <v>0</v>
      </c>
      <c r="I856" s="6" t="b">
        <v>0</v>
      </c>
      <c r="J856" s="6" t="b">
        <v>0</v>
      </c>
      <c r="K856" s="106"/>
      <c r="L856" s="43"/>
      <c r="M856" s="24"/>
      <c r="N856" s="6"/>
      <c r="O856" s="6" t="b">
        <v>0</v>
      </c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43"/>
      <c r="AA856" s="43"/>
      <c r="AB856" s="43" t="s">
        <v>339</v>
      </c>
      <c r="AC856" s="6" t="s">
        <v>339</v>
      </c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</row>
    <row r="857">
      <c r="A857" s="6"/>
      <c r="B857" s="6"/>
      <c r="C857" s="6"/>
      <c r="D857" s="6"/>
      <c r="E857" s="6"/>
      <c r="F857" s="6" t="s">
        <v>96</v>
      </c>
      <c r="G857" s="6"/>
      <c r="H857" s="6" t="b">
        <v>0</v>
      </c>
      <c r="I857" s="6" t="b">
        <v>0</v>
      </c>
      <c r="J857" s="6" t="b">
        <v>0</v>
      </c>
      <c r="K857" s="106"/>
      <c r="L857" s="43"/>
      <c r="M857" s="24"/>
      <c r="N857" s="6"/>
      <c r="O857" s="6" t="b">
        <v>0</v>
      </c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43"/>
      <c r="AA857" s="43"/>
      <c r="AB857" s="43" t="s">
        <v>339</v>
      </c>
      <c r="AC857" s="6" t="s">
        <v>339</v>
      </c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</row>
    <row r="858">
      <c r="A858" s="6"/>
      <c r="B858" s="6"/>
      <c r="C858" s="6"/>
      <c r="D858" s="6"/>
      <c r="E858" s="6"/>
      <c r="F858" s="6" t="s">
        <v>96</v>
      </c>
      <c r="G858" s="6"/>
      <c r="H858" s="6" t="b">
        <v>0</v>
      </c>
      <c r="I858" s="6" t="b">
        <v>0</v>
      </c>
      <c r="J858" s="6" t="b">
        <v>0</v>
      </c>
      <c r="K858" s="106"/>
      <c r="L858" s="43"/>
      <c r="M858" s="24"/>
      <c r="N858" s="6"/>
      <c r="O858" s="6" t="b">
        <v>0</v>
      </c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43"/>
      <c r="AA858" s="43"/>
      <c r="AB858" s="43" t="s">
        <v>339</v>
      </c>
      <c r="AC858" s="6" t="s">
        <v>339</v>
      </c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</row>
    <row r="859">
      <c r="A859" s="6"/>
      <c r="B859" s="6"/>
      <c r="C859" s="6"/>
      <c r="D859" s="6"/>
      <c r="E859" s="6"/>
      <c r="F859" s="6" t="s">
        <v>96</v>
      </c>
      <c r="G859" s="6"/>
      <c r="H859" s="6" t="b">
        <v>0</v>
      </c>
      <c r="I859" s="6" t="b">
        <v>0</v>
      </c>
      <c r="J859" s="6" t="b">
        <v>0</v>
      </c>
      <c r="K859" s="106"/>
      <c r="L859" s="43"/>
      <c r="M859" s="24"/>
      <c r="N859" s="6"/>
      <c r="O859" s="6" t="b">
        <v>0</v>
      </c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43"/>
      <c r="AA859" s="43"/>
      <c r="AB859" s="43" t="s">
        <v>339</v>
      </c>
      <c r="AC859" s="6" t="s">
        <v>339</v>
      </c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</row>
    <row r="860">
      <c r="A860" s="6"/>
      <c r="B860" s="6"/>
      <c r="C860" s="6"/>
      <c r="D860" s="6"/>
      <c r="E860" s="6"/>
      <c r="F860" s="6" t="s">
        <v>96</v>
      </c>
      <c r="G860" s="6"/>
      <c r="H860" s="6" t="b">
        <v>0</v>
      </c>
      <c r="I860" s="6" t="b">
        <v>0</v>
      </c>
      <c r="J860" s="6" t="b">
        <v>0</v>
      </c>
      <c r="K860" s="106"/>
      <c r="L860" s="43"/>
      <c r="M860" s="24"/>
      <c r="N860" s="6"/>
      <c r="O860" s="6" t="b">
        <v>0</v>
      </c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43"/>
      <c r="AA860" s="43"/>
      <c r="AB860" s="43" t="s">
        <v>339</v>
      </c>
      <c r="AC860" s="6" t="s">
        <v>339</v>
      </c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</row>
    <row r="861">
      <c r="A861" s="6"/>
      <c r="B861" s="6"/>
      <c r="C861" s="6"/>
      <c r="D861" s="6"/>
      <c r="E861" s="6"/>
      <c r="F861" s="6" t="s">
        <v>96</v>
      </c>
      <c r="G861" s="6"/>
      <c r="H861" s="6" t="b">
        <v>0</v>
      </c>
      <c r="I861" s="6" t="b">
        <v>0</v>
      </c>
      <c r="J861" s="6" t="b">
        <v>0</v>
      </c>
      <c r="K861" s="106"/>
      <c r="L861" s="43"/>
      <c r="M861" s="24"/>
      <c r="N861" s="6"/>
      <c r="O861" s="6" t="b">
        <v>0</v>
      </c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43"/>
      <c r="AA861" s="43"/>
      <c r="AB861" s="43" t="s">
        <v>339</v>
      </c>
      <c r="AC861" s="6" t="s">
        <v>339</v>
      </c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</row>
    <row r="862">
      <c r="A862" s="6"/>
      <c r="B862" s="6"/>
      <c r="C862" s="6"/>
      <c r="D862" s="6"/>
      <c r="E862" s="6"/>
      <c r="F862" s="6" t="s">
        <v>96</v>
      </c>
      <c r="G862" s="6"/>
      <c r="H862" s="6" t="b">
        <v>0</v>
      </c>
      <c r="I862" s="6" t="b">
        <v>0</v>
      </c>
      <c r="J862" s="6" t="b">
        <v>0</v>
      </c>
      <c r="K862" s="106"/>
      <c r="L862" s="43"/>
      <c r="M862" s="24"/>
      <c r="N862" s="6"/>
      <c r="O862" s="6" t="b">
        <v>0</v>
      </c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43"/>
      <c r="AA862" s="43"/>
      <c r="AB862" s="43" t="s">
        <v>339</v>
      </c>
      <c r="AC862" s="6" t="s">
        <v>339</v>
      </c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</row>
    <row r="863">
      <c r="A863" s="6"/>
      <c r="B863" s="6"/>
      <c r="C863" s="6"/>
      <c r="D863" s="6"/>
      <c r="E863" s="6"/>
      <c r="F863" s="6" t="s">
        <v>96</v>
      </c>
      <c r="G863" s="6"/>
      <c r="H863" s="6" t="b">
        <v>0</v>
      </c>
      <c r="I863" s="6" t="b">
        <v>0</v>
      </c>
      <c r="J863" s="6" t="b">
        <v>0</v>
      </c>
      <c r="K863" s="106"/>
      <c r="L863" s="43"/>
      <c r="M863" s="24"/>
      <c r="N863" s="6"/>
      <c r="O863" s="6" t="b">
        <v>0</v>
      </c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43"/>
      <c r="AA863" s="43"/>
      <c r="AB863" s="43" t="s">
        <v>339</v>
      </c>
      <c r="AC863" s="6" t="s">
        <v>339</v>
      </c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</row>
    <row r="864">
      <c r="A864" s="6"/>
      <c r="B864" s="6"/>
      <c r="C864" s="6"/>
      <c r="D864" s="6"/>
      <c r="E864" s="6"/>
      <c r="F864" s="6" t="s">
        <v>96</v>
      </c>
      <c r="G864" s="6"/>
      <c r="H864" s="6" t="b">
        <v>0</v>
      </c>
      <c r="I864" s="6" t="b">
        <v>0</v>
      </c>
      <c r="J864" s="6" t="b">
        <v>0</v>
      </c>
      <c r="K864" s="106"/>
      <c r="L864" s="43"/>
      <c r="M864" s="24"/>
      <c r="N864" s="6"/>
      <c r="O864" s="6" t="b">
        <v>0</v>
      </c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43"/>
      <c r="AA864" s="43"/>
      <c r="AB864" s="43" t="s">
        <v>339</v>
      </c>
      <c r="AC864" s="6" t="s">
        <v>339</v>
      </c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</row>
    <row r="865">
      <c r="A865" s="6"/>
      <c r="B865" s="6"/>
      <c r="C865" s="6"/>
      <c r="D865" s="6"/>
      <c r="E865" s="6"/>
      <c r="F865" s="6" t="s">
        <v>96</v>
      </c>
      <c r="G865" s="6"/>
      <c r="H865" s="6" t="b">
        <v>0</v>
      </c>
      <c r="I865" s="6" t="b">
        <v>0</v>
      </c>
      <c r="J865" s="6" t="b">
        <v>0</v>
      </c>
      <c r="K865" s="106"/>
      <c r="L865" s="43"/>
      <c r="M865" s="24"/>
      <c r="N865" s="6"/>
      <c r="O865" s="6" t="b">
        <v>0</v>
      </c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43"/>
      <c r="AA865" s="43"/>
      <c r="AB865" s="43" t="s">
        <v>339</v>
      </c>
      <c r="AC865" s="6" t="s">
        <v>339</v>
      </c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</row>
    <row r="866">
      <c r="A866" s="6"/>
      <c r="B866" s="6"/>
      <c r="C866" s="6"/>
      <c r="D866" s="6"/>
      <c r="E866" s="6"/>
      <c r="F866" s="6" t="s">
        <v>96</v>
      </c>
      <c r="G866" s="6"/>
      <c r="H866" s="6" t="b">
        <v>0</v>
      </c>
      <c r="I866" s="6" t="b">
        <v>0</v>
      </c>
      <c r="J866" s="6" t="b">
        <v>0</v>
      </c>
      <c r="K866" s="106"/>
      <c r="L866" s="43"/>
      <c r="M866" s="24"/>
      <c r="N866" s="6"/>
      <c r="O866" s="6" t="b">
        <v>0</v>
      </c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43"/>
      <c r="AA866" s="43"/>
      <c r="AB866" s="43" t="s">
        <v>339</v>
      </c>
      <c r="AC866" s="6" t="s">
        <v>339</v>
      </c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</row>
    <row r="867">
      <c r="A867" s="6"/>
      <c r="B867" s="6"/>
      <c r="C867" s="6"/>
      <c r="D867" s="6"/>
      <c r="E867" s="6"/>
      <c r="F867" s="6" t="s">
        <v>96</v>
      </c>
      <c r="G867" s="6"/>
      <c r="H867" s="6" t="b">
        <v>0</v>
      </c>
      <c r="I867" s="6" t="b">
        <v>0</v>
      </c>
      <c r="J867" s="6" t="b">
        <v>0</v>
      </c>
      <c r="K867" s="106"/>
      <c r="L867" s="43"/>
      <c r="M867" s="24"/>
      <c r="N867" s="6"/>
      <c r="O867" s="6" t="b">
        <v>0</v>
      </c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43"/>
      <c r="AA867" s="43"/>
      <c r="AB867" s="43" t="s">
        <v>339</v>
      </c>
      <c r="AC867" s="6" t="s">
        <v>339</v>
      </c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</row>
    <row r="868">
      <c r="A868" s="6"/>
      <c r="B868" s="6"/>
      <c r="C868" s="6"/>
      <c r="D868" s="6"/>
      <c r="E868" s="6"/>
      <c r="F868" s="6" t="s">
        <v>96</v>
      </c>
      <c r="G868" s="6"/>
      <c r="H868" s="6" t="b">
        <v>0</v>
      </c>
      <c r="I868" s="6" t="b">
        <v>0</v>
      </c>
      <c r="J868" s="6" t="b">
        <v>0</v>
      </c>
      <c r="K868" s="106"/>
      <c r="L868" s="43"/>
      <c r="M868" s="24"/>
      <c r="N868" s="6"/>
      <c r="O868" s="6" t="b">
        <v>0</v>
      </c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43"/>
      <c r="AA868" s="43"/>
      <c r="AB868" s="43" t="s">
        <v>339</v>
      </c>
      <c r="AC868" s="6" t="s">
        <v>339</v>
      </c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</row>
    <row r="869">
      <c r="A869" s="6"/>
      <c r="B869" s="6"/>
      <c r="C869" s="6"/>
      <c r="D869" s="6"/>
      <c r="E869" s="6"/>
      <c r="F869" s="6" t="s">
        <v>96</v>
      </c>
      <c r="G869" s="6"/>
      <c r="H869" s="6" t="b">
        <v>0</v>
      </c>
      <c r="I869" s="6" t="b">
        <v>0</v>
      </c>
      <c r="J869" s="6" t="b">
        <v>0</v>
      </c>
      <c r="K869" s="106"/>
      <c r="L869" s="43"/>
      <c r="M869" s="24"/>
      <c r="N869" s="6"/>
      <c r="O869" s="6" t="b">
        <v>0</v>
      </c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43"/>
      <c r="AA869" s="43"/>
      <c r="AB869" s="43" t="s">
        <v>339</v>
      </c>
      <c r="AC869" s="6" t="s">
        <v>339</v>
      </c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</row>
    <row r="870">
      <c r="A870" s="6"/>
      <c r="B870" s="6"/>
      <c r="C870" s="6"/>
      <c r="D870" s="6"/>
      <c r="E870" s="6"/>
      <c r="F870" s="6" t="s">
        <v>96</v>
      </c>
      <c r="G870" s="6"/>
      <c r="H870" s="6" t="b">
        <v>0</v>
      </c>
      <c r="I870" s="6" t="b">
        <v>0</v>
      </c>
      <c r="J870" s="6" t="b">
        <v>0</v>
      </c>
      <c r="K870" s="106"/>
      <c r="L870" s="43"/>
      <c r="M870" s="24"/>
      <c r="N870" s="6"/>
      <c r="O870" s="6" t="b">
        <v>0</v>
      </c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43"/>
      <c r="AA870" s="43"/>
      <c r="AB870" s="43" t="s">
        <v>339</v>
      </c>
      <c r="AC870" s="6" t="s">
        <v>339</v>
      </c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</row>
    <row r="871">
      <c r="A871" s="6"/>
      <c r="B871" s="6"/>
      <c r="C871" s="6"/>
      <c r="D871" s="6"/>
      <c r="E871" s="6"/>
      <c r="F871" s="6" t="s">
        <v>96</v>
      </c>
      <c r="G871" s="6"/>
      <c r="H871" s="6" t="b">
        <v>0</v>
      </c>
      <c r="I871" s="6" t="b">
        <v>0</v>
      </c>
      <c r="J871" s="6" t="b">
        <v>0</v>
      </c>
      <c r="K871" s="106"/>
      <c r="L871" s="43"/>
      <c r="M871" s="24"/>
      <c r="N871" s="6"/>
      <c r="O871" s="6" t="b">
        <v>0</v>
      </c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43"/>
      <c r="AA871" s="43"/>
      <c r="AB871" s="43" t="s">
        <v>339</v>
      </c>
      <c r="AC871" s="6" t="s">
        <v>339</v>
      </c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</row>
    <row r="872">
      <c r="A872" s="6"/>
      <c r="B872" s="6"/>
      <c r="C872" s="6"/>
      <c r="D872" s="6"/>
      <c r="E872" s="6"/>
      <c r="F872" s="6" t="s">
        <v>96</v>
      </c>
      <c r="G872" s="6"/>
      <c r="H872" s="6" t="b">
        <v>0</v>
      </c>
      <c r="I872" s="6" t="b">
        <v>0</v>
      </c>
      <c r="J872" s="6" t="b">
        <v>0</v>
      </c>
      <c r="K872" s="106"/>
      <c r="L872" s="43"/>
      <c r="M872" s="24"/>
      <c r="N872" s="6"/>
      <c r="O872" s="6" t="b">
        <v>0</v>
      </c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43"/>
      <c r="AA872" s="43"/>
      <c r="AB872" s="43" t="s">
        <v>339</v>
      </c>
      <c r="AC872" s="6" t="s">
        <v>339</v>
      </c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</row>
    <row r="873">
      <c r="A873" s="6"/>
      <c r="B873" s="6"/>
      <c r="C873" s="6"/>
      <c r="D873" s="6"/>
      <c r="E873" s="6"/>
      <c r="F873" s="6" t="s">
        <v>96</v>
      </c>
      <c r="G873" s="6"/>
      <c r="H873" s="6" t="b">
        <v>0</v>
      </c>
      <c r="I873" s="6" t="b">
        <v>0</v>
      </c>
      <c r="J873" s="6" t="b">
        <v>0</v>
      </c>
      <c r="K873" s="106"/>
      <c r="L873" s="43"/>
      <c r="M873" s="24"/>
      <c r="N873" s="6"/>
      <c r="O873" s="6" t="b">
        <v>0</v>
      </c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43"/>
      <c r="AA873" s="43"/>
      <c r="AB873" s="43" t="s">
        <v>339</v>
      </c>
      <c r="AC873" s="6" t="s">
        <v>339</v>
      </c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</row>
    <row r="874">
      <c r="A874" s="6"/>
      <c r="B874" s="6"/>
      <c r="C874" s="6"/>
      <c r="D874" s="6"/>
      <c r="E874" s="6"/>
      <c r="F874" s="6" t="s">
        <v>96</v>
      </c>
      <c r="G874" s="6"/>
      <c r="H874" s="6" t="b">
        <v>0</v>
      </c>
      <c r="I874" s="6" t="b">
        <v>0</v>
      </c>
      <c r="J874" s="6" t="b">
        <v>0</v>
      </c>
      <c r="K874" s="106"/>
      <c r="L874" s="43"/>
      <c r="M874" s="24"/>
      <c r="N874" s="6"/>
      <c r="O874" s="6" t="b">
        <v>0</v>
      </c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43"/>
      <c r="AA874" s="43"/>
      <c r="AB874" s="43" t="s">
        <v>339</v>
      </c>
      <c r="AC874" s="6" t="s">
        <v>339</v>
      </c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</row>
    <row r="875">
      <c r="A875" s="6"/>
      <c r="B875" s="6"/>
      <c r="C875" s="6"/>
      <c r="D875" s="6"/>
      <c r="E875" s="6"/>
      <c r="F875" s="6" t="s">
        <v>96</v>
      </c>
      <c r="G875" s="6"/>
      <c r="H875" s="6" t="b">
        <v>0</v>
      </c>
      <c r="I875" s="6" t="b">
        <v>0</v>
      </c>
      <c r="J875" s="6" t="b">
        <v>0</v>
      </c>
      <c r="K875" s="106"/>
      <c r="L875" s="43"/>
      <c r="M875" s="24"/>
      <c r="N875" s="6"/>
      <c r="O875" s="6" t="b">
        <v>0</v>
      </c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43"/>
      <c r="AA875" s="43"/>
      <c r="AB875" s="43" t="s">
        <v>339</v>
      </c>
      <c r="AC875" s="6" t="s">
        <v>339</v>
      </c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</row>
    <row r="876">
      <c r="A876" s="6"/>
      <c r="B876" s="6"/>
      <c r="C876" s="6"/>
      <c r="D876" s="6"/>
      <c r="E876" s="6"/>
      <c r="F876" s="6" t="s">
        <v>96</v>
      </c>
      <c r="G876" s="6"/>
      <c r="H876" s="6" t="b">
        <v>0</v>
      </c>
      <c r="I876" s="6" t="b">
        <v>0</v>
      </c>
      <c r="J876" s="6" t="b">
        <v>0</v>
      </c>
      <c r="K876" s="106"/>
      <c r="L876" s="43"/>
      <c r="M876" s="24"/>
      <c r="N876" s="6"/>
      <c r="O876" s="6" t="b">
        <v>0</v>
      </c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43"/>
      <c r="AA876" s="43"/>
      <c r="AB876" s="43" t="s">
        <v>339</v>
      </c>
      <c r="AC876" s="6" t="s">
        <v>339</v>
      </c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</row>
    <row r="877">
      <c r="A877" s="6"/>
      <c r="B877" s="6"/>
      <c r="C877" s="6"/>
      <c r="D877" s="6"/>
      <c r="E877" s="6"/>
      <c r="F877" s="6" t="s">
        <v>96</v>
      </c>
      <c r="G877" s="6"/>
      <c r="H877" s="6" t="b">
        <v>0</v>
      </c>
      <c r="I877" s="6" t="b">
        <v>0</v>
      </c>
      <c r="J877" s="6" t="b">
        <v>0</v>
      </c>
      <c r="K877" s="106"/>
      <c r="L877" s="43"/>
      <c r="M877" s="24"/>
      <c r="N877" s="6"/>
      <c r="O877" s="6" t="b">
        <v>0</v>
      </c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43"/>
      <c r="AA877" s="43"/>
      <c r="AB877" s="43" t="s">
        <v>339</v>
      </c>
      <c r="AC877" s="6" t="s">
        <v>339</v>
      </c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</row>
    <row r="878">
      <c r="A878" s="6"/>
      <c r="B878" s="6"/>
      <c r="C878" s="6"/>
      <c r="D878" s="6"/>
      <c r="E878" s="6"/>
      <c r="F878" s="6" t="s">
        <v>96</v>
      </c>
      <c r="G878" s="6"/>
      <c r="H878" s="6" t="b">
        <v>0</v>
      </c>
      <c r="I878" s="6" t="b">
        <v>0</v>
      </c>
      <c r="J878" s="6" t="b">
        <v>0</v>
      </c>
      <c r="K878" s="106"/>
      <c r="L878" s="43"/>
      <c r="M878" s="24"/>
      <c r="N878" s="6"/>
      <c r="O878" s="6" t="b">
        <v>0</v>
      </c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43"/>
      <c r="AA878" s="43"/>
      <c r="AB878" s="43" t="s">
        <v>339</v>
      </c>
      <c r="AC878" s="6" t="s">
        <v>339</v>
      </c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</row>
    <row r="879">
      <c r="A879" s="6"/>
      <c r="B879" s="6"/>
      <c r="C879" s="6"/>
      <c r="D879" s="6"/>
      <c r="E879" s="6"/>
      <c r="F879" s="6" t="s">
        <v>96</v>
      </c>
      <c r="G879" s="6"/>
      <c r="H879" s="6" t="b">
        <v>0</v>
      </c>
      <c r="I879" s="6" t="b">
        <v>0</v>
      </c>
      <c r="J879" s="6" t="b">
        <v>0</v>
      </c>
      <c r="K879" s="106"/>
      <c r="L879" s="43"/>
      <c r="M879" s="24"/>
      <c r="N879" s="6"/>
      <c r="O879" s="6" t="b">
        <v>0</v>
      </c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43"/>
      <c r="AA879" s="43"/>
      <c r="AB879" s="43" t="s">
        <v>339</v>
      </c>
      <c r="AC879" s="6" t="s">
        <v>339</v>
      </c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</row>
    <row r="880">
      <c r="A880" s="6"/>
      <c r="B880" s="6"/>
      <c r="C880" s="6"/>
      <c r="D880" s="6"/>
      <c r="E880" s="6"/>
      <c r="F880" s="6" t="s">
        <v>96</v>
      </c>
      <c r="G880" s="6"/>
      <c r="H880" s="6" t="b">
        <v>0</v>
      </c>
      <c r="I880" s="6" t="b">
        <v>0</v>
      </c>
      <c r="J880" s="6" t="b">
        <v>0</v>
      </c>
      <c r="K880" s="106"/>
      <c r="L880" s="43"/>
      <c r="M880" s="24"/>
      <c r="N880" s="6"/>
      <c r="O880" s="6" t="b">
        <v>0</v>
      </c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43"/>
      <c r="AA880" s="43"/>
      <c r="AB880" s="43" t="s">
        <v>339</v>
      </c>
      <c r="AC880" s="6" t="s">
        <v>339</v>
      </c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</row>
    <row r="881">
      <c r="A881" s="6"/>
      <c r="B881" s="6"/>
      <c r="C881" s="6"/>
      <c r="D881" s="6"/>
      <c r="E881" s="6"/>
      <c r="F881" s="6" t="s">
        <v>96</v>
      </c>
      <c r="G881" s="6"/>
      <c r="H881" s="6" t="b">
        <v>0</v>
      </c>
      <c r="I881" s="6" t="b">
        <v>0</v>
      </c>
      <c r="J881" s="6" t="b">
        <v>0</v>
      </c>
      <c r="K881" s="106"/>
      <c r="L881" s="43"/>
      <c r="M881" s="24"/>
      <c r="N881" s="6"/>
      <c r="O881" s="6" t="b">
        <v>0</v>
      </c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43"/>
      <c r="AA881" s="43"/>
      <c r="AB881" s="43" t="s">
        <v>339</v>
      </c>
      <c r="AC881" s="6" t="s">
        <v>339</v>
      </c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</row>
    <row r="882">
      <c r="A882" s="6"/>
      <c r="B882" s="6"/>
      <c r="C882" s="6"/>
      <c r="D882" s="6"/>
      <c r="E882" s="6"/>
      <c r="F882" s="6" t="s">
        <v>96</v>
      </c>
      <c r="G882" s="6"/>
      <c r="H882" s="6" t="b">
        <v>0</v>
      </c>
      <c r="I882" s="6" t="b">
        <v>0</v>
      </c>
      <c r="J882" s="6" t="b">
        <v>0</v>
      </c>
      <c r="K882" s="106"/>
      <c r="L882" s="43"/>
      <c r="M882" s="24"/>
      <c r="N882" s="6"/>
      <c r="O882" s="6" t="b">
        <v>0</v>
      </c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43"/>
      <c r="AA882" s="43"/>
      <c r="AB882" s="43" t="s">
        <v>339</v>
      </c>
      <c r="AC882" s="6" t="s">
        <v>339</v>
      </c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</row>
    <row r="883">
      <c r="A883" s="6"/>
      <c r="B883" s="6"/>
      <c r="C883" s="6"/>
      <c r="D883" s="6"/>
      <c r="E883" s="6"/>
      <c r="F883" s="6" t="s">
        <v>96</v>
      </c>
      <c r="G883" s="6"/>
      <c r="H883" s="6" t="b">
        <v>0</v>
      </c>
      <c r="I883" s="6" t="b">
        <v>0</v>
      </c>
      <c r="J883" s="6" t="b">
        <v>0</v>
      </c>
      <c r="K883" s="106"/>
      <c r="L883" s="43"/>
      <c r="M883" s="24"/>
      <c r="N883" s="6"/>
      <c r="O883" s="6" t="b">
        <v>0</v>
      </c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43"/>
      <c r="AA883" s="43"/>
      <c r="AB883" s="43" t="s">
        <v>339</v>
      </c>
      <c r="AC883" s="6" t="s">
        <v>339</v>
      </c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</row>
    <row r="884">
      <c r="A884" s="6"/>
      <c r="B884" s="6"/>
      <c r="C884" s="6"/>
      <c r="D884" s="6"/>
      <c r="E884" s="6"/>
      <c r="F884" s="6" t="s">
        <v>96</v>
      </c>
      <c r="G884" s="6"/>
      <c r="H884" s="6" t="b">
        <v>0</v>
      </c>
      <c r="I884" s="6" t="b">
        <v>0</v>
      </c>
      <c r="J884" s="6" t="b">
        <v>0</v>
      </c>
      <c r="K884" s="106"/>
      <c r="L884" s="43"/>
      <c r="M884" s="24"/>
      <c r="N884" s="6"/>
      <c r="O884" s="6" t="b">
        <v>0</v>
      </c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43"/>
      <c r="AA884" s="43"/>
      <c r="AB884" s="43" t="s">
        <v>339</v>
      </c>
      <c r="AC884" s="6" t="s">
        <v>339</v>
      </c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</row>
    <row r="885">
      <c r="A885" s="6"/>
      <c r="B885" s="6"/>
      <c r="C885" s="6"/>
      <c r="D885" s="6"/>
      <c r="E885" s="6"/>
      <c r="F885" s="6" t="s">
        <v>96</v>
      </c>
      <c r="G885" s="6"/>
      <c r="H885" s="6" t="b">
        <v>0</v>
      </c>
      <c r="I885" s="6" t="b">
        <v>0</v>
      </c>
      <c r="J885" s="6" t="b">
        <v>0</v>
      </c>
      <c r="K885" s="106"/>
      <c r="L885" s="43"/>
      <c r="M885" s="24"/>
      <c r="N885" s="6"/>
      <c r="O885" s="6" t="b">
        <v>0</v>
      </c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43"/>
      <c r="AA885" s="43"/>
      <c r="AB885" s="43" t="s">
        <v>339</v>
      </c>
      <c r="AC885" s="6" t="s">
        <v>339</v>
      </c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</row>
    <row r="886">
      <c r="A886" s="6"/>
      <c r="B886" s="6"/>
      <c r="C886" s="6"/>
      <c r="D886" s="6"/>
      <c r="E886" s="6"/>
      <c r="F886" s="6" t="s">
        <v>96</v>
      </c>
      <c r="G886" s="6"/>
      <c r="H886" s="6" t="b">
        <v>0</v>
      </c>
      <c r="I886" s="6" t="b">
        <v>0</v>
      </c>
      <c r="J886" s="6" t="b">
        <v>0</v>
      </c>
      <c r="K886" s="106"/>
      <c r="L886" s="43"/>
      <c r="M886" s="24"/>
      <c r="N886" s="6"/>
      <c r="O886" s="6" t="b">
        <v>0</v>
      </c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43"/>
      <c r="AA886" s="43"/>
      <c r="AB886" s="43" t="s">
        <v>339</v>
      </c>
      <c r="AC886" s="6" t="s">
        <v>339</v>
      </c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</row>
    <row r="887">
      <c r="A887" s="6"/>
      <c r="B887" s="6"/>
      <c r="C887" s="6"/>
      <c r="D887" s="6"/>
      <c r="E887" s="6"/>
      <c r="F887" s="6" t="s">
        <v>96</v>
      </c>
      <c r="G887" s="6"/>
      <c r="H887" s="6" t="b">
        <v>0</v>
      </c>
      <c r="I887" s="6" t="b">
        <v>0</v>
      </c>
      <c r="J887" s="6" t="b">
        <v>0</v>
      </c>
      <c r="K887" s="106"/>
      <c r="L887" s="43"/>
      <c r="M887" s="24"/>
      <c r="N887" s="6"/>
      <c r="O887" s="6" t="b">
        <v>0</v>
      </c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43"/>
      <c r="AA887" s="43"/>
      <c r="AB887" s="43" t="s">
        <v>339</v>
      </c>
      <c r="AC887" s="6" t="s">
        <v>339</v>
      </c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</row>
    <row r="888">
      <c r="A888" s="6"/>
      <c r="B888" s="6"/>
      <c r="C888" s="6"/>
      <c r="D888" s="6"/>
      <c r="E888" s="6"/>
      <c r="F888" s="6" t="s">
        <v>96</v>
      </c>
      <c r="G888" s="6"/>
      <c r="H888" s="6" t="b">
        <v>0</v>
      </c>
      <c r="I888" s="6" t="b">
        <v>0</v>
      </c>
      <c r="J888" s="6" t="b">
        <v>0</v>
      </c>
      <c r="K888" s="106"/>
      <c r="L888" s="43"/>
      <c r="M888" s="24"/>
      <c r="N888" s="6"/>
      <c r="O888" s="6" t="b">
        <v>0</v>
      </c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43"/>
      <c r="AA888" s="43"/>
      <c r="AB888" s="43" t="s">
        <v>339</v>
      </c>
      <c r="AC888" s="6" t="s">
        <v>339</v>
      </c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</row>
    <row r="889">
      <c r="A889" s="6"/>
      <c r="B889" s="6"/>
      <c r="C889" s="6"/>
      <c r="D889" s="6"/>
      <c r="E889" s="6"/>
      <c r="F889" s="6" t="s">
        <v>96</v>
      </c>
      <c r="G889" s="6"/>
      <c r="H889" s="6" t="b">
        <v>0</v>
      </c>
      <c r="I889" s="6" t="b">
        <v>0</v>
      </c>
      <c r="J889" s="6" t="b">
        <v>0</v>
      </c>
      <c r="K889" s="106"/>
      <c r="L889" s="43"/>
      <c r="M889" s="24"/>
      <c r="N889" s="6"/>
      <c r="O889" s="6" t="b">
        <v>0</v>
      </c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43"/>
      <c r="AA889" s="43"/>
      <c r="AB889" s="43" t="s">
        <v>339</v>
      </c>
      <c r="AC889" s="6" t="s">
        <v>339</v>
      </c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</row>
    <row r="890">
      <c r="A890" s="6"/>
      <c r="B890" s="6"/>
      <c r="C890" s="6"/>
      <c r="D890" s="6"/>
      <c r="E890" s="6"/>
      <c r="F890" s="6" t="s">
        <v>96</v>
      </c>
      <c r="G890" s="6"/>
      <c r="H890" s="6" t="b">
        <v>0</v>
      </c>
      <c r="I890" s="6" t="b">
        <v>0</v>
      </c>
      <c r="J890" s="6" t="b">
        <v>0</v>
      </c>
      <c r="K890" s="106"/>
      <c r="L890" s="43"/>
      <c r="M890" s="24"/>
      <c r="N890" s="6"/>
      <c r="O890" s="6" t="b">
        <v>0</v>
      </c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43"/>
      <c r="AA890" s="43"/>
      <c r="AB890" s="43" t="s">
        <v>339</v>
      </c>
      <c r="AC890" s="6" t="s">
        <v>339</v>
      </c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</row>
    <row r="891">
      <c r="A891" s="6"/>
      <c r="B891" s="6"/>
      <c r="C891" s="6"/>
      <c r="D891" s="6"/>
      <c r="E891" s="6"/>
      <c r="F891" s="6" t="s">
        <v>96</v>
      </c>
      <c r="G891" s="6"/>
      <c r="H891" s="6" t="b">
        <v>0</v>
      </c>
      <c r="I891" s="6" t="b">
        <v>0</v>
      </c>
      <c r="J891" s="6" t="b">
        <v>0</v>
      </c>
      <c r="K891" s="106"/>
      <c r="L891" s="43"/>
      <c r="M891" s="24"/>
      <c r="N891" s="6"/>
      <c r="O891" s="6" t="b">
        <v>0</v>
      </c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43"/>
      <c r="AA891" s="43"/>
      <c r="AB891" s="43" t="s">
        <v>339</v>
      </c>
      <c r="AC891" s="6" t="s">
        <v>339</v>
      </c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</row>
    <row r="892">
      <c r="A892" s="6"/>
      <c r="B892" s="6"/>
      <c r="C892" s="6"/>
      <c r="D892" s="6"/>
      <c r="E892" s="6"/>
      <c r="F892" s="6" t="s">
        <v>96</v>
      </c>
      <c r="G892" s="6"/>
      <c r="H892" s="6" t="b">
        <v>0</v>
      </c>
      <c r="I892" s="6" t="b">
        <v>0</v>
      </c>
      <c r="J892" s="6" t="b">
        <v>0</v>
      </c>
      <c r="K892" s="106"/>
      <c r="L892" s="43"/>
      <c r="M892" s="24"/>
      <c r="N892" s="6"/>
      <c r="O892" s="6" t="b">
        <v>0</v>
      </c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43"/>
      <c r="AA892" s="43"/>
      <c r="AB892" s="43" t="s">
        <v>339</v>
      </c>
      <c r="AC892" s="6" t="s">
        <v>339</v>
      </c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</row>
    <row r="893">
      <c r="A893" s="6"/>
      <c r="B893" s="6"/>
      <c r="C893" s="6"/>
      <c r="D893" s="6"/>
      <c r="E893" s="6"/>
      <c r="F893" s="6" t="s">
        <v>96</v>
      </c>
      <c r="G893" s="6"/>
      <c r="H893" s="6" t="b">
        <v>0</v>
      </c>
      <c r="I893" s="6" t="b">
        <v>0</v>
      </c>
      <c r="J893" s="6" t="b">
        <v>0</v>
      </c>
      <c r="K893" s="106"/>
      <c r="L893" s="43"/>
      <c r="M893" s="24"/>
      <c r="N893" s="6"/>
      <c r="O893" s="6" t="b">
        <v>0</v>
      </c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43"/>
      <c r="AA893" s="43"/>
      <c r="AB893" s="43" t="s">
        <v>339</v>
      </c>
      <c r="AC893" s="6" t="s">
        <v>339</v>
      </c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</row>
    <row r="894">
      <c r="A894" s="6"/>
      <c r="B894" s="6"/>
      <c r="C894" s="6"/>
      <c r="D894" s="6"/>
      <c r="E894" s="6"/>
      <c r="F894" s="6" t="s">
        <v>96</v>
      </c>
      <c r="G894" s="6"/>
      <c r="H894" s="6" t="b">
        <v>0</v>
      </c>
      <c r="I894" s="6" t="b">
        <v>0</v>
      </c>
      <c r="J894" s="6" t="b">
        <v>0</v>
      </c>
      <c r="K894" s="106"/>
      <c r="L894" s="43"/>
      <c r="M894" s="24"/>
      <c r="N894" s="6"/>
      <c r="O894" s="6" t="b">
        <v>0</v>
      </c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43"/>
      <c r="AA894" s="43"/>
      <c r="AB894" s="43" t="s">
        <v>339</v>
      </c>
      <c r="AC894" s="6" t="s">
        <v>339</v>
      </c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</row>
    <row r="895">
      <c r="A895" s="6"/>
      <c r="B895" s="6"/>
      <c r="C895" s="6"/>
      <c r="D895" s="6"/>
      <c r="E895" s="6"/>
      <c r="F895" s="6" t="s">
        <v>96</v>
      </c>
      <c r="G895" s="6"/>
      <c r="H895" s="6" t="b">
        <v>0</v>
      </c>
      <c r="I895" s="6" t="b">
        <v>0</v>
      </c>
      <c r="J895" s="6" t="b">
        <v>0</v>
      </c>
      <c r="K895" s="106"/>
      <c r="L895" s="43"/>
      <c r="M895" s="24"/>
      <c r="N895" s="6"/>
      <c r="O895" s="6" t="b">
        <v>0</v>
      </c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43"/>
      <c r="AA895" s="43"/>
      <c r="AB895" s="43" t="s">
        <v>339</v>
      </c>
      <c r="AC895" s="6" t="s">
        <v>339</v>
      </c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</row>
    <row r="896">
      <c r="A896" s="6"/>
      <c r="B896" s="6"/>
      <c r="C896" s="6"/>
      <c r="D896" s="6"/>
      <c r="E896" s="6"/>
      <c r="F896" s="6" t="s">
        <v>96</v>
      </c>
      <c r="G896" s="6"/>
      <c r="H896" s="6" t="b">
        <v>0</v>
      </c>
      <c r="I896" s="6" t="b">
        <v>0</v>
      </c>
      <c r="J896" s="6" t="b">
        <v>0</v>
      </c>
      <c r="K896" s="106"/>
      <c r="L896" s="43"/>
      <c r="M896" s="24"/>
      <c r="N896" s="6"/>
      <c r="O896" s="6" t="b">
        <v>0</v>
      </c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43"/>
      <c r="AA896" s="43"/>
      <c r="AB896" s="43" t="s">
        <v>339</v>
      </c>
      <c r="AC896" s="6" t="s">
        <v>339</v>
      </c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</row>
    <row r="897">
      <c r="A897" s="6"/>
      <c r="B897" s="6"/>
      <c r="C897" s="6"/>
      <c r="D897" s="6"/>
      <c r="E897" s="6"/>
      <c r="F897" s="6" t="s">
        <v>96</v>
      </c>
      <c r="G897" s="6"/>
      <c r="H897" s="6" t="b">
        <v>0</v>
      </c>
      <c r="I897" s="6" t="b">
        <v>0</v>
      </c>
      <c r="J897" s="6" t="b">
        <v>0</v>
      </c>
      <c r="K897" s="106"/>
      <c r="L897" s="43"/>
      <c r="M897" s="24"/>
      <c r="N897" s="6"/>
      <c r="O897" s="6" t="b">
        <v>0</v>
      </c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43"/>
      <c r="AA897" s="43"/>
      <c r="AB897" s="43" t="s">
        <v>339</v>
      </c>
      <c r="AC897" s="6" t="s">
        <v>339</v>
      </c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</row>
    <row r="898">
      <c r="A898" s="6"/>
      <c r="B898" s="6"/>
      <c r="C898" s="6"/>
      <c r="D898" s="6"/>
      <c r="E898" s="6"/>
      <c r="F898" s="6" t="s">
        <v>96</v>
      </c>
      <c r="G898" s="6"/>
      <c r="H898" s="6" t="b">
        <v>0</v>
      </c>
      <c r="I898" s="6" t="b">
        <v>0</v>
      </c>
      <c r="J898" s="6" t="b">
        <v>0</v>
      </c>
      <c r="K898" s="106"/>
      <c r="L898" s="43"/>
      <c r="M898" s="24"/>
      <c r="N898" s="6"/>
      <c r="O898" s="6" t="b">
        <v>0</v>
      </c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43"/>
      <c r="AA898" s="43"/>
      <c r="AB898" s="43" t="s">
        <v>339</v>
      </c>
      <c r="AC898" s="6" t="s">
        <v>339</v>
      </c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</row>
    <row r="899">
      <c r="A899" s="6"/>
      <c r="B899" s="6"/>
      <c r="C899" s="6"/>
      <c r="D899" s="6"/>
      <c r="E899" s="6"/>
      <c r="F899" s="6" t="s">
        <v>96</v>
      </c>
      <c r="G899" s="6"/>
      <c r="H899" s="6" t="b">
        <v>0</v>
      </c>
      <c r="I899" s="6" t="b">
        <v>0</v>
      </c>
      <c r="J899" s="6" t="b">
        <v>0</v>
      </c>
      <c r="K899" s="106"/>
      <c r="L899" s="43"/>
      <c r="M899" s="24"/>
      <c r="N899" s="6"/>
      <c r="O899" s="6" t="b">
        <v>0</v>
      </c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43"/>
      <c r="AA899" s="43"/>
      <c r="AB899" s="43" t="s">
        <v>339</v>
      </c>
      <c r="AC899" s="6" t="s">
        <v>339</v>
      </c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</row>
    <row r="900">
      <c r="A900" s="6"/>
      <c r="B900" s="6"/>
      <c r="C900" s="6"/>
      <c r="D900" s="6"/>
      <c r="E900" s="6"/>
      <c r="F900" s="6" t="s">
        <v>96</v>
      </c>
      <c r="G900" s="6"/>
      <c r="H900" s="6" t="b">
        <v>0</v>
      </c>
      <c r="I900" s="6" t="b">
        <v>0</v>
      </c>
      <c r="J900" s="6" t="b">
        <v>0</v>
      </c>
      <c r="K900" s="106"/>
      <c r="L900" s="43"/>
      <c r="M900" s="24"/>
      <c r="N900" s="6"/>
      <c r="O900" s="6" t="b">
        <v>0</v>
      </c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43"/>
      <c r="AA900" s="43"/>
      <c r="AB900" s="43" t="s">
        <v>339</v>
      </c>
      <c r="AC900" s="6" t="s">
        <v>339</v>
      </c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</row>
    <row r="901">
      <c r="A901" s="6"/>
      <c r="B901" s="6"/>
      <c r="C901" s="6"/>
      <c r="D901" s="6"/>
      <c r="E901" s="6"/>
      <c r="F901" s="6" t="s">
        <v>96</v>
      </c>
      <c r="G901" s="6"/>
      <c r="H901" s="6" t="b">
        <v>0</v>
      </c>
      <c r="I901" s="6" t="b">
        <v>0</v>
      </c>
      <c r="J901" s="6" t="b">
        <v>0</v>
      </c>
      <c r="K901" s="106"/>
      <c r="L901" s="43"/>
      <c r="M901" s="24"/>
      <c r="N901" s="6"/>
      <c r="O901" s="6" t="b">
        <v>0</v>
      </c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43"/>
      <c r="AA901" s="43"/>
      <c r="AB901" s="43" t="s">
        <v>339</v>
      </c>
      <c r="AC901" s="6" t="s">
        <v>339</v>
      </c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</row>
    <row r="902">
      <c r="A902" s="6"/>
      <c r="B902" s="6"/>
      <c r="C902" s="6"/>
      <c r="D902" s="6"/>
      <c r="E902" s="6"/>
      <c r="F902" s="6" t="s">
        <v>96</v>
      </c>
      <c r="G902" s="6"/>
      <c r="H902" s="6" t="b">
        <v>0</v>
      </c>
      <c r="I902" s="6" t="b">
        <v>0</v>
      </c>
      <c r="J902" s="6" t="b">
        <v>0</v>
      </c>
      <c r="K902" s="106"/>
      <c r="L902" s="43"/>
      <c r="M902" s="24"/>
      <c r="N902" s="6"/>
      <c r="O902" s="6" t="b">
        <v>0</v>
      </c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43"/>
      <c r="AA902" s="43"/>
      <c r="AB902" s="43" t="s">
        <v>339</v>
      </c>
      <c r="AC902" s="6" t="s">
        <v>339</v>
      </c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</row>
    <row r="903">
      <c r="A903" s="6"/>
      <c r="B903" s="6"/>
      <c r="C903" s="6"/>
      <c r="D903" s="6"/>
      <c r="E903" s="6"/>
      <c r="F903" s="6" t="s">
        <v>96</v>
      </c>
      <c r="G903" s="6"/>
      <c r="H903" s="6" t="b">
        <v>0</v>
      </c>
      <c r="I903" s="6" t="b">
        <v>0</v>
      </c>
      <c r="J903" s="6" t="b">
        <v>0</v>
      </c>
      <c r="K903" s="106"/>
      <c r="L903" s="43"/>
      <c r="M903" s="24"/>
      <c r="N903" s="6"/>
      <c r="O903" s="6" t="b">
        <v>0</v>
      </c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43"/>
      <c r="AA903" s="43"/>
      <c r="AB903" s="43" t="s">
        <v>339</v>
      </c>
      <c r="AC903" s="6" t="s">
        <v>339</v>
      </c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</row>
    <row r="904">
      <c r="A904" s="6"/>
      <c r="B904" s="6"/>
      <c r="C904" s="6"/>
      <c r="D904" s="6"/>
      <c r="E904" s="6"/>
      <c r="F904" s="6" t="s">
        <v>96</v>
      </c>
      <c r="G904" s="6"/>
      <c r="H904" s="6" t="b">
        <v>0</v>
      </c>
      <c r="I904" s="6" t="b">
        <v>0</v>
      </c>
      <c r="J904" s="6" t="b">
        <v>0</v>
      </c>
      <c r="K904" s="106"/>
      <c r="L904" s="43"/>
      <c r="M904" s="24"/>
      <c r="N904" s="6"/>
      <c r="O904" s="6" t="b">
        <v>0</v>
      </c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43"/>
      <c r="AA904" s="43"/>
      <c r="AB904" s="43" t="s">
        <v>339</v>
      </c>
      <c r="AC904" s="6" t="s">
        <v>339</v>
      </c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</row>
    <row r="905">
      <c r="A905" s="6"/>
      <c r="B905" s="6"/>
      <c r="C905" s="6"/>
      <c r="D905" s="6"/>
      <c r="E905" s="6"/>
      <c r="F905" s="6" t="s">
        <v>96</v>
      </c>
      <c r="G905" s="6"/>
      <c r="H905" s="6" t="b">
        <v>0</v>
      </c>
      <c r="I905" s="6" t="b">
        <v>0</v>
      </c>
      <c r="J905" s="6" t="b">
        <v>0</v>
      </c>
      <c r="K905" s="106"/>
      <c r="L905" s="43"/>
      <c r="M905" s="24"/>
      <c r="N905" s="6"/>
      <c r="O905" s="6" t="b">
        <v>0</v>
      </c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43"/>
      <c r="AA905" s="43"/>
      <c r="AB905" s="43" t="s">
        <v>339</v>
      </c>
      <c r="AC905" s="6" t="s">
        <v>339</v>
      </c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</row>
    <row r="906">
      <c r="A906" s="6"/>
      <c r="B906" s="6"/>
      <c r="C906" s="6"/>
      <c r="D906" s="6"/>
      <c r="E906" s="6"/>
      <c r="F906" s="6" t="s">
        <v>96</v>
      </c>
      <c r="G906" s="6"/>
      <c r="H906" s="6" t="b">
        <v>0</v>
      </c>
      <c r="I906" s="6" t="b">
        <v>0</v>
      </c>
      <c r="J906" s="6" t="b">
        <v>0</v>
      </c>
      <c r="K906" s="106"/>
      <c r="L906" s="43"/>
      <c r="M906" s="24"/>
      <c r="N906" s="6"/>
      <c r="O906" s="6" t="b">
        <v>0</v>
      </c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43"/>
      <c r="AA906" s="43"/>
      <c r="AB906" s="43" t="s">
        <v>339</v>
      </c>
      <c r="AC906" s="6" t="s">
        <v>339</v>
      </c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</row>
    <row r="907">
      <c r="A907" s="6"/>
      <c r="B907" s="6"/>
      <c r="C907" s="6"/>
      <c r="D907" s="6"/>
      <c r="E907" s="6"/>
      <c r="F907" s="6" t="s">
        <v>96</v>
      </c>
      <c r="G907" s="6"/>
      <c r="H907" s="6" t="b">
        <v>0</v>
      </c>
      <c r="I907" s="6" t="b">
        <v>0</v>
      </c>
      <c r="J907" s="6" t="b">
        <v>0</v>
      </c>
      <c r="K907" s="106"/>
      <c r="L907" s="43"/>
      <c r="M907" s="24"/>
      <c r="N907" s="6"/>
      <c r="O907" s="6" t="b">
        <v>0</v>
      </c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43"/>
      <c r="AA907" s="43"/>
      <c r="AB907" s="43" t="s">
        <v>339</v>
      </c>
      <c r="AC907" s="6" t="s">
        <v>339</v>
      </c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</row>
    <row r="908">
      <c r="A908" s="6"/>
      <c r="B908" s="6"/>
      <c r="C908" s="6"/>
      <c r="D908" s="6"/>
      <c r="E908" s="6"/>
      <c r="F908" s="6" t="s">
        <v>96</v>
      </c>
      <c r="G908" s="6"/>
      <c r="H908" s="6" t="b">
        <v>0</v>
      </c>
      <c r="I908" s="6" t="b">
        <v>0</v>
      </c>
      <c r="J908" s="6" t="b">
        <v>0</v>
      </c>
      <c r="K908" s="106"/>
      <c r="L908" s="43"/>
      <c r="M908" s="24"/>
      <c r="N908" s="6"/>
      <c r="O908" s="6" t="b">
        <v>0</v>
      </c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43"/>
      <c r="AA908" s="43"/>
      <c r="AB908" s="43" t="s">
        <v>339</v>
      </c>
      <c r="AC908" s="6" t="s">
        <v>339</v>
      </c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</row>
    <row r="909">
      <c r="A909" s="6"/>
      <c r="B909" s="6"/>
      <c r="C909" s="6"/>
      <c r="D909" s="6"/>
      <c r="E909" s="6"/>
      <c r="F909" s="6" t="s">
        <v>96</v>
      </c>
      <c r="G909" s="6"/>
      <c r="H909" s="6" t="b">
        <v>0</v>
      </c>
      <c r="I909" s="6" t="b">
        <v>0</v>
      </c>
      <c r="J909" s="6" t="b">
        <v>0</v>
      </c>
      <c r="K909" s="106"/>
      <c r="L909" s="43"/>
      <c r="M909" s="24"/>
      <c r="N909" s="6"/>
      <c r="O909" s="6" t="b">
        <v>0</v>
      </c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43"/>
      <c r="AA909" s="43"/>
      <c r="AB909" s="43" t="s">
        <v>339</v>
      </c>
      <c r="AC909" s="6" t="s">
        <v>339</v>
      </c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</row>
    <row r="910">
      <c r="A910" s="6"/>
      <c r="B910" s="6"/>
      <c r="C910" s="6"/>
      <c r="D910" s="6"/>
      <c r="E910" s="6"/>
      <c r="F910" s="6" t="s">
        <v>96</v>
      </c>
      <c r="G910" s="6"/>
      <c r="H910" s="6" t="b">
        <v>0</v>
      </c>
      <c r="I910" s="6" t="b">
        <v>0</v>
      </c>
      <c r="J910" s="6" t="b">
        <v>0</v>
      </c>
      <c r="K910" s="106"/>
      <c r="L910" s="43"/>
      <c r="M910" s="24"/>
      <c r="N910" s="6"/>
      <c r="O910" s="6" t="b">
        <v>0</v>
      </c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43"/>
      <c r="AA910" s="43"/>
      <c r="AB910" s="43" t="s">
        <v>339</v>
      </c>
      <c r="AC910" s="6" t="s">
        <v>339</v>
      </c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</row>
    <row r="911">
      <c r="A911" s="6"/>
      <c r="B911" s="6"/>
      <c r="C911" s="6"/>
      <c r="D911" s="6"/>
      <c r="E911" s="6"/>
      <c r="F911" s="6" t="s">
        <v>96</v>
      </c>
      <c r="G911" s="6"/>
      <c r="H911" s="6" t="b">
        <v>0</v>
      </c>
      <c r="I911" s="6" t="b">
        <v>0</v>
      </c>
      <c r="J911" s="6" t="b">
        <v>0</v>
      </c>
      <c r="K911" s="106"/>
      <c r="L911" s="43"/>
      <c r="M911" s="24"/>
      <c r="N911" s="6"/>
      <c r="O911" s="6" t="b">
        <v>0</v>
      </c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43"/>
      <c r="AA911" s="43"/>
      <c r="AB911" s="43" t="s">
        <v>339</v>
      </c>
      <c r="AC911" s="6" t="s">
        <v>339</v>
      </c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</row>
    <row r="912">
      <c r="A912" s="6"/>
      <c r="B912" s="6"/>
      <c r="C912" s="6"/>
      <c r="D912" s="6"/>
      <c r="E912" s="6"/>
      <c r="F912" s="6" t="s">
        <v>96</v>
      </c>
      <c r="G912" s="6"/>
      <c r="H912" s="6" t="b">
        <v>0</v>
      </c>
      <c r="I912" s="6" t="b">
        <v>0</v>
      </c>
      <c r="J912" s="6" t="b">
        <v>0</v>
      </c>
      <c r="K912" s="106"/>
      <c r="L912" s="43"/>
      <c r="M912" s="24"/>
      <c r="N912" s="6"/>
      <c r="O912" s="6" t="b">
        <v>0</v>
      </c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43"/>
      <c r="AA912" s="43"/>
      <c r="AB912" s="43" t="s">
        <v>339</v>
      </c>
      <c r="AC912" s="6" t="s">
        <v>339</v>
      </c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</row>
    <row r="913">
      <c r="A913" s="6"/>
      <c r="B913" s="6"/>
      <c r="C913" s="6"/>
      <c r="D913" s="6"/>
      <c r="E913" s="6"/>
      <c r="F913" s="6" t="s">
        <v>96</v>
      </c>
      <c r="G913" s="6"/>
      <c r="H913" s="6" t="b">
        <v>0</v>
      </c>
      <c r="I913" s="6" t="b">
        <v>0</v>
      </c>
      <c r="J913" s="6" t="b">
        <v>0</v>
      </c>
      <c r="K913" s="106"/>
      <c r="L913" s="43"/>
      <c r="M913" s="24"/>
      <c r="N913" s="6"/>
      <c r="O913" s="6" t="b">
        <v>0</v>
      </c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43"/>
      <c r="AA913" s="43"/>
      <c r="AB913" s="43" t="s">
        <v>339</v>
      </c>
      <c r="AC913" s="6" t="s">
        <v>339</v>
      </c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</row>
    <row r="914">
      <c r="A914" s="6"/>
      <c r="B914" s="6"/>
      <c r="C914" s="6"/>
      <c r="D914" s="6"/>
      <c r="E914" s="6"/>
      <c r="F914" s="6" t="s">
        <v>96</v>
      </c>
      <c r="G914" s="6"/>
      <c r="H914" s="6" t="b">
        <v>0</v>
      </c>
      <c r="I914" s="6" t="b">
        <v>0</v>
      </c>
      <c r="J914" s="6" t="b">
        <v>0</v>
      </c>
      <c r="K914" s="106"/>
      <c r="L914" s="43"/>
      <c r="M914" s="24"/>
      <c r="N914" s="6"/>
      <c r="O914" s="6" t="b">
        <v>0</v>
      </c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43"/>
      <c r="AA914" s="43"/>
      <c r="AB914" s="43" t="s">
        <v>339</v>
      </c>
      <c r="AC914" s="6" t="s">
        <v>339</v>
      </c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</row>
    <row r="915">
      <c r="A915" s="6"/>
      <c r="B915" s="6"/>
      <c r="C915" s="6"/>
      <c r="D915" s="6"/>
      <c r="E915" s="6"/>
      <c r="F915" s="6" t="s">
        <v>96</v>
      </c>
      <c r="G915" s="6"/>
      <c r="H915" s="6" t="b">
        <v>0</v>
      </c>
      <c r="I915" s="6" t="b">
        <v>0</v>
      </c>
      <c r="J915" s="6" t="b">
        <v>0</v>
      </c>
      <c r="K915" s="106"/>
      <c r="L915" s="43"/>
      <c r="M915" s="24"/>
      <c r="N915" s="6"/>
      <c r="O915" s="6" t="b">
        <v>0</v>
      </c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43"/>
      <c r="AA915" s="43"/>
      <c r="AB915" s="43" t="s">
        <v>339</v>
      </c>
      <c r="AC915" s="6" t="s">
        <v>339</v>
      </c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</row>
    <row r="916">
      <c r="A916" s="6"/>
      <c r="B916" s="6"/>
      <c r="C916" s="6"/>
      <c r="D916" s="6"/>
      <c r="E916" s="6"/>
      <c r="F916" s="6" t="s">
        <v>96</v>
      </c>
      <c r="G916" s="6"/>
      <c r="H916" s="6" t="b">
        <v>0</v>
      </c>
      <c r="I916" s="6" t="b">
        <v>0</v>
      </c>
      <c r="J916" s="6" t="b">
        <v>0</v>
      </c>
      <c r="K916" s="106"/>
      <c r="L916" s="43"/>
      <c r="M916" s="24"/>
      <c r="N916" s="6"/>
      <c r="O916" s="6" t="b">
        <v>0</v>
      </c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43"/>
      <c r="AA916" s="43"/>
      <c r="AB916" s="43" t="s">
        <v>339</v>
      </c>
      <c r="AC916" s="6" t="s">
        <v>339</v>
      </c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</row>
    <row r="917">
      <c r="A917" s="6"/>
      <c r="B917" s="6"/>
      <c r="C917" s="6"/>
      <c r="D917" s="6"/>
      <c r="E917" s="6"/>
      <c r="F917" s="6" t="s">
        <v>96</v>
      </c>
      <c r="G917" s="6"/>
      <c r="H917" s="6" t="b">
        <v>0</v>
      </c>
      <c r="I917" s="6" t="b">
        <v>0</v>
      </c>
      <c r="J917" s="6" t="b">
        <v>0</v>
      </c>
      <c r="K917" s="106"/>
      <c r="L917" s="43"/>
      <c r="M917" s="24"/>
      <c r="N917" s="6"/>
      <c r="O917" s="6" t="b">
        <v>0</v>
      </c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43"/>
      <c r="AA917" s="43"/>
      <c r="AB917" s="43" t="s">
        <v>339</v>
      </c>
      <c r="AC917" s="6" t="s">
        <v>339</v>
      </c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</row>
    <row r="918">
      <c r="A918" s="6"/>
      <c r="B918" s="6"/>
      <c r="C918" s="6"/>
      <c r="D918" s="6"/>
      <c r="E918" s="6"/>
      <c r="F918" s="6" t="s">
        <v>96</v>
      </c>
      <c r="G918" s="6"/>
      <c r="H918" s="6" t="b">
        <v>0</v>
      </c>
      <c r="I918" s="6" t="b">
        <v>0</v>
      </c>
      <c r="J918" s="6" t="b">
        <v>0</v>
      </c>
      <c r="K918" s="106"/>
      <c r="L918" s="43"/>
      <c r="M918" s="24"/>
      <c r="N918" s="6"/>
      <c r="O918" s="6" t="b">
        <v>0</v>
      </c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43"/>
      <c r="AA918" s="43"/>
      <c r="AB918" s="43" t="s">
        <v>339</v>
      </c>
      <c r="AC918" s="6" t="s">
        <v>339</v>
      </c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</row>
    <row r="919">
      <c r="A919" s="6"/>
      <c r="B919" s="6"/>
      <c r="C919" s="6"/>
      <c r="D919" s="6"/>
      <c r="E919" s="6"/>
      <c r="F919" s="6" t="s">
        <v>96</v>
      </c>
      <c r="G919" s="6"/>
      <c r="H919" s="6" t="b">
        <v>0</v>
      </c>
      <c r="I919" s="6" t="b">
        <v>0</v>
      </c>
      <c r="J919" s="6" t="b">
        <v>0</v>
      </c>
      <c r="K919" s="106"/>
      <c r="L919" s="43"/>
      <c r="M919" s="24"/>
      <c r="N919" s="6"/>
      <c r="O919" s="6" t="b">
        <v>0</v>
      </c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43"/>
      <c r="AA919" s="43"/>
      <c r="AB919" s="43" t="s">
        <v>339</v>
      </c>
      <c r="AC919" s="6" t="s">
        <v>339</v>
      </c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</row>
    <row r="920">
      <c r="A920" s="6"/>
      <c r="B920" s="6"/>
      <c r="C920" s="6"/>
      <c r="D920" s="6"/>
      <c r="E920" s="6"/>
      <c r="F920" s="6" t="s">
        <v>96</v>
      </c>
      <c r="G920" s="6"/>
      <c r="H920" s="6" t="b">
        <v>0</v>
      </c>
      <c r="I920" s="6" t="b">
        <v>0</v>
      </c>
      <c r="J920" s="6" t="b">
        <v>0</v>
      </c>
      <c r="K920" s="106"/>
      <c r="L920" s="43"/>
      <c r="M920" s="24"/>
      <c r="N920" s="6"/>
      <c r="O920" s="6" t="b">
        <v>0</v>
      </c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43"/>
      <c r="AA920" s="43"/>
      <c r="AB920" s="43" t="s">
        <v>339</v>
      </c>
      <c r="AC920" s="6" t="s">
        <v>339</v>
      </c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</row>
    <row r="921">
      <c r="A921" s="6"/>
      <c r="B921" s="6"/>
      <c r="C921" s="6"/>
      <c r="D921" s="6"/>
      <c r="E921" s="6"/>
      <c r="F921" s="6" t="s">
        <v>96</v>
      </c>
      <c r="G921" s="6"/>
      <c r="H921" s="6" t="b">
        <v>0</v>
      </c>
      <c r="I921" s="6" t="b">
        <v>0</v>
      </c>
      <c r="J921" s="6" t="b">
        <v>0</v>
      </c>
      <c r="K921" s="106"/>
      <c r="L921" s="43"/>
      <c r="M921" s="24"/>
      <c r="N921" s="6"/>
      <c r="O921" s="6" t="b">
        <v>0</v>
      </c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43"/>
      <c r="AA921" s="43"/>
      <c r="AB921" s="43" t="s">
        <v>339</v>
      </c>
      <c r="AC921" s="6" t="s">
        <v>339</v>
      </c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</row>
    <row r="922">
      <c r="A922" s="6"/>
      <c r="B922" s="6"/>
      <c r="C922" s="6"/>
      <c r="D922" s="6"/>
      <c r="E922" s="6"/>
      <c r="F922" s="6" t="s">
        <v>96</v>
      </c>
      <c r="G922" s="6"/>
      <c r="H922" s="6" t="b">
        <v>0</v>
      </c>
      <c r="I922" s="6" t="b">
        <v>0</v>
      </c>
      <c r="J922" s="6" t="b">
        <v>0</v>
      </c>
      <c r="K922" s="106"/>
      <c r="L922" s="43"/>
      <c r="M922" s="24"/>
      <c r="N922" s="6"/>
      <c r="O922" s="6" t="b">
        <v>0</v>
      </c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43"/>
      <c r="AA922" s="43"/>
      <c r="AB922" s="43" t="s">
        <v>339</v>
      </c>
      <c r="AC922" s="6" t="s">
        <v>339</v>
      </c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</row>
    <row r="923">
      <c r="A923" s="6"/>
      <c r="B923" s="6"/>
      <c r="C923" s="6"/>
      <c r="D923" s="6"/>
      <c r="E923" s="6"/>
      <c r="F923" s="6" t="s">
        <v>96</v>
      </c>
      <c r="G923" s="6"/>
      <c r="H923" s="6" t="b">
        <v>0</v>
      </c>
      <c r="I923" s="6" t="b">
        <v>0</v>
      </c>
      <c r="J923" s="6" t="b">
        <v>0</v>
      </c>
      <c r="K923" s="106"/>
      <c r="L923" s="43"/>
      <c r="M923" s="24"/>
      <c r="N923" s="6"/>
      <c r="O923" s="6" t="b">
        <v>0</v>
      </c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43"/>
      <c r="AA923" s="43"/>
      <c r="AB923" s="43" t="s">
        <v>339</v>
      </c>
      <c r="AC923" s="6" t="s">
        <v>339</v>
      </c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</row>
    <row r="924">
      <c r="A924" s="6"/>
      <c r="B924" s="6"/>
      <c r="C924" s="6"/>
      <c r="D924" s="6"/>
      <c r="E924" s="6"/>
      <c r="F924" s="6" t="s">
        <v>96</v>
      </c>
      <c r="G924" s="6"/>
      <c r="H924" s="6" t="b">
        <v>0</v>
      </c>
      <c r="I924" s="6" t="b">
        <v>0</v>
      </c>
      <c r="J924" s="6" t="b">
        <v>0</v>
      </c>
      <c r="K924" s="106"/>
      <c r="L924" s="43"/>
      <c r="M924" s="24"/>
      <c r="N924" s="6"/>
      <c r="O924" s="6" t="b">
        <v>0</v>
      </c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43"/>
      <c r="AA924" s="43"/>
      <c r="AB924" s="43" t="s">
        <v>339</v>
      </c>
      <c r="AC924" s="6" t="s">
        <v>339</v>
      </c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</row>
    <row r="925">
      <c r="A925" s="6"/>
      <c r="B925" s="6"/>
      <c r="C925" s="6"/>
      <c r="D925" s="6"/>
      <c r="E925" s="6"/>
      <c r="F925" s="6" t="s">
        <v>96</v>
      </c>
      <c r="G925" s="6"/>
      <c r="H925" s="6" t="b">
        <v>0</v>
      </c>
      <c r="I925" s="6" t="b">
        <v>0</v>
      </c>
      <c r="J925" s="6" t="b">
        <v>0</v>
      </c>
      <c r="K925" s="106"/>
      <c r="L925" s="43"/>
      <c r="M925" s="24"/>
      <c r="N925" s="6"/>
      <c r="O925" s="6" t="b">
        <v>0</v>
      </c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43"/>
      <c r="AA925" s="43"/>
      <c r="AB925" s="43" t="s">
        <v>339</v>
      </c>
      <c r="AC925" s="6" t="s">
        <v>339</v>
      </c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</row>
    <row r="926">
      <c r="A926" s="6"/>
      <c r="B926" s="6"/>
      <c r="C926" s="6"/>
      <c r="D926" s="6"/>
      <c r="E926" s="6"/>
      <c r="F926" s="6" t="s">
        <v>96</v>
      </c>
      <c r="G926" s="6"/>
      <c r="H926" s="6" t="b">
        <v>0</v>
      </c>
      <c r="I926" s="6" t="b">
        <v>0</v>
      </c>
      <c r="J926" s="6" t="b">
        <v>0</v>
      </c>
      <c r="K926" s="106"/>
      <c r="L926" s="43"/>
      <c r="M926" s="24"/>
      <c r="N926" s="6"/>
      <c r="O926" s="6" t="b">
        <v>0</v>
      </c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43"/>
      <c r="AA926" s="43"/>
      <c r="AB926" s="43" t="s">
        <v>339</v>
      </c>
      <c r="AC926" s="6" t="s">
        <v>339</v>
      </c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</row>
    <row r="927">
      <c r="A927" s="6"/>
      <c r="B927" s="6"/>
      <c r="C927" s="6"/>
      <c r="D927" s="6"/>
      <c r="E927" s="6"/>
      <c r="F927" s="6" t="s">
        <v>96</v>
      </c>
      <c r="G927" s="6"/>
      <c r="H927" s="6" t="b">
        <v>0</v>
      </c>
      <c r="I927" s="6" t="b">
        <v>0</v>
      </c>
      <c r="J927" s="6" t="b">
        <v>0</v>
      </c>
      <c r="K927" s="106"/>
      <c r="L927" s="43"/>
      <c r="M927" s="24"/>
      <c r="N927" s="6"/>
      <c r="O927" s="6" t="b">
        <v>0</v>
      </c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43"/>
      <c r="AA927" s="43"/>
      <c r="AB927" s="43" t="s">
        <v>339</v>
      </c>
      <c r="AC927" s="6" t="s">
        <v>339</v>
      </c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</row>
    <row r="928">
      <c r="A928" s="6"/>
      <c r="B928" s="6"/>
      <c r="C928" s="6"/>
      <c r="D928" s="6"/>
      <c r="E928" s="6"/>
      <c r="F928" s="6" t="s">
        <v>96</v>
      </c>
      <c r="G928" s="6"/>
      <c r="H928" s="6" t="b">
        <v>0</v>
      </c>
      <c r="I928" s="6" t="b">
        <v>0</v>
      </c>
      <c r="J928" s="6" t="b">
        <v>0</v>
      </c>
      <c r="K928" s="106"/>
      <c r="L928" s="43"/>
      <c r="M928" s="24"/>
      <c r="N928" s="6"/>
      <c r="O928" s="6" t="b">
        <v>0</v>
      </c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43"/>
      <c r="AA928" s="43"/>
      <c r="AB928" s="43" t="s">
        <v>339</v>
      </c>
      <c r="AC928" s="6" t="s">
        <v>339</v>
      </c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</row>
    <row r="929">
      <c r="A929" s="6"/>
      <c r="B929" s="6"/>
      <c r="C929" s="6"/>
      <c r="D929" s="6"/>
      <c r="E929" s="6"/>
      <c r="F929" s="6" t="s">
        <v>96</v>
      </c>
      <c r="G929" s="6"/>
      <c r="H929" s="6" t="b">
        <v>0</v>
      </c>
      <c r="I929" s="6" t="b">
        <v>0</v>
      </c>
      <c r="J929" s="6" t="b">
        <v>0</v>
      </c>
      <c r="K929" s="106"/>
      <c r="L929" s="43"/>
      <c r="M929" s="24"/>
      <c r="N929" s="6"/>
      <c r="O929" s="6" t="b">
        <v>0</v>
      </c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43"/>
      <c r="AA929" s="43"/>
      <c r="AB929" s="43" t="s">
        <v>339</v>
      </c>
      <c r="AC929" s="6" t="s">
        <v>339</v>
      </c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</row>
    <row r="930">
      <c r="A930" s="6"/>
      <c r="B930" s="6"/>
      <c r="C930" s="6"/>
      <c r="D930" s="6"/>
      <c r="E930" s="6"/>
      <c r="F930" s="6" t="s">
        <v>96</v>
      </c>
      <c r="G930" s="6"/>
      <c r="H930" s="6" t="b">
        <v>0</v>
      </c>
      <c r="I930" s="6" t="b">
        <v>0</v>
      </c>
      <c r="J930" s="6" t="b">
        <v>0</v>
      </c>
      <c r="K930" s="106"/>
      <c r="L930" s="43"/>
      <c r="M930" s="24"/>
      <c r="N930" s="6"/>
      <c r="O930" s="6" t="b">
        <v>0</v>
      </c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43"/>
      <c r="AA930" s="43"/>
      <c r="AB930" s="43" t="s">
        <v>339</v>
      </c>
      <c r="AC930" s="6" t="s">
        <v>339</v>
      </c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</row>
    <row r="931">
      <c r="A931" s="6"/>
      <c r="B931" s="6"/>
      <c r="C931" s="6"/>
      <c r="D931" s="6"/>
      <c r="E931" s="6"/>
      <c r="F931" s="6" t="s">
        <v>96</v>
      </c>
      <c r="G931" s="6"/>
      <c r="H931" s="6" t="b">
        <v>0</v>
      </c>
      <c r="I931" s="6" t="b">
        <v>0</v>
      </c>
      <c r="J931" s="6" t="b">
        <v>0</v>
      </c>
      <c r="K931" s="106"/>
      <c r="L931" s="43"/>
      <c r="M931" s="24"/>
      <c r="N931" s="6"/>
      <c r="O931" s="6" t="b">
        <v>0</v>
      </c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43"/>
      <c r="AA931" s="43"/>
      <c r="AB931" s="43" t="s">
        <v>339</v>
      </c>
      <c r="AC931" s="6" t="s">
        <v>339</v>
      </c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</row>
    <row r="932">
      <c r="A932" s="6"/>
      <c r="B932" s="6"/>
      <c r="C932" s="6"/>
      <c r="D932" s="6"/>
      <c r="E932" s="6"/>
      <c r="F932" s="6" t="s">
        <v>96</v>
      </c>
      <c r="G932" s="6"/>
      <c r="H932" s="6" t="b">
        <v>0</v>
      </c>
      <c r="I932" s="6" t="b">
        <v>0</v>
      </c>
      <c r="J932" s="6" t="b">
        <v>0</v>
      </c>
      <c r="K932" s="106"/>
      <c r="L932" s="43"/>
      <c r="M932" s="24"/>
      <c r="N932" s="6"/>
      <c r="O932" s="6" t="b">
        <v>0</v>
      </c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43"/>
      <c r="AA932" s="43"/>
      <c r="AB932" s="43" t="s">
        <v>339</v>
      </c>
      <c r="AC932" s="6" t="s">
        <v>339</v>
      </c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</row>
    <row r="933">
      <c r="A933" s="6"/>
      <c r="B933" s="6"/>
      <c r="C933" s="6"/>
      <c r="D933" s="6"/>
      <c r="E933" s="6"/>
      <c r="F933" s="6" t="s">
        <v>96</v>
      </c>
      <c r="G933" s="6"/>
      <c r="H933" s="6" t="b">
        <v>0</v>
      </c>
      <c r="I933" s="6" t="b">
        <v>0</v>
      </c>
      <c r="J933" s="6" t="b">
        <v>0</v>
      </c>
      <c r="K933" s="106"/>
      <c r="L933" s="43"/>
      <c r="M933" s="24"/>
      <c r="N933" s="6"/>
      <c r="O933" s="6" t="b">
        <v>0</v>
      </c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43"/>
      <c r="AA933" s="43"/>
      <c r="AB933" s="43" t="s">
        <v>339</v>
      </c>
      <c r="AC933" s="6" t="s">
        <v>339</v>
      </c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</row>
    <row r="934">
      <c r="A934" s="6"/>
      <c r="B934" s="6"/>
      <c r="C934" s="6"/>
      <c r="D934" s="6"/>
      <c r="E934" s="6"/>
      <c r="F934" s="6" t="s">
        <v>96</v>
      </c>
      <c r="G934" s="6"/>
      <c r="H934" s="6" t="b">
        <v>0</v>
      </c>
      <c r="I934" s="6" t="b">
        <v>0</v>
      </c>
      <c r="J934" s="6" t="b">
        <v>0</v>
      </c>
      <c r="K934" s="106"/>
      <c r="L934" s="43"/>
      <c r="M934" s="24"/>
      <c r="N934" s="6"/>
      <c r="O934" s="6" t="b">
        <v>0</v>
      </c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43"/>
      <c r="AA934" s="43"/>
      <c r="AB934" s="43" t="s">
        <v>339</v>
      </c>
      <c r="AC934" s="6" t="s">
        <v>339</v>
      </c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</row>
    <row r="935">
      <c r="A935" s="6"/>
      <c r="B935" s="6"/>
      <c r="C935" s="6"/>
      <c r="D935" s="6"/>
      <c r="E935" s="6"/>
      <c r="F935" s="6" t="s">
        <v>96</v>
      </c>
      <c r="G935" s="6"/>
      <c r="H935" s="6" t="b">
        <v>0</v>
      </c>
      <c r="I935" s="6" t="b">
        <v>0</v>
      </c>
      <c r="J935" s="6" t="b">
        <v>0</v>
      </c>
      <c r="K935" s="106"/>
      <c r="L935" s="43"/>
      <c r="M935" s="24"/>
      <c r="N935" s="6"/>
      <c r="O935" s="6" t="b">
        <v>0</v>
      </c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43"/>
      <c r="AA935" s="43"/>
      <c r="AB935" s="43" t="s">
        <v>339</v>
      </c>
      <c r="AC935" s="6" t="s">
        <v>339</v>
      </c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</row>
    <row r="936">
      <c r="A936" s="6"/>
      <c r="B936" s="6"/>
      <c r="C936" s="6"/>
      <c r="D936" s="6"/>
      <c r="E936" s="6"/>
      <c r="F936" s="6" t="s">
        <v>96</v>
      </c>
      <c r="G936" s="6"/>
      <c r="H936" s="6" t="b">
        <v>0</v>
      </c>
      <c r="I936" s="6" t="b">
        <v>0</v>
      </c>
      <c r="J936" s="6" t="b">
        <v>0</v>
      </c>
      <c r="K936" s="106"/>
      <c r="L936" s="43"/>
      <c r="M936" s="24"/>
      <c r="N936" s="6"/>
      <c r="O936" s="6" t="b">
        <v>0</v>
      </c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43"/>
      <c r="AA936" s="43"/>
      <c r="AB936" s="43" t="s">
        <v>339</v>
      </c>
      <c r="AC936" s="6" t="s">
        <v>339</v>
      </c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</row>
    <row r="937">
      <c r="A937" s="6"/>
      <c r="B937" s="6"/>
      <c r="C937" s="6"/>
      <c r="D937" s="6"/>
      <c r="E937" s="6"/>
      <c r="F937" s="6" t="s">
        <v>96</v>
      </c>
      <c r="G937" s="6"/>
      <c r="H937" s="6" t="b">
        <v>0</v>
      </c>
      <c r="I937" s="6" t="b">
        <v>0</v>
      </c>
      <c r="J937" s="6" t="b">
        <v>0</v>
      </c>
      <c r="K937" s="106"/>
      <c r="L937" s="43"/>
      <c r="M937" s="24"/>
      <c r="N937" s="6"/>
      <c r="O937" s="6" t="b">
        <v>0</v>
      </c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43"/>
      <c r="AA937" s="43"/>
      <c r="AB937" s="43" t="s">
        <v>339</v>
      </c>
      <c r="AC937" s="6" t="s">
        <v>339</v>
      </c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</row>
    <row r="938">
      <c r="A938" s="6"/>
      <c r="B938" s="6"/>
      <c r="C938" s="6"/>
      <c r="D938" s="6"/>
      <c r="E938" s="6"/>
      <c r="F938" s="6" t="s">
        <v>96</v>
      </c>
      <c r="G938" s="6"/>
      <c r="H938" s="6" t="b">
        <v>0</v>
      </c>
      <c r="I938" s="6" t="b">
        <v>0</v>
      </c>
      <c r="J938" s="6" t="b">
        <v>0</v>
      </c>
      <c r="K938" s="106"/>
      <c r="L938" s="43"/>
      <c r="M938" s="24"/>
      <c r="N938" s="6"/>
      <c r="O938" s="6" t="b">
        <v>0</v>
      </c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43"/>
      <c r="AA938" s="43"/>
      <c r="AB938" s="43" t="s">
        <v>339</v>
      </c>
      <c r="AC938" s="6" t="s">
        <v>339</v>
      </c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</row>
    <row r="939">
      <c r="A939" s="6"/>
      <c r="B939" s="6"/>
      <c r="C939" s="6"/>
      <c r="D939" s="6"/>
      <c r="E939" s="6"/>
      <c r="F939" s="6" t="s">
        <v>96</v>
      </c>
      <c r="G939" s="6"/>
      <c r="H939" s="6" t="b">
        <v>0</v>
      </c>
      <c r="I939" s="6" t="b">
        <v>0</v>
      </c>
      <c r="J939" s="6" t="b">
        <v>0</v>
      </c>
      <c r="K939" s="106"/>
      <c r="L939" s="43"/>
      <c r="M939" s="24"/>
      <c r="N939" s="6"/>
      <c r="O939" s="6" t="b">
        <v>0</v>
      </c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43"/>
      <c r="AA939" s="43"/>
      <c r="AB939" s="43" t="s">
        <v>339</v>
      </c>
      <c r="AC939" s="6" t="s">
        <v>339</v>
      </c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</row>
    <row r="940">
      <c r="A940" s="6"/>
      <c r="B940" s="6"/>
      <c r="C940" s="6"/>
      <c r="D940" s="6"/>
      <c r="E940" s="6"/>
      <c r="F940" s="6" t="s">
        <v>96</v>
      </c>
      <c r="G940" s="6"/>
      <c r="H940" s="6" t="b">
        <v>0</v>
      </c>
      <c r="I940" s="6" t="b">
        <v>0</v>
      </c>
      <c r="J940" s="6" t="b">
        <v>0</v>
      </c>
      <c r="K940" s="106"/>
      <c r="L940" s="43"/>
      <c r="M940" s="24"/>
      <c r="N940" s="6"/>
      <c r="O940" s="6" t="b">
        <v>0</v>
      </c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43"/>
      <c r="AA940" s="43"/>
      <c r="AB940" s="43" t="s">
        <v>339</v>
      </c>
      <c r="AC940" s="6" t="s">
        <v>339</v>
      </c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</row>
    <row r="941">
      <c r="A941" s="6"/>
      <c r="B941" s="6"/>
      <c r="C941" s="6"/>
      <c r="D941" s="6"/>
      <c r="E941" s="6"/>
      <c r="F941" s="6" t="s">
        <v>96</v>
      </c>
      <c r="G941" s="6"/>
      <c r="H941" s="6" t="b">
        <v>0</v>
      </c>
      <c r="I941" s="6" t="b">
        <v>0</v>
      </c>
      <c r="J941" s="6" t="b">
        <v>0</v>
      </c>
      <c r="K941" s="106"/>
      <c r="L941" s="43"/>
      <c r="M941" s="24"/>
      <c r="N941" s="6"/>
      <c r="O941" s="6" t="b">
        <v>0</v>
      </c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43"/>
      <c r="AA941" s="43"/>
      <c r="AB941" s="43" t="s">
        <v>339</v>
      </c>
      <c r="AC941" s="6" t="s">
        <v>339</v>
      </c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</row>
    <row r="942">
      <c r="A942" s="6"/>
      <c r="B942" s="6"/>
      <c r="C942" s="6"/>
      <c r="D942" s="6"/>
      <c r="E942" s="6"/>
      <c r="F942" s="6" t="s">
        <v>96</v>
      </c>
      <c r="G942" s="6"/>
      <c r="H942" s="6" t="b">
        <v>0</v>
      </c>
      <c r="I942" s="6" t="b">
        <v>0</v>
      </c>
      <c r="J942" s="6" t="b">
        <v>0</v>
      </c>
      <c r="K942" s="106"/>
      <c r="L942" s="43"/>
      <c r="M942" s="24"/>
      <c r="N942" s="6"/>
      <c r="O942" s="6" t="b">
        <v>0</v>
      </c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43"/>
      <c r="AA942" s="43"/>
      <c r="AB942" s="43" t="s">
        <v>339</v>
      </c>
      <c r="AC942" s="6" t="s">
        <v>339</v>
      </c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</row>
    <row r="943">
      <c r="A943" s="6"/>
      <c r="B943" s="6"/>
      <c r="C943" s="6"/>
      <c r="D943" s="6"/>
      <c r="E943" s="6"/>
      <c r="F943" s="6" t="s">
        <v>96</v>
      </c>
      <c r="G943" s="6"/>
      <c r="H943" s="6" t="b">
        <v>0</v>
      </c>
      <c r="I943" s="6" t="b">
        <v>0</v>
      </c>
      <c r="J943" s="6" t="b">
        <v>0</v>
      </c>
      <c r="K943" s="106"/>
      <c r="L943" s="43"/>
      <c r="M943" s="24"/>
      <c r="N943" s="6"/>
      <c r="O943" s="6" t="b">
        <v>0</v>
      </c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43"/>
      <c r="AA943" s="43"/>
      <c r="AB943" s="43" t="s">
        <v>339</v>
      </c>
      <c r="AC943" s="6" t="s">
        <v>339</v>
      </c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</row>
    <row r="944">
      <c r="A944" s="6"/>
      <c r="B944" s="6"/>
      <c r="C944" s="6"/>
      <c r="D944" s="6"/>
      <c r="E944" s="6"/>
      <c r="F944" s="6" t="s">
        <v>96</v>
      </c>
      <c r="G944" s="6"/>
      <c r="H944" s="6" t="b">
        <v>0</v>
      </c>
      <c r="I944" s="6" t="b">
        <v>0</v>
      </c>
      <c r="J944" s="6" t="b">
        <v>0</v>
      </c>
      <c r="K944" s="106"/>
      <c r="L944" s="43"/>
      <c r="M944" s="24"/>
      <c r="N944" s="6"/>
      <c r="O944" s="6" t="b">
        <v>0</v>
      </c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43"/>
      <c r="AA944" s="43"/>
      <c r="AB944" s="43" t="s">
        <v>339</v>
      </c>
      <c r="AC944" s="6" t="s">
        <v>339</v>
      </c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</row>
    <row r="945">
      <c r="A945" s="6"/>
      <c r="B945" s="6"/>
      <c r="C945" s="6"/>
      <c r="D945" s="6"/>
      <c r="E945" s="6"/>
      <c r="F945" s="6" t="s">
        <v>96</v>
      </c>
      <c r="G945" s="6"/>
      <c r="H945" s="6" t="b">
        <v>0</v>
      </c>
      <c r="I945" s="6" t="b">
        <v>0</v>
      </c>
      <c r="J945" s="6" t="b">
        <v>0</v>
      </c>
      <c r="K945" s="106"/>
      <c r="L945" s="43"/>
      <c r="M945" s="24"/>
      <c r="N945" s="6"/>
      <c r="O945" s="6" t="b">
        <v>0</v>
      </c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43"/>
      <c r="AA945" s="43"/>
      <c r="AB945" s="43" t="s">
        <v>339</v>
      </c>
      <c r="AC945" s="6" t="s">
        <v>339</v>
      </c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</row>
    <row r="946">
      <c r="A946" s="6"/>
      <c r="B946" s="6"/>
      <c r="C946" s="6"/>
      <c r="D946" s="6"/>
      <c r="E946" s="6"/>
      <c r="F946" s="6" t="s">
        <v>96</v>
      </c>
      <c r="G946" s="6"/>
      <c r="H946" s="6" t="b">
        <v>0</v>
      </c>
      <c r="I946" s="6" t="b">
        <v>0</v>
      </c>
      <c r="J946" s="6" t="b">
        <v>0</v>
      </c>
      <c r="K946" s="106"/>
      <c r="L946" s="43"/>
      <c r="M946" s="24"/>
      <c r="N946" s="6"/>
      <c r="O946" s="6" t="b">
        <v>0</v>
      </c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43"/>
      <c r="AA946" s="43"/>
      <c r="AB946" s="43" t="s">
        <v>339</v>
      </c>
      <c r="AC946" s="6" t="s">
        <v>339</v>
      </c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</row>
    <row r="947">
      <c r="A947" s="6"/>
      <c r="B947" s="6"/>
      <c r="C947" s="6"/>
      <c r="D947" s="6"/>
      <c r="E947" s="6"/>
      <c r="F947" s="6" t="s">
        <v>96</v>
      </c>
      <c r="G947" s="6"/>
      <c r="H947" s="6" t="b">
        <v>0</v>
      </c>
      <c r="I947" s="6" t="b">
        <v>0</v>
      </c>
      <c r="J947" s="6" t="b">
        <v>0</v>
      </c>
      <c r="K947" s="106"/>
      <c r="L947" s="43"/>
      <c r="M947" s="24"/>
      <c r="N947" s="6"/>
      <c r="O947" s="6" t="b">
        <v>0</v>
      </c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43"/>
      <c r="AA947" s="43"/>
      <c r="AB947" s="43" t="s">
        <v>339</v>
      </c>
      <c r="AC947" s="6" t="s">
        <v>339</v>
      </c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</row>
    <row r="948">
      <c r="A948" s="6"/>
      <c r="B948" s="6"/>
      <c r="C948" s="6"/>
      <c r="D948" s="6"/>
      <c r="E948" s="6"/>
      <c r="F948" s="6" t="s">
        <v>96</v>
      </c>
      <c r="G948" s="6"/>
      <c r="H948" s="6" t="b">
        <v>0</v>
      </c>
      <c r="I948" s="6" t="b">
        <v>0</v>
      </c>
      <c r="J948" s="6" t="b">
        <v>0</v>
      </c>
      <c r="K948" s="106"/>
      <c r="L948" s="43"/>
      <c r="M948" s="24"/>
      <c r="N948" s="6"/>
      <c r="O948" s="6" t="b">
        <v>0</v>
      </c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43"/>
      <c r="AA948" s="43"/>
      <c r="AB948" s="43" t="s">
        <v>339</v>
      </c>
      <c r="AC948" s="6" t="s">
        <v>339</v>
      </c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</row>
    <row r="949">
      <c r="A949" s="6"/>
      <c r="B949" s="6"/>
      <c r="C949" s="6"/>
      <c r="D949" s="6"/>
      <c r="E949" s="6"/>
      <c r="F949" s="6" t="s">
        <v>96</v>
      </c>
      <c r="G949" s="6"/>
      <c r="H949" s="6" t="b">
        <v>0</v>
      </c>
      <c r="I949" s="6" t="b">
        <v>0</v>
      </c>
      <c r="J949" s="6" t="b">
        <v>0</v>
      </c>
      <c r="K949" s="106"/>
      <c r="L949" s="43"/>
      <c r="M949" s="24"/>
      <c r="N949" s="6"/>
      <c r="O949" s="6" t="b">
        <v>0</v>
      </c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43"/>
      <c r="AA949" s="43"/>
      <c r="AB949" s="43" t="s">
        <v>339</v>
      </c>
      <c r="AC949" s="6" t="s">
        <v>339</v>
      </c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</row>
    <row r="950">
      <c r="A950" s="6"/>
      <c r="B950" s="6"/>
      <c r="C950" s="6"/>
      <c r="D950" s="6"/>
      <c r="E950" s="6"/>
      <c r="F950" s="6" t="s">
        <v>96</v>
      </c>
      <c r="G950" s="6"/>
      <c r="H950" s="6" t="b">
        <v>0</v>
      </c>
      <c r="I950" s="6" t="b">
        <v>0</v>
      </c>
      <c r="J950" s="6" t="b">
        <v>0</v>
      </c>
      <c r="K950" s="106"/>
      <c r="L950" s="43"/>
      <c r="M950" s="24"/>
      <c r="N950" s="6"/>
      <c r="O950" s="6" t="b">
        <v>0</v>
      </c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43"/>
      <c r="AA950" s="43"/>
      <c r="AB950" s="43" t="s">
        <v>339</v>
      </c>
      <c r="AC950" s="6" t="s">
        <v>339</v>
      </c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</row>
    <row r="951">
      <c r="A951" s="6"/>
      <c r="B951" s="6"/>
      <c r="C951" s="6"/>
      <c r="D951" s="6"/>
      <c r="E951" s="6"/>
      <c r="F951" s="6" t="s">
        <v>96</v>
      </c>
      <c r="G951" s="6"/>
      <c r="H951" s="6" t="b">
        <v>0</v>
      </c>
      <c r="I951" s="6" t="b">
        <v>0</v>
      </c>
      <c r="J951" s="6" t="b">
        <v>0</v>
      </c>
      <c r="K951" s="106"/>
      <c r="L951" s="43"/>
      <c r="M951" s="24"/>
      <c r="N951" s="6"/>
      <c r="O951" s="6" t="b">
        <v>0</v>
      </c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43"/>
      <c r="AA951" s="43"/>
      <c r="AB951" s="43" t="s">
        <v>339</v>
      </c>
      <c r="AC951" s="6" t="s">
        <v>339</v>
      </c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</row>
    <row r="952">
      <c r="A952" s="6"/>
      <c r="B952" s="6"/>
      <c r="C952" s="6"/>
      <c r="D952" s="6"/>
      <c r="E952" s="6"/>
      <c r="F952" s="6" t="s">
        <v>96</v>
      </c>
      <c r="G952" s="6"/>
      <c r="H952" s="6" t="b">
        <v>0</v>
      </c>
      <c r="I952" s="6" t="b">
        <v>0</v>
      </c>
      <c r="J952" s="6" t="b">
        <v>0</v>
      </c>
      <c r="K952" s="106"/>
      <c r="L952" s="43"/>
      <c r="M952" s="24"/>
      <c r="N952" s="6"/>
      <c r="O952" s="6" t="b">
        <v>0</v>
      </c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43"/>
      <c r="AA952" s="43"/>
      <c r="AB952" s="43" t="s">
        <v>339</v>
      </c>
      <c r="AC952" s="6" t="s">
        <v>339</v>
      </c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</row>
    <row r="953">
      <c r="A953" s="6"/>
      <c r="B953" s="6"/>
      <c r="C953" s="6"/>
      <c r="D953" s="6"/>
      <c r="E953" s="6"/>
      <c r="F953" s="6" t="s">
        <v>96</v>
      </c>
      <c r="G953" s="6"/>
      <c r="H953" s="6" t="b">
        <v>0</v>
      </c>
      <c r="I953" s="6" t="b">
        <v>0</v>
      </c>
      <c r="J953" s="6" t="b">
        <v>0</v>
      </c>
      <c r="K953" s="106"/>
      <c r="L953" s="43"/>
      <c r="M953" s="24"/>
      <c r="N953" s="6"/>
      <c r="O953" s="6" t="b">
        <v>0</v>
      </c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43"/>
      <c r="AA953" s="43"/>
      <c r="AB953" s="43" t="s">
        <v>339</v>
      </c>
      <c r="AC953" s="6" t="s">
        <v>339</v>
      </c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</row>
    <row r="954">
      <c r="A954" s="6"/>
      <c r="B954" s="6"/>
      <c r="C954" s="6"/>
      <c r="D954" s="6"/>
      <c r="E954" s="6"/>
      <c r="F954" s="6" t="s">
        <v>96</v>
      </c>
      <c r="G954" s="6"/>
      <c r="H954" s="6" t="b">
        <v>0</v>
      </c>
      <c r="I954" s="6" t="b">
        <v>0</v>
      </c>
      <c r="J954" s="6" t="b">
        <v>0</v>
      </c>
      <c r="K954" s="106"/>
      <c r="L954" s="43"/>
      <c r="M954" s="24"/>
      <c r="N954" s="6"/>
      <c r="O954" s="6" t="b">
        <v>0</v>
      </c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43"/>
      <c r="AA954" s="43"/>
      <c r="AB954" s="43" t="s">
        <v>339</v>
      </c>
      <c r="AC954" s="6" t="s">
        <v>339</v>
      </c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</row>
    <row r="955">
      <c r="A955" s="6"/>
      <c r="B955" s="6"/>
      <c r="C955" s="6"/>
      <c r="D955" s="6"/>
      <c r="E955" s="6"/>
      <c r="F955" s="6" t="s">
        <v>96</v>
      </c>
      <c r="G955" s="6"/>
      <c r="H955" s="6" t="b">
        <v>0</v>
      </c>
      <c r="I955" s="6" t="b">
        <v>0</v>
      </c>
      <c r="J955" s="6" t="b">
        <v>0</v>
      </c>
      <c r="K955" s="106"/>
      <c r="L955" s="43"/>
      <c r="M955" s="24"/>
      <c r="N955" s="6"/>
      <c r="O955" s="6" t="b">
        <v>0</v>
      </c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43"/>
      <c r="AA955" s="43"/>
      <c r="AB955" s="43" t="s">
        <v>339</v>
      </c>
      <c r="AC955" s="6" t="s">
        <v>339</v>
      </c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</row>
    <row r="956">
      <c r="A956" s="6"/>
      <c r="B956" s="6"/>
      <c r="C956" s="6"/>
      <c r="D956" s="6"/>
      <c r="E956" s="6"/>
      <c r="F956" s="6" t="s">
        <v>96</v>
      </c>
      <c r="G956" s="6"/>
      <c r="H956" s="6" t="b">
        <v>0</v>
      </c>
      <c r="I956" s="6" t="b">
        <v>0</v>
      </c>
      <c r="J956" s="6" t="b">
        <v>0</v>
      </c>
      <c r="K956" s="106"/>
      <c r="L956" s="43"/>
      <c r="M956" s="24"/>
      <c r="N956" s="6"/>
      <c r="O956" s="6" t="b">
        <v>0</v>
      </c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43"/>
      <c r="AA956" s="43"/>
      <c r="AB956" s="43" t="s">
        <v>339</v>
      </c>
      <c r="AC956" s="6" t="s">
        <v>339</v>
      </c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</row>
    <row r="957">
      <c r="A957" s="6"/>
      <c r="B957" s="6"/>
      <c r="C957" s="6"/>
      <c r="D957" s="6"/>
      <c r="E957" s="6"/>
      <c r="F957" s="6" t="s">
        <v>96</v>
      </c>
      <c r="G957" s="6"/>
      <c r="H957" s="6" t="b">
        <v>0</v>
      </c>
      <c r="I957" s="6" t="b">
        <v>0</v>
      </c>
      <c r="J957" s="6" t="b">
        <v>0</v>
      </c>
      <c r="K957" s="106"/>
      <c r="L957" s="43"/>
      <c r="M957" s="24"/>
      <c r="N957" s="6"/>
      <c r="O957" s="6" t="b">
        <v>0</v>
      </c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43"/>
      <c r="AA957" s="43"/>
      <c r="AB957" s="43" t="s">
        <v>339</v>
      </c>
      <c r="AC957" s="6" t="s">
        <v>339</v>
      </c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</row>
    <row r="958">
      <c r="A958" s="6"/>
      <c r="B958" s="6"/>
      <c r="C958" s="6"/>
      <c r="D958" s="6"/>
      <c r="E958" s="6"/>
      <c r="F958" s="6" t="s">
        <v>96</v>
      </c>
      <c r="G958" s="6"/>
      <c r="H958" s="6" t="b">
        <v>0</v>
      </c>
      <c r="I958" s="6" t="b">
        <v>0</v>
      </c>
      <c r="J958" s="6" t="b">
        <v>0</v>
      </c>
      <c r="K958" s="106"/>
      <c r="L958" s="43"/>
      <c r="M958" s="24"/>
      <c r="N958" s="6"/>
      <c r="O958" s="6" t="b">
        <v>0</v>
      </c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43"/>
      <c r="AA958" s="43"/>
      <c r="AB958" s="43" t="s">
        <v>339</v>
      </c>
      <c r="AC958" s="6" t="s">
        <v>339</v>
      </c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</row>
    <row r="959">
      <c r="A959" s="6"/>
      <c r="B959" s="6"/>
      <c r="C959" s="6"/>
      <c r="D959" s="6"/>
      <c r="E959" s="6"/>
      <c r="F959" s="6" t="s">
        <v>96</v>
      </c>
      <c r="G959" s="6"/>
      <c r="H959" s="6" t="b">
        <v>0</v>
      </c>
      <c r="I959" s="6" t="b">
        <v>0</v>
      </c>
      <c r="J959" s="6" t="b">
        <v>0</v>
      </c>
      <c r="K959" s="106"/>
      <c r="L959" s="43"/>
      <c r="M959" s="24"/>
      <c r="N959" s="6"/>
      <c r="O959" s="6" t="b">
        <v>0</v>
      </c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43"/>
      <c r="AA959" s="43"/>
      <c r="AB959" s="43" t="s">
        <v>339</v>
      </c>
      <c r="AC959" s="6" t="s">
        <v>339</v>
      </c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</row>
    <row r="960">
      <c r="A960" s="6"/>
      <c r="B960" s="6"/>
      <c r="C960" s="6"/>
      <c r="D960" s="6"/>
      <c r="E960" s="6"/>
      <c r="F960" s="6" t="s">
        <v>96</v>
      </c>
      <c r="G960" s="6"/>
      <c r="H960" s="6" t="b">
        <v>0</v>
      </c>
      <c r="I960" s="6" t="b">
        <v>0</v>
      </c>
      <c r="J960" s="6" t="b">
        <v>0</v>
      </c>
      <c r="K960" s="106"/>
      <c r="L960" s="43"/>
      <c r="M960" s="24"/>
      <c r="N960" s="6"/>
      <c r="O960" s="6" t="b">
        <v>0</v>
      </c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43"/>
      <c r="AA960" s="43"/>
      <c r="AB960" s="43" t="s">
        <v>339</v>
      </c>
      <c r="AC960" s="6" t="s">
        <v>339</v>
      </c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</row>
    <row r="961">
      <c r="A961" s="6"/>
      <c r="B961" s="6"/>
      <c r="C961" s="6"/>
      <c r="D961" s="6"/>
      <c r="E961" s="6"/>
      <c r="F961" s="6" t="s">
        <v>96</v>
      </c>
      <c r="G961" s="6"/>
      <c r="H961" s="6" t="b">
        <v>0</v>
      </c>
      <c r="I961" s="6" t="b">
        <v>0</v>
      </c>
      <c r="J961" s="6" t="b">
        <v>0</v>
      </c>
      <c r="K961" s="106"/>
      <c r="L961" s="43"/>
      <c r="M961" s="24"/>
      <c r="N961" s="6"/>
      <c r="O961" s="6" t="b">
        <v>0</v>
      </c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43"/>
      <c r="AA961" s="43"/>
      <c r="AB961" s="43" t="s">
        <v>339</v>
      </c>
      <c r="AC961" s="6" t="s">
        <v>339</v>
      </c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</row>
    <row r="962">
      <c r="A962" s="6"/>
      <c r="B962" s="6"/>
      <c r="C962" s="6"/>
      <c r="D962" s="6"/>
      <c r="E962" s="6"/>
      <c r="F962" s="6" t="s">
        <v>96</v>
      </c>
      <c r="G962" s="6"/>
      <c r="H962" s="6" t="b">
        <v>0</v>
      </c>
      <c r="I962" s="6" t="b">
        <v>0</v>
      </c>
      <c r="J962" s="6" t="b">
        <v>0</v>
      </c>
      <c r="K962" s="106"/>
      <c r="L962" s="43"/>
      <c r="M962" s="24"/>
      <c r="N962" s="6"/>
      <c r="O962" s="6" t="b">
        <v>0</v>
      </c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43"/>
      <c r="AA962" s="43"/>
      <c r="AB962" s="43" t="s">
        <v>339</v>
      </c>
      <c r="AC962" s="6" t="s">
        <v>339</v>
      </c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</row>
    <row r="963">
      <c r="A963" s="6"/>
      <c r="B963" s="6"/>
      <c r="C963" s="6"/>
      <c r="D963" s="6"/>
      <c r="E963" s="6"/>
      <c r="F963" s="6" t="s">
        <v>96</v>
      </c>
      <c r="G963" s="6"/>
      <c r="H963" s="6" t="b">
        <v>0</v>
      </c>
      <c r="I963" s="6" t="b">
        <v>0</v>
      </c>
      <c r="J963" s="6" t="b">
        <v>0</v>
      </c>
      <c r="K963" s="106"/>
      <c r="L963" s="43"/>
      <c r="M963" s="24"/>
      <c r="N963" s="6"/>
      <c r="O963" s="6" t="b">
        <v>0</v>
      </c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43"/>
      <c r="AA963" s="43"/>
      <c r="AB963" s="43" t="s">
        <v>339</v>
      </c>
      <c r="AC963" s="6" t="s">
        <v>339</v>
      </c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</row>
    <row r="964">
      <c r="A964" s="6"/>
      <c r="B964" s="6"/>
      <c r="C964" s="6"/>
      <c r="D964" s="6"/>
      <c r="E964" s="6"/>
      <c r="F964" s="6" t="s">
        <v>96</v>
      </c>
      <c r="G964" s="6"/>
      <c r="H964" s="6" t="b">
        <v>0</v>
      </c>
      <c r="I964" s="6" t="b">
        <v>0</v>
      </c>
      <c r="J964" s="6" t="b">
        <v>0</v>
      </c>
      <c r="K964" s="106"/>
      <c r="L964" s="43"/>
      <c r="M964" s="24"/>
      <c r="N964" s="6"/>
      <c r="O964" s="6" t="b">
        <v>0</v>
      </c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43"/>
      <c r="AA964" s="43"/>
      <c r="AB964" s="43" t="s">
        <v>339</v>
      </c>
      <c r="AC964" s="6" t="s">
        <v>339</v>
      </c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</row>
    <row r="965">
      <c r="A965" s="6"/>
      <c r="B965" s="6"/>
      <c r="C965" s="6"/>
      <c r="D965" s="6"/>
      <c r="E965" s="6"/>
      <c r="F965" s="6" t="s">
        <v>96</v>
      </c>
      <c r="G965" s="6"/>
      <c r="H965" s="6" t="b">
        <v>0</v>
      </c>
      <c r="I965" s="6" t="b">
        <v>0</v>
      </c>
      <c r="J965" s="6" t="b">
        <v>0</v>
      </c>
      <c r="K965" s="106"/>
      <c r="L965" s="43"/>
      <c r="M965" s="24"/>
      <c r="N965" s="6"/>
      <c r="O965" s="6" t="b">
        <v>0</v>
      </c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43"/>
      <c r="AA965" s="43"/>
      <c r="AB965" s="43" t="s">
        <v>339</v>
      </c>
      <c r="AC965" s="6" t="s">
        <v>339</v>
      </c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</row>
    <row r="966">
      <c r="A966" s="6"/>
      <c r="B966" s="6"/>
      <c r="C966" s="6"/>
      <c r="D966" s="6"/>
      <c r="E966" s="6"/>
      <c r="F966" s="6" t="s">
        <v>96</v>
      </c>
      <c r="G966" s="6"/>
      <c r="H966" s="6" t="b">
        <v>0</v>
      </c>
      <c r="I966" s="6" t="b">
        <v>0</v>
      </c>
      <c r="J966" s="6" t="b">
        <v>0</v>
      </c>
      <c r="K966" s="106"/>
      <c r="L966" s="43"/>
      <c r="M966" s="24"/>
      <c r="N966" s="6"/>
      <c r="O966" s="6" t="b">
        <v>0</v>
      </c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43"/>
      <c r="AA966" s="43"/>
      <c r="AB966" s="43" t="s">
        <v>339</v>
      </c>
      <c r="AC966" s="6" t="s">
        <v>339</v>
      </c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</row>
    <row r="967">
      <c r="A967" s="6"/>
      <c r="B967" s="6"/>
      <c r="C967" s="6"/>
      <c r="D967" s="6"/>
      <c r="E967" s="6"/>
      <c r="F967" s="6" t="s">
        <v>96</v>
      </c>
      <c r="G967" s="6"/>
      <c r="H967" s="6" t="b">
        <v>0</v>
      </c>
      <c r="I967" s="6" t="b">
        <v>0</v>
      </c>
      <c r="J967" s="6" t="b">
        <v>0</v>
      </c>
      <c r="K967" s="106"/>
      <c r="L967" s="43"/>
      <c r="M967" s="24"/>
      <c r="N967" s="6"/>
      <c r="O967" s="6" t="b">
        <v>0</v>
      </c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43"/>
      <c r="AA967" s="43"/>
      <c r="AB967" s="43" t="s">
        <v>339</v>
      </c>
      <c r="AC967" s="6" t="s">
        <v>339</v>
      </c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</row>
    <row r="968">
      <c r="A968" s="6"/>
      <c r="B968" s="6"/>
      <c r="C968" s="6"/>
      <c r="D968" s="6"/>
      <c r="E968" s="6"/>
      <c r="F968" s="6" t="s">
        <v>96</v>
      </c>
      <c r="G968" s="6"/>
      <c r="H968" s="6" t="b">
        <v>0</v>
      </c>
      <c r="I968" s="6" t="b">
        <v>0</v>
      </c>
      <c r="J968" s="6" t="b">
        <v>0</v>
      </c>
      <c r="K968" s="106"/>
      <c r="L968" s="43"/>
      <c r="M968" s="24"/>
      <c r="N968" s="6"/>
      <c r="O968" s="6" t="b">
        <v>0</v>
      </c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43"/>
      <c r="AA968" s="43"/>
      <c r="AB968" s="43" t="s">
        <v>339</v>
      </c>
      <c r="AC968" s="6" t="s">
        <v>339</v>
      </c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</row>
    <row r="969">
      <c r="A969" s="6"/>
      <c r="B969" s="6"/>
      <c r="C969" s="6"/>
      <c r="D969" s="6"/>
      <c r="E969" s="6"/>
      <c r="F969" s="6" t="s">
        <v>96</v>
      </c>
      <c r="G969" s="6"/>
      <c r="H969" s="6" t="b">
        <v>0</v>
      </c>
      <c r="I969" s="6" t="b">
        <v>0</v>
      </c>
      <c r="J969" s="6" t="b">
        <v>0</v>
      </c>
      <c r="K969" s="106"/>
      <c r="L969" s="43"/>
      <c r="M969" s="24"/>
      <c r="N969" s="6"/>
      <c r="O969" s="6" t="b">
        <v>0</v>
      </c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43"/>
      <c r="AA969" s="43"/>
      <c r="AB969" s="43" t="s">
        <v>339</v>
      </c>
      <c r="AC969" s="6" t="s">
        <v>339</v>
      </c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</row>
    <row r="970">
      <c r="A970" s="6"/>
      <c r="B970" s="6"/>
      <c r="C970" s="6"/>
      <c r="D970" s="6"/>
      <c r="E970" s="6"/>
      <c r="F970" s="6" t="s">
        <v>96</v>
      </c>
      <c r="G970" s="6"/>
      <c r="H970" s="6" t="b">
        <v>0</v>
      </c>
      <c r="I970" s="6" t="b">
        <v>0</v>
      </c>
      <c r="J970" s="6" t="b">
        <v>0</v>
      </c>
      <c r="K970" s="106"/>
      <c r="L970" s="43"/>
      <c r="M970" s="24"/>
      <c r="N970" s="6"/>
      <c r="O970" s="6" t="b">
        <v>0</v>
      </c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43"/>
      <c r="AA970" s="43"/>
      <c r="AB970" s="43" t="s">
        <v>339</v>
      </c>
      <c r="AC970" s="6" t="s">
        <v>339</v>
      </c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</row>
    <row r="971">
      <c r="A971" s="6"/>
      <c r="B971" s="6"/>
      <c r="C971" s="6"/>
      <c r="D971" s="6"/>
      <c r="E971" s="6"/>
      <c r="F971" s="6" t="s">
        <v>96</v>
      </c>
      <c r="G971" s="6"/>
      <c r="H971" s="6" t="b">
        <v>0</v>
      </c>
      <c r="I971" s="6" t="b">
        <v>0</v>
      </c>
      <c r="J971" s="6" t="b">
        <v>0</v>
      </c>
      <c r="K971" s="106"/>
      <c r="L971" s="43"/>
      <c r="M971" s="24"/>
      <c r="N971" s="6"/>
      <c r="O971" s="6" t="b">
        <v>0</v>
      </c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43"/>
      <c r="AA971" s="43"/>
      <c r="AB971" s="43" t="s">
        <v>339</v>
      </c>
      <c r="AC971" s="6" t="s">
        <v>339</v>
      </c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</row>
    <row r="972">
      <c r="A972" s="6"/>
      <c r="B972" s="6"/>
      <c r="C972" s="6"/>
      <c r="D972" s="6"/>
      <c r="E972" s="6"/>
      <c r="F972" s="6" t="s">
        <v>96</v>
      </c>
      <c r="G972" s="6"/>
      <c r="H972" s="6" t="b">
        <v>0</v>
      </c>
      <c r="I972" s="6" t="b">
        <v>0</v>
      </c>
      <c r="J972" s="6" t="b">
        <v>0</v>
      </c>
      <c r="K972" s="106"/>
      <c r="L972" s="43"/>
      <c r="M972" s="24"/>
      <c r="N972" s="6"/>
      <c r="O972" s="6" t="b">
        <v>0</v>
      </c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43"/>
      <c r="AA972" s="43"/>
      <c r="AB972" s="43" t="s">
        <v>339</v>
      </c>
      <c r="AC972" s="6" t="s">
        <v>339</v>
      </c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</row>
    <row r="973">
      <c r="A973" s="6"/>
      <c r="B973" s="6"/>
      <c r="C973" s="6"/>
      <c r="D973" s="6"/>
      <c r="E973" s="6"/>
      <c r="F973" s="6" t="s">
        <v>96</v>
      </c>
      <c r="G973" s="6"/>
      <c r="H973" s="6" t="b">
        <v>0</v>
      </c>
      <c r="I973" s="6" t="b">
        <v>0</v>
      </c>
      <c r="J973" s="6" t="b">
        <v>0</v>
      </c>
      <c r="K973" s="106"/>
      <c r="L973" s="43"/>
      <c r="M973" s="24"/>
      <c r="N973" s="6"/>
      <c r="O973" s="6" t="b">
        <v>0</v>
      </c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43"/>
      <c r="AA973" s="43"/>
      <c r="AB973" s="43" t="s">
        <v>339</v>
      </c>
      <c r="AC973" s="6" t="s">
        <v>339</v>
      </c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</row>
    <row r="974">
      <c r="A974" s="6"/>
      <c r="B974" s="6"/>
      <c r="C974" s="6"/>
      <c r="D974" s="6"/>
      <c r="E974" s="6"/>
      <c r="F974" s="6" t="s">
        <v>96</v>
      </c>
      <c r="G974" s="6"/>
      <c r="H974" s="6" t="b">
        <v>0</v>
      </c>
      <c r="I974" s="6" t="b">
        <v>0</v>
      </c>
      <c r="J974" s="6" t="b">
        <v>0</v>
      </c>
      <c r="K974" s="106"/>
      <c r="L974" s="43"/>
      <c r="M974" s="24"/>
      <c r="N974" s="6"/>
      <c r="O974" s="6" t="b">
        <v>0</v>
      </c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43"/>
      <c r="AA974" s="43"/>
      <c r="AB974" s="43" t="s">
        <v>339</v>
      </c>
      <c r="AC974" s="6" t="s">
        <v>339</v>
      </c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</row>
    <row r="975">
      <c r="A975" s="6"/>
      <c r="B975" s="6"/>
      <c r="C975" s="6"/>
      <c r="D975" s="6"/>
      <c r="E975" s="6"/>
      <c r="F975" s="6" t="s">
        <v>96</v>
      </c>
      <c r="G975" s="6"/>
      <c r="H975" s="6" t="b">
        <v>0</v>
      </c>
      <c r="I975" s="6" t="b">
        <v>0</v>
      </c>
      <c r="J975" s="6" t="b">
        <v>0</v>
      </c>
      <c r="K975" s="106"/>
      <c r="L975" s="43"/>
      <c r="M975" s="24"/>
      <c r="N975" s="6"/>
      <c r="O975" s="6" t="b">
        <v>0</v>
      </c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43"/>
      <c r="AA975" s="43"/>
      <c r="AB975" s="43" t="s">
        <v>339</v>
      </c>
      <c r="AC975" s="6" t="s">
        <v>339</v>
      </c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</row>
    <row r="976">
      <c r="A976" s="6"/>
      <c r="B976" s="6"/>
      <c r="C976" s="6"/>
      <c r="D976" s="6"/>
      <c r="E976" s="6"/>
      <c r="F976" s="6" t="s">
        <v>96</v>
      </c>
      <c r="G976" s="6"/>
      <c r="H976" s="6" t="b">
        <v>0</v>
      </c>
      <c r="I976" s="6" t="b">
        <v>0</v>
      </c>
      <c r="J976" s="6" t="b">
        <v>0</v>
      </c>
      <c r="K976" s="106"/>
      <c r="L976" s="43"/>
      <c r="M976" s="24"/>
      <c r="N976" s="6"/>
      <c r="O976" s="6" t="b">
        <v>0</v>
      </c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43"/>
      <c r="AA976" s="43"/>
      <c r="AB976" s="43" t="s">
        <v>339</v>
      </c>
      <c r="AC976" s="6" t="s">
        <v>339</v>
      </c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</row>
    <row r="977">
      <c r="A977" s="6"/>
      <c r="B977" s="6"/>
      <c r="C977" s="6"/>
      <c r="D977" s="6"/>
      <c r="E977" s="6"/>
      <c r="F977" s="6" t="s">
        <v>96</v>
      </c>
      <c r="G977" s="6"/>
      <c r="H977" s="6" t="b">
        <v>0</v>
      </c>
      <c r="I977" s="6" t="b">
        <v>0</v>
      </c>
      <c r="J977" s="6" t="b">
        <v>0</v>
      </c>
      <c r="K977" s="106"/>
      <c r="L977" s="43"/>
      <c r="M977" s="24"/>
      <c r="N977" s="6"/>
      <c r="O977" s="6" t="b">
        <v>0</v>
      </c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43"/>
      <c r="AA977" s="43"/>
      <c r="AB977" s="43" t="s">
        <v>339</v>
      </c>
      <c r="AC977" s="6" t="s">
        <v>339</v>
      </c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</row>
    <row r="978">
      <c r="A978" s="6"/>
      <c r="B978" s="6"/>
      <c r="C978" s="6"/>
      <c r="D978" s="6"/>
      <c r="E978" s="6"/>
      <c r="F978" s="6" t="s">
        <v>96</v>
      </c>
      <c r="G978" s="6"/>
      <c r="H978" s="6" t="b">
        <v>0</v>
      </c>
      <c r="I978" s="6" t="b">
        <v>0</v>
      </c>
      <c r="J978" s="6" t="b">
        <v>0</v>
      </c>
      <c r="K978" s="106"/>
      <c r="L978" s="43"/>
      <c r="M978" s="24"/>
      <c r="N978" s="6"/>
      <c r="O978" s="6" t="b">
        <v>0</v>
      </c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43"/>
      <c r="AA978" s="43"/>
      <c r="AB978" s="43" t="s">
        <v>339</v>
      </c>
      <c r="AC978" s="6" t="s">
        <v>339</v>
      </c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</row>
    <row r="979">
      <c r="A979" s="6"/>
      <c r="B979" s="6"/>
      <c r="C979" s="6"/>
      <c r="D979" s="6"/>
      <c r="E979" s="6"/>
      <c r="F979" s="6" t="s">
        <v>96</v>
      </c>
      <c r="G979" s="6"/>
      <c r="H979" s="6" t="b">
        <v>0</v>
      </c>
      <c r="I979" s="6" t="b">
        <v>0</v>
      </c>
      <c r="J979" s="6" t="b">
        <v>0</v>
      </c>
      <c r="K979" s="106"/>
      <c r="L979" s="43"/>
      <c r="M979" s="24"/>
      <c r="N979" s="6"/>
      <c r="O979" s="6" t="b">
        <v>0</v>
      </c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43"/>
      <c r="AA979" s="43"/>
      <c r="AB979" s="43" t="s">
        <v>339</v>
      </c>
      <c r="AC979" s="6" t="s">
        <v>339</v>
      </c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</row>
    <row r="980">
      <c r="A980" s="6"/>
      <c r="B980" s="6"/>
      <c r="C980" s="6"/>
      <c r="D980" s="6"/>
      <c r="E980" s="6"/>
      <c r="F980" s="6" t="s">
        <v>96</v>
      </c>
      <c r="G980" s="6"/>
      <c r="H980" s="6" t="b">
        <v>0</v>
      </c>
      <c r="I980" s="6" t="b">
        <v>0</v>
      </c>
      <c r="J980" s="6" t="b">
        <v>0</v>
      </c>
      <c r="K980" s="106"/>
      <c r="L980" s="43"/>
      <c r="M980" s="24"/>
      <c r="N980" s="6"/>
      <c r="O980" s="6" t="b">
        <v>0</v>
      </c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43"/>
      <c r="AA980" s="43"/>
      <c r="AB980" s="43" t="s">
        <v>339</v>
      </c>
      <c r="AC980" s="6" t="s">
        <v>339</v>
      </c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</row>
    <row r="981">
      <c r="A981" s="6"/>
      <c r="B981" s="6"/>
      <c r="C981" s="6"/>
      <c r="D981" s="6"/>
      <c r="E981" s="6"/>
      <c r="F981" s="6" t="s">
        <v>96</v>
      </c>
      <c r="G981" s="6"/>
      <c r="H981" s="6" t="b">
        <v>0</v>
      </c>
      <c r="I981" s="6" t="b">
        <v>0</v>
      </c>
      <c r="J981" s="6" t="b">
        <v>0</v>
      </c>
      <c r="K981" s="106"/>
      <c r="L981" s="43"/>
      <c r="M981" s="24"/>
      <c r="N981" s="6"/>
      <c r="O981" s="6" t="b">
        <v>0</v>
      </c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43"/>
      <c r="AA981" s="43"/>
      <c r="AB981" s="43" t="s">
        <v>339</v>
      </c>
      <c r="AC981" s="6" t="s">
        <v>339</v>
      </c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</row>
    <row r="982">
      <c r="A982" s="6"/>
      <c r="B982" s="6"/>
      <c r="C982" s="6"/>
      <c r="D982" s="6"/>
      <c r="E982" s="6"/>
      <c r="F982" s="6" t="s">
        <v>96</v>
      </c>
      <c r="G982" s="6"/>
      <c r="H982" s="6" t="b">
        <v>0</v>
      </c>
      <c r="I982" s="6" t="b">
        <v>0</v>
      </c>
      <c r="J982" s="6" t="b">
        <v>0</v>
      </c>
      <c r="K982" s="106"/>
      <c r="L982" s="43"/>
      <c r="M982" s="24"/>
      <c r="N982" s="6"/>
      <c r="O982" s="6" t="b">
        <v>0</v>
      </c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43"/>
      <c r="AA982" s="43"/>
      <c r="AB982" s="43" t="s">
        <v>339</v>
      </c>
      <c r="AC982" s="6" t="s">
        <v>339</v>
      </c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</row>
    <row r="983">
      <c r="A983" s="6"/>
      <c r="B983" s="6"/>
      <c r="C983" s="6"/>
      <c r="D983" s="6"/>
      <c r="E983" s="6"/>
      <c r="F983" s="6" t="s">
        <v>96</v>
      </c>
      <c r="G983" s="6"/>
      <c r="H983" s="6" t="b">
        <v>0</v>
      </c>
      <c r="I983" s="6" t="b">
        <v>0</v>
      </c>
      <c r="J983" s="6" t="b">
        <v>0</v>
      </c>
      <c r="K983" s="106"/>
      <c r="L983" s="43"/>
      <c r="M983" s="24"/>
      <c r="N983" s="6"/>
      <c r="O983" s="6" t="b">
        <v>0</v>
      </c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43"/>
      <c r="AA983" s="43"/>
      <c r="AB983" s="43" t="s">
        <v>339</v>
      </c>
      <c r="AC983" s="6" t="s">
        <v>339</v>
      </c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</row>
    <row r="984">
      <c r="A984" s="6"/>
      <c r="B984" s="6"/>
      <c r="C984" s="6"/>
      <c r="D984" s="6"/>
      <c r="E984" s="6"/>
      <c r="F984" s="6" t="s">
        <v>96</v>
      </c>
      <c r="G984" s="6"/>
      <c r="H984" s="6" t="b">
        <v>0</v>
      </c>
      <c r="I984" s="6" t="b">
        <v>0</v>
      </c>
      <c r="J984" s="6" t="b">
        <v>0</v>
      </c>
      <c r="K984" s="106"/>
      <c r="L984" s="43"/>
      <c r="M984" s="24"/>
      <c r="N984" s="6"/>
      <c r="O984" s="6" t="b">
        <v>0</v>
      </c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43"/>
      <c r="AA984" s="43"/>
      <c r="AB984" s="43" t="s">
        <v>339</v>
      </c>
      <c r="AC984" s="6" t="s">
        <v>339</v>
      </c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</row>
    <row r="985">
      <c r="A985" s="6"/>
      <c r="B985" s="6"/>
      <c r="C985" s="6"/>
      <c r="D985" s="6"/>
      <c r="E985" s="6"/>
      <c r="F985" s="6" t="s">
        <v>96</v>
      </c>
      <c r="G985" s="6"/>
      <c r="H985" s="6" t="b">
        <v>0</v>
      </c>
      <c r="I985" s="6" t="b">
        <v>0</v>
      </c>
      <c r="J985" s="6" t="b">
        <v>0</v>
      </c>
      <c r="K985" s="106"/>
      <c r="L985" s="43"/>
      <c r="M985" s="24"/>
      <c r="N985" s="6"/>
      <c r="O985" s="6" t="b">
        <v>0</v>
      </c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43"/>
      <c r="AA985" s="43"/>
      <c r="AB985" s="43" t="s">
        <v>339</v>
      </c>
      <c r="AC985" s="6" t="s">
        <v>339</v>
      </c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</row>
    <row r="986">
      <c r="A986" s="6"/>
      <c r="B986" s="6"/>
      <c r="C986" s="6"/>
      <c r="D986" s="6"/>
      <c r="E986" s="6"/>
      <c r="F986" s="6" t="s">
        <v>96</v>
      </c>
      <c r="G986" s="6"/>
      <c r="H986" s="6" t="b">
        <v>0</v>
      </c>
      <c r="I986" s="6" t="b">
        <v>0</v>
      </c>
      <c r="J986" s="6" t="b">
        <v>0</v>
      </c>
      <c r="K986" s="106"/>
      <c r="L986" s="43"/>
      <c r="M986" s="24"/>
      <c r="N986" s="6"/>
      <c r="O986" s="6" t="b">
        <v>0</v>
      </c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43"/>
      <c r="AA986" s="43"/>
      <c r="AB986" s="43" t="s">
        <v>339</v>
      </c>
      <c r="AC986" s="6" t="s">
        <v>339</v>
      </c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</row>
    <row r="987">
      <c r="A987" s="6"/>
      <c r="B987" s="6"/>
      <c r="C987" s="6"/>
      <c r="D987" s="6"/>
      <c r="E987" s="6"/>
      <c r="F987" s="6" t="s">
        <v>96</v>
      </c>
      <c r="G987" s="6"/>
      <c r="H987" s="6" t="b">
        <v>0</v>
      </c>
      <c r="I987" s="6" t="b">
        <v>0</v>
      </c>
      <c r="J987" s="6" t="b">
        <v>0</v>
      </c>
      <c r="K987" s="106"/>
      <c r="L987" s="43"/>
      <c r="M987" s="24"/>
      <c r="N987" s="6"/>
      <c r="O987" s="6" t="b">
        <v>0</v>
      </c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43"/>
      <c r="AA987" s="43"/>
      <c r="AB987" s="43" t="s">
        <v>339</v>
      </c>
      <c r="AC987" s="6" t="s">
        <v>339</v>
      </c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</row>
    <row r="988">
      <c r="A988" s="6"/>
      <c r="B988" s="6"/>
      <c r="C988" s="6"/>
      <c r="D988" s="6"/>
      <c r="E988" s="6"/>
      <c r="F988" s="6" t="s">
        <v>96</v>
      </c>
      <c r="G988" s="6"/>
      <c r="H988" s="6" t="b">
        <v>0</v>
      </c>
      <c r="I988" s="6" t="b">
        <v>0</v>
      </c>
      <c r="J988" s="6" t="b">
        <v>0</v>
      </c>
      <c r="K988" s="106"/>
      <c r="L988" s="43"/>
      <c r="M988" s="24"/>
      <c r="N988" s="6"/>
      <c r="O988" s="6" t="b">
        <v>0</v>
      </c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43"/>
      <c r="AA988" s="43"/>
      <c r="AB988" s="43" t="s">
        <v>339</v>
      </c>
      <c r="AC988" s="6" t="s">
        <v>339</v>
      </c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</row>
    <row r="989">
      <c r="A989" s="6"/>
      <c r="B989" s="6"/>
      <c r="C989" s="6"/>
      <c r="D989" s="6"/>
      <c r="E989" s="6"/>
      <c r="F989" s="6" t="s">
        <v>96</v>
      </c>
      <c r="G989" s="6"/>
      <c r="H989" s="6" t="b">
        <v>0</v>
      </c>
      <c r="I989" s="6" t="b">
        <v>0</v>
      </c>
      <c r="J989" s="6" t="b">
        <v>0</v>
      </c>
      <c r="K989" s="106"/>
      <c r="L989" s="43"/>
      <c r="M989" s="24"/>
      <c r="N989" s="6"/>
      <c r="O989" s="6" t="b">
        <v>0</v>
      </c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43"/>
      <c r="AA989" s="43"/>
      <c r="AB989" s="43" t="s">
        <v>339</v>
      </c>
      <c r="AC989" s="6" t="s">
        <v>339</v>
      </c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</row>
    <row r="990">
      <c r="A990" s="6"/>
      <c r="B990" s="6"/>
      <c r="C990" s="6"/>
      <c r="D990" s="6"/>
      <c r="E990" s="6"/>
      <c r="F990" s="6" t="s">
        <v>96</v>
      </c>
      <c r="G990" s="6"/>
      <c r="H990" s="6" t="b">
        <v>0</v>
      </c>
      <c r="I990" s="6" t="b">
        <v>0</v>
      </c>
      <c r="J990" s="6" t="b">
        <v>0</v>
      </c>
      <c r="K990" s="106"/>
      <c r="L990" s="43"/>
      <c r="M990" s="24"/>
      <c r="N990" s="6"/>
      <c r="O990" s="6" t="b">
        <v>0</v>
      </c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43"/>
      <c r="AA990" s="43"/>
      <c r="AB990" s="43" t="s">
        <v>339</v>
      </c>
      <c r="AC990" s="6" t="s">
        <v>339</v>
      </c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</row>
    <row r="991">
      <c r="A991" s="6"/>
      <c r="B991" s="6"/>
      <c r="C991" s="6"/>
      <c r="D991" s="6"/>
      <c r="E991" s="6"/>
      <c r="F991" s="6" t="s">
        <v>96</v>
      </c>
      <c r="G991" s="6"/>
      <c r="H991" s="6" t="b">
        <v>0</v>
      </c>
      <c r="I991" s="6" t="b">
        <v>0</v>
      </c>
      <c r="J991" s="6" t="b">
        <v>0</v>
      </c>
      <c r="K991" s="106"/>
      <c r="L991" s="43"/>
      <c r="M991" s="24"/>
      <c r="N991" s="6"/>
      <c r="O991" s="6" t="b">
        <v>0</v>
      </c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43"/>
      <c r="AA991" s="43"/>
      <c r="AB991" s="43" t="s">
        <v>339</v>
      </c>
      <c r="AC991" s="6" t="s">
        <v>339</v>
      </c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</row>
    <row r="992">
      <c r="A992" s="6"/>
      <c r="B992" s="6"/>
      <c r="C992" s="6"/>
      <c r="D992" s="6"/>
      <c r="E992" s="6"/>
      <c r="F992" s="6" t="s">
        <v>96</v>
      </c>
      <c r="G992" s="6"/>
      <c r="H992" s="6" t="b">
        <v>0</v>
      </c>
      <c r="I992" s="6" t="b">
        <v>0</v>
      </c>
      <c r="J992" s="6" t="b">
        <v>0</v>
      </c>
      <c r="K992" s="106"/>
      <c r="L992" s="43"/>
      <c r="M992" s="24"/>
      <c r="N992" s="6"/>
      <c r="O992" s="6" t="b">
        <v>0</v>
      </c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43"/>
      <c r="AA992" s="43"/>
      <c r="AB992" s="43" t="s">
        <v>339</v>
      </c>
      <c r="AC992" s="6" t="s">
        <v>339</v>
      </c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</row>
    <row r="993">
      <c r="A993" s="6"/>
      <c r="B993" s="6"/>
      <c r="C993" s="6"/>
      <c r="D993" s="6"/>
      <c r="E993" s="6"/>
      <c r="F993" s="6" t="s">
        <v>96</v>
      </c>
      <c r="G993" s="6"/>
      <c r="H993" s="6" t="b">
        <v>0</v>
      </c>
      <c r="I993" s="6" t="b">
        <v>0</v>
      </c>
      <c r="J993" s="6" t="b">
        <v>0</v>
      </c>
      <c r="K993" s="106"/>
      <c r="L993" s="43"/>
      <c r="M993" s="24"/>
      <c r="N993" s="6"/>
      <c r="O993" s="6" t="b">
        <v>0</v>
      </c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43"/>
      <c r="AA993" s="43"/>
      <c r="AB993" s="43" t="s">
        <v>339</v>
      </c>
      <c r="AC993" s="6" t="s">
        <v>339</v>
      </c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</row>
    <row r="994">
      <c r="A994" s="6"/>
      <c r="B994" s="6"/>
      <c r="C994" s="6"/>
      <c r="D994" s="6"/>
      <c r="E994" s="6"/>
      <c r="F994" s="6" t="s">
        <v>96</v>
      </c>
      <c r="G994" s="6"/>
      <c r="H994" s="6" t="b">
        <v>0</v>
      </c>
      <c r="I994" s="6" t="b">
        <v>0</v>
      </c>
      <c r="J994" s="6" t="b">
        <v>0</v>
      </c>
      <c r="K994" s="106"/>
      <c r="L994" s="43"/>
      <c r="M994" s="24"/>
      <c r="N994" s="6"/>
      <c r="O994" s="6" t="b">
        <v>0</v>
      </c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43"/>
      <c r="AA994" s="43"/>
      <c r="AB994" s="43" t="s">
        <v>339</v>
      </c>
      <c r="AC994" s="6" t="s">
        <v>339</v>
      </c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</row>
    <row r="995">
      <c r="A995" s="6"/>
      <c r="B995" s="6"/>
      <c r="C995" s="6"/>
      <c r="D995" s="6"/>
      <c r="E995" s="6"/>
      <c r="F995" s="6" t="s">
        <v>96</v>
      </c>
      <c r="G995" s="6"/>
      <c r="H995" s="6" t="b">
        <v>0</v>
      </c>
      <c r="I995" s="6" t="b">
        <v>0</v>
      </c>
      <c r="J995" s="6" t="b">
        <v>0</v>
      </c>
      <c r="K995" s="106"/>
      <c r="L995" s="43"/>
      <c r="M995" s="24"/>
      <c r="N995" s="6"/>
      <c r="O995" s="6" t="b">
        <v>0</v>
      </c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43"/>
      <c r="AA995" s="43"/>
      <c r="AB995" s="43" t="s">
        <v>339</v>
      </c>
      <c r="AC995" s="6" t="s">
        <v>339</v>
      </c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</row>
    <row r="996">
      <c r="A996" s="6"/>
      <c r="B996" s="6"/>
      <c r="C996" s="6"/>
      <c r="D996" s="6"/>
      <c r="E996" s="6"/>
      <c r="F996" s="6" t="s">
        <v>96</v>
      </c>
      <c r="G996" s="6"/>
      <c r="H996" s="6" t="b">
        <v>0</v>
      </c>
      <c r="I996" s="6" t="b">
        <v>0</v>
      </c>
      <c r="J996" s="6" t="b">
        <v>0</v>
      </c>
      <c r="K996" s="106"/>
      <c r="L996" s="43"/>
      <c r="M996" s="24"/>
      <c r="N996" s="6"/>
      <c r="O996" s="6" t="b">
        <v>0</v>
      </c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43"/>
      <c r="AA996" s="43"/>
      <c r="AB996" s="43" t="s">
        <v>339</v>
      </c>
      <c r="AC996" s="6" t="s">
        <v>339</v>
      </c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</row>
    <row r="997">
      <c r="A997" s="6"/>
      <c r="B997" s="6"/>
      <c r="C997" s="6"/>
      <c r="D997" s="6"/>
      <c r="E997" s="6"/>
      <c r="F997" s="6" t="s">
        <v>96</v>
      </c>
      <c r="G997" s="6"/>
      <c r="H997" s="6" t="b">
        <v>0</v>
      </c>
      <c r="I997" s="6" t="b">
        <v>0</v>
      </c>
      <c r="J997" s="6" t="b">
        <v>0</v>
      </c>
      <c r="K997" s="106"/>
      <c r="L997" s="43"/>
      <c r="M997" s="24"/>
      <c r="N997" s="6"/>
      <c r="O997" s="6" t="b">
        <v>0</v>
      </c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43"/>
      <c r="AA997" s="43"/>
      <c r="AB997" s="43" t="s">
        <v>339</v>
      </c>
      <c r="AC997" s="6" t="s">
        <v>339</v>
      </c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</row>
    <row r="998">
      <c r="A998" s="6"/>
      <c r="B998" s="6"/>
      <c r="C998" s="6"/>
      <c r="D998" s="6"/>
      <c r="E998" s="6"/>
      <c r="F998" s="6" t="s">
        <v>96</v>
      </c>
      <c r="G998" s="6"/>
      <c r="H998" s="6" t="b">
        <v>0</v>
      </c>
      <c r="I998" s="6" t="b">
        <v>0</v>
      </c>
      <c r="J998" s="6" t="b">
        <v>0</v>
      </c>
      <c r="K998" s="106"/>
      <c r="L998" s="43"/>
      <c r="M998" s="24"/>
      <c r="N998" s="6"/>
      <c r="O998" s="6" t="b">
        <v>0</v>
      </c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43"/>
      <c r="AA998" s="43"/>
      <c r="AB998" s="43" t="s">
        <v>339</v>
      </c>
      <c r="AC998" s="6" t="s">
        <v>339</v>
      </c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</row>
    <row r="999">
      <c r="A999" s="6"/>
      <c r="B999" s="6"/>
      <c r="C999" s="6"/>
      <c r="D999" s="6"/>
      <c r="E999" s="6"/>
      <c r="F999" s="6" t="s">
        <v>96</v>
      </c>
      <c r="G999" s="6"/>
      <c r="H999" s="6" t="b">
        <v>0</v>
      </c>
      <c r="I999" s="6" t="b">
        <v>0</v>
      </c>
      <c r="J999" s="6" t="b">
        <v>0</v>
      </c>
      <c r="K999" s="106"/>
      <c r="L999" s="43"/>
      <c r="M999" s="24"/>
      <c r="N999" s="6"/>
      <c r="O999" s="6" t="b">
        <v>0</v>
      </c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43"/>
      <c r="AA999" s="43"/>
      <c r="AB999" s="43" t="s">
        <v>339</v>
      </c>
      <c r="AC999" s="6" t="s">
        <v>339</v>
      </c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</row>
    <row r="1000">
      <c r="A1000" s="6"/>
      <c r="B1000" s="6"/>
      <c r="C1000" s="6"/>
      <c r="D1000" s="6"/>
      <c r="E1000" s="6"/>
      <c r="F1000" s="6" t="s">
        <v>96</v>
      </c>
      <c r="G1000" s="6"/>
      <c r="H1000" s="6" t="b">
        <v>0</v>
      </c>
      <c r="I1000" s="6" t="b">
        <v>0</v>
      </c>
      <c r="J1000" s="6" t="b">
        <v>0</v>
      </c>
      <c r="K1000" s="106"/>
      <c r="L1000" s="43"/>
      <c r="M1000" s="24"/>
      <c r="N1000" s="6"/>
      <c r="O1000" s="6" t="b">
        <v>0</v>
      </c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43"/>
      <c r="AA1000" s="43"/>
      <c r="AB1000" s="43" t="s">
        <v>339</v>
      </c>
      <c r="AC1000" s="6" t="s">
        <v>339</v>
      </c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</row>
    <row r="1001">
      <c r="A1001" s="6"/>
      <c r="B1001" s="6"/>
      <c r="C1001" s="6"/>
      <c r="D1001" s="6"/>
      <c r="E1001" s="6"/>
      <c r="F1001" s="6" t="s">
        <v>96</v>
      </c>
      <c r="G1001" s="6"/>
      <c r="H1001" s="6" t="b">
        <v>0</v>
      </c>
      <c r="I1001" s="6" t="b">
        <v>0</v>
      </c>
      <c r="J1001" s="6" t="b">
        <v>0</v>
      </c>
      <c r="K1001" s="106"/>
      <c r="L1001" s="43"/>
      <c r="M1001" s="24"/>
      <c r="N1001" s="6"/>
      <c r="O1001" s="6" t="b">
        <v>0</v>
      </c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43"/>
      <c r="AA1001" s="43"/>
      <c r="AB1001" s="43" t="s">
        <v>339</v>
      </c>
      <c r="AC1001" s="6" t="s">
        <v>339</v>
      </c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</row>
    <row r="1002">
      <c r="A1002" s="6"/>
      <c r="B1002" s="6"/>
      <c r="C1002" s="6"/>
      <c r="D1002" s="6"/>
      <c r="E1002" s="6"/>
      <c r="F1002" s="6" t="s">
        <v>96</v>
      </c>
      <c r="G1002" s="6"/>
      <c r="H1002" s="6" t="b">
        <v>0</v>
      </c>
      <c r="I1002" s="6" t="b">
        <v>0</v>
      </c>
      <c r="J1002" s="6" t="b">
        <v>0</v>
      </c>
      <c r="K1002" s="106"/>
      <c r="L1002" s="43"/>
      <c r="M1002" s="24"/>
      <c r="N1002" s="6"/>
      <c r="O1002" s="6" t="b">
        <v>0</v>
      </c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43"/>
      <c r="AA1002" s="43"/>
      <c r="AB1002" s="43" t="s">
        <v>339</v>
      </c>
      <c r="AC1002" s="6" t="s">
        <v>339</v>
      </c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</row>
    <row r="1003">
      <c r="A1003" s="6"/>
      <c r="B1003" s="6"/>
      <c r="C1003" s="6"/>
      <c r="D1003" s="6"/>
      <c r="E1003" s="6"/>
      <c r="F1003" s="6" t="s">
        <v>96</v>
      </c>
      <c r="G1003" s="6"/>
      <c r="H1003" s="6" t="b">
        <v>0</v>
      </c>
      <c r="I1003" s="6" t="b">
        <v>0</v>
      </c>
      <c r="J1003" s="6" t="b">
        <v>0</v>
      </c>
      <c r="K1003" s="106"/>
      <c r="L1003" s="43"/>
      <c r="M1003" s="24"/>
      <c r="N1003" s="6"/>
      <c r="O1003" s="6" t="b">
        <v>0</v>
      </c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43"/>
      <c r="AA1003" s="43"/>
      <c r="AB1003" s="43" t="s">
        <v>339</v>
      </c>
      <c r="AC1003" s="6" t="s">
        <v>339</v>
      </c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</row>
    <row r="1004">
      <c r="A1004" s="6"/>
      <c r="B1004" s="6"/>
      <c r="C1004" s="6"/>
      <c r="D1004" s="6"/>
      <c r="E1004" s="6"/>
      <c r="F1004" s="6" t="s">
        <v>96</v>
      </c>
      <c r="G1004" s="6"/>
      <c r="H1004" s="6" t="b">
        <v>0</v>
      </c>
      <c r="I1004" s="6" t="b">
        <v>0</v>
      </c>
      <c r="J1004" s="6" t="b">
        <v>0</v>
      </c>
      <c r="K1004" s="106"/>
      <c r="L1004" s="43"/>
      <c r="M1004" s="24"/>
      <c r="N1004" s="6"/>
      <c r="O1004" s="6" t="b">
        <v>0</v>
      </c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43"/>
      <c r="AA1004" s="43"/>
      <c r="AB1004" s="43" t="s">
        <v>339</v>
      </c>
      <c r="AC1004" s="6" t="s">
        <v>339</v>
      </c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</row>
    <row r="1005">
      <c r="A1005" s="6"/>
      <c r="B1005" s="6"/>
      <c r="C1005" s="6"/>
      <c r="D1005" s="6"/>
      <c r="E1005" s="6"/>
      <c r="F1005" s="6" t="s">
        <v>96</v>
      </c>
      <c r="G1005" s="6"/>
      <c r="H1005" s="6" t="b">
        <v>0</v>
      </c>
      <c r="I1005" s="6" t="b">
        <v>0</v>
      </c>
      <c r="J1005" s="6" t="b">
        <v>0</v>
      </c>
      <c r="K1005" s="106"/>
      <c r="L1005" s="43"/>
      <c r="M1005" s="24"/>
      <c r="N1005" s="6"/>
      <c r="O1005" s="6" t="b">
        <v>0</v>
      </c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43"/>
      <c r="AA1005" s="43"/>
      <c r="AB1005" s="43" t="s">
        <v>339</v>
      </c>
      <c r="AC1005" s="6" t="s">
        <v>339</v>
      </c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</row>
    <row r="1006">
      <c r="A1006" s="6"/>
      <c r="B1006" s="6"/>
      <c r="C1006" s="6"/>
      <c r="D1006" s="6"/>
      <c r="E1006" s="6"/>
      <c r="F1006" s="6" t="s">
        <v>96</v>
      </c>
      <c r="G1006" s="6"/>
      <c r="H1006" s="6" t="b">
        <v>0</v>
      </c>
      <c r="I1006" s="6" t="b">
        <v>0</v>
      </c>
      <c r="J1006" s="6" t="b">
        <v>0</v>
      </c>
      <c r="K1006" s="106"/>
      <c r="L1006" s="43"/>
      <c r="M1006" s="24"/>
      <c r="N1006" s="6"/>
      <c r="O1006" s="6" t="b">
        <v>0</v>
      </c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43"/>
      <c r="AA1006" s="43"/>
      <c r="AB1006" s="43" t="s">
        <v>339</v>
      </c>
      <c r="AC1006" s="6" t="s">
        <v>339</v>
      </c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</row>
    <row r="1007">
      <c r="A1007" s="6"/>
      <c r="B1007" s="6"/>
      <c r="C1007" s="6"/>
      <c r="D1007" s="6"/>
      <c r="E1007" s="6"/>
      <c r="F1007" s="6" t="s">
        <v>96</v>
      </c>
      <c r="G1007" s="6"/>
      <c r="H1007" s="6" t="b">
        <v>0</v>
      </c>
      <c r="I1007" s="6" t="b">
        <v>0</v>
      </c>
      <c r="J1007" s="6" t="b">
        <v>0</v>
      </c>
      <c r="K1007" s="106"/>
      <c r="L1007" s="43"/>
      <c r="M1007" s="24"/>
      <c r="N1007" s="6"/>
      <c r="O1007" s="6" t="b">
        <v>0</v>
      </c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43"/>
      <c r="AA1007" s="43"/>
      <c r="AB1007" s="43" t="s">
        <v>339</v>
      </c>
      <c r="AC1007" s="6" t="s">
        <v>339</v>
      </c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</row>
    <row r="1008">
      <c r="A1008" s="6"/>
      <c r="B1008" s="6"/>
      <c r="C1008" s="6"/>
      <c r="D1008" s="6"/>
      <c r="E1008" s="6"/>
      <c r="F1008" s="6" t="s">
        <v>96</v>
      </c>
      <c r="G1008" s="6"/>
      <c r="H1008" s="6" t="b">
        <v>0</v>
      </c>
      <c r="I1008" s="6" t="b">
        <v>0</v>
      </c>
      <c r="J1008" s="6" t="b">
        <v>0</v>
      </c>
      <c r="K1008" s="106"/>
      <c r="L1008" s="43"/>
      <c r="M1008" s="24"/>
      <c r="N1008" s="6"/>
      <c r="O1008" s="6" t="b">
        <v>0</v>
      </c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43"/>
      <c r="AA1008" s="43"/>
      <c r="AB1008" s="43" t="s">
        <v>339</v>
      </c>
      <c r="AC1008" s="6" t="s">
        <v>339</v>
      </c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</row>
    <row r="1009">
      <c r="A1009" s="6"/>
      <c r="B1009" s="6"/>
      <c r="C1009" s="6"/>
      <c r="D1009" s="6"/>
      <c r="E1009" s="6"/>
      <c r="F1009" s="6" t="s">
        <v>96</v>
      </c>
      <c r="G1009" s="6"/>
      <c r="H1009" s="6" t="b">
        <v>0</v>
      </c>
      <c r="I1009" s="6" t="b">
        <v>0</v>
      </c>
      <c r="J1009" s="6" t="b">
        <v>0</v>
      </c>
      <c r="K1009" s="106"/>
      <c r="L1009" s="43"/>
      <c r="M1009" s="24"/>
      <c r="N1009" s="6"/>
      <c r="O1009" s="6" t="b">
        <v>0</v>
      </c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43"/>
      <c r="AA1009" s="43"/>
      <c r="AB1009" s="43" t="s">
        <v>339</v>
      </c>
      <c r="AC1009" s="6" t="s">
        <v>339</v>
      </c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</row>
    <row r="1010">
      <c r="A1010" s="6"/>
      <c r="B1010" s="6"/>
      <c r="C1010" s="6"/>
      <c r="D1010" s="6"/>
      <c r="E1010" s="6"/>
      <c r="F1010" s="6" t="s">
        <v>96</v>
      </c>
      <c r="G1010" s="6"/>
      <c r="H1010" s="6" t="b">
        <v>0</v>
      </c>
      <c r="I1010" s="6" t="b">
        <v>0</v>
      </c>
      <c r="J1010" s="6" t="b">
        <v>0</v>
      </c>
      <c r="K1010" s="106"/>
      <c r="L1010" s="43"/>
      <c r="M1010" s="24"/>
      <c r="N1010" s="6"/>
      <c r="O1010" s="6" t="b">
        <v>0</v>
      </c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43"/>
      <c r="AA1010" s="43"/>
      <c r="AB1010" s="43" t="s">
        <v>339</v>
      </c>
      <c r="AC1010" s="6" t="s">
        <v>339</v>
      </c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</row>
    <row r="1011">
      <c r="A1011" s="6"/>
      <c r="B1011" s="6"/>
      <c r="C1011" s="6"/>
      <c r="D1011" s="6"/>
      <c r="E1011" s="6"/>
      <c r="F1011" s="6" t="s">
        <v>96</v>
      </c>
      <c r="G1011" s="6"/>
      <c r="H1011" s="6" t="b">
        <v>0</v>
      </c>
      <c r="I1011" s="6" t="b">
        <v>0</v>
      </c>
      <c r="J1011" s="6" t="b">
        <v>0</v>
      </c>
      <c r="K1011" s="106"/>
      <c r="L1011" s="43"/>
      <c r="M1011" s="24"/>
      <c r="N1011" s="6"/>
      <c r="O1011" s="6" t="b">
        <v>0</v>
      </c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43"/>
      <c r="AA1011" s="43"/>
      <c r="AB1011" s="43" t="s">
        <v>339</v>
      </c>
      <c r="AC1011" s="6" t="s">
        <v>339</v>
      </c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</row>
    <row r="1012">
      <c r="A1012" s="6"/>
      <c r="B1012" s="6"/>
      <c r="C1012" s="6"/>
      <c r="D1012" s="6"/>
      <c r="E1012" s="6"/>
      <c r="F1012" s="6" t="s">
        <v>96</v>
      </c>
      <c r="G1012" s="6"/>
      <c r="H1012" s="6" t="b">
        <v>0</v>
      </c>
      <c r="I1012" s="6" t="b">
        <v>0</v>
      </c>
      <c r="J1012" s="6" t="b">
        <v>0</v>
      </c>
      <c r="K1012" s="106"/>
      <c r="L1012" s="43"/>
      <c r="M1012" s="24"/>
      <c r="N1012" s="6"/>
      <c r="O1012" s="6" t="b">
        <v>0</v>
      </c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43"/>
      <c r="AA1012" s="43"/>
      <c r="AB1012" s="43" t="s">
        <v>339</v>
      </c>
      <c r="AC1012" s="6" t="s">
        <v>339</v>
      </c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</row>
    <row r="1013">
      <c r="A1013" s="6"/>
      <c r="B1013" s="6"/>
      <c r="C1013" s="6"/>
      <c r="D1013" s="6"/>
      <c r="E1013" s="6"/>
      <c r="F1013" s="6" t="s">
        <v>96</v>
      </c>
      <c r="G1013" s="6"/>
      <c r="H1013" s="6" t="b">
        <v>0</v>
      </c>
      <c r="I1013" s="6" t="b">
        <v>0</v>
      </c>
      <c r="J1013" s="6" t="b">
        <v>0</v>
      </c>
      <c r="K1013" s="106"/>
      <c r="L1013" s="43"/>
      <c r="M1013" s="24"/>
      <c r="N1013" s="6"/>
      <c r="O1013" s="6" t="b">
        <v>0</v>
      </c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43"/>
      <c r="AA1013" s="43"/>
      <c r="AB1013" s="43" t="s">
        <v>339</v>
      </c>
      <c r="AC1013" s="6" t="s">
        <v>339</v>
      </c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</row>
    <row r="1014">
      <c r="A1014" s="6"/>
      <c r="B1014" s="6"/>
      <c r="C1014" s="6"/>
      <c r="D1014" s="6"/>
      <c r="E1014" s="6"/>
      <c r="F1014" s="6" t="s">
        <v>96</v>
      </c>
      <c r="G1014" s="6"/>
      <c r="H1014" s="6" t="b">
        <v>0</v>
      </c>
      <c r="I1014" s="6" t="b">
        <v>0</v>
      </c>
      <c r="J1014" s="6" t="b">
        <v>0</v>
      </c>
      <c r="K1014" s="106"/>
      <c r="L1014" s="43"/>
      <c r="M1014" s="24"/>
      <c r="N1014" s="6"/>
      <c r="O1014" s="6" t="b">
        <v>0</v>
      </c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43"/>
      <c r="AA1014" s="43"/>
      <c r="AB1014" s="43" t="s">
        <v>339</v>
      </c>
      <c r="AC1014" s="6" t="s">
        <v>339</v>
      </c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</row>
    <row r="1015">
      <c r="A1015" s="6"/>
      <c r="B1015" s="6"/>
      <c r="C1015" s="6"/>
      <c r="D1015" s="6"/>
      <c r="E1015" s="6"/>
      <c r="F1015" s="6" t="s">
        <v>96</v>
      </c>
      <c r="G1015" s="6"/>
      <c r="H1015" s="6" t="b">
        <v>0</v>
      </c>
      <c r="I1015" s="6" t="b">
        <v>0</v>
      </c>
      <c r="J1015" s="6" t="b">
        <v>0</v>
      </c>
      <c r="K1015" s="106"/>
      <c r="L1015" s="43"/>
      <c r="M1015" s="24"/>
      <c r="N1015" s="6"/>
      <c r="O1015" s="6" t="b">
        <v>0</v>
      </c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43"/>
      <c r="AA1015" s="43"/>
      <c r="AB1015" s="43" t="s">
        <v>339</v>
      </c>
      <c r="AC1015" s="6" t="s">
        <v>339</v>
      </c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</row>
    <row r="1016">
      <c r="A1016" s="6"/>
      <c r="B1016" s="6"/>
      <c r="C1016" s="6"/>
      <c r="D1016" s="6"/>
      <c r="E1016" s="6"/>
      <c r="F1016" s="6" t="s">
        <v>96</v>
      </c>
      <c r="G1016" s="6"/>
      <c r="H1016" s="6" t="b">
        <v>0</v>
      </c>
      <c r="I1016" s="6" t="b">
        <v>0</v>
      </c>
      <c r="J1016" s="6" t="b">
        <v>0</v>
      </c>
      <c r="K1016" s="106"/>
      <c r="L1016" s="43"/>
      <c r="M1016" s="24"/>
      <c r="N1016" s="6"/>
      <c r="O1016" s="6" t="b">
        <v>0</v>
      </c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43"/>
      <c r="AA1016" s="43"/>
      <c r="AB1016" s="43" t="s">
        <v>339</v>
      </c>
      <c r="AC1016" s="6" t="s">
        <v>339</v>
      </c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</row>
    <row r="1017">
      <c r="A1017" s="6"/>
      <c r="B1017" s="6"/>
      <c r="C1017" s="6"/>
      <c r="D1017" s="6"/>
      <c r="E1017" s="6"/>
      <c r="F1017" s="6" t="s">
        <v>96</v>
      </c>
      <c r="G1017" s="6"/>
      <c r="H1017" s="6" t="b">
        <v>0</v>
      </c>
      <c r="I1017" s="6" t="b">
        <v>0</v>
      </c>
      <c r="J1017" s="6" t="b">
        <v>0</v>
      </c>
      <c r="K1017" s="106"/>
      <c r="L1017" s="43"/>
      <c r="M1017" s="24"/>
      <c r="N1017" s="6"/>
      <c r="O1017" s="6" t="b">
        <v>0</v>
      </c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43"/>
      <c r="AA1017" s="43"/>
      <c r="AB1017" s="43" t="s">
        <v>339</v>
      </c>
      <c r="AC1017" s="6" t="s">
        <v>339</v>
      </c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</row>
    <row r="1018">
      <c r="A1018" s="6"/>
      <c r="B1018" s="6"/>
      <c r="C1018" s="6"/>
      <c r="D1018" s="6"/>
      <c r="E1018" s="6"/>
      <c r="F1018" s="6" t="s">
        <v>96</v>
      </c>
      <c r="G1018" s="6"/>
      <c r="H1018" s="6" t="b">
        <v>0</v>
      </c>
      <c r="I1018" s="6" t="b">
        <v>0</v>
      </c>
      <c r="J1018" s="6" t="b">
        <v>0</v>
      </c>
      <c r="K1018" s="106"/>
      <c r="L1018" s="43"/>
      <c r="M1018" s="24"/>
      <c r="N1018" s="6"/>
      <c r="O1018" s="6" t="b">
        <v>0</v>
      </c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43"/>
      <c r="AA1018" s="43"/>
      <c r="AB1018" s="43" t="s">
        <v>339</v>
      </c>
      <c r="AC1018" s="6" t="s">
        <v>339</v>
      </c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</row>
    <row r="1019">
      <c r="A1019" s="6"/>
      <c r="B1019" s="6"/>
      <c r="C1019" s="6"/>
      <c r="D1019" s="6"/>
      <c r="E1019" s="6"/>
      <c r="F1019" s="6" t="s">
        <v>96</v>
      </c>
      <c r="G1019" s="6"/>
      <c r="H1019" s="6" t="b">
        <v>0</v>
      </c>
      <c r="I1019" s="6" t="b">
        <v>0</v>
      </c>
      <c r="J1019" s="6" t="b">
        <v>0</v>
      </c>
      <c r="K1019" s="106"/>
      <c r="L1019" s="43"/>
      <c r="M1019" s="24"/>
      <c r="N1019" s="6"/>
      <c r="O1019" s="6" t="b">
        <v>0</v>
      </c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43"/>
      <c r="AA1019" s="43"/>
      <c r="AB1019" s="43" t="s">
        <v>339</v>
      </c>
      <c r="AC1019" s="6" t="s">
        <v>339</v>
      </c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</row>
    <row r="1020">
      <c r="A1020" s="6"/>
      <c r="B1020" s="6"/>
      <c r="C1020" s="6"/>
      <c r="D1020" s="6"/>
      <c r="E1020" s="6"/>
      <c r="F1020" s="6" t="s">
        <v>96</v>
      </c>
      <c r="G1020" s="6"/>
      <c r="H1020" s="6" t="b">
        <v>0</v>
      </c>
      <c r="I1020" s="6" t="b">
        <v>0</v>
      </c>
      <c r="J1020" s="6" t="b">
        <v>0</v>
      </c>
      <c r="K1020" s="106"/>
      <c r="L1020" s="43"/>
      <c r="M1020" s="24"/>
      <c r="N1020" s="6"/>
      <c r="O1020" s="6" t="b">
        <v>0</v>
      </c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43"/>
      <c r="AA1020" s="43"/>
      <c r="AB1020" s="43" t="s">
        <v>339</v>
      </c>
      <c r="AC1020" s="6" t="s">
        <v>339</v>
      </c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</row>
    <row r="1021">
      <c r="A1021" s="6"/>
      <c r="B1021" s="6"/>
      <c r="C1021" s="6"/>
      <c r="D1021" s="6"/>
      <c r="E1021" s="6"/>
      <c r="F1021" s="6" t="s">
        <v>96</v>
      </c>
      <c r="G1021" s="6"/>
      <c r="H1021" s="6" t="b">
        <v>0</v>
      </c>
      <c r="I1021" s="6" t="b">
        <v>0</v>
      </c>
      <c r="J1021" s="6" t="b">
        <v>0</v>
      </c>
      <c r="K1021" s="106"/>
      <c r="L1021" s="43"/>
      <c r="M1021" s="24"/>
      <c r="N1021" s="6"/>
      <c r="O1021" s="6" t="b">
        <v>0</v>
      </c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43"/>
      <c r="AA1021" s="43"/>
      <c r="AB1021" s="43" t="s">
        <v>339</v>
      </c>
      <c r="AC1021" s="6" t="s">
        <v>339</v>
      </c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</row>
    <row r="1022">
      <c r="A1022" s="6"/>
      <c r="B1022" s="6"/>
      <c r="C1022" s="6"/>
      <c r="D1022" s="6"/>
      <c r="E1022" s="6"/>
      <c r="F1022" s="6" t="s">
        <v>96</v>
      </c>
      <c r="G1022" s="6"/>
      <c r="H1022" s="6" t="b">
        <v>0</v>
      </c>
      <c r="I1022" s="6" t="b">
        <v>0</v>
      </c>
      <c r="J1022" s="6" t="b">
        <v>0</v>
      </c>
      <c r="K1022" s="106"/>
      <c r="L1022" s="43"/>
      <c r="M1022" s="24"/>
      <c r="N1022" s="6"/>
      <c r="O1022" s="6" t="b">
        <v>0</v>
      </c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43"/>
      <c r="AA1022" s="43"/>
      <c r="AB1022" s="43" t="s">
        <v>339</v>
      </c>
      <c r="AC1022" s="6" t="s">
        <v>339</v>
      </c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</row>
    <row r="1023">
      <c r="A1023" s="6"/>
      <c r="B1023" s="6"/>
      <c r="C1023" s="6"/>
      <c r="D1023" s="6"/>
      <c r="E1023" s="6"/>
      <c r="F1023" s="6" t="s">
        <v>96</v>
      </c>
      <c r="G1023" s="6"/>
      <c r="H1023" s="6" t="b">
        <v>0</v>
      </c>
      <c r="I1023" s="6" t="b">
        <v>0</v>
      </c>
      <c r="J1023" s="6" t="b">
        <v>0</v>
      </c>
      <c r="K1023" s="106"/>
      <c r="L1023" s="43"/>
      <c r="M1023" s="24"/>
      <c r="N1023" s="6"/>
      <c r="O1023" s="6" t="b">
        <v>0</v>
      </c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43"/>
      <c r="AA1023" s="43"/>
      <c r="AB1023" s="43" t="s">
        <v>339</v>
      </c>
      <c r="AC1023" s="6" t="s">
        <v>339</v>
      </c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</row>
    <row r="1024">
      <c r="A1024" s="6"/>
      <c r="B1024" s="6"/>
      <c r="C1024" s="6"/>
      <c r="D1024" s="6"/>
      <c r="E1024" s="6"/>
      <c r="F1024" s="6" t="s">
        <v>96</v>
      </c>
      <c r="G1024" s="6"/>
      <c r="H1024" s="6" t="b">
        <v>0</v>
      </c>
      <c r="I1024" s="6" t="b">
        <v>0</v>
      </c>
      <c r="J1024" s="6" t="b">
        <v>0</v>
      </c>
      <c r="K1024" s="106"/>
      <c r="L1024" s="43"/>
      <c r="M1024" s="24"/>
      <c r="N1024" s="6"/>
      <c r="O1024" s="6" t="b">
        <v>0</v>
      </c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43"/>
      <c r="AA1024" s="43"/>
      <c r="AB1024" s="43" t="s">
        <v>339</v>
      </c>
      <c r="AC1024" s="6" t="s">
        <v>339</v>
      </c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</row>
    <row r="1025">
      <c r="A1025" s="6"/>
      <c r="B1025" s="6"/>
      <c r="C1025" s="6"/>
      <c r="D1025" s="6"/>
      <c r="E1025" s="6"/>
      <c r="F1025" s="6" t="s">
        <v>96</v>
      </c>
      <c r="G1025" s="6"/>
      <c r="H1025" s="6" t="b">
        <v>0</v>
      </c>
      <c r="I1025" s="6" t="b">
        <v>0</v>
      </c>
      <c r="J1025" s="6" t="b">
        <v>0</v>
      </c>
      <c r="K1025" s="106"/>
      <c r="L1025" s="43"/>
      <c r="M1025" s="24"/>
      <c r="N1025" s="6"/>
      <c r="O1025" s="6" t="b">
        <v>0</v>
      </c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43"/>
      <c r="AA1025" s="43"/>
      <c r="AB1025" s="43" t="s">
        <v>339</v>
      </c>
      <c r="AC1025" s="6" t="s">
        <v>339</v>
      </c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</row>
    <row r="1026">
      <c r="A1026" s="6"/>
      <c r="B1026" s="6"/>
      <c r="C1026" s="6"/>
      <c r="D1026" s="6"/>
      <c r="E1026" s="6"/>
      <c r="F1026" s="6" t="s">
        <v>96</v>
      </c>
      <c r="G1026" s="6"/>
      <c r="H1026" s="6" t="b">
        <v>0</v>
      </c>
      <c r="I1026" s="6" t="b">
        <v>0</v>
      </c>
      <c r="J1026" s="6" t="b">
        <v>0</v>
      </c>
      <c r="K1026" s="106"/>
      <c r="L1026" s="43"/>
      <c r="M1026" s="24"/>
      <c r="N1026" s="6"/>
      <c r="O1026" s="6" t="b">
        <v>0</v>
      </c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43"/>
      <c r="AA1026" s="43"/>
      <c r="AB1026" s="43" t="s">
        <v>339</v>
      </c>
      <c r="AC1026" s="6" t="s">
        <v>339</v>
      </c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</row>
    <row r="1027">
      <c r="A1027" s="6"/>
      <c r="B1027" s="6"/>
      <c r="C1027" s="6"/>
      <c r="D1027" s="6"/>
      <c r="E1027" s="6"/>
      <c r="F1027" s="6" t="s">
        <v>96</v>
      </c>
      <c r="G1027" s="6"/>
      <c r="H1027" s="6" t="b">
        <v>0</v>
      </c>
      <c r="I1027" s="6" t="b">
        <v>0</v>
      </c>
      <c r="J1027" s="6" t="b">
        <v>0</v>
      </c>
      <c r="K1027" s="106"/>
      <c r="L1027" s="43"/>
      <c r="M1027" s="24"/>
      <c r="N1027" s="6"/>
      <c r="O1027" s="6" t="b">
        <v>0</v>
      </c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43"/>
      <c r="AA1027" s="43"/>
      <c r="AB1027" s="43" t="s">
        <v>339</v>
      </c>
      <c r="AC1027" s="6" t="s">
        <v>339</v>
      </c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</row>
    <row r="1028">
      <c r="A1028" s="6"/>
      <c r="B1028" s="6"/>
      <c r="C1028" s="6"/>
      <c r="D1028" s="6"/>
      <c r="E1028" s="6"/>
      <c r="F1028" s="6" t="s">
        <v>96</v>
      </c>
      <c r="G1028" s="6"/>
      <c r="H1028" s="6" t="b">
        <v>0</v>
      </c>
      <c r="I1028" s="6" t="b">
        <v>0</v>
      </c>
      <c r="J1028" s="6" t="b">
        <v>0</v>
      </c>
      <c r="K1028" s="106"/>
      <c r="L1028" s="43"/>
      <c r="M1028" s="24"/>
      <c r="N1028" s="6"/>
      <c r="O1028" s="6" t="b">
        <v>0</v>
      </c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43"/>
      <c r="AA1028" s="43"/>
      <c r="AB1028" s="43" t="s">
        <v>339</v>
      </c>
      <c r="AC1028" s="6" t="s">
        <v>339</v>
      </c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</row>
    <row r="1029">
      <c r="A1029" s="6"/>
      <c r="B1029" s="6"/>
      <c r="C1029" s="6"/>
      <c r="D1029" s="6"/>
      <c r="E1029" s="6"/>
      <c r="F1029" s="6" t="s">
        <v>96</v>
      </c>
      <c r="G1029" s="6"/>
      <c r="H1029" s="6" t="b">
        <v>0</v>
      </c>
      <c r="I1029" s="6" t="b">
        <v>0</v>
      </c>
      <c r="J1029" s="6" t="b">
        <v>0</v>
      </c>
      <c r="K1029" s="106"/>
      <c r="L1029" s="43"/>
      <c r="M1029" s="24"/>
      <c r="N1029" s="6"/>
      <c r="O1029" s="6" t="b">
        <v>0</v>
      </c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43"/>
      <c r="AA1029" s="43"/>
      <c r="AB1029" s="43" t="s">
        <v>339</v>
      </c>
      <c r="AC1029" s="6" t="s">
        <v>339</v>
      </c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</row>
    <row r="1030">
      <c r="A1030" s="6"/>
      <c r="B1030" s="6"/>
      <c r="C1030" s="6"/>
      <c r="D1030" s="6"/>
      <c r="E1030" s="6"/>
      <c r="F1030" s="6" t="s">
        <v>96</v>
      </c>
      <c r="G1030" s="6"/>
      <c r="H1030" s="6" t="b">
        <v>0</v>
      </c>
      <c r="I1030" s="6" t="b">
        <v>0</v>
      </c>
      <c r="J1030" s="6" t="b">
        <v>0</v>
      </c>
      <c r="K1030" s="106"/>
      <c r="L1030" s="43"/>
      <c r="M1030" s="24"/>
      <c r="N1030" s="6"/>
      <c r="O1030" s="6" t="b">
        <v>0</v>
      </c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43"/>
      <c r="AA1030" s="43"/>
      <c r="AB1030" s="43" t="s">
        <v>339</v>
      </c>
      <c r="AC1030" s="6" t="s">
        <v>339</v>
      </c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</row>
    <row r="1031">
      <c r="A1031" s="6"/>
      <c r="B1031" s="6"/>
      <c r="C1031" s="6"/>
      <c r="D1031" s="6"/>
      <c r="E1031" s="6"/>
      <c r="F1031" s="6" t="s">
        <v>96</v>
      </c>
      <c r="G1031" s="6"/>
      <c r="H1031" s="6" t="b">
        <v>0</v>
      </c>
      <c r="I1031" s="6" t="b">
        <v>0</v>
      </c>
      <c r="J1031" s="6" t="b">
        <v>0</v>
      </c>
      <c r="K1031" s="106"/>
      <c r="L1031" s="43"/>
      <c r="M1031" s="24"/>
      <c r="N1031" s="6"/>
      <c r="O1031" s="6" t="b">
        <v>0</v>
      </c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43"/>
      <c r="AA1031" s="43"/>
      <c r="AB1031" s="43" t="s">
        <v>339</v>
      </c>
      <c r="AC1031" s="6" t="s">
        <v>339</v>
      </c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</row>
    <row r="1032">
      <c r="A1032" s="6"/>
      <c r="B1032" s="6"/>
      <c r="C1032" s="6"/>
      <c r="D1032" s="6"/>
      <c r="E1032" s="6"/>
      <c r="F1032" s="6" t="s">
        <v>96</v>
      </c>
      <c r="G1032" s="6"/>
      <c r="H1032" s="6" t="b">
        <v>0</v>
      </c>
      <c r="I1032" s="6" t="b">
        <v>0</v>
      </c>
      <c r="J1032" s="6" t="b">
        <v>0</v>
      </c>
      <c r="K1032" s="106"/>
      <c r="L1032" s="43"/>
      <c r="M1032" s="24"/>
      <c r="N1032" s="6"/>
      <c r="O1032" s="6" t="b">
        <v>0</v>
      </c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43"/>
      <c r="AA1032" s="43"/>
      <c r="AB1032" s="43" t="s">
        <v>339</v>
      </c>
      <c r="AC1032" s="6" t="s">
        <v>339</v>
      </c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</row>
    <row r="1033">
      <c r="A1033" s="6"/>
      <c r="B1033" s="6"/>
      <c r="C1033" s="6"/>
      <c r="D1033" s="6"/>
      <c r="E1033" s="6"/>
      <c r="F1033" s="6" t="s">
        <v>96</v>
      </c>
      <c r="G1033" s="6"/>
      <c r="H1033" s="6" t="b">
        <v>0</v>
      </c>
      <c r="I1033" s="6" t="b">
        <v>0</v>
      </c>
      <c r="J1033" s="6" t="b">
        <v>0</v>
      </c>
      <c r="K1033" s="106"/>
      <c r="L1033" s="43"/>
      <c r="M1033" s="24"/>
      <c r="N1033" s="6"/>
      <c r="O1033" s="6" t="b">
        <v>0</v>
      </c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43"/>
      <c r="AA1033" s="43"/>
      <c r="AB1033" s="43" t="s">
        <v>339</v>
      </c>
      <c r="AC1033" s="6" t="s">
        <v>339</v>
      </c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</row>
    <row r="1034">
      <c r="A1034" s="6"/>
      <c r="B1034" s="6"/>
      <c r="C1034" s="6"/>
      <c r="D1034" s="6"/>
      <c r="E1034" s="6"/>
      <c r="F1034" s="6" t="s">
        <v>96</v>
      </c>
      <c r="G1034" s="6"/>
      <c r="H1034" s="6" t="b">
        <v>0</v>
      </c>
      <c r="I1034" s="6" t="b">
        <v>0</v>
      </c>
      <c r="J1034" s="6" t="b">
        <v>0</v>
      </c>
      <c r="K1034" s="106"/>
      <c r="L1034" s="43"/>
      <c r="M1034" s="24"/>
      <c r="N1034" s="6"/>
      <c r="O1034" s="6" t="b">
        <v>0</v>
      </c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43"/>
      <c r="AA1034" s="43"/>
      <c r="AB1034" s="43" t="s">
        <v>339</v>
      </c>
      <c r="AC1034" s="6" t="s">
        <v>339</v>
      </c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</row>
    <row r="1035">
      <c r="A1035" s="6"/>
      <c r="B1035" s="6"/>
      <c r="C1035" s="6"/>
      <c r="D1035" s="6"/>
      <c r="E1035" s="6"/>
      <c r="F1035" s="6" t="s">
        <v>96</v>
      </c>
      <c r="G1035" s="6"/>
      <c r="H1035" s="6" t="b">
        <v>0</v>
      </c>
      <c r="I1035" s="6" t="b">
        <v>0</v>
      </c>
      <c r="J1035" s="6" t="b">
        <v>0</v>
      </c>
      <c r="K1035" s="106"/>
      <c r="L1035" s="43"/>
      <c r="M1035" s="24"/>
      <c r="N1035" s="6"/>
      <c r="O1035" s="6" t="b">
        <v>0</v>
      </c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43"/>
      <c r="AA1035" s="43"/>
      <c r="AB1035" s="43" t="s">
        <v>339</v>
      </c>
      <c r="AC1035" s="6" t="s">
        <v>339</v>
      </c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</row>
    <row r="1036">
      <c r="A1036" s="6"/>
      <c r="B1036" s="6"/>
      <c r="C1036" s="6"/>
      <c r="D1036" s="6"/>
      <c r="E1036" s="6"/>
      <c r="F1036" s="6" t="s">
        <v>96</v>
      </c>
      <c r="G1036" s="6"/>
      <c r="H1036" s="6" t="b">
        <v>0</v>
      </c>
      <c r="I1036" s="6" t="b">
        <v>0</v>
      </c>
      <c r="J1036" s="6" t="b">
        <v>0</v>
      </c>
      <c r="K1036" s="106"/>
      <c r="L1036" s="43"/>
      <c r="M1036" s="24"/>
      <c r="N1036" s="6"/>
      <c r="O1036" s="6" t="b">
        <v>0</v>
      </c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43"/>
      <c r="AA1036" s="43"/>
      <c r="AB1036" s="43" t="s">
        <v>339</v>
      </c>
      <c r="AC1036" s="6" t="s">
        <v>339</v>
      </c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</row>
    <row r="1037">
      <c r="A1037" s="6"/>
      <c r="B1037" s="6"/>
      <c r="C1037" s="6"/>
      <c r="D1037" s="6"/>
      <c r="E1037" s="6"/>
      <c r="F1037" s="6" t="s">
        <v>96</v>
      </c>
      <c r="G1037" s="6"/>
      <c r="H1037" s="6" t="b">
        <v>0</v>
      </c>
      <c r="I1037" s="6" t="b">
        <v>0</v>
      </c>
      <c r="J1037" s="6" t="b">
        <v>0</v>
      </c>
      <c r="K1037" s="106"/>
      <c r="L1037" s="43"/>
      <c r="M1037" s="24"/>
      <c r="N1037" s="6"/>
      <c r="O1037" s="6" t="b">
        <v>0</v>
      </c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43"/>
      <c r="AA1037" s="43"/>
      <c r="AB1037" s="43" t="s">
        <v>339</v>
      </c>
      <c r="AC1037" s="6" t="s">
        <v>339</v>
      </c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</row>
    <row r="1038">
      <c r="A1038" s="6"/>
      <c r="B1038" s="6"/>
      <c r="C1038" s="6"/>
      <c r="D1038" s="6"/>
      <c r="E1038" s="6"/>
      <c r="F1038" s="6" t="s">
        <v>96</v>
      </c>
      <c r="G1038" s="6"/>
      <c r="H1038" s="6" t="b">
        <v>0</v>
      </c>
      <c r="I1038" s="6" t="b">
        <v>0</v>
      </c>
      <c r="J1038" s="6" t="b">
        <v>0</v>
      </c>
      <c r="K1038" s="106"/>
      <c r="L1038" s="43"/>
      <c r="M1038" s="24"/>
      <c r="N1038" s="6"/>
      <c r="O1038" s="6" t="b">
        <v>0</v>
      </c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43"/>
      <c r="AA1038" s="43"/>
      <c r="AB1038" s="43" t="s">
        <v>339</v>
      </c>
      <c r="AC1038" s="6" t="s">
        <v>339</v>
      </c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</row>
    <row r="1039">
      <c r="A1039" s="6"/>
      <c r="B1039" s="6"/>
      <c r="C1039" s="6"/>
      <c r="D1039" s="6"/>
      <c r="E1039" s="6"/>
      <c r="F1039" s="6" t="s">
        <v>96</v>
      </c>
      <c r="G1039" s="6"/>
      <c r="H1039" s="6" t="b">
        <v>0</v>
      </c>
      <c r="I1039" s="6" t="b">
        <v>0</v>
      </c>
      <c r="J1039" s="6" t="b">
        <v>0</v>
      </c>
      <c r="K1039" s="106"/>
      <c r="L1039" s="43"/>
      <c r="M1039" s="24"/>
      <c r="N1039" s="6"/>
      <c r="O1039" s="6" t="b">
        <v>0</v>
      </c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43"/>
      <c r="AA1039" s="43"/>
      <c r="AB1039" s="43" t="s">
        <v>339</v>
      </c>
      <c r="AC1039" s="6" t="s">
        <v>339</v>
      </c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</row>
    <row r="1040">
      <c r="A1040" s="6"/>
      <c r="B1040" s="6"/>
      <c r="C1040" s="6"/>
      <c r="D1040" s="6"/>
      <c r="E1040" s="6"/>
      <c r="F1040" s="6" t="s">
        <v>96</v>
      </c>
      <c r="G1040" s="6"/>
      <c r="H1040" s="6" t="b">
        <v>0</v>
      </c>
      <c r="I1040" s="6" t="b">
        <v>0</v>
      </c>
      <c r="J1040" s="6" t="b">
        <v>0</v>
      </c>
      <c r="K1040" s="106"/>
      <c r="L1040" s="43"/>
      <c r="M1040" s="24"/>
      <c r="N1040" s="6"/>
      <c r="O1040" s="6" t="b">
        <v>0</v>
      </c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43"/>
      <c r="AA1040" s="43"/>
      <c r="AB1040" s="43" t="s">
        <v>339</v>
      </c>
      <c r="AC1040" s="6" t="s">
        <v>339</v>
      </c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</row>
    <row r="1041">
      <c r="A1041" s="6"/>
      <c r="B1041" s="6"/>
      <c r="C1041" s="6"/>
      <c r="D1041" s="6"/>
      <c r="E1041" s="6"/>
      <c r="F1041" s="6" t="s">
        <v>96</v>
      </c>
      <c r="G1041" s="6"/>
      <c r="H1041" s="6" t="b">
        <v>0</v>
      </c>
      <c r="I1041" s="6" t="b">
        <v>0</v>
      </c>
      <c r="J1041" s="6" t="b">
        <v>0</v>
      </c>
      <c r="K1041" s="106"/>
      <c r="L1041" s="43"/>
      <c r="M1041" s="24"/>
      <c r="N1041" s="6"/>
      <c r="O1041" s="6" t="b">
        <v>0</v>
      </c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43"/>
      <c r="AA1041" s="43"/>
      <c r="AB1041" s="43" t="s">
        <v>339</v>
      </c>
      <c r="AC1041" s="6" t="s">
        <v>339</v>
      </c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</row>
    <row r="1042">
      <c r="A1042" s="6"/>
      <c r="B1042" s="6"/>
      <c r="C1042" s="6"/>
      <c r="D1042" s="6"/>
      <c r="E1042" s="6"/>
      <c r="F1042" s="6" t="s">
        <v>96</v>
      </c>
      <c r="G1042" s="6"/>
      <c r="H1042" s="6" t="b">
        <v>0</v>
      </c>
      <c r="I1042" s="6" t="b">
        <v>0</v>
      </c>
      <c r="J1042" s="6" t="b">
        <v>0</v>
      </c>
      <c r="K1042" s="106"/>
      <c r="L1042" s="43"/>
      <c r="M1042" s="24"/>
      <c r="N1042" s="6"/>
      <c r="O1042" s="6" t="b">
        <v>0</v>
      </c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43"/>
      <c r="AA1042" s="43"/>
      <c r="AB1042" s="43" t="s">
        <v>339</v>
      </c>
      <c r="AC1042" s="6" t="s">
        <v>339</v>
      </c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</row>
    <row r="1043">
      <c r="A1043" s="6"/>
      <c r="B1043" s="6"/>
      <c r="C1043" s="6"/>
      <c r="D1043" s="6"/>
      <c r="E1043" s="6"/>
      <c r="F1043" s="6" t="s">
        <v>96</v>
      </c>
      <c r="G1043" s="6"/>
      <c r="H1043" s="6" t="b">
        <v>0</v>
      </c>
      <c r="I1043" s="6" t="b">
        <v>0</v>
      </c>
      <c r="J1043" s="6" t="b">
        <v>0</v>
      </c>
      <c r="K1043" s="106"/>
      <c r="L1043" s="43"/>
      <c r="M1043" s="24"/>
      <c r="N1043" s="6"/>
      <c r="O1043" s="6" t="b">
        <v>0</v>
      </c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43"/>
      <c r="AA1043" s="43"/>
      <c r="AB1043" s="43" t="s">
        <v>339</v>
      </c>
      <c r="AC1043" s="6" t="s">
        <v>339</v>
      </c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</row>
    <row r="1044">
      <c r="A1044" s="6"/>
      <c r="B1044" s="6"/>
      <c r="C1044" s="6"/>
      <c r="D1044" s="6"/>
      <c r="E1044" s="6"/>
      <c r="F1044" s="6" t="s">
        <v>96</v>
      </c>
      <c r="G1044" s="6"/>
      <c r="H1044" s="6" t="b">
        <v>0</v>
      </c>
      <c r="I1044" s="6" t="b">
        <v>0</v>
      </c>
      <c r="J1044" s="6" t="b">
        <v>0</v>
      </c>
      <c r="K1044" s="106"/>
      <c r="L1044" s="43"/>
      <c r="M1044" s="24"/>
      <c r="N1044" s="6"/>
      <c r="O1044" s="6" t="b">
        <v>0</v>
      </c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43"/>
      <c r="AA1044" s="43"/>
      <c r="AB1044" s="43" t="s">
        <v>339</v>
      </c>
      <c r="AC1044" s="6" t="s">
        <v>339</v>
      </c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</row>
    <row r="1045">
      <c r="A1045" s="6"/>
      <c r="B1045" s="6"/>
      <c r="C1045" s="6"/>
      <c r="D1045" s="6"/>
      <c r="E1045" s="6"/>
      <c r="F1045" s="6" t="s">
        <v>96</v>
      </c>
      <c r="G1045" s="6"/>
      <c r="H1045" s="6" t="b">
        <v>0</v>
      </c>
      <c r="I1045" s="6" t="b">
        <v>0</v>
      </c>
      <c r="J1045" s="6" t="b">
        <v>0</v>
      </c>
      <c r="K1045" s="106"/>
      <c r="L1045" s="43"/>
      <c r="M1045" s="24"/>
      <c r="N1045" s="6"/>
      <c r="O1045" s="6" t="b">
        <v>0</v>
      </c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43"/>
      <c r="AA1045" s="43"/>
      <c r="AB1045" s="43" t="s">
        <v>339</v>
      </c>
      <c r="AC1045" s="6" t="s">
        <v>339</v>
      </c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</row>
    <row r="1046">
      <c r="A1046" s="6"/>
      <c r="B1046" s="6"/>
      <c r="C1046" s="6"/>
      <c r="D1046" s="6"/>
      <c r="E1046" s="6"/>
      <c r="F1046" s="6" t="s">
        <v>96</v>
      </c>
      <c r="G1046" s="6"/>
      <c r="H1046" s="6" t="b">
        <v>0</v>
      </c>
      <c r="I1046" s="6" t="b">
        <v>0</v>
      </c>
      <c r="J1046" s="6" t="b">
        <v>0</v>
      </c>
      <c r="K1046" s="106"/>
      <c r="L1046" s="43"/>
      <c r="M1046" s="24"/>
      <c r="N1046" s="6"/>
      <c r="O1046" s="6" t="b">
        <v>0</v>
      </c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43"/>
      <c r="AA1046" s="43"/>
      <c r="AB1046" s="43" t="s">
        <v>339</v>
      </c>
      <c r="AC1046" s="6" t="s">
        <v>339</v>
      </c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</row>
    <row r="1047">
      <c r="A1047" s="6"/>
      <c r="B1047" s="6"/>
      <c r="C1047" s="6"/>
      <c r="D1047" s="6"/>
      <c r="E1047" s="6"/>
      <c r="F1047" s="6" t="s">
        <v>96</v>
      </c>
      <c r="G1047" s="6"/>
      <c r="H1047" s="6" t="b">
        <v>0</v>
      </c>
      <c r="I1047" s="6" t="b">
        <v>0</v>
      </c>
      <c r="J1047" s="6" t="b">
        <v>0</v>
      </c>
      <c r="K1047" s="106"/>
      <c r="L1047" s="43"/>
      <c r="M1047" s="24"/>
      <c r="N1047" s="6"/>
      <c r="O1047" s="6" t="b">
        <v>0</v>
      </c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43"/>
      <c r="AA1047" s="43"/>
      <c r="AB1047" s="43" t="s">
        <v>339</v>
      </c>
      <c r="AC1047" s="6" t="s">
        <v>339</v>
      </c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</row>
    <row r="1048">
      <c r="A1048" s="6"/>
      <c r="B1048" s="6"/>
      <c r="C1048" s="6"/>
      <c r="D1048" s="6"/>
      <c r="E1048" s="6"/>
      <c r="F1048" s="6" t="s">
        <v>96</v>
      </c>
      <c r="G1048" s="6"/>
      <c r="H1048" s="6" t="b">
        <v>0</v>
      </c>
      <c r="I1048" s="6" t="b">
        <v>0</v>
      </c>
      <c r="J1048" s="6" t="b">
        <v>0</v>
      </c>
      <c r="K1048" s="106"/>
      <c r="L1048" s="43"/>
      <c r="M1048" s="24"/>
      <c r="N1048" s="6"/>
      <c r="O1048" s="6" t="b">
        <v>0</v>
      </c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43"/>
      <c r="AA1048" s="43"/>
      <c r="AB1048" s="43" t="s">
        <v>339</v>
      </c>
      <c r="AC1048" s="6" t="s">
        <v>339</v>
      </c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</row>
    <row r="1049">
      <c r="A1049" s="6"/>
      <c r="B1049" s="6"/>
      <c r="C1049" s="6"/>
      <c r="D1049" s="6"/>
      <c r="E1049" s="6"/>
      <c r="F1049" s="6" t="s">
        <v>96</v>
      </c>
      <c r="G1049" s="6"/>
      <c r="H1049" s="6" t="b">
        <v>0</v>
      </c>
      <c r="I1049" s="6" t="b">
        <v>0</v>
      </c>
      <c r="J1049" s="6" t="b">
        <v>0</v>
      </c>
      <c r="K1049" s="106"/>
      <c r="L1049" s="43"/>
      <c r="M1049" s="24"/>
      <c r="N1049" s="6"/>
      <c r="O1049" s="6" t="b">
        <v>0</v>
      </c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43"/>
      <c r="AA1049" s="43"/>
      <c r="AB1049" s="43" t="s">
        <v>339</v>
      </c>
      <c r="AC1049" s="6" t="s">
        <v>339</v>
      </c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</row>
    <row r="1050">
      <c r="A1050" s="6"/>
      <c r="B1050" s="6"/>
      <c r="C1050" s="6"/>
      <c r="D1050" s="6"/>
      <c r="E1050" s="6"/>
      <c r="F1050" s="6" t="s">
        <v>96</v>
      </c>
      <c r="G1050" s="6"/>
      <c r="H1050" s="6" t="b">
        <v>0</v>
      </c>
      <c r="I1050" s="6" t="b">
        <v>0</v>
      </c>
      <c r="J1050" s="6" t="b">
        <v>0</v>
      </c>
      <c r="K1050" s="106"/>
      <c r="L1050" s="43"/>
      <c r="M1050" s="24"/>
      <c r="N1050" s="6"/>
      <c r="O1050" s="6" t="b">
        <v>0</v>
      </c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43"/>
      <c r="AA1050" s="43"/>
      <c r="AB1050" s="43" t="s">
        <v>339</v>
      </c>
      <c r="AC1050" s="6" t="s">
        <v>339</v>
      </c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</row>
    <row r="1051">
      <c r="A1051" s="6"/>
      <c r="B1051" s="6"/>
      <c r="C1051" s="6"/>
      <c r="D1051" s="6"/>
      <c r="E1051" s="6"/>
      <c r="F1051" s="6" t="s">
        <v>96</v>
      </c>
      <c r="G1051" s="6"/>
      <c r="H1051" s="6" t="b">
        <v>0</v>
      </c>
      <c r="I1051" s="6" t="b">
        <v>0</v>
      </c>
      <c r="J1051" s="6" t="b">
        <v>0</v>
      </c>
      <c r="K1051" s="106"/>
      <c r="L1051" s="43"/>
      <c r="M1051" s="24"/>
      <c r="N1051" s="6"/>
      <c r="O1051" s="6" t="b">
        <v>0</v>
      </c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43"/>
      <c r="AA1051" s="43"/>
      <c r="AB1051" s="43" t="s">
        <v>339</v>
      </c>
      <c r="AC1051" s="6" t="s">
        <v>339</v>
      </c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</row>
    <row r="1052">
      <c r="A1052" s="6"/>
      <c r="B1052" s="6"/>
      <c r="C1052" s="6"/>
      <c r="D1052" s="6"/>
      <c r="E1052" s="6"/>
      <c r="F1052" s="6" t="s">
        <v>96</v>
      </c>
      <c r="G1052" s="6"/>
      <c r="H1052" s="6" t="b">
        <v>0</v>
      </c>
      <c r="I1052" s="6" t="b">
        <v>0</v>
      </c>
      <c r="J1052" s="6" t="b">
        <v>0</v>
      </c>
      <c r="K1052" s="106"/>
      <c r="L1052" s="43"/>
      <c r="M1052" s="24"/>
      <c r="N1052" s="6"/>
      <c r="O1052" s="6" t="b">
        <v>0</v>
      </c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43"/>
      <c r="AA1052" s="43"/>
      <c r="AB1052" s="43" t="s">
        <v>339</v>
      </c>
      <c r="AC1052" s="6" t="s">
        <v>339</v>
      </c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</row>
    <row r="1053">
      <c r="A1053" s="6"/>
      <c r="B1053" s="6"/>
      <c r="C1053" s="6"/>
      <c r="D1053" s="6"/>
      <c r="E1053" s="6"/>
      <c r="F1053" s="6" t="s">
        <v>96</v>
      </c>
      <c r="G1053" s="6"/>
      <c r="H1053" s="6" t="b">
        <v>0</v>
      </c>
      <c r="I1053" s="6" t="b">
        <v>0</v>
      </c>
      <c r="J1053" s="6" t="b">
        <v>0</v>
      </c>
      <c r="K1053" s="106"/>
      <c r="L1053" s="43"/>
      <c r="M1053" s="24"/>
      <c r="N1053" s="6"/>
      <c r="O1053" s="6" t="b">
        <v>0</v>
      </c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43"/>
      <c r="AA1053" s="43"/>
      <c r="AB1053" s="43" t="s">
        <v>339</v>
      </c>
      <c r="AC1053" s="6" t="s">
        <v>339</v>
      </c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</row>
    <row r="1054">
      <c r="A1054" s="6"/>
      <c r="B1054" s="6"/>
      <c r="C1054" s="6"/>
      <c r="D1054" s="6"/>
      <c r="E1054" s="6"/>
      <c r="F1054" s="6" t="s">
        <v>96</v>
      </c>
      <c r="G1054" s="6"/>
      <c r="H1054" s="6" t="b">
        <v>0</v>
      </c>
      <c r="I1054" s="6" t="b">
        <v>0</v>
      </c>
      <c r="J1054" s="6" t="b">
        <v>0</v>
      </c>
      <c r="K1054" s="106"/>
      <c r="L1054" s="43"/>
      <c r="M1054" s="24"/>
      <c r="N1054" s="6"/>
      <c r="O1054" s="6" t="b">
        <v>0</v>
      </c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43"/>
      <c r="AA1054" s="43"/>
      <c r="AB1054" s="43" t="s">
        <v>339</v>
      </c>
      <c r="AC1054" s="6" t="s">
        <v>339</v>
      </c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</row>
    <row r="1055">
      <c r="A1055" s="6"/>
      <c r="B1055" s="6"/>
      <c r="C1055" s="6"/>
      <c r="D1055" s="6"/>
      <c r="E1055" s="6"/>
      <c r="F1055" s="6" t="s">
        <v>96</v>
      </c>
      <c r="G1055" s="6"/>
      <c r="H1055" s="6" t="b">
        <v>0</v>
      </c>
      <c r="I1055" s="6" t="b">
        <v>0</v>
      </c>
      <c r="J1055" s="6" t="b">
        <v>0</v>
      </c>
      <c r="K1055" s="106"/>
      <c r="L1055" s="43"/>
      <c r="M1055" s="24"/>
      <c r="N1055" s="6"/>
      <c r="O1055" s="6" t="b">
        <v>0</v>
      </c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43"/>
      <c r="AA1055" s="43"/>
      <c r="AB1055" s="43" t="s">
        <v>339</v>
      </c>
      <c r="AC1055" s="6" t="s">
        <v>339</v>
      </c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</row>
    <row r="1056">
      <c r="A1056" s="6"/>
      <c r="B1056" s="6"/>
      <c r="C1056" s="6"/>
      <c r="D1056" s="6"/>
      <c r="E1056" s="6"/>
      <c r="F1056" s="6" t="s">
        <v>96</v>
      </c>
      <c r="G1056" s="6"/>
      <c r="H1056" s="6" t="b">
        <v>0</v>
      </c>
      <c r="I1056" s="6" t="b">
        <v>0</v>
      </c>
      <c r="J1056" s="6" t="b">
        <v>0</v>
      </c>
      <c r="K1056" s="106"/>
      <c r="L1056" s="43"/>
      <c r="M1056" s="24"/>
      <c r="N1056" s="6"/>
      <c r="O1056" s="6" t="b">
        <v>0</v>
      </c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43"/>
      <c r="AA1056" s="43"/>
      <c r="AB1056" s="43" t="s">
        <v>339</v>
      </c>
      <c r="AC1056" s="6" t="s">
        <v>339</v>
      </c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</row>
    <row r="1057">
      <c r="A1057" s="6"/>
      <c r="B1057" s="6"/>
      <c r="C1057" s="6"/>
      <c r="D1057" s="6"/>
      <c r="E1057" s="6"/>
      <c r="F1057" s="6" t="s">
        <v>96</v>
      </c>
      <c r="G1057" s="6"/>
      <c r="H1057" s="6" t="b">
        <v>0</v>
      </c>
      <c r="I1057" s="6" t="b">
        <v>0</v>
      </c>
      <c r="J1057" s="6" t="b">
        <v>0</v>
      </c>
      <c r="K1057" s="106"/>
      <c r="L1057" s="43"/>
      <c r="M1057" s="24"/>
      <c r="N1057" s="6"/>
      <c r="O1057" s="6" t="b">
        <v>0</v>
      </c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43"/>
      <c r="AA1057" s="43"/>
      <c r="AB1057" s="43" t="s">
        <v>339</v>
      </c>
      <c r="AC1057" s="6" t="s">
        <v>339</v>
      </c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</row>
    <row r="1058">
      <c r="A1058" s="6"/>
      <c r="B1058" s="6"/>
      <c r="C1058" s="6"/>
      <c r="D1058" s="6"/>
      <c r="E1058" s="6"/>
      <c r="F1058" s="6" t="s">
        <v>96</v>
      </c>
      <c r="G1058" s="6"/>
      <c r="H1058" s="6" t="b">
        <v>0</v>
      </c>
      <c r="I1058" s="6" t="b">
        <v>0</v>
      </c>
      <c r="J1058" s="6" t="b">
        <v>0</v>
      </c>
      <c r="K1058" s="106"/>
      <c r="L1058" s="43"/>
      <c r="M1058" s="24"/>
      <c r="N1058" s="6"/>
      <c r="O1058" s="6" t="b">
        <v>0</v>
      </c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43"/>
      <c r="AA1058" s="43"/>
      <c r="AB1058" s="43" t="s">
        <v>339</v>
      </c>
      <c r="AC1058" s="6" t="s">
        <v>339</v>
      </c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</row>
    <row r="1059">
      <c r="A1059" s="6"/>
      <c r="B1059" s="6"/>
      <c r="C1059" s="6"/>
      <c r="D1059" s="6"/>
      <c r="E1059" s="6"/>
      <c r="F1059" s="6" t="s">
        <v>96</v>
      </c>
      <c r="G1059" s="6"/>
      <c r="H1059" s="6" t="b">
        <v>0</v>
      </c>
      <c r="I1059" s="6" t="b">
        <v>0</v>
      </c>
      <c r="J1059" s="6" t="b">
        <v>0</v>
      </c>
      <c r="K1059" s="106"/>
      <c r="L1059" s="43"/>
      <c r="M1059" s="24"/>
      <c r="N1059" s="6"/>
      <c r="O1059" s="6" t="b">
        <v>0</v>
      </c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43"/>
      <c r="AA1059" s="43"/>
      <c r="AB1059" s="43" t="s">
        <v>339</v>
      </c>
      <c r="AC1059" s="6" t="s">
        <v>339</v>
      </c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</row>
    <row r="1060">
      <c r="A1060" s="6"/>
      <c r="B1060" s="6"/>
      <c r="C1060" s="6"/>
      <c r="D1060" s="6"/>
      <c r="E1060" s="6"/>
      <c r="F1060" s="6" t="s">
        <v>96</v>
      </c>
      <c r="G1060" s="6"/>
      <c r="H1060" s="6" t="b">
        <v>0</v>
      </c>
      <c r="I1060" s="6" t="b">
        <v>0</v>
      </c>
      <c r="J1060" s="6" t="b">
        <v>0</v>
      </c>
      <c r="K1060" s="106"/>
      <c r="L1060" s="43"/>
      <c r="M1060" s="24"/>
      <c r="N1060" s="6"/>
      <c r="O1060" s="6" t="b">
        <v>0</v>
      </c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43"/>
      <c r="AA1060" s="43"/>
      <c r="AB1060" s="43" t="s">
        <v>339</v>
      </c>
      <c r="AC1060" s="6" t="s">
        <v>339</v>
      </c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</row>
    <row r="1061">
      <c r="A1061" s="6"/>
      <c r="B1061" s="6"/>
      <c r="C1061" s="6"/>
      <c r="D1061" s="6"/>
      <c r="E1061" s="6"/>
      <c r="F1061" s="6" t="s">
        <v>96</v>
      </c>
      <c r="G1061" s="6"/>
      <c r="H1061" s="6" t="b">
        <v>0</v>
      </c>
      <c r="I1061" s="6" t="b">
        <v>0</v>
      </c>
      <c r="J1061" s="6" t="b">
        <v>0</v>
      </c>
      <c r="K1061" s="106"/>
      <c r="L1061" s="43"/>
      <c r="M1061" s="24"/>
      <c r="N1061" s="6"/>
      <c r="O1061" s="6" t="b">
        <v>0</v>
      </c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43"/>
      <c r="AA1061" s="43"/>
      <c r="AB1061" s="43" t="s">
        <v>339</v>
      </c>
      <c r="AC1061" s="6" t="s">
        <v>339</v>
      </c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</row>
    <row r="1062">
      <c r="A1062" s="6"/>
      <c r="B1062" s="6"/>
      <c r="C1062" s="6"/>
      <c r="D1062" s="6"/>
      <c r="E1062" s="6"/>
      <c r="F1062" s="6" t="s">
        <v>96</v>
      </c>
      <c r="G1062" s="6"/>
      <c r="H1062" s="6" t="b">
        <v>0</v>
      </c>
      <c r="I1062" s="6" t="b">
        <v>0</v>
      </c>
      <c r="J1062" s="6" t="b">
        <v>0</v>
      </c>
      <c r="K1062" s="106"/>
      <c r="L1062" s="43"/>
      <c r="M1062" s="24"/>
      <c r="N1062" s="6"/>
      <c r="O1062" s="6" t="b">
        <v>0</v>
      </c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43"/>
      <c r="AA1062" s="43"/>
      <c r="AB1062" s="43" t="s">
        <v>339</v>
      </c>
      <c r="AC1062" s="6" t="s">
        <v>339</v>
      </c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</row>
    <row r="1063">
      <c r="A1063" s="6"/>
      <c r="B1063" s="6"/>
      <c r="C1063" s="6"/>
      <c r="D1063" s="6"/>
      <c r="E1063" s="6"/>
      <c r="F1063" s="6" t="s">
        <v>96</v>
      </c>
      <c r="G1063" s="6"/>
      <c r="H1063" s="6" t="b">
        <v>0</v>
      </c>
      <c r="I1063" s="6" t="b">
        <v>0</v>
      </c>
      <c r="J1063" s="6" t="b">
        <v>0</v>
      </c>
      <c r="K1063" s="106"/>
      <c r="L1063" s="43"/>
      <c r="M1063" s="24"/>
      <c r="N1063" s="6"/>
      <c r="O1063" s="6" t="b">
        <v>0</v>
      </c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43"/>
      <c r="AA1063" s="43"/>
      <c r="AB1063" s="43" t="s">
        <v>339</v>
      </c>
      <c r="AC1063" s="6" t="s">
        <v>339</v>
      </c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</row>
    <row r="1064">
      <c r="A1064" s="6"/>
      <c r="B1064" s="6"/>
      <c r="C1064" s="6"/>
      <c r="D1064" s="6"/>
      <c r="E1064" s="6"/>
      <c r="F1064" s="6" t="s">
        <v>96</v>
      </c>
      <c r="G1064" s="6"/>
      <c r="H1064" s="6" t="b">
        <v>0</v>
      </c>
      <c r="I1064" s="6" t="b">
        <v>0</v>
      </c>
      <c r="J1064" s="6" t="b">
        <v>0</v>
      </c>
      <c r="K1064" s="106"/>
      <c r="L1064" s="43"/>
      <c r="M1064" s="24"/>
      <c r="N1064" s="6"/>
      <c r="O1064" s="6" t="b">
        <v>0</v>
      </c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43"/>
      <c r="AA1064" s="43"/>
      <c r="AB1064" s="43" t="s">
        <v>339</v>
      </c>
      <c r="AC1064" s="6" t="s">
        <v>339</v>
      </c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</row>
    <row r="1065">
      <c r="A1065" s="6"/>
      <c r="B1065" s="6"/>
      <c r="C1065" s="6"/>
      <c r="D1065" s="6"/>
      <c r="E1065" s="6"/>
      <c r="F1065" s="6" t="s">
        <v>96</v>
      </c>
      <c r="G1065" s="6"/>
      <c r="H1065" s="6" t="b">
        <v>0</v>
      </c>
      <c r="I1065" s="6" t="b">
        <v>0</v>
      </c>
      <c r="J1065" s="6" t="b">
        <v>0</v>
      </c>
      <c r="K1065" s="106"/>
      <c r="L1065" s="43"/>
      <c r="M1065" s="24"/>
      <c r="N1065" s="6"/>
      <c r="O1065" s="6" t="b">
        <v>0</v>
      </c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43"/>
      <c r="AA1065" s="43"/>
      <c r="AB1065" s="43" t="s">
        <v>339</v>
      </c>
      <c r="AC1065" s="6" t="s">
        <v>339</v>
      </c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</row>
    <row r="1066">
      <c r="A1066" s="6"/>
      <c r="B1066" s="6"/>
      <c r="C1066" s="6"/>
      <c r="D1066" s="6"/>
      <c r="E1066" s="6"/>
      <c r="F1066" s="6" t="s">
        <v>96</v>
      </c>
      <c r="G1066" s="6"/>
      <c r="H1066" s="6" t="b">
        <v>0</v>
      </c>
      <c r="I1066" s="6" t="b">
        <v>0</v>
      </c>
      <c r="J1066" s="6" t="b">
        <v>0</v>
      </c>
      <c r="K1066" s="106"/>
      <c r="L1066" s="43"/>
      <c r="M1066" s="24"/>
      <c r="N1066" s="6"/>
      <c r="O1066" s="6" t="b">
        <v>0</v>
      </c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43"/>
      <c r="AA1066" s="43"/>
      <c r="AB1066" s="43" t="s">
        <v>339</v>
      </c>
      <c r="AC1066" s="6" t="s">
        <v>339</v>
      </c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</row>
    <row r="1067">
      <c r="A1067" s="6"/>
      <c r="B1067" s="6"/>
      <c r="C1067" s="6"/>
      <c r="D1067" s="6"/>
      <c r="E1067" s="6"/>
      <c r="F1067" s="6" t="s">
        <v>96</v>
      </c>
      <c r="G1067" s="6"/>
      <c r="H1067" s="6" t="b">
        <v>0</v>
      </c>
      <c r="I1067" s="6" t="b">
        <v>0</v>
      </c>
      <c r="J1067" s="6" t="b">
        <v>0</v>
      </c>
      <c r="K1067" s="106"/>
      <c r="L1067" s="43"/>
      <c r="M1067" s="24"/>
      <c r="N1067" s="6"/>
      <c r="O1067" s="6" t="b">
        <v>0</v>
      </c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43"/>
      <c r="AA1067" s="43"/>
      <c r="AB1067" s="43" t="s">
        <v>339</v>
      </c>
      <c r="AC1067" s="6" t="s">
        <v>339</v>
      </c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</row>
    <row r="1068">
      <c r="A1068" s="6"/>
      <c r="B1068" s="6"/>
      <c r="C1068" s="6"/>
      <c r="D1068" s="6"/>
      <c r="E1068" s="6"/>
      <c r="F1068" s="6" t="s">
        <v>96</v>
      </c>
      <c r="G1068" s="6"/>
      <c r="H1068" s="6" t="b">
        <v>0</v>
      </c>
      <c r="I1068" s="6" t="b">
        <v>0</v>
      </c>
      <c r="J1068" s="6" t="b">
        <v>0</v>
      </c>
      <c r="K1068" s="106"/>
      <c r="L1068" s="43"/>
      <c r="M1068" s="24"/>
      <c r="N1068" s="6"/>
      <c r="O1068" s="6" t="b">
        <v>0</v>
      </c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43"/>
      <c r="AA1068" s="43"/>
      <c r="AB1068" s="43" t="s">
        <v>339</v>
      </c>
      <c r="AC1068" s="6" t="s">
        <v>339</v>
      </c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</row>
    <row r="1069">
      <c r="A1069" s="6"/>
      <c r="B1069" s="6"/>
      <c r="C1069" s="6"/>
      <c r="D1069" s="6"/>
      <c r="E1069" s="6"/>
      <c r="F1069" s="6" t="s">
        <v>96</v>
      </c>
      <c r="G1069" s="6"/>
      <c r="H1069" s="6" t="b">
        <v>0</v>
      </c>
      <c r="I1069" s="6" t="b">
        <v>0</v>
      </c>
      <c r="J1069" s="6" t="b">
        <v>0</v>
      </c>
      <c r="K1069" s="106"/>
      <c r="L1069" s="43"/>
      <c r="M1069" s="24"/>
      <c r="N1069" s="6"/>
      <c r="O1069" s="6" t="b">
        <v>0</v>
      </c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43"/>
      <c r="AA1069" s="43"/>
      <c r="AB1069" s="43" t="s">
        <v>339</v>
      </c>
      <c r="AC1069" s="6" t="s">
        <v>339</v>
      </c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</row>
    <row r="1070">
      <c r="A1070" s="6"/>
      <c r="B1070" s="6"/>
      <c r="C1070" s="6"/>
      <c r="D1070" s="6"/>
      <c r="E1070" s="6"/>
      <c r="F1070" s="6" t="s">
        <v>96</v>
      </c>
      <c r="G1070" s="6"/>
      <c r="H1070" s="6" t="b">
        <v>0</v>
      </c>
      <c r="I1070" s="6" t="b">
        <v>0</v>
      </c>
      <c r="J1070" s="6" t="b">
        <v>0</v>
      </c>
      <c r="K1070" s="106"/>
      <c r="L1070" s="43"/>
      <c r="M1070" s="24"/>
      <c r="N1070" s="6"/>
      <c r="O1070" s="6" t="b">
        <v>0</v>
      </c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43"/>
      <c r="AA1070" s="43"/>
      <c r="AB1070" s="43" t="s">
        <v>339</v>
      </c>
      <c r="AC1070" s="6" t="s">
        <v>339</v>
      </c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</row>
    <row r="1071">
      <c r="A1071" s="6"/>
      <c r="B1071" s="6"/>
      <c r="C1071" s="6"/>
      <c r="D1071" s="6"/>
      <c r="E1071" s="6"/>
      <c r="F1071" s="6" t="s">
        <v>96</v>
      </c>
      <c r="G1071" s="6"/>
      <c r="H1071" s="6" t="b">
        <v>0</v>
      </c>
      <c r="I1071" s="6" t="b">
        <v>0</v>
      </c>
      <c r="J1071" s="6" t="b">
        <v>0</v>
      </c>
      <c r="K1071" s="106"/>
      <c r="L1071" s="43"/>
      <c r="M1071" s="24"/>
      <c r="N1071" s="6"/>
      <c r="O1071" s="6" t="b">
        <v>0</v>
      </c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43"/>
      <c r="AA1071" s="43"/>
      <c r="AB1071" s="43" t="s">
        <v>339</v>
      </c>
      <c r="AC1071" s="6" t="s">
        <v>339</v>
      </c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</row>
    <row r="1072">
      <c r="A1072" s="6"/>
      <c r="B1072" s="6"/>
      <c r="C1072" s="6"/>
      <c r="D1072" s="6"/>
      <c r="E1072" s="6"/>
      <c r="F1072" s="6" t="s">
        <v>96</v>
      </c>
      <c r="G1072" s="6"/>
      <c r="H1072" s="6" t="b">
        <v>0</v>
      </c>
      <c r="I1072" s="6" t="b">
        <v>0</v>
      </c>
      <c r="J1072" s="6" t="b">
        <v>0</v>
      </c>
      <c r="K1072" s="106"/>
      <c r="L1072" s="43"/>
      <c r="M1072" s="24"/>
      <c r="N1072" s="6"/>
      <c r="O1072" s="6" t="b">
        <v>0</v>
      </c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43"/>
      <c r="AA1072" s="43"/>
      <c r="AB1072" s="43" t="s">
        <v>339</v>
      </c>
      <c r="AC1072" s="6" t="s">
        <v>339</v>
      </c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</row>
    <row r="1073">
      <c r="A1073" s="6"/>
      <c r="B1073" s="6"/>
      <c r="C1073" s="6"/>
      <c r="D1073" s="6"/>
      <c r="E1073" s="6"/>
      <c r="F1073" s="6" t="s">
        <v>96</v>
      </c>
      <c r="G1073" s="6"/>
      <c r="H1073" s="6" t="b">
        <v>0</v>
      </c>
      <c r="I1073" s="6" t="b">
        <v>0</v>
      </c>
      <c r="J1073" s="6" t="b">
        <v>0</v>
      </c>
      <c r="K1073" s="106"/>
      <c r="L1073" s="43"/>
      <c r="M1073" s="24"/>
      <c r="N1073" s="6"/>
      <c r="O1073" s="6" t="b">
        <v>0</v>
      </c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43"/>
      <c r="AA1073" s="43"/>
      <c r="AB1073" s="43" t="s">
        <v>339</v>
      </c>
      <c r="AC1073" s="6" t="s">
        <v>339</v>
      </c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</row>
    <row r="1074">
      <c r="A1074" s="6"/>
      <c r="B1074" s="6"/>
      <c r="C1074" s="6"/>
      <c r="D1074" s="6"/>
      <c r="E1074" s="6"/>
      <c r="F1074" s="6" t="s">
        <v>96</v>
      </c>
      <c r="G1074" s="6"/>
      <c r="H1074" s="6" t="b">
        <v>0</v>
      </c>
      <c r="I1074" s="6" t="b">
        <v>0</v>
      </c>
      <c r="J1074" s="6" t="b">
        <v>0</v>
      </c>
      <c r="K1074" s="106"/>
      <c r="L1074" s="43"/>
      <c r="M1074" s="24"/>
      <c r="N1074" s="6"/>
      <c r="O1074" s="6" t="b">
        <v>0</v>
      </c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43"/>
      <c r="AA1074" s="43"/>
      <c r="AB1074" s="43" t="s">
        <v>339</v>
      </c>
      <c r="AC1074" s="6" t="s">
        <v>339</v>
      </c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</row>
    <row r="1075">
      <c r="A1075" s="6"/>
      <c r="B1075" s="6"/>
      <c r="C1075" s="6"/>
      <c r="D1075" s="6"/>
      <c r="E1075" s="6"/>
      <c r="F1075" s="6" t="s">
        <v>96</v>
      </c>
      <c r="G1075" s="6"/>
      <c r="H1075" s="6" t="b">
        <v>0</v>
      </c>
      <c r="I1075" s="6" t="b">
        <v>0</v>
      </c>
      <c r="J1075" s="6" t="b">
        <v>0</v>
      </c>
      <c r="K1075" s="106"/>
      <c r="L1075" s="43"/>
      <c r="M1075" s="24"/>
      <c r="N1075" s="6"/>
      <c r="O1075" s="6" t="b">
        <v>0</v>
      </c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43"/>
      <c r="AA1075" s="43"/>
      <c r="AB1075" s="43" t="s">
        <v>339</v>
      </c>
      <c r="AC1075" s="6" t="s">
        <v>339</v>
      </c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</row>
    <row r="1076">
      <c r="A1076" s="6"/>
      <c r="B1076" s="6"/>
      <c r="C1076" s="6"/>
      <c r="D1076" s="6"/>
      <c r="E1076" s="6"/>
      <c r="F1076" s="6" t="s">
        <v>96</v>
      </c>
      <c r="G1076" s="6"/>
      <c r="H1076" s="6" t="b">
        <v>0</v>
      </c>
      <c r="I1076" s="6" t="b">
        <v>0</v>
      </c>
      <c r="J1076" s="6" t="b">
        <v>0</v>
      </c>
      <c r="K1076" s="106"/>
      <c r="L1076" s="43"/>
      <c r="M1076" s="24"/>
      <c r="N1076" s="6"/>
      <c r="O1076" s="6" t="b">
        <v>0</v>
      </c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43"/>
      <c r="AA1076" s="43"/>
      <c r="AB1076" s="43" t="s">
        <v>339</v>
      </c>
      <c r="AC1076" s="6" t="s">
        <v>339</v>
      </c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</row>
    <row r="1077">
      <c r="A1077" s="6"/>
      <c r="B1077" s="6"/>
      <c r="C1077" s="6"/>
      <c r="D1077" s="6"/>
      <c r="E1077" s="6"/>
      <c r="F1077" s="6" t="s">
        <v>96</v>
      </c>
      <c r="G1077" s="6"/>
      <c r="H1077" s="6" t="b">
        <v>0</v>
      </c>
      <c r="I1077" s="6" t="b">
        <v>0</v>
      </c>
      <c r="J1077" s="6" t="b">
        <v>0</v>
      </c>
      <c r="K1077" s="106"/>
      <c r="L1077" s="43"/>
      <c r="M1077" s="24"/>
      <c r="N1077" s="6"/>
      <c r="O1077" s="6" t="b">
        <v>0</v>
      </c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43"/>
      <c r="AA1077" s="43"/>
      <c r="AB1077" s="43" t="s">
        <v>339</v>
      </c>
      <c r="AC1077" s="6" t="s">
        <v>339</v>
      </c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</row>
    <row r="1078">
      <c r="A1078" s="6"/>
      <c r="B1078" s="6"/>
      <c r="C1078" s="6"/>
      <c r="D1078" s="6"/>
      <c r="E1078" s="6"/>
      <c r="F1078" s="6" t="s">
        <v>96</v>
      </c>
      <c r="G1078" s="6"/>
      <c r="H1078" s="6" t="b">
        <v>0</v>
      </c>
      <c r="I1078" s="6" t="b">
        <v>0</v>
      </c>
      <c r="J1078" s="6" t="b">
        <v>0</v>
      </c>
      <c r="K1078" s="106"/>
      <c r="L1078" s="43"/>
      <c r="M1078" s="24"/>
      <c r="N1078" s="6"/>
      <c r="O1078" s="6" t="b">
        <v>0</v>
      </c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43"/>
      <c r="AA1078" s="43"/>
      <c r="AB1078" s="43" t="s">
        <v>339</v>
      </c>
      <c r="AC1078" s="6" t="s">
        <v>339</v>
      </c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</row>
    <row r="1079">
      <c r="A1079" s="6"/>
      <c r="B1079" s="6"/>
      <c r="C1079" s="6"/>
      <c r="D1079" s="6"/>
      <c r="E1079" s="6"/>
      <c r="F1079" s="6" t="s">
        <v>96</v>
      </c>
      <c r="G1079" s="6"/>
      <c r="H1079" s="6" t="b">
        <v>0</v>
      </c>
      <c r="I1079" s="6" t="b">
        <v>0</v>
      </c>
      <c r="J1079" s="6" t="b">
        <v>0</v>
      </c>
      <c r="K1079" s="106"/>
      <c r="L1079" s="43"/>
      <c r="M1079" s="24"/>
      <c r="N1079" s="6"/>
      <c r="O1079" s="6" t="b">
        <v>0</v>
      </c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43"/>
      <c r="AA1079" s="43"/>
      <c r="AB1079" s="43" t="s">
        <v>339</v>
      </c>
      <c r="AC1079" s="6" t="s">
        <v>339</v>
      </c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</row>
    <row r="1080">
      <c r="A1080" s="6"/>
      <c r="B1080" s="6"/>
      <c r="C1080" s="6"/>
      <c r="D1080" s="6"/>
      <c r="E1080" s="6"/>
      <c r="F1080" s="6" t="s">
        <v>96</v>
      </c>
      <c r="G1080" s="6"/>
      <c r="H1080" s="6" t="b">
        <v>0</v>
      </c>
      <c r="I1080" s="6" t="b">
        <v>0</v>
      </c>
      <c r="J1080" s="6" t="b">
        <v>0</v>
      </c>
      <c r="K1080" s="106"/>
      <c r="L1080" s="43"/>
      <c r="M1080" s="24"/>
      <c r="N1080" s="6"/>
      <c r="O1080" s="6" t="b">
        <v>0</v>
      </c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43"/>
      <c r="AA1080" s="43"/>
      <c r="AB1080" s="43" t="s">
        <v>339</v>
      </c>
      <c r="AC1080" s="6" t="s">
        <v>339</v>
      </c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</row>
    <row r="1081">
      <c r="A1081" s="6"/>
      <c r="B1081" s="6"/>
      <c r="C1081" s="6"/>
      <c r="D1081" s="6"/>
      <c r="E1081" s="6"/>
      <c r="F1081" s="6" t="s">
        <v>96</v>
      </c>
      <c r="G1081" s="6"/>
      <c r="H1081" s="6" t="b">
        <v>0</v>
      </c>
      <c r="I1081" s="6" t="b">
        <v>0</v>
      </c>
      <c r="J1081" s="6" t="b">
        <v>0</v>
      </c>
      <c r="K1081" s="106"/>
      <c r="L1081" s="43"/>
      <c r="M1081" s="24"/>
      <c r="N1081" s="6"/>
      <c r="O1081" s="6" t="b">
        <v>0</v>
      </c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43"/>
      <c r="AA1081" s="43"/>
      <c r="AB1081" s="43" t="s">
        <v>339</v>
      </c>
      <c r="AC1081" s="6" t="s">
        <v>339</v>
      </c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</row>
    <row r="1082">
      <c r="A1082" s="6"/>
      <c r="B1082" s="6"/>
      <c r="C1082" s="6"/>
      <c r="D1082" s="6"/>
      <c r="E1082" s="6"/>
      <c r="F1082" s="6" t="s">
        <v>96</v>
      </c>
      <c r="G1082" s="6"/>
      <c r="H1082" s="6" t="b">
        <v>0</v>
      </c>
      <c r="I1082" s="6" t="b">
        <v>0</v>
      </c>
      <c r="J1082" s="6" t="b">
        <v>0</v>
      </c>
      <c r="K1082" s="106"/>
      <c r="L1082" s="43"/>
      <c r="M1082" s="24"/>
      <c r="N1082" s="6"/>
      <c r="O1082" s="6" t="b">
        <v>0</v>
      </c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43"/>
      <c r="AA1082" s="43"/>
      <c r="AB1082" s="43" t="s">
        <v>339</v>
      </c>
      <c r="AC1082" s="6" t="s">
        <v>339</v>
      </c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</row>
    <row r="1083">
      <c r="A1083" s="6"/>
      <c r="B1083" s="6"/>
      <c r="C1083" s="6"/>
      <c r="D1083" s="6"/>
      <c r="E1083" s="6"/>
      <c r="F1083" s="6" t="s">
        <v>96</v>
      </c>
      <c r="G1083" s="6"/>
      <c r="H1083" s="6" t="b">
        <v>0</v>
      </c>
      <c r="I1083" s="6" t="b">
        <v>0</v>
      </c>
      <c r="J1083" s="6" t="b">
        <v>0</v>
      </c>
      <c r="K1083" s="106"/>
      <c r="L1083" s="43"/>
      <c r="M1083" s="24"/>
      <c r="N1083" s="6"/>
      <c r="O1083" s="6" t="b">
        <v>0</v>
      </c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43"/>
      <c r="AA1083" s="43"/>
      <c r="AB1083" s="43" t="s">
        <v>339</v>
      </c>
      <c r="AC1083" s="6" t="s">
        <v>339</v>
      </c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</row>
    <row r="1084">
      <c r="A1084" s="6"/>
      <c r="B1084" s="6"/>
      <c r="C1084" s="6"/>
      <c r="D1084" s="6"/>
      <c r="E1084" s="6"/>
      <c r="F1084" s="6" t="s">
        <v>96</v>
      </c>
      <c r="G1084" s="6"/>
      <c r="H1084" s="6" t="b">
        <v>0</v>
      </c>
      <c r="I1084" s="6" t="b">
        <v>0</v>
      </c>
      <c r="J1084" s="6" t="b">
        <v>0</v>
      </c>
      <c r="K1084" s="106"/>
      <c r="L1084" s="43"/>
      <c r="M1084" s="24"/>
      <c r="N1084" s="6"/>
      <c r="O1084" s="6" t="b">
        <v>0</v>
      </c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43"/>
      <c r="AA1084" s="43"/>
      <c r="AB1084" s="43" t="s">
        <v>339</v>
      </c>
      <c r="AC1084" s="6" t="s">
        <v>339</v>
      </c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</row>
    <row r="1085">
      <c r="A1085" s="6"/>
      <c r="B1085" s="6"/>
      <c r="C1085" s="6"/>
      <c r="D1085" s="6"/>
      <c r="E1085" s="6"/>
      <c r="F1085" s="6" t="s">
        <v>96</v>
      </c>
      <c r="G1085" s="6"/>
      <c r="H1085" s="6" t="b">
        <v>0</v>
      </c>
      <c r="I1085" s="6" t="b">
        <v>0</v>
      </c>
      <c r="J1085" s="6" t="b">
        <v>0</v>
      </c>
      <c r="K1085" s="106"/>
      <c r="L1085" s="43"/>
      <c r="M1085" s="24"/>
      <c r="N1085" s="6"/>
      <c r="O1085" s="6" t="b">
        <v>0</v>
      </c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43"/>
      <c r="AA1085" s="43"/>
      <c r="AB1085" s="43" t="s">
        <v>339</v>
      </c>
      <c r="AC1085" s="6" t="s">
        <v>339</v>
      </c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</row>
    <row r="1086">
      <c r="A1086" s="6"/>
      <c r="B1086" s="6"/>
      <c r="C1086" s="6"/>
      <c r="D1086" s="6"/>
      <c r="E1086" s="6"/>
      <c r="F1086" s="6" t="s">
        <v>96</v>
      </c>
      <c r="G1086" s="6"/>
      <c r="H1086" s="6" t="b">
        <v>0</v>
      </c>
      <c r="I1086" s="6" t="b">
        <v>0</v>
      </c>
      <c r="J1086" s="6" t="b">
        <v>0</v>
      </c>
      <c r="K1086" s="106"/>
      <c r="L1086" s="43"/>
      <c r="M1086" s="24"/>
      <c r="N1086" s="6"/>
      <c r="O1086" s="6" t="b">
        <v>0</v>
      </c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43"/>
      <c r="AA1086" s="43"/>
      <c r="AB1086" s="43" t="s">
        <v>339</v>
      </c>
      <c r="AC1086" s="6" t="s">
        <v>339</v>
      </c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</row>
    <row r="1087">
      <c r="A1087" s="6"/>
      <c r="B1087" s="6"/>
      <c r="C1087" s="6"/>
      <c r="D1087" s="6"/>
      <c r="E1087" s="6"/>
      <c r="F1087" s="6" t="s">
        <v>96</v>
      </c>
      <c r="G1087" s="6"/>
      <c r="H1087" s="6" t="b">
        <v>0</v>
      </c>
      <c r="I1087" s="6" t="b">
        <v>0</v>
      </c>
      <c r="J1087" s="6" t="b">
        <v>0</v>
      </c>
      <c r="K1087" s="106"/>
      <c r="L1087" s="43"/>
      <c r="M1087" s="24"/>
      <c r="N1087" s="6"/>
      <c r="O1087" s="6" t="b">
        <v>0</v>
      </c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43"/>
      <c r="AA1087" s="43"/>
      <c r="AB1087" s="43" t="s">
        <v>339</v>
      </c>
      <c r="AC1087" s="6" t="s">
        <v>339</v>
      </c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</row>
    <row r="1088">
      <c r="A1088" s="6"/>
      <c r="B1088" s="6"/>
      <c r="C1088" s="6"/>
      <c r="D1088" s="6"/>
      <c r="E1088" s="6"/>
      <c r="F1088" s="6" t="s">
        <v>96</v>
      </c>
      <c r="G1088" s="6"/>
      <c r="H1088" s="6" t="b">
        <v>0</v>
      </c>
      <c r="I1088" s="6" t="b">
        <v>0</v>
      </c>
      <c r="J1088" s="6" t="b">
        <v>0</v>
      </c>
      <c r="K1088" s="106"/>
      <c r="L1088" s="43"/>
      <c r="M1088" s="24"/>
      <c r="N1088" s="6"/>
      <c r="O1088" s="6" t="b">
        <v>0</v>
      </c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43"/>
      <c r="AA1088" s="43"/>
      <c r="AB1088" s="43" t="s">
        <v>339</v>
      </c>
      <c r="AC1088" s="6" t="s">
        <v>339</v>
      </c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</row>
    <row r="1089">
      <c r="A1089" s="6"/>
      <c r="B1089" s="6"/>
      <c r="C1089" s="6"/>
      <c r="D1089" s="6"/>
      <c r="E1089" s="6"/>
      <c r="F1089" s="6" t="s">
        <v>96</v>
      </c>
      <c r="G1089" s="6"/>
      <c r="H1089" s="6" t="b">
        <v>0</v>
      </c>
      <c r="I1089" s="6" t="b">
        <v>0</v>
      </c>
      <c r="J1089" s="6" t="b">
        <v>0</v>
      </c>
      <c r="K1089" s="106"/>
      <c r="L1089" s="43"/>
      <c r="M1089" s="24"/>
      <c r="N1089" s="6"/>
      <c r="O1089" s="6" t="b">
        <v>0</v>
      </c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43"/>
      <c r="AA1089" s="43"/>
      <c r="AB1089" s="43" t="s">
        <v>339</v>
      </c>
      <c r="AC1089" s="6" t="s">
        <v>339</v>
      </c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</row>
    <row r="1090">
      <c r="A1090" s="6"/>
      <c r="B1090" s="6"/>
      <c r="C1090" s="6"/>
      <c r="D1090" s="6"/>
      <c r="E1090" s="6"/>
      <c r="F1090" s="6" t="s">
        <v>96</v>
      </c>
      <c r="G1090" s="6"/>
      <c r="H1090" s="6" t="b">
        <v>0</v>
      </c>
      <c r="I1090" s="6" t="b">
        <v>0</v>
      </c>
      <c r="J1090" s="6" t="b">
        <v>0</v>
      </c>
      <c r="K1090" s="106"/>
      <c r="L1090" s="43"/>
      <c r="M1090" s="24"/>
      <c r="N1090" s="6"/>
      <c r="O1090" s="6" t="b">
        <v>0</v>
      </c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43"/>
      <c r="AA1090" s="43"/>
      <c r="AB1090" s="43" t="s">
        <v>339</v>
      </c>
      <c r="AC1090" s="6" t="s">
        <v>339</v>
      </c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</row>
    <row r="1091">
      <c r="A1091" s="6"/>
      <c r="B1091" s="6"/>
      <c r="C1091" s="6"/>
      <c r="D1091" s="6"/>
      <c r="E1091" s="6"/>
      <c r="F1091" s="6" t="s">
        <v>96</v>
      </c>
      <c r="G1091" s="6"/>
      <c r="H1091" s="6" t="b">
        <v>0</v>
      </c>
      <c r="I1091" s="6" t="b">
        <v>0</v>
      </c>
      <c r="J1091" s="6" t="b">
        <v>0</v>
      </c>
      <c r="K1091" s="106"/>
      <c r="L1091" s="43"/>
      <c r="M1091" s="24"/>
      <c r="N1091" s="6"/>
      <c r="O1091" s="6" t="b">
        <v>0</v>
      </c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43"/>
      <c r="AA1091" s="43"/>
      <c r="AB1091" s="43" t="s">
        <v>339</v>
      </c>
      <c r="AC1091" s="6" t="s">
        <v>339</v>
      </c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</row>
    <row r="1092">
      <c r="A1092" s="6"/>
      <c r="B1092" s="6"/>
      <c r="C1092" s="6"/>
      <c r="D1092" s="6"/>
      <c r="E1092" s="6"/>
      <c r="F1092" s="6" t="s">
        <v>96</v>
      </c>
      <c r="G1092" s="6"/>
      <c r="H1092" s="6" t="b">
        <v>0</v>
      </c>
      <c r="I1092" s="6" t="b">
        <v>0</v>
      </c>
      <c r="J1092" s="6" t="b">
        <v>0</v>
      </c>
      <c r="K1092" s="106"/>
      <c r="L1092" s="43"/>
      <c r="M1092" s="24"/>
      <c r="N1092" s="6"/>
      <c r="O1092" s="6" t="b">
        <v>0</v>
      </c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43"/>
      <c r="AA1092" s="43"/>
      <c r="AB1092" s="43" t="s">
        <v>339</v>
      </c>
      <c r="AC1092" s="6" t="s">
        <v>339</v>
      </c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</row>
    <row r="1093">
      <c r="A1093" s="6"/>
      <c r="B1093" s="6"/>
      <c r="C1093" s="6"/>
      <c r="D1093" s="6"/>
      <c r="E1093" s="6"/>
      <c r="F1093" s="6" t="s">
        <v>96</v>
      </c>
      <c r="G1093" s="6"/>
      <c r="H1093" s="6" t="b">
        <v>0</v>
      </c>
      <c r="I1093" s="6" t="b">
        <v>0</v>
      </c>
      <c r="J1093" s="6" t="b">
        <v>0</v>
      </c>
      <c r="K1093" s="106"/>
      <c r="L1093" s="43"/>
      <c r="M1093" s="24"/>
      <c r="N1093" s="6"/>
      <c r="O1093" s="6" t="b">
        <v>0</v>
      </c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43"/>
      <c r="AA1093" s="43"/>
      <c r="AB1093" s="43" t="s">
        <v>339</v>
      </c>
      <c r="AC1093" s="6" t="s">
        <v>339</v>
      </c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</row>
    <row r="1094">
      <c r="A1094" s="6"/>
      <c r="B1094" s="6"/>
      <c r="C1094" s="6"/>
      <c r="D1094" s="6"/>
      <c r="E1094" s="6"/>
      <c r="F1094" s="6" t="s">
        <v>96</v>
      </c>
      <c r="G1094" s="6"/>
      <c r="H1094" s="6" t="b">
        <v>0</v>
      </c>
      <c r="I1094" s="6" t="b">
        <v>0</v>
      </c>
      <c r="J1094" s="6" t="b">
        <v>0</v>
      </c>
      <c r="K1094" s="106"/>
      <c r="L1094" s="43"/>
      <c r="M1094" s="24"/>
      <c r="N1094" s="6"/>
      <c r="O1094" s="6" t="b">
        <v>0</v>
      </c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43"/>
      <c r="AA1094" s="43"/>
      <c r="AB1094" s="43" t="s">
        <v>339</v>
      </c>
      <c r="AC1094" s="6" t="s">
        <v>339</v>
      </c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</row>
    <row r="1095">
      <c r="A1095" s="6"/>
      <c r="B1095" s="6"/>
      <c r="C1095" s="6"/>
      <c r="D1095" s="6"/>
      <c r="E1095" s="6"/>
      <c r="F1095" s="6" t="s">
        <v>96</v>
      </c>
      <c r="G1095" s="6"/>
      <c r="H1095" s="6" t="b">
        <v>0</v>
      </c>
      <c r="I1095" s="6" t="b">
        <v>0</v>
      </c>
      <c r="J1095" s="6" t="b">
        <v>0</v>
      </c>
      <c r="K1095" s="106"/>
      <c r="L1095" s="43"/>
      <c r="M1095" s="24"/>
      <c r="N1095" s="6"/>
      <c r="O1095" s="6" t="b">
        <v>0</v>
      </c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43"/>
      <c r="AA1095" s="43"/>
      <c r="AB1095" s="43" t="s">
        <v>339</v>
      </c>
      <c r="AC1095" s="6" t="s">
        <v>339</v>
      </c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</row>
    <row r="1096">
      <c r="A1096" s="6"/>
      <c r="B1096" s="6"/>
      <c r="C1096" s="6"/>
      <c r="D1096" s="6"/>
      <c r="E1096" s="6"/>
      <c r="F1096" s="6" t="s">
        <v>96</v>
      </c>
      <c r="G1096" s="6"/>
      <c r="H1096" s="6" t="b">
        <v>0</v>
      </c>
      <c r="I1096" s="6" t="b">
        <v>0</v>
      </c>
      <c r="J1096" s="6" t="b">
        <v>0</v>
      </c>
      <c r="K1096" s="106"/>
      <c r="L1096" s="43"/>
      <c r="M1096" s="24"/>
      <c r="N1096" s="6"/>
      <c r="O1096" s="6" t="b">
        <v>0</v>
      </c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43"/>
      <c r="AA1096" s="43"/>
      <c r="AB1096" s="43" t="s">
        <v>339</v>
      </c>
      <c r="AC1096" s="6" t="s">
        <v>339</v>
      </c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</row>
    <row r="1097">
      <c r="A1097" s="6"/>
      <c r="B1097" s="6"/>
      <c r="C1097" s="6"/>
      <c r="D1097" s="6"/>
      <c r="E1097" s="6"/>
      <c r="F1097" s="6" t="s">
        <v>96</v>
      </c>
      <c r="G1097" s="6"/>
      <c r="H1097" s="6" t="b">
        <v>0</v>
      </c>
      <c r="I1097" s="6" t="b">
        <v>0</v>
      </c>
      <c r="J1097" s="6" t="b">
        <v>0</v>
      </c>
      <c r="K1097" s="106"/>
      <c r="L1097" s="43"/>
      <c r="M1097" s="24"/>
      <c r="N1097" s="6"/>
      <c r="O1097" s="6" t="b">
        <v>0</v>
      </c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43"/>
      <c r="AA1097" s="43"/>
      <c r="AB1097" s="43" t="s">
        <v>339</v>
      </c>
      <c r="AC1097" s="6" t="s">
        <v>339</v>
      </c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</row>
    <row r="1098">
      <c r="A1098" s="6"/>
      <c r="B1098" s="6"/>
      <c r="C1098" s="6"/>
      <c r="D1098" s="6"/>
      <c r="E1098" s="6"/>
      <c r="F1098" s="6" t="s">
        <v>96</v>
      </c>
      <c r="G1098" s="6"/>
      <c r="H1098" s="6" t="b">
        <v>0</v>
      </c>
      <c r="I1098" s="6" t="b">
        <v>0</v>
      </c>
      <c r="J1098" s="6" t="b">
        <v>0</v>
      </c>
      <c r="K1098" s="106"/>
      <c r="L1098" s="43"/>
      <c r="M1098" s="24"/>
      <c r="N1098" s="6"/>
      <c r="O1098" s="6" t="b">
        <v>0</v>
      </c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43"/>
      <c r="AA1098" s="43"/>
      <c r="AB1098" s="43" t="s">
        <v>339</v>
      </c>
      <c r="AC1098" s="6" t="s">
        <v>339</v>
      </c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</row>
    <row r="1099">
      <c r="A1099" s="6"/>
      <c r="B1099" s="6"/>
      <c r="C1099" s="6"/>
      <c r="D1099" s="6"/>
      <c r="E1099" s="6"/>
      <c r="F1099" s="6" t="s">
        <v>96</v>
      </c>
      <c r="G1099" s="6"/>
      <c r="H1099" s="6" t="b">
        <v>0</v>
      </c>
      <c r="I1099" s="6" t="b">
        <v>0</v>
      </c>
      <c r="J1099" s="6" t="b">
        <v>0</v>
      </c>
      <c r="K1099" s="106"/>
      <c r="L1099" s="43"/>
      <c r="M1099" s="24"/>
      <c r="N1099" s="6"/>
      <c r="O1099" s="6" t="b">
        <v>0</v>
      </c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43"/>
      <c r="AA1099" s="43"/>
      <c r="AB1099" s="43" t="s">
        <v>339</v>
      </c>
      <c r="AC1099" s="6" t="s">
        <v>339</v>
      </c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</row>
    <row r="1100">
      <c r="A1100" s="6"/>
      <c r="B1100" s="6"/>
      <c r="C1100" s="6"/>
      <c r="D1100" s="6"/>
      <c r="E1100" s="6"/>
      <c r="F1100" s="6" t="s">
        <v>96</v>
      </c>
      <c r="G1100" s="6"/>
      <c r="H1100" s="6" t="b">
        <v>0</v>
      </c>
      <c r="I1100" s="6" t="b">
        <v>0</v>
      </c>
      <c r="J1100" s="6" t="b">
        <v>0</v>
      </c>
      <c r="K1100" s="106"/>
      <c r="L1100" s="43"/>
      <c r="M1100" s="24"/>
      <c r="N1100" s="6"/>
      <c r="O1100" s="6" t="b">
        <v>0</v>
      </c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43"/>
      <c r="AA1100" s="43"/>
      <c r="AB1100" s="43" t="s">
        <v>339</v>
      </c>
      <c r="AC1100" s="6" t="s">
        <v>339</v>
      </c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</row>
    <row r="1101">
      <c r="A1101" s="6"/>
      <c r="B1101" s="6"/>
      <c r="C1101" s="6"/>
      <c r="D1101" s="6"/>
      <c r="E1101" s="6"/>
      <c r="F1101" s="6" t="s">
        <v>96</v>
      </c>
      <c r="G1101" s="6"/>
      <c r="H1101" s="6" t="b">
        <v>0</v>
      </c>
      <c r="I1101" s="6" t="b">
        <v>0</v>
      </c>
      <c r="J1101" s="6" t="b">
        <v>0</v>
      </c>
      <c r="K1101" s="106"/>
      <c r="L1101" s="43"/>
      <c r="M1101" s="24"/>
      <c r="N1101" s="6"/>
      <c r="O1101" s="6" t="b">
        <v>0</v>
      </c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43"/>
      <c r="AA1101" s="43"/>
      <c r="AB1101" s="43" t="s">
        <v>339</v>
      </c>
      <c r="AC1101" s="6" t="s">
        <v>339</v>
      </c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</row>
    <row r="1102">
      <c r="A1102" s="6"/>
      <c r="B1102" s="6"/>
      <c r="C1102" s="6"/>
      <c r="D1102" s="6"/>
      <c r="E1102" s="6"/>
      <c r="F1102" s="6" t="s">
        <v>96</v>
      </c>
      <c r="G1102" s="6"/>
      <c r="H1102" s="6" t="b">
        <v>0</v>
      </c>
      <c r="I1102" s="6" t="b">
        <v>0</v>
      </c>
      <c r="J1102" s="6" t="b">
        <v>0</v>
      </c>
      <c r="K1102" s="106"/>
      <c r="L1102" s="43"/>
      <c r="M1102" s="24"/>
      <c r="N1102" s="6"/>
      <c r="O1102" s="6" t="b">
        <v>0</v>
      </c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43"/>
      <c r="AA1102" s="43"/>
      <c r="AB1102" s="43" t="s">
        <v>339</v>
      </c>
      <c r="AC1102" s="6" t="s">
        <v>339</v>
      </c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</row>
    <row r="1103">
      <c r="A1103" s="6"/>
      <c r="B1103" s="6"/>
      <c r="C1103" s="6"/>
      <c r="D1103" s="6"/>
      <c r="E1103" s="6"/>
      <c r="F1103" s="6" t="s">
        <v>96</v>
      </c>
      <c r="G1103" s="6"/>
      <c r="H1103" s="6" t="b">
        <v>0</v>
      </c>
      <c r="I1103" s="6" t="b">
        <v>0</v>
      </c>
      <c r="J1103" s="6" t="b">
        <v>0</v>
      </c>
      <c r="K1103" s="106"/>
      <c r="L1103" s="43"/>
      <c r="M1103" s="24"/>
      <c r="N1103" s="6"/>
      <c r="O1103" s="6" t="b">
        <v>0</v>
      </c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43"/>
      <c r="AA1103" s="43"/>
      <c r="AB1103" s="43" t="s">
        <v>339</v>
      </c>
      <c r="AC1103" s="6" t="s">
        <v>339</v>
      </c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</row>
    <row r="1104">
      <c r="A1104" s="6"/>
      <c r="B1104" s="6"/>
      <c r="C1104" s="6"/>
      <c r="D1104" s="6"/>
      <c r="E1104" s="6"/>
      <c r="F1104" s="6" t="s">
        <v>96</v>
      </c>
      <c r="G1104" s="6"/>
      <c r="H1104" s="6" t="b">
        <v>0</v>
      </c>
      <c r="I1104" s="6" t="b">
        <v>0</v>
      </c>
      <c r="J1104" s="6" t="b">
        <v>0</v>
      </c>
      <c r="K1104" s="106"/>
      <c r="L1104" s="43"/>
      <c r="M1104" s="24"/>
      <c r="N1104" s="6"/>
      <c r="O1104" s="6" t="b">
        <v>0</v>
      </c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43"/>
      <c r="AA1104" s="43"/>
      <c r="AB1104" s="43" t="s">
        <v>339</v>
      </c>
      <c r="AC1104" s="6" t="s">
        <v>339</v>
      </c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</row>
    <row r="1105">
      <c r="A1105" s="6"/>
      <c r="B1105" s="6"/>
      <c r="C1105" s="6"/>
      <c r="D1105" s="6"/>
      <c r="E1105" s="6"/>
      <c r="F1105" s="6" t="s">
        <v>96</v>
      </c>
      <c r="G1105" s="6"/>
      <c r="H1105" s="6" t="b">
        <v>0</v>
      </c>
      <c r="I1105" s="6" t="b">
        <v>0</v>
      </c>
      <c r="J1105" s="6" t="b">
        <v>0</v>
      </c>
      <c r="K1105" s="106"/>
      <c r="L1105" s="43"/>
      <c r="M1105" s="24"/>
      <c r="N1105" s="6"/>
      <c r="O1105" s="6" t="b">
        <v>0</v>
      </c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43"/>
      <c r="AA1105" s="43"/>
      <c r="AB1105" s="43" t="s">
        <v>339</v>
      </c>
      <c r="AC1105" s="6" t="s">
        <v>339</v>
      </c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</row>
    <row r="1106">
      <c r="A1106" s="6"/>
      <c r="B1106" s="6"/>
      <c r="C1106" s="6"/>
      <c r="D1106" s="6"/>
      <c r="E1106" s="6"/>
      <c r="F1106" s="6" t="s">
        <v>96</v>
      </c>
      <c r="G1106" s="6"/>
      <c r="H1106" s="6" t="b">
        <v>0</v>
      </c>
      <c r="I1106" s="6" t="b">
        <v>0</v>
      </c>
      <c r="J1106" s="6" t="b">
        <v>0</v>
      </c>
      <c r="K1106" s="106"/>
      <c r="L1106" s="43"/>
      <c r="M1106" s="24"/>
      <c r="N1106" s="6"/>
      <c r="O1106" s="6" t="b">
        <v>0</v>
      </c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43"/>
      <c r="AA1106" s="43"/>
      <c r="AB1106" s="43" t="s">
        <v>339</v>
      </c>
      <c r="AC1106" s="6" t="s">
        <v>339</v>
      </c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</row>
    <row r="1107">
      <c r="A1107" s="6"/>
      <c r="B1107" s="6"/>
      <c r="C1107" s="6"/>
      <c r="D1107" s="6"/>
      <c r="E1107" s="6"/>
      <c r="F1107" s="6" t="s">
        <v>96</v>
      </c>
      <c r="G1107" s="6"/>
      <c r="H1107" s="6" t="b">
        <v>0</v>
      </c>
      <c r="I1107" s="6" t="b">
        <v>0</v>
      </c>
      <c r="J1107" s="6" t="b">
        <v>0</v>
      </c>
      <c r="K1107" s="106"/>
      <c r="L1107" s="43"/>
      <c r="M1107" s="24"/>
      <c r="N1107" s="6"/>
      <c r="O1107" s="6" t="b">
        <v>0</v>
      </c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43"/>
      <c r="AA1107" s="43"/>
      <c r="AB1107" s="43" t="s">
        <v>339</v>
      </c>
      <c r="AC1107" s="6" t="s">
        <v>339</v>
      </c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</row>
    <row r="1108">
      <c r="A1108" s="6"/>
      <c r="B1108" s="6"/>
      <c r="C1108" s="6"/>
      <c r="D1108" s="6"/>
      <c r="E1108" s="6"/>
      <c r="F1108" s="6" t="s">
        <v>96</v>
      </c>
      <c r="G1108" s="6"/>
      <c r="H1108" s="6" t="b">
        <v>0</v>
      </c>
      <c r="I1108" s="6" t="b">
        <v>0</v>
      </c>
      <c r="J1108" s="6" t="b">
        <v>0</v>
      </c>
      <c r="K1108" s="106"/>
      <c r="L1108" s="43"/>
      <c r="M1108" s="24"/>
      <c r="N1108" s="6"/>
      <c r="O1108" s="6" t="b">
        <v>0</v>
      </c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43"/>
      <c r="AA1108" s="43"/>
      <c r="AB1108" s="43" t="s">
        <v>339</v>
      </c>
      <c r="AC1108" s="6" t="s">
        <v>339</v>
      </c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</row>
    <row r="1109">
      <c r="A1109" s="6"/>
      <c r="B1109" s="6"/>
      <c r="C1109" s="6"/>
      <c r="D1109" s="6"/>
      <c r="E1109" s="6"/>
      <c r="F1109" s="6" t="s">
        <v>96</v>
      </c>
      <c r="G1109" s="6"/>
      <c r="H1109" s="6" t="b">
        <v>0</v>
      </c>
      <c r="I1109" s="6" t="b">
        <v>0</v>
      </c>
      <c r="J1109" s="6" t="b">
        <v>0</v>
      </c>
      <c r="K1109" s="106"/>
      <c r="L1109" s="43"/>
      <c r="M1109" s="24"/>
      <c r="N1109" s="6"/>
      <c r="O1109" s="6" t="b">
        <v>0</v>
      </c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43"/>
      <c r="AA1109" s="43"/>
      <c r="AB1109" s="43" t="s">
        <v>339</v>
      </c>
      <c r="AC1109" s="6" t="s">
        <v>339</v>
      </c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</row>
    <row r="1110">
      <c r="A1110" s="6"/>
      <c r="B1110" s="6"/>
      <c r="C1110" s="6"/>
      <c r="D1110" s="6"/>
      <c r="E1110" s="6"/>
      <c r="F1110" s="6" t="s">
        <v>96</v>
      </c>
      <c r="G1110" s="6"/>
      <c r="H1110" s="6" t="b">
        <v>0</v>
      </c>
      <c r="I1110" s="6" t="b">
        <v>0</v>
      </c>
      <c r="J1110" s="6" t="b">
        <v>0</v>
      </c>
      <c r="K1110" s="106"/>
      <c r="L1110" s="43"/>
      <c r="M1110" s="24"/>
      <c r="N1110" s="6"/>
      <c r="O1110" s="6" t="b">
        <v>0</v>
      </c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43"/>
      <c r="AA1110" s="43"/>
      <c r="AB1110" s="43" t="s">
        <v>339</v>
      </c>
      <c r="AC1110" s="6" t="s">
        <v>339</v>
      </c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</row>
    <row r="1111">
      <c r="A1111" s="6"/>
      <c r="B1111" s="6"/>
      <c r="C1111" s="6"/>
      <c r="D1111" s="6"/>
      <c r="E1111" s="6"/>
      <c r="F1111" s="6" t="s">
        <v>96</v>
      </c>
      <c r="G1111" s="6"/>
      <c r="H1111" s="6" t="b">
        <v>0</v>
      </c>
      <c r="I1111" s="6" t="b">
        <v>0</v>
      </c>
      <c r="J1111" s="6" t="b">
        <v>0</v>
      </c>
      <c r="K1111" s="106"/>
      <c r="L1111" s="43"/>
      <c r="M1111" s="24"/>
      <c r="N1111" s="6"/>
      <c r="O1111" s="6" t="b">
        <v>0</v>
      </c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43"/>
      <c r="AA1111" s="43"/>
      <c r="AB1111" s="43" t="s">
        <v>339</v>
      </c>
      <c r="AC1111" s="6" t="s">
        <v>339</v>
      </c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</row>
    <row r="1112">
      <c r="A1112" s="6"/>
      <c r="B1112" s="6"/>
      <c r="C1112" s="6"/>
      <c r="D1112" s="6"/>
      <c r="E1112" s="6"/>
      <c r="F1112" s="6" t="s">
        <v>96</v>
      </c>
      <c r="G1112" s="6"/>
      <c r="H1112" s="6" t="b">
        <v>0</v>
      </c>
      <c r="I1112" s="6" t="b">
        <v>0</v>
      </c>
      <c r="J1112" s="6" t="b">
        <v>0</v>
      </c>
      <c r="K1112" s="106"/>
      <c r="L1112" s="43"/>
      <c r="M1112" s="24"/>
      <c r="N1112" s="6"/>
      <c r="O1112" s="6" t="b">
        <v>0</v>
      </c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43"/>
      <c r="AA1112" s="43"/>
      <c r="AB1112" s="43" t="s">
        <v>339</v>
      </c>
      <c r="AC1112" s="6" t="s">
        <v>339</v>
      </c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</row>
    <row r="1113">
      <c r="A1113" s="6"/>
      <c r="B1113" s="6"/>
      <c r="C1113" s="6"/>
      <c r="D1113" s="6"/>
      <c r="E1113" s="6"/>
      <c r="F1113" s="6" t="s">
        <v>96</v>
      </c>
      <c r="G1113" s="6"/>
      <c r="H1113" s="6" t="b">
        <v>0</v>
      </c>
      <c r="I1113" s="6" t="b">
        <v>0</v>
      </c>
      <c r="J1113" s="6" t="b">
        <v>0</v>
      </c>
      <c r="K1113" s="106"/>
      <c r="L1113" s="43"/>
      <c r="M1113" s="24"/>
      <c r="N1113" s="6"/>
      <c r="O1113" s="6" t="b">
        <v>0</v>
      </c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43"/>
      <c r="AA1113" s="43"/>
      <c r="AB1113" s="43" t="s">
        <v>339</v>
      </c>
      <c r="AC1113" s="6" t="s">
        <v>339</v>
      </c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</row>
    <row r="1114">
      <c r="A1114" s="6"/>
      <c r="B1114" s="6"/>
      <c r="C1114" s="6"/>
      <c r="D1114" s="6"/>
      <c r="E1114" s="6"/>
      <c r="F1114" s="6" t="s">
        <v>96</v>
      </c>
      <c r="G1114" s="6"/>
      <c r="H1114" s="6" t="b">
        <v>0</v>
      </c>
      <c r="I1114" s="6" t="b">
        <v>0</v>
      </c>
      <c r="J1114" s="6" t="b">
        <v>0</v>
      </c>
      <c r="K1114" s="106"/>
      <c r="L1114" s="43"/>
      <c r="M1114" s="24"/>
      <c r="N1114" s="6"/>
      <c r="O1114" s="6" t="b">
        <v>0</v>
      </c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43"/>
      <c r="AA1114" s="43"/>
      <c r="AB1114" s="43" t="s">
        <v>339</v>
      </c>
      <c r="AC1114" s="6" t="s">
        <v>339</v>
      </c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</row>
    <row r="1115">
      <c r="A1115" s="6"/>
      <c r="B1115" s="6"/>
      <c r="C1115" s="6"/>
      <c r="D1115" s="6"/>
      <c r="E1115" s="6"/>
      <c r="F1115" s="6" t="s">
        <v>96</v>
      </c>
      <c r="G1115" s="6"/>
      <c r="H1115" s="6" t="b">
        <v>0</v>
      </c>
      <c r="I1115" s="6" t="b">
        <v>0</v>
      </c>
      <c r="J1115" s="6" t="b">
        <v>0</v>
      </c>
      <c r="K1115" s="106"/>
      <c r="L1115" s="43"/>
      <c r="M1115" s="24"/>
      <c r="N1115" s="6"/>
      <c r="O1115" s="6" t="b">
        <v>0</v>
      </c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43"/>
      <c r="AA1115" s="43"/>
      <c r="AB1115" s="43" t="s">
        <v>339</v>
      </c>
      <c r="AC1115" s="6" t="s">
        <v>339</v>
      </c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</row>
    <row r="1116">
      <c r="A1116" s="6"/>
      <c r="B1116" s="6"/>
      <c r="C1116" s="6"/>
      <c r="D1116" s="6"/>
      <c r="E1116" s="6"/>
      <c r="F1116" s="6" t="s">
        <v>96</v>
      </c>
      <c r="G1116" s="6"/>
      <c r="H1116" s="6" t="b">
        <v>0</v>
      </c>
      <c r="I1116" s="6" t="b">
        <v>0</v>
      </c>
      <c r="J1116" s="6" t="b">
        <v>0</v>
      </c>
      <c r="K1116" s="106"/>
      <c r="L1116" s="43"/>
      <c r="M1116" s="24"/>
      <c r="N1116" s="6"/>
      <c r="O1116" s="6" t="b">
        <v>0</v>
      </c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43"/>
      <c r="AA1116" s="43"/>
      <c r="AB1116" s="43" t="s">
        <v>339</v>
      </c>
      <c r="AC1116" s="6" t="s">
        <v>339</v>
      </c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</row>
    <row r="1117">
      <c r="A1117" s="6"/>
      <c r="B1117" s="6"/>
      <c r="C1117" s="6"/>
      <c r="D1117" s="6"/>
      <c r="E1117" s="6"/>
      <c r="F1117" s="6" t="s">
        <v>96</v>
      </c>
      <c r="G1117" s="6"/>
      <c r="H1117" s="6" t="b">
        <v>0</v>
      </c>
      <c r="I1117" s="6" t="b">
        <v>0</v>
      </c>
      <c r="J1117" s="6" t="b">
        <v>0</v>
      </c>
      <c r="K1117" s="106"/>
      <c r="L1117" s="43"/>
      <c r="M1117" s="24"/>
      <c r="N1117" s="6"/>
      <c r="O1117" s="6" t="b">
        <v>0</v>
      </c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43"/>
      <c r="AA1117" s="43"/>
      <c r="AB1117" s="43" t="s">
        <v>339</v>
      </c>
      <c r="AC1117" s="6" t="s">
        <v>339</v>
      </c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</row>
    <row r="1118">
      <c r="A1118" s="6"/>
      <c r="B1118" s="6"/>
      <c r="C1118" s="6"/>
      <c r="D1118" s="6"/>
      <c r="E1118" s="6"/>
      <c r="F1118" s="6" t="s">
        <v>96</v>
      </c>
      <c r="G1118" s="6"/>
      <c r="H1118" s="6" t="b">
        <v>0</v>
      </c>
      <c r="I1118" s="6" t="b">
        <v>0</v>
      </c>
      <c r="J1118" s="6" t="b">
        <v>0</v>
      </c>
      <c r="K1118" s="106"/>
      <c r="L1118" s="43"/>
      <c r="M1118" s="24"/>
      <c r="N1118" s="6"/>
      <c r="O1118" s="6" t="b">
        <v>0</v>
      </c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43"/>
      <c r="AA1118" s="43"/>
      <c r="AB1118" s="43" t="s">
        <v>339</v>
      </c>
      <c r="AC1118" s="6" t="s">
        <v>339</v>
      </c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</row>
    <row r="1119">
      <c r="A1119" s="6"/>
      <c r="B1119" s="6"/>
      <c r="C1119" s="6"/>
      <c r="D1119" s="6"/>
      <c r="E1119" s="6"/>
      <c r="F1119" s="6" t="s">
        <v>96</v>
      </c>
      <c r="G1119" s="6"/>
      <c r="H1119" s="6" t="b">
        <v>0</v>
      </c>
      <c r="I1119" s="6" t="b">
        <v>0</v>
      </c>
      <c r="J1119" s="6" t="b">
        <v>0</v>
      </c>
      <c r="K1119" s="106"/>
      <c r="L1119" s="43"/>
      <c r="M1119" s="24"/>
      <c r="N1119" s="6"/>
      <c r="O1119" s="6" t="b">
        <v>0</v>
      </c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43"/>
      <c r="AA1119" s="43"/>
      <c r="AB1119" s="43" t="s">
        <v>339</v>
      </c>
      <c r="AC1119" s="6" t="s">
        <v>339</v>
      </c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</row>
    <row r="1120">
      <c r="A1120" s="6"/>
      <c r="B1120" s="6"/>
      <c r="C1120" s="6"/>
      <c r="D1120" s="6"/>
      <c r="E1120" s="6"/>
      <c r="F1120" s="6" t="s">
        <v>96</v>
      </c>
      <c r="G1120" s="6"/>
      <c r="H1120" s="6" t="b">
        <v>0</v>
      </c>
      <c r="I1120" s="6" t="b">
        <v>0</v>
      </c>
      <c r="J1120" s="6" t="b">
        <v>0</v>
      </c>
      <c r="K1120" s="106"/>
      <c r="L1120" s="43"/>
      <c r="M1120" s="24"/>
      <c r="N1120" s="6"/>
      <c r="O1120" s="6" t="b">
        <v>0</v>
      </c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43"/>
      <c r="AA1120" s="43"/>
      <c r="AB1120" s="43" t="s">
        <v>339</v>
      </c>
      <c r="AC1120" s="6" t="s">
        <v>339</v>
      </c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</row>
    <row r="1121">
      <c r="A1121" s="6"/>
      <c r="B1121" s="6"/>
      <c r="C1121" s="6"/>
      <c r="D1121" s="6"/>
      <c r="E1121" s="6"/>
      <c r="F1121" s="6" t="s">
        <v>96</v>
      </c>
      <c r="G1121" s="6"/>
      <c r="H1121" s="6" t="b">
        <v>0</v>
      </c>
      <c r="I1121" s="6" t="b">
        <v>0</v>
      </c>
      <c r="J1121" s="6" t="b">
        <v>0</v>
      </c>
      <c r="K1121" s="106"/>
      <c r="L1121" s="43"/>
      <c r="M1121" s="24"/>
      <c r="N1121" s="6"/>
      <c r="O1121" s="6" t="b">
        <v>0</v>
      </c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43"/>
      <c r="AA1121" s="43"/>
      <c r="AB1121" s="43" t="s">
        <v>339</v>
      </c>
      <c r="AC1121" s="6" t="s">
        <v>339</v>
      </c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</row>
    <row r="1122">
      <c r="A1122" s="6"/>
      <c r="B1122" s="6"/>
      <c r="C1122" s="6"/>
      <c r="D1122" s="6"/>
      <c r="E1122" s="6"/>
      <c r="F1122" s="6" t="s">
        <v>96</v>
      </c>
      <c r="G1122" s="6"/>
      <c r="H1122" s="6" t="b">
        <v>0</v>
      </c>
      <c r="I1122" s="6" t="b">
        <v>0</v>
      </c>
      <c r="J1122" s="6" t="b">
        <v>0</v>
      </c>
      <c r="K1122" s="106"/>
      <c r="L1122" s="43"/>
      <c r="M1122" s="24"/>
      <c r="N1122" s="6"/>
      <c r="O1122" s="6" t="b">
        <v>0</v>
      </c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43"/>
      <c r="AA1122" s="43"/>
      <c r="AB1122" s="43" t="s">
        <v>339</v>
      </c>
      <c r="AC1122" s="6" t="s">
        <v>339</v>
      </c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</row>
    <row r="1123">
      <c r="A1123" s="6"/>
      <c r="B1123" s="6"/>
      <c r="C1123" s="6"/>
      <c r="D1123" s="6"/>
      <c r="E1123" s="6"/>
      <c r="F1123" s="6" t="s">
        <v>96</v>
      </c>
      <c r="G1123" s="6"/>
      <c r="H1123" s="6" t="b">
        <v>0</v>
      </c>
      <c r="I1123" s="6" t="b">
        <v>0</v>
      </c>
      <c r="J1123" s="6" t="b">
        <v>0</v>
      </c>
      <c r="K1123" s="106"/>
      <c r="L1123" s="43"/>
      <c r="M1123" s="24"/>
      <c r="N1123" s="6"/>
      <c r="O1123" s="6" t="b">
        <v>0</v>
      </c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43"/>
      <c r="AA1123" s="43"/>
      <c r="AB1123" s="43" t="s">
        <v>339</v>
      </c>
      <c r="AC1123" s="6" t="s">
        <v>339</v>
      </c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</row>
    <row r="1124">
      <c r="A1124" s="6"/>
      <c r="B1124" s="6"/>
      <c r="C1124" s="6"/>
      <c r="D1124" s="6"/>
      <c r="E1124" s="6"/>
      <c r="F1124" s="6" t="s">
        <v>96</v>
      </c>
      <c r="G1124" s="6"/>
      <c r="H1124" s="6" t="b">
        <v>0</v>
      </c>
      <c r="I1124" s="6" t="b">
        <v>0</v>
      </c>
      <c r="J1124" s="6" t="b">
        <v>0</v>
      </c>
      <c r="K1124" s="106"/>
      <c r="L1124" s="43"/>
      <c r="M1124" s="24"/>
      <c r="N1124" s="6"/>
      <c r="O1124" s="6" t="b">
        <v>0</v>
      </c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43"/>
      <c r="AA1124" s="43"/>
      <c r="AB1124" s="43" t="s">
        <v>339</v>
      </c>
      <c r="AC1124" s="6" t="s">
        <v>339</v>
      </c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</row>
    <row r="1125">
      <c r="A1125" s="6"/>
      <c r="B1125" s="6"/>
      <c r="C1125" s="6"/>
      <c r="D1125" s="6"/>
      <c r="E1125" s="6"/>
      <c r="F1125" s="6" t="s">
        <v>96</v>
      </c>
      <c r="G1125" s="6"/>
      <c r="H1125" s="6" t="b">
        <v>0</v>
      </c>
      <c r="I1125" s="6" t="b">
        <v>0</v>
      </c>
      <c r="J1125" s="6" t="b">
        <v>0</v>
      </c>
      <c r="K1125" s="106"/>
      <c r="L1125" s="43"/>
      <c r="M1125" s="24"/>
      <c r="N1125" s="6"/>
      <c r="O1125" s="6" t="b">
        <v>0</v>
      </c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43"/>
      <c r="AA1125" s="43"/>
      <c r="AB1125" s="43" t="s">
        <v>339</v>
      </c>
      <c r="AC1125" s="6" t="s">
        <v>339</v>
      </c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</row>
    <row r="1126">
      <c r="A1126" s="6"/>
      <c r="B1126" s="6"/>
      <c r="C1126" s="6"/>
      <c r="D1126" s="6"/>
      <c r="E1126" s="6"/>
      <c r="F1126" s="6" t="s">
        <v>96</v>
      </c>
      <c r="G1126" s="6"/>
      <c r="H1126" s="6" t="b">
        <v>0</v>
      </c>
      <c r="I1126" s="6" t="b">
        <v>0</v>
      </c>
      <c r="J1126" s="6" t="b">
        <v>0</v>
      </c>
      <c r="K1126" s="106"/>
      <c r="L1126" s="43"/>
      <c r="M1126" s="24"/>
      <c r="N1126" s="6"/>
      <c r="O1126" s="6" t="b">
        <v>0</v>
      </c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43"/>
      <c r="AA1126" s="43"/>
      <c r="AB1126" s="43" t="s">
        <v>339</v>
      </c>
      <c r="AC1126" s="6" t="s">
        <v>339</v>
      </c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</row>
    <row r="1127">
      <c r="A1127" s="6"/>
      <c r="B1127" s="6"/>
      <c r="C1127" s="6"/>
      <c r="D1127" s="6"/>
      <c r="E1127" s="6"/>
      <c r="F1127" s="6" t="s">
        <v>96</v>
      </c>
      <c r="G1127" s="6"/>
      <c r="H1127" s="6" t="b">
        <v>0</v>
      </c>
      <c r="I1127" s="6" t="b">
        <v>0</v>
      </c>
      <c r="J1127" s="6" t="b">
        <v>0</v>
      </c>
      <c r="K1127" s="106"/>
      <c r="L1127" s="43"/>
      <c r="M1127" s="24"/>
      <c r="N1127" s="6"/>
      <c r="O1127" s="6" t="b">
        <v>0</v>
      </c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43"/>
      <c r="AA1127" s="43"/>
      <c r="AB1127" s="43" t="s">
        <v>339</v>
      </c>
      <c r="AC1127" s="6" t="s">
        <v>339</v>
      </c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</row>
    <row r="1128">
      <c r="A1128" s="6"/>
      <c r="B1128" s="6"/>
      <c r="C1128" s="6"/>
      <c r="D1128" s="6"/>
      <c r="E1128" s="6"/>
      <c r="F1128" s="6" t="s">
        <v>96</v>
      </c>
      <c r="G1128" s="6"/>
      <c r="H1128" s="6" t="b">
        <v>0</v>
      </c>
      <c r="I1128" s="6" t="b">
        <v>0</v>
      </c>
      <c r="J1128" s="6" t="b">
        <v>0</v>
      </c>
      <c r="K1128" s="106"/>
      <c r="L1128" s="43"/>
      <c r="M1128" s="24"/>
      <c r="N1128" s="6"/>
      <c r="O1128" s="6" t="b">
        <v>0</v>
      </c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43"/>
      <c r="AA1128" s="43"/>
      <c r="AB1128" s="43" t="s">
        <v>339</v>
      </c>
      <c r="AC1128" s="6" t="s">
        <v>339</v>
      </c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</row>
    <row r="1129">
      <c r="A1129" s="6"/>
      <c r="B1129" s="6"/>
      <c r="C1129" s="6"/>
      <c r="D1129" s="6"/>
      <c r="E1129" s="6"/>
      <c r="F1129" s="6" t="s">
        <v>96</v>
      </c>
      <c r="G1129" s="6"/>
      <c r="H1129" s="6" t="b">
        <v>0</v>
      </c>
      <c r="I1129" s="6" t="b">
        <v>0</v>
      </c>
      <c r="J1129" s="6" t="b">
        <v>0</v>
      </c>
      <c r="K1129" s="106"/>
      <c r="L1129" s="43"/>
      <c r="M1129" s="24"/>
      <c r="N1129" s="6"/>
      <c r="O1129" s="6" t="b">
        <v>0</v>
      </c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43"/>
      <c r="AA1129" s="43"/>
      <c r="AB1129" s="43" t="s">
        <v>339</v>
      </c>
      <c r="AC1129" s="6" t="s">
        <v>339</v>
      </c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</row>
    <row r="1130">
      <c r="A1130" s="6"/>
      <c r="B1130" s="6"/>
      <c r="C1130" s="6"/>
      <c r="D1130" s="6"/>
      <c r="E1130" s="6"/>
      <c r="F1130" s="6" t="s">
        <v>96</v>
      </c>
      <c r="G1130" s="6"/>
      <c r="H1130" s="6" t="b">
        <v>0</v>
      </c>
      <c r="I1130" s="6" t="b">
        <v>0</v>
      </c>
      <c r="J1130" s="6" t="b">
        <v>0</v>
      </c>
      <c r="K1130" s="106"/>
      <c r="L1130" s="43"/>
      <c r="M1130" s="24"/>
      <c r="N1130" s="6"/>
      <c r="O1130" s="6" t="b">
        <v>0</v>
      </c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43"/>
      <c r="AA1130" s="43"/>
      <c r="AB1130" s="43" t="s">
        <v>339</v>
      </c>
      <c r="AC1130" s="6" t="s">
        <v>339</v>
      </c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</row>
    <row r="1131">
      <c r="A1131" s="6"/>
      <c r="B1131" s="6"/>
      <c r="C1131" s="6"/>
      <c r="D1131" s="6"/>
      <c r="E1131" s="6"/>
      <c r="F1131" s="6" t="s">
        <v>96</v>
      </c>
      <c r="G1131" s="6"/>
      <c r="H1131" s="6" t="b">
        <v>0</v>
      </c>
      <c r="I1131" s="6" t="b">
        <v>0</v>
      </c>
      <c r="J1131" s="6" t="b">
        <v>0</v>
      </c>
      <c r="K1131" s="106"/>
      <c r="L1131" s="43"/>
      <c r="M1131" s="24"/>
      <c r="N1131" s="6"/>
      <c r="O1131" s="6" t="b">
        <v>0</v>
      </c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43"/>
      <c r="AA1131" s="43"/>
      <c r="AB1131" s="43" t="s">
        <v>339</v>
      </c>
      <c r="AC1131" s="6" t="s">
        <v>339</v>
      </c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</row>
    <row r="1132">
      <c r="A1132" s="6"/>
      <c r="B1132" s="6"/>
      <c r="C1132" s="6"/>
      <c r="D1132" s="6"/>
      <c r="E1132" s="6"/>
      <c r="F1132" s="6" t="s">
        <v>96</v>
      </c>
      <c r="G1132" s="6"/>
      <c r="H1132" s="6" t="b">
        <v>0</v>
      </c>
      <c r="I1132" s="6" t="b">
        <v>0</v>
      </c>
      <c r="J1132" s="6" t="b">
        <v>0</v>
      </c>
      <c r="K1132" s="106"/>
      <c r="L1132" s="43"/>
      <c r="M1132" s="24"/>
      <c r="N1132" s="6"/>
      <c r="O1132" s="6" t="b">
        <v>0</v>
      </c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43"/>
      <c r="AA1132" s="43"/>
      <c r="AB1132" s="43" t="s">
        <v>339</v>
      </c>
      <c r="AC1132" s="6" t="s">
        <v>339</v>
      </c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</row>
    <row r="1133">
      <c r="A1133" s="6"/>
      <c r="B1133" s="6"/>
      <c r="C1133" s="6"/>
      <c r="D1133" s="6"/>
      <c r="E1133" s="6"/>
      <c r="F1133" s="6" t="s">
        <v>96</v>
      </c>
      <c r="G1133" s="6"/>
      <c r="H1133" s="6" t="b">
        <v>0</v>
      </c>
      <c r="I1133" s="6" t="b">
        <v>0</v>
      </c>
      <c r="J1133" s="6" t="b">
        <v>0</v>
      </c>
      <c r="K1133" s="106"/>
      <c r="L1133" s="43"/>
      <c r="M1133" s="24"/>
      <c r="N1133" s="6"/>
      <c r="O1133" s="6" t="b">
        <v>0</v>
      </c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43"/>
      <c r="AA1133" s="43"/>
      <c r="AB1133" s="43" t="s">
        <v>339</v>
      </c>
      <c r="AC1133" s="6" t="s">
        <v>339</v>
      </c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</row>
    <row r="1134">
      <c r="A1134" s="6"/>
      <c r="B1134" s="6"/>
      <c r="C1134" s="6"/>
      <c r="D1134" s="6"/>
      <c r="E1134" s="6"/>
      <c r="F1134" s="6" t="s">
        <v>96</v>
      </c>
      <c r="G1134" s="6"/>
      <c r="H1134" s="6" t="b">
        <v>0</v>
      </c>
      <c r="I1134" s="6" t="b">
        <v>0</v>
      </c>
      <c r="J1134" s="6" t="b">
        <v>0</v>
      </c>
      <c r="K1134" s="106"/>
      <c r="L1134" s="43"/>
      <c r="M1134" s="24"/>
      <c r="N1134" s="6"/>
      <c r="O1134" s="6" t="b">
        <v>0</v>
      </c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43"/>
      <c r="AA1134" s="43"/>
      <c r="AB1134" s="43" t="s">
        <v>339</v>
      </c>
      <c r="AC1134" s="6" t="s">
        <v>339</v>
      </c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</row>
    <row r="1135">
      <c r="A1135" s="6"/>
      <c r="B1135" s="6"/>
      <c r="C1135" s="6"/>
      <c r="D1135" s="6"/>
      <c r="E1135" s="6"/>
      <c r="F1135" s="6" t="s">
        <v>96</v>
      </c>
      <c r="G1135" s="6"/>
      <c r="H1135" s="6" t="b">
        <v>0</v>
      </c>
      <c r="I1135" s="6" t="b">
        <v>0</v>
      </c>
      <c r="J1135" s="6" t="b">
        <v>0</v>
      </c>
      <c r="K1135" s="106"/>
      <c r="L1135" s="43"/>
      <c r="M1135" s="24"/>
      <c r="N1135" s="6"/>
      <c r="O1135" s="6" t="b">
        <v>0</v>
      </c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43"/>
      <c r="AA1135" s="43"/>
      <c r="AB1135" s="43" t="s">
        <v>339</v>
      </c>
      <c r="AC1135" s="6" t="s">
        <v>339</v>
      </c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</row>
    <row r="1136">
      <c r="A1136" s="6"/>
      <c r="B1136" s="6"/>
      <c r="C1136" s="6"/>
      <c r="D1136" s="6"/>
      <c r="E1136" s="6"/>
      <c r="F1136" s="6" t="s">
        <v>96</v>
      </c>
      <c r="G1136" s="6"/>
      <c r="H1136" s="6" t="b">
        <v>0</v>
      </c>
      <c r="I1136" s="6" t="b">
        <v>0</v>
      </c>
      <c r="J1136" s="6" t="b">
        <v>0</v>
      </c>
      <c r="K1136" s="106"/>
      <c r="L1136" s="43"/>
      <c r="M1136" s="24"/>
      <c r="N1136" s="6"/>
      <c r="O1136" s="6" t="b">
        <v>0</v>
      </c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43"/>
      <c r="AA1136" s="43"/>
      <c r="AB1136" s="43" t="s">
        <v>339</v>
      </c>
      <c r="AC1136" s="6" t="s">
        <v>339</v>
      </c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</row>
    <row r="1137">
      <c r="A1137" s="6"/>
      <c r="B1137" s="6"/>
      <c r="C1137" s="6"/>
      <c r="D1137" s="6"/>
      <c r="E1137" s="6"/>
      <c r="F1137" s="6" t="s">
        <v>96</v>
      </c>
      <c r="G1137" s="6"/>
      <c r="H1137" s="6" t="b">
        <v>0</v>
      </c>
      <c r="I1137" s="6" t="b">
        <v>0</v>
      </c>
      <c r="J1137" s="6" t="b">
        <v>0</v>
      </c>
      <c r="K1137" s="106"/>
      <c r="L1137" s="43"/>
      <c r="M1137" s="24"/>
      <c r="N1137" s="6"/>
      <c r="O1137" s="6" t="b">
        <v>0</v>
      </c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43"/>
      <c r="AA1137" s="43"/>
      <c r="AB1137" s="43" t="s">
        <v>339</v>
      </c>
      <c r="AC1137" s="6" t="s">
        <v>339</v>
      </c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</row>
    <row r="1138">
      <c r="A1138" s="6"/>
      <c r="B1138" s="6"/>
      <c r="C1138" s="6"/>
      <c r="D1138" s="6"/>
      <c r="E1138" s="6"/>
      <c r="F1138" s="6" t="s">
        <v>96</v>
      </c>
      <c r="G1138" s="6"/>
      <c r="H1138" s="6" t="b">
        <v>0</v>
      </c>
      <c r="I1138" s="6" t="b">
        <v>0</v>
      </c>
      <c r="J1138" s="6" t="b">
        <v>0</v>
      </c>
      <c r="K1138" s="106"/>
      <c r="L1138" s="43"/>
      <c r="M1138" s="24"/>
      <c r="N1138" s="6"/>
      <c r="O1138" s="6" t="b">
        <v>0</v>
      </c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43"/>
      <c r="AA1138" s="43"/>
      <c r="AB1138" s="43" t="s">
        <v>339</v>
      </c>
      <c r="AC1138" s="6" t="s">
        <v>339</v>
      </c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</row>
    <row r="1139">
      <c r="A1139" s="6"/>
      <c r="B1139" s="6"/>
      <c r="C1139" s="6"/>
      <c r="D1139" s="6"/>
      <c r="E1139" s="6"/>
      <c r="F1139" s="6" t="s">
        <v>96</v>
      </c>
      <c r="G1139" s="6"/>
      <c r="H1139" s="6" t="b">
        <v>0</v>
      </c>
      <c r="I1139" s="6" t="b">
        <v>0</v>
      </c>
      <c r="J1139" s="6" t="b">
        <v>0</v>
      </c>
      <c r="K1139" s="106"/>
      <c r="L1139" s="43"/>
      <c r="M1139" s="24"/>
      <c r="N1139" s="6"/>
      <c r="O1139" s="6" t="b">
        <v>0</v>
      </c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43"/>
      <c r="AA1139" s="43"/>
      <c r="AB1139" s="43" t="s">
        <v>339</v>
      </c>
      <c r="AC1139" s="6" t="s">
        <v>339</v>
      </c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</row>
    <row r="1140">
      <c r="A1140" s="6"/>
      <c r="B1140" s="6"/>
      <c r="C1140" s="6"/>
      <c r="D1140" s="6"/>
      <c r="E1140" s="6"/>
      <c r="F1140" s="6" t="s">
        <v>96</v>
      </c>
      <c r="G1140" s="6"/>
      <c r="H1140" s="6" t="b">
        <v>0</v>
      </c>
      <c r="I1140" s="6" t="b">
        <v>0</v>
      </c>
      <c r="J1140" s="6" t="b">
        <v>0</v>
      </c>
      <c r="K1140" s="106"/>
      <c r="L1140" s="43"/>
      <c r="M1140" s="24"/>
      <c r="N1140" s="6"/>
      <c r="O1140" s="6" t="b">
        <v>0</v>
      </c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43"/>
      <c r="AA1140" s="43"/>
      <c r="AB1140" s="43" t="s">
        <v>339</v>
      </c>
      <c r="AC1140" s="6" t="s">
        <v>339</v>
      </c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</row>
    <row r="1141">
      <c r="A1141" s="6"/>
      <c r="B1141" s="6"/>
      <c r="C1141" s="6"/>
      <c r="D1141" s="6"/>
      <c r="E1141" s="6"/>
      <c r="F1141" s="6" t="s">
        <v>96</v>
      </c>
      <c r="G1141" s="6"/>
      <c r="H1141" s="6" t="b">
        <v>0</v>
      </c>
      <c r="I1141" s="6" t="b">
        <v>0</v>
      </c>
      <c r="J1141" s="6" t="b">
        <v>0</v>
      </c>
      <c r="K1141" s="106"/>
      <c r="L1141" s="43"/>
      <c r="M1141" s="24"/>
      <c r="N1141" s="6"/>
      <c r="O1141" s="6" t="b">
        <v>0</v>
      </c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43"/>
      <c r="AA1141" s="43"/>
      <c r="AB1141" s="43" t="s">
        <v>339</v>
      </c>
      <c r="AC1141" s="6" t="s">
        <v>339</v>
      </c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</row>
    <row r="1142">
      <c r="A1142" s="6"/>
      <c r="B1142" s="6"/>
      <c r="C1142" s="6"/>
      <c r="D1142" s="6"/>
      <c r="E1142" s="6"/>
      <c r="F1142" s="6" t="s">
        <v>96</v>
      </c>
      <c r="G1142" s="6"/>
      <c r="H1142" s="6" t="b">
        <v>0</v>
      </c>
      <c r="I1142" s="6" t="b">
        <v>0</v>
      </c>
      <c r="J1142" s="6" t="b">
        <v>0</v>
      </c>
      <c r="K1142" s="106"/>
      <c r="L1142" s="43"/>
      <c r="M1142" s="24"/>
      <c r="N1142" s="6"/>
      <c r="O1142" s="6" t="b">
        <v>0</v>
      </c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43"/>
      <c r="AA1142" s="43"/>
      <c r="AB1142" s="43" t="s">
        <v>339</v>
      </c>
      <c r="AC1142" s="6" t="s">
        <v>339</v>
      </c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</row>
    <row r="1143">
      <c r="A1143" s="6"/>
      <c r="B1143" s="6"/>
      <c r="C1143" s="6"/>
      <c r="D1143" s="6"/>
      <c r="E1143" s="6"/>
      <c r="F1143" s="6" t="s">
        <v>96</v>
      </c>
      <c r="G1143" s="6"/>
      <c r="H1143" s="6" t="b">
        <v>0</v>
      </c>
      <c r="I1143" s="6" t="b">
        <v>0</v>
      </c>
      <c r="J1143" s="6" t="b">
        <v>0</v>
      </c>
      <c r="K1143" s="106"/>
      <c r="L1143" s="43"/>
      <c r="M1143" s="24"/>
      <c r="N1143" s="6"/>
      <c r="O1143" s="6" t="b">
        <v>0</v>
      </c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43"/>
      <c r="AA1143" s="43"/>
      <c r="AB1143" s="43" t="s">
        <v>339</v>
      </c>
      <c r="AC1143" s="6" t="s">
        <v>339</v>
      </c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</row>
    <row r="1144">
      <c r="A1144" s="6"/>
      <c r="B1144" s="6"/>
      <c r="C1144" s="6"/>
      <c r="D1144" s="6"/>
      <c r="E1144" s="6"/>
      <c r="F1144" s="6" t="s">
        <v>96</v>
      </c>
      <c r="G1144" s="6"/>
      <c r="H1144" s="6" t="b">
        <v>0</v>
      </c>
      <c r="I1144" s="6" t="b">
        <v>0</v>
      </c>
      <c r="J1144" s="6" t="b">
        <v>0</v>
      </c>
      <c r="K1144" s="106"/>
      <c r="L1144" s="43"/>
      <c r="M1144" s="24"/>
      <c r="N1144" s="6"/>
      <c r="O1144" s="6" t="b">
        <v>0</v>
      </c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43"/>
      <c r="AA1144" s="43"/>
      <c r="AB1144" s="43" t="s">
        <v>339</v>
      </c>
      <c r="AC1144" s="6" t="s">
        <v>339</v>
      </c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</row>
    <row r="1145">
      <c r="A1145" s="6"/>
      <c r="B1145" s="6"/>
      <c r="C1145" s="6"/>
      <c r="D1145" s="6"/>
      <c r="E1145" s="6"/>
      <c r="F1145" s="6" t="s">
        <v>96</v>
      </c>
      <c r="G1145" s="6"/>
      <c r="H1145" s="6" t="b">
        <v>0</v>
      </c>
      <c r="I1145" s="6" t="b">
        <v>0</v>
      </c>
      <c r="J1145" s="6" t="b">
        <v>0</v>
      </c>
      <c r="K1145" s="106"/>
      <c r="L1145" s="43"/>
      <c r="M1145" s="24"/>
      <c r="N1145" s="6"/>
      <c r="O1145" s="6" t="b">
        <v>0</v>
      </c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43"/>
      <c r="AA1145" s="43"/>
      <c r="AB1145" s="43" t="s">
        <v>339</v>
      </c>
      <c r="AC1145" s="6" t="s">
        <v>339</v>
      </c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</row>
    <row r="1146">
      <c r="A1146" s="6"/>
      <c r="B1146" s="6"/>
      <c r="C1146" s="6"/>
      <c r="D1146" s="6"/>
      <c r="E1146" s="6"/>
      <c r="F1146" s="6" t="s">
        <v>96</v>
      </c>
      <c r="G1146" s="6"/>
      <c r="H1146" s="6" t="b">
        <v>0</v>
      </c>
      <c r="I1146" s="6" t="b">
        <v>0</v>
      </c>
      <c r="J1146" s="6" t="b">
        <v>0</v>
      </c>
      <c r="K1146" s="106"/>
      <c r="L1146" s="43"/>
      <c r="M1146" s="24"/>
      <c r="N1146" s="6"/>
      <c r="O1146" s="6" t="b">
        <v>0</v>
      </c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43"/>
      <c r="AA1146" s="43"/>
      <c r="AB1146" s="43" t="s">
        <v>339</v>
      </c>
      <c r="AC1146" s="6" t="s">
        <v>339</v>
      </c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</row>
    <row r="1147">
      <c r="A1147" s="6"/>
      <c r="B1147" s="6"/>
      <c r="C1147" s="6"/>
      <c r="D1147" s="6"/>
      <c r="E1147" s="6"/>
      <c r="F1147" s="6" t="s">
        <v>96</v>
      </c>
      <c r="G1147" s="6"/>
      <c r="H1147" s="6" t="b">
        <v>0</v>
      </c>
      <c r="I1147" s="6" t="b">
        <v>0</v>
      </c>
      <c r="J1147" s="6" t="b">
        <v>0</v>
      </c>
      <c r="K1147" s="106"/>
      <c r="L1147" s="43"/>
      <c r="M1147" s="24"/>
      <c r="N1147" s="6"/>
      <c r="O1147" s="6" t="b">
        <v>0</v>
      </c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43"/>
      <c r="AA1147" s="43"/>
      <c r="AB1147" s="43" t="s">
        <v>339</v>
      </c>
      <c r="AC1147" s="6" t="s">
        <v>339</v>
      </c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</row>
    <row r="1148">
      <c r="A1148" s="6"/>
      <c r="B1148" s="6"/>
      <c r="C1148" s="6"/>
      <c r="D1148" s="6"/>
      <c r="E1148" s="6"/>
      <c r="F1148" s="6" t="s">
        <v>96</v>
      </c>
      <c r="G1148" s="6"/>
      <c r="H1148" s="6" t="b">
        <v>0</v>
      </c>
      <c r="I1148" s="6" t="b">
        <v>0</v>
      </c>
      <c r="J1148" s="6" t="b">
        <v>0</v>
      </c>
      <c r="K1148" s="106"/>
      <c r="L1148" s="43"/>
      <c r="M1148" s="24"/>
      <c r="N1148" s="6"/>
      <c r="O1148" s="6" t="b">
        <v>0</v>
      </c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43"/>
      <c r="AA1148" s="43"/>
      <c r="AB1148" s="43" t="s">
        <v>339</v>
      </c>
      <c r="AC1148" s="6" t="s">
        <v>339</v>
      </c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</row>
    <row r="1149">
      <c r="A1149" s="6"/>
      <c r="B1149" s="6"/>
      <c r="C1149" s="6"/>
      <c r="D1149" s="6"/>
      <c r="E1149" s="6"/>
      <c r="F1149" s="6" t="s">
        <v>96</v>
      </c>
      <c r="G1149" s="6"/>
      <c r="H1149" s="6" t="b">
        <v>0</v>
      </c>
      <c r="I1149" s="6" t="b">
        <v>0</v>
      </c>
      <c r="J1149" s="6" t="b">
        <v>0</v>
      </c>
      <c r="K1149" s="106"/>
      <c r="L1149" s="43"/>
      <c r="M1149" s="24"/>
      <c r="N1149" s="6"/>
      <c r="O1149" s="6" t="b">
        <v>0</v>
      </c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43"/>
      <c r="AA1149" s="43"/>
      <c r="AB1149" s="43" t="s">
        <v>339</v>
      </c>
      <c r="AC1149" s="6" t="s">
        <v>339</v>
      </c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</row>
    <row r="1150">
      <c r="A1150" s="6"/>
      <c r="B1150" s="6"/>
      <c r="C1150" s="6"/>
      <c r="D1150" s="6"/>
      <c r="E1150" s="6"/>
      <c r="F1150" s="6" t="s">
        <v>96</v>
      </c>
      <c r="G1150" s="6"/>
      <c r="H1150" s="6" t="b">
        <v>0</v>
      </c>
      <c r="I1150" s="6" t="b">
        <v>0</v>
      </c>
      <c r="J1150" s="6" t="b">
        <v>0</v>
      </c>
      <c r="K1150" s="106"/>
      <c r="L1150" s="43"/>
      <c r="M1150" s="24"/>
      <c r="N1150" s="6"/>
      <c r="O1150" s="6" t="b">
        <v>0</v>
      </c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43"/>
      <c r="AA1150" s="43"/>
      <c r="AB1150" s="43" t="s">
        <v>339</v>
      </c>
      <c r="AC1150" s="6" t="s">
        <v>339</v>
      </c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</row>
    <row r="1151">
      <c r="A1151" s="6"/>
      <c r="B1151" s="6"/>
      <c r="C1151" s="6"/>
      <c r="D1151" s="6"/>
      <c r="E1151" s="6"/>
      <c r="F1151" s="6" t="s">
        <v>96</v>
      </c>
      <c r="G1151" s="6"/>
      <c r="H1151" s="6" t="b">
        <v>0</v>
      </c>
      <c r="I1151" s="6" t="b">
        <v>0</v>
      </c>
      <c r="J1151" s="6" t="b">
        <v>0</v>
      </c>
      <c r="K1151" s="106"/>
      <c r="L1151" s="43"/>
      <c r="M1151" s="24"/>
      <c r="N1151" s="6"/>
      <c r="O1151" s="6" t="b">
        <v>0</v>
      </c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43"/>
      <c r="AA1151" s="43"/>
      <c r="AB1151" s="43" t="s">
        <v>339</v>
      </c>
      <c r="AC1151" s="6" t="s">
        <v>339</v>
      </c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</row>
    <row r="1152">
      <c r="A1152" s="6"/>
      <c r="B1152" s="6"/>
      <c r="C1152" s="6"/>
      <c r="D1152" s="6"/>
      <c r="E1152" s="6"/>
      <c r="F1152" s="6" t="s">
        <v>96</v>
      </c>
      <c r="G1152" s="6"/>
      <c r="H1152" s="6" t="b">
        <v>0</v>
      </c>
      <c r="I1152" s="6" t="b">
        <v>0</v>
      </c>
      <c r="J1152" s="6" t="b">
        <v>0</v>
      </c>
      <c r="K1152" s="106"/>
      <c r="L1152" s="43"/>
      <c r="M1152" s="24"/>
      <c r="N1152" s="6"/>
      <c r="O1152" s="6" t="b">
        <v>0</v>
      </c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43"/>
      <c r="AA1152" s="43"/>
      <c r="AB1152" s="43" t="s">
        <v>339</v>
      </c>
      <c r="AC1152" s="6" t="s">
        <v>339</v>
      </c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</row>
    <row r="1153">
      <c r="A1153" s="6"/>
      <c r="B1153" s="6"/>
      <c r="C1153" s="6"/>
      <c r="D1153" s="6"/>
      <c r="E1153" s="6"/>
      <c r="F1153" s="6" t="s">
        <v>96</v>
      </c>
      <c r="G1153" s="6"/>
      <c r="H1153" s="6" t="b">
        <v>0</v>
      </c>
      <c r="I1153" s="6" t="b">
        <v>0</v>
      </c>
      <c r="J1153" s="6" t="b">
        <v>0</v>
      </c>
      <c r="K1153" s="106"/>
      <c r="L1153" s="43"/>
      <c r="M1153" s="24"/>
      <c r="N1153" s="6"/>
      <c r="O1153" s="6" t="b">
        <v>0</v>
      </c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43"/>
      <c r="AA1153" s="43"/>
      <c r="AB1153" s="43" t="s">
        <v>339</v>
      </c>
      <c r="AC1153" s="6" t="s">
        <v>339</v>
      </c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</row>
    <row r="1154">
      <c r="A1154" s="6"/>
      <c r="B1154" s="6"/>
      <c r="C1154" s="6"/>
      <c r="D1154" s="6"/>
      <c r="E1154" s="6"/>
      <c r="F1154" s="6" t="s">
        <v>96</v>
      </c>
      <c r="G1154" s="6"/>
      <c r="H1154" s="6" t="b">
        <v>0</v>
      </c>
      <c r="I1154" s="6" t="b">
        <v>0</v>
      </c>
      <c r="J1154" s="6" t="b">
        <v>0</v>
      </c>
      <c r="K1154" s="106"/>
      <c r="L1154" s="43"/>
      <c r="M1154" s="24"/>
      <c r="N1154" s="6"/>
      <c r="O1154" s="6" t="b">
        <v>0</v>
      </c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43"/>
      <c r="AA1154" s="43"/>
      <c r="AB1154" s="43" t="s">
        <v>339</v>
      </c>
      <c r="AC1154" s="6" t="s">
        <v>339</v>
      </c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</row>
    <row r="1155">
      <c r="A1155" s="6"/>
      <c r="B1155" s="6"/>
      <c r="C1155" s="6"/>
      <c r="D1155" s="6"/>
      <c r="E1155" s="6"/>
      <c r="F1155" s="6" t="s">
        <v>96</v>
      </c>
      <c r="G1155" s="6"/>
      <c r="H1155" s="6" t="b">
        <v>0</v>
      </c>
      <c r="I1155" s="6" t="b">
        <v>0</v>
      </c>
      <c r="J1155" s="6" t="b">
        <v>0</v>
      </c>
      <c r="K1155" s="106"/>
      <c r="L1155" s="43"/>
      <c r="M1155" s="24"/>
      <c r="N1155" s="6"/>
      <c r="O1155" s="6" t="b">
        <v>0</v>
      </c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43"/>
      <c r="AA1155" s="43"/>
      <c r="AB1155" s="43" t="s">
        <v>339</v>
      </c>
      <c r="AC1155" s="6" t="s">
        <v>339</v>
      </c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</row>
    <row r="1156">
      <c r="A1156" s="6"/>
      <c r="B1156" s="6"/>
      <c r="C1156" s="6"/>
      <c r="D1156" s="6"/>
      <c r="E1156" s="6"/>
      <c r="F1156" s="6" t="s">
        <v>96</v>
      </c>
      <c r="G1156" s="6"/>
      <c r="H1156" s="6" t="b">
        <v>0</v>
      </c>
      <c r="I1156" s="6" t="b">
        <v>0</v>
      </c>
      <c r="J1156" s="6" t="b">
        <v>0</v>
      </c>
      <c r="K1156" s="106"/>
      <c r="L1156" s="43"/>
      <c r="M1156" s="24"/>
      <c r="N1156" s="6"/>
      <c r="O1156" s="6" t="b">
        <v>0</v>
      </c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43"/>
      <c r="AA1156" s="43"/>
      <c r="AB1156" s="43" t="s">
        <v>339</v>
      </c>
      <c r="AC1156" s="6" t="s">
        <v>339</v>
      </c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</row>
    <row r="1157">
      <c r="A1157" s="6"/>
      <c r="B1157" s="6"/>
      <c r="C1157" s="6"/>
      <c r="D1157" s="6"/>
      <c r="E1157" s="6"/>
      <c r="F1157" s="6" t="s">
        <v>96</v>
      </c>
      <c r="G1157" s="6"/>
      <c r="H1157" s="6" t="b">
        <v>0</v>
      </c>
      <c r="I1157" s="6" t="b">
        <v>0</v>
      </c>
      <c r="J1157" s="6" t="b">
        <v>0</v>
      </c>
      <c r="K1157" s="106"/>
      <c r="L1157" s="43"/>
      <c r="M1157" s="24"/>
      <c r="N1157" s="6"/>
      <c r="O1157" s="6" t="b">
        <v>0</v>
      </c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43"/>
      <c r="AA1157" s="43"/>
      <c r="AB1157" s="43" t="s">
        <v>339</v>
      </c>
      <c r="AC1157" s="6" t="s">
        <v>339</v>
      </c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</row>
    <row r="1158">
      <c r="A1158" s="6"/>
      <c r="B1158" s="6"/>
      <c r="C1158" s="6"/>
      <c r="D1158" s="6"/>
      <c r="E1158" s="6"/>
      <c r="F1158" s="6" t="s">
        <v>96</v>
      </c>
      <c r="G1158" s="6"/>
      <c r="H1158" s="6" t="b">
        <v>0</v>
      </c>
      <c r="I1158" s="6" t="b">
        <v>0</v>
      </c>
      <c r="J1158" s="6" t="b">
        <v>0</v>
      </c>
      <c r="K1158" s="106"/>
      <c r="L1158" s="43"/>
      <c r="M1158" s="24"/>
      <c r="N1158" s="6"/>
      <c r="O1158" s="6" t="b">
        <v>0</v>
      </c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43"/>
      <c r="AA1158" s="43"/>
      <c r="AB1158" s="43" t="s">
        <v>339</v>
      </c>
      <c r="AC1158" s="6" t="s">
        <v>339</v>
      </c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</row>
    <row r="1159">
      <c r="A1159" s="6"/>
      <c r="B1159" s="6"/>
      <c r="C1159" s="6"/>
      <c r="D1159" s="6"/>
      <c r="E1159" s="6"/>
      <c r="F1159" s="6" t="s">
        <v>96</v>
      </c>
      <c r="G1159" s="6"/>
      <c r="H1159" s="6" t="b">
        <v>0</v>
      </c>
      <c r="I1159" s="6" t="b">
        <v>0</v>
      </c>
      <c r="J1159" s="6" t="b">
        <v>0</v>
      </c>
      <c r="K1159" s="106"/>
      <c r="L1159" s="43"/>
      <c r="M1159" s="24"/>
      <c r="N1159" s="6"/>
      <c r="O1159" s="6" t="b">
        <v>0</v>
      </c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43"/>
      <c r="AA1159" s="43"/>
      <c r="AB1159" s="43" t="s">
        <v>339</v>
      </c>
      <c r="AC1159" s="6" t="s">
        <v>339</v>
      </c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</row>
    <row r="1160">
      <c r="A1160" s="6"/>
      <c r="B1160" s="6"/>
      <c r="C1160" s="6"/>
      <c r="D1160" s="6"/>
      <c r="E1160" s="6"/>
      <c r="F1160" s="6" t="s">
        <v>96</v>
      </c>
      <c r="G1160" s="6"/>
      <c r="H1160" s="6" t="b">
        <v>0</v>
      </c>
      <c r="I1160" s="6" t="b">
        <v>0</v>
      </c>
      <c r="J1160" s="6" t="b">
        <v>0</v>
      </c>
      <c r="K1160" s="106"/>
      <c r="L1160" s="43"/>
      <c r="M1160" s="24"/>
      <c r="N1160" s="6"/>
      <c r="O1160" s="6" t="b">
        <v>0</v>
      </c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43"/>
      <c r="AA1160" s="43"/>
      <c r="AB1160" s="43" t="s">
        <v>339</v>
      </c>
      <c r="AC1160" s="6" t="s">
        <v>339</v>
      </c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</row>
    <row r="1161">
      <c r="A1161" s="6"/>
      <c r="B1161" s="6"/>
      <c r="C1161" s="6"/>
      <c r="D1161" s="6"/>
      <c r="E1161" s="6"/>
      <c r="F1161" s="6" t="s">
        <v>96</v>
      </c>
      <c r="G1161" s="6"/>
      <c r="H1161" s="6" t="b">
        <v>0</v>
      </c>
      <c r="I1161" s="6" t="b">
        <v>0</v>
      </c>
      <c r="J1161" s="6" t="b">
        <v>0</v>
      </c>
      <c r="K1161" s="106"/>
      <c r="L1161" s="43"/>
      <c r="M1161" s="24"/>
      <c r="N1161" s="6"/>
      <c r="O1161" s="6" t="b">
        <v>0</v>
      </c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43"/>
      <c r="AA1161" s="43"/>
      <c r="AB1161" s="43" t="s">
        <v>339</v>
      </c>
      <c r="AC1161" s="6" t="s">
        <v>339</v>
      </c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</row>
    <row r="1162">
      <c r="A1162" s="6"/>
      <c r="B1162" s="6"/>
      <c r="C1162" s="6"/>
      <c r="D1162" s="6"/>
      <c r="E1162" s="6"/>
      <c r="F1162" s="6" t="s">
        <v>96</v>
      </c>
      <c r="G1162" s="6"/>
      <c r="H1162" s="6" t="b">
        <v>0</v>
      </c>
      <c r="I1162" s="6" t="b">
        <v>0</v>
      </c>
      <c r="J1162" s="6" t="b">
        <v>0</v>
      </c>
      <c r="K1162" s="106"/>
      <c r="L1162" s="43"/>
      <c r="M1162" s="24"/>
      <c r="N1162" s="6"/>
      <c r="O1162" s="6" t="b">
        <v>0</v>
      </c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43"/>
      <c r="AA1162" s="43"/>
      <c r="AB1162" s="43" t="s">
        <v>339</v>
      </c>
      <c r="AC1162" s="6" t="s">
        <v>339</v>
      </c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</row>
    <row r="1163">
      <c r="A1163" s="6"/>
      <c r="B1163" s="6"/>
      <c r="C1163" s="6"/>
      <c r="D1163" s="6"/>
      <c r="E1163" s="6"/>
      <c r="F1163" s="6" t="s">
        <v>96</v>
      </c>
      <c r="G1163" s="6"/>
      <c r="H1163" s="6" t="b">
        <v>0</v>
      </c>
      <c r="I1163" s="6" t="b">
        <v>0</v>
      </c>
      <c r="J1163" s="6" t="b">
        <v>0</v>
      </c>
      <c r="K1163" s="106"/>
      <c r="L1163" s="43"/>
      <c r="M1163" s="24"/>
      <c r="N1163" s="6"/>
      <c r="O1163" s="6" t="b">
        <v>0</v>
      </c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43"/>
      <c r="AA1163" s="43"/>
      <c r="AB1163" s="43" t="s">
        <v>339</v>
      </c>
      <c r="AC1163" s="6" t="s">
        <v>339</v>
      </c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</row>
    <row r="1164">
      <c r="A1164" s="6"/>
      <c r="B1164" s="6"/>
      <c r="C1164" s="6"/>
      <c r="D1164" s="6"/>
      <c r="E1164" s="6"/>
      <c r="F1164" s="6" t="s">
        <v>96</v>
      </c>
      <c r="G1164" s="6"/>
      <c r="H1164" s="6" t="b">
        <v>0</v>
      </c>
      <c r="I1164" s="6" t="b">
        <v>0</v>
      </c>
      <c r="J1164" s="6" t="b">
        <v>0</v>
      </c>
      <c r="K1164" s="106"/>
      <c r="L1164" s="43"/>
      <c r="M1164" s="24"/>
      <c r="N1164" s="6"/>
      <c r="O1164" s="6" t="b">
        <v>0</v>
      </c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43"/>
      <c r="AA1164" s="43"/>
      <c r="AB1164" s="43" t="s">
        <v>339</v>
      </c>
      <c r="AC1164" s="6" t="s">
        <v>339</v>
      </c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</row>
    <row r="1165">
      <c r="A1165" s="6"/>
      <c r="B1165" s="6"/>
      <c r="C1165" s="6"/>
      <c r="D1165" s="6"/>
      <c r="E1165" s="6"/>
      <c r="F1165" s="6" t="s">
        <v>96</v>
      </c>
      <c r="G1165" s="6"/>
      <c r="H1165" s="6" t="b">
        <v>0</v>
      </c>
      <c r="I1165" s="6" t="b">
        <v>0</v>
      </c>
      <c r="J1165" s="6" t="b">
        <v>0</v>
      </c>
      <c r="K1165" s="106"/>
      <c r="L1165" s="43"/>
      <c r="M1165" s="24"/>
      <c r="N1165" s="6"/>
      <c r="O1165" s="6" t="b">
        <v>0</v>
      </c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43"/>
      <c r="AA1165" s="43"/>
      <c r="AB1165" s="43" t="s">
        <v>339</v>
      </c>
      <c r="AC1165" s="6" t="s">
        <v>339</v>
      </c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</row>
    <row r="1166">
      <c r="A1166" s="6"/>
      <c r="B1166" s="6"/>
      <c r="C1166" s="6"/>
      <c r="D1166" s="6"/>
      <c r="E1166" s="6"/>
      <c r="F1166" s="6" t="s">
        <v>96</v>
      </c>
      <c r="G1166" s="6"/>
      <c r="H1166" s="6" t="b">
        <v>0</v>
      </c>
      <c r="I1166" s="6" t="b">
        <v>0</v>
      </c>
      <c r="J1166" s="6" t="b">
        <v>0</v>
      </c>
      <c r="K1166" s="106"/>
      <c r="L1166" s="43"/>
      <c r="M1166" s="24"/>
      <c r="N1166" s="6"/>
      <c r="O1166" s="6" t="b">
        <v>0</v>
      </c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43"/>
      <c r="AA1166" s="43"/>
      <c r="AB1166" s="43" t="s">
        <v>339</v>
      </c>
      <c r="AC1166" s="6" t="s">
        <v>339</v>
      </c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</row>
    <row r="1167">
      <c r="A1167" s="6"/>
      <c r="B1167" s="6"/>
      <c r="C1167" s="6"/>
      <c r="D1167" s="6"/>
      <c r="E1167" s="6"/>
      <c r="F1167" s="6" t="s">
        <v>96</v>
      </c>
      <c r="G1167" s="6"/>
      <c r="H1167" s="6" t="b">
        <v>0</v>
      </c>
      <c r="I1167" s="6" t="b">
        <v>0</v>
      </c>
      <c r="J1167" s="6" t="b">
        <v>0</v>
      </c>
      <c r="K1167" s="106"/>
      <c r="L1167" s="43"/>
      <c r="M1167" s="24"/>
      <c r="N1167" s="6"/>
      <c r="O1167" s="6" t="b">
        <v>0</v>
      </c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43"/>
      <c r="AA1167" s="43"/>
      <c r="AB1167" s="43" t="s">
        <v>339</v>
      </c>
      <c r="AC1167" s="6" t="s">
        <v>339</v>
      </c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</row>
    <row r="1168">
      <c r="A1168" s="6"/>
      <c r="B1168" s="6"/>
      <c r="C1168" s="6"/>
      <c r="D1168" s="6"/>
      <c r="E1168" s="6"/>
      <c r="F1168" s="6" t="s">
        <v>96</v>
      </c>
      <c r="G1168" s="6"/>
      <c r="H1168" s="6" t="b">
        <v>0</v>
      </c>
      <c r="I1168" s="6" t="b">
        <v>0</v>
      </c>
      <c r="J1168" s="6" t="b">
        <v>0</v>
      </c>
      <c r="K1168" s="106"/>
      <c r="L1168" s="43"/>
      <c r="M1168" s="24"/>
      <c r="N1168" s="6"/>
      <c r="O1168" s="6" t="b">
        <v>0</v>
      </c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43"/>
      <c r="AA1168" s="43"/>
      <c r="AB1168" s="43" t="s">
        <v>339</v>
      </c>
      <c r="AC1168" s="6" t="s">
        <v>339</v>
      </c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</row>
    <row r="1169">
      <c r="A1169" s="6"/>
      <c r="B1169" s="6"/>
      <c r="C1169" s="6"/>
      <c r="D1169" s="6"/>
      <c r="E1169" s="6"/>
      <c r="F1169" s="6" t="s">
        <v>96</v>
      </c>
      <c r="G1169" s="6"/>
      <c r="H1169" s="6" t="b">
        <v>0</v>
      </c>
      <c r="I1169" s="6" t="b">
        <v>0</v>
      </c>
      <c r="J1169" s="6" t="b">
        <v>0</v>
      </c>
      <c r="K1169" s="106"/>
      <c r="L1169" s="43"/>
      <c r="M1169" s="24"/>
      <c r="N1169" s="6"/>
      <c r="O1169" s="6" t="b">
        <v>0</v>
      </c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43"/>
      <c r="AA1169" s="43"/>
      <c r="AB1169" s="43" t="s">
        <v>339</v>
      </c>
      <c r="AC1169" s="6" t="s">
        <v>339</v>
      </c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</row>
    <row r="1170">
      <c r="A1170" s="6"/>
      <c r="B1170" s="6"/>
      <c r="C1170" s="6"/>
      <c r="D1170" s="6"/>
      <c r="E1170" s="6"/>
      <c r="F1170" s="6" t="s">
        <v>96</v>
      </c>
      <c r="G1170" s="6"/>
      <c r="H1170" s="6" t="b">
        <v>0</v>
      </c>
      <c r="I1170" s="6" t="b">
        <v>0</v>
      </c>
      <c r="J1170" s="6" t="b">
        <v>0</v>
      </c>
      <c r="K1170" s="106"/>
      <c r="L1170" s="43"/>
      <c r="M1170" s="24"/>
      <c r="N1170" s="6"/>
      <c r="O1170" s="6" t="b">
        <v>0</v>
      </c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43"/>
      <c r="AA1170" s="43"/>
      <c r="AB1170" s="43" t="s">
        <v>339</v>
      </c>
      <c r="AC1170" s="6" t="s">
        <v>339</v>
      </c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</row>
    <row r="1171">
      <c r="A1171" s="6"/>
      <c r="B1171" s="6"/>
      <c r="C1171" s="6"/>
      <c r="D1171" s="6"/>
      <c r="E1171" s="6"/>
      <c r="F1171" s="6" t="s">
        <v>96</v>
      </c>
      <c r="G1171" s="6"/>
      <c r="H1171" s="6" t="b">
        <v>0</v>
      </c>
      <c r="I1171" s="6" t="b">
        <v>0</v>
      </c>
      <c r="J1171" s="6" t="b">
        <v>0</v>
      </c>
      <c r="K1171" s="106"/>
      <c r="L1171" s="43"/>
      <c r="M1171" s="24"/>
      <c r="N1171" s="6"/>
      <c r="O1171" s="6" t="b">
        <v>0</v>
      </c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43"/>
      <c r="AA1171" s="43"/>
      <c r="AB1171" s="43" t="s">
        <v>339</v>
      </c>
      <c r="AC1171" s="6" t="s">
        <v>339</v>
      </c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</row>
    <row r="1172">
      <c r="A1172" s="6"/>
      <c r="B1172" s="6"/>
      <c r="C1172" s="6"/>
      <c r="D1172" s="6"/>
      <c r="E1172" s="6"/>
      <c r="F1172" s="6" t="s">
        <v>96</v>
      </c>
      <c r="G1172" s="6"/>
      <c r="H1172" s="6" t="b">
        <v>0</v>
      </c>
      <c r="I1172" s="6" t="b">
        <v>0</v>
      </c>
      <c r="J1172" s="6" t="b">
        <v>0</v>
      </c>
      <c r="K1172" s="106"/>
      <c r="L1172" s="43"/>
      <c r="M1172" s="24"/>
      <c r="N1172" s="6"/>
      <c r="O1172" s="6" t="b">
        <v>0</v>
      </c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43"/>
      <c r="AA1172" s="43"/>
      <c r="AB1172" s="43" t="s">
        <v>339</v>
      </c>
      <c r="AC1172" s="6" t="s">
        <v>339</v>
      </c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</row>
    <row r="1173">
      <c r="A1173" s="6"/>
      <c r="B1173" s="6"/>
      <c r="C1173" s="6"/>
      <c r="D1173" s="6"/>
      <c r="E1173" s="6"/>
      <c r="F1173" s="6" t="s">
        <v>96</v>
      </c>
      <c r="G1173" s="6"/>
      <c r="H1173" s="6" t="b">
        <v>0</v>
      </c>
      <c r="I1173" s="6" t="b">
        <v>0</v>
      </c>
      <c r="J1173" s="6" t="b">
        <v>0</v>
      </c>
      <c r="K1173" s="106"/>
      <c r="L1173" s="43"/>
      <c r="M1173" s="24"/>
      <c r="N1173" s="6"/>
      <c r="O1173" s="6" t="b">
        <v>0</v>
      </c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43"/>
      <c r="AA1173" s="43"/>
      <c r="AB1173" s="43" t="s">
        <v>339</v>
      </c>
      <c r="AC1173" s="6" t="s">
        <v>339</v>
      </c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</row>
    <row r="1174">
      <c r="A1174" s="6"/>
      <c r="B1174" s="6"/>
      <c r="C1174" s="6"/>
      <c r="D1174" s="6"/>
      <c r="E1174" s="6"/>
      <c r="F1174" s="6" t="s">
        <v>96</v>
      </c>
      <c r="G1174" s="6"/>
      <c r="H1174" s="6" t="b">
        <v>0</v>
      </c>
      <c r="I1174" s="6" t="b">
        <v>0</v>
      </c>
      <c r="J1174" s="6" t="b">
        <v>0</v>
      </c>
      <c r="K1174" s="106"/>
      <c r="L1174" s="43"/>
      <c r="M1174" s="24"/>
      <c r="N1174" s="6"/>
      <c r="O1174" s="6" t="b">
        <v>0</v>
      </c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43"/>
      <c r="AA1174" s="43"/>
      <c r="AB1174" s="43" t="s">
        <v>339</v>
      </c>
      <c r="AC1174" s="6" t="s">
        <v>339</v>
      </c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</row>
    <row r="1175">
      <c r="A1175" s="6"/>
      <c r="B1175" s="6"/>
      <c r="C1175" s="6"/>
      <c r="D1175" s="6"/>
      <c r="E1175" s="6"/>
      <c r="F1175" s="6" t="s">
        <v>96</v>
      </c>
      <c r="G1175" s="6"/>
      <c r="H1175" s="6" t="b">
        <v>0</v>
      </c>
      <c r="I1175" s="6" t="b">
        <v>0</v>
      </c>
      <c r="J1175" s="6" t="b">
        <v>0</v>
      </c>
      <c r="K1175" s="106"/>
      <c r="L1175" s="43"/>
      <c r="M1175" s="24"/>
      <c r="N1175" s="6"/>
      <c r="O1175" s="6" t="b">
        <v>0</v>
      </c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43"/>
      <c r="AA1175" s="43"/>
      <c r="AB1175" s="43" t="s">
        <v>339</v>
      </c>
      <c r="AC1175" s="6" t="s">
        <v>339</v>
      </c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</row>
    <row r="1176">
      <c r="A1176" s="6"/>
      <c r="B1176" s="6"/>
      <c r="C1176" s="6"/>
      <c r="D1176" s="6"/>
      <c r="E1176" s="6"/>
      <c r="F1176" s="6" t="s">
        <v>96</v>
      </c>
      <c r="G1176" s="6"/>
      <c r="H1176" s="6" t="b">
        <v>0</v>
      </c>
      <c r="I1176" s="6" t="b">
        <v>0</v>
      </c>
      <c r="J1176" s="6" t="b">
        <v>0</v>
      </c>
      <c r="K1176" s="106"/>
      <c r="L1176" s="43"/>
      <c r="M1176" s="24"/>
      <c r="N1176" s="6"/>
      <c r="O1176" s="6" t="b">
        <v>0</v>
      </c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43"/>
      <c r="AA1176" s="43"/>
      <c r="AB1176" s="43" t="s">
        <v>339</v>
      </c>
      <c r="AC1176" s="6" t="s">
        <v>339</v>
      </c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</row>
    <row r="1177">
      <c r="A1177" s="6"/>
      <c r="B1177" s="6"/>
      <c r="C1177" s="6"/>
      <c r="D1177" s="6"/>
      <c r="E1177" s="6"/>
      <c r="F1177" s="6" t="s">
        <v>96</v>
      </c>
      <c r="G1177" s="6"/>
      <c r="H1177" s="6" t="b">
        <v>0</v>
      </c>
      <c r="I1177" s="6" t="b">
        <v>0</v>
      </c>
      <c r="J1177" s="6" t="b">
        <v>0</v>
      </c>
      <c r="K1177" s="106"/>
      <c r="L1177" s="43"/>
      <c r="M1177" s="24"/>
      <c r="N1177" s="6"/>
      <c r="O1177" s="6" t="b">
        <v>0</v>
      </c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43"/>
      <c r="AA1177" s="43"/>
      <c r="AB1177" s="43" t="s">
        <v>339</v>
      </c>
      <c r="AC1177" s="6" t="s">
        <v>339</v>
      </c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</row>
    <row r="1178">
      <c r="A1178" s="6"/>
      <c r="B1178" s="6"/>
      <c r="C1178" s="6"/>
      <c r="D1178" s="6"/>
      <c r="E1178" s="6"/>
      <c r="F1178" s="6" t="s">
        <v>96</v>
      </c>
      <c r="G1178" s="6"/>
      <c r="H1178" s="6" t="b">
        <v>0</v>
      </c>
      <c r="I1178" s="6" t="b">
        <v>0</v>
      </c>
      <c r="J1178" s="6" t="b">
        <v>0</v>
      </c>
      <c r="K1178" s="106"/>
      <c r="L1178" s="43"/>
      <c r="M1178" s="24"/>
      <c r="N1178" s="6"/>
      <c r="O1178" s="6" t="b">
        <v>0</v>
      </c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43"/>
      <c r="AA1178" s="43"/>
      <c r="AB1178" s="43" t="s">
        <v>339</v>
      </c>
      <c r="AC1178" s="6" t="s">
        <v>339</v>
      </c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</row>
    <row r="1179">
      <c r="A1179" s="6"/>
      <c r="B1179" s="6"/>
      <c r="C1179" s="6"/>
      <c r="D1179" s="6"/>
      <c r="E1179" s="6"/>
      <c r="F1179" s="6" t="s">
        <v>96</v>
      </c>
      <c r="G1179" s="6"/>
      <c r="H1179" s="6" t="b">
        <v>0</v>
      </c>
      <c r="I1179" s="6" t="b">
        <v>0</v>
      </c>
      <c r="J1179" s="6" t="b">
        <v>0</v>
      </c>
      <c r="K1179" s="106"/>
      <c r="L1179" s="43"/>
      <c r="M1179" s="24"/>
      <c r="N1179" s="6"/>
      <c r="O1179" s="6" t="b">
        <v>0</v>
      </c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43"/>
      <c r="AA1179" s="43"/>
      <c r="AB1179" s="43" t="s">
        <v>339</v>
      </c>
      <c r="AC1179" s="6" t="s">
        <v>339</v>
      </c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</row>
    <row r="1180">
      <c r="A1180" s="6"/>
      <c r="B1180" s="6"/>
      <c r="C1180" s="6"/>
      <c r="D1180" s="6"/>
      <c r="E1180" s="6"/>
      <c r="F1180" s="6" t="s">
        <v>96</v>
      </c>
      <c r="G1180" s="6"/>
      <c r="H1180" s="6" t="b">
        <v>0</v>
      </c>
      <c r="I1180" s="6" t="b">
        <v>0</v>
      </c>
      <c r="J1180" s="6" t="b">
        <v>0</v>
      </c>
      <c r="K1180" s="106"/>
      <c r="L1180" s="43"/>
      <c r="M1180" s="24"/>
      <c r="N1180" s="6"/>
      <c r="O1180" s="6" t="b">
        <v>0</v>
      </c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43"/>
      <c r="AA1180" s="43"/>
      <c r="AB1180" s="43" t="s">
        <v>339</v>
      </c>
      <c r="AC1180" s="6" t="s">
        <v>339</v>
      </c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</row>
    <row r="1181">
      <c r="A1181" s="6"/>
      <c r="B1181" s="6"/>
      <c r="C1181" s="6"/>
      <c r="D1181" s="6"/>
      <c r="E1181" s="6"/>
      <c r="F1181" s="6" t="s">
        <v>96</v>
      </c>
      <c r="G1181" s="6"/>
      <c r="H1181" s="6" t="b">
        <v>0</v>
      </c>
      <c r="I1181" s="6" t="b">
        <v>0</v>
      </c>
      <c r="J1181" s="6" t="b">
        <v>0</v>
      </c>
      <c r="K1181" s="106"/>
      <c r="L1181" s="43"/>
      <c r="M1181" s="24"/>
      <c r="N1181" s="6"/>
      <c r="O1181" s="6" t="b">
        <v>0</v>
      </c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43"/>
      <c r="AA1181" s="43"/>
      <c r="AB1181" s="43" t="s">
        <v>339</v>
      </c>
      <c r="AC1181" s="6" t="s">
        <v>339</v>
      </c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</row>
    <row r="1182">
      <c r="A1182" s="6"/>
      <c r="B1182" s="6"/>
      <c r="C1182" s="6"/>
      <c r="D1182" s="6"/>
      <c r="E1182" s="6"/>
      <c r="F1182" s="6" t="s">
        <v>96</v>
      </c>
      <c r="G1182" s="6"/>
      <c r="H1182" s="6" t="b">
        <v>0</v>
      </c>
      <c r="I1182" s="6" t="b">
        <v>0</v>
      </c>
      <c r="J1182" s="6" t="b">
        <v>0</v>
      </c>
      <c r="K1182" s="106"/>
      <c r="L1182" s="43"/>
      <c r="M1182" s="24"/>
      <c r="N1182" s="6"/>
      <c r="O1182" s="6" t="b">
        <v>0</v>
      </c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43"/>
      <c r="AA1182" s="43"/>
      <c r="AB1182" s="43" t="s">
        <v>339</v>
      </c>
      <c r="AC1182" s="6" t="s">
        <v>339</v>
      </c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</row>
    <row r="1183">
      <c r="A1183" s="6"/>
      <c r="B1183" s="6"/>
      <c r="C1183" s="6"/>
      <c r="D1183" s="6"/>
      <c r="E1183" s="6"/>
      <c r="F1183" s="6" t="s">
        <v>96</v>
      </c>
      <c r="G1183" s="6"/>
      <c r="H1183" s="6" t="b">
        <v>0</v>
      </c>
      <c r="I1183" s="6" t="b">
        <v>0</v>
      </c>
      <c r="J1183" s="6" t="b">
        <v>0</v>
      </c>
      <c r="K1183" s="106"/>
      <c r="L1183" s="43"/>
      <c r="M1183" s="24"/>
      <c r="N1183" s="6"/>
      <c r="O1183" s="6" t="b">
        <v>0</v>
      </c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43"/>
      <c r="AA1183" s="43"/>
      <c r="AB1183" s="43" t="s">
        <v>339</v>
      </c>
      <c r="AC1183" s="6" t="s">
        <v>339</v>
      </c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</row>
    <row r="1184">
      <c r="A1184" s="6"/>
      <c r="B1184" s="6"/>
      <c r="C1184" s="6"/>
      <c r="D1184" s="6"/>
      <c r="E1184" s="6"/>
      <c r="F1184" s="6" t="s">
        <v>96</v>
      </c>
      <c r="G1184" s="6"/>
      <c r="H1184" s="6" t="b">
        <v>0</v>
      </c>
      <c r="I1184" s="6" t="b">
        <v>0</v>
      </c>
      <c r="J1184" s="6" t="b">
        <v>0</v>
      </c>
      <c r="K1184" s="106"/>
      <c r="L1184" s="43"/>
      <c r="M1184" s="24"/>
      <c r="N1184" s="6"/>
      <c r="O1184" s="6" t="b">
        <v>0</v>
      </c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43"/>
      <c r="AA1184" s="43"/>
      <c r="AB1184" s="43" t="s">
        <v>339</v>
      </c>
      <c r="AC1184" s="6" t="s">
        <v>339</v>
      </c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</row>
    <row r="1185">
      <c r="A1185" s="6"/>
      <c r="B1185" s="6"/>
      <c r="C1185" s="6"/>
      <c r="D1185" s="6"/>
      <c r="E1185" s="6"/>
      <c r="F1185" s="6" t="s">
        <v>96</v>
      </c>
      <c r="G1185" s="6"/>
      <c r="H1185" s="6" t="b">
        <v>0</v>
      </c>
      <c r="I1185" s="6" t="b">
        <v>0</v>
      </c>
      <c r="J1185" s="6" t="b">
        <v>0</v>
      </c>
      <c r="K1185" s="106"/>
      <c r="L1185" s="43"/>
      <c r="M1185" s="24"/>
      <c r="N1185" s="6"/>
      <c r="O1185" s="6" t="b">
        <v>0</v>
      </c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43"/>
      <c r="AA1185" s="43"/>
      <c r="AB1185" s="43" t="s">
        <v>339</v>
      </c>
      <c r="AC1185" s="6" t="s">
        <v>339</v>
      </c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</row>
    <row r="1186">
      <c r="A1186" s="6"/>
      <c r="B1186" s="6"/>
      <c r="C1186" s="6"/>
      <c r="D1186" s="6"/>
      <c r="E1186" s="6"/>
      <c r="F1186" s="6" t="s">
        <v>96</v>
      </c>
      <c r="G1186" s="6"/>
      <c r="H1186" s="6" t="b">
        <v>0</v>
      </c>
      <c r="I1186" s="6" t="b">
        <v>0</v>
      </c>
      <c r="J1186" s="6" t="b">
        <v>0</v>
      </c>
      <c r="K1186" s="106"/>
      <c r="L1186" s="43"/>
      <c r="M1186" s="24"/>
      <c r="N1186" s="6"/>
      <c r="O1186" s="6" t="b">
        <v>0</v>
      </c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43"/>
      <c r="AA1186" s="43"/>
      <c r="AB1186" s="43" t="s">
        <v>339</v>
      </c>
      <c r="AC1186" s="6" t="s">
        <v>339</v>
      </c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</row>
    <row r="1187">
      <c r="A1187" s="6"/>
      <c r="B1187" s="6"/>
      <c r="C1187" s="6"/>
      <c r="D1187" s="6"/>
      <c r="E1187" s="6"/>
      <c r="F1187" s="6" t="s">
        <v>96</v>
      </c>
      <c r="G1187" s="6"/>
      <c r="H1187" s="6" t="b">
        <v>0</v>
      </c>
      <c r="I1187" s="6" t="b">
        <v>0</v>
      </c>
      <c r="J1187" s="6" t="b">
        <v>0</v>
      </c>
      <c r="K1187" s="106"/>
      <c r="L1187" s="43"/>
      <c r="M1187" s="24"/>
      <c r="N1187" s="6"/>
      <c r="O1187" s="6" t="b">
        <v>0</v>
      </c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43"/>
      <c r="AA1187" s="43"/>
      <c r="AB1187" s="43" t="s">
        <v>339</v>
      </c>
      <c r="AC1187" s="6" t="s">
        <v>339</v>
      </c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</row>
    <row r="1188">
      <c r="A1188" s="6"/>
      <c r="B1188" s="6"/>
      <c r="C1188" s="6"/>
      <c r="D1188" s="6"/>
      <c r="E1188" s="6"/>
      <c r="F1188" s="6" t="s">
        <v>96</v>
      </c>
      <c r="G1188" s="6"/>
      <c r="H1188" s="6" t="b">
        <v>0</v>
      </c>
      <c r="I1188" s="6" t="b">
        <v>0</v>
      </c>
      <c r="J1188" s="6" t="b">
        <v>0</v>
      </c>
      <c r="K1188" s="106"/>
      <c r="L1188" s="43"/>
      <c r="M1188" s="24"/>
      <c r="N1188" s="6"/>
      <c r="O1188" s="6" t="b">
        <v>0</v>
      </c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43"/>
      <c r="AA1188" s="43"/>
      <c r="AB1188" s="43" t="s">
        <v>339</v>
      </c>
      <c r="AC1188" s="6" t="s">
        <v>339</v>
      </c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</row>
    <row r="1189">
      <c r="A1189" s="6"/>
      <c r="B1189" s="6"/>
      <c r="C1189" s="6"/>
      <c r="D1189" s="6"/>
      <c r="E1189" s="6"/>
      <c r="F1189" s="6" t="s">
        <v>96</v>
      </c>
      <c r="G1189" s="6"/>
      <c r="H1189" s="6" t="b">
        <v>0</v>
      </c>
      <c r="I1189" s="6" t="b">
        <v>0</v>
      </c>
      <c r="J1189" s="6" t="b">
        <v>0</v>
      </c>
      <c r="K1189" s="106"/>
      <c r="L1189" s="43"/>
      <c r="M1189" s="24"/>
      <c r="N1189" s="6"/>
      <c r="O1189" s="6" t="b">
        <v>0</v>
      </c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43"/>
      <c r="AA1189" s="43"/>
      <c r="AB1189" s="43" t="s">
        <v>339</v>
      </c>
      <c r="AC1189" s="6" t="s">
        <v>339</v>
      </c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</row>
    <row r="1190">
      <c r="A1190" s="6"/>
      <c r="B1190" s="6"/>
      <c r="C1190" s="6"/>
      <c r="D1190" s="6"/>
      <c r="E1190" s="6"/>
      <c r="F1190" s="6" t="s">
        <v>96</v>
      </c>
      <c r="G1190" s="6"/>
      <c r="H1190" s="6" t="b">
        <v>0</v>
      </c>
      <c r="I1190" s="6" t="b">
        <v>0</v>
      </c>
      <c r="J1190" s="6" t="b">
        <v>0</v>
      </c>
      <c r="K1190" s="106"/>
      <c r="L1190" s="43"/>
      <c r="M1190" s="24"/>
      <c r="N1190" s="6"/>
      <c r="O1190" s="6" t="b">
        <v>0</v>
      </c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43"/>
      <c r="AA1190" s="43"/>
      <c r="AB1190" s="43" t="s">
        <v>339</v>
      </c>
      <c r="AC1190" s="6" t="s">
        <v>339</v>
      </c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</row>
    <row r="1191">
      <c r="A1191" s="6"/>
      <c r="B1191" s="6"/>
      <c r="C1191" s="6"/>
      <c r="D1191" s="6"/>
      <c r="E1191" s="6"/>
      <c r="F1191" s="6" t="s">
        <v>96</v>
      </c>
      <c r="G1191" s="6"/>
      <c r="H1191" s="6" t="b">
        <v>0</v>
      </c>
      <c r="I1191" s="6" t="b">
        <v>0</v>
      </c>
      <c r="J1191" s="6" t="b">
        <v>0</v>
      </c>
      <c r="K1191" s="106"/>
      <c r="L1191" s="43"/>
      <c r="M1191" s="24"/>
      <c r="N1191" s="6"/>
      <c r="O1191" s="6" t="b">
        <v>0</v>
      </c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43"/>
      <c r="AA1191" s="43"/>
      <c r="AB1191" s="43" t="s">
        <v>339</v>
      </c>
      <c r="AC1191" s="6" t="s">
        <v>339</v>
      </c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</row>
    <row r="1192">
      <c r="A1192" s="6"/>
      <c r="B1192" s="6"/>
      <c r="C1192" s="6"/>
      <c r="D1192" s="6"/>
      <c r="E1192" s="6"/>
      <c r="F1192" s="6" t="s">
        <v>96</v>
      </c>
      <c r="G1192" s="6"/>
      <c r="H1192" s="6" t="b">
        <v>0</v>
      </c>
      <c r="I1192" s="6" t="b">
        <v>0</v>
      </c>
      <c r="J1192" s="6" t="b">
        <v>0</v>
      </c>
      <c r="K1192" s="106"/>
      <c r="L1192" s="43"/>
      <c r="M1192" s="24"/>
      <c r="N1192" s="6"/>
      <c r="O1192" s="6" t="b">
        <v>0</v>
      </c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43"/>
      <c r="AA1192" s="43"/>
      <c r="AB1192" s="43" t="s">
        <v>339</v>
      </c>
      <c r="AC1192" s="6" t="s">
        <v>339</v>
      </c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</row>
    <row r="1193">
      <c r="A1193" s="6"/>
      <c r="B1193" s="6"/>
      <c r="C1193" s="6"/>
      <c r="D1193" s="6"/>
      <c r="E1193" s="6"/>
      <c r="F1193" s="6" t="s">
        <v>96</v>
      </c>
      <c r="G1193" s="6"/>
      <c r="H1193" s="6" t="b">
        <v>0</v>
      </c>
      <c r="I1193" s="6" t="b">
        <v>0</v>
      </c>
      <c r="J1193" s="6" t="b">
        <v>0</v>
      </c>
      <c r="K1193" s="106"/>
      <c r="L1193" s="43"/>
      <c r="M1193" s="24"/>
      <c r="N1193" s="6"/>
      <c r="O1193" s="6" t="b">
        <v>0</v>
      </c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43"/>
      <c r="AA1193" s="43"/>
      <c r="AB1193" s="43" t="s">
        <v>339</v>
      </c>
      <c r="AC1193" s="6" t="s">
        <v>339</v>
      </c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</row>
    <row r="1194">
      <c r="A1194" s="6"/>
      <c r="B1194" s="6"/>
      <c r="C1194" s="6"/>
      <c r="D1194" s="6"/>
      <c r="E1194" s="6"/>
      <c r="F1194" s="6" t="s">
        <v>96</v>
      </c>
      <c r="G1194" s="6"/>
      <c r="H1194" s="6" t="b">
        <v>0</v>
      </c>
      <c r="I1194" s="6" t="b">
        <v>0</v>
      </c>
      <c r="J1194" s="6" t="b">
        <v>0</v>
      </c>
      <c r="K1194" s="106"/>
      <c r="L1194" s="43"/>
      <c r="M1194" s="24"/>
      <c r="N1194" s="6"/>
      <c r="O1194" s="6" t="b">
        <v>0</v>
      </c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43"/>
      <c r="AA1194" s="43"/>
      <c r="AB1194" s="43" t="s">
        <v>339</v>
      </c>
      <c r="AC1194" s="6" t="s">
        <v>339</v>
      </c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</row>
    <row r="1195">
      <c r="A1195" s="6"/>
      <c r="B1195" s="6"/>
      <c r="C1195" s="6"/>
      <c r="D1195" s="6"/>
      <c r="E1195" s="6"/>
      <c r="F1195" s="6" t="s">
        <v>96</v>
      </c>
      <c r="G1195" s="6"/>
      <c r="H1195" s="6" t="b">
        <v>0</v>
      </c>
      <c r="I1195" s="6" t="b">
        <v>0</v>
      </c>
      <c r="J1195" s="6" t="b">
        <v>0</v>
      </c>
      <c r="K1195" s="106"/>
      <c r="L1195" s="43"/>
      <c r="M1195" s="24"/>
      <c r="N1195" s="6"/>
      <c r="O1195" s="6" t="b">
        <v>0</v>
      </c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43"/>
      <c r="AA1195" s="43"/>
      <c r="AB1195" s="43" t="s">
        <v>339</v>
      </c>
      <c r="AC1195" s="6" t="s">
        <v>339</v>
      </c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</row>
    <row r="1196">
      <c r="A1196" s="6"/>
      <c r="B1196" s="6"/>
      <c r="C1196" s="6"/>
      <c r="D1196" s="6"/>
      <c r="E1196" s="6"/>
      <c r="F1196" s="6" t="s">
        <v>96</v>
      </c>
      <c r="G1196" s="6"/>
      <c r="H1196" s="6" t="b">
        <v>0</v>
      </c>
      <c r="I1196" s="6" t="b">
        <v>0</v>
      </c>
      <c r="J1196" s="6" t="b">
        <v>0</v>
      </c>
      <c r="K1196" s="106"/>
      <c r="L1196" s="43"/>
      <c r="M1196" s="24"/>
      <c r="N1196" s="6"/>
      <c r="O1196" s="6" t="b">
        <v>0</v>
      </c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43"/>
      <c r="AA1196" s="43"/>
      <c r="AB1196" s="43" t="s">
        <v>339</v>
      </c>
      <c r="AC1196" s="6" t="s">
        <v>339</v>
      </c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</row>
    <row r="1197">
      <c r="A1197" s="6"/>
      <c r="B1197" s="6"/>
      <c r="C1197" s="6"/>
      <c r="D1197" s="6"/>
      <c r="E1197" s="6"/>
      <c r="F1197" s="6" t="s">
        <v>96</v>
      </c>
      <c r="G1197" s="6"/>
      <c r="H1197" s="6" t="b">
        <v>0</v>
      </c>
      <c r="I1197" s="6" t="b">
        <v>0</v>
      </c>
      <c r="J1197" s="6" t="b">
        <v>0</v>
      </c>
      <c r="K1197" s="106"/>
      <c r="L1197" s="43"/>
      <c r="M1197" s="24"/>
      <c r="N1197" s="6"/>
      <c r="O1197" s="6" t="b">
        <v>0</v>
      </c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43"/>
      <c r="AA1197" s="43"/>
      <c r="AB1197" s="43" t="s">
        <v>339</v>
      </c>
      <c r="AC1197" s="6" t="s">
        <v>339</v>
      </c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</row>
    <row r="1198">
      <c r="A1198" s="6"/>
      <c r="B1198" s="6"/>
      <c r="C1198" s="6"/>
      <c r="D1198" s="6"/>
      <c r="E1198" s="6"/>
      <c r="F1198" s="6" t="s">
        <v>96</v>
      </c>
      <c r="G1198" s="6"/>
      <c r="H1198" s="6" t="b">
        <v>0</v>
      </c>
      <c r="I1198" s="6" t="b">
        <v>0</v>
      </c>
      <c r="J1198" s="6" t="b">
        <v>0</v>
      </c>
      <c r="K1198" s="106"/>
      <c r="L1198" s="43"/>
      <c r="M1198" s="24"/>
      <c r="N1198" s="6"/>
      <c r="O1198" s="6" t="b">
        <v>0</v>
      </c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43"/>
      <c r="AA1198" s="43"/>
      <c r="AB1198" s="43" t="s">
        <v>339</v>
      </c>
      <c r="AC1198" s="6" t="s">
        <v>339</v>
      </c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</row>
    <row r="1199">
      <c r="A1199" s="6"/>
      <c r="B1199" s="6"/>
      <c r="C1199" s="6"/>
      <c r="D1199" s="6"/>
      <c r="E1199" s="6"/>
      <c r="F1199" s="6" t="s">
        <v>96</v>
      </c>
      <c r="G1199" s="6"/>
      <c r="H1199" s="6" t="b">
        <v>0</v>
      </c>
      <c r="I1199" s="6" t="b">
        <v>0</v>
      </c>
      <c r="J1199" s="6" t="b">
        <v>0</v>
      </c>
      <c r="K1199" s="106"/>
      <c r="L1199" s="43"/>
      <c r="M1199" s="24"/>
      <c r="N1199" s="6"/>
      <c r="O1199" s="6" t="b">
        <v>0</v>
      </c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43"/>
      <c r="AA1199" s="43"/>
      <c r="AB1199" s="43" t="s">
        <v>339</v>
      </c>
      <c r="AC1199" s="6" t="s">
        <v>339</v>
      </c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</row>
    <row r="1200">
      <c r="A1200" s="6"/>
      <c r="B1200" s="6"/>
      <c r="C1200" s="6"/>
      <c r="D1200" s="6"/>
      <c r="E1200" s="6"/>
      <c r="F1200" s="6" t="s">
        <v>96</v>
      </c>
      <c r="G1200" s="6"/>
      <c r="H1200" s="6" t="b">
        <v>0</v>
      </c>
      <c r="I1200" s="6" t="b">
        <v>0</v>
      </c>
      <c r="J1200" s="6" t="b">
        <v>0</v>
      </c>
      <c r="K1200" s="106"/>
      <c r="L1200" s="43"/>
      <c r="M1200" s="24"/>
      <c r="N1200" s="6"/>
      <c r="O1200" s="6" t="b">
        <v>0</v>
      </c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43"/>
      <c r="AA1200" s="43"/>
      <c r="AB1200" s="43" t="s">
        <v>339</v>
      </c>
      <c r="AC1200" s="6" t="s">
        <v>339</v>
      </c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</row>
    <row r="1201">
      <c r="A1201" s="6"/>
      <c r="B1201" s="6"/>
      <c r="C1201" s="6"/>
      <c r="D1201" s="6"/>
      <c r="E1201" s="6"/>
      <c r="F1201" s="6" t="s">
        <v>96</v>
      </c>
      <c r="G1201" s="6"/>
      <c r="H1201" s="6" t="b">
        <v>0</v>
      </c>
      <c r="I1201" s="6" t="b">
        <v>0</v>
      </c>
      <c r="J1201" s="6" t="b">
        <v>0</v>
      </c>
      <c r="K1201" s="106"/>
      <c r="L1201" s="43"/>
      <c r="M1201" s="24"/>
      <c r="N1201" s="6"/>
      <c r="O1201" s="6" t="b">
        <v>0</v>
      </c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43"/>
      <c r="AA1201" s="43"/>
      <c r="AB1201" s="43" t="s">
        <v>339</v>
      </c>
      <c r="AC1201" s="6" t="s">
        <v>339</v>
      </c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</row>
    <row r="1202">
      <c r="A1202" s="6"/>
      <c r="B1202" s="6"/>
      <c r="C1202" s="6"/>
      <c r="D1202" s="6"/>
      <c r="E1202" s="6"/>
      <c r="F1202" s="6" t="s">
        <v>96</v>
      </c>
      <c r="G1202" s="6"/>
      <c r="H1202" s="6" t="b">
        <v>0</v>
      </c>
      <c r="I1202" s="6" t="b">
        <v>0</v>
      </c>
      <c r="J1202" s="6" t="b">
        <v>0</v>
      </c>
      <c r="K1202" s="106"/>
      <c r="L1202" s="43"/>
      <c r="M1202" s="24"/>
      <c r="N1202" s="6"/>
      <c r="O1202" s="6" t="b">
        <v>0</v>
      </c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43"/>
      <c r="AA1202" s="43"/>
      <c r="AB1202" s="43" t="s">
        <v>339</v>
      </c>
      <c r="AC1202" s="6" t="s">
        <v>339</v>
      </c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</row>
    <row r="1203">
      <c r="A1203" s="6"/>
      <c r="B1203" s="6"/>
      <c r="C1203" s="6"/>
      <c r="D1203" s="6"/>
      <c r="E1203" s="6"/>
      <c r="F1203" s="6" t="s">
        <v>96</v>
      </c>
      <c r="G1203" s="6"/>
      <c r="H1203" s="6" t="b">
        <v>0</v>
      </c>
      <c r="I1203" s="6" t="b">
        <v>0</v>
      </c>
      <c r="J1203" s="6" t="b">
        <v>0</v>
      </c>
      <c r="K1203" s="106"/>
      <c r="L1203" s="43"/>
      <c r="M1203" s="24"/>
      <c r="N1203" s="6"/>
      <c r="O1203" s="6" t="b">
        <v>0</v>
      </c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43"/>
      <c r="AA1203" s="43"/>
      <c r="AB1203" s="43" t="s">
        <v>339</v>
      </c>
      <c r="AC1203" s="6" t="s">
        <v>339</v>
      </c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</row>
    <row r="1204">
      <c r="A1204" s="6"/>
      <c r="B1204" s="6"/>
      <c r="C1204" s="6"/>
      <c r="D1204" s="6"/>
      <c r="E1204" s="6"/>
      <c r="F1204" s="6" t="s">
        <v>96</v>
      </c>
      <c r="G1204" s="6"/>
      <c r="H1204" s="6" t="b">
        <v>0</v>
      </c>
      <c r="I1204" s="6" t="b">
        <v>0</v>
      </c>
      <c r="J1204" s="6" t="b">
        <v>0</v>
      </c>
      <c r="K1204" s="106"/>
      <c r="L1204" s="43"/>
      <c r="M1204" s="24"/>
      <c r="N1204" s="6"/>
      <c r="O1204" s="6" t="b">
        <v>0</v>
      </c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43"/>
      <c r="AA1204" s="43"/>
      <c r="AB1204" s="43" t="s">
        <v>339</v>
      </c>
      <c r="AC1204" s="6" t="s">
        <v>339</v>
      </c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</row>
    <row r="1205">
      <c r="A1205" s="6"/>
      <c r="B1205" s="6"/>
      <c r="C1205" s="6"/>
      <c r="D1205" s="6"/>
      <c r="E1205" s="6"/>
      <c r="F1205" s="6" t="s">
        <v>96</v>
      </c>
      <c r="G1205" s="6"/>
      <c r="H1205" s="6" t="b">
        <v>0</v>
      </c>
      <c r="I1205" s="6" t="b">
        <v>0</v>
      </c>
      <c r="J1205" s="6" t="b">
        <v>0</v>
      </c>
      <c r="K1205" s="106"/>
      <c r="L1205" s="43"/>
      <c r="M1205" s="24"/>
      <c r="N1205" s="6"/>
      <c r="O1205" s="6" t="b">
        <v>0</v>
      </c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43"/>
      <c r="AA1205" s="43"/>
      <c r="AB1205" s="43" t="s">
        <v>339</v>
      </c>
      <c r="AC1205" s="6" t="s">
        <v>339</v>
      </c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</row>
    <row r="1206">
      <c r="A1206" s="6"/>
      <c r="B1206" s="6"/>
      <c r="C1206" s="6"/>
      <c r="D1206" s="6"/>
      <c r="E1206" s="6"/>
      <c r="F1206" s="6" t="s">
        <v>96</v>
      </c>
      <c r="G1206" s="6"/>
      <c r="H1206" s="6" t="b">
        <v>0</v>
      </c>
      <c r="I1206" s="6" t="b">
        <v>0</v>
      </c>
      <c r="J1206" s="6" t="b">
        <v>0</v>
      </c>
      <c r="K1206" s="106"/>
      <c r="L1206" s="43"/>
      <c r="M1206" s="24"/>
      <c r="N1206" s="6"/>
      <c r="O1206" s="6" t="b">
        <v>0</v>
      </c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43"/>
      <c r="AA1206" s="43"/>
      <c r="AB1206" s="43" t="s">
        <v>339</v>
      </c>
      <c r="AC1206" s="6" t="s">
        <v>339</v>
      </c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</row>
    <row r="1207">
      <c r="A1207" s="6"/>
      <c r="B1207" s="6"/>
      <c r="C1207" s="6"/>
      <c r="D1207" s="6"/>
      <c r="E1207" s="6"/>
      <c r="F1207" s="6" t="s">
        <v>96</v>
      </c>
      <c r="G1207" s="6"/>
      <c r="H1207" s="6" t="b">
        <v>0</v>
      </c>
      <c r="I1207" s="6" t="b">
        <v>0</v>
      </c>
      <c r="J1207" s="6" t="b">
        <v>0</v>
      </c>
      <c r="K1207" s="106"/>
      <c r="L1207" s="43"/>
      <c r="M1207" s="24"/>
      <c r="N1207" s="6"/>
      <c r="O1207" s="6" t="b">
        <v>0</v>
      </c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43"/>
      <c r="AA1207" s="43"/>
      <c r="AB1207" s="43" t="s">
        <v>339</v>
      </c>
      <c r="AC1207" s="6" t="s">
        <v>339</v>
      </c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</row>
    <row r="1208">
      <c r="A1208" s="6"/>
      <c r="B1208" s="6"/>
      <c r="C1208" s="6"/>
      <c r="D1208" s="6"/>
      <c r="E1208" s="6"/>
      <c r="F1208" s="6" t="s">
        <v>96</v>
      </c>
      <c r="G1208" s="6"/>
      <c r="H1208" s="6" t="b">
        <v>0</v>
      </c>
      <c r="I1208" s="6" t="b">
        <v>0</v>
      </c>
      <c r="J1208" s="6" t="b">
        <v>0</v>
      </c>
      <c r="K1208" s="106"/>
      <c r="L1208" s="43"/>
      <c r="M1208" s="24"/>
      <c r="N1208" s="6"/>
      <c r="O1208" s="6" t="b">
        <v>0</v>
      </c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43"/>
      <c r="AA1208" s="43"/>
      <c r="AB1208" s="43" t="s">
        <v>339</v>
      </c>
      <c r="AC1208" s="6" t="s">
        <v>339</v>
      </c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</row>
    <row r="1209">
      <c r="A1209" s="6"/>
      <c r="B1209" s="6"/>
      <c r="C1209" s="6"/>
      <c r="D1209" s="6"/>
      <c r="E1209" s="6"/>
      <c r="F1209" s="6" t="s">
        <v>96</v>
      </c>
      <c r="G1209" s="6"/>
      <c r="H1209" s="6" t="b">
        <v>0</v>
      </c>
      <c r="I1209" s="6" t="b">
        <v>0</v>
      </c>
      <c r="J1209" s="6" t="b">
        <v>0</v>
      </c>
      <c r="K1209" s="106"/>
      <c r="L1209" s="43"/>
      <c r="M1209" s="24"/>
      <c r="N1209" s="6"/>
      <c r="O1209" s="6" t="b">
        <v>0</v>
      </c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43"/>
      <c r="AA1209" s="43"/>
      <c r="AB1209" s="43" t="s">
        <v>339</v>
      </c>
      <c r="AC1209" s="6" t="s">
        <v>339</v>
      </c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</row>
    <row r="1210">
      <c r="A1210" s="6"/>
      <c r="B1210" s="6"/>
      <c r="C1210" s="6"/>
      <c r="D1210" s="6"/>
      <c r="E1210" s="6"/>
      <c r="F1210" s="6" t="s">
        <v>96</v>
      </c>
      <c r="G1210" s="6"/>
      <c r="H1210" s="6" t="b">
        <v>0</v>
      </c>
      <c r="I1210" s="6" t="b">
        <v>0</v>
      </c>
      <c r="J1210" s="6" t="b">
        <v>0</v>
      </c>
      <c r="K1210" s="106"/>
      <c r="L1210" s="43"/>
      <c r="M1210" s="24"/>
      <c r="N1210" s="6"/>
      <c r="O1210" s="6" t="b">
        <v>0</v>
      </c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43"/>
      <c r="AA1210" s="43"/>
      <c r="AB1210" s="43" t="s">
        <v>339</v>
      </c>
      <c r="AC1210" s="6" t="s">
        <v>339</v>
      </c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</row>
    <row r="1211">
      <c r="A1211" s="6"/>
      <c r="B1211" s="6"/>
      <c r="C1211" s="6"/>
      <c r="D1211" s="6"/>
      <c r="E1211" s="6"/>
      <c r="F1211" s="6" t="s">
        <v>96</v>
      </c>
      <c r="G1211" s="6"/>
      <c r="H1211" s="6" t="b">
        <v>0</v>
      </c>
      <c r="I1211" s="6" t="b">
        <v>0</v>
      </c>
      <c r="J1211" s="6" t="b">
        <v>0</v>
      </c>
      <c r="K1211" s="106"/>
      <c r="L1211" s="43"/>
      <c r="M1211" s="24"/>
      <c r="N1211" s="6"/>
      <c r="O1211" s="6" t="b">
        <v>0</v>
      </c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43"/>
      <c r="AA1211" s="43"/>
      <c r="AB1211" s="43" t="s">
        <v>339</v>
      </c>
      <c r="AC1211" s="6" t="s">
        <v>339</v>
      </c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</row>
    <row r="1212">
      <c r="A1212" s="6"/>
      <c r="B1212" s="6"/>
      <c r="C1212" s="6"/>
      <c r="D1212" s="6"/>
      <c r="E1212" s="6"/>
      <c r="F1212" s="6" t="s">
        <v>96</v>
      </c>
      <c r="G1212" s="6"/>
      <c r="H1212" s="6" t="b">
        <v>0</v>
      </c>
      <c r="I1212" s="6" t="b">
        <v>0</v>
      </c>
      <c r="J1212" s="6" t="b">
        <v>0</v>
      </c>
      <c r="K1212" s="106"/>
      <c r="L1212" s="43"/>
      <c r="M1212" s="24"/>
      <c r="N1212" s="6"/>
      <c r="O1212" s="6" t="b">
        <v>0</v>
      </c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43"/>
      <c r="AA1212" s="43"/>
      <c r="AB1212" s="43" t="s">
        <v>339</v>
      </c>
      <c r="AC1212" s="6" t="s">
        <v>339</v>
      </c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</row>
    <row r="1213">
      <c r="A1213" s="6"/>
      <c r="B1213" s="6"/>
      <c r="C1213" s="6"/>
      <c r="D1213" s="6"/>
      <c r="E1213" s="6"/>
      <c r="F1213" s="6" t="s">
        <v>96</v>
      </c>
      <c r="G1213" s="6"/>
      <c r="H1213" s="6" t="b">
        <v>0</v>
      </c>
      <c r="I1213" s="6" t="b">
        <v>0</v>
      </c>
      <c r="J1213" s="6" t="b">
        <v>0</v>
      </c>
      <c r="K1213" s="106"/>
      <c r="L1213" s="43"/>
      <c r="M1213" s="24"/>
      <c r="N1213" s="6"/>
      <c r="O1213" s="6" t="b">
        <v>0</v>
      </c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43"/>
      <c r="AA1213" s="43"/>
      <c r="AB1213" s="43" t="s">
        <v>339</v>
      </c>
      <c r="AC1213" s="6" t="s">
        <v>339</v>
      </c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</row>
    <row r="1214">
      <c r="A1214" s="6"/>
      <c r="B1214" s="6"/>
      <c r="C1214" s="6"/>
      <c r="D1214" s="6"/>
      <c r="E1214" s="6"/>
      <c r="F1214" s="6" t="s">
        <v>96</v>
      </c>
      <c r="G1214" s="6"/>
      <c r="H1214" s="6" t="b">
        <v>0</v>
      </c>
      <c r="I1214" s="6" t="b">
        <v>0</v>
      </c>
      <c r="J1214" s="6" t="b">
        <v>0</v>
      </c>
      <c r="K1214" s="106"/>
      <c r="L1214" s="43"/>
      <c r="M1214" s="24"/>
      <c r="N1214" s="6"/>
      <c r="O1214" s="6" t="b">
        <v>0</v>
      </c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43"/>
      <c r="AA1214" s="43"/>
      <c r="AB1214" s="43" t="s">
        <v>339</v>
      </c>
      <c r="AC1214" s="6" t="s">
        <v>339</v>
      </c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</row>
    <row r="1215">
      <c r="A1215" s="6"/>
      <c r="B1215" s="6"/>
      <c r="C1215" s="6"/>
      <c r="D1215" s="6"/>
      <c r="E1215" s="6"/>
      <c r="F1215" s="6" t="s">
        <v>96</v>
      </c>
      <c r="G1215" s="6"/>
      <c r="H1215" s="6" t="b">
        <v>0</v>
      </c>
      <c r="I1215" s="6" t="b">
        <v>0</v>
      </c>
      <c r="J1215" s="6" t="b">
        <v>0</v>
      </c>
      <c r="K1215" s="106"/>
      <c r="L1215" s="43"/>
      <c r="M1215" s="24"/>
      <c r="N1215" s="6"/>
      <c r="O1215" s="6" t="b">
        <v>0</v>
      </c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43"/>
      <c r="AA1215" s="43"/>
      <c r="AB1215" s="43" t="s">
        <v>339</v>
      </c>
      <c r="AC1215" s="6" t="s">
        <v>339</v>
      </c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</row>
    <row r="1216">
      <c r="A1216" s="6"/>
      <c r="B1216" s="6"/>
      <c r="C1216" s="6"/>
      <c r="D1216" s="6"/>
      <c r="E1216" s="6"/>
      <c r="F1216" s="6" t="s">
        <v>96</v>
      </c>
      <c r="G1216" s="6"/>
      <c r="H1216" s="6" t="b">
        <v>0</v>
      </c>
      <c r="I1216" s="6" t="b">
        <v>0</v>
      </c>
      <c r="J1216" s="6" t="b">
        <v>0</v>
      </c>
      <c r="K1216" s="106"/>
      <c r="L1216" s="43"/>
      <c r="M1216" s="24"/>
      <c r="N1216" s="6"/>
      <c r="O1216" s="6" t="b">
        <v>0</v>
      </c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43"/>
      <c r="AA1216" s="43"/>
      <c r="AB1216" s="43" t="s">
        <v>339</v>
      </c>
      <c r="AC1216" s="6" t="s">
        <v>339</v>
      </c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</row>
    <row r="1217">
      <c r="A1217" s="6"/>
      <c r="B1217" s="6"/>
      <c r="C1217" s="6"/>
      <c r="D1217" s="6"/>
      <c r="E1217" s="6"/>
      <c r="F1217" s="6" t="s">
        <v>96</v>
      </c>
      <c r="G1217" s="6"/>
      <c r="H1217" s="6" t="b">
        <v>0</v>
      </c>
      <c r="I1217" s="6" t="b">
        <v>0</v>
      </c>
      <c r="J1217" s="6" t="b">
        <v>0</v>
      </c>
      <c r="K1217" s="106"/>
      <c r="L1217" s="43"/>
      <c r="M1217" s="24"/>
      <c r="N1217" s="6"/>
      <c r="O1217" s="6" t="b">
        <v>0</v>
      </c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43"/>
      <c r="AA1217" s="43"/>
      <c r="AB1217" s="43" t="s">
        <v>339</v>
      </c>
      <c r="AC1217" s="6" t="s">
        <v>339</v>
      </c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</row>
    <row r="1218">
      <c r="A1218" s="6"/>
      <c r="B1218" s="6"/>
      <c r="C1218" s="6"/>
      <c r="D1218" s="6"/>
      <c r="E1218" s="6"/>
      <c r="F1218" s="6" t="s">
        <v>96</v>
      </c>
      <c r="G1218" s="6"/>
      <c r="H1218" s="6" t="b">
        <v>0</v>
      </c>
      <c r="I1218" s="6" t="b">
        <v>0</v>
      </c>
      <c r="J1218" s="6" t="b">
        <v>0</v>
      </c>
      <c r="K1218" s="106"/>
      <c r="L1218" s="43"/>
      <c r="M1218" s="24"/>
      <c r="N1218" s="6"/>
      <c r="O1218" s="6" t="b">
        <v>0</v>
      </c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43"/>
      <c r="AA1218" s="43"/>
      <c r="AB1218" s="43" t="s">
        <v>339</v>
      </c>
      <c r="AC1218" s="6" t="s">
        <v>339</v>
      </c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</row>
    <row r="1219">
      <c r="A1219" s="6"/>
      <c r="B1219" s="6"/>
      <c r="C1219" s="6"/>
      <c r="D1219" s="6"/>
      <c r="E1219" s="6"/>
      <c r="F1219" s="6" t="s">
        <v>96</v>
      </c>
      <c r="G1219" s="6"/>
      <c r="H1219" s="6" t="b">
        <v>0</v>
      </c>
      <c r="I1219" s="6" t="b">
        <v>0</v>
      </c>
      <c r="J1219" s="6" t="b">
        <v>0</v>
      </c>
      <c r="K1219" s="106"/>
      <c r="L1219" s="43"/>
      <c r="M1219" s="24"/>
      <c r="N1219" s="6"/>
      <c r="O1219" s="6" t="b">
        <v>0</v>
      </c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43"/>
      <c r="AA1219" s="43"/>
      <c r="AB1219" s="43" t="s">
        <v>339</v>
      </c>
      <c r="AC1219" s="6" t="s">
        <v>339</v>
      </c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</row>
    <row r="1220">
      <c r="A1220" s="6"/>
      <c r="B1220" s="6"/>
      <c r="C1220" s="6"/>
      <c r="D1220" s="6"/>
      <c r="E1220" s="6"/>
      <c r="F1220" s="6" t="s">
        <v>96</v>
      </c>
      <c r="G1220" s="6"/>
      <c r="H1220" s="6" t="b">
        <v>0</v>
      </c>
      <c r="I1220" s="6" t="b">
        <v>0</v>
      </c>
      <c r="J1220" s="6" t="b">
        <v>0</v>
      </c>
      <c r="K1220" s="106"/>
      <c r="L1220" s="43"/>
      <c r="M1220" s="24"/>
      <c r="N1220" s="6"/>
      <c r="O1220" s="6" t="b">
        <v>0</v>
      </c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43"/>
      <c r="AA1220" s="43"/>
      <c r="AB1220" s="43" t="s">
        <v>339</v>
      </c>
      <c r="AC1220" s="6" t="s">
        <v>339</v>
      </c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</row>
    <row r="1221">
      <c r="A1221" s="6"/>
      <c r="B1221" s="6"/>
      <c r="C1221" s="6"/>
      <c r="D1221" s="6"/>
      <c r="E1221" s="6"/>
      <c r="F1221" s="6" t="s">
        <v>96</v>
      </c>
      <c r="G1221" s="6"/>
      <c r="H1221" s="6" t="b">
        <v>0</v>
      </c>
      <c r="I1221" s="6" t="b">
        <v>0</v>
      </c>
      <c r="J1221" s="6" t="b">
        <v>0</v>
      </c>
      <c r="K1221" s="106"/>
      <c r="L1221" s="43"/>
      <c r="M1221" s="24"/>
      <c r="N1221" s="6"/>
      <c r="O1221" s="6" t="b">
        <v>0</v>
      </c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43"/>
      <c r="AA1221" s="43"/>
      <c r="AB1221" s="43" t="s">
        <v>339</v>
      </c>
      <c r="AC1221" s="6" t="s">
        <v>339</v>
      </c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</row>
    <row r="1222">
      <c r="A1222" s="6"/>
      <c r="B1222" s="6"/>
      <c r="C1222" s="6"/>
      <c r="D1222" s="6"/>
      <c r="E1222" s="6"/>
      <c r="F1222" s="6" t="s">
        <v>96</v>
      </c>
      <c r="G1222" s="6"/>
      <c r="H1222" s="6" t="b">
        <v>0</v>
      </c>
      <c r="I1222" s="6" t="b">
        <v>0</v>
      </c>
      <c r="J1222" s="6" t="b">
        <v>0</v>
      </c>
      <c r="K1222" s="106"/>
      <c r="L1222" s="43"/>
      <c r="M1222" s="24"/>
      <c r="N1222" s="6"/>
      <c r="O1222" s="6" t="b">
        <v>0</v>
      </c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43"/>
      <c r="AA1222" s="43"/>
      <c r="AB1222" s="43" t="s">
        <v>339</v>
      </c>
      <c r="AC1222" s="6" t="s">
        <v>339</v>
      </c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</row>
    <row r="1223">
      <c r="A1223" s="6"/>
      <c r="B1223" s="6"/>
      <c r="C1223" s="6"/>
      <c r="D1223" s="6"/>
      <c r="E1223" s="6"/>
      <c r="F1223" s="6" t="s">
        <v>96</v>
      </c>
      <c r="G1223" s="6"/>
      <c r="H1223" s="6" t="b">
        <v>0</v>
      </c>
      <c r="I1223" s="6" t="b">
        <v>0</v>
      </c>
      <c r="J1223" s="6" t="b">
        <v>0</v>
      </c>
      <c r="K1223" s="106"/>
      <c r="L1223" s="43"/>
      <c r="M1223" s="24"/>
      <c r="N1223" s="6"/>
      <c r="O1223" s="6" t="b">
        <v>0</v>
      </c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43"/>
      <c r="AA1223" s="43"/>
      <c r="AB1223" s="43" t="s">
        <v>339</v>
      </c>
      <c r="AC1223" s="6" t="s">
        <v>339</v>
      </c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</row>
    <row r="1224">
      <c r="A1224" s="6"/>
      <c r="B1224" s="6"/>
      <c r="C1224" s="6"/>
      <c r="D1224" s="6"/>
      <c r="E1224" s="6"/>
      <c r="F1224" s="6" t="s">
        <v>96</v>
      </c>
      <c r="G1224" s="6"/>
      <c r="H1224" s="6" t="b">
        <v>0</v>
      </c>
      <c r="I1224" s="6" t="b">
        <v>0</v>
      </c>
      <c r="J1224" s="6" t="b">
        <v>0</v>
      </c>
      <c r="K1224" s="106"/>
      <c r="L1224" s="43"/>
      <c r="M1224" s="24"/>
      <c r="N1224" s="6"/>
      <c r="O1224" s="6" t="b">
        <v>0</v>
      </c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43"/>
      <c r="AA1224" s="43"/>
      <c r="AB1224" s="43" t="s">
        <v>339</v>
      </c>
      <c r="AC1224" s="6" t="s">
        <v>339</v>
      </c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</row>
    <row r="1225">
      <c r="A1225" s="6"/>
      <c r="B1225" s="6"/>
      <c r="C1225" s="6"/>
      <c r="D1225" s="6"/>
      <c r="E1225" s="6"/>
      <c r="F1225" s="6" t="s">
        <v>96</v>
      </c>
      <c r="G1225" s="6"/>
      <c r="H1225" s="6" t="b">
        <v>0</v>
      </c>
      <c r="I1225" s="6" t="b">
        <v>0</v>
      </c>
      <c r="J1225" s="6" t="b">
        <v>0</v>
      </c>
      <c r="K1225" s="106"/>
      <c r="L1225" s="43"/>
      <c r="M1225" s="24"/>
      <c r="N1225" s="6"/>
      <c r="O1225" s="6" t="b">
        <v>0</v>
      </c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43"/>
      <c r="AA1225" s="43"/>
      <c r="AB1225" s="43" t="s">
        <v>339</v>
      </c>
      <c r="AC1225" s="6" t="s">
        <v>339</v>
      </c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</row>
    <row r="1226">
      <c r="A1226" s="6"/>
      <c r="B1226" s="6"/>
      <c r="C1226" s="6"/>
      <c r="D1226" s="6"/>
      <c r="E1226" s="6"/>
      <c r="F1226" s="6" t="s">
        <v>96</v>
      </c>
      <c r="G1226" s="6"/>
      <c r="H1226" s="6" t="b">
        <v>0</v>
      </c>
      <c r="I1226" s="6" t="b">
        <v>0</v>
      </c>
      <c r="J1226" s="6" t="b">
        <v>0</v>
      </c>
      <c r="K1226" s="106"/>
      <c r="L1226" s="43"/>
      <c r="M1226" s="24"/>
      <c r="N1226" s="6"/>
      <c r="O1226" s="6" t="b">
        <v>0</v>
      </c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43"/>
      <c r="AA1226" s="43"/>
      <c r="AB1226" s="43" t="s">
        <v>339</v>
      </c>
      <c r="AC1226" s="6" t="s">
        <v>339</v>
      </c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</row>
    <row r="1227">
      <c r="A1227" s="6"/>
      <c r="B1227" s="6"/>
      <c r="C1227" s="6"/>
      <c r="D1227" s="6"/>
      <c r="E1227" s="6"/>
      <c r="F1227" s="6" t="s">
        <v>96</v>
      </c>
      <c r="G1227" s="6"/>
      <c r="H1227" s="6" t="b">
        <v>0</v>
      </c>
      <c r="I1227" s="6" t="b">
        <v>0</v>
      </c>
      <c r="J1227" s="6" t="b">
        <v>0</v>
      </c>
      <c r="K1227" s="106"/>
      <c r="L1227" s="43"/>
      <c r="M1227" s="24"/>
      <c r="N1227" s="6"/>
      <c r="O1227" s="6" t="b">
        <v>0</v>
      </c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43"/>
      <c r="AA1227" s="43"/>
      <c r="AB1227" s="43" t="s">
        <v>339</v>
      </c>
      <c r="AC1227" s="6" t="s">
        <v>339</v>
      </c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</row>
    <row r="1228">
      <c r="A1228" s="6"/>
      <c r="B1228" s="6"/>
      <c r="C1228" s="6"/>
      <c r="D1228" s="6"/>
      <c r="E1228" s="6"/>
      <c r="F1228" s="6" t="s">
        <v>96</v>
      </c>
      <c r="G1228" s="6"/>
      <c r="H1228" s="6" t="b">
        <v>0</v>
      </c>
      <c r="I1228" s="6" t="b">
        <v>0</v>
      </c>
      <c r="J1228" s="6" t="b">
        <v>0</v>
      </c>
      <c r="K1228" s="106"/>
      <c r="L1228" s="43"/>
      <c r="M1228" s="24"/>
      <c r="N1228" s="6"/>
      <c r="O1228" s="6" t="b">
        <v>0</v>
      </c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43"/>
      <c r="AA1228" s="43"/>
      <c r="AB1228" s="43" t="s">
        <v>339</v>
      </c>
      <c r="AC1228" s="6" t="s">
        <v>339</v>
      </c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</row>
    <row r="1229">
      <c r="A1229" s="6"/>
      <c r="B1229" s="6"/>
      <c r="C1229" s="6"/>
      <c r="D1229" s="6"/>
      <c r="E1229" s="6"/>
      <c r="F1229" s="6" t="s">
        <v>96</v>
      </c>
      <c r="G1229" s="6"/>
      <c r="H1229" s="6" t="b">
        <v>0</v>
      </c>
      <c r="I1229" s="6" t="b">
        <v>0</v>
      </c>
      <c r="J1229" s="6" t="b">
        <v>0</v>
      </c>
      <c r="K1229" s="106"/>
      <c r="L1229" s="43"/>
      <c r="M1229" s="24"/>
      <c r="N1229" s="6"/>
      <c r="O1229" s="6" t="b">
        <v>0</v>
      </c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43"/>
      <c r="AA1229" s="43"/>
      <c r="AB1229" s="43" t="s">
        <v>339</v>
      </c>
      <c r="AC1229" s="6" t="s">
        <v>339</v>
      </c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</row>
    <row r="1230">
      <c r="A1230" s="6"/>
      <c r="B1230" s="6"/>
      <c r="C1230" s="6"/>
      <c r="D1230" s="6"/>
      <c r="E1230" s="6"/>
      <c r="F1230" s="6" t="s">
        <v>96</v>
      </c>
      <c r="G1230" s="6"/>
      <c r="H1230" s="6" t="b">
        <v>0</v>
      </c>
      <c r="I1230" s="6" t="b">
        <v>0</v>
      </c>
      <c r="J1230" s="6" t="b">
        <v>0</v>
      </c>
      <c r="K1230" s="106"/>
      <c r="L1230" s="43"/>
      <c r="M1230" s="24"/>
      <c r="N1230" s="6"/>
      <c r="O1230" s="6" t="b">
        <v>0</v>
      </c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43"/>
      <c r="AA1230" s="43"/>
      <c r="AB1230" s="43" t="s">
        <v>339</v>
      </c>
      <c r="AC1230" s="6" t="s">
        <v>339</v>
      </c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</row>
    <row r="1231">
      <c r="A1231" s="6"/>
      <c r="B1231" s="6"/>
      <c r="C1231" s="6"/>
      <c r="D1231" s="6"/>
      <c r="E1231" s="6"/>
      <c r="F1231" s="6" t="s">
        <v>96</v>
      </c>
      <c r="G1231" s="6"/>
      <c r="H1231" s="6" t="b">
        <v>0</v>
      </c>
      <c r="I1231" s="6" t="b">
        <v>0</v>
      </c>
      <c r="J1231" s="6" t="b">
        <v>0</v>
      </c>
      <c r="K1231" s="106"/>
      <c r="L1231" s="43"/>
      <c r="M1231" s="24"/>
      <c r="N1231" s="6"/>
      <c r="O1231" s="6" t="b">
        <v>0</v>
      </c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43"/>
      <c r="AA1231" s="43"/>
      <c r="AB1231" s="43" t="s">
        <v>339</v>
      </c>
      <c r="AC1231" s="6" t="s">
        <v>339</v>
      </c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</row>
    <row r="1232">
      <c r="A1232" s="6"/>
      <c r="B1232" s="6"/>
      <c r="C1232" s="6"/>
      <c r="D1232" s="6"/>
      <c r="E1232" s="6"/>
      <c r="F1232" s="6" t="s">
        <v>96</v>
      </c>
      <c r="G1232" s="6"/>
      <c r="H1232" s="6" t="b">
        <v>0</v>
      </c>
      <c r="I1232" s="6" t="b">
        <v>0</v>
      </c>
      <c r="J1232" s="6" t="b">
        <v>0</v>
      </c>
      <c r="K1232" s="106"/>
      <c r="L1232" s="43"/>
      <c r="M1232" s="24"/>
      <c r="N1232" s="6"/>
      <c r="O1232" s="6" t="b">
        <v>0</v>
      </c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43"/>
      <c r="AA1232" s="43"/>
      <c r="AB1232" s="43" t="s">
        <v>339</v>
      </c>
      <c r="AC1232" s="6" t="s">
        <v>339</v>
      </c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</row>
    <row r="1233">
      <c r="A1233" s="6"/>
      <c r="B1233" s="6"/>
      <c r="C1233" s="6"/>
      <c r="D1233" s="6"/>
      <c r="E1233" s="6"/>
      <c r="F1233" s="6" t="s">
        <v>96</v>
      </c>
      <c r="G1233" s="6"/>
      <c r="H1233" s="6" t="b">
        <v>0</v>
      </c>
      <c r="I1233" s="6" t="b">
        <v>0</v>
      </c>
      <c r="J1233" s="6" t="b">
        <v>0</v>
      </c>
      <c r="K1233" s="106"/>
      <c r="L1233" s="43"/>
      <c r="M1233" s="24"/>
      <c r="N1233" s="6"/>
      <c r="O1233" s="6" t="b">
        <v>0</v>
      </c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43"/>
      <c r="AA1233" s="43"/>
      <c r="AB1233" s="43" t="s">
        <v>339</v>
      </c>
      <c r="AC1233" s="6" t="s">
        <v>339</v>
      </c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</row>
    <row r="1234">
      <c r="A1234" s="6"/>
      <c r="B1234" s="6"/>
      <c r="C1234" s="6"/>
      <c r="D1234" s="6"/>
      <c r="E1234" s="6"/>
      <c r="F1234" s="6" t="s">
        <v>96</v>
      </c>
      <c r="G1234" s="6"/>
      <c r="H1234" s="6" t="b">
        <v>0</v>
      </c>
      <c r="I1234" s="6" t="b">
        <v>0</v>
      </c>
      <c r="J1234" s="6" t="b">
        <v>0</v>
      </c>
      <c r="K1234" s="106"/>
      <c r="L1234" s="43"/>
      <c r="M1234" s="24"/>
      <c r="N1234" s="6"/>
      <c r="O1234" s="6" t="b">
        <v>0</v>
      </c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43"/>
      <c r="AA1234" s="43"/>
      <c r="AB1234" s="43" t="s">
        <v>339</v>
      </c>
      <c r="AC1234" s="6" t="s">
        <v>339</v>
      </c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</row>
    <row r="1235">
      <c r="A1235" s="6"/>
      <c r="B1235" s="6"/>
      <c r="C1235" s="6"/>
      <c r="D1235" s="6"/>
      <c r="E1235" s="6"/>
      <c r="F1235" s="6" t="s">
        <v>96</v>
      </c>
      <c r="G1235" s="6"/>
      <c r="H1235" s="6" t="b">
        <v>0</v>
      </c>
      <c r="I1235" s="6" t="b">
        <v>0</v>
      </c>
      <c r="J1235" s="6" t="b">
        <v>0</v>
      </c>
      <c r="K1235" s="106"/>
      <c r="L1235" s="43"/>
      <c r="M1235" s="24"/>
      <c r="N1235" s="6"/>
      <c r="O1235" s="6" t="b">
        <v>0</v>
      </c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43"/>
      <c r="AA1235" s="43"/>
      <c r="AB1235" s="43" t="s">
        <v>339</v>
      </c>
      <c r="AC1235" s="6" t="s">
        <v>339</v>
      </c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</row>
    <row r="1236">
      <c r="A1236" s="6"/>
      <c r="B1236" s="6"/>
      <c r="C1236" s="6"/>
      <c r="D1236" s="6"/>
      <c r="E1236" s="6"/>
      <c r="F1236" s="6" t="s">
        <v>96</v>
      </c>
      <c r="G1236" s="6"/>
      <c r="H1236" s="6" t="b">
        <v>0</v>
      </c>
      <c r="I1236" s="6" t="b">
        <v>0</v>
      </c>
      <c r="J1236" s="6" t="b">
        <v>0</v>
      </c>
      <c r="K1236" s="106"/>
      <c r="L1236" s="43"/>
      <c r="M1236" s="24"/>
      <c r="N1236" s="6"/>
      <c r="O1236" s="6" t="b">
        <v>0</v>
      </c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43"/>
      <c r="AA1236" s="43"/>
      <c r="AB1236" s="43" t="s">
        <v>339</v>
      </c>
      <c r="AC1236" s="6" t="s">
        <v>339</v>
      </c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</row>
    <row r="1237">
      <c r="A1237" s="6"/>
      <c r="B1237" s="6"/>
      <c r="C1237" s="6"/>
      <c r="D1237" s="6"/>
      <c r="E1237" s="6"/>
      <c r="F1237" s="6" t="s">
        <v>96</v>
      </c>
      <c r="G1237" s="6"/>
      <c r="H1237" s="6" t="b">
        <v>0</v>
      </c>
      <c r="I1237" s="6" t="b">
        <v>0</v>
      </c>
      <c r="J1237" s="6" t="b">
        <v>0</v>
      </c>
      <c r="K1237" s="106"/>
      <c r="L1237" s="43"/>
      <c r="M1237" s="24"/>
      <c r="N1237" s="6"/>
      <c r="O1237" s="6" t="b">
        <v>0</v>
      </c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43"/>
      <c r="AA1237" s="43"/>
      <c r="AB1237" s="43" t="s">
        <v>339</v>
      </c>
      <c r="AC1237" s="6" t="s">
        <v>339</v>
      </c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</row>
    <row r="1238">
      <c r="A1238" s="6"/>
      <c r="B1238" s="6"/>
      <c r="C1238" s="6"/>
      <c r="D1238" s="6"/>
      <c r="E1238" s="6"/>
      <c r="F1238" s="6" t="s">
        <v>96</v>
      </c>
      <c r="G1238" s="6"/>
      <c r="H1238" s="6" t="b">
        <v>0</v>
      </c>
      <c r="I1238" s="6" t="b">
        <v>0</v>
      </c>
      <c r="J1238" s="6" t="b">
        <v>0</v>
      </c>
      <c r="K1238" s="106"/>
      <c r="L1238" s="43"/>
      <c r="M1238" s="24"/>
      <c r="N1238" s="6"/>
      <c r="O1238" s="6" t="b">
        <v>0</v>
      </c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43"/>
      <c r="AA1238" s="43"/>
      <c r="AB1238" s="43" t="s">
        <v>339</v>
      </c>
      <c r="AC1238" s="6" t="s">
        <v>339</v>
      </c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</row>
    <row r="1239">
      <c r="A1239" s="6"/>
      <c r="B1239" s="6"/>
      <c r="C1239" s="6"/>
      <c r="D1239" s="6"/>
      <c r="E1239" s="6"/>
      <c r="F1239" s="6" t="s">
        <v>96</v>
      </c>
      <c r="G1239" s="6"/>
      <c r="H1239" s="6" t="b">
        <v>0</v>
      </c>
      <c r="I1239" s="6" t="b">
        <v>0</v>
      </c>
      <c r="J1239" s="6" t="b">
        <v>0</v>
      </c>
      <c r="K1239" s="106"/>
      <c r="L1239" s="43"/>
      <c r="M1239" s="24"/>
      <c r="N1239" s="6"/>
      <c r="O1239" s="6" t="b">
        <v>0</v>
      </c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43"/>
      <c r="AA1239" s="43"/>
      <c r="AB1239" s="43" t="s">
        <v>339</v>
      </c>
      <c r="AC1239" s="6" t="s">
        <v>339</v>
      </c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</row>
    <row r="1240">
      <c r="A1240" s="6"/>
      <c r="B1240" s="6"/>
      <c r="C1240" s="6"/>
      <c r="D1240" s="6"/>
      <c r="E1240" s="6"/>
      <c r="F1240" s="6" t="s">
        <v>96</v>
      </c>
      <c r="G1240" s="6"/>
      <c r="H1240" s="6" t="b">
        <v>0</v>
      </c>
      <c r="I1240" s="6" t="b">
        <v>0</v>
      </c>
      <c r="J1240" s="6" t="b">
        <v>0</v>
      </c>
      <c r="K1240" s="106"/>
      <c r="L1240" s="43"/>
      <c r="M1240" s="24"/>
      <c r="N1240" s="6"/>
      <c r="O1240" s="6" t="b">
        <v>0</v>
      </c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43"/>
      <c r="AA1240" s="43"/>
      <c r="AB1240" s="43" t="s">
        <v>339</v>
      </c>
      <c r="AC1240" s="6" t="s">
        <v>339</v>
      </c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</row>
    <row r="1241">
      <c r="A1241" s="6"/>
      <c r="B1241" s="6"/>
      <c r="C1241" s="6"/>
      <c r="D1241" s="6"/>
      <c r="E1241" s="6"/>
      <c r="F1241" s="6" t="s">
        <v>96</v>
      </c>
      <c r="G1241" s="6"/>
      <c r="H1241" s="6" t="b">
        <v>0</v>
      </c>
      <c r="I1241" s="6" t="b">
        <v>0</v>
      </c>
      <c r="J1241" s="6" t="b">
        <v>0</v>
      </c>
      <c r="K1241" s="106"/>
      <c r="L1241" s="43"/>
      <c r="M1241" s="24"/>
      <c r="N1241" s="6"/>
      <c r="O1241" s="6" t="b">
        <v>0</v>
      </c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43"/>
      <c r="AA1241" s="43"/>
      <c r="AB1241" s="43" t="s">
        <v>339</v>
      </c>
      <c r="AC1241" s="6" t="s">
        <v>339</v>
      </c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</row>
    <row r="1242">
      <c r="A1242" s="6"/>
      <c r="B1242" s="6"/>
      <c r="C1242" s="6"/>
      <c r="D1242" s="6"/>
      <c r="E1242" s="6"/>
      <c r="F1242" s="6" t="s">
        <v>96</v>
      </c>
      <c r="G1242" s="6"/>
      <c r="H1242" s="6" t="b">
        <v>0</v>
      </c>
      <c r="I1242" s="6" t="b">
        <v>0</v>
      </c>
      <c r="J1242" s="6" t="b">
        <v>0</v>
      </c>
      <c r="K1242" s="106"/>
      <c r="L1242" s="43"/>
      <c r="M1242" s="24"/>
      <c r="N1242" s="6"/>
      <c r="O1242" s="6" t="b">
        <v>0</v>
      </c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43"/>
      <c r="AA1242" s="43"/>
      <c r="AB1242" s="43" t="s">
        <v>339</v>
      </c>
      <c r="AC1242" s="6" t="s">
        <v>339</v>
      </c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</row>
    <row r="1243">
      <c r="A1243" s="6"/>
      <c r="B1243" s="6"/>
      <c r="C1243" s="6"/>
      <c r="D1243" s="6"/>
      <c r="E1243" s="6"/>
      <c r="F1243" s="6" t="s">
        <v>96</v>
      </c>
      <c r="G1243" s="6"/>
      <c r="H1243" s="6" t="b">
        <v>0</v>
      </c>
      <c r="I1243" s="6" t="b">
        <v>0</v>
      </c>
      <c r="J1243" s="6" t="b">
        <v>0</v>
      </c>
      <c r="K1243" s="106"/>
      <c r="L1243" s="43"/>
      <c r="M1243" s="24"/>
      <c r="N1243" s="6"/>
      <c r="O1243" s="6" t="b">
        <v>0</v>
      </c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43"/>
      <c r="AA1243" s="43"/>
      <c r="AB1243" s="43" t="s">
        <v>339</v>
      </c>
      <c r="AC1243" s="6" t="s">
        <v>339</v>
      </c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</row>
    <row r="1244">
      <c r="A1244" s="6"/>
      <c r="B1244" s="6"/>
      <c r="C1244" s="6"/>
      <c r="D1244" s="6"/>
      <c r="E1244" s="6"/>
      <c r="F1244" s="6" t="s">
        <v>96</v>
      </c>
      <c r="G1244" s="6"/>
      <c r="H1244" s="6" t="b">
        <v>0</v>
      </c>
      <c r="I1244" s="6" t="b">
        <v>0</v>
      </c>
      <c r="J1244" s="6" t="b">
        <v>0</v>
      </c>
      <c r="K1244" s="106"/>
      <c r="L1244" s="43"/>
      <c r="M1244" s="24"/>
      <c r="N1244" s="6"/>
      <c r="O1244" s="6" t="b">
        <v>0</v>
      </c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43"/>
      <c r="AA1244" s="43"/>
      <c r="AB1244" s="43" t="s">
        <v>339</v>
      </c>
      <c r="AC1244" s="6" t="s">
        <v>339</v>
      </c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</row>
    <row r="1245">
      <c r="A1245" s="6"/>
      <c r="B1245" s="6"/>
      <c r="C1245" s="6"/>
      <c r="D1245" s="6"/>
      <c r="E1245" s="6"/>
      <c r="F1245" s="6" t="s">
        <v>96</v>
      </c>
      <c r="G1245" s="6"/>
      <c r="H1245" s="6" t="b">
        <v>0</v>
      </c>
      <c r="I1245" s="6" t="b">
        <v>0</v>
      </c>
      <c r="J1245" s="6" t="b">
        <v>0</v>
      </c>
      <c r="K1245" s="106"/>
      <c r="L1245" s="43"/>
      <c r="M1245" s="24"/>
      <c r="N1245" s="6"/>
      <c r="O1245" s="6" t="b">
        <v>0</v>
      </c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43"/>
      <c r="AA1245" s="43"/>
      <c r="AB1245" s="43" t="s">
        <v>339</v>
      </c>
      <c r="AC1245" s="6" t="s">
        <v>339</v>
      </c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</row>
    <row r="1246">
      <c r="A1246" s="6"/>
      <c r="B1246" s="6"/>
      <c r="C1246" s="6"/>
      <c r="D1246" s="6"/>
      <c r="E1246" s="6"/>
      <c r="F1246" s="6" t="s">
        <v>96</v>
      </c>
      <c r="G1246" s="6"/>
      <c r="H1246" s="6" t="b">
        <v>0</v>
      </c>
      <c r="I1246" s="6" t="b">
        <v>0</v>
      </c>
      <c r="J1246" s="6" t="b">
        <v>0</v>
      </c>
      <c r="K1246" s="106"/>
      <c r="L1246" s="43"/>
      <c r="M1246" s="24"/>
      <c r="N1246" s="6"/>
      <c r="O1246" s="6" t="b">
        <v>0</v>
      </c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43"/>
      <c r="AA1246" s="43"/>
      <c r="AB1246" s="43" t="s">
        <v>339</v>
      </c>
      <c r="AC1246" s="6" t="s">
        <v>339</v>
      </c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</row>
    <row r="1247">
      <c r="A1247" s="6"/>
      <c r="B1247" s="6"/>
      <c r="C1247" s="6"/>
      <c r="D1247" s="6"/>
      <c r="E1247" s="6"/>
      <c r="F1247" s="6" t="s">
        <v>96</v>
      </c>
      <c r="G1247" s="6"/>
      <c r="H1247" s="6" t="b">
        <v>0</v>
      </c>
      <c r="I1247" s="6" t="b">
        <v>0</v>
      </c>
      <c r="J1247" s="6" t="b">
        <v>0</v>
      </c>
      <c r="K1247" s="106"/>
      <c r="L1247" s="43"/>
      <c r="M1247" s="24"/>
      <c r="N1247" s="6"/>
      <c r="O1247" s="6" t="b">
        <v>0</v>
      </c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43"/>
      <c r="AA1247" s="43"/>
      <c r="AB1247" s="43" t="s">
        <v>339</v>
      </c>
      <c r="AC1247" s="6" t="s">
        <v>339</v>
      </c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</row>
    <row r="1248">
      <c r="A1248" s="6"/>
      <c r="B1248" s="6"/>
      <c r="C1248" s="6"/>
      <c r="D1248" s="6"/>
      <c r="E1248" s="6"/>
      <c r="F1248" s="6" t="s">
        <v>96</v>
      </c>
      <c r="G1248" s="6"/>
      <c r="H1248" s="6" t="b">
        <v>0</v>
      </c>
      <c r="I1248" s="6" t="b">
        <v>0</v>
      </c>
      <c r="J1248" s="6" t="b">
        <v>0</v>
      </c>
      <c r="K1248" s="106"/>
      <c r="L1248" s="43"/>
      <c r="M1248" s="24"/>
      <c r="N1248" s="6"/>
      <c r="O1248" s="6" t="b">
        <v>0</v>
      </c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43"/>
      <c r="AA1248" s="43"/>
      <c r="AB1248" s="43" t="s">
        <v>339</v>
      </c>
      <c r="AC1248" s="6" t="s">
        <v>339</v>
      </c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</row>
    <row r="1249">
      <c r="A1249" s="6"/>
      <c r="B1249" s="6"/>
      <c r="C1249" s="6"/>
      <c r="D1249" s="6"/>
      <c r="E1249" s="6"/>
      <c r="F1249" s="6" t="s">
        <v>96</v>
      </c>
      <c r="G1249" s="6"/>
      <c r="H1249" s="6" t="b">
        <v>0</v>
      </c>
      <c r="I1249" s="6" t="b">
        <v>0</v>
      </c>
      <c r="J1249" s="6" t="b">
        <v>0</v>
      </c>
      <c r="K1249" s="106"/>
      <c r="L1249" s="43"/>
      <c r="M1249" s="24"/>
      <c r="N1249" s="6"/>
      <c r="O1249" s="6" t="b">
        <v>0</v>
      </c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43"/>
      <c r="AA1249" s="43"/>
      <c r="AB1249" s="43" t="s">
        <v>339</v>
      </c>
      <c r="AC1249" s="6" t="s">
        <v>339</v>
      </c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</row>
    <row r="1250">
      <c r="A1250" s="6"/>
      <c r="B1250" s="6"/>
      <c r="C1250" s="6"/>
      <c r="D1250" s="6"/>
      <c r="E1250" s="6"/>
      <c r="F1250" s="6" t="s">
        <v>96</v>
      </c>
      <c r="G1250" s="6"/>
      <c r="H1250" s="6" t="b">
        <v>0</v>
      </c>
      <c r="I1250" s="6" t="b">
        <v>0</v>
      </c>
      <c r="J1250" s="6" t="b">
        <v>0</v>
      </c>
      <c r="K1250" s="106"/>
      <c r="L1250" s="43"/>
      <c r="M1250" s="24"/>
      <c r="N1250" s="6"/>
      <c r="O1250" s="6" t="b">
        <v>0</v>
      </c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43"/>
      <c r="AA1250" s="43"/>
      <c r="AB1250" s="43" t="s">
        <v>339</v>
      </c>
      <c r="AC1250" s="6" t="s">
        <v>339</v>
      </c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</row>
    <row r="1251">
      <c r="A1251" s="6"/>
      <c r="B1251" s="6"/>
      <c r="C1251" s="6"/>
      <c r="D1251" s="6"/>
      <c r="E1251" s="6"/>
      <c r="F1251" s="6" t="s">
        <v>96</v>
      </c>
      <c r="G1251" s="6"/>
      <c r="H1251" s="6" t="b">
        <v>0</v>
      </c>
      <c r="I1251" s="6" t="b">
        <v>0</v>
      </c>
      <c r="J1251" s="6" t="b">
        <v>0</v>
      </c>
      <c r="K1251" s="106"/>
      <c r="L1251" s="43"/>
      <c r="M1251" s="24"/>
      <c r="N1251" s="6"/>
      <c r="O1251" s="6" t="b">
        <v>0</v>
      </c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43"/>
      <c r="AA1251" s="43"/>
      <c r="AB1251" s="43" t="s">
        <v>339</v>
      </c>
      <c r="AC1251" s="6" t="s">
        <v>339</v>
      </c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</row>
    <row r="1252">
      <c r="A1252" s="6"/>
      <c r="B1252" s="6"/>
      <c r="C1252" s="6"/>
      <c r="D1252" s="6"/>
      <c r="E1252" s="6"/>
      <c r="F1252" s="6" t="s">
        <v>96</v>
      </c>
      <c r="G1252" s="6"/>
      <c r="H1252" s="6" t="b">
        <v>0</v>
      </c>
      <c r="I1252" s="6" t="b">
        <v>0</v>
      </c>
      <c r="J1252" s="6" t="b">
        <v>0</v>
      </c>
      <c r="K1252" s="106"/>
      <c r="L1252" s="43"/>
      <c r="M1252" s="24"/>
      <c r="N1252" s="6"/>
      <c r="O1252" s="6" t="b">
        <v>0</v>
      </c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43"/>
      <c r="AA1252" s="43"/>
      <c r="AB1252" s="43" t="s">
        <v>339</v>
      </c>
      <c r="AC1252" s="6" t="s">
        <v>339</v>
      </c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</row>
    <row r="1253">
      <c r="A1253" s="6"/>
      <c r="B1253" s="6"/>
      <c r="C1253" s="6"/>
      <c r="D1253" s="6"/>
      <c r="E1253" s="6"/>
      <c r="F1253" s="6" t="s">
        <v>96</v>
      </c>
      <c r="G1253" s="6"/>
      <c r="H1253" s="6" t="b">
        <v>0</v>
      </c>
      <c r="I1253" s="6" t="b">
        <v>0</v>
      </c>
      <c r="J1253" s="6" t="b">
        <v>0</v>
      </c>
      <c r="K1253" s="106"/>
      <c r="L1253" s="43"/>
      <c r="M1253" s="24"/>
      <c r="N1253" s="6"/>
      <c r="O1253" s="6" t="b">
        <v>0</v>
      </c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43"/>
      <c r="AA1253" s="43"/>
      <c r="AB1253" s="43" t="s">
        <v>339</v>
      </c>
      <c r="AC1253" s="6" t="s">
        <v>339</v>
      </c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</row>
    <row r="1254">
      <c r="A1254" s="6"/>
      <c r="B1254" s="6"/>
      <c r="C1254" s="6"/>
      <c r="D1254" s="6"/>
      <c r="E1254" s="6"/>
      <c r="F1254" s="6" t="s">
        <v>96</v>
      </c>
      <c r="G1254" s="6"/>
      <c r="H1254" s="6" t="b">
        <v>0</v>
      </c>
      <c r="I1254" s="6" t="b">
        <v>0</v>
      </c>
      <c r="J1254" s="6" t="b">
        <v>0</v>
      </c>
      <c r="K1254" s="106"/>
      <c r="L1254" s="43"/>
      <c r="M1254" s="24"/>
      <c r="N1254" s="6"/>
      <c r="O1254" s="6" t="b">
        <v>0</v>
      </c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43"/>
      <c r="AA1254" s="43"/>
      <c r="AB1254" s="43" t="s">
        <v>339</v>
      </c>
      <c r="AC1254" s="6" t="s">
        <v>339</v>
      </c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</row>
    <row r="1255">
      <c r="A1255" s="6"/>
      <c r="B1255" s="6"/>
      <c r="C1255" s="6"/>
      <c r="D1255" s="6"/>
      <c r="E1255" s="6"/>
      <c r="F1255" s="6" t="s">
        <v>96</v>
      </c>
      <c r="G1255" s="6"/>
      <c r="H1255" s="6" t="b">
        <v>0</v>
      </c>
      <c r="I1255" s="6" t="b">
        <v>0</v>
      </c>
      <c r="J1255" s="6" t="b">
        <v>0</v>
      </c>
      <c r="K1255" s="106"/>
      <c r="L1255" s="43"/>
      <c r="M1255" s="24"/>
      <c r="N1255" s="6"/>
      <c r="O1255" s="6" t="b">
        <v>0</v>
      </c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43"/>
      <c r="AA1255" s="43"/>
      <c r="AB1255" s="43" t="s">
        <v>339</v>
      </c>
      <c r="AC1255" s="6" t="s">
        <v>339</v>
      </c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</row>
    <row r="1256">
      <c r="A1256" s="6"/>
      <c r="B1256" s="6"/>
      <c r="C1256" s="6"/>
      <c r="D1256" s="6"/>
      <c r="E1256" s="6"/>
      <c r="F1256" s="6" t="s">
        <v>96</v>
      </c>
      <c r="G1256" s="6"/>
      <c r="H1256" s="6" t="b">
        <v>0</v>
      </c>
      <c r="I1256" s="6" t="b">
        <v>0</v>
      </c>
      <c r="J1256" s="6" t="b">
        <v>0</v>
      </c>
      <c r="K1256" s="106"/>
      <c r="L1256" s="43"/>
      <c r="M1256" s="24"/>
      <c r="N1256" s="6"/>
      <c r="O1256" s="6" t="b">
        <v>0</v>
      </c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43"/>
      <c r="AA1256" s="43"/>
      <c r="AB1256" s="43" t="s">
        <v>339</v>
      </c>
      <c r="AC1256" s="6" t="s">
        <v>339</v>
      </c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</row>
    <row r="1257">
      <c r="A1257" s="6"/>
      <c r="B1257" s="6"/>
      <c r="C1257" s="6"/>
      <c r="D1257" s="6"/>
      <c r="E1257" s="6"/>
      <c r="F1257" s="6" t="s">
        <v>96</v>
      </c>
      <c r="G1257" s="6"/>
      <c r="H1257" s="6" t="b">
        <v>0</v>
      </c>
      <c r="I1257" s="6" t="b">
        <v>0</v>
      </c>
      <c r="J1257" s="6" t="b">
        <v>0</v>
      </c>
      <c r="K1257" s="106"/>
      <c r="L1257" s="43"/>
      <c r="M1257" s="24"/>
      <c r="N1257" s="6"/>
      <c r="O1257" s="6" t="b">
        <v>0</v>
      </c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43"/>
      <c r="AA1257" s="43"/>
      <c r="AB1257" s="43" t="s">
        <v>339</v>
      </c>
      <c r="AC1257" s="6" t="s">
        <v>339</v>
      </c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</row>
    <row r="1258">
      <c r="A1258" s="6"/>
      <c r="B1258" s="6"/>
      <c r="C1258" s="6"/>
      <c r="D1258" s="6"/>
      <c r="E1258" s="6"/>
      <c r="F1258" s="6" t="s">
        <v>96</v>
      </c>
      <c r="G1258" s="6"/>
      <c r="H1258" s="6" t="b">
        <v>0</v>
      </c>
      <c r="I1258" s="6" t="b">
        <v>0</v>
      </c>
      <c r="J1258" s="6" t="b">
        <v>0</v>
      </c>
      <c r="K1258" s="106"/>
      <c r="L1258" s="43"/>
      <c r="M1258" s="24"/>
      <c r="N1258" s="6"/>
      <c r="O1258" s="6" t="b">
        <v>0</v>
      </c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43"/>
      <c r="AA1258" s="43"/>
      <c r="AB1258" s="43" t="s">
        <v>339</v>
      </c>
      <c r="AC1258" s="6" t="s">
        <v>339</v>
      </c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</row>
    <row r="1259">
      <c r="A1259" s="6"/>
      <c r="B1259" s="6"/>
      <c r="C1259" s="6"/>
      <c r="D1259" s="6"/>
      <c r="E1259" s="6"/>
      <c r="F1259" s="6" t="s">
        <v>96</v>
      </c>
      <c r="G1259" s="6"/>
      <c r="H1259" s="6" t="b">
        <v>0</v>
      </c>
      <c r="I1259" s="6" t="b">
        <v>0</v>
      </c>
      <c r="J1259" s="6" t="b">
        <v>0</v>
      </c>
      <c r="K1259" s="106"/>
      <c r="L1259" s="43"/>
      <c r="M1259" s="24"/>
      <c r="N1259" s="6"/>
      <c r="O1259" s="6" t="b">
        <v>0</v>
      </c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43"/>
      <c r="AA1259" s="43"/>
      <c r="AB1259" s="43" t="s">
        <v>339</v>
      </c>
      <c r="AC1259" s="6" t="s">
        <v>339</v>
      </c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</row>
    <row r="1260">
      <c r="A1260" s="6"/>
      <c r="B1260" s="6"/>
      <c r="C1260" s="6"/>
      <c r="D1260" s="6"/>
      <c r="E1260" s="6"/>
      <c r="F1260" s="6" t="s">
        <v>96</v>
      </c>
      <c r="G1260" s="6"/>
      <c r="H1260" s="6" t="b">
        <v>0</v>
      </c>
      <c r="I1260" s="6" t="b">
        <v>0</v>
      </c>
      <c r="J1260" s="6" t="b">
        <v>0</v>
      </c>
      <c r="K1260" s="106"/>
      <c r="L1260" s="43"/>
      <c r="M1260" s="24"/>
      <c r="N1260" s="6"/>
      <c r="O1260" s="6" t="b">
        <v>0</v>
      </c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43"/>
      <c r="AA1260" s="43"/>
      <c r="AB1260" s="43" t="s">
        <v>339</v>
      </c>
      <c r="AC1260" s="6" t="s">
        <v>339</v>
      </c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</row>
    <row r="1261">
      <c r="A1261" s="6"/>
      <c r="B1261" s="6"/>
      <c r="C1261" s="6"/>
      <c r="D1261" s="6"/>
      <c r="E1261" s="6"/>
      <c r="F1261" s="6" t="s">
        <v>96</v>
      </c>
      <c r="G1261" s="6"/>
      <c r="H1261" s="6" t="b">
        <v>0</v>
      </c>
      <c r="I1261" s="6" t="b">
        <v>0</v>
      </c>
      <c r="J1261" s="6" t="b">
        <v>0</v>
      </c>
      <c r="K1261" s="106"/>
      <c r="L1261" s="43"/>
      <c r="M1261" s="24"/>
      <c r="N1261" s="6"/>
      <c r="O1261" s="6" t="b">
        <v>0</v>
      </c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43"/>
      <c r="AA1261" s="43"/>
      <c r="AB1261" s="43" t="s">
        <v>339</v>
      </c>
      <c r="AC1261" s="6" t="s">
        <v>339</v>
      </c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</row>
    <row r="1262">
      <c r="A1262" s="6"/>
      <c r="B1262" s="6"/>
      <c r="C1262" s="6"/>
      <c r="D1262" s="6"/>
      <c r="E1262" s="6"/>
      <c r="F1262" s="6" t="s">
        <v>96</v>
      </c>
      <c r="G1262" s="6"/>
      <c r="H1262" s="6" t="b">
        <v>0</v>
      </c>
      <c r="I1262" s="6" t="b">
        <v>0</v>
      </c>
      <c r="J1262" s="6" t="b">
        <v>0</v>
      </c>
      <c r="K1262" s="106"/>
      <c r="L1262" s="43"/>
      <c r="M1262" s="24"/>
      <c r="N1262" s="6"/>
      <c r="O1262" s="6" t="b">
        <v>0</v>
      </c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43"/>
      <c r="AA1262" s="43"/>
      <c r="AB1262" s="43" t="s">
        <v>339</v>
      </c>
      <c r="AC1262" s="6" t="s">
        <v>339</v>
      </c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</row>
    <row r="1263">
      <c r="A1263" s="6"/>
      <c r="B1263" s="6"/>
      <c r="C1263" s="6"/>
      <c r="D1263" s="6"/>
      <c r="E1263" s="6"/>
      <c r="F1263" s="6" t="s">
        <v>96</v>
      </c>
      <c r="G1263" s="6"/>
      <c r="H1263" s="6" t="b">
        <v>0</v>
      </c>
      <c r="I1263" s="6" t="b">
        <v>0</v>
      </c>
      <c r="J1263" s="6" t="b">
        <v>0</v>
      </c>
      <c r="K1263" s="106"/>
      <c r="L1263" s="43"/>
      <c r="M1263" s="24"/>
      <c r="N1263" s="6"/>
      <c r="O1263" s="6" t="b">
        <v>0</v>
      </c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43"/>
      <c r="AA1263" s="43"/>
      <c r="AB1263" s="43" t="s">
        <v>339</v>
      </c>
      <c r="AC1263" s="6" t="s">
        <v>339</v>
      </c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</row>
    <row r="1264">
      <c r="A1264" s="6"/>
      <c r="B1264" s="6"/>
      <c r="C1264" s="6"/>
      <c r="D1264" s="6"/>
      <c r="E1264" s="6"/>
      <c r="F1264" s="6" t="s">
        <v>96</v>
      </c>
      <c r="G1264" s="6"/>
      <c r="H1264" s="6" t="b">
        <v>0</v>
      </c>
      <c r="I1264" s="6" t="b">
        <v>0</v>
      </c>
      <c r="J1264" s="6" t="b">
        <v>0</v>
      </c>
      <c r="K1264" s="106"/>
      <c r="L1264" s="43"/>
      <c r="M1264" s="24"/>
      <c r="N1264" s="6"/>
      <c r="O1264" s="6" t="b">
        <v>0</v>
      </c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43"/>
      <c r="AA1264" s="43"/>
      <c r="AB1264" s="43" t="s">
        <v>339</v>
      </c>
      <c r="AC1264" s="6" t="s">
        <v>339</v>
      </c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</row>
    <row r="1265">
      <c r="A1265" s="6"/>
      <c r="B1265" s="6"/>
      <c r="C1265" s="6"/>
      <c r="D1265" s="6"/>
      <c r="E1265" s="6"/>
      <c r="F1265" s="6" t="s">
        <v>96</v>
      </c>
      <c r="G1265" s="6"/>
      <c r="H1265" s="6" t="b">
        <v>0</v>
      </c>
      <c r="I1265" s="6" t="b">
        <v>0</v>
      </c>
      <c r="J1265" s="6" t="b">
        <v>0</v>
      </c>
      <c r="K1265" s="106"/>
      <c r="L1265" s="43"/>
      <c r="M1265" s="24"/>
      <c r="N1265" s="6"/>
      <c r="O1265" s="6" t="b">
        <v>0</v>
      </c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43"/>
      <c r="AA1265" s="43"/>
      <c r="AB1265" s="43" t="s">
        <v>339</v>
      </c>
      <c r="AC1265" s="6" t="s">
        <v>339</v>
      </c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</row>
    <row r="1266">
      <c r="A1266" s="6"/>
      <c r="B1266" s="6"/>
      <c r="C1266" s="6"/>
      <c r="D1266" s="6"/>
      <c r="E1266" s="6"/>
      <c r="F1266" s="6" t="s">
        <v>96</v>
      </c>
      <c r="G1266" s="6"/>
      <c r="H1266" s="6" t="b">
        <v>0</v>
      </c>
      <c r="I1266" s="6" t="b">
        <v>0</v>
      </c>
      <c r="J1266" s="6" t="b">
        <v>0</v>
      </c>
      <c r="K1266" s="106"/>
      <c r="L1266" s="43"/>
      <c r="M1266" s="24"/>
      <c r="N1266" s="6"/>
      <c r="O1266" s="6" t="b">
        <v>0</v>
      </c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43"/>
      <c r="AA1266" s="43"/>
      <c r="AB1266" s="43" t="s">
        <v>339</v>
      </c>
      <c r="AC1266" s="6" t="s">
        <v>339</v>
      </c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</row>
    <row r="1267">
      <c r="A1267" s="6"/>
      <c r="B1267" s="6"/>
      <c r="C1267" s="6"/>
      <c r="D1267" s="6"/>
      <c r="E1267" s="6"/>
      <c r="F1267" s="6" t="s">
        <v>96</v>
      </c>
      <c r="G1267" s="6"/>
      <c r="H1267" s="6" t="b">
        <v>0</v>
      </c>
      <c r="I1267" s="6" t="b">
        <v>0</v>
      </c>
      <c r="J1267" s="6" t="b">
        <v>0</v>
      </c>
      <c r="K1267" s="106"/>
      <c r="L1267" s="43"/>
      <c r="M1267" s="24"/>
      <c r="N1267" s="6"/>
      <c r="O1267" s="6" t="b">
        <v>0</v>
      </c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43"/>
      <c r="AA1267" s="43"/>
      <c r="AB1267" s="43" t="s">
        <v>339</v>
      </c>
      <c r="AC1267" s="6" t="s">
        <v>339</v>
      </c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</row>
    <row r="1268">
      <c r="A1268" s="6"/>
      <c r="B1268" s="6"/>
      <c r="C1268" s="6"/>
      <c r="D1268" s="6"/>
      <c r="E1268" s="6"/>
      <c r="F1268" s="6" t="s">
        <v>96</v>
      </c>
      <c r="G1268" s="6"/>
      <c r="H1268" s="6" t="b">
        <v>0</v>
      </c>
      <c r="I1268" s="6" t="b">
        <v>0</v>
      </c>
      <c r="J1268" s="6" t="b">
        <v>0</v>
      </c>
      <c r="K1268" s="106"/>
      <c r="L1268" s="43"/>
      <c r="M1268" s="24"/>
      <c r="N1268" s="6"/>
      <c r="O1268" s="6" t="b">
        <v>0</v>
      </c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43"/>
      <c r="AA1268" s="43"/>
      <c r="AB1268" s="43" t="s">
        <v>339</v>
      </c>
      <c r="AC1268" s="6" t="s">
        <v>339</v>
      </c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</row>
    <row r="1269">
      <c r="A1269" s="6"/>
      <c r="B1269" s="6"/>
      <c r="C1269" s="6"/>
      <c r="D1269" s="6"/>
      <c r="E1269" s="6"/>
      <c r="F1269" s="6" t="s">
        <v>96</v>
      </c>
      <c r="G1269" s="6"/>
      <c r="H1269" s="6" t="b">
        <v>0</v>
      </c>
      <c r="I1269" s="6" t="b">
        <v>0</v>
      </c>
      <c r="J1269" s="6" t="b">
        <v>0</v>
      </c>
      <c r="K1269" s="106"/>
      <c r="L1269" s="43"/>
      <c r="M1269" s="24"/>
      <c r="N1269" s="6"/>
      <c r="O1269" s="6" t="b">
        <v>0</v>
      </c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43"/>
      <c r="AA1269" s="43"/>
      <c r="AB1269" s="43" t="s">
        <v>339</v>
      </c>
      <c r="AC1269" s="6" t="s">
        <v>339</v>
      </c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</row>
    <row r="1270">
      <c r="A1270" s="6"/>
      <c r="B1270" s="6"/>
      <c r="C1270" s="6"/>
      <c r="D1270" s="6"/>
      <c r="E1270" s="6"/>
      <c r="F1270" s="6" t="s">
        <v>96</v>
      </c>
      <c r="G1270" s="6"/>
      <c r="H1270" s="6" t="b">
        <v>0</v>
      </c>
      <c r="I1270" s="6" t="b">
        <v>0</v>
      </c>
      <c r="J1270" s="6" t="b">
        <v>0</v>
      </c>
      <c r="K1270" s="106"/>
      <c r="L1270" s="43"/>
      <c r="M1270" s="24"/>
      <c r="N1270" s="6"/>
      <c r="O1270" s="6" t="b">
        <v>0</v>
      </c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43"/>
      <c r="AA1270" s="43"/>
      <c r="AB1270" s="43" t="s">
        <v>339</v>
      </c>
      <c r="AC1270" s="6" t="s">
        <v>339</v>
      </c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</row>
    <row r="1271">
      <c r="A1271" s="6"/>
      <c r="B1271" s="6"/>
      <c r="C1271" s="6"/>
      <c r="D1271" s="6"/>
      <c r="E1271" s="6"/>
      <c r="F1271" s="6" t="s">
        <v>96</v>
      </c>
      <c r="G1271" s="6"/>
      <c r="H1271" s="6" t="b">
        <v>0</v>
      </c>
      <c r="I1271" s="6" t="b">
        <v>0</v>
      </c>
      <c r="J1271" s="6" t="b">
        <v>0</v>
      </c>
      <c r="K1271" s="106"/>
      <c r="L1271" s="43"/>
      <c r="M1271" s="24"/>
      <c r="N1271" s="6"/>
      <c r="O1271" s="6" t="b">
        <v>0</v>
      </c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43"/>
      <c r="AA1271" s="43"/>
      <c r="AB1271" s="43" t="s">
        <v>339</v>
      </c>
      <c r="AC1271" s="6" t="s">
        <v>339</v>
      </c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</row>
    <row r="1272">
      <c r="A1272" s="6"/>
      <c r="B1272" s="6"/>
      <c r="C1272" s="6"/>
      <c r="D1272" s="6"/>
      <c r="E1272" s="6"/>
      <c r="F1272" s="6" t="s">
        <v>96</v>
      </c>
      <c r="G1272" s="6"/>
      <c r="H1272" s="6" t="b">
        <v>0</v>
      </c>
      <c r="I1272" s="6" t="b">
        <v>0</v>
      </c>
      <c r="J1272" s="6" t="b">
        <v>0</v>
      </c>
      <c r="K1272" s="106"/>
      <c r="L1272" s="43"/>
      <c r="M1272" s="24"/>
      <c r="N1272" s="6"/>
      <c r="O1272" s="6" t="b">
        <v>0</v>
      </c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43"/>
      <c r="AA1272" s="43"/>
      <c r="AB1272" s="43" t="s">
        <v>339</v>
      </c>
      <c r="AC1272" s="6" t="s">
        <v>339</v>
      </c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</row>
    <row r="1273">
      <c r="A1273" s="6"/>
      <c r="B1273" s="6"/>
      <c r="C1273" s="6"/>
      <c r="D1273" s="6"/>
      <c r="E1273" s="6"/>
      <c r="F1273" s="6" t="s">
        <v>96</v>
      </c>
      <c r="G1273" s="6"/>
      <c r="H1273" s="6" t="b">
        <v>0</v>
      </c>
      <c r="I1273" s="6" t="b">
        <v>0</v>
      </c>
      <c r="J1273" s="6" t="b">
        <v>0</v>
      </c>
      <c r="K1273" s="106"/>
      <c r="L1273" s="43"/>
      <c r="M1273" s="24"/>
      <c r="N1273" s="6"/>
      <c r="O1273" s="6" t="b">
        <v>0</v>
      </c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43"/>
      <c r="AA1273" s="43"/>
      <c r="AB1273" s="43" t="s">
        <v>339</v>
      </c>
      <c r="AC1273" s="6" t="s">
        <v>339</v>
      </c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</row>
    <row r="1274">
      <c r="A1274" s="6"/>
      <c r="B1274" s="6"/>
      <c r="C1274" s="6"/>
      <c r="D1274" s="6"/>
      <c r="E1274" s="6"/>
      <c r="F1274" s="6" t="s">
        <v>96</v>
      </c>
      <c r="G1274" s="6"/>
      <c r="H1274" s="6" t="b">
        <v>0</v>
      </c>
      <c r="I1274" s="6" t="b">
        <v>0</v>
      </c>
      <c r="J1274" s="6" t="b">
        <v>0</v>
      </c>
      <c r="K1274" s="106"/>
      <c r="L1274" s="43"/>
      <c r="M1274" s="24"/>
      <c r="N1274" s="6"/>
      <c r="O1274" s="6" t="b">
        <v>0</v>
      </c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43"/>
      <c r="AA1274" s="43"/>
      <c r="AB1274" s="43" t="s">
        <v>339</v>
      </c>
      <c r="AC1274" s="6" t="s">
        <v>339</v>
      </c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</row>
    <row r="1275">
      <c r="A1275" s="6"/>
      <c r="B1275" s="6"/>
      <c r="C1275" s="6"/>
      <c r="D1275" s="6"/>
      <c r="E1275" s="6"/>
      <c r="F1275" s="6" t="s">
        <v>96</v>
      </c>
      <c r="G1275" s="6"/>
      <c r="H1275" s="6" t="b">
        <v>0</v>
      </c>
      <c r="I1275" s="6" t="b">
        <v>0</v>
      </c>
      <c r="J1275" s="6" t="b">
        <v>0</v>
      </c>
      <c r="K1275" s="106"/>
      <c r="L1275" s="43"/>
      <c r="M1275" s="24"/>
      <c r="N1275" s="6"/>
      <c r="O1275" s="6" t="b">
        <v>0</v>
      </c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43"/>
      <c r="AA1275" s="43"/>
      <c r="AB1275" s="43" t="s">
        <v>339</v>
      </c>
      <c r="AC1275" s="6" t="s">
        <v>339</v>
      </c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</row>
    <row r="1276">
      <c r="A1276" s="6"/>
      <c r="B1276" s="6"/>
      <c r="C1276" s="6"/>
      <c r="D1276" s="6"/>
      <c r="E1276" s="6"/>
      <c r="F1276" s="6" t="s">
        <v>96</v>
      </c>
      <c r="G1276" s="6"/>
      <c r="H1276" s="6" t="b">
        <v>0</v>
      </c>
      <c r="I1276" s="6" t="b">
        <v>0</v>
      </c>
      <c r="J1276" s="6" t="b">
        <v>0</v>
      </c>
      <c r="K1276" s="106"/>
      <c r="L1276" s="43"/>
      <c r="M1276" s="24"/>
      <c r="N1276" s="6"/>
      <c r="O1276" s="6" t="b">
        <v>0</v>
      </c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43"/>
      <c r="AA1276" s="43"/>
      <c r="AB1276" s="43" t="s">
        <v>339</v>
      </c>
      <c r="AC1276" s="6" t="s">
        <v>339</v>
      </c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</row>
    <row r="1277">
      <c r="A1277" s="6"/>
      <c r="B1277" s="6"/>
      <c r="C1277" s="6"/>
      <c r="D1277" s="6"/>
      <c r="E1277" s="6"/>
      <c r="F1277" s="6" t="s">
        <v>96</v>
      </c>
      <c r="G1277" s="6"/>
      <c r="H1277" s="6" t="b">
        <v>0</v>
      </c>
      <c r="I1277" s="6" t="b">
        <v>0</v>
      </c>
      <c r="J1277" s="6" t="b">
        <v>0</v>
      </c>
      <c r="K1277" s="106"/>
      <c r="L1277" s="43"/>
      <c r="M1277" s="24"/>
      <c r="N1277" s="6"/>
      <c r="O1277" s="6" t="b">
        <v>0</v>
      </c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43"/>
      <c r="AA1277" s="43"/>
      <c r="AB1277" s="43" t="s">
        <v>339</v>
      </c>
      <c r="AC1277" s="6" t="s">
        <v>339</v>
      </c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</row>
    <row r="1278">
      <c r="A1278" s="6"/>
      <c r="B1278" s="6"/>
      <c r="C1278" s="6"/>
      <c r="D1278" s="6"/>
      <c r="E1278" s="6"/>
      <c r="F1278" s="6" t="s">
        <v>96</v>
      </c>
      <c r="G1278" s="6"/>
      <c r="H1278" s="6" t="b">
        <v>0</v>
      </c>
      <c r="I1278" s="6" t="b">
        <v>0</v>
      </c>
      <c r="J1278" s="6" t="b">
        <v>0</v>
      </c>
      <c r="K1278" s="106"/>
      <c r="L1278" s="43"/>
      <c r="M1278" s="24"/>
      <c r="N1278" s="6"/>
      <c r="O1278" s="6" t="b">
        <v>0</v>
      </c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43"/>
      <c r="AA1278" s="43"/>
      <c r="AB1278" s="43" t="s">
        <v>339</v>
      </c>
      <c r="AC1278" s="6" t="s">
        <v>339</v>
      </c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</row>
    <row r="1279">
      <c r="A1279" s="6"/>
      <c r="B1279" s="6"/>
      <c r="C1279" s="6"/>
      <c r="D1279" s="6"/>
      <c r="E1279" s="6"/>
      <c r="F1279" s="6" t="s">
        <v>96</v>
      </c>
      <c r="G1279" s="6"/>
      <c r="H1279" s="6" t="b">
        <v>0</v>
      </c>
      <c r="I1279" s="6" t="b">
        <v>0</v>
      </c>
      <c r="J1279" s="6" t="b">
        <v>0</v>
      </c>
      <c r="K1279" s="106"/>
      <c r="L1279" s="43"/>
      <c r="M1279" s="24"/>
      <c r="N1279" s="6"/>
      <c r="O1279" s="6" t="b">
        <v>0</v>
      </c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43"/>
      <c r="AA1279" s="43"/>
      <c r="AB1279" s="43" t="s">
        <v>339</v>
      </c>
      <c r="AC1279" s="6" t="s">
        <v>339</v>
      </c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</row>
    <row r="1280">
      <c r="A1280" s="6"/>
      <c r="B1280" s="6"/>
      <c r="C1280" s="6"/>
      <c r="D1280" s="6"/>
      <c r="E1280" s="6"/>
      <c r="F1280" s="6" t="s">
        <v>96</v>
      </c>
      <c r="G1280" s="6"/>
      <c r="H1280" s="6" t="b">
        <v>0</v>
      </c>
      <c r="I1280" s="6" t="b">
        <v>0</v>
      </c>
      <c r="J1280" s="6" t="b">
        <v>0</v>
      </c>
      <c r="K1280" s="106"/>
      <c r="L1280" s="43"/>
      <c r="M1280" s="24"/>
      <c r="N1280" s="6"/>
      <c r="O1280" s="6" t="b">
        <v>0</v>
      </c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43"/>
      <c r="AA1280" s="43"/>
      <c r="AB1280" s="43" t="s">
        <v>339</v>
      </c>
      <c r="AC1280" s="6" t="s">
        <v>339</v>
      </c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</row>
    <row r="1281">
      <c r="A1281" s="6"/>
      <c r="B1281" s="6"/>
      <c r="C1281" s="6"/>
      <c r="D1281" s="6"/>
      <c r="E1281" s="6"/>
      <c r="F1281" s="6" t="s">
        <v>96</v>
      </c>
      <c r="G1281" s="6"/>
      <c r="H1281" s="6" t="b">
        <v>0</v>
      </c>
      <c r="I1281" s="6" t="b">
        <v>0</v>
      </c>
      <c r="J1281" s="6" t="b">
        <v>0</v>
      </c>
      <c r="K1281" s="106"/>
      <c r="L1281" s="43"/>
      <c r="M1281" s="24"/>
      <c r="N1281" s="6"/>
      <c r="O1281" s="6" t="b">
        <v>0</v>
      </c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43"/>
      <c r="AA1281" s="43"/>
      <c r="AB1281" s="43" t="s">
        <v>339</v>
      </c>
      <c r="AC1281" s="6" t="s">
        <v>339</v>
      </c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</row>
    <row r="1282">
      <c r="A1282" s="6"/>
      <c r="B1282" s="6"/>
      <c r="C1282" s="6"/>
      <c r="D1282" s="6"/>
      <c r="E1282" s="6"/>
      <c r="F1282" s="6" t="s">
        <v>96</v>
      </c>
      <c r="G1282" s="6"/>
      <c r="H1282" s="6" t="b">
        <v>0</v>
      </c>
      <c r="I1282" s="6" t="b">
        <v>0</v>
      </c>
      <c r="J1282" s="6" t="b">
        <v>0</v>
      </c>
      <c r="K1282" s="106"/>
      <c r="L1282" s="43"/>
      <c r="M1282" s="24"/>
      <c r="N1282" s="6"/>
      <c r="O1282" s="6" t="b">
        <v>0</v>
      </c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43"/>
      <c r="AA1282" s="43"/>
      <c r="AB1282" s="43" t="s">
        <v>339</v>
      </c>
      <c r="AC1282" s="6" t="s">
        <v>339</v>
      </c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</row>
    <row r="1283">
      <c r="A1283" s="6"/>
      <c r="B1283" s="6"/>
      <c r="C1283" s="6"/>
      <c r="D1283" s="6"/>
      <c r="E1283" s="6"/>
      <c r="F1283" s="6" t="s">
        <v>96</v>
      </c>
      <c r="G1283" s="6"/>
      <c r="H1283" s="6" t="b">
        <v>0</v>
      </c>
      <c r="I1283" s="6" t="b">
        <v>0</v>
      </c>
      <c r="J1283" s="6" t="b">
        <v>0</v>
      </c>
      <c r="K1283" s="106"/>
      <c r="L1283" s="43"/>
      <c r="M1283" s="24"/>
      <c r="N1283" s="6"/>
      <c r="O1283" s="6" t="b">
        <v>0</v>
      </c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43"/>
      <c r="AA1283" s="43"/>
      <c r="AB1283" s="43" t="s">
        <v>339</v>
      </c>
      <c r="AC1283" s="6" t="s">
        <v>339</v>
      </c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</row>
    <row r="1284">
      <c r="A1284" s="6"/>
      <c r="B1284" s="6"/>
      <c r="C1284" s="6"/>
      <c r="D1284" s="6"/>
      <c r="E1284" s="6"/>
      <c r="F1284" s="6" t="s">
        <v>96</v>
      </c>
      <c r="G1284" s="6"/>
      <c r="H1284" s="6" t="b">
        <v>0</v>
      </c>
      <c r="I1284" s="6" t="b">
        <v>0</v>
      </c>
      <c r="J1284" s="6" t="b">
        <v>0</v>
      </c>
      <c r="K1284" s="106"/>
      <c r="L1284" s="43"/>
      <c r="M1284" s="24"/>
      <c r="N1284" s="6"/>
      <c r="O1284" s="6" t="b">
        <v>0</v>
      </c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43"/>
      <c r="AA1284" s="43"/>
      <c r="AB1284" s="43" t="s">
        <v>339</v>
      </c>
      <c r="AC1284" s="6" t="s">
        <v>339</v>
      </c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</row>
    <row r="1285">
      <c r="A1285" s="6"/>
      <c r="B1285" s="6"/>
      <c r="C1285" s="6"/>
      <c r="D1285" s="6"/>
      <c r="E1285" s="6"/>
      <c r="F1285" s="6" t="s">
        <v>96</v>
      </c>
      <c r="G1285" s="6"/>
      <c r="H1285" s="6" t="b">
        <v>0</v>
      </c>
      <c r="I1285" s="6" t="b">
        <v>0</v>
      </c>
      <c r="J1285" s="6" t="b">
        <v>0</v>
      </c>
      <c r="K1285" s="106"/>
      <c r="L1285" s="43"/>
      <c r="M1285" s="24"/>
      <c r="N1285" s="6"/>
      <c r="O1285" s="6" t="b">
        <v>0</v>
      </c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43"/>
      <c r="AA1285" s="43"/>
      <c r="AB1285" s="43" t="s">
        <v>339</v>
      </c>
      <c r="AC1285" s="6" t="s">
        <v>339</v>
      </c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</row>
    <row r="1286">
      <c r="A1286" s="6"/>
      <c r="B1286" s="6"/>
      <c r="C1286" s="6"/>
      <c r="D1286" s="6"/>
      <c r="E1286" s="6"/>
      <c r="F1286" s="6" t="s">
        <v>96</v>
      </c>
      <c r="G1286" s="6"/>
      <c r="H1286" s="6" t="b">
        <v>0</v>
      </c>
      <c r="I1286" s="6" t="b">
        <v>0</v>
      </c>
      <c r="J1286" s="6" t="b">
        <v>0</v>
      </c>
      <c r="K1286" s="106"/>
      <c r="L1286" s="43"/>
      <c r="M1286" s="24"/>
      <c r="N1286" s="6"/>
      <c r="O1286" s="6" t="b">
        <v>0</v>
      </c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43"/>
      <c r="AA1286" s="43"/>
      <c r="AB1286" s="43" t="s">
        <v>339</v>
      </c>
      <c r="AC1286" s="6" t="s">
        <v>339</v>
      </c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</row>
    <row r="1287">
      <c r="A1287" s="6"/>
      <c r="B1287" s="6"/>
      <c r="C1287" s="6"/>
      <c r="D1287" s="6"/>
      <c r="E1287" s="6"/>
      <c r="F1287" s="6" t="s">
        <v>96</v>
      </c>
      <c r="G1287" s="6"/>
      <c r="H1287" s="6" t="b">
        <v>0</v>
      </c>
      <c r="I1287" s="6" t="b">
        <v>0</v>
      </c>
      <c r="J1287" s="6" t="b">
        <v>0</v>
      </c>
      <c r="K1287" s="106"/>
      <c r="L1287" s="43"/>
      <c r="M1287" s="24"/>
      <c r="N1287" s="6"/>
      <c r="O1287" s="6" t="b">
        <v>0</v>
      </c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43"/>
      <c r="AA1287" s="43"/>
      <c r="AB1287" s="43" t="s">
        <v>339</v>
      </c>
      <c r="AC1287" s="6" t="s">
        <v>339</v>
      </c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</row>
    <row r="1288">
      <c r="A1288" s="6"/>
      <c r="B1288" s="6"/>
      <c r="C1288" s="6"/>
      <c r="D1288" s="6"/>
      <c r="E1288" s="6"/>
      <c r="F1288" s="6" t="s">
        <v>96</v>
      </c>
      <c r="G1288" s="6"/>
      <c r="H1288" s="6" t="b">
        <v>0</v>
      </c>
      <c r="I1288" s="6" t="b">
        <v>0</v>
      </c>
      <c r="J1288" s="6" t="b">
        <v>0</v>
      </c>
      <c r="K1288" s="106"/>
      <c r="L1288" s="43"/>
      <c r="M1288" s="24"/>
      <c r="N1288" s="6"/>
      <c r="O1288" s="6" t="b">
        <v>0</v>
      </c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43"/>
      <c r="AA1288" s="43"/>
      <c r="AB1288" s="43" t="s">
        <v>339</v>
      </c>
      <c r="AC1288" s="6" t="s">
        <v>339</v>
      </c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</row>
    <row r="1289">
      <c r="A1289" s="6"/>
      <c r="B1289" s="6"/>
      <c r="C1289" s="6"/>
      <c r="D1289" s="6"/>
      <c r="E1289" s="6"/>
      <c r="F1289" s="6" t="s">
        <v>96</v>
      </c>
      <c r="G1289" s="6"/>
      <c r="H1289" s="6" t="b">
        <v>0</v>
      </c>
      <c r="I1289" s="6" t="b">
        <v>0</v>
      </c>
      <c r="J1289" s="6" t="b">
        <v>0</v>
      </c>
      <c r="K1289" s="106"/>
      <c r="L1289" s="43"/>
      <c r="M1289" s="24"/>
      <c r="N1289" s="6"/>
      <c r="O1289" s="6" t="b">
        <v>0</v>
      </c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43"/>
      <c r="AA1289" s="43"/>
      <c r="AB1289" s="43" t="s">
        <v>339</v>
      </c>
      <c r="AC1289" s="6" t="s">
        <v>339</v>
      </c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</row>
    <row r="1290">
      <c r="A1290" s="6"/>
      <c r="B1290" s="6"/>
      <c r="C1290" s="6"/>
      <c r="D1290" s="6"/>
      <c r="E1290" s="6"/>
      <c r="F1290" s="6" t="s">
        <v>96</v>
      </c>
      <c r="G1290" s="6"/>
      <c r="H1290" s="6" t="b">
        <v>0</v>
      </c>
      <c r="I1290" s="6" t="b">
        <v>0</v>
      </c>
      <c r="J1290" s="6" t="b">
        <v>0</v>
      </c>
      <c r="K1290" s="106"/>
      <c r="L1290" s="43"/>
      <c r="M1290" s="24"/>
      <c r="N1290" s="6"/>
      <c r="O1290" s="6" t="b">
        <v>0</v>
      </c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43"/>
      <c r="AA1290" s="43"/>
      <c r="AB1290" s="43" t="s">
        <v>339</v>
      </c>
      <c r="AC1290" s="6" t="s">
        <v>339</v>
      </c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</row>
    <row r="1291">
      <c r="A1291" s="6"/>
      <c r="B1291" s="6"/>
      <c r="C1291" s="6"/>
      <c r="D1291" s="6"/>
      <c r="E1291" s="6"/>
      <c r="F1291" s="6" t="s">
        <v>96</v>
      </c>
      <c r="G1291" s="6"/>
      <c r="H1291" s="6" t="b">
        <v>0</v>
      </c>
      <c r="I1291" s="6" t="b">
        <v>0</v>
      </c>
      <c r="J1291" s="6" t="b">
        <v>0</v>
      </c>
      <c r="K1291" s="106"/>
      <c r="L1291" s="43"/>
      <c r="M1291" s="24"/>
      <c r="N1291" s="6"/>
      <c r="O1291" s="6" t="b">
        <v>0</v>
      </c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43"/>
      <c r="AA1291" s="43"/>
      <c r="AB1291" s="43" t="s">
        <v>339</v>
      </c>
      <c r="AC1291" s="6" t="s">
        <v>339</v>
      </c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</row>
    <row r="1292">
      <c r="A1292" s="6"/>
      <c r="B1292" s="6"/>
      <c r="C1292" s="6"/>
      <c r="D1292" s="6"/>
      <c r="E1292" s="6"/>
      <c r="F1292" s="6" t="s">
        <v>96</v>
      </c>
      <c r="G1292" s="6"/>
      <c r="H1292" s="6" t="b">
        <v>0</v>
      </c>
      <c r="I1292" s="6" t="b">
        <v>0</v>
      </c>
      <c r="J1292" s="6" t="b">
        <v>0</v>
      </c>
      <c r="K1292" s="106"/>
      <c r="L1292" s="43"/>
      <c r="M1292" s="24"/>
      <c r="N1292" s="6"/>
      <c r="O1292" s="6" t="b">
        <v>0</v>
      </c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43"/>
      <c r="AA1292" s="43"/>
      <c r="AB1292" s="43" t="s">
        <v>339</v>
      </c>
      <c r="AC1292" s="6" t="s">
        <v>339</v>
      </c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</row>
    <row r="1293">
      <c r="A1293" s="6"/>
      <c r="B1293" s="6"/>
      <c r="C1293" s="6"/>
      <c r="D1293" s="6"/>
      <c r="E1293" s="6"/>
      <c r="F1293" s="6" t="s">
        <v>96</v>
      </c>
      <c r="G1293" s="6"/>
      <c r="H1293" s="6" t="b">
        <v>0</v>
      </c>
      <c r="I1293" s="6" t="b">
        <v>0</v>
      </c>
      <c r="J1293" s="6" t="b">
        <v>0</v>
      </c>
      <c r="K1293" s="106"/>
      <c r="L1293" s="43"/>
      <c r="M1293" s="24"/>
      <c r="N1293" s="6"/>
      <c r="O1293" s="6" t="b">
        <v>0</v>
      </c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43"/>
      <c r="AA1293" s="43"/>
      <c r="AB1293" s="43" t="s">
        <v>339</v>
      </c>
      <c r="AC1293" s="6" t="s">
        <v>339</v>
      </c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</row>
    <row r="1294">
      <c r="A1294" s="6"/>
      <c r="B1294" s="6"/>
      <c r="C1294" s="6"/>
      <c r="D1294" s="6"/>
      <c r="E1294" s="6"/>
      <c r="F1294" s="6" t="s">
        <v>96</v>
      </c>
      <c r="G1294" s="6"/>
      <c r="H1294" s="6" t="b">
        <v>0</v>
      </c>
      <c r="I1294" s="6" t="b">
        <v>0</v>
      </c>
      <c r="J1294" s="6" t="b">
        <v>0</v>
      </c>
      <c r="K1294" s="106"/>
      <c r="L1294" s="43"/>
      <c r="M1294" s="24"/>
      <c r="N1294" s="6"/>
      <c r="O1294" s="6" t="b">
        <v>0</v>
      </c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43"/>
      <c r="AA1294" s="43"/>
      <c r="AB1294" s="43" t="s">
        <v>339</v>
      </c>
      <c r="AC1294" s="6" t="s">
        <v>339</v>
      </c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</row>
    <row r="1295">
      <c r="A1295" s="6"/>
      <c r="B1295" s="6"/>
      <c r="C1295" s="6"/>
      <c r="D1295" s="6"/>
      <c r="E1295" s="6"/>
      <c r="F1295" s="6" t="s">
        <v>96</v>
      </c>
      <c r="G1295" s="6"/>
      <c r="H1295" s="6" t="b">
        <v>0</v>
      </c>
      <c r="I1295" s="6" t="b">
        <v>0</v>
      </c>
      <c r="J1295" s="6" t="b">
        <v>0</v>
      </c>
      <c r="K1295" s="106"/>
      <c r="L1295" s="43"/>
      <c r="M1295" s="24"/>
      <c r="N1295" s="6"/>
      <c r="O1295" s="6" t="b">
        <v>0</v>
      </c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43"/>
      <c r="AA1295" s="43"/>
      <c r="AB1295" s="43" t="s">
        <v>339</v>
      </c>
      <c r="AC1295" s="6" t="s">
        <v>339</v>
      </c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</row>
    <row r="1296">
      <c r="A1296" s="6"/>
      <c r="B1296" s="6"/>
      <c r="C1296" s="6"/>
      <c r="D1296" s="6"/>
      <c r="E1296" s="6"/>
      <c r="F1296" s="6" t="s">
        <v>96</v>
      </c>
      <c r="G1296" s="6"/>
      <c r="H1296" s="6" t="b">
        <v>0</v>
      </c>
      <c r="I1296" s="6" t="b">
        <v>0</v>
      </c>
      <c r="J1296" s="6" t="b">
        <v>0</v>
      </c>
      <c r="K1296" s="106"/>
      <c r="L1296" s="43"/>
      <c r="M1296" s="24"/>
      <c r="N1296" s="6"/>
      <c r="O1296" s="6" t="b">
        <v>0</v>
      </c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43"/>
      <c r="AA1296" s="43"/>
      <c r="AB1296" s="43" t="s">
        <v>339</v>
      </c>
      <c r="AC1296" s="6" t="s">
        <v>339</v>
      </c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</row>
    <row r="1297">
      <c r="A1297" s="6"/>
      <c r="B1297" s="6"/>
      <c r="C1297" s="6"/>
      <c r="D1297" s="6"/>
      <c r="E1297" s="6"/>
      <c r="F1297" s="6" t="s">
        <v>96</v>
      </c>
      <c r="G1297" s="6"/>
      <c r="H1297" s="6" t="b">
        <v>0</v>
      </c>
      <c r="I1297" s="6" t="b">
        <v>0</v>
      </c>
      <c r="J1297" s="6" t="b">
        <v>0</v>
      </c>
      <c r="K1297" s="106"/>
      <c r="L1297" s="43"/>
      <c r="M1297" s="24"/>
      <c r="N1297" s="6"/>
      <c r="O1297" s="6" t="b">
        <v>0</v>
      </c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43"/>
      <c r="AA1297" s="43"/>
      <c r="AB1297" s="43" t="s">
        <v>339</v>
      </c>
      <c r="AC1297" s="6" t="s">
        <v>339</v>
      </c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</row>
    <row r="1298">
      <c r="A1298" s="6"/>
      <c r="B1298" s="6"/>
      <c r="C1298" s="6"/>
      <c r="D1298" s="6"/>
      <c r="E1298" s="6"/>
      <c r="F1298" s="6" t="s">
        <v>96</v>
      </c>
      <c r="G1298" s="6"/>
      <c r="H1298" s="6" t="b">
        <v>0</v>
      </c>
      <c r="I1298" s="6" t="b">
        <v>0</v>
      </c>
      <c r="J1298" s="6" t="b">
        <v>0</v>
      </c>
      <c r="K1298" s="106"/>
      <c r="L1298" s="43"/>
      <c r="M1298" s="24"/>
      <c r="N1298" s="6"/>
      <c r="O1298" s="6" t="b">
        <v>0</v>
      </c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43"/>
      <c r="AA1298" s="43"/>
      <c r="AB1298" s="43" t="s">
        <v>339</v>
      </c>
      <c r="AC1298" s="6" t="s">
        <v>339</v>
      </c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</row>
    <row r="1299">
      <c r="A1299" s="6"/>
      <c r="B1299" s="6"/>
      <c r="C1299" s="6"/>
      <c r="D1299" s="6"/>
      <c r="E1299" s="6"/>
      <c r="F1299" s="6" t="s">
        <v>96</v>
      </c>
      <c r="G1299" s="6"/>
      <c r="H1299" s="6" t="b">
        <v>0</v>
      </c>
      <c r="I1299" s="6" t="b">
        <v>0</v>
      </c>
      <c r="J1299" s="6" t="b">
        <v>0</v>
      </c>
      <c r="K1299" s="106"/>
      <c r="L1299" s="43"/>
      <c r="M1299" s="24"/>
      <c r="N1299" s="6"/>
      <c r="O1299" s="6" t="b">
        <v>0</v>
      </c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43"/>
      <c r="AA1299" s="43"/>
      <c r="AB1299" s="43" t="s">
        <v>339</v>
      </c>
      <c r="AC1299" s="6" t="s">
        <v>339</v>
      </c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</row>
    <row r="1300">
      <c r="A1300" s="6"/>
      <c r="B1300" s="6"/>
      <c r="C1300" s="6"/>
      <c r="D1300" s="6"/>
      <c r="E1300" s="6"/>
      <c r="F1300" s="6" t="s">
        <v>96</v>
      </c>
      <c r="G1300" s="6"/>
      <c r="H1300" s="6" t="b">
        <v>0</v>
      </c>
      <c r="I1300" s="6" t="b">
        <v>0</v>
      </c>
      <c r="J1300" s="6" t="b">
        <v>0</v>
      </c>
      <c r="K1300" s="106"/>
      <c r="L1300" s="43"/>
      <c r="M1300" s="24"/>
      <c r="N1300" s="6"/>
      <c r="O1300" s="6" t="b">
        <v>0</v>
      </c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43"/>
      <c r="AA1300" s="43"/>
      <c r="AB1300" s="43" t="s">
        <v>339</v>
      </c>
      <c r="AC1300" s="6" t="s">
        <v>339</v>
      </c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</row>
    <row r="1301">
      <c r="A1301" s="6"/>
      <c r="B1301" s="6"/>
      <c r="C1301" s="6"/>
      <c r="D1301" s="6"/>
      <c r="E1301" s="6"/>
      <c r="F1301" s="6" t="s">
        <v>96</v>
      </c>
      <c r="G1301" s="6"/>
      <c r="H1301" s="6" t="b">
        <v>0</v>
      </c>
      <c r="I1301" s="6" t="b">
        <v>0</v>
      </c>
      <c r="J1301" s="6" t="b">
        <v>0</v>
      </c>
      <c r="K1301" s="106"/>
      <c r="L1301" s="43"/>
      <c r="M1301" s="24"/>
      <c r="N1301" s="6"/>
      <c r="O1301" s="6" t="b">
        <v>0</v>
      </c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43"/>
      <c r="AA1301" s="43"/>
      <c r="AB1301" s="43" t="s">
        <v>339</v>
      </c>
      <c r="AC1301" s="6" t="s">
        <v>339</v>
      </c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</row>
    <row r="1302">
      <c r="A1302" s="6"/>
      <c r="B1302" s="6"/>
      <c r="C1302" s="6"/>
      <c r="D1302" s="6"/>
      <c r="E1302" s="6"/>
      <c r="F1302" s="6" t="s">
        <v>96</v>
      </c>
      <c r="G1302" s="6"/>
      <c r="H1302" s="6" t="b">
        <v>0</v>
      </c>
      <c r="I1302" s="6" t="b">
        <v>0</v>
      </c>
      <c r="J1302" s="6" t="b">
        <v>0</v>
      </c>
      <c r="K1302" s="106"/>
      <c r="L1302" s="43"/>
      <c r="M1302" s="24"/>
      <c r="N1302" s="6"/>
      <c r="O1302" s="6" t="b">
        <v>0</v>
      </c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43"/>
      <c r="AA1302" s="43"/>
      <c r="AB1302" s="43" t="s">
        <v>339</v>
      </c>
      <c r="AC1302" s="6" t="s">
        <v>339</v>
      </c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</row>
    <row r="1303">
      <c r="A1303" s="6"/>
      <c r="B1303" s="6"/>
      <c r="C1303" s="6"/>
      <c r="D1303" s="6"/>
      <c r="E1303" s="6"/>
      <c r="F1303" s="6" t="s">
        <v>96</v>
      </c>
      <c r="G1303" s="6"/>
      <c r="H1303" s="6" t="b">
        <v>0</v>
      </c>
      <c r="I1303" s="6" t="b">
        <v>0</v>
      </c>
      <c r="J1303" s="6" t="b">
        <v>0</v>
      </c>
      <c r="K1303" s="106"/>
      <c r="L1303" s="43"/>
      <c r="M1303" s="24"/>
      <c r="N1303" s="6"/>
      <c r="O1303" s="6" t="b">
        <v>0</v>
      </c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43"/>
      <c r="AA1303" s="43"/>
      <c r="AB1303" s="43" t="s">
        <v>339</v>
      </c>
      <c r="AC1303" s="6" t="s">
        <v>339</v>
      </c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</row>
    <row r="1304">
      <c r="A1304" s="6"/>
      <c r="B1304" s="6"/>
      <c r="C1304" s="6"/>
      <c r="D1304" s="6"/>
      <c r="E1304" s="6"/>
      <c r="F1304" s="6" t="s">
        <v>96</v>
      </c>
      <c r="G1304" s="6"/>
      <c r="H1304" s="6" t="b">
        <v>0</v>
      </c>
      <c r="I1304" s="6" t="b">
        <v>0</v>
      </c>
      <c r="J1304" s="6" t="b">
        <v>0</v>
      </c>
      <c r="K1304" s="106"/>
      <c r="L1304" s="43"/>
      <c r="M1304" s="24"/>
      <c r="N1304" s="6"/>
      <c r="O1304" s="6" t="b">
        <v>0</v>
      </c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43"/>
      <c r="AA1304" s="43"/>
      <c r="AB1304" s="43" t="s">
        <v>339</v>
      </c>
      <c r="AC1304" s="6" t="s">
        <v>339</v>
      </c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</row>
    <row r="1305">
      <c r="A1305" s="6"/>
      <c r="B1305" s="6"/>
      <c r="C1305" s="6"/>
      <c r="D1305" s="6"/>
      <c r="E1305" s="6"/>
      <c r="F1305" s="6" t="s">
        <v>96</v>
      </c>
      <c r="G1305" s="6"/>
      <c r="H1305" s="6" t="b">
        <v>0</v>
      </c>
      <c r="I1305" s="6" t="b">
        <v>0</v>
      </c>
      <c r="J1305" s="6" t="b">
        <v>0</v>
      </c>
      <c r="K1305" s="106"/>
      <c r="L1305" s="43"/>
      <c r="M1305" s="24"/>
      <c r="N1305" s="6"/>
      <c r="O1305" s="6" t="b">
        <v>0</v>
      </c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43"/>
      <c r="AA1305" s="43"/>
      <c r="AB1305" s="43" t="s">
        <v>339</v>
      </c>
      <c r="AC1305" s="6" t="s">
        <v>339</v>
      </c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</row>
    <row r="1306">
      <c r="A1306" s="6"/>
      <c r="B1306" s="6"/>
      <c r="C1306" s="6"/>
      <c r="D1306" s="6"/>
      <c r="E1306" s="6"/>
      <c r="F1306" s="6" t="s">
        <v>96</v>
      </c>
      <c r="G1306" s="6"/>
      <c r="H1306" s="6" t="b">
        <v>0</v>
      </c>
      <c r="I1306" s="6" t="b">
        <v>0</v>
      </c>
      <c r="J1306" s="6" t="b">
        <v>0</v>
      </c>
      <c r="K1306" s="106"/>
      <c r="L1306" s="43"/>
      <c r="M1306" s="24"/>
      <c r="N1306" s="6"/>
      <c r="O1306" s="6" t="b">
        <v>0</v>
      </c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43"/>
      <c r="AA1306" s="43"/>
      <c r="AB1306" s="43" t="s">
        <v>339</v>
      </c>
      <c r="AC1306" s="6" t="s">
        <v>339</v>
      </c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</row>
    <row r="1307">
      <c r="A1307" s="6"/>
      <c r="B1307" s="6"/>
      <c r="C1307" s="6"/>
      <c r="D1307" s="6"/>
      <c r="E1307" s="6"/>
      <c r="F1307" s="6" t="s">
        <v>96</v>
      </c>
      <c r="G1307" s="6"/>
      <c r="H1307" s="6" t="b">
        <v>0</v>
      </c>
      <c r="I1307" s="6" t="b">
        <v>0</v>
      </c>
      <c r="J1307" s="6" t="b">
        <v>0</v>
      </c>
      <c r="K1307" s="106"/>
      <c r="L1307" s="43"/>
      <c r="M1307" s="24"/>
      <c r="N1307" s="6"/>
      <c r="O1307" s="6" t="b">
        <v>0</v>
      </c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43"/>
      <c r="AA1307" s="43"/>
      <c r="AB1307" s="43" t="s">
        <v>339</v>
      </c>
      <c r="AC1307" s="6" t="s">
        <v>339</v>
      </c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</row>
    <row r="1308">
      <c r="A1308" s="6"/>
      <c r="B1308" s="6"/>
      <c r="C1308" s="6"/>
      <c r="D1308" s="6"/>
      <c r="E1308" s="6"/>
      <c r="F1308" s="6" t="s">
        <v>96</v>
      </c>
      <c r="G1308" s="6"/>
      <c r="H1308" s="6" t="b">
        <v>0</v>
      </c>
      <c r="I1308" s="6" t="b">
        <v>0</v>
      </c>
      <c r="J1308" s="6" t="b">
        <v>0</v>
      </c>
      <c r="K1308" s="106"/>
      <c r="L1308" s="43"/>
      <c r="M1308" s="24"/>
      <c r="N1308" s="6"/>
      <c r="O1308" s="6" t="b">
        <v>0</v>
      </c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43"/>
      <c r="AA1308" s="43"/>
      <c r="AB1308" s="43" t="s">
        <v>339</v>
      </c>
      <c r="AC1308" s="6" t="s">
        <v>339</v>
      </c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</row>
    <row r="1309">
      <c r="A1309" s="6"/>
      <c r="B1309" s="6"/>
      <c r="C1309" s="6"/>
      <c r="D1309" s="6"/>
      <c r="E1309" s="6"/>
      <c r="F1309" s="6" t="s">
        <v>96</v>
      </c>
      <c r="G1309" s="6"/>
      <c r="H1309" s="6" t="b">
        <v>0</v>
      </c>
      <c r="I1309" s="6" t="b">
        <v>0</v>
      </c>
      <c r="J1309" s="6" t="b">
        <v>0</v>
      </c>
      <c r="K1309" s="106"/>
      <c r="L1309" s="43"/>
      <c r="M1309" s="24"/>
      <c r="N1309" s="6"/>
      <c r="O1309" s="6" t="b">
        <v>0</v>
      </c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43"/>
      <c r="AA1309" s="43"/>
      <c r="AB1309" s="43" t="s">
        <v>339</v>
      </c>
      <c r="AC1309" s="6" t="s">
        <v>339</v>
      </c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</row>
    <row r="1310">
      <c r="A1310" s="6"/>
      <c r="B1310" s="6"/>
      <c r="C1310" s="6"/>
      <c r="D1310" s="6"/>
      <c r="E1310" s="6"/>
      <c r="F1310" s="6" t="s">
        <v>96</v>
      </c>
      <c r="G1310" s="6"/>
      <c r="H1310" s="6" t="b">
        <v>0</v>
      </c>
      <c r="I1310" s="6" t="b">
        <v>0</v>
      </c>
      <c r="J1310" s="6" t="b">
        <v>0</v>
      </c>
      <c r="K1310" s="106"/>
      <c r="L1310" s="43"/>
      <c r="M1310" s="24"/>
      <c r="N1310" s="6"/>
      <c r="O1310" s="6" t="b">
        <v>0</v>
      </c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43"/>
      <c r="AA1310" s="43"/>
      <c r="AB1310" s="43" t="s">
        <v>339</v>
      </c>
      <c r="AC1310" s="6" t="s">
        <v>339</v>
      </c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</row>
    <row r="1311">
      <c r="A1311" s="6"/>
      <c r="B1311" s="6"/>
      <c r="C1311" s="6"/>
      <c r="D1311" s="6"/>
      <c r="E1311" s="6"/>
      <c r="F1311" s="6" t="s">
        <v>96</v>
      </c>
      <c r="G1311" s="6"/>
      <c r="H1311" s="6" t="b">
        <v>0</v>
      </c>
      <c r="I1311" s="6" t="b">
        <v>0</v>
      </c>
      <c r="J1311" s="6" t="b">
        <v>0</v>
      </c>
      <c r="K1311" s="106"/>
      <c r="L1311" s="43"/>
      <c r="M1311" s="24"/>
      <c r="N1311" s="6"/>
      <c r="O1311" s="6" t="b">
        <v>0</v>
      </c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43"/>
      <c r="AA1311" s="43"/>
      <c r="AB1311" s="43" t="s">
        <v>339</v>
      </c>
      <c r="AC1311" s="6" t="s">
        <v>339</v>
      </c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</row>
    <row r="1312">
      <c r="A1312" s="6"/>
      <c r="B1312" s="6"/>
      <c r="C1312" s="6"/>
      <c r="D1312" s="6"/>
      <c r="E1312" s="6"/>
      <c r="F1312" s="6" t="s">
        <v>96</v>
      </c>
      <c r="G1312" s="6"/>
      <c r="H1312" s="6" t="b">
        <v>0</v>
      </c>
      <c r="I1312" s="6" t="b">
        <v>0</v>
      </c>
      <c r="J1312" s="6" t="b">
        <v>0</v>
      </c>
      <c r="K1312" s="106"/>
      <c r="L1312" s="43"/>
      <c r="M1312" s="24"/>
      <c r="N1312" s="6"/>
      <c r="O1312" s="6" t="b">
        <v>0</v>
      </c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43"/>
      <c r="AA1312" s="43"/>
      <c r="AB1312" s="43" t="s">
        <v>339</v>
      </c>
      <c r="AC1312" s="6" t="s">
        <v>339</v>
      </c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</row>
    <row r="1313">
      <c r="A1313" s="6"/>
      <c r="B1313" s="6"/>
      <c r="C1313" s="6"/>
      <c r="D1313" s="6"/>
      <c r="E1313" s="6"/>
      <c r="F1313" s="6" t="s">
        <v>96</v>
      </c>
      <c r="G1313" s="6"/>
      <c r="H1313" s="6" t="b">
        <v>0</v>
      </c>
      <c r="I1313" s="6" t="b">
        <v>0</v>
      </c>
      <c r="J1313" s="6" t="b">
        <v>0</v>
      </c>
      <c r="K1313" s="106"/>
      <c r="L1313" s="43"/>
      <c r="M1313" s="24"/>
      <c r="N1313" s="6"/>
      <c r="O1313" s="6" t="b">
        <v>0</v>
      </c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43"/>
      <c r="AA1313" s="43"/>
      <c r="AB1313" s="43" t="s">
        <v>339</v>
      </c>
      <c r="AC1313" s="6" t="s">
        <v>339</v>
      </c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</row>
    <row r="1314">
      <c r="A1314" s="6"/>
      <c r="B1314" s="6"/>
      <c r="C1314" s="6"/>
      <c r="D1314" s="6"/>
      <c r="E1314" s="6"/>
      <c r="F1314" s="6" t="s">
        <v>96</v>
      </c>
      <c r="G1314" s="6"/>
      <c r="H1314" s="6" t="b">
        <v>0</v>
      </c>
      <c r="I1314" s="6" t="b">
        <v>0</v>
      </c>
      <c r="J1314" s="6" t="b">
        <v>0</v>
      </c>
      <c r="K1314" s="106"/>
      <c r="L1314" s="43"/>
      <c r="M1314" s="24"/>
      <c r="N1314" s="6"/>
      <c r="O1314" s="6" t="b">
        <v>0</v>
      </c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43"/>
      <c r="AA1314" s="43"/>
      <c r="AB1314" s="43" t="s">
        <v>339</v>
      </c>
      <c r="AC1314" s="6" t="s">
        <v>339</v>
      </c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</row>
    <row r="1315">
      <c r="A1315" s="6"/>
      <c r="B1315" s="6"/>
      <c r="C1315" s="6"/>
      <c r="D1315" s="6"/>
      <c r="E1315" s="6"/>
      <c r="F1315" s="6" t="s">
        <v>96</v>
      </c>
      <c r="G1315" s="6"/>
      <c r="H1315" s="6" t="b">
        <v>0</v>
      </c>
      <c r="I1315" s="6" t="b">
        <v>0</v>
      </c>
      <c r="J1315" s="6" t="b">
        <v>0</v>
      </c>
      <c r="K1315" s="106"/>
      <c r="L1315" s="43"/>
      <c r="M1315" s="24"/>
      <c r="N1315" s="6"/>
      <c r="O1315" s="6" t="b">
        <v>0</v>
      </c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43"/>
      <c r="AA1315" s="43"/>
      <c r="AB1315" s="43" t="s">
        <v>339</v>
      </c>
      <c r="AC1315" s="6" t="s">
        <v>339</v>
      </c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</row>
    <row r="1316">
      <c r="A1316" s="6"/>
      <c r="B1316" s="6"/>
      <c r="C1316" s="6"/>
      <c r="D1316" s="6"/>
      <c r="E1316" s="6"/>
      <c r="F1316" s="6" t="s">
        <v>96</v>
      </c>
      <c r="G1316" s="6"/>
      <c r="H1316" s="6" t="b">
        <v>0</v>
      </c>
      <c r="I1316" s="6" t="b">
        <v>0</v>
      </c>
      <c r="J1316" s="6" t="b">
        <v>0</v>
      </c>
      <c r="K1316" s="106"/>
      <c r="L1316" s="43"/>
      <c r="M1316" s="24"/>
      <c r="N1316" s="6"/>
      <c r="O1316" s="6" t="b">
        <v>0</v>
      </c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43"/>
      <c r="AA1316" s="43"/>
      <c r="AB1316" s="43" t="s">
        <v>339</v>
      </c>
      <c r="AC1316" s="6" t="s">
        <v>339</v>
      </c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</row>
    <row r="1317">
      <c r="A1317" s="6"/>
      <c r="B1317" s="6"/>
      <c r="C1317" s="6"/>
      <c r="D1317" s="6"/>
      <c r="E1317" s="6"/>
      <c r="F1317" s="6" t="s">
        <v>96</v>
      </c>
      <c r="G1317" s="6"/>
      <c r="H1317" s="6" t="b">
        <v>0</v>
      </c>
      <c r="I1317" s="6" t="b">
        <v>0</v>
      </c>
      <c r="J1317" s="6" t="b">
        <v>0</v>
      </c>
      <c r="K1317" s="106"/>
      <c r="L1317" s="43"/>
      <c r="M1317" s="24"/>
      <c r="N1317" s="6"/>
      <c r="O1317" s="6" t="b">
        <v>0</v>
      </c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43"/>
      <c r="AA1317" s="43"/>
      <c r="AB1317" s="43" t="s">
        <v>339</v>
      </c>
      <c r="AC1317" s="6" t="s">
        <v>339</v>
      </c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</row>
    <row r="1318">
      <c r="A1318" s="6"/>
      <c r="B1318" s="6"/>
      <c r="C1318" s="6"/>
      <c r="D1318" s="6"/>
      <c r="E1318" s="6"/>
      <c r="F1318" s="6" t="s">
        <v>96</v>
      </c>
      <c r="G1318" s="6"/>
      <c r="H1318" s="6" t="b">
        <v>0</v>
      </c>
      <c r="I1318" s="6" t="b">
        <v>0</v>
      </c>
      <c r="J1318" s="6" t="b">
        <v>0</v>
      </c>
      <c r="K1318" s="106"/>
      <c r="L1318" s="43"/>
      <c r="M1318" s="24"/>
      <c r="N1318" s="6"/>
      <c r="O1318" s="6" t="b">
        <v>0</v>
      </c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43"/>
      <c r="AA1318" s="43"/>
      <c r="AB1318" s="43" t="s">
        <v>339</v>
      </c>
      <c r="AC1318" s="6" t="s">
        <v>339</v>
      </c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</row>
    <row r="1319">
      <c r="A1319" s="6"/>
      <c r="B1319" s="6"/>
      <c r="C1319" s="6"/>
      <c r="D1319" s="6"/>
      <c r="E1319" s="6"/>
      <c r="F1319" s="6" t="s">
        <v>96</v>
      </c>
      <c r="G1319" s="6"/>
      <c r="H1319" s="6" t="b">
        <v>0</v>
      </c>
      <c r="I1319" s="6" t="b">
        <v>0</v>
      </c>
      <c r="J1319" s="6" t="b">
        <v>0</v>
      </c>
      <c r="K1319" s="106"/>
      <c r="L1319" s="43"/>
      <c r="M1319" s="24"/>
      <c r="N1319" s="6"/>
      <c r="O1319" s="6" t="b">
        <v>0</v>
      </c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43"/>
      <c r="AA1319" s="43"/>
      <c r="AB1319" s="43" t="s">
        <v>339</v>
      </c>
      <c r="AC1319" s="6" t="s">
        <v>339</v>
      </c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</row>
    <row r="1320">
      <c r="A1320" s="6"/>
      <c r="B1320" s="6"/>
      <c r="C1320" s="6"/>
      <c r="D1320" s="6"/>
      <c r="E1320" s="6"/>
      <c r="F1320" s="6" t="s">
        <v>96</v>
      </c>
      <c r="G1320" s="6"/>
      <c r="H1320" s="6" t="b">
        <v>0</v>
      </c>
      <c r="I1320" s="6" t="b">
        <v>0</v>
      </c>
      <c r="J1320" s="6" t="b">
        <v>0</v>
      </c>
      <c r="K1320" s="106"/>
      <c r="L1320" s="43"/>
      <c r="M1320" s="24"/>
      <c r="N1320" s="6"/>
      <c r="O1320" s="6" t="b">
        <v>0</v>
      </c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43"/>
      <c r="AA1320" s="43"/>
      <c r="AB1320" s="43" t="s">
        <v>339</v>
      </c>
      <c r="AC1320" s="6" t="s">
        <v>339</v>
      </c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</row>
    <row r="1321">
      <c r="A1321" s="6"/>
      <c r="B1321" s="6"/>
      <c r="C1321" s="6"/>
      <c r="D1321" s="6"/>
      <c r="E1321" s="6"/>
      <c r="F1321" s="6" t="s">
        <v>96</v>
      </c>
      <c r="G1321" s="6"/>
      <c r="H1321" s="6" t="b">
        <v>0</v>
      </c>
      <c r="I1321" s="6" t="b">
        <v>0</v>
      </c>
      <c r="J1321" s="6" t="b">
        <v>0</v>
      </c>
      <c r="K1321" s="106"/>
      <c r="L1321" s="43"/>
      <c r="M1321" s="24"/>
      <c r="N1321" s="6"/>
      <c r="O1321" s="6" t="b">
        <v>0</v>
      </c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43"/>
      <c r="AA1321" s="43"/>
      <c r="AB1321" s="43" t="s">
        <v>339</v>
      </c>
      <c r="AC1321" s="6" t="s">
        <v>339</v>
      </c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</row>
    <row r="1322">
      <c r="A1322" s="6"/>
      <c r="B1322" s="6"/>
      <c r="C1322" s="6"/>
      <c r="D1322" s="6"/>
      <c r="E1322" s="6"/>
      <c r="F1322" s="6" t="s">
        <v>96</v>
      </c>
      <c r="G1322" s="6"/>
      <c r="H1322" s="6" t="b">
        <v>0</v>
      </c>
      <c r="I1322" s="6" t="b">
        <v>0</v>
      </c>
      <c r="J1322" s="6" t="b">
        <v>0</v>
      </c>
      <c r="K1322" s="106"/>
      <c r="L1322" s="43"/>
      <c r="M1322" s="24"/>
      <c r="N1322" s="6"/>
      <c r="O1322" s="6" t="b">
        <v>0</v>
      </c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43"/>
      <c r="AA1322" s="43"/>
      <c r="AB1322" s="43" t="s">
        <v>339</v>
      </c>
      <c r="AC1322" s="6" t="s">
        <v>339</v>
      </c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</row>
    <row r="1323">
      <c r="A1323" s="6"/>
      <c r="B1323" s="6"/>
      <c r="C1323" s="6"/>
      <c r="D1323" s="6"/>
      <c r="E1323" s="6"/>
      <c r="F1323" s="6" t="s">
        <v>96</v>
      </c>
      <c r="G1323" s="6"/>
      <c r="H1323" s="6" t="b">
        <v>0</v>
      </c>
      <c r="I1323" s="6" t="b">
        <v>0</v>
      </c>
      <c r="J1323" s="6" t="b">
        <v>0</v>
      </c>
      <c r="K1323" s="106"/>
      <c r="L1323" s="43"/>
      <c r="M1323" s="24"/>
      <c r="N1323" s="6"/>
      <c r="O1323" s="6" t="b">
        <v>0</v>
      </c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43"/>
      <c r="AA1323" s="43"/>
      <c r="AB1323" s="43" t="s">
        <v>339</v>
      </c>
      <c r="AC1323" s="6" t="s">
        <v>339</v>
      </c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</row>
    <row r="1324">
      <c r="A1324" s="6"/>
      <c r="B1324" s="6"/>
      <c r="C1324" s="6"/>
      <c r="D1324" s="6"/>
      <c r="E1324" s="6"/>
      <c r="F1324" s="6" t="s">
        <v>96</v>
      </c>
      <c r="G1324" s="6"/>
      <c r="H1324" s="6" t="b">
        <v>0</v>
      </c>
      <c r="I1324" s="6" t="b">
        <v>0</v>
      </c>
      <c r="J1324" s="6" t="b">
        <v>0</v>
      </c>
      <c r="K1324" s="106"/>
      <c r="L1324" s="43"/>
      <c r="M1324" s="24"/>
      <c r="N1324" s="6"/>
      <c r="O1324" s="6" t="b">
        <v>0</v>
      </c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43"/>
      <c r="AA1324" s="43"/>
      <c r="AB1324" s="43" t="s">
        <v>339</v>
      </c>
      <c r="AC1324" s="6" t="s">
        <v>339</v>
      </c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</row>
    <row r="1325">
      <c r="A1325" s="6"/>
      <c r="B1325" s="6"/>
      <c r="C1325" s="6"/>
      <c r="D1325" s="6"/>
      <c r="E1325" s="6"/>
      <c r="F1325" s="6" t="s">
        <v>96</v>
      </c>
      <c r="G1325" s="6"/>
      <c r="H1325" s="6" t="b">
        <v>0</v>
      </c>
      <c r="I1325" s="6" t="b">
        <v>0</v>
      </c>
      <c r="J1325" s="6" t="b">
        <v>0</v>
      </c>
      <c r="K1325" s="106"/>
      <c r="L1325" s="43"/>
      <c r="M1325" s="24"/>
      <c r="N1325" s="6"/>
      <c r="O1325" s="6" t="b">
        <v>0</v>
      </c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43"/>
      <c r="AA1325" s="43"/>
      <c r="AB1325" s="43" t="s">
        <v>339</v>
      </c>
      <c r="AC1325" s="6" t="s">
        <v>339</v>
      </c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</row>
    <row r="1326">
      <c r="A1326" s="6"/>
      <c r="B1326" s="6"/>
      <c r="C1326" s="6"/>
      <c r="D1326" s="6"/>
      <c r="E1326" s="6"/>
      <c r="F1326" s="6" t="s">
        <v>96</v>
      </c>
      <c r="G1326" s="6"/>
      <c r="H1326" s="6" t="b">
        <v>0</v>
      </c>
      <c r="I1326" s="6" t="b">
        <v>0</v>
      </c>
      <c r="J1326" s="6" t="b">
        <v>0</v>
      </c>
      <c r="K1326" s="106"/>
      <c r="L1326" s="43"/>
      <c r="M1326" s="24"/>
      <c r="N1326" s="6"/>
      <c r="O1326" s="6" t="b">
        <v>0</v>
      </c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43"/>
      <c r="AA1326" s="43"/>
      <c r="AB1326" s="43" t="s">
        <v>339</v>
      </c>
      <c r="AC1326" s="6" t="s">
        <v>339</v>
      </c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</row>
    <row r="1327">
      <c r="A1327" s="6"/>
      <c r="B1327" s="6"/>
      <c r="C1327" s="6"/>
      <c r="D1327" s="6"/>
      <c r="E1327" s="6"/>
      <c r="F1327" s="6" t="s">
        <v>96</v>
      </c>
      <c r="G1327" s="6"/>
      <c r="H1327" s="6" t="b">
        <v>0</v>
      </c>
      <c r="I1327" s="6" t="b">
        <v>0</v>
      </c>
      <c r="J1327" s="6" t="b">
        <v>0</v>
      </c>
      <c r="K1327" s="106"/>
      <c r="L1327" s="43"/>
      <c r="M1327" s="24"/>
      <c r="N1327" s="6"/>
      <c r="O1327" s="6" t="b">
        <v>0</v>
      </c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43"/>
      <c r="AA1327" s="43"/>
      <c r="AB1327" s="43" t="s">
        <v>339</v>
      </c>
      <c r="AC1327" s="6" t="s">
        <v>339</v>
      </c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</row>
    <row r="1328">
      <c r="A1328" s="6"/>
      <c r="B1328" s="6"/>
      <c r="C1328" s="6"/>
      <c r="D1328" s="6"/>
      <c r="E1328" s="6"/>
      <c r="F1328" s="6" t="s">
        <v>96</v>
      </c>
      <c r="G1328" s="6"/>
      <c r="H1328" s="6" t="b">
        <v>0</v>
      </c>
      <c r="I1328" s="6" t="b">
        <v>0</v>
      </c>
      <c r="J1328" s="6" t="b">
        <v>0</v>
      </c>
      <c r="K1328" s="106"/>
      <c r="L1328" s="43"/>
      <c r="M1328" s="24"/>
      <c r="N1328" s="6"/>
      <c r="O1328" s="6" t="b">
        <v>0</v>
      </c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43"/>
      <c r="AA1328" s="43"/>
      <c r="AB1328" s="43" t="s">
        <v>339</v>
      </c>
      <c r="AC1328" s="6" t="s">
        <v>339</v>
      </c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</row>
    <row r="1329">
      <c r="A1329" s="6"/>
      <c r="B1329" s="6"/>
      <c r="C1329" s="6"/>
      <c r="D1329" s="6"/>
      <c r="E1329" s="6"/>
      <c r="F1329" s="6" t="s">
        <v>96</v>
      </c>
      <c r="G1329" s="6"/>
      <c r="H1329" s="6" t="b">
        <v>0</v>
      </c>
      <c r="I1329" s="6" t="b">
        <v>0</v>
      </c>
      <c r="J1329" s="6" t="b">
        <v>0</v>
      </c>
      <c r="K1329" s="106"/>
      <c r="L1329" s="43"/>
      <c r="M1329" s="24"/>
      <c r="N1329" s="6"/>
      <c r="O1329" s="6" t="b">
        <v>0</v>
      </c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43"/>
      <c r="AA1329" s="43"/>
      <c r="AB1329" s="43" t="s">
        <v>339</v>
      </c>
      <c r="AC1329" s="6" t="s">
        <v>339</v>
      </c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</row>
    <row r="1330">
      <c r="A1330" s="6"/>
      <c r="B1330" s="6"/>
      <c r="C1330" s="6"/>
      <c r="D1330" s="6"/>
      <c r="E1330" s="6"/>
      <c r="F1330" s="6" t="s">
        <v>96</v>
      </c>
      <c r="G1330" s="6"/>
      <c r="H1330" s="6" t="b">
        <v>0</v>
      </c>
      <c r="I1330" s="6" t="b">
        <v>0</v>
      </c>
      <c r="J1330" s="6" t="b">
        <v>0</v>
      </c>
      <c r="K1330" s="106"/>
      <c r="L1330" s="43"/>
      <c r="M1330" s="24"/>
      <c r="N1330" s="6"/>
      <c r="O1330" s="6" t="b">
        <v>0</v>
      </c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43"/>
      <c r="AA1330" s="43"/>
      <c r="AB1330" s="43" t="s">
        <v>339</v>
      </c>
      <c r="AC1330" s="6" t="s">
        <v>339</v>
      </c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</row>
    <row r="1331">
      <c r="A1331" s="6"/>
      <c r="B1331" s="6"/>
      <c r="C1331" s="6"/>
      <c r="D1331" s="6"/>
      <c r="E1331" s="6"/>
      <c r="F1331" s="6" t="s">
        <v>96</v>
      </c>
      <c r="G1331" s="6"/>
      <c r="H1331" s="6" t="b">
        <v>0</v>
      </c>
      <c r="I1331" s="6" t="b">
        <v>0</v>
      </c>
      <c r="J1331" s="6" t="b">
        <v>0</v>
      </c>
      <c r="K1331" s="106"/>
      <c r="L1331" s="43"/>
      <c r="M1331" s="24"/>
      <c r="N1331" s="6"/>
      <c r="O1331" s="6" t="b">
        <v>0</v>
      </c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43"/>
      <c r="AA1331" s="43"/>
      <c r="AB1331" s="43" t="s">
        <v>339</v>
      </c>
      <c r="AC1331" s="6" t="s">
        <v>339</v>
      </c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</row>
    <row r="1332">
      <c r="A1332" s="6"/>
      <c r="B1332" s="6"/>
      <c r="C1332" s="6"/>
      <c r="D1332" s="6"/>
      <c r="E1332" s="6"/>
      <c r="F1332" s="6" t="s">
        <v>96</v>
      </c>
      <c r="G1332" s="6"/>
      <c r="H1332" s="6" t="b">
        <v>0</v>
      </c>
      <c r="I1332" s="6" t="b">
        <v>0</v>
      </c>
      <c r="J1332" s="6" t="b">
        <v>0</v>
      </c>
      <c r="K1332" s="106"/>
      <c r="L1332" s="43"/>
      <c r="M1332" s="24"/>
      <c r="N1332" s="6"/>
      <c r="O1332" s="6" t="b">
        <v>0</v>
      </c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43"/>
      <c r="AA1332" s="43"/>
      <c r="AB1332" s="43" t="s">
        <v>339</v>
      </c>
      <c r="AC1332" s="6" t="s">
        <v>339</v>
      </c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</row>
    <row r="1333">
      <c r="A1333" s="6"/>
      <c r="B1333" s="6"/>
      <c r="C1333" s="6"/>
      <c r="D1333" s="6"/>
      <c r="E1333" s="6"/>
      <c r="F1333" s="6" t="s">
        <v>96</v>
      </c>
      <c r="G1333" s="6"/>
      <c r="H1333" s="6" t="b">
        <v>0</v>
      </c>
      <c r="I1333" s="6" t="b">
        <v>0</v>
      </c>
      <c r="J1333" s="6" t="b">
        <v>0</v>
      </c>
      <c r="K1333" s="106"/>
      <c r="L1333" s="43"/>
      <c r="M1333" s="24"/>
      <c r="N1333" s="6"/>
      <c r="O1333" s="6" t="b">
        <v>0</v>
      </c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43"/>
      <c r="AA1333" s="43"/>
      <c r="AB1333" s="43" t="s">
        <v>339</v>
      </c>
      <c r="AC1333" s="6" t="s">
        <v>339</v>
      </c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</row>
    <row r="1334">
      <c r="A1334" s="6"/>
      <c r="B1334" s="6"/>
      <c r="C1334" s="6"/>
      <c r="D1334" s="6"/>
      <c r="E1334" s="6"/>
      <c r="F1334" s="6" t="s">
        <v>96</v>
      </c>
      <c r="G1334" s="6"/>
      <c r="H1334" s="6" t="b">
        <v>0</v>
      </c>
      <c r="I1334" s="6" t="b">
        <v>0</v>
      </c>
      <c r="J1334" s="6" t="b">
        <v>0</v>
      </c>
      <c r="K1334" s="106"/>
      <c r="L1334" s="43"/>
      <c r="M1334" s="24"/>
      <c r="N1334" s="6"/>
      <c r="O1334" s="6" t="b">
        <v>0</v>
      </c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43"/>
      <c r="AA1334" s="43"/>
      <c r="AB1334" s="43" t="s">
        <v>339</v>
      </c>
      <c r="AC1334" s="6" t="s">
        <v>339</v>
      </c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</row>
    <row r="1335">
      <c r="A1335" s="6"/>
      <c r="B1335" s="6"/>
      <c r="C1335" s="6"/>
      <c r="D1335" s="6"/>
      <c r="E1335" s="6"/>
      <c r="F1335" s="6" t="s">
        <v>96</v>
      </c>
      <c r="G1335" s="6"/>
      <c r="H1335" s="6" t="b">
        <v>0</v>
      </c>
      <c r="I1335" s="6" t="b">
        <v>0</v>
      </c>
      <c r="J1335" s="6" t="b">
        <v>0</v>
      </c>
      <c r="K1335" s="106"/>
      <c r="L1335" s="43"/>
      <c r="M1335" s="24"/>
      <c r="N1335" s="6"/>
      <c r="O1335" s="6" t="b">
        <v>0</v>
      </c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43"/>
      <c r="AA1335" s="43"/>
      <c r="AB1335" s="43" t="s">
        <v>339</v>
      </c>
      <c r="AC1335" s="6" t="s">
        <v>339</v>
      </c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</row>
    <row r="1336">
      <c r="A1336" s="6"/>
      <c r="B1336" s="6"/>
      <c r="C1336" s="6"/>
      <c r="D1336" s="6"/>
      <c r="E1336" s="6"/>
      <c r="F1336" s="6" t="s">
        <v>96</v>
      </c>
      <c r="G1336" s="6"/>
      <c r="H1336" s="6" t="b">
        <v>0</v>
      </c>
      <c r="I1336" s="6" t="b">
        <v>0</v>
      </c>
      <c r="J1336" s="6" t="b">
        <v>0</v>
      </c>
      <c r="K1336" s="106"/>
      <c r="L1336" s="43"/>
      <c r="M1336" s="24"/>
      <c r="N1336" s="6"/>
      <c r="O1336" s="6" t="b">
        <v>0</v>
      </c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43"/>
      <c r="AA1336" s="43"/>
      <c r="AB1336" s="43" t="s">
        <v>339</v>
      </c>
      <c r="AC1336" s="6" t="s">
        <v>339</v>
      </c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</row>
    <row r="1337">
      <c r="A1337" s="6"/>
      <c r="B1337" s="6"/>
      <c r="C1337" s="6"/>
      <c r="D1337" s="6"/>
      <c r="E1337" s="6"/>
      <c r="F1337" s="6" t="s">
        <v>96</v>
      </c>
      <c r="G1337" s="6"/>
      <c r="H1337" s="6" t="b">
        <v>0</v>
      </c>
      <c r="I1337" s="6" t="b">
        <v>0</v>
      </c>
      <c r="J1337" s="6" t="b">
        <v>0</v>
      </c>
      <c r="K1337" s="106"/>
      <c r="L1337" s="43"/>
      <c r="M1337" s="24"/>
      <c r="N1337" s="6"/>
      <c r="O1337" s="6" t="b">
        <v>0</v>
      </c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43"/>
      <c r="AA1337" s="43"/>
      <c r="AB1337" s="43" t="s">
        <v>339</v>
      </c>
      <c r="AC1337" s="6" t="s">
        <v>339</v>
      </c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</row>
    <row r="1338">
      <c r="A1338" s="6"/>
      <c r="B1338" s="6"/>
      <c r="C1338" s="6"/>
      <c r="D1338" s="6"/>
      <c r="E1338" s="6"/>
      <c r="F1338" s="6" t="s">
        <v>96</v>
      </c>
      <c r="G1338" s="6"/>
      <c r="H1338" s="6" t="b">
        <v>0</v>
      </c>
      <c r="I1338" s="6" t="b">
        <v>0</v>
      </c>
      <c r="J1338" s="6" t="b">
        <v>0</v>
      </c>
      <c r="K1338" s="106"/>
      <c r="L1338" s="43"/>
      <c r="M1338" s="24"/>
      <c r="N1338" s="6"/>
      <c r="O1338" s="6" t="b">
        <v>0</v>
      </c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43"/>
      <c r="AA1338" s="43"/>
      <c r="AB1338" s="43" t="s">
        <v>339</v>
      </c>
      <c r="AC1338" s="6" t="s">
        <v>339</v>
      </c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</row>
    <row r="1339">
      <c r="A1339" s="6"/>
      <c r="B1339" s="6"/>
      <c r="C1339" s="6"/>
      <c r="D1339" s="6"/>
      <c r="E1339" s="6"/>
      <c r="F1339" s="6" t="s">
        <v>96</v>
      </c>
      <c r="G1339" s="6"/>
      <c r="H1339" s="6" t="b">
        <v>0</v>
      </c>
      <c r="I1339" s="6" t="b">
        <v>0</v>
      </c>
      <c r="J1339" s="6" t="b">
        <v>0</v>
      </c>
      <c r="K1339" s="106"/>
      <c r="L1339" s="43"/>
      <c r="M1339" s="24"/>
      <c r="N1339" s="6"/>
      <c r="O1339" s="6" t="b">
        <v>0</v>
      </c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43"/>
      <c r="AA1339" s="43"/>
      <c r="AB1339" s="43" t="s">
        <v>339</v>
      </c>
      <c r="AC1339" s="6" t="s">
        <v>339</v>
      </c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</row>
    <row r="1340">
      <c r="A1340" s="6"/>
      <c r="B1340" s="6"/>
      <c r="C1340" s="6"/>
      <c r="D1340" s="6"/>
      <c r="E1340" s="6"/>
      <c r="F1340" s="6" t="s">
        <v>96</v>
      </c>
      <c r="G1340" s="6"/>
      <c r="H1340" s="6" t="b">
        <v>0</v>
      </c>
      <c r="I1340" s="6" t="b">
        <v>0</v>
      </c>
      <c r="J1340" s="6" t="b">
        <v>0</v>
      </c>
      <c r="K1340" s="106"/>
      <c r="L1340" s="43"/>
      <c r="M1340" s="24"/>
      <c r="N1340" s="6"/>
      <c r="O1340" s="6" t="b">
        <v>0</v>
      </c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43"/>
      <c r="AA1340" s="43"/>
      <c r="AB1340" s="43" t="s">
        <v>339</v>
      </c>
      <c r="AC1340" s="6" t="s">
        <v>339</v>
      </c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</row>
    <row r="1341">
      <c r="A1341" s="6"/>
      <c r="B1341" s="6"/>
      <c r="C1341" s="6"/>
      <c r="D1341" s="6"/>
      <c r="E1341" s="6"/>
      <c r="F1341" s="6" t="s">
        <v>96</v>
      </c>
      <c r="G1341" s="6"/>
      <c r="H1341" s="6" t="b">
        <v>0</v>
      </c>
      <c r="I1341" s="6" t="b">
        <v>0</v>
      </c>
      <c r="J1341" s="6" t="b">
        <v>0</v>
      </c>
      <c r="K1341" s="106"/>
      <c r="L1341" s="43"/>
      <c r="M1341" s="24"/>
      <c r="N1341" s="6"/>
      <c r="O1341" s="6" t="b">
        <v>0</v>
      </c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43"/>
      <c r="AA1341" s="43"/>
      <c r="AB1341" s="43" t="s">
        <v>339</v>
      </c>
      <c r="AC1341" s="6" t="s">
        <v>339</v>
      </c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</row>
    <row r="1342">
      <c r="A1342" s="6"/>
      <c r="B1342" s="6"/>
      <c r="C1342" s="6"/>
      <c r="D1342" s="6"/>
      <c r="E1342" s="6"/>
      <c r="F1342" s="6" t="s">
        <v>96</v>
      </c>
      <c r="G1342" s="6"/>
      <c r="H1342" s="6" t="b">
        <v>0</v>
      </c>
      <c r="I1342" s="6" t="b">
        <v>0</v>
      </c>
      <c r="J1342" s="6" t="b">
        <v>0</v>
      </c>
      <c r="K1342" s="106"/>
      <c r="L1342" s="43"/>
      <c r="M1342" s="24"/>
      <c r="N1342" s="6"/>
      <c r="O1342" s="6" t="b">
        <v>0</v>
      </c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43"/>
      <c r="AA1342" s="43"/>
      <c r="AB1342" s="43" t="s">
        <v>339</v>
      </c>
      <c r="AC1342" s="6" t="s">
        <v>339</v>
      </c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</row>
    <row r="1343">
      <c r="A1343" s="6"/>
      <c r="B1343" s="6"/>
      <c r="C1343" s="6"/>
      <c r="D1343" s="6"/>
      <c r="E1343" s="6"/>
      <c r="F1343" s="6" t="s">
        <v>96</v>
      </c>
      <c r="G1343" s="6"/>
      <c r="H1343" s="6" t="b">
        <v>0</v>
      </c>
      <c r="I1343" s="6" t="b">
        <v>0</v>
      </c>
      <c r="J1343" s="6" t="b">
        <v>0</v>
      </c>
      <c r="K1343" s="106"/>
      <c r="L1343" s="43"/>
      <c r="M1343" s="24"/>
      <c r="N1343" s="6"/>
      <c r="O1343" s="6" t="b">
        <v>0</v>
      </c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43"/>
      <c r="AA1343" s="43"/>
      <c r="AB1343" s="43" t="s">
        <v>339</v>
      </c>
      <c r="AC1343" s="6" t="s">
        <v>339</v>
      </c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</row>
    <row r="1344">
      <c r="A1344" s="6"/>
      <c r="B1344" s="6"/>
      <c r="C1344" s="6"/>
      <c r="D1344" s="6"/>
      <c r="E1344" s="6"/>
      <c r="F1344" s="6" t="s">
        <v>96</v>
      </c>
      <c r="G1344" s="6"/>
      <c r="H1344" s="6" t="b">
        <v>0</v>
      </c>
      <c r="I1344" s="6" t="b">
        <v>0</v>
      </c>
      <c r="J1344" s="6" t="b">
        <v>0</v>
      </c>
      <c r="K1344" s="106"/>
      <c r="L1344" s="43"/>
      <c r="M1344" s="24"/>
      <c r="N1344" s="6"/>
      <c r="O1344" s="6" t="b">
        <v>0</v>
      </c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43"/>
      <c r="AA1344" s="43"/>
      <c r="AB1344" s="43" t="s">
        <v>339</v>
      </c>
      <c r="AC1344" s="6" t="s">
        <v>339</v>
      </c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</row>
    <row r="1345">
      <c r="A1345" s="6"/>
      <c r="B1345" s="6"/>
      <c r="C1345" s="6"/>
      <c r="D1345" s="6"/>
      <c r="E1345" s="6"/>
      <c r="F1345" s="6" t="s">
        <v>96</v>
      </c>
      <c r="G1345" s="6"/>
      <c r="H1345" s="6" t="b">
        <v>0</v>
      </c>
      <c r="I1345" s="6" t="b">
        <v>0</v>
      </c>
      <c r="J1345" s="6" t="b">
        <v>0</v>
      </c>
      <c r="K1345" s="106"/>
      <c r="L1345" s="43"/>
      <c r="M1345" s="24"/>
      <c r="N1345" s="6"/>
      <c r="O1345" s="6" t="b">
        <v>0</v>
      </c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43"/>
      <c r="AA1345" s="43"/>
      <c r="AB1345" s="43" t="s">
        <v>339</v>
      </c>
      <c r="AC1345" s="6" t="s">
        <v>339</v>
      </c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</row>
    <row r="1346">
      <c r="A1346" s="6"/>
      <c r="B1346" s="6"/>
      <c r="C1346" s="6"/>
      <c r="D1346" s="6"/>
      <c r="E1346" s="6"/>
      <c r="F1346" s="6" t="s">
        <v>96</v>
      </c>
      <c r="G1346" s="6"/>
      <c r="H1346" s="6" t="b">
        <v>0</v>
      </c>
      <c r="I1346" s="6" t="b">
        <v>0</v>
      </c>
      <c r="J1346" s="6" t="b">
        <v>0</v>
      </c>
      <c r="K1346" s="106"/>
      <c r="L1346" s="43"/>
      <c r="M1346" s="24"/>
      <c r="N1346" s="6"/>
      <c r="O1346" s="6" t="b">
        <v>0</v>
      </c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43"/>
      <c r="AA1346" s="43"/>
      <c r="AB1346" s="43" t="s">
        <v>339</v>
      </c>
      <c r="AC1346" s="6" t="s">
        <v>339</v>
      </c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</row>
    <row r="1347">
      <c r="A1347" s="6"/>
      <c r="B1347" s="6"/>
      <c r="C1347" s="6"/>
      <c r="D1347" s="6"/>
      <c r="E1347" s="6"/>
      <c r="F1347" s="6" t="s">
        <v>96</v>
      </c>
      <c r="G1347" s="6"/>
      <c r="H1347" s="6" t="b">
        <v>0</v>
      </c>
      <c r="I1347" s="6" t="b">
        <v>0</v>
      </c>
      <c r="J1347" s="6" t="b">
        <v>0</v>
      </c>
      <c r="K1347" s="106"/>
      <c r="L1347" s="43"/>
      <c r="M1347" s="24"/>
      <c r="N1347" s="6"/>
      <c r="O1347" s="6" t="b">
        <v>0</v>
      </c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43"/>
      <c r="AA1347" s="43"/>
      <c r="AB1347" s="43" t="s">
        <v>339</v>
      </c>
      <c r="AC1347" s="6" t="s">
        <v>339</v>
      </c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</row>
    <row r="1348">
      <c r="A1348" s="6"/>
      <c r="B1348" s="6"/>
      <c r="C1348" s="6"/>
      <c r="D1348" s="6"/>
      <c r="E1348" s="6"/>
      <c r="F1348" s="6" t="s">
        <v>96</v>
      </c>
      <c r="G1348" s="6"/>
      <c r="H1348" s="6" t="b">
        <v>0</v>
      </c>
      <c r="I1348" s="6" t="b">
        <v>0</v>
      </c>
      <c r="J1348" s="6" t="b">
        <v>0</v>
      </c>
      <c r="K1348" s="106"/>
      <c r="L1348" s="43"/>
      <c r="M1348" s="24"/>
      <c r="N1348" s="6"/>
      <c r="O1348" s="6" t="b">
        <v>0</v>
      </c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43"/>
      <c r="AA1348" s="43"/>
      <c r="AB1348" s="43" t="s">
        <v>339</v>
      </c>
      <c r="AC1348" s="6" t="s">
        <v>339</v>
      </c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</row>
    <row r="1349">
      <c r="A1349" s="6"/>
      <c r="B1349" s="6"/>
      <c r="C1349" s="6"/>
      <c r="D1349" s="6"/>
      <c r="E1349" s="6"/>
      <c r="F1349" s="6" t="s">
        <v>96</v>
      </c>
      <c r="G1349" s="6"/>
      <c r="H1349" s="6" t="b">
        <v>0</v>
      </c>
      <c r="I1349" s="6" t="b">
        <v>0</v>
      </c>
      <c r="J1349" s="6" t="b">
        <v>0</v>
      </c>
      <c r="K1349" s="106"/>
      <c r="L1349" s="43"/>
      <c r="M1349" s="24"/>
      <c r="N1349" s="6"/>
      <c r="O1349" s="6" t="b">
        <v>0</v>
      </c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43"/>
      <c r="AA1349" s="43"/>
      <c r="AB1349" s="43" t="s">
        <v>339</v>
      </c>
      <c r="AC1349" s="6" t="s">
        <v>339</v>
      </c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</row>
    <row r="1350">
      <c r="A1350" s="6"/>
      <c r="B1350" s="6"/>
      <c r="C1350" s="6"/>
      <c r="D1350" s="6"/>
      <c r="E1350" s="6"/>
      <c r="F1350" s="6" t="s">
        <v>96</v>
      </c>
      <c r="G1350" s="6"/>
      <c r="H1350" s="6" t="b">
        <v>0</v>
      </c>
      <c r="I1350" s="6" t="b">
        <v>0</v>
      </c>
      <c r="J1350" s="6" t="b">
        <v>0</v>
      </c>
      <c r="K1350" s="106"/>
      <c r="L1350" s="43"/>
      <c r="M1350" s="24"/>
      <c r="N1350" s="6"/>
      <c r="O1350" s="6" t="b">
        <v>0</v>
      </c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43"/>
      <c r="AA1350" s="43"/>
      <c r="AB1350" s="43" t="s">
        <v>339</v>
      </c>
      <c r="AC1350" s="6" t="s">
        <v>339</v>
      </c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</row>
    <row r="1351">
      <c r="A1351" s="6"/>
      <c r="B1351" s="6"/>
      <c r="C1351" s="6"/>
      <c r="D1351" s="6"/>
      <c r="E1351" s="6"/>
      <c r="F1351" s="6" t="s">
        <v>96</v>
      </c>
      <c r="G1351" s="6"/>
      <c r="H1351" s="6" t="b">
        <v>0</v>
      </c>
      <c r="I1351" s="6" t="b">
        <v>0</v>
      </c>
      <c r="J1351" s="6" t="b">
        <v>0</v>
      </c>
      <c r="K1351" s="106"/>
      <c r="L1351" s="43"/>
      <c r="M1351" s="24"/>
      <c r="N1351" s="6"/>
      <c r="O1351" s="6" t="b">
        <v>0</v>
      </c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43"/>
      <c r="AA1351" s="43"/>
      <c r="AB1351" s="43" t="s">
        <v>339</v>
      </c>
      <c r="AC1351" s="6" t="s">
        <v>339</v>
      </c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</row>
    <row r="1352">
      <c r="A1352" s="6"/>
      <c r="B1352" s="6"/>
      <c r="C1352" s="6"/>
      <c r="D1352" s="6"/>
      <c r="E1352" s="6"/>
      <c r="F1352" s="6" t="s">
        <v>96</v>
      </c>
      <c r="G1352" s="6"/>
      <c r="H1352" s="6" t="b">
        <v>0</v>
      </c>
      <c r="I1352" s="6" t="b">
        <v>0</v>
      </c>
      <c r="J1352" s="6" t="b">
        <v>0</v>
      </c>
      <c r="K1352" s="106"/>
      <c r="L1352" s="43"/>
      <c r="M1352" s="24"/>
      <c r="N1352" s="6"/>
      <c r="O1352" s="6" t="b">
        <v>0</v>
      </c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43"/>
      <c r="AA1352" s="43"/>
      <c r="AB1352" s="43" t="s">
        <v>339</v>
      </c>
      <c r="AC1352" s="6" t="s">
        <v>339</v>
      </c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</row>
    <row r="1353">
      <c r="A1353" s="6"/>
      <c r="B1353" s="6"/>
      <c r="C1353" s="6"/>
      <c r="D1353" s="6"/>
      <c r="E1353" s="6"/>
      <c r="F1353" s="6" t="s">
        <v>96</v>
      </c>
      <c r="G1353" s="6"/>
      <c r="H1353" s="6" t="b">
        <v>0</v>
      </c>
      <c r="I1353" s="6" t="b">
        <v>0</v>
      </c>
      <c r="J1353" s="6" t="b">
        <v>0</v>
      </c>
      <c r="K1353" s="106"/>
      <c r="L1353" s="43"/>
      <c r="M1353" s="24"/>
      <c r="N1353" s="6"/>
      <c r="O1353" s="6" t="b">
        <v>0</v>
      </c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43"/>
      <c r="AA1353" s="43"/>
      <c r="AB1353" s="43" t="s">
        <v>339</v>
      </c>
      <c r="AC1353" s="6" t="s">
        <v>339</v>
      </c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</row>
    <row r="1354">
      <c r="A1354" s="6"/>
      <c r="B1354" s="6"/>
      <c r="C1354" s="6"/>
      <c r="D1354" s="6"/>
      <c r="E1354" s="6"/>
      <c r="F1354" s="6" t="s">
        <v>96</v>
      </c>
      <c r="G1354" s="6"/>
      <c r="H1354" s="6" t="b">
        <v>0</v>
      </c>
      <c r="I1354" s="6" t="b">
        <v>0</v>
      </c>
      <c r="J1354" s="6" t="b">
        <v>0</v>
      </c>
      <c r="K1354" s="106"/>
      <c r="L1354" s="43"/>
      <c r="M1354" s="24"/>
      <c r="N1354" s="6"/>
      <c r="O1354" s="6" t="b">
        <v>0</v>
      </c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43"/>
      <c r="AA1354" s="43"/>
      <c r="AB1354" s="43" t="s">
        <v>339</v>
      </c>
      <c r="AC1354" s="6" t="s">
        <v>339</v>
      </c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</row>
    <row r="1355">
      <c r="A1355" s="6"/>
      <c r="B1355" s="6"/>
      <c r="C1355" s="6"/>
      <c r="D1355" s="6"/>
      <c r="E1355" s="6"/>
      <c r="F1355" s="6" t="s">
        <v>96</v>
      </c>
      <c r="G1355" s="6"/>
      <c r="H1355" s="6" t="b">
        <v>0</v>
      </c>
      <c r="I1355" s="6" t="b">
        <v>0</v>
      </c>
      <c r="J1355" s="6" t="b">
        <v>0</v>
      </c>
      <c r="K1355" s="106"/>
      <c r="L1355" s="43"/>
      <c r="M1355" s="24"/>
      <c r="N1355" s="6"/>
      <c r="O1355" s="6" t="b">
        <v>0</v>
      </c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43"/>
      <c r="AA1355" s="43"/>
      <c r="AB1355" s="43" t="s">
        <v>339</v>
      </c>
      <c r="AC1355" s="6" t="s">
        <v>339</v>
      </c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</row>
    <row r="1356">
      <c r="A1356" s="6"/>
      <c r="B1356" s="6"/>
      <c r="C1356" s="6"/>
      <c r="D1356" s="6"/>
      <c r="E1356" s="6"/>
      <c r="F1356" s="6" t="s">
        <v>96</v>
      </c>
      <c r="G1356" s="6"/>
      <c r="H1356" s="6" t="b">
        <v>0</v>
      </c>
      <c r="I1356" s="6" t="b">
        <v>0</v>
      </c>
      <c r="J1356" s="6" t="b">
        <v>0</v>
      </c>
      <c r="K1356" s="106"/>
      <c r="L1356" s="43"/>
      <c r="M1356" s="24"/>
      <c r="N1356" s="6"/>
      <c r="O1356" s="6" t="b">
        <v>0</v>
      </c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43"/>
      <c r="AA1356" s="43"/>
      <c r="AB1356" s="43" t="s">
        <v>339</v>
      </c>
      <c r="AC1356" s="6" t="s">
        <v>339</v>
      </c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</row>
    <row r="1357">
      <c r="A1357" s="6"/>
      <c r="B1357" s="6"/>
      <c r="C1357" s="6"/>
      <c r="D1357" s="6"/>
      <c r="E1357" s="6"/>
      <c r="F1357" s="6" t="s">
        <v>96</v>
      </c>
      <c r="G1357" s="6"/>
      <c r="H1357" s="6" t="b">
        <v>0</v>
      </c>
      <c r="I1357" s="6" t="b">
        <v>0</v>
      </c>
      <c r="J1357" s="6" t="b">
        <v>0</v>
      </c>
      <c r="K1357" s="106"/>
      <c r="L1357" s="43"/>
      <c r="M1357" s="24"/>
      <c r="N1357" s="6"/>
      <c r="O1357" s="6" t="b">
        <v>0</v>
      </c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43"/>
      <c r="AA1357" s="43"/>
      <c r="AB1357" s="43" t="s">
        <v>339</v>
      </c>
      <c r="AC1357" s="6" t="s">
        <v>339</v>
      </c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</row>
    <row r="1358">
      <c r="A1358" s="6"/>
      <c r="B1358" s="6"/>
      <c r="C1358" s="6"/>
      <c r="D1358" s="6"/>
      <c r="E1358" s="6"/>
      <c r="F1358" s="6" t="s">
        <v>96</v>
      </c>
      <c r="G1358" s="6"/>
      <c r="H1358" s="6" t="b">
        <v>0</v>
      </c>
      <c r="I1358" s="6" t="b">
        <v>0</v>
      </c>
      <c r="J1358" s="6" t="b">
        <v>0</v>
      </c>
      <c r="K1358" s="106"/>
      <c r="L1358" s="43"/>
      <c r="M1358" s="24"/>
      <c r="N1358" s="6"/>
      <c r="O1358" s="6" t="b">
        <v>0</v>
      </c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43"/>
      <c r="AA1358" s="43"/>
      <c r="AB1358" s="43" t="s">
        <v>339</v>
      </c>
      <c r="AC1358" s="6" t="s">
        <v>339</v>
      </c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</row>
    <row r="1359">
      <c r="A1359" s="6"/>
      <c r="B1359" s="6"/>
      <c r="C1359" s="6"/>
      <c r="D1359" s="6"/>
      <c r="E1359" s="6"/>
      <c r="F1359" s="6" t="s">
        <v>96</v>
      </c>
      <c r="G1359" s="6"/>
      <c r="H1359" s="6" t="b">
        <v>0</v>
      </c>
      <c r="I1359" s="6" t="b">
        <v>0</v>
      </c>
      <c r="J1359" s="6" t="b">
        <v>0</v>
      </c>
      <c r="K1359" s="106"/>
      <c r="L1359" s="43"/>
      <c r="M1359" s="24"/>
      <c r="N1359" s="6"/>
      <c r="O1359" s="6" t="b">
        <v>0</v>
      </c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43"/>
      <c r="AA1359" s="43"/>
      <c r="AB1359" s="43" t="s">
        <v>339</v>
      </c>
      <c r="AC1359" s="6" t="s">
        <v>339</v>
      </c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</row>
    <row r="1360">
      <c r="A1360" s="6"/>
      <c r="B1360" s="6"/>
      <c r="C1360" s="6"/>
      <c r="D1360" s="6"/>
      <c r="E1360" s="6"/>
      <c r="F1360" s="6" t="s">
        <v>96</v>
      </c>
      <c r="G1360" s="6"/>
      <c r="H1360" s="6" t="b">
        <v>0</v>
      </c>
      <c r="I1360" s="6" t="b">
        <v>0</v>
      </c>
      <c r="J1360" s="6" t="b">
        <v>0</v>
      </c>
      <c r="K1360" s="106"/>
      <c r="L1360" s="43"/>
      <c r="M1360" s="24"/>
      <c r="N1360" s="6"/>
      <c r="O1360" s="6" t="b">
        <v>0</v>
      </c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43"/>
      <c r="AA1360" s="43"/>
      <c r="AB1360" s="43" t="s">
        <v>339</v>
      </c>
      <c r="AC1360" s="6" t="s">
        <v>339</v>
      </c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</row>
    <row r="1361">
      <c r="A1361" s="6"/>
      <c r="B1361" s="6"/>
      <c r="C1361" s="6"/>
      <c r="D1361" s="6"/>
      <c r="E1361" s="6"/>
      <c r="F1361" s="6" t="s">
        <v>96</v>
      </c>
      <c r="G1361" s="6"/>
      <c r="H1361" s="6" t="b">
        <v>0</v>
      </c>
      <c r="I1361" s="6" t="b">
        <v>0</v>
      </c>
      <c r="J1361" s="6" t="b">
        <v>0</v>
      </c>
      <c r="K1361" s="106"/>
      <c r="L1361" s="43"/>
      <c r="M1361" s="24"/>
      <c r="N1361" s="6"/>
      <c r="O1361" s="6" t="b">
        <v>0</v>
      </c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43"/>
      <c r="AA1361" s="43"/>
      <c r="AB1361" s="43" t="s">
        <v>339</v>
      </c>
      <c r="AC1361" s="6" t="s">
        <v>339</v>
      </c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</row>
    <row r="1362">
      <c r="A1362" s="6"/>
      <c r="B1362" s="6"/>
      <c r="C1362" s="6"/>
      <c r="D1362" s="6"/>
      <c r="E1362" s="6"/>
      <c r="F1362" s="6" t="s">
        <v>96</v>
      </c>
      <c r="G1362" s="6"/>
      <c r="H1362" s="6" t="b">
        <v>0</v>
      </c>
      <c r="I1362" s="6" t="b">
        <v>0</v>
      </c>
      <c r="J1362" s="6" t="b">
        <v>0</v>
      </c>
      <c r="K1362" s="106"/>
      <c r="L1362" s="43"/>
      <c r="M1362" s="24"/>
      <c r="N1362" s="6"/>
      <c r="O1362" s="6" t="b">
        <v>0</v>
      </c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43"/>
      <c r="AA1362" s="43"/>
      <c r="AB1362" s="43" t="s">
        <v>339</v>
      </c>
      <c r="AC1362" s="6" t="s">
        <v>339</v>
      </c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</row>
    <row r="1363">
      <c r="A1363" s="6"/>
      <c r="B1363" s="6"/>
      <c r="C1363" s="6"/>
      <c r="D1363" s="6"/>
      <c r="E1363" s="6"/>
      <c r="F1363" s="6" t="s">
        <v>96</v>
      </c>
      <c r="G1363" s="6"/>
      <c r="H1363" s="6" t="b">
        <v>0</v>
      </c>
      <c r="I1363" s="6" t="b">
        <v>0</v>
      </c>
      <c r="J1363" s="6" t="b">
        <v>0</v>
      </c>
      <c r="K1363" s="106"/>
      <c r="L1363" s="43"/>
      <c r="M1363" s="24"/>
      <c r="N1363" s="6"/>
      <c r="O1363" s="6" t="b">
        <v>0</v>
      </c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43"/>
      <c r="AA1363" s="43"/>
      <c r="AB1363" s="43" t="s">
        <v>339</v>
      </c>
      <c r="AC1363" s="6" t="s">
        <v>339</v>
      </c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</row>
    <row r="1364">
      <c r="A1364" s="6"/>
      <c r="B1364" s="6"/>
      <c r="C1364" s="6"/>
      <c r="D1364" s="6"/>
      <c r="E1364" s="6"/>
      <c r="F1364" s="6" t="s">
        <v>96</v>
      </c>
      <c r="G1364" s="6"/>
      <c r="H1364" s="6" t="b">
        <v>0</v>
      </c>
      <c r="I1364" s="6" t="b">
        <v>0</v>
      </c>
      <c r="J1364" s="6" t="b">
        <v>0</v>
      </c>
      <c r="K1364" s="106"/>
      <c r="L1364" s="43"/>
      <c r="M1364" s="24"/>
      <c r="N1364" s="6"/>
      <c r="O1364" s="6" t="b">
        <v>0</v>
      </c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43"/>
      <c r="AA1364" s="43"/>
      <c r="AB1364" s="43" t="s">
        <v>339</v>
      </c>
      <c r="AC1364" s="6" t="s">
        <v>339</v>
      </c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</row>
    <row r="1365">
      <c r="A1365" s="6"/>
      <c r="B1365" s="6"/>
      <c r="C1365" s="6"/>
      <c r="D1365" s="6"/>
      <c r="E1365" s="6"/>
      <c r="F1365" s="6" t="s">
        <v>96</v>
      </c>
      <c r="G1365" s="6"/>
      <c r="H1365" s="6" t="b">
        <v>0</v>
      </c>
      <c r="I1365" s="6" t="b">
        <v>0</v>
      </c>
      <c r="J1365" s="6" t="b">
        <v>0</v>
      </c>
      <c r="K1365" s="106"/>
      <c r="L1365" s="43"/>
      <c r="M1365" s="24"/>
      <c r="N1365" s="6"/>
      <c r="O1365" s="6" t="b">
        <v>0</v>
      </c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43"/>
      <c r="AA1365" s="43"/>
      <c r="AB1365" s="43" t="s">
        <v>339</v>
      </c>
      <c r="AC1365" s="6" t="s">
        <v>339</v>
      </c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</row>
    <row r="1366">
      <c r="A1366" s="6"/>
      <c r="B1366" s="6"/>
      <c r="C1366" s="6"/>
      <c r="D1366" s="6"/>
      <c r="E1366" s="6"/>
      <c r="F1366" s="6" t="s">
        <v>96</v>
      </c>
      <c r="G1366" s="6"/>
      <c r="H1366" s="6" t="b">
        <v>0</v>
      </c>
      <c r="I1366" s="6" t="b">
        <v>0</v>
      </c>
      <c r="J1366" s="6" t="b">
        <v>0</v>
      </c>
      <c r="K1366" s="106"/>
      <c r="L1366" s="43"/>
      <c r="M1366" s="24"/>
      <c r="N1366" s="6"/>
      <c r="O1366" s="6" t="b">
        <v>0</v>
      </c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43"/>
      <c r="AA1366" s="43"/>
      <c r="AB1366" s="43" t="s">
        <v>339</v>
      </c>
      <c r="AC1366" s="6" t="s">
        <v>339</v>
      </c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</row>
    <row r="1367">
      <c r="A1367" s="6"/>
      <c r="B1367" s="6"/>
      <c r="C1367" s="6"/>
      <c r="D1367" s="6"/>
      <c r="E1367" s="6"/>
      <c r="F1367" s="6" t="s">
        <v>96</v>
      </c>
      <c r="G1367" s="6"/>
      <c r="H1367" s="6" t="b">
        <v>0</v>
      </c>
      <c r="I1367" s="6" t="b">
        <v>0</v>
      </c>
      <c r="J1367" s="6" t="b">
        <v>0</v>
      </c>
      <c r="K1367" s="106"/>
      <c r="L1367" s="43"/>
      <c r="M1367" s="24"/>
      <c r="N1367" s="6"/>
      <c r="O1367" s="6" t="b">
        <v>0</v>
      </c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43"/>
      <c r="AA1367" s="43"/>
      <c r="AB1367" s="43" t="s">
        <v>339</v>
      </c>
      <c r="AC1367" s="6" t="s">
        <v>339</v>
      </c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</row>
    <row r="1368">
      <c r="A1368" s="6"/>
      <c r="B1368" s="6"/>
      <c r="C1368" s="6"/>
      <c r="D1368" s="6"/>
      <c r="E1368" s="6"/>
      <c r="F1368" s="6" t="s">
        <v>96</v>
      </c>
      <c r="G1368" s="6"/>
      <c r="H1368" s="6" t="b">
        <v>0</v>
      </c>
      <c r="I1368" s="6" t="b">
        <v>0</v>
      </c>
      <c r="J1368" s="6" t="b">
        <v>0</v>
      </c>
      <c r="K1368" s="106"/>
      <c r="L1368" s="43"/>
      <c r="M1368" s="24"/>
      <c r="N1368" s="6"/>
      <c r="O1368" s="6" t="b">
        <v>0</v>
      </c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43"/>
      <c r="AA1368" s="43"/>
      <c r="AB1368" s="43" t="s">
        <v>339</v>
      </c>
      <c r="AC1368" s="6" t="s">
        <v>339</v>
      </c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</row>
    <row r="1369">
      <c r="A1369" s="6"/>
      <c r="B1369" s="6"/>
      <c r="C1369" s="6"/>
      <c r="D1369" s="6"/>
      <c r="E1369" s="6"/>
      <c r="F1369" s="6" t="s">
        <v>96</v>
      </c>
      <c r="G1369" s="6"/>
      <c r="H1369" s="6" t="b">
        <v>0</v>
      </c>
      <c r="I1369" s="6" t="b">
        <v>0</v>
      </c>
      <c r="J1369" s="6" t="b">
        <v>0</v>
      </c>
      <c r="K1369" s="106"/>
      <c r="L1369" s="43"/>
      <c r="M1369" s="24"/>
      <c r="N1369" s="6"/>
      <c r="O1369" s="6" t="b">
        <v>0</v>
      </c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43"/>
      <c r="AA1369" s="43"/>
      <c r="AB1369" s="43" t="s">
        <v>339</v>
      </c>
      <c r="AC1369" s="6" t="s">
        <v>339</v>
      </c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</row>
    <row r="1370">
      <c r="A1370" s="6"/>
      <c r="B1370" s="6"/>
      <c r="C1370" s="6"/>
      <c r="D1370" s="6"/>
      <c r="E1370" s="6"/>
      <c r="F1370" s="6" t="s">
        <v>96</v>
      </c>
      <c r="G1370" s="6"/>
      <c r="H1370" s="6" t="b">
        <v>0</v>
      </c>
      <c r="I1370" s="6" t="b">
        <v>0</v>
      </c>
      <c r="J1370" s="6" t="b">
        <v>0</v>
      </c>
      <c r="K1370" s="106"/>
      <c r="L1370" s="43"/>
      <c r="M1370" s="24"/>
      <c r="N1370" s="6"/>
      <c r="O1370" s="6" t="b">
        <v>0</v>
      </c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43"/>
      <c r="AA1370" s="43"/>
      <c r="AB1370" s="43" t="s">
        <v>339</v>
      </c>
      <c r="AC1370" s="6" t="s">
        <v>339</v>
      </c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</row>
    <row r="1371">
      <c r="A1371" s="6"/>
      <c r="B1371" s="6"/>
      <c r="C1371" s="6"/>
      <c r="D1371" s="6"/>
      <c r="E1371" s="6"/>
      <c r="F1371" s="6" t="s">
        <v>96</v>
      </c>
      <c r="G1371" s="6"/>
      <c r="H1371" s="6" t="b">
        <v>0</v>
      </c>
      <c r="I1371" s="6" t="b">
        <v>0</v>
      </c>
      <c r="J1371" s="6" t="b">
        <v>0</v>
      </c>
      <c r="K1371" s="106"/>
      <c r="L1371" s="43"/>
      <c r="M1371" s="24"/>
      <c r="N1371" s="6"/>
      <c r="O1371" s="6" t="b">
        <v>0</v>
      </c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43"/>
      <c r="AA1371" s="43"/>
      <c r="AB1371" s="43" t="s">
        <v>339</v>
      </c>
      <c r="AC1371" s="6" t="s">
        <v>339</v>
      </c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</row>
    <row r="1372">
      <c r="A1372" s="6"/>
      <c r="B1372" s="6"/>
      <c r="C1372" s="6"/>
      <c r="D1372" s="6"/>
      <c r="E1372" s="6"/>
      <c r="F1372" s="6" t="s">
        <v>96</v>
      </c>
      <c r="G1372" s="6"/>
      <c r="H1372" s="6" t="b">
        <v>0</v>
      </c>
      <c r="I1372" s="6" t="b">
        <v>0</v>
      </c>
      <c r="J1372" s="6" t="b">
        <v>0</v>
      </c>
      <c r="K1372" s="106"/>
      <c r="L1372" s="43"/>
      <c r="M1372" s="24"/>
      <c r="N1372" s="6"/>
      <c r="O1372" s="6" t="b">
        <v>0</v>
      </c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43"/>
      <c r="AA1372" s="43"/>
      <c r="AB1372" s="43" t="s">
        <v>339</v>
      </c>
      <c r="AC1372" s="6" t="s">
        <v>339</v>
      </c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</row>
    <row r="1373">
      <c r="A1373" s="6"/>
      <c r="B1373" s="6"/>
      <c r="C1373" s="6"/>
      <c r="D1373" s="6"/>
      <c r="E1373" s="6"/>
      <c r="F1373" s="6" t="s">
        <v>96</v>
      </c>
      <c r="G1373" s="6"/>
      <c r="H1373" s="6" t="b">
        <v>0</v>
      </c>
      <c r="I1373" s="6" t="b">
        <v>0</v>
      </c>
      <c r="J1373" s="6" t="b">
        <v>0</v>
      </c>
      <c r="K1373" s="106"/>
      <c r="L1373" s="43"/>
      <c r="M1373" s="24"/>
      <c r="N1373" s="6"/>
      <c r="O1373" s="6" t="b">
        <v>0</v>
      </c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43"/>
      <c r="AA1373" s="43"/>
      <c r="AB1373" s="43" t="s">
        <v>339</v>
      </c>
      <c r="AC1373" s="6" t="s">
        <v>339</v>
      </c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</row>
    <row r="1374">
      <c r="A1374" s="6"/>
      <c r="B1374" s="6"/>
      <c r="C1374" s="6"/>
      <c r="D1374" s="6"/>
      <c r="E1374" s="6"/>
      <c r="F1374" s="6" t="s">
        <v>96</v>
      </c>
      <c r="G1374" s="6"/>
      <c r="H1374" s="6" t="b">
        <v>0</v>
      </c>
      <c r="I1374" s="6" t="b">
        <v>0</v>
      </c>
      <c r="J1374" s="6" t="b">
        <v>0</v>
      </c>
      <c r="K1374" s="106"/>
      <c r="L1374" s="43"/>
      <c r="M1374" s="24"/>
      <c r="N1374" s="6"/>
      <c r="O1374" s="6" t="b">
        <v>0</v>
      </c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43"/>
      <c r="AA1374" s="43"/>
      <c r="AB1374" s="43" t="s">
        <v>339</v>
      </c>
      <c r="AC1374" s="6" t="s">
        <v>339</v>
      </c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</row>
    <row r="1375">
      <c r="A1375" s="6"/>
      <c r="B1375" s="6"/>
      <c r="C1375" s="6"/>
      <c r="D1375" s="6"/>
      <c r="E1375" s="6"/>
      <c r="F1375" s="6" t="s">
        <v>96</v>
      </c>
      <c r="G1375" s="6"/>
      <c r="H1375" s="6" t="b">
        <v>0</v>
      </c>
      <c r="I1375" s="6" t="b">
        <v>0</v>
      </c>
      <c r="J1375" s="6" t="b">
        <v>0</v>
      </c>
      <c r="K1375" s="106"/>
      <c r="L1375" s="43"/>
      <c r="M1375" s="24"/>
      <c r="N1375" s="6"/>
      <c r="O1375" s="6" t="b">
        <v>0</v>
      </c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43"/>
      <c r="AA1375" s="43"/>
      <c r="AB1375" s="43" t="s">
        <v>339</v>
      </c>
      <c r="AC1375" s="6" t="s">
        <v>339</v>
      </c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</row>
    <row r="1376">
      <c r="A1376" s="6"/>
      <c r="B1376" s="6"/>
      <c r="C1376" s="6"/>
      <c r="D1376" s="6"/>
      <c r="E1376" s="6"/>
      <c r="F1376" s="6" t="s">
        <v>96</v>
      </c>
      <c r="G1376" s="6"/>
      <c r="H1376" s="6" t="b">
        <v>0</v>
      </c>
      <c r="I1376" s="6" t="b">
        <v>0</v>
      </c>
      <c r="J1376" s="6" t="b">
        <v>0</v>
      </c>
      <c r="K1376" s="106"/>
      <c r="L1376" s="43"/>
      <c r="M1376" s="24"/>
      <c r="N1376" s="6"/>
      <c r="O1376" s="6" t="b">
        <v>0</v>
      </c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43"/>
      <c r="AA1376" s="43"/>
      <c r="AB1376" s="43" t="s">
        <v>339</v>
      </c>
      <c r="AC1376" s="6" t="s">
        <v>339</v>
      </c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</row>
    <row r="1377">
      <c r="A1377" s="6"/>
      <c r="B1377" s="6"/>
      <c r="C1377" s="6"/>
      <c r="D1377" s="6"/>
      <c r="E1377" s="6"/>
      <c r="F1377" s="6" t="s">
        <v>96</v>
      </c>
      <c r="G1377" s="6"/>
      <c r="H1377" s="6" t="b">
        <v>0</v>
      </c>
      <c r="I1377" s="6" t="b">
        <v>0</v>
      </c>
      <c r="J1377" s="6" t="b">
        <v>0</v>
      </c>
      <c r="K1377" s="106"/>
      <c r="L1377" s="43"/>
      <c r="M1377" s="24"/>
      <c r="N1377" s="6"/>
      <c r="O1377" s="6" t="b">
        <v>0</v>
      </c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43"/>
      <c r="AA1377" s="43"/>
      <c r="AB1377" s="43" t="s">
        <v>339</v>
      </c>
      <c r="AC1377" s="6" t="s">
        <v>339</v>
      </c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</row>
    <row r="1378">
      <c r="A1378" s="6"/>
      <c r="B1378" s="6"/>
      <c r="C1378" s="6"/>
      <c r="D1378" s="6"/>
      <c r="E1378" s="6"/>
      <c r="F1378" s="6" t="s">
        <v>96</v>
      </c>
      <c r="G1378" s="6"/>
      <c r="H1378" s="6" t="b">
        <v>0</v>
      </c>
      <c r="I1378" s="6" t="b">
        <v>0</v>
      </c>
      <c r="J1378" s="6" t="b">
        <v>0</v>
      </c>
      <c r="K1378" s="106"/>
      <c r="L1378" s="43"/>
      <c r="M1378" s="24"/>
      <c r="N1378" s="6"/>
      <c r="O1378" s="6" t="b">
        <v>0</v>
      </c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43"/>
      <c r="AA1378" s="43"/>
      <c r="AB1378" s="43" t="s">
        <v>339</v>
      </c>
      <c r="AC1378" s="6" t="s">
        <v>339</v>
      </c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</row>
    <row r="1379">
      <c r="A1379" s="6"/>
      <c r="B1379" s="6"/>
      <c r="C1379" s="6"/>
      <c r="D1379" s="6"/>
      <c r="E1379" s="6"/>
      <c r="F1379" s="6" t="s">
        <v>96</v>
      </c>
      <c r="G1379" s="6"/>
      <c r="H1379" s="6" t="b">
        <v>0</v>
      </c>
      <c r="I1379" s="6" t="b">
        <v>0</v>
      </c>
      <c r="J1379" s="6" t="b">
        <v>0</v>
      </c>
      <c r="K1379" s="106"/>
      <c r="L1379" s="43"/>
      <c r="M1379" s="24"/>
      <c r="N1379" s="6"/>
      <c r="O1379" s="6" t="b">
        <v>0</v>
      </c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43"/>
      <c r="AA1379" s="43"/>
      <c r="AB1379" s="43" t="s">
        <v>339</v>
      </c>
      <c r="AC1379" s="6" t="s">
        <v>339</v>
      </c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</row>
    <row r="1380">
      <c r="A1380" s="6"/>
      <c r="B1380" s="6"/>
      <c r="C1380" s="6"/>
      <c r="D1380" s="6"/>
      <c r="E1380" s="6"/>
      <c r="F1380" s="6" t="s">
        <v>96</v>
      </c>
      <c r="G1380" s="6"/>
      <c r="H1380" s="6" t="b">
        <v>0</v>
      </c>
      <c r="I1380" s="6" t="b">
        <v>0</v>
      </c>
      <c r="J1380" s="6" t="b">
        <v>0</v>
      </c>
      <c r="K1380" s="106"/>
      <c r="L1380" s="43"/>
      <c r="M1380" s="24"/>
      <c r="N1380" s="6"/>
      <c r="O1380" s="6" t="b">
        <v>0</v>
      </c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43"/>
      <c r="AA1380" s="43"/>
      <c r="AB1380" s="43" t="s">
        <v>339</v>
      </c>
      <c r="AC1380" s="6" t="s">
        <v>339</v>
      </c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</row>
    <row r="1381">
      <c r="A1381" s="6"/>
      <c r="B1381" s="6"/>
      <c r="C1381" s="6"/>
      <c r="D1381" s="6"/>
      <c r="E1381" s="6"/>
      <c r="F1381" s="6" t="s">
        <v>96</v>
      </c>
      <c r="G1381" s="6"/>
      <c r="H1381" s="6" t="b">
        <v>0</v>
      </c>
      <c r="I1381" s="6" t="b">
        <v>0</v>
      </c>
      <c r="J1381" s="6" t="b">
        <v>0</v>
      </c>
      <c r="K1381" s="106"/>
      <c r="L1381" s="43"/>
      <c r="M1381" s="24"/>
      <c r="N1381" s="6"/>
      <c r="O1381" s="6" t="b">
        <v>0</v>
      </c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43"/>
      <c r="AA1381" s="43"/>
      <c r="AB1381" s="43" t="s">
        <v>339</v>
      </c>
      <c r="AC1381" s="6" t="s">
        <v>339</v>
      </c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</row>
    <row r="1382">
      <c r="A1382" s="6"/>
      <c r="B1382" s="6"/>
      <c r="C1382" s="6"/>
      <c r="D1382" s="6"/>
      <c r="E1382" s="6"/>
      <c r="F1382" s="6" t="s">
        <v>96</v>
      </c>
      <c r="G1382" s="6"/>
      <c r="H1382" s="6" t="b">
        <v>0</v>
      </c>
      <c r="I1382" s="6" t="b">
        <v>0</v>
      </c>
      <c r="J1382" s="6" t="b">
        <v>0</v>
      </c>
      <c r="K1382" s="106"/>
      <c r="L1382" s="43"/>
      <c r="M1382" s="24"/>
      <c r="N1382" s="6"/>
      <c r="O1382" s="6" t="b">
        <v>0</v>
      </c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43"/>
      <c r="AA1382" s="43"/>
      <c r="AB1382" s="43" t="s">
        <v>339</v>
      </c>
      <c r="AC1382" s="6" t="s">
        <v>339</v>
      </c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</row>
    <row r="1383">
      <c r="A1383" s="6"/>
      <c r="B1383" s="6"/>
      <c r="C1383" s="6"/>
      <c r="D1383" s="6"/>
      <c r="E1383" s="6"/>
      <c r="F1383" s="6" t="s">
        <v>96</v>
      </c>
      <c r="G1383" s="6"/>
      <c r="H1383" s="6" t="b">
        <v>0</v>
      </c>
      <c r="I1383" s="6" t="b">
        <v>0</v>
      </c>
      <c r="J1383" s="6" t="b">
        <v>0</v>
      </c>
      <c r="K1383" s="106"/>
      <c r="L1383" s="43"/>
      <c r="M1383" s="24"/>
      <c r="N1383" s="6"/>
      <c r="O1383" s="6" t="b">
        <v>0</v>
      </c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43"/>
      <c r="AA1383" s="43"/>
      <c r="AB1383" s="43" t="s">
        <v>339</v>
      </c>
      <c r="AC1383" s="6" t="s">
        <v>339</v>
      </c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</row>
    <row r="1384">
      <c r="A1384" s="6"/>
      <c r="B1384" s="6"/>
      <c r="C1384" s="6"/>
      <c r="D1384" s="6"/>
      <c r="E1384" s="6"/>
      <c r="F1384" s="6" t="s">
        <v>96</v>
      </c>
      <c r="G1384" s="6"/>
      <c r="H1384" s="6" t="b">
        <v>0</v>
      </c>
      <c r="I1384" s="6" t="b">
        <v>0</v>
      </c>
      <c r="J1384" s="6" t="b">
        <v>0</v>
      </c>
      <c r="K1384" s="106"/>
      <c r="L1384" s="43"/>
      <c r="M1384" s="24"/>
      <c r="N1384" s="6"/>
      <c r="O1384" s="6" t="b">
        <v>0</v>
      </c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43"/>
      <c r="AA1384" s="43"/>
      <c r="AB1384" s="43" t="s">
        <v>339</v>
      </c>
      <c r="AC1384" s="6" t="s">
        <v>339</v>
      </c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</row>
    <row r="1385">
      <c r="A1385" s="6"/>
      <c r="B1385" s="6"/>
      <c r="C1385" s="6"/>
      <c r="D1385" s="6"/>
      <c r="E1385" s="6"/>
      <c r="F1385" s="6" t="s">
        <v>96</v>
      </c>
      <c r="G1385" s="6"/>
      <c r="H1385" s="6" t="b">
        <v>0</v>
      </c>
      <c r="I1385" s="6" t="b">
        <v>0</v>
      </c>
      <c r="J1385" s="6" t="b">
        <v>0</v>
      </c>
      <c r="K1385" s="106"/>
      <c r="L1385" s="43"/>
      <c r="M1385" s="24"/>
      <c r="N1385" s="6"/>
      <c r="O1385" s="6" t="b">
        <v>0</v>
      </c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43"/>
      <c r="AA1385" s="43"/>
      <c r="AB1385" s="43" t="s">
        <v>339</v>
      </c>
      <c r="AC1385" s="6" t="s">
        <v>339</v>
      </c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</row>
    <row r="1386">
      <c r="A1386" s="6"/>
      <c r="B1386" s="6"/>
      <c r="C1386" s="6"/>
      <c r="D1386" s="6"/>
      <c r="E1386" s="6"/>
      <c r="F1386" s="6" t="s">
        <v>96</v>
      </c>
      <c r="G1386" s="6"/>
      <c r="H1386" s="6" t="b">
        <v>0</v>
      </c>
      <c r="I1386" s="6" t="b">
        <v>0</v>
      </c>
      <c r="J1386" s="6" t="b">
        <v>0</v>
      </c>
      <c r="K1386" s="106"/>
      <c r="L1386" s="43"/>
      <c r="M1386" s="24"/>
      <c r="N1386" s="6"/>
      <c r="O1386" s="6" t="b">
        <v>0</v>
      </c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43"/>
      <c r="AA1386" s="43"/>
      <c r="AB1386" s="43" t="s">
        <v>339</v>
      </c>
      <c r="AC1386" s="6" t="s">
        <v>339</v>
      </c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</row>
    <row r="1387">
      <c r="A1387" s="6"/>
      <c r="B1387" s="6"/>
      <c r="C1387" s="6"/>
      <c r="D1387" s="6"/>
      <c r="E1387" s="6"/>
      <c r="F1387" s="6" t="s">
        <v>96</v>
      </c>
      <c r="G1387" s="6"/>
      <c r="H1387" s="6" t="b">
        <v>0</v>
      </c>
      <c r="I1387" s="6" t="b">
        <v>0</v>
      </c>
      <c r="J1387" s="6" t="b">
        <v>0</v>
      </c>
      <c r="K1387" s="106"/>
      <c r="L1387" s="43"/>
      <c r="M1387" s="24"/>
      <c r="N1387" s="6"/>
      <c r="O1387" s="6" t="b">
        <v>0</v>
      </c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43"/>
      <c r="AA1387" s="43"/>
      <c r="AB1387" s="43" t="s">
        <v>339</v>
      </c>
      <c r="AC1387" s="6" t="s">
        <v>339</v>
      </c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</row>
    <row r="1388">
      <c r="A1388" s="6"/>
      <c r="B1388" s="6"/>
      <c r="C1388" s="6"/>
      <c r="D1388" s="6"/>
      <c r="E1388" s="6"/>
      <c r="F1388" s="6" t="s">
        <v>96</v>
      </c>
      <c r="G1388" s="6"/>
      <c r="H1388" s="6" t="b">
        <v>0</v>
      </c>
      <c r="I1388" s="6" t="b">
        <v>0</v>
      </c>
      <c r="J1388" s="6" t="b">
        <v>0</v>
      </c>
      <c r="K1388" s="106"/>
      <c r="L1388" s="43"/>
      <c r="M1388" s="24"/>
      <c r="N1388" s="6"/>
      <c r="O1388" s="6" t="b">
        <v>0</v>
      </c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43"/>
      <c r="AA1388" s="43"/>
      <c r="AB1388" s="43" t="s">
        <v>339</v>
      </c>
      <c r="AC1388" s="6" t="s">
        <v>339</v>
      </c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</row>
    <row r="1389">
      <c r="A1389" s="6"/>
      <c r="B1389" s="6"/>
      <c r="C1389" s="6"/>
      <c r="D1389" s="6"/>
      <c r="E1389" s="6"/>
      <c r="F1389" s="6" t="s">
        <v>96</v>
      </c>
      <c r="G1389" s="6"/>
      <c r="H1389" s="6" t="b">
        <v>0</v>
      </c>
      <c r="I1389" s="6" t="b">
        <v>0</v>
      </c>
      <c r="J1389" s="6" t="b">
        <v>0</v>
      </c>
      <c r="K1389" s="106"/>
      <c r="L1389" s="43"/>
      <c r="M1389" s="24"/>
      <c r="N1389" s="6"/>
      <c r="O1389" s="6" t="b">
        <v>0</v>
      </c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43"/>
      <c r="AA1389" s="43"/>
      <c r="AB1389" s="43" t="s">
        <v>339</v>
      </c>
      <c r="AC1389" s="6" t="s">
        <v>339</v>
      </c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</row>
    <row r="1390">
      <c r="A1390" s="6"/>
      <c r="B1390" s="6"/>
      <c r="C1390" s="6"/>
      <c r="D1390" s="6"/>
      <c r="E1390" s="6"/>
      <c r="F1390" s="6" t="s">
        <v>96</v>
      </c>
      <c r="G1390" s="6"/>
      <c r="H1390" s="6" t="b">
        <v>0</v>
      </c>
      <c r="I1390" s="6" t="b">
        <v>0</v>
      </c>
      <c r="J1390" s="6" t="b">
        <v>0</v>
      </c>
      <c r="K1390" s="106"/>
      <c r="L1390" s="43"/>
      <c r="M1390" s="24"/>
      <c r="N1390" s="6"/>
      <c r="O1390" s="6" t="b">
        <v>0</v>
      </c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43"/>
      <c r="AA1390" s="43"/>
      <c r="AB1390" s="43" t="s">
        <v>339</v>
      </c>
      <c r="AC1390" s="6" t="s">
        <v>339</v>
      </c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</row>
    <row r="1391">
      <c r="A1391" s="6"/>
      <c r="B1391" s="6"/>
      <c r="C1391" s="6"/>
      <c r="D1391" s="6"/>
      <c r="E1391" s="6"/>
      <c r="F1391" s="6" t="s">
        <v>96</v>
      </c>
      <c r="G1391" s="6"/>
      <c r="H1391" s="6" t="b">
        <v>0</v>
      </c>
      <c r="I1391" s="6" t="b">
        <v>0</v>
      </c>
      <c r="J1391" s="6" t="b">
        <v>0</v>
      </c>
      <c r="K1391" s="106"/>
      <c r="L1391" s="43"/>
      <c r="M1391" s="24"/>
      <c r="N1391" s="6"/>
      <c r="O1391" s="6" t="b">
        <v>0</v>
      </c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43"/>
      <c r="AA1391" s="43"/>
      <c r="AB1391" s="43" t="s">
        <v>339</v>
      </c>
      <c r="AC1391" s="6" t="s">
        <v>339</v>
      </c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</row>
    <row r="1392">
      <c r="A1392" s="6"/>
      <c r="B1392" s="6"/>
      <c r="C1392" s="6"/>
      <c r="D1392" s="6"/>
      <c r="E1392" s="6"/>
      <c r="F1392" s="6" t="s">
        <v>96</v>
      </c>
      <c r="G1392" s="6"/>
      <c r="H1392" s="6" t="b">
        <v>0</v>
      </c>
      <c r="I1392" s="6" t="b">
        <v>0</v>
      </c>
      <c r="J1392" s="6" t="b">
        <v>0</v>
      </c>
      <c r="K1392" s="106"/>
      <c r="L1392" s="43"/>
      <c r="M1392" s="24"/>
      <c r="N1392" s="6"/>
      <c r="O1392" s="6" t="b">
        <v>0</v>
      </c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43"/>
      <c r="AA1392" s="43"/>
      <c r="AB1392" s="43" t="s">
        <v>339</v>
      </c>
      <c r="AC1392" s="6" t="s">
        <v>339</v>
      </c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</row>
    <row r="1393">
      <c r="A1393" s="6"/>
      <c r="B1393" s="6"/>
      <c r="C1393" s="6"/>
      <c r="D1393" s="6"/>
      <c r="E1393" s="6"/>
      <c r="F1393" s="6" t="s">
        <v>96</v>
      </c>
      <c r="G1393" s="6"/>
      <c r="H1393" s="6" t="b">
        <v>0</v>
      </c>
      <c r="I1393" s="6" t="b">
        <v>0</v>
      </c>
      <c r="J1393" s="6" t="b">
        <v>0</v>
      </c>
      <c r="K1393" s="106"/>
      <c r="L1393" s="43"/>
      <c r="M1393" s="24"/>
      <c r="N1393" s="6"/>
      <c r="O1393" s="6" t="b">
        <v>0</v>
      </c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43"/>
      <c r="AA1393" s="43"/>
      <c r="AB1393" s="43" t="s">
        <v>339</v>
      </c>
      <c r="AC1393" s="6" t="s">
        <v>339</v>
      </c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</row>
    <row r="1394">
      <c r="A1394" s="6"/>
      <c r="B1394" s="6"/>
      <c r="C1394" s="6"/>
      <c r="D1394" s="6"/>
      <c r="E1394" s="6"/>
      <c r="F1394" s="6" t="s">
        <v>96</v>
      </c>
      <c r="G1394" s="6"/>
      <c r="H1394" s="6" t="b">
        <v>0</v>
      </c>
      <c r="I1394" s="6" t="b">
        <v>0</v>
      </c>
      <c r="J1394" s="6" t="b">
        <v>0</v>
      </c>
      <c r="K1394" s="106"/>
      <c r="L1394" s="43"/>
      <c r="M1394" s="24"/>
      <c r="N1394" s="6"/>
      <c r="O1394" s="6" t="b">
        <v>0</v>
      </c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43"/>
      <c r="AA1394" s="43"/>
      <c r="AB1394" s="43" t="s">
        <v>339</v>
      </c>
      <c r="AC1394" s="6" t="s">
        <v>339</v>
      </c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</row>
    <row r="1395">
      <c r="A1395" s="6"/>
      <c r="B1395" s="6"/>
      <c r="C1395" s="6"/>
      <c r="D1395" s="6"/>
      <c r="E1395" s="6"/>
      <c r="F1395" s="6" t="s">
        <v>96</v>
      </c>
      <c r="G1395" s="6"/>
      <c r="H1395" s="6" t="b">
        <v>0</v>
      </c>
      <c r="I1395" s="6" t="b">
        <v>0</v>
      </c>
      <c r="J1395" s="6" t="b">
        <v>0</v>
      </c>
      <c r="K1395" s="106"/>
      <c r="L1395" s="43"/>
      <c r="M1395" s="24"/>
      <c r="N1395" s="6"/>
      <c r="O1395" s="6" t="b">
        <v>0</v>
      </c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43"/>
      <c r="AA1395" s="43"/>
      <c r="AB1395" s="43" t="s">
        <v>339</v>
      </c>
      <c r="AC1395" s="6" t="s">
        <v>339</v>
      </c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</row>
    <row r="1396">
      <c r="A1396" s="6"/>
      <c r="B1396" s="6"/>
      <c r="C1396" s="6"/>
      <c r="D1396" s="6"/>
      <c r="E1396" s="6"/>
      <c r="F1396" s="6" t="s">
        <v>96</v>
      </c>
      <c r="G1396" s="6"/>
      <c r="H1396" s="6" t="b">
        <v>0</v>
      </c>
      <c r="I1396" s="6" t="b">
        <v>0</v>
      </c>
      <c r="J1396" s="6" t="b">
        <v>0</v>
      </c>
      <c r="K1396" s="106"/>
      <c r="L1396" s="43"/>
      <c r="M1396" s="24"/>
      <c r="N1396" s="6"/>
      <c r="O1396" s="6" t="b">
        <v>0</v>
      </c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43"/>
      <c r="AA1396" s="43"/>
      <c r="AB1396" s="43" t="s">
        <v>339</v>
      </c>
      <c r="AC1396" s="6" t="s">
        <v>339</v>
      </c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</row>
    <row r="1397">
      <c r="A1397" s="6"/>
      <c r="B1397" s="6"/>
      <c r="C1397" s="6"/>
      <c r="D1397" s="6"/>
      <c r="E1397" s="6"/>
      <c r="F1397" s="6" t="s">
        <v>96</v>
      </c>
      <c r="G1397" s="6"/>
      <c r="H1397" s="6" t="b">
        <v>0</v>
      </c>
      <c r="I1397" s="6" t="b">
        <v>0</v>
      </c>
      <c r="J1397" s="6" t="b">
        <v>0</v>
      </c>
      <c r="K1397" s="106"/>
      <c r="L1397" s="43"/>
      <c r="M1397" s="24"/>
      <c r="N1397" s="6"/>
      <c r="O1397" s="6" t="b">
        <v>0</v>
      </c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43"/>
      <c r="AA1397" s="43"/>
      <c r="AB1397" s="43" t="s">
        <v>339</v>
      </c>
      <c r="AC1397" s="6" t="s">
        <v>339</v>
      </c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</row>
    <row r="1398">
      <c r="A1398" s="6"/>
      <c r="B1398" s="6"/>
      <c r="C1398" s="6"/>
      <c r="D1398" s="6"/>
      <c r="E1398" s="6"/>
      <c r="F1398" s="6" t="s">
        <v>96</v>
      </c>
      <c r="G1398" s="6"/>
      <c r="H1398" s="6" t="b">
        <v>0</v>
      </c>
      <c r="I1398" s="6" t="b">
        <v>0</v>
      </c>
      <c r="J1398" s="6" t="b">
        <v>0</v>
      </c>
      <c r="K1398" s="106"/>
      <c r="L1398" s="43"/>
      <c r="M1398" s="24"/>
      <c r="N1398" s="6"/>
      <c r="O1398" s="6" t="b">
        <v>0</v>
      </c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43"/>
      <c r="AA1398" s="43"/>
      <c r="AB1398" s="43" t="s">
        <v>339</v>
      </c>
      <c r="AC1398" s="6" t="s">
        <v>339</v>
      </c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</row>
    <row r="1399">
      <c r="A1399" s="6"/>
      <c r="B1399" s="6"/>
      <c r="C1399" s="6"/>
      <c r="D1399" s="6"/>
      <c r="E1399" s="6"/>
      <c r="F1399" s="6" t="s">
        <v>96</v>
      </c>
      <c r="G1399" s="6"/>
      <c r="H1399" s="6" t="b">
        <v>0</v>
      </c>
      <c r="I1399" s="6" t="b">
        <v>0</v>
      </c>
      <c r="J1399" s="6" t="b">
        <v>0</v>
      </c>
      <c r="K1399" s="106"/>
      <c r="L1399" s="43"/>
      <c r="M1399" s="24"/>
      <c r="N1399" s="6"/>
      <c r="O1399" s="6" t="b">
        <v>0</v>
      </c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43"/>
      <c r="AA1399" s="43"/>
      <c r="AB1399" s="43" t="s">
        <v>339</v>
      </c>
      <c r="AC1399" s="6" t="s">
        <v>339</v>
      </c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</row>
    <row r="1400">
      <c r="A1400" s="6"/>
      <c r="B1400" s="6"/>
      <c r="C1400" s="6"/>
      <c r="D1400" s="6"/>
      <c r="E1400" s="6"/>
      <c r="F1400" s="6" t="s">
        <v>96</v>
      </c>
      <c r="G1400" s="6"/>
      <c r="H1400" s="6" t="b">
        <v>0</v>
      </c>
      <c r="I1400" s="6" t="b">
        <v>0</v>
      </c>
      <c r="J1400" s="6" t="b">
        <v>0</v>
      </c>
      <c r="K1400" s="106"/>
      <c r="L1400" s="43"/>
      <c r="M1400" s="24"/>
      <c r="N1400" s="6"/>
      <c r="O1400" s="6" t="b">
        <v>0</v>
      </c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43"/>
      <c r="AA1400" s="43"/>
      <c r="AB1400" s="43" t="s">
        <v>339</v>
      </c>
      <c r="AC1400" s="6" t="s">
        <v>339</v>
      </c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</row>
    <row r="1401">
      <c r="A1401" s="6"/>
      <c r="B1401" s="6"/>
      <c r="C1401" s="6"/>
      <c r="D1401" s="6"/>
      <c r="E1401" s="6"/>
      <c r="F1401" s="6" t="s">
        <v>96</v>
      </c>
      <c r="G1401" s="6"/>
      <c r="H1401" s="6" t="b">
        <v>0</v>
      </c>
      <c r="I1401" s="6" t="b">
        <v>0</v>
      </c>
      <c r="J1401" s="6" t="b">
        <v>0</v>
      </c>
      <c r="K1401" s="106"/>
      <c r="L1401" s="43"/>
      <c r="M1401" s="24"/>
      <c r="N1401" s="6"/>
      <c r="O1401" s="6" t="b">
        <v>0</v>
      </c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43"/>
      <c r="AA1401" s="43"/>
      <c r="AB1401" s="43" t="s">
        <v>339</v>
      </c>
      <c r="AC1401" s="6" t="s">
        <v>339</v>
      </c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</row>
    <row r="1402">
      <c r="A1402" s="6"/>
      <c r="B1402" s="6"/>
      <c r="C1402" s="6"/>
      <c r="D1402" s="6"/>
      <c r="E1402" s="6"/>
      <c r="F1402" s="6" t="s">
        <v>96</v>
      </c>
      <c r="G1402" s="6"/>
      <c r="H1402" s="6" t="b">
        <v>0</v>
      </c>
      <c r="I1402" s="6" t="b">
        <v>0</v>
      </c>
      <c r="J1402" s="6" t="b">
        <v>0</v>
      </c>
      <c r="K1402" s="106"/>
      <c r="L1402" s="43"/>
      <c r="M1402" s="24"/>
      <c r="N1402" s="6"/>
      <c r="O1402" s="6" t="b">
        <v>0</v>
      </c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43"/>
      <c r="AA1402" s="43"/>
      <c r="AB1402" s="43" t="s">
        <v>339</v>
      </c>
      <c r="AC1402" s="6" t="s">
        <v>339</v>
      </c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</row>
    <row r="1403">
      <c r="A1403" s="6"/>
      <c r="B1403" s="6"/>
      <c r="C1403" s="6"/>
      <c r="D1403" s="6"/>
      <c r="E1403" s="6"/>
      <c r="F1403" s="6" t="s">
        <v>96</v>
      </c>
      <c r="G1403" s="6"/>
      <c r="H1403" s="6" t="b">
        <v>0</v>
      </c>
      <c r="I1403" s="6" t="b">
        <v>0</v>
      </c>
      <c r="J1403" s="6" t="b">
        <v>0</v>
      </c>
      <c r="K1403" s="106"/>
      <c r="L1403" s="43"/>
      <c r="M1403" s="24"/>
      <c r="N1403" s="6"/>
      <c r="O1403" s="6" t="b">
        <v>0</v>
      </c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43"/>
      <c r="AA1403" s="43"/>
      <c r="AB1403" s="43" t="s">
        <v>339</v>
      </c>
      <c r="AC1403" s="6" t="s">
        <v>339</v>
      </c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</row>
    <row r="1404">
      <c r="A1404" s="6"/>
      <c r="B1404" s="6"/>
      <c r="C1404" s="6"/>
      <c r="D1404" s="6"/>
      <c r="E1404" s="6"/>
      <c r="F1404" s="6" t="s">
        <v>96</v>
      </c>
      <c r="G1404" s="6"/>
      <c r="H1404" s="6" t="b">
        <v>0</v>
      </c>
      <c r="I1404" s="6" t="b">
        <v>0</v>
      </c>
      <c r="J1404" s="6" t="b">
        <v>0</v>
      </c>
      <c r="K1404" s="106"/>
      <c r="L1404" s="43"/>
      <c r="M1404" s="24"/>
      <c r="N1404" s="6"/>
      <c r="O1404" s="6" t="b">
        <v>0</v>
      </c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43"/>
      <c r="AA1404" s="43"/>
      <c r="AB1404" s="43" t="s">
        <v>339</v>
      </c>
      <c r="AC1404" s="6" t="s">
        <v>339</v>
      </c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</row>
    <row r="1405">
      <c r="A1405" s="6"/>
      <c r="B1405" s="6"/>
      <c r="C1405" s="6"/>
      <c r="D1405" s="6"/>
      <c r="E1405" s="6"/>
      <c r="F1405" s="6" t="s">
        <v>96</v>
      </c>
      <c r="G1405" s="6"/>
      <c r="H1405" s="6" t="b">
        <v>0</v>
      </c>
      <c r="I1405" s="6" t="b">
        <v>0</v>
      </c>
      <c r="J1405" s="6" t="b">
        <v>0</v>
      </c>
      <c r="K1405" s="106"/>
      <c r="L1405" s="43"/>
      <c r="M1405" s="24"/>
      <c r="N1405" s="6"/>
      <c r="O1405" s="6" t="b">
        <v>0</v>
      </c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43"/>
      <c r="AA1405" s="43"/>
      <c r="AB1405" s="43" t="s">
        <v>339</v>
      </c>
      <c r="AC1405" s="6" t="s">
        <v>339</v>
      </c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</row>
    <row r="1406">
      <c r="A1406" s="6"/>
      <c r="B1406" s="6"/>
      <c r="C1406" s="6"/>
      <c r="D1406" s="6"/>
      <c r="E1406" s="6"/>
      <c r="F1406" s="6" t="s">
        <v>96</v>
      </c>
      <c r="G1406" s="6"/>
      <c r="H1406" s="6" t="b">
        <v>0</v>
      </c>
      <c r="I1406" s="6" t="b">
        <v>0</v>
      </c>
      <c r="J1406" s="6" t="b">
        <v>0</v>
      </c>
      <c r="K1406" s="106"/>
      <c r="L1406" s="43"/>
      <c r="M1406" s="24"/>
      <c r="N1406" s="6"/>
      <c r="O1406" s="6" t="b">
        <v>0</v>
      </c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43"/>
      <c r="AA1406" s="43"/>
      <c r="AB1406" s="43" t="s">
        <v>339</v>
      </c>
      <c r="AC1406" s="6" t="s">
        <v>339</v>
      </c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</row>
    <row r="1407">
      <c r="A1407" s="6"/>
      <c r="B1407" s="6"/>
      <c r="C1407" s="6"/>
      <c r="D1407" s="6"/>
      <c r="E1407" s="6"/>
      <c r="F1407" s="6" t="s">
        <v>96</v>
      </c>
      <c r="G1407" s="6"/>
      <c r="H1407" s="6" t="b">
        <v>0</v>
      </c>
      <c r="I1407" s="6" t="b">
        <v>0</v>
      </c>
      <c r="J1407" s="6" t="b">
        <v>0</v>
      </c>
      <c r="K1407" s="106"/>
      <c r="L1407" s="43"/>
      <c r="M1407" s="24"/>
      <c r="N1407" s="6"/>
      <c r="O1407" s="6" t="b">
        <v>0</v>
      </c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43"/>
      <c r="AA1407" s="43"/>
      <c r="AB1407" s="43" t="s">
        <v>339</v>
      </c>
      <c r="AC1407" s="6" t="s">
        <v>339</v>
      </c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</row>
    <row r="1408">
      <c r="A1408" s="6"/>
      <c r="B1408" s="6"/>
      <c r="C1408" s="6"/>
      <c r="D1408" s="6"/>
      <c r="E1408" s="6"/>
      <c r="F1408" s="6" t="s">
        <v>96</v>
      </c>
      <c r="G1408" s="6"/>
      <c r="H1408" s="6" t="b">
        <v>0</v>
      </c>
      <c r="I1408" s="6" t="b">
        <v>0</v>
      </c>
      <c r="J1408" s="6" t="b">
        <v>0</v>
      </c>
      <c r="K1408" s="106"/>
      <c r="L1408" s="43"/>
      <c r="M1408" s="24"/>
      <c r="N1408" s="6"/>
      <c r="O1408" s="6" t="b">
        <v>0</v>
      </c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43"/>
      <c r="AA1408" s="43"/>
      <c r="AB1408" s="43" t="s">
        <v>339</v>
      </c>
      <c r="AC1408" s="6" t="s">
        <v>339</v>
      </c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</row>
    <row r="1409">
      <c r="A1409" s="6"/>
      <c r="B1409" s="6"/>
      <c r="C1409" s="6"/>
      <c r="D1409" s="6"/>
      <c r="E1409" s="6"/>
      <c r="F1409" s="6" t="s">
        <v>96</v>
      </c>
      <c r="G1409" s="6"/>
      <c r="H1409" s="6" t="b">
        <v>0</v>
      </c>
      <c r="I1409" s="6" t="b">
        <v>0</v>
      </c>
      <c r="J1409" s="6" t="b">
        <v>0</v>
      </c>
      <c r="K1409" s="106"/>
      <c r="L1409" s="43"/>
      <c r="M1409" s="24"/>
      <c r="N1409" s="6"/>
      <c r="O1409" s="6" t="b">
        <v>0</v>
      </c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43"/>
      <c r="AA1409" s="43"/>
      <c r="AB1409" s="43" t="s">
        <v>339</v>
      </c>
      <c r="AC1409" s="6" t="s">
        <v>339</v>
      </c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</row>
    <row r="1410">
      <c r="A1410" s="6"/>
      <c r="B1410" s="6"/>
      <c r="C1410" s="6"/>
      <c r="D1410" s="6"/>
      <c r="E1410" s="6"/>
      <c r="F1410" s="6" t="s">
        <v>96</v>
      </c>
      <c r="G1410" s="6"/>
      <c r="H1410" s="6" t="b">
        <v>0</v>
      </c>
      <c r="I1410" s="6" t="b">
        <v>0</v>
      </c>
      <c r="J1410" s="6" t="b">
        <v>0</v>
      </c>
      <c r="K1410" s="106"/>
      <c r="L1410" s="43"/>
      <c r="M1410" s="24"/>
      <c r="N1410" s="6"/>
      <c r="O1410" s="6" t="b">
        <v>0</v>
      </c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43"/>
      <c r="AA1410" s="43"/>
      <c r="AB1410" s="43" t="s">
        <v>339</v>
      </c>
      <c r="AC1410" s="6" t="s">
        <v>339</v>
      </c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</row>
    <row r="1411">
      <c r="A1411" s="6"/>
      <c r="B1411" s="6"/>
      <c r="C1411" s="6"/>
      <c r="D1411" s="6"/>
      <c r="E1411" s="6"/>
      <c r="F1411" s="6" t="s">
        <v>96</v>
      </c>
      <c r="G1411" s="6"/>
      <c r="H1411" s="6" t="b">
        <v>0</v>
      </c>
      <c r="I1411" s="6" t="b">
        <v>0</v>
      </c>
      <c r="J1411" s="6" t="b">
        <v>0</v>
      </c>
      <c r="K1411" s="106"/>
      <c r="L1411" s="43"/>
      <c r="M1411" s="24"/>
      <c r="N1411" s="6"/>
      <c r="O1411" s="6" t="b">
        <v>0</v>
      </c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43"/>
      <c r="AA1411" s="43"/>
      <c r="AB1411" s="43" t="s">
        <v>339</v>
      </c>
      <c r="AC1411" s="6" t="s">
        <v>339</v>
      </c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</row>
    <row r="1412">
      <c r="A1412" s="6"/>
      <c r="B1412" s="6"/>
      <c r="C1412" s="6"/>
      <c r="D1412" s="6"/>
      <c r="E1412" s="6"/>
      <c r="F1412" s="6" t="s">
        <v>96</v>
      </c>
      <c r="G1412" s="6"/>
      <c r="H1412" s="6" t="b">
        <v>0</v>
      </c>
      <c r="I1412" s="6" t="b">
        <v>0</v>
      </c>
      <c r="J1412" s="6" t="b">
        <v>0</v>
      </c>
      <c r="K1412" s="106"/>
      <c r="L1412" s="43"/>
      <c r="M1412" s="24"/>
      <c r="N1412" s="6"/>
      <c r="O1412" s="6" t="b">
        <v>0</v>
      </c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43"/>
      <c r="AA1412" s="43"/>
      <c r="AB1412" s="43" t="s">
        <v>339</v>
      </c>
      <c r="AC1412" s="6" t="s">
        <v>339</v>
      </c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</row>
    <row r="1413">
      <c r="A1413" s="6"/>
      <c r="B1413" s="6"/>
      <c r="C1413" s="6"/>
      <c r="D1413" s="6"/>
      <c r="E1413" s="6"/>
      <c r="F1413" s="6" t="s">
        <v>96</v>
      </c>
      <c r="G1413" s="6"/>
      <c r="H1413" s="6" t="b">
        <v>0</v>
      </c>
      <c r="I1413" s="6" t="b">
        <v>0</v>
      </c>
      <c r="J1413" s="6" t="b">
        <v>0</v>
      </c>
      <c r="K1413" s="106"/>
      <c r="L1413" s="43"/>
      <c r="M1413" s="24"/>
      <c r="N1413" s="6"/>
      <c r="O1413" s="6" t="b">
        <v>0</v>
      </c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43"/>
      <c r="AA1413" s="43"/>
      <c r="AB1413" s="43" t="s">
        <v>339</v>
      </c>
      <c r="AC1413" s="6" t="s">
        <v>339</v>
      </c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</row>
    <row r="1414">
      <c r="A1414" s="6"/>
      <c r="B1414" s="6"/>
      <c r="C1414" s="6"/>
      <c r="D1414" s="6"/>
      <c r="E1414" s="6"/>
      <c r="F1414" s="6" t="s">
        <v>96</v>
      </c>
      <c r="G1414" s="6"/>
      <c r="H1414" s="6" t="b">
        <v>0</v>
      </c>
      <c r="I1414" s="6" t="b">
        <v>0</v>
      </c>
      <c r="J1414" s="6" t="b">
        <v>0</v>
      </c>
      <c r="K1414" s="106"/>
      <c r="L1414" s="43"/>
      <c r="M1414" s="24"/>
      <c r="N1414" s="6"/>
      <c r="O1414" s="6" t="b">
        <v>0</v>
      </c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43"/>
      <c r="AA1414" s="43"/>
      <c r="AB1414" s="43" t="s">
        <v>339</v>
      </c>
      <c r="AC1414" s="6" t="s">
        <v>339</v>
      </c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</row>
    <row r="1415">
      <c r="A1415" s="6"/>
      <c r="B1415" s="6"/>
      <c r="C1415" s="6"/>
      <c r="D1415" s="6"/>
      <c r="E1415" s="6"/>
      <c r="F1415" s="6" t="s">
        <v>96</v>
      </c>
      <c r="G1415" s="6"/>
      <c r="H1415" s="6" t="b">
        <v>0</v>
      </c>
      <c r="I1415" s="6" t="b">
        <v>0</v>
      </c>
      <c r="J1415" s="6" t="b">
        <v>0</v>
      </c>
      <c r="K1415" s="106"/>
      <c r="L1415" s="43"/>
      <c r="M1415" s="24"/>
      <c r="N1415" s="6"/>
      <c r="O1415" s="6" t="b">
        <v>0</v>
      </c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43"/>
      <c r="AA1415" s="43"/>
      <c r="AB1415" s="43" t="s">
        <v>339</v>
      </c>
      <c r="AC1415" s="6" t="s">
        <v>339</v>
      </c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</row>
    <row r="1416">
      <c r="A1416" s="6"/>
      <c r="B1416" s="6"/>
      <c r="C1416" s="6"/>
      <c r="D1416" s="6"/>
      <c r="E1416" s="6"/>
      <c r="F1416" s="6" t="s">
        <v>96</v>
      </c>
      <c r="G1416" s="6"/>
      <c r="H1416" s="6" t="b">
        <v>0</v>
      </c>
      <c r="I1416" s="6" t="b">
        <v>0</v>
      </c>
      <c r="J1416" s="6" t="b">
        <v>0</v>
      </c>
      <c r="K1416" s="106"/>
      <c r="L1416" s="43"/>
      <c r="M1416" s="24"/>
      <c r="N1416" s="6"/>
      <c r="O1416" s="6" t="b">
        <v>0</v>
      </c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43"/>
      <c r="AA1416" s="43"/>
      <c r="AB1416" s="43" t="s">
        <v>339</v>
      </c>
      <c r="AC1416" s="6" t="s">
        <v>339</v>
      </c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</row>
    <row r="1417">
      <c r="A1417" s="6"/>
      <c r="B1417" s="6"/>
      <c r="C1417" s="6"/>
      <c r="D1417" s="6"/>
      <c r="E1417" s="6"/>
      <c r="F1417" s="6" t="s">
        <v>96</v>
      </c>
      <c r="G1417" s="6"/>
      <c r="H1417" s="6" t="b">
        <v>0</v>
      </c>
      <c r="I1417" s="6" t="b">
        <v>0</v>
      </c>
      <c r="J1417" s="6" t="b">
        <v>0</v>
      </c>
      <c r="K1417" s="106"/>
      <c r="L1417" s="43"/>
      <c r="M1417" s="24"/>
      <c r="N1417" s="6"/>
      <c r="O1417" s="6" t="b">
        <v>0</v>
      </c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43"/>
      <c r="AA1417" s="43"/>
      <c r="AB1417" s="43" t="s">
        <v>339</v>
      </c>
      <c r="AC1417" s="6" t="s">
        <v>339</v>
      </c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</row>
    <row r="1418">
      <c r="A1418" s="6"/>
      <c r="B1418" s="6"/>
      <c r="C1418" s="6"/>
      <c r="D1418" s="6"/>
      <c r="E1418" s="6"/>
      <c r="F1418" s="6" t="s">
        <v>96</v>
      </c>
      <c r="G1418" s="6"/>
      <c r="H1418" s="6" t="b">
        <v>0</v>
      </c>
      <c r="I1418" s="6" t="b">
        <v>0</v>
      </c>
      <c r="J1418" s="6" t="b">
        <v>0</v>
      </c>
      <c r="K1418" s="106"/>
      <c r="L1418" s="43"/>
      <c r="M1418" s="24"/>
      <c r="N1418" s="6"/>
      <c r="O1418" s="6" t="b">
        <v>0</v>
      </c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43"/>
      <c r="AA1418" s="43"/>
      <c r="AB1418" s="43" t="s">
        <v>339</v>
      </c>
      <c r="AC1418" s="6" t="s">
        <v>339</v>
      </c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</row>
    <row r="1419">
      <c r="A1419" s="6"/>
      <c r="B1419" s="6"/>
      <c r="C1419" s="6"/>
      <c r="D1419" s="6"/>
      <c r="E1419" s="6"/>
      <c r="F1419" s="6" t="s">
        <v>96</v>
      </c>
      <c r="G1419" s="6"/>
      <c r="H1419" s="6" t="b">
        <v>0</v>
      </c>
      <c r="I1419" s="6" t="b">
        <v>0</v>
      </c>
      <c r="J1419" s="6" t="b">
        <v>0</v>
      </c>
      <c r="K1419" s="106"/>
      <c r="L1419" s="43"/>
      <c r="M1419" s="24"/>
      <c r="N1419" s="6"/>
      <c r="O1419" s="6" t="b">
        <v>0</v>
      </c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43"/>
      <c r="AA1419" s="43"/>
      <c r="AB1419" s="43" t="s">
        <v>339</v>
      </c>
      <c r="AC1419" s="6" t="s">
        <v>339</v>
      </c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</row>
    <row r="1420">
      <c r="A1420" s="6"/>
      <c r="B1420" s="6"/>
      <c r="C1420" s="6"/>
      <c r="D1420" s="6"/>
      <c r="E1420" s="6"/>
      <c r="F1420" s="6" t="s">
        <v>96</v>
      </c>
      <c r="G1420" s="6"/>
      <c r="H1420" s="6" t="b">
        <v>0</v>
      </c>
      <c r="I1420" s="6" t="b">
        <v>0</v>
      </c>
      <c r="J1420" s="6" t="b">
        <v>0</v>
      </c>
      <c r="K1420" s="106"/>
      <c r="L1420" s="43"/>
      <c r="M1420" s="24"/>
      <c r="N1420" s="6"/>
      <c r="O1420" s="6" t="b">
        <v>0</v>
      </c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43"/>
      <c r="AA1420" s="43"/>
      <c r="AB1420" s="43" t="s">
        <v>339</v>
      </c>
      <c r="AC1420" s="6" t="s">
        <v>339</v>
      </c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</row>
    <row r="1421">
      <c r="A1421" s="6"/>
      <c r="B1421" s="6"/>
      <c r="C1421" s="6"/>
      <c r="D1421" s="6"/>
      <c r="E1421" s="6"/>
      <c r="F1421" s="6" t="s">
        <v>96</v>
      </c>
      <c r="G1421" s="6"/>
      <c r="H1421" s="6" t="b">
        <v>0</v>
      </c>
      <c r="I1421" s="6" t="b">
        <v>0</v>
      </c>
      <c r="J1421" s="6" t="b">
        <v>0</v>
      </c>
      <c r="K1421" s="106"/>
      <c r="L1421" s="43"/>
      <c r="M1421" s="24"/>
      <c r="N1421" s="6"/>
      <c r="O1421" s="6" t="b">
        <v>0</v>
      </c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43"/>
      <c r="AA1421" s="43"/>
      <c r="AB1421" s="43" t="s">
        <v>339</v>
      </c>
      <c r="AC1421" s="6" t="s">
        <v>339</v>
      </c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</row>
    <row r="1422">
      <c r="A1422" s="6"/>
      <c r="B1422" s="6"/>
      <c r="C1422" s="6"/>
      <c r="D1422" s="6"/>
      <c r="E1422" s="6"/>
      <c r="F1422" s="6" t="s">
        <v>96</v>
      </c>
      <c r="G1422" s="6"/>
      <c r="H1422" s="6" t="b">
        <v>0</v>
      </c>
      <c r="I1422" s="6" t="b">
        <v>0</v>
      </c>
      <c r="J1422" s="6" t="b">
        <v>0</v>
      </c>
      <c r="K1422" s="106"/>
      <c r="L1422" s="43"/>
      <c r="M1422" s="24"/>
      <c r="N1422" s="6"/>
      <c r="O1422" s="6" t="b">
        <v>0</v>
      </c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43"/>
      <c r="AA1422" s="43"/>
      <c r="AB1422" s="43" t="s">
        <v>339</v>
      </c>
      <c r="AC1422" s="6" t="s">
        <v>339</v>
      </c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</row>
    <row r="1423">
      <c r="A1423" s="6"/>
      <c r="B1423" s="6"/>
      <c r="C1423" s="6"/>
      <c r="D1423" s="6"/>
      <c r="E1423" s="6"/>
      <c r="F1423" s="6" t="s">
        <v>96</v>
      </c>
      <c r="G1423" s="6"/>
      <c r="H1423" s="6" t="b">
        <v>0</v>
      </c>
      <c r="I1423" s="6" t="b">
        <v>0</v>
      </c>
      <c r="J1423" s="6" t="b">
        <v>0</v>
      </c>
      <c r="K1423" s="106"/>
      <c r="L1423" s="43"/>
      <c r="M1423" s="24"/>
      <c r="N1423" s="6"/>
      <c r="O1423" s="6" t="b">
        <v>0</v>
      </c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43"/>
      <c r="AA1423" s="43"/>
      <c r="AB1423" s="43" t="s">
        <v>339</v>
      </c>
      <c r="AC1423" s="6" t="s">
        <v>339</v>
      </c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</row>
    <row r="1424">
      <c r="A1424" s="6"/>
      <c r="B1424" s="6"/>
      <c r="C1424" s="6"/>
      <c r="D1424" s="6"/>
      <c r="E1424" s="6"/>
      <c r="F1424" s="6" t="s">
        <v>96</v>
      </c>
      <c r="G1424" s="6"/>
      <c r="H1424" s="6" t="b">
        <v>0</v>
      </c>
      <c r="I1424" s="6" t="b">
        <v>0</v>
      </c>
      <c r="J1424" s="6" t="b">
        <v>0</v>
      </c>
      <c r="K1424" s="106"/>
      <c r="L1424" s="43"/>
      <c r="M1424" s="24"/>
      <c r="N1424" s="6"/>
      <c r="O1424" s="6" t="b">
        <v>0</v>
      </c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43"/>
      <c r="AA1424" s="43"/>
      <c r="AB1424" s="43" t="s">
        <v>339</v>
      </c>
      <c r="AC1424" s="6" t="s">
        <v>339</v>
      </c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</row>
    <row r="1425">
      <c r="A1425" s="6"/>
      <c r="B1425" s="6"/>
      <c r="C1425" s="6"/>
      <c r="D1425" s="6"/>
      <c r="E1425" s="6"/>
      <c r="F1425" s="6" t="s">
        <v>96</v>
      </c>
      <c r="G1425" s="6"/>
      <c r="H1425" s="6" t="b">
        <v>0</v>
      </c>
      <c r="I1425" s="6" t="b">
        <v>0</v>
      </c>
      <c r="J1425" s="6" t="b">
        <v>0</v>
      </c>
      <c r="K1425" s="106"/>
      <c r="L1425" s="43"/>
      <c r="M1425" s="24"/>
      <c r="N1425" s="6"/>
      <c r="O1425" s="6" t="b">
        <v>0</v>
      </c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43"/>
      <c r="AA1425" s="43"/>
      <c r="AB1425" s="43" t="s">
        <v>339</v>
      </c>
      <c r="AC1425" s="6" t="s">
        <v>339</v>
      </c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</row>
    <row r="1426">
      <c r="A1426" s="6"/>
      <c r="B1426" s="6"/>
      <c r="C1426" s="6"/>
      <c r="D1426" s="6"/>
      <c r="E1426" s="6"/>
      <c r="F1426" s="6" t="s">
        <v>96</v>
      </c>
      <c r="G1426" s="6"/>
      <c r="H1426" s="6" t="b">
        <v>0</v>
      </c>
      <c r="I1426" s="6" t="b">
        <v>0</v>
      </c>
      <c r="J1426" s="6" t="b">
        <v>0</v>
      </c>
      <c r="K1426" s="106"/>
      <c r="L1426" s="43"/>
      <c r="M1426" s="24"/>
      <c r="N1426" s="6"/>
      <c r="O1426" s="6" t="b">
        <v>0</v>
      </c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43"/>
      <c r="AA1426" s="43"/>
      <c r="AB1426" s="43" t="s">
        <v>339</v>
      </c>
      <c r="AC1426" s="6" t="s">
        <v>339</v>
      </c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</row>
    <row r="1427">
      <c r="A1427" s="6"/>
      <c r="B1427" s="6"/>
      <c r="C1427" s="6"/>
      <c r="D1427" s="6"/>
      <c r="E1427" s="6"/>
      <c r="F1427" s="6" t="s">
        <v>96</v>
      </c>
      <c r="G1427" s="6"/>
      <c r="H1427" s="6" t="b">
        <v>0</v>
      </c>
      <c r="I1427" s="6" t="b">
        <v>0</v>
      </c>
      <c r="J1427" s="6" t="b">
        <v>0</v>
      </c>
      <c r="K1427" s="106"/>
      <c r="L1427" s="43"/>
      <c r="M1427" s="24"/>
      <c r="N1427" s="6"/>
      <c r="O1427" s="6" t="b">
        <v>0</v>
      </c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43"/>
      <c r="AA1427" s="43"/>
      <c r="AB1427" s="43" t="s">
        <v>339</v>
      </c>
      <c r="AC1427" s="6" t="s">
        <v>339</v>
      </c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</row>
    <row r="1428">
      <c r="A1428" s="6"/>
      <c r="B1428" s="6"/>
      <c r="C1428" s="6"/>
      <c r="D1428" s="6"/>
      <c r="E1428" s="6"/>
      <c r="F1428" s="6" t="s">
        <v>96</v>
      </c>
      <c r="G1428" s="6"/>
      <c r="H1428" s="6" t="b">
        <v>0</v>
      </c>
      <c r="I1428" s="6" t="b">
        <v>0</v>
      </c>
      <c r="J1428" s="6" t="b">
        <v>0</v>
      </c>
      <c r="K1428" s="106"/>
      <c r="L1428" s="43"/>
      <c r="M1428" s="24"/>
      <c r="N1428" s="6"/>
      <c r="O1428" s="6" t="b">
        <v>0</v>
      </c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43"/>
      <c r="AA1428" s="43"/>
      <c r="AB1428" s="43" t="s">
        <v>339</v>
      </c>
      <c r="AC1428" s="6" t="s">
        <v>339</v>
      </c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</row>
    <row r="1429">
      <c r="A1429" s="6"/>
      <c r="B1429" s="6"/>
      <c r="C1429" s="6"/>
      <c r="D1429" s="6"/>
      <c r="E1429" s="6"/>
      <c r="F1429" s="6" t="s">
        <v>96</v>
      </c>
      <c r="G1429" s="6"/>
      <c r="H1429" s="6" t="b">
        <v>0</v>
      </c>
      <c r="I1429" s="6" t="b">
        <v>0</v>
      </c>
      <c r="J1429" s="6" t="b">
        <v>0</v>
      </c>
      <c r="K1429" s="106"/>
      <c r="L1429" s="43"/>
      <c r="M1429" s="24"/>
      <c r="N1429" s="6"/>
      <c r="O1429" s="6" t="b">
        <v>0</v>
      </c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43"/>
      <c r="AA1429" s="43"/>
      <c r="AB1429" s="43" t="s">
        <v>339</v>
      </c>
      <c r="AC1429" s="6" t="s">
        <v>339</v>
      </c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</row>
    <row r="1430">
      <c r="A1430" s="6"/>
      <c r="B1430" s="6"/>
      <c r="C1430" s="6"/>
      <c r="D1430" s="6"/>
      <c r="E1430" s="6"/>
      <c r="F1430" s="6" t="s">
        <v>96</v>
      </c>
      <c r="G1430" s="6"/>
      <c r="H1430" s="6" t="b">
        <v>0</v>
      </c>
      <c r="I1430" s="6" t="b">
        <v>0</v>
      </c>
      <c r="J1430" s="6" t="b">
        <v>0</v>
      </c>
      <c r="K1430" s="106"/>
      <c r="L1430" s="43"/>
      <c r="M1430" s="24"/>
      <c r="N1430" s="6"/>
      <c r="O1430" s="6" t="b">
        <v>0</v>
      </c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43"/>
      <c r="AA1430" s="43"/>
      <c r="AB1430" s="43" t="s">
        <v>339</v>
      </c>
      <c r="AC1430" s="6" t="s">
        <v>339</v>
      </c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</row>
    <row r="1431">
      <c r="A1431" s="6"/>
      <c r="B1431" s="6"/>
      <c r="C1431" s="6"/>
      <c r="D1431" s="6"/>
      <c r="E1431" s="6"/>
      <c r="F1431" s="6" t="s">
        <v>96</v>
      </c>
      <c r="G1431" s="6"/>
      <c r="H1431" s="6" t="b">
        <v>0</v>
      </c>
      <c r="I1431" s="6" t="b">
        <v>0</v>
      </c>
      <c r="J1431" s="6" t="b">
        <v>0</v>
      </c>
      <c r="K1431" s="106"/>
      <c r="L1431" s="43"/>
      <c r="M1431" s="24"/>
      <c r="N1431" s="6"/>
      <c r="O1431" s="6" t="b">
        <v>0</v>
      </c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43"/>
      <c r="AA1431" s="43"/>
      <c r="AB1431" s="43" t="s">
        <v>339</v>
      </c>
      <c r="AC1431" s="6" t="s">
        <v>339</v>
      </c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</row>
    <row r="1432">
      <c r="A1432" s="6"/>
      <c r="B1432" s="6"/>
      <c r="C1432" s="6"/>
      <c r="D1432" s="6"/>
      <c r="E1432" s="6"/>
      <c r="F1432" s="6" t="s">
        <v>96</v>
      </c>
      <c r="G1432" s="6"/>
      <c r="H1432" s="6" t="b">
        <v>0</v>
      </c>
      <c r="I1432" s="6" t="b">
        <v>0</v>
      </c>
      <c r="J1432" s="6" t="b">
        <v>0</v>
      </c>
      <c r="K1432" s="106"/>
      <c r="L1432" s="43"/>
      <c r="M1432" s="24"/>
      <c r="N1432" s="6"/>
      <c r="O1432" s="6" t="b">
        <v>0</v>
      </c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43"/>
      <c r="AA1432" s="43"/>
      <c r="AB1432" s="43" t="s">
        <v>339</v>
      </c>
      <c r="AC1432" s="6" t="s">
        <v>339</v>
      </c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</row>
    <row r="1433">
      <c r="A1433" s="6"/>
      <c r="B1433" s="6"/>
      <c r="C1433" s="6"/>
      <c r="D1433" s="6"/>
      <c r="E1433" s="6"/>
      <c r="F1433" s="6" t="s">
        <v>96</v>
      </c>
      <c r="G1433" s="6"/>
      <c r="H1433" s="6" t="b">
        <v>0</v>
      </c>
      <c r="I1433" s="6" t="b">
        <v>0</v>
      </c>
      <c r="J1433" s="6" t="b">
        <v>0</v>
      </c>
      <c r="K1433" s="106"/>
      <c r="L1433" s="43"/>
      <c r="M1433" s="24"/>
      <c r="N1433" s="6"/>
      <c r="O1433" s="6" t="b">
        <v>0</v>
      </c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43"/>
      <c r="AA1433" s="43"/>
      <c r="AB1433" s="43" t="s">
        <v>339</v>
      </c>
      <c r="AC1433" s="6" t="s">
        <v>339</v>
      </c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</row>
    <row r="1434">
      <c r="A1434" s="6"/>
      <c r="B1434" s="6"/>
      <c r="C1434" s="6"/>
      <c r="D1434" s="6"/>
      <c r="E1434" s="6"/>
      <c r="F1434" s="6" t="s">
        <v>96</v>
      </c>
      <c r="G1434" s="6"/>
      <c r="H1434" s="6" t="b">
        <v>0</v>
      </c>
      <c r="I1434" s="6" t="b">
        <v>0</v>
      </c>
      <c r="J1434" s="6" t="b">
        <v>0</v>
      </c>
      <c r="K1434" s="106"/>
      <c r="L1434" s="43"/>
      <c r="M1434" s="24"/>
      <c r="N1434" s="6"/>
      <c r="O1434" s="6" t="b">
        <v>0</v>
      </c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43"/>
      <c r="AA1434" s="43"/>
      <c r="AB1434" s="43" t="s">
        <v>339</v>
      </c>
      <c r="AC1434" s="6" t="s">
        <v>339</v>
      </c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</row>
    <row r="1435">
      <c r="A1435" s="6"/>
      <c r="B1435" s="6"/>
      <c r="C1435" s="6"/>
      <c r="D1435" s="6"/>
      <c r="E1435" s="6"/>
      <c r="F1435" s="6" t="s">
        <v>96</v>
      </c>
      <c r="G1435" s="6"/>
      <c r="H1435" s="6" t="b">
        <v>0</v>
      </c>
      <c r="I1435" s="6" t="b">
        <v>0</v>
      </c>
      <c r="J1435" s="6" t="b">
        <v>0</v>
      </c>
      <c r="K1435" s="106"/>
      <c r="L1435" s="43"/>
      <c r="M1435" s="24"/>
      <c r="N1435" s="6"/>
      <c r="O1435" s="6" t="b">
        <v>0</v>
      </c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43"/>
      <c r="AA1435" s="43"/>
      <c r="AB1435" s="43" t="s">
        <v>339</v>
      </c>
      <c r="AC1435" s="6" t="s">
        <v>339</v>
      </c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</row>
    <row r="1436">
      <c r="A1436" s="6"/>
      <c r="B1436" s="6"/>
      <c r="C1436" s="6"/>
      <c r="D1436" s="6"/>
      <c r="E1436" s="6"/>
      <c r="F1436" s="6" t="s">
        <v>96</v>
      </c>
      <c r="G1436" s="6"/>
      <c r="H1436" s="6" t="b">
        <v>0</v>
      </c>
      <c r="I1436" s="6" t="b">
        <v>0</v>
      </c>
      <c r="J1436" s="6" t="b">
        <v>0</v>
      </c>
      <c r="K1436" s="106"/>
      <c r="L1436" s="43"/>
      <c r="M1436" s="24"/>
      <c r="N1436" s="6"/>
      <c r="O1436" s="6" t="b">
        <v>0</v>
      </c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43"/>
      <c r="AA1436" s="43"/>
      <c r="AB1436" s="43" t="s">
        <v>339</v>
      </c>
      <c r="AC1436" s="6" t="s">
        <v>339</v>
      </c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</row>
    <row r="1437">
      <c r="A1437" s="6"/>
      <c r="B1437" s="6"/>
      <c r="C1437" s="6"/>
      <c r="D1437" s="6"/>
      <c r="E1437" s="6"/>
      <c r="F1437" s="6" t="s">
        <v>96</v>
      </c>
      <c r="G1437" s="6"/>
      <c r="H1437" s="6" t="b">
        <v>0</v>
      </c>
      <c r="I1437" s="6" t="b">
        <v>0</v>
      </c>
      <c r="J1437" s="6" t="b">
        <v>0</v>
      </c>
      <c r="K1437" s="106"/>
      <c r="L1437" s="43"/>
      <c r="M1437" s="24"/>
      <c r="N1437" s="6"/>
      <c r="O1437" s="6" t="b">
        <v>0</v>
      </c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43"/>
      <c r="AA1437" s="43"/>
      <c r="AB1437" s="43" t="s">
        <v>339</v>
      </c>
      <c r="AC1437" s="6" t="s">
        <v>339</v>
      </c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</row>
    <row r="1438">
      <c r="A1438" s="6"/>
      <c r="B1438" s="6"/>
      <c r="C1438" s="6"/>
      <c r="D1438" s="6"/>
      <c r="E1438" s="6"/>
      <c r="F1438" s="6" t="s">
        <v>96</v>
      </c>
      <c r="G1438" s="6"/>
      <c r="H1438" s="6" t="b">
        <v>0</v>
      </c>
      <c r="I1438" s="6" t="b">
        <v>0</v>
      </c>
      <c r="J1438" s="6" t="b">
        <v>0</v>
      </c>
      <c r="K1438" s="106"/>
      <c r="L1438" s="43"/>
      <c r="M1438" s="24"/>
      <c r="N1438" s="6"/>
      <c r="O1438" s="6" t="b">
        <v>0</v>
      </c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43"/>
      <c r="AA1438" s="43"/>
      <c r="AB1438" s="43" t="s">
        <v>339</v>
      </c>
      <c r="AC1438" s="6" t="s">
        <v>339</v>
      </c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</row>
    <row r="1439">
      <c r="A1439" s="6"/>
      <c r="B1439" s="6"/>
      <c r="C1439" s="6"/>
      <c r="D1439" s="6"/>
      <c r="E1439" s="6"/>
      <c r="F1439" s="6" t="s">
        <v>96</v>
      </c>
      <c r="G1439" s="6"/>
      <c r="H1439" s="6" t="b">
        <v>0</v>
      </c>
      <c r="I1439" s="6" t="b">
        <v>0</v>
      </c>
      <c r="J1439" s="6" t="b">
        <v>0</v>
      </c>
      <c r="K1439" s="106"/>
      <c r="L1439" s="43"/>
      <c r="M1439" s="24"/>
      <c r="N1439" s="6"/>
      <c r="O1439" s="6" t="b">
        <v>0</v>
      </c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43"/>
      <c r="AA1439" s="43"/>
      <c r="AB1439" s="43" t="s">
        <v>339</v>
      </c>
      <c r="AC1439" s="6" t="s">
        <v>339</v>
      </c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</row>
    <row r="1440">
      <c r="A1440" s="6"/>
      <c r="B1440" s="6"/>
      <c r="C1440" s="6"/>
      <c r="D1440" s="6"/>
      <c r="E1440" s="6"/>
      <c r="F1440" s="6" t="s">
        <v>96</v>
      </c>
      <c r="G1440" s="6"/>
      <c r="H1440" s="6" t="b">
        <v>0</v>
      </c>
      <c r="I1440" s="6" t="b">
        <v>0</v>
      </c>
      <c r="J1440" s="6" t="b">
        <v>0</v>
      </c>
      <c r="K1440" s="106"/>
      <c r="L1440" s="43"/>
      <c r="M1440" s="24"/>
      <c r="N1440" s="6"/>
      <c r="O1440" s="6" t="b">
        <v>0</v>
      </c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43"/>
      <c r="AA1440" s="43"/>
      <c r="AB1440" s="43" t="s">
        <v>339</v>
      </c>
      <c r="AC1440" s="6" t="s">
        <v>339</v>
      </c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</row>
    <row r="1441">
      <c r="A1441" s="6"/>
      <c r="B1441" s="6"/>
      <c r="C1441" s="6"/>
      <c r="D1441" s="6"/>
      <c r="E1441" s="6"/>
      <c r="F1441" s="6" t="s">
        <v>96</v>
      </c>
      <c r="G1441" s="6"/>
      <c r="H1441" s="6" t="b">
        <v>0</v>
      </c>
      <c r="I1441" s="6" t="b">
        <v>0</v>
      </c>
      <c r="J1441" s="6" t="b">
        <v>0</v>
      </c>
      <c r="K1441" s="106"/>
      <c r="L1441" s="43"/>
      <c r="M1441" s="24"/>
      <c r="N1441" s="6"/>
      <c r="O1441" s="6" t="b">
        <v>0</v>
      </c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43"/>
      <c r="AA1441" s="43"/>
      <c r="AB1441" s="43" t="s">
        <v>339</v>
      </c>
      <c r="AC1441" s="6" t="s">
        <v>339</v>
      </c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</row>
    <row r="1442">
      <c r="A1442" s="6"/>
      <c r="B1442" s="6"/>
      <c r="C1442" s="6"/>
      <c r="D1442" s="6"/>
      <c r="E1442" s="6"/>
      <c r="F1442" s="6" t="s">
        <v>96</v>
      </c>
      <c r="G1442" s="6"/>
      <c r="H1442" s="6" t="b">
        <v>0</v>
      </c>
      <c r="I1442" s="6" t="b">
        <v>0</v>
      </c>
      <c r="J1442" s="6" t="b">
        <v>0</v>
      </c>
      <c r="K1442" s="106"/>
      <c r="L1442" s="43"/>
      <c r="M1442" s="24"/>
      <c r="N1442" s="6"/>
      <c r="O1442" s="6" t="b">
        <v>0</v>
      </c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43"/>
      <c r="AA1442" s="43"/>
      <c r="AB1442" s="43" t="s">
        <v>339</v>
      </c>
      <c r="AC1442" s="6" t="s">
        <v>339</v>
      </c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</row>
    <row r="1443">
      <c r="A1443" s="6"/>
      <c r="B1443" s="6"/>
      <c r="C1443" s="6"/>
      <c r="D1443" s="6"/>
      <c r="E1443" s="6"/>
      <c r="F1443" s="6" t="s">
        <v>96</v>
      </c>
      <c r="G1443" s="6"/>
      <c r="H1443" s="6" t="b">
        <v>0</v>
      </c>
      <c r="I1443" s="6" t="b">
        <v>0</v>
      </c>
      <c r="J1443" s="6" t="b">
        <v>0</v>
      </c>
      <c r="K1443" s="106"/>
      <c r="L1443" s="43"/>
      <c r="M1443" s="24"/>
      <c r="N1443" s="6"/>
      <c r="O1443" s="6" t="b">
        <v>0</v>
      </c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43"/>
      <c r="AA1443" s="43"/>
      <c r="AB1443" s="43" t="s">
        <v>339</v>
      </c>
      <c r="AC1443" s="6" t="s">
        <v>339</v>
      </c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</row>
    <row r="1444">
      <c r="A1444" s="6"/>
      <c r="B1444" s="6"/>
      <c r="C1444" s="6"/>
      <c r="D1444" s="6"/>
      <c r="E1444" s="6"/>
      <c r="F1444" s="6" t="s">
        <v>96</v>
      </c>
      <c r="G1444" s="6"/>
      <c r="H1444" s="6" t="b">
        <v>0</v>
      </c>
      <c r="I1444" s="6" t="b">
        <v>0</v>
      </c>
      <c r="J1444" s="6" t="b">
        <v>0</v>
      </c>
      <c r="K1444" s="106"/>
      <c r="L1444" s="43"/>
      <c r="M1444" s="24"/>
      <c r="N1444" s="6"/>
      <c r="O1444" s="6" t="b">
        <v>0</v>
      </c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43"/>
      <c r="AA1444" s="43"/>
      <c r="AB1444" s="43" t="s">
        <v>339</v>
      </c>
      <c r="AC1444" s="6" t="s">
        <v>339</v>
      </c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</row>
    <row r="1445">
      <c r="A1445" s="6"/>
      <c r="B1445" s="6"/>
      <c r="C1445" s="6"/>
      <c r="D1445" s="6"/>
      <c r="E1445" s="6"/>
      <c r="F1445" s="6" t="s">
        <v>96</v>
      </c>
      <c r="G1445" s="6"/>
      <c r="H1445" s="6" t="b">
        <v>0</v>
      </c>
      <c r="I1445" s="6" t="b">
        <v>0</v>
      </c>
      <c r="J1445" s="6" t="b">
        <v>0</v>
      </c>
      <c r="K1445" s="106"/>
      <c r="L1445" s="43"/>
      <c r="M1445" s="24"/>
      <c r="N1445" s="6"/>
      <c r="O1445" s="6" t="b">
        <v>0</v>
      </c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43"/>
      <c r="AA1445" s="43"/>
      <c r="AB1445" s="43" t="s">
        <v>339</v>
      </c>
      <c r="AC1445" s="6" t="s">
        <v>339</v>
      </c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</row>
    <row r="1446">
      <c r="A1446" s="6"/>
      <c r="B1446" s="6"/>
      <c r="C1446" s="6"/>
      <c r="D1446" s="6"/>
      <c r="E1446" s="6"/>
      <c r="F1446" s="6" t="s">
        <v>96</v>
      </c>
      <c r="G1446" s="6"/>
      <c r="H1446" s="6" t="b">
        <v>0</v>
      </c>
      <c r="I1446" s="6" t="b">
        <v>0</v>
      </c>
      <c r="J1446" s="6" t="b">
        <v>0</v>
      </c>
      <c r="K1446" s="106"/>
      <c r="L1446" s="43"/>
      <c r="M1446" s="24"/>
      <c r="N1446" s="6"/>
      <c r="O1446" s="6" t="b">
        <v>0</v>
      </c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43"/>
      <c r="AA1446" s="43"/>
      <c r="AB1446" s="43" t="s">
        <v>339</v>
      </c>
      <c r="AC1446" s="6" t="s">
        <v>339</v>
      </c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</row>
    <row r="1447">
      <c r="A1447" s="6"/>
      <c r="B1447" s="6"/>
      <c r="C1447" s="6"/>
      <c r="D1447" s="6"/>
      <c r="E1447" s="6"/>
      <c r="F1447" s="6" t="s">
        <v>96</v>
      </c>
      <c r="G1447" s="6"/>
      <c r="H1447" s="6" t="b">
        <v>0</v>
      </c>
      <c r="I1447" s="6" t="b">
        <v>0</v>
      </c>
      <c r="J1447" s="6" t="b">
        <v>0</v>
      </c>
      <c r="K1447" s="106"/>
      <c r="L1447" s="43"/>
      <c r="M1447" s="24"/>
      <c r="N1447" s="6"/>
      <c r="O1447" s="6" t="b">
        <v>0</v>
      </c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43"/>
      <c r="AA1447" s="43"/>
      <c r="AB1447" s="43" t="s">
        <v>339</v>
      </c>
      <c r="AC1447" s="6" t="s">
        <v>339</v>
      </c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</row>
    <row r="1448">
      <c r="A1448" s="6"/>
      <c r="B1448" s="6"/>
      <c r="C1448" s="6"/>
      <c r="D1448" s="6"/>
      <c r="E1448" s="6"/>
      <c r="F1448" s="6" t="s">
        <v>96</v>
      </c>
      <c r="G1448" s="6"/>
      <c r="H1448" s="6" t="b">
        <v>0</v>
      </c>
      <c r="I1448" s="6" t="b">
        <v>0</v>
      </c>
      <c r="J1448" s="6" t="b">
        <v>0</v>
      </c>
      <c r="K1448" s="106"/>
      <c r="L1448" s="43"/>
      <c r="M1448" s="24"/>
      <c r="N1448" s="6"/>
      <c r="O1448" s="6" t="b">
        <v>0</v>
      </c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43"/>
      <c r="AA1448" s="43"/>
      <c r="AB1448" s="43" t="s">
        <v>339</v>
      </c>
      <c r="AC1448" s="6" t="s">
        <v>339</v>
      </c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</row>
    <row r="1449">
      <c r="A1449" s="6"/>
      <c r="B1449" s="6"/>
      <c r="C1449" s="6"/>
      <c r="D1449" s="6"/>
      <c r="E1449" s="6"/>
      <c r="F1449" s="6" t="s">
        <v>96</v>
      </c>
      <c r="G1449" s="6"/>
      <c r="H1449" s="6" t="b">
        <v>0</v>
      </c>
      <c r="I1449" s="6" t="b">
        <v>0</v>
      </c>
      <c r="J1449" s="6" t="b">
        <v>0</v>
      </c>
      <c r="K1449" s="106"/>
      <c r="L1449" s="43"/>
      <c r="M1449" s="24"/>
      <c r="N1449" s="6"/>
      <c r="O1449" s="6" t="b">
        <v>0</v>
      </c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43"/>
      <c r="AA1449" s="43"/>
      <c r="AB1449" s="43" t="s">
        <v>339</v>
      </c>
      <c r="AC1449" s="6" t="s">
        <v>339</v>
      </c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</row>
    <row r="1450">
      <c r="A1450" s="6"/>
      <c r="B1450" s="6"/>
      <c r="C1450" s="6"/>
      <c r="D1450" s="6"/>
      <c r="E1450" s="6"/>
      <c r="F1450" s="6" t="s">
        <v>96</v>
      </c>
      <c r="G1450" s="6"/>
      <c r="H1450" s="6" t="b">
        <v>0</v>
      </c>
      <c r="I1450" s="6" t="b">
        <v>0</v>
      </c>
      <c r="J1450" s="6" t="b">
        <v>0</v>
      </c>
      <c r="K1450" s="106"/>
      <c r="L1450" s="43"/>
      <c r="M1450" s="24"/>
      <c r="N1450" s="6"/>
      <c r="O1450" s="6" t="b">
        <v>0</v>
      </c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43"/>
      <c r="AA1450" s="43"/>
      <c r="AB1450" s="43" t="s">
        <v>339</v>
      </c>
      <c r="AC1450" s="6" t="s">
        <v>339</v>
      </c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</row>
    <row r="1451">
      <c r="A1451" s="6"/>
      <c r="B1451" s="6"/>
      <c r="C1451" s="6"/>
      <c r="D1451" s="6"/>
      <c r="E1451" s="6"/>
      <c r="F1451" s="6" t="s">
        <v>96</v>
      </c>
      <c r="G1451" s="6"/>
      <c r="H1451" s="6" t="b">
        <v>0</v>
      </c>
      <c r="I1451" s="6" t="b">
        <v>0</v>
      </c>
      <c r="J1451" s="6" t="b">
        <v>0</v>
      </c>
      <c r="K1451" s="106"/>
      <c r="L1451" s="43"/>
      <c r="M1451" s="24"/>
      <c r="N1451" s="6"/>
      <c r="O1451" s="6" t="b">
        <v>0</v>
      </c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43"/>
      <c r="AA1451" s="43"/>
      <c r="AB1451" s="43" t="s">
        <v>339</v>
      </c>
      <c r="AC1451" s="6" t="s">
        <v>339</v>
      </c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</row>
    <row r="1452">
      <c r="A1452" s="6"/>
      <c r="B1452" s="6"/>
      <c r="C1452" s="6"/>
      <c r="D1452" s="6"/>
      <c r="E1452" s="6"/>
      <c r="F1452" s="6" t="s">
        <v>96</v>
      </c>
      <c r="G1452" s="6"/>
      <c r="H1452" s="6" t="b">
        <v>0</v>
      </c>
      <c r="I1452" s="6" t="b">
        <v>0</v>
      </c>
      <c r="J1452" s="6" t="b">
        <v>0</v>
      </c>
      <c r="K1452" s="106"/>
      <c r="L1452" s="43"/>
      <c r="M1452" s="24"/>
      <c r="N1452" s="6"/>
      <c r="O1452" s="6" t="b">
        <v>0</v>
      </c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43"/>
      <c r="AA1452" s="43"/>
      <c r="AB1452" s="43" t="s">
        <v>339</v>
      </c>
      <c r="AC1452" s="6" t="s">
        <v>339</v>
      </c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</row>
    <row r="1453">
      <c r="A1453" s="6"/>
      <c r="B1453" s="6"/>
      <c r="C1453" s="6"/>
      <c r="D1453" s="6"/>
      <c r="E1453" s="6"/>
      <c r="F1453" s="6" t="s">
        <v>96</v>
      </c>
      <c r="G1453" s="6"/>
      <c r="H1453" s="6" t="b">
        <v>0</v>
      </c>
      <c r="I1453" s="6" t="b">
        <v>0</v>
      </c>
      <c r="J1453" s="6" t="b">
        <v>0</v>
      </c>
      <c r="K1453" s="106"/>
      <c r="L1453" s="43"/>
      <c r="M1453" s="24"/>
      <c r="N1453" s="6"/>
      <c r="O1453" s="6" t="b">
        <v>0</v>
      </c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43"/>
      <c r="AA1453" s="43"/>
      <c r="AB1453" s="43" t="s">
        <v>339</v>
      </c>
      <c r="AC1453" s="6" t="s">
        <v>339</v>
      </c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</row>
    <row r="1454">
      <c r="A1454" s="6"/>
      <c r="B1454" s="6"/>
      <c r="C1454" s="6"/>
      <c r="D1454" s="6"/>
      <c r="E1454" s="6"/>
      <c r="F1454" s="6" t="s">
        <v>96</v>
      </c>
      <c r="G1454" s="6"/>
      <c r="H1454" s="6" t="b">
        <v>0</v>
      </c>
      <c r="I1454" s="6" t="b">
        <v>0</v>
      </c>
      <c r="J1454" s="6" t="b">
        <v>0</v>
      </c>
      <c r="K1454" s="106"/>
      <c r="L1454" s="43"/>
      <c r="M1454" s="24"/>
      <c r="N1454" s="6"/>
      <c r="O1454" s="6" t="b">
        <v>0</v>
      </c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43"/>
      <c r="AA1454" s="43"/>
      <c r="AB1454" s="43" t="s">
        <v>339</v>
      </c>
      <c r="AC1454" s="6" t="s">
        <v>339</v>
      </c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</row>
    <row r="1455">
      <c r="A1455" s="6"/>
      <c r="B1455" s="6"/>
      <c r="C1455" s="6"/>
      <c r="D1455" s="6"/>
      <c r="E1455" s="6"/>
      <c r="F1455" s="6" t="s">
        <v>96</v>
      </c>
      <c r="G1455" s="6"/>
      <c r="H1455" s="6" t="b">
        <v>0</v>
      </c>
      <c r="I1455" s="6" t="b">
        <v>0</v>
      </c>
      <c r="J1455" s="6" t="b">
        <v>0</v>
      </c>
      <c r="K1455" s="106"/>
      <c r="L1455" s="43"/>
      <c r="M1455" s="24"/>
      <c r="N1455" s="6"/>
      <c r="O1455" s="6" t="b">
        <v>0</v>
      </c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43"/>
      <c r="AA1455" s="43"/>
      <c r="AB1455" s="43" t="s">
        <v>339</v>
      </c>
      <c r="AC1455" s="6" t="s">
        <v>339</v>
      </c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</row>
    <row r="1456">
      <c r="A1456" s="6"/>
      <c r="B1456" s="6"/>
      <c r="C1456" s="6"/>
      <c r="D1456" s="6"/>
      <c r="E1456" s="6"/>
      <c r="F1456" s="6" t="s">
        <v>96</v>
      </c>
      <c r="G1456" s="6"/>
      <c r="H1456" s="6" t="b">
        <v>0</v>
      </c>
      <c r="I1456" s="6" t="b">
        <v>0</v>
      </c>
      <c r="J1456" s="6" t="b">
        <v>0</v>
      </c>
      <c r="K1456" s="106"/>
      <c r="L1456" s="43"/>
      <c r="M1456" s="24"/>
      <c r="N1456" s="6"/>
      <c r="O1456" s="6" t="b">
        <v>0</v>
      </c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43"/>
      <c r="AA1456" s="43"/>
      <c r="AB1456" s="43" t="s">
        <v>339</v>
      </c>
      <c r="AC1456" s="6" t="s">
        <v>339</v>
      </c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</row>
    <row r="1457">
      <c r="A1457" s="6"/>
      <c r="B1457" s="6"/>
      <c r="C1457" s="6"/>
      <c r="D1457" s="6"/>
      <c r="E1457" s="6"/>
      <c r="F1457" s="6" t="s">
        <v>96</v>
      </c>
      <c r="G1457" s="6"/>
      <c r="H1457" s="6" t="b">
        <v>0</v>
      </c>
      <c r="I1457" s="6" t="b">
        <v>0</v>
      </c>
      <c r="J1457" s="6" t="b">
        <v>0</v>
      </c>
      <c r="K1457" s="106"/>
      <c r="L1457" s="43"/>
      <c r="M1457" s="24"/>
      <c r="N1457" s="6"/>
      <c r="O1457" s="6" t="b">
        <v>0</v>
      </c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43"/>
      <c r="AA1457" s="43"/>
      <c r="AB1457" s="43" t="s">
        <v>339</v>
      </c>
      <c r="AC1457" s="6" t="s">
        <v>339</v>
      </c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</row>
    <row r="1458">
      <c r="A1458" s="6"/>
      <c r="B1458" s="6"/>
      <c r="C1458" s="6"/>
      <c r="D1458" s="6"/>
      <c r="E1458" s="6"/>
      <c r="F1458" s="6" t="s">
        <v>96</v>
      </c>
      <c r="G1458" s="6"/>
      <c r="H1458" s="6" t="b">
        <v>0</v>
      </c>
      <c r="I1458" s="6" t="b">
        <v>0</v>
      </c>
      <c r="J1458" s="6" t="b">
        <v>0</v>
      </c>
      <c r="K1458" s="106"/>
      <c r="L1458" s="43"/>
      <c r="M1458" s="24"/>
      <c r="N1458" s="6"/>
      <c r="O1458" s="6" t="b">
        <v>0</v>
      </c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43"/>
      <c r="AA1458" s="43"/>
      <c r="AB1458" s="43" t="s">
        <v>339</v>
      </c>
      <c r="AC1458" s="6" t="s">
        <v>339</v>
      </c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</row>
    <row r="1459">
      <c r="A1459" s="6"/>
      <c r="B1459" s="6"/>
      <c r="C1459" s="6"/>
      <c r="D1459" s="6"/>
      <c r="E1459" s="6"/>
      <c r="F1459" s="6" t="s">
        <v>96</v>
      </c>
      <c r="G1459" s="6"/>
      <c r="H1459" s="6" t="b">
        <v>0</v>
      </c>
      <c r="I1459" s="6" t="b">
        <v>0</v>
      </c>
      <c r="J1459" s="6" t="b">
        <v>0</v>
      </c>
      <c r="K1459" s="106"/>
      <c r="L1459" s="43"/>
      <c r="M1459" s="24"/>
      <c r="N1459" s="6"/>
      <c r="O1459" s="6" t="b">
        <v>0</v>
      </c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43"/>
      <c r="AA1459" s="43"/>
      <c r="AB1459" s="43" t="s">
        <v>339</v>
      </c>
      <c r="AC1459" s="6" t="s">
        <v>339</v>
      </c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</row>
    <row r="1460">
      <c r="A1460" s="6"/>
      <c r="B1460" s="6"/>
      <c r="C1460" s="6"/>
      <c r="D1460" s="6"/>
      <c r="E1460" s="6"/>
      <c r="F1460" s="6" t="s">
        <v>96</v>
      </c>
      <c r="G1460" s="6"/>
      <c r="H1460" s="6" t="b">
        <v>0</v>
      </c>
      <c r="I1460" s="6" t="b">
        <v>0</v>
      </c>
      <c r="J1460" s="6" t="b">
        <v>0</v>
      </c>
      <c r="K1460" s="106"/>
      <c r="L1460" s="43"/>
      <c r="M1460" s="24"/>
      <c r="N1460" s="6"/>
      <c r="O1460" s="6" t="b">
        <v>0</v>
      </c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43"/>
      <c r="AA1460" s="43"/>
      <c r="AB1460" s="43" t="s">
        <v>339</v>
      </c>
      <c r="AC1460" s="6" t="s">
        <v>339</v>
      </c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</row>
    <row r="1461">
      <c r="A1461" s="6"/>
      <c r="B1461" s="6"/>
      <c r="C1461" s="6"/>
      <c r="D1461" s="6"/>
      <c r="E1461" s="6"/>
      <c r="F1461" s="6" t="s">
        <v>96</v>
      </c>
      <c r="G1461" s="6"/>
      <c r="H1461" s="6" t="b">
        <v>0</v>
      </c>
      <c r="I1461" s="6" t="b">
        <v>0</v>
      </c>
      <c r="J1461" s="6" t="b">
        <v>0</v>
      </c>
      <c r="K1461" s="106"/>
      <c r="L1461" s="43"/>
      <c r="M1461" s="24"/>
      <c r="N1461" s="6"/>
      <c r="O1461" s="6" t="b">
        <v>0</v>
      </c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43"/>
      <c r="AA1461" s="43"/>
      <c r="AB1461" s="43" t="s">
        <v>339</v>
      </c>
      <c r="AC1461" s="6" t="s">
        <v>339</v>
      </c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</row>
    <row r="1462">
      <c r="A1462" s="6"/>
      <c r="B1462" s="6"/>
      <c r="C1462" s="6"/>
      <c r="D1462" s="6"/>
      <c r="E1462" s="6"/>
      <c r="F1462" s="6" t="s">
        <v>96</v>
      </c>
      <c r="G1462" s="6"/>
      <c r="H1462" s="6" t="b">
        <v>0</v>
      </c>
      <c r="I1462" s="6" t="b">
        <v>0</v>
      </c>
      <c r="J1462" s="6" t="b">
        <v>0</v>
      </c>
      <c r="K1462" s="106"/>
      <c r="L1462" s="43"/>
      <c r="M1462" s="24"/>
      <c r="N1462" s="6"/>
      <c r="O1462" s="6" t="b">
        <v>0</v>
      </c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43"/>
      <c r="AA1462" s="43"/>
      <c r="AB1462" s="43" t="s">
        <v>339</v>
      </c>
      <c r="AC1462" s="6" t="s">
        <v>339</v>
      </c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</row>
    <row r="1463">
      <c r="A1463" s="6"/>
      <c r="B1463" s="6"/>
      <c r="C1463" s="6"/>
      <c r="D1463" s="6"/>
      <c r="E1463" s="6"/>
      <c r="F1463" s="6" t="s">
        <v>96</v>
      </c>
      <c r="G1463" s="6"/>
      <c r="H1463" s="6" t="b">
        <v>0</v>
      </c>
      <c r="I1463" s="6" t="b">
        <v>0</v>
      </c>
      <c r="J1463" s="6" t="b">
        <v>0</v>
      </c>
      <c r="K1463" s="106"/>
      <c r="L1463" s="43"/>
      <c r="M1463" s="24"/>
      <c r="N1463" s="6"/>
      <c r="O1463" s="6" t="b">
        <v>0</v>
      </c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43"/>
      <c r="AA1463" s="43"/>
      <c r="AB1463" s="43" t="s">
        <v>339</v>
      </c>
      <c r="AC1463" s="6" t="s">
        <v>339</v>
      </c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</row>
    <row r="1464">
      <c r="A1464" s="6"/>
      <c r="B1464" s="6"/>
      <c r="C1464" s="6"/>
      <c r="D1464" s="6"/>
      <c r="E1464" s="6"/>
      <c r="F1464" s="6" t="s">
        <v>96</v>
      </c>
      <c r="G1464" s="6"/>
      <c r="H1464" s="6" t="b">
        <v>0</v>
      </c>
      <c r="I1464" s="6" t="b">
        <v>0</v>
      </c>
      <c r="J1464" s="6" t="b">
        <v>0</v>
      </c>
      <c r="K1464" s="106"/>
      <c r="L1464" s="43"/>
      <c r="M1464" s="24"/>
      <c r="N1464" s="6"/>
      <c r="O1464" s="6" t="b">
        <v>0</v>
      </c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43"/>
      <c r="AA1464" s="43"/>
      <c r="AB1464" s="43" t="s">
        <v>339</v>
      </c>
      <c r="AC1464" s="6" t="s">
        <v>339</v>
      </c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</row>
    <row r="1465">
      <c r="A1465" s="6"/>
      <c r="B1465" s="6"/>
      <c r="C1465" s="6"/>
      <c r="D1465" s="6"/>
      <c r="E1465" s="6"/>
      <c r="F1465" s="6" t="s">
        <v>96</v>
      </c>
      <c r="G1465" s="6"/>
      <c r="H1465" s="6" t="b">
        <v>0</v>
      </c>
      <c r="I1465" s="6" t="b">
        <v>0</v>
      </c>
      <c r="J1465" s="6" t="b">
        <v>0</v>
      </c>
      <c r="K1465" s="106"/>
      <c r="L1465" s="43"/>
      <c r="M1465" s="24"/>
      <c r="N1465" s="6"/>
      <c r="O1465" s="6" t="b">
        <v>0</v>
      </c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43"/>
      <c r="AA1465" s="43"/>
      <c r="AB1465" s="43" t="s">
        <v>339</v>
      </c>
      <c r="AC1465" s="6" t="s">
        <v>339</v>
      </c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</row>
    <row r="1466">
      <c r="A1466" s="6"/>
      <c r="B1466" s="6"/>
      <c r="C1466" s="6"/>
      <c r="D1466" s="6"/>
      <c r="E1466" s="6"/>
      <c r="F1466" s="6" t="s">
        <v>96</v>
      </c>
      <c r="G1466" s="6"/>
      <c r="H1466" s="6" t="b">
        <v>0</v>
      </c>
      <c r="I1466" s="6" t="b">
        <v>0</v>
      </c>
      <c r="J1466" s="6" t="b">
        <v>0</v>
      </c>
      <c r="K1466" s="106"/>
      <c r="L1466" s="43"/>
      <c r="M1466" s="24"/>
      <c r="N1466" s="6"/>
      <c r="O1466" s="6" t="b">
        <v>0</v>
      </c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43"/>
      <c r="AA1466" s="43"/>
      <c r="AB1466" s="43" t="s">
        <v>339</v>
      </c>
      <c r="AC1466" s="6" t="s">
        <v>339</v>
      </c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</row>
    <row r="1467">
      <c r="A1467" s="6"/>
      <c r="B1467" s="6"/>
      <c r="C1467" s="6"/>
      <c r="D1467" s="6"/>
      <c r="E1467" s="6"/>
      <c r="F1467" s="6" t="s">
        <v>96</v>
      </c>
      <c r="G1467" s="6"/>
      <c r="H1467" s="6" t="b">
        <v>0</v>
      </c>
      <c r="I1467" s="6" t="b">
        <v>0</v>
      </c>
      <c r="J1467" s="6" t="b">
        <v>0</v>
      </c>
      <c r="K1467" s="106"/>
      <c r="L1467" s="43"/>
      <c r="M1467" s="24"/>
      <c r="N1467" s="6"/>
      <c r="O1467" s="6" t="b">
        <v>0</v>
      </c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43"/>
      <c r="AA1467" s="43"/>
      <c r="AB1467" s="43" t="s">
        <v>339</v>
      </c>
      <c r="AC1467" s="6" t="s">
        <v>339</v>
      </c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</row>
    <row r="1468">
      <c r="A1468" s="6"/>
      <c r="B1468" s="6"/>
      <c r="C1468" s="6"/>
      <c r="D1468" s="6"/>
      <c r="E1468" s="6"/>
      <c r="F1468" s="6" t="s">
        <v>96</v>
      </c>
      <c r="G1468" s="6"/>
      <c r="H1468" s="6" t="b">
        <v>0</v>
      </c>
      <c r="I1468" s="6" t="b">
        <v>0</v>
      </c>
      <c r="J1468" s="6" t="b">
        <v>0</v>
      </c>
      <c r="K1468" s="106"/>
      <c r="L1468" s="43"/>
      <c r="M1468" s="24"/>
      <c r="N1468" s="6"/>
      <c r="O1468" s="6" t="b">
        <v>0</v>
      </c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43"/>
      <c r="AA1468" s="43"/>
      <c r="AB1468" s="43" t="s">
        <v>339</v>
      </c>
      <c r="AC1468" s="6" t="s">
        <v>339</v>
      </c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</row>
    <row r="1469">
      <c r="A1469" s="6"/>
      <c r="B1469" s="6"/>
      <c r="C1469" s="6"/>
      <c r="D1469" s="6"/>
      <c r="E1469" s="6"/>
      <c r="F1469" s="6" t="s">
        <v>96</v>
      </c>
      <c r="G1469" s="6"/>
      <c r="H1469" s="6" t="b">
        <v>0</v>
      </c>
      <c r="I1469" s="6" t="b">
        <v>0</v>
      </c>
      <c r="J1469" s="6" t="b">
        <v>0</v>
      </c>
      <c r="K1469" s="106"/>
      <c r="L1469" s="43"/>
      <c r="M1469" s="24"/>
      <c r="N1469" s="6"/>
      <c r="O1469" s="6" t="b">
        <v>0</v>
      </c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43"/>
      <c r="AA1469" s="43"/>
      <c r="AB1469" s="43" t="s">
        <v>339</v>
      </c>
      <c r="AC1469" s="6" t="s">
        <v>339</v>
      </c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</row>
    <row r="1470">
      <c r="A1470" s="6"/>
      <c r="B1470" s="6"/>
      <c r="C1470" s="6"/>
      <c r="D1470" s="6"/>
      <c r="E1470" s="6"/>
      <c r="F1470" s="6" t="s">
        <v>96</v>
      </c>
      <c r="G1470" s="6"/>
      <c r="H1470" s="6" t="b">
        <v>0</v>
      </c>
      <c r="I1470" s="6" t="b">
        <v>0</v>
      </c>
      <c r="J1470" s="6" t="b">
        <v>0</v>
      </c>
      <c r="K1470" s="106"/>
      <c r="L1470" s="43"/>
      <c r="M1470" s="24"/>
      <c r="N1470" s="6"/>
      <c r="O1470" s="6" t="b">
        <v>0</v>
      </c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43"/>
      <c r="AA1470" s="43"/>
      <c r="AB1470" s="43" t="s">
        <v>339</v>
      </c>
      <c r="AC1470" s="6" t="s">
        <v>339</v>
      </c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</row>
    <row r="1471">
      <c r="A1471" s="6"/>
      <c r="B1471" s="6"/>
      <c r="C1471" s="6"/>
      <c r="D1471" s="6"/>
      <c r="E1471" s="6"/>
      <c r="F1471" s="6" t="s">
        <v>96</v>
      </c>
      <c r="G1471" s="6"/>
      <c r="H1471" s="6" t="b">
        <v>0</v>
      </c>
      <c r="I1471" s="6" t="b">
        <v>0</v>
      </c>
      <c r="J1471" s="6" t="b">
        <v>0</v>
      </c>
      <c r="K1471" s="106"/>
      <c r="L1471" s="43"/>
      <c r="M1471" s="24"/>
      <c r="N1471" s="6"/>
      <c r="O1471" s="6" t="b">
        <v>0</v>
      </c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43"/>
      <c r="AA1471" s="43"/>
      <c r="AB1471" s="43" t="s">
        <v>339</v>
      </c>
      <c r="AC1471" s="6" t="s">
        <v>339</v>
      </c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</row>
    <row r="1472">
      <c r="A1472" s="6"/>
      <c r="B1472" s="6"/>
      <c r="C1472" s="6"/>
      <c r="D1472" s="6"/>
      <c r="E1472" s="6"/>
      <c r="F1472" s="6" t="s">
        <v>96</v>
      </c>
      <c r="G1472" s="6"/>
      <c r="H1472" s="6" t="b">
        <v>0</v>
      </c>
      <c r="I1472" s="6" t="b">
        <v>0</v>
      </c>
      <c r="J1472" s="6" t="b">
        <v>0</v>
      </c>
      <c r="K1472" s="106"/>
      <c r="L1472" s="43"/>
      <c r="M1472" s="24"/>
      <c r="N1472" s="6"/>
      <c r="O1472" s="6" t="b">
        <v>0</v>
      </c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43"/>
      <c r="AA1472" s="43"/>
      <c r="AB1472" s="43" t="s">
        <v>339</v>
      </c>
      <c r="AC1472" s="6" t="s">
        <v>339</v>
      </c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</row>
    <row r="1473">
      <c r="A1473" s="6"/>
      <c r="B1473" s="6"/>
      <c r="C1473" s="6"/>
      <c r="D1473" s="6"/>
      <c r="E1473" s="6"/>
      <c r="F1473" s="6" t="s">
        <v>96</v>
      </c>
      <c r="G1473" s="6"/>
      <c r="H1473" s="6" t="b">
        <v>0</v>
      </c>
      <c r="I1473" s="6" t="b">
        <v>0</v>
      </c>
      <c r="J1473" s="6" t="b">
        <v>0</v>
      </c>
      <c r="K1473" s="106"/>
      <c r="L1473" s="43"/>
      <c r="M1473" s="24"/>
      <c r="N1473" s="6"/>
      <c r="O1473" s="6" t="b">
        <v>0</v>
      </c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43"/>
      <c r="AA1473" s="43"/>
      <c r="AB1473" s="43" t="s">
        <v>339</v>
      </c>
      <c r="AC1473" s="6" t="s">
        <v>339</v>
      </c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</row>
    <row r="1474">
      <c r="A1474" s="6"/>
      <c r="B1474" s="6"/>
      <c r="C1474" s="6"/>
      <c r="D1474" s="6"/>
      <c r="E1474" s="6"/>
      <c r="F1474" s="6" t="s">
        <v>96</v>
      </c>
      <c r="G1474" s="6"/>
      <c r="H1474" s="6" t="b">
        <v>0</v>
      </c>
      <c r="I1474" s="6" t="b">
        <v>0</v>
      </c>
      <c r="J1474" s="6" t="b">
        <v>0</v>
      </c>
      <c r="K1474" s="106"/>
      <c r="L1474" s="43"/>
      <c r="M1474" s="24"/>
      <c r="N1474" s="6"/>
      <c r="O1474" s="6" t="b">
        <v>0</v>
      </c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43"/>
      <c r="AA1474" s="43"/>
      <c r="AB1474" s="43" t="s">
        <v>339</v>
      </c>
      <c r="AC1474" s="6" t="s">
        <v>339</v>
      </c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</row>
    <row r="1475">
      <c r="A1475" s="6"/>
      <c r="B1475" s="6"/>
      <c r="C1475" s="6"/>
      <c r="D1475" s="6"/>
      <c r="E1475" s="6"/>
      <c r="F1475" s="6" t="s">
        <v>96</v>
      </c>
      <c r="G1475" s="6"/>
      <c r="H1475" s="6" t="b">
        <v>0</v>
      </c>
      <c r="I1475" s="6" t="b">
        <v>0</v>
      </c>
      <c r="J1475" s="6" t="b">
        <v>0</v>
      </c>
      <c r="K1475" s="106"/>
      <c r="L1475" s="43"/>
      <c r="M1475" s="24"/>
      <c r="N1475" s="6"/>
      <c r="O1475" s="6" t="b">
        <v>0</v>
      </c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43"/>
      <c r="AA1475" s="43"/>
      <c r="AB1475" s="43" t="s">
        <v>339</v>
      </c>
      <c r="AC1475" s="6" t="s">
        <v>339</v>
      </c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</row>
    <row r="1476">
      <c r="A1476" s="6"/>
      <c r="B1476" s="6"/>
      <c r="C1476" s="6"/>
      <c r="D1476" s="6"/>
      <c r="E1476" s="6"/>
      <c r="F1476" s="6" t="s">
        <v>96</v>
      </c>
      <c r="G1476" s="6"/>
      <c r="H1476" s="6" t="b">
        <v>0</v>
      </c>
      <c r="I1476" s="6" t="b">
        <v>0</v>
      </c>
      <c r="J1476" s="6" t="b">
        <v>0</v>
      </c>
      <c r="K1476" s="106"/>
      <c r="L1476" s="43"/>
      <c r="M1476" s="24"/>
      <c r="N1476" s="6"/>
      <c r="O1476" s="6" t="b">
        <v>0</v>
      </c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43"/>
      <c r="AA1476" s="43"/>
      <c r="AB1476" s="43" t="s">
        <v>339</v>
      </c>
      <c r="AC1476" s="6" t="s">
        <v>339</v>
      </c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</row>
    <row r="1477">
      <c r="A1477" s="6"/>
      <c r="B1477" s="6"/>
      <c r="C1477" s="6"/>
      <c r="D1477" s="6"/>
      <c r="E1477" s="6"/>
      <c r="F1477" s="6" t="s">
        <v>96</v>
      </c>
      <c r="G1477" s="6"/>
      <c r="H1477" s="6" t="b">
        <v>0</v>
      </c>
      <c r="I1477" s="6" t="b">
        <v>0</v>
      </c>
      <c r="J1477" s="6" t="b">
        <v>0</v>
      </c>
      <c r="K1477" s="106"/>
      <c r="L1477" s="43"/>
      <c r="M1477" s="24"/>
      <c r="N1477" s="6"/>
      <c r="O1477" s="6" t="b">
        <v>0</v>
      </c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43"/>
      <c r="AA1477" s="43"/>
      <c r="AB1477" s="43" t="s">
        <v>339</v>
      </c>
      <c r="AC1477" s="6" t="s">
        <v>339</v>
      </c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</row>
    <row r="1478">
      <c r="A1478" s="6"/>
      <c r="B1478" s="6"/>
      <c r="C1478" s="6"/>
      <c r="D1478" s="6"/>
      <c r="E1478" s="6"/>
      <c r="F1478" s="6" t="s">
        <v>96</v>
      </c>
      <c r="G1478" s="6"/>
      <c r="H1478" s="6" t="b">
        <v>0</v>
      </c>
      <c r="I1478" s="6" t="b">
        <v>0</v>
      </c>
      <c r="J1478" s="6" t="b">
        <v>0</v>
      </c>
      <c r="K1478" s="106"/>
      <c r="L1478" s="43"/>
      <c r="M1478" s="24"/>
      <c r="N1478" s="6"/>
      <c r="O1478" s="6" t="b">
        <v>0</v>
      </c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43"/>
      <c r="AA1478" s="43"/>
      <c r="AB1478" s="43" t="s">
        <v>339</v>
      </c>
      <c r="AC1478" s="6" t="s">
        <v>339</v>
      </c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</row>
    <row r="1479">
      <c r="A1479" s="6"/>
      <c r="B1479" s="6"/>
      <c r="C1479" s="6"/>
      <c r="D1479" s="6"/>
      <c r="E1479" s="6"/>
      <c r="F1479" s="6" t="s">
        <v>96</v>
      </c>
      <c r="G1479" s="6"/>
      <c r="H1479" s="6" t="b">
        <v>0</v>
      </c>
      <c r="I1479" s="6" t="b">
        <v>0</v>
      </c>
      <c r="J1479" s="6" t="b">
        <v>0</v>
      </c>
      <c r="K1479" s="106"/>
      <c r="L1479" s="43"/>
      <c r="M1479" s="24"/>
      <c r="N1479" s="6"/>
      <c r="O1479" s="6" t="b">
        <v>0</v>
      </c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43"/>
      <c r="AA1479" s="43"/>
      <c r="AB1479" s="43" t="s">
        <v>339</v>
      </c>
      <c r="AC1479" s="6" t="s">
        <v>339</v>
      </c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</row>
    <row r="1480">
      <c r="A1480" s="6"/>
      <c r="B1480" s="6"/>
      <c r="C1480" s="6"/>
      <c r="D1480" s="6"/>
      <c r="E1480" s="6"/>
      <c r="F1480" s="6" t="s">
        <v>96</v>
      </c>
      <c r="G1480" s="6"/>
      <c r="H1480" s="6" t="b">
        <v>0</v>
      </c>
      <c r="I1480" s="6" t="b">
        <v>0</v>
      </c>
      <c r="J1480" s="6" t="b">
        <v>0</v>
      </c>
      <c r="K1480" s="106"/>
      <c r="L1480" s="43"/>
      <c r="M1480" s="24"/>
      <c r="N1480" s="6"/>
      <c r="O1480" s="6" t="b">
        <v>0</v>
      </c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43"/>
      <c r="AA1480" s="43"/>
      <c r="AB1480" s="43" t="s">
        <v>339</v>
      </c>
      <c r="AC1480" s="6" t="s">
        <v>339</v>
      </c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</row>
    <row r="1481">
      <c r="A1481" s="6"/>
      <c r="B1481" s="6"/>
      <c r="C1481" s="6"/>
      <c r="D1481" s="6"/>
      <c r="E1481" s="6"/>
      <c r="F1481" s="6" t="s">
        <v>96</v>
      </c>
      <c r="G1481" s="6"/>
      <c r="H1481" s="6" t="b">
        <v>0</v>
      </c>
      <c r="I1481" s="6" t="b">
        <v>0</v>
      </c>
      <c r="J1481" s="6" t="b">
        <v>0</v>
      </c>
      <c r="K1481" s="106"/>
      <c r="L1481" s="43"/>
      <c r="M1481" s="24"/>
      <c r="N1481" s="6"/>
      <c r="O1481" s="6" t="b">
        <v>0</v>
      </c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43"/>
      <c r="AA1481" s="43"/>
      <c r="AB1481" s="43" t="s">
        <v>339</v>
      </c>
      <c r="AC1481" s="6" t="s">
        <v>339</v>
      </c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</row>
    <row r="1482">
      <c r="A1482" s="6"/>
      <c r="B1482" s="6"/>
      <c r="C1482" s="6"/>
      <c r="D1482" s="6"/>
      <c r="E1482" s="6"/>
      <c r="F1482" s="6" t="s">
        <v>96</v>
      </c>
      <c r="G1482" s="6"/>
      <c r="H1482" s="6" t="b">
        <v>0</v>
      </c>
      <c r="I1482" s="6" t="b">
        <v>0</v>
      </c>
      <c r="J1482" s="6" t="b">
        <v>0</v>
      </c>
      <c r="K1482" s="106"/>
      <c r="L1482" s="43"/>
      <c r="M1482" s="24"/>
      <c r="N1482" s="6"/>
      <c r="O1482" s="6" t="b">
        <v>0</v>
      </c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43"/>
      <c r="AA1482" s="43"/>
      <c r="AB1482" s="43" t="s">
        <v>339</v>
      </c>
      <c r="AC1482" s="6" t="s">
        <v>339</v>
      </c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</row>
    <row r="1483">
      <c r="A1483" s="6"/>
      <c r="B1483" s="6"/>
      <c r="C1483" s="6"/>
      <c r="D1483" s="6"/>
      <c r="E1483" s="6"/>
      <c r="F1483" s="6" t="s">
        <v>96</v>
      </c>
      <c r="G1483" s="6"/>
      <c r="H1483" s="6" t="b">
        <v>0</v>
      </c>
      <c r="I1483" s="6" t="b">
        <v>0</v>
      </c>
      <c r="J1483" s="6" t="b">
        <v>0</v>
      </c>
      <c r="K1483" s="106"/>
      <c r="L1483" s="43"/>
      <c r="M1483" s="24"/>
      <c r="N1483" s="6"/>
      <c r="O1483" s="6" t="b">
        <v>0</v>
      </c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43"/>
      <c r="AA1483" s="43"/>
      <c r="AB1483" s="43" t="s">
        <v>339</v>
      </c>
      <c r="AC1483" s="6" t="s">
        <v>339</v>
      </c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</row>
    <row r="1484">
      <c r="A1484" s="6"/>
      <c r="B1484" s="6"/>
      <c r="C1484" s="6"/>
      <c r="D1484" s="6"/>
      <c r="E1484" s="6"/>
      <c r="F1484" s="6" t="s">
        <v>96</v>
      </c>
      <c r="G1484" s="6"/>
      <c r="H1484" s="6" t="b">
        <v>0</v>
      </c>
      <c r="I1484" s="6" t="b">
        <v>0</v>
      </c>
      <c r="J1484" s="6" t="b">
        <v>0</v>
      </c>
      <c r="K1484" s="106"/>
      <c r="L1484" s="43"/>
      <c r="M1484" s="24"/>
      <c r="N1484" s="6"/>
      <c r="O1484" s="6" t="b">
        <v>0</v>
      </c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43"/>
      <c r="AA1484" s="43"/>
      <c r="AB1484" s="43" t="s">
        <v>339</v>
      </c>
      <c r="AC1484" s="6" t="s">
        <v>339</v>
      </c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</row>
    <row r="1485">
      <c r="A1485" s="6"/>
      <c r="B1485" s="6"/>
      <c r="C1485" s="6"/>
      <c r="D1485" s="6"/>
      <c r="E1485" s="6"/>
      <c r="F1485" s="6" t="s">
        <v>96</v>
      </c>
      <c r="G1485" s="6"/>
      <c r="H1485" s="6" t="b">
        <v>0</v>
      </c>
      <c r="I1485" s="6" t="b">
        <v>0</v>
      </c>
      <c r="J1485" s="6" t="b">
        <v>0</v>
      </c>
      <c r="K1485" s="106"/>
      <c r="L1485" s="43"/>
      <c r="M1485" s="24"/>
      <c r="N1485" s="6"/>
      <c r="O1485" s="6" t="b">
        <v>0</v>
      </c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43"/>
      <c r="AA1485" s="43"/>
      <c r="AB1485" s="43" t="s">
        <v>339</v>
      </c>
      <c r="AC1485" s="6" t="s">
        <v>339</v>
      </c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</row>
    <row r="1486">
      <c r="A1486" s="6"/>
      <c r="B1486" s="6"/>
      <c r="C1486" s="6"/>
      <c r="D1486" s="6"/>
      <c r="E1486" s="6"/>
      <c r="F1486" s="6" t="s">
        <v>96</v>
      </c>
      <c r="G1486" s="6"/>
      <c r="H1486" s="6" t="b">
        <v>0</v>
      </c>
      <c r="I1486" s="6" t="b">
        <v>0</v>
      </c>
      <c r="J1486" s="6" t="b">
        <v>0</v>
      </c>
      <c r="K1486" s="106"/>
      <c r="L1486" s="43"/>
      <c r="M1486" s="24"/>
      <c r="N1486" s="6"/>
      <c r="O1486" s="6" t="b">
        <v>0</v>
      </c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43"/>
      <c r="AA1486" s="43"/>
      <c r="AB1486" s="43" t="s">
        <v>339</v>
      </c>
      <c r="AC1486" s="6" t="s">
        <v>339</v>
      </c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</row>
    <row r="1487">
      <c r="A1487" s="6"/>
      <c r="B1487" s="6"/>
      <c r="C1487" s="6"/>
      <c r="D1487" s="6"/>
      <c r="E1487" s="6"/>
      <c r="F1487" s="6" t="s">
        <v>96</v>
      </c>
      <c r="G1487" s="6"/>
      <c r="H1487" s="6" t="b">
        <v>0</v>
      </c>
      <c r="I1487" s="6" t="b">
        <v>0</v>
      </c>
      <c r="J1487" s="6" t="b">
        <v>0</v>
      </c>
      <c r="K1487" s="106"/>
      <c r="L1487" s="43"/>
      <c r="M1487" s="24"/>
      <c r="N1487" s="6"/>
      <c r="O1487" s="6" t="b">
        <v>0</v>
      </c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43"/>
      <c r="AA1487" s="43"/>
      <c r="AB1487" s="43" t="s">
        <v>339</v>
      </c>
      <c r="AC1487" s="6" t="s">
        <v>339</v>
      </c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</row>
    <row r="1488">
      <c r="A1488" s="6"/>
      <c r="B1488" s="6"/>
      <c r="C1488" s="6"/>
      <c r="D1488" s="6"/>
      <c r="E1488" s="6"/>
      <c r="F1488" s="6" t="s">
        <v>96</v>
      </c>
      <c r="G1488" s="6"/>
      <c r="H1488" s="6" t="b">
        <v>0</v>
      </c>
      <c r="I1488" s="6" t="b">
        <v>0</v>
      </c>
      <c r="J1488" s="6" t="b">
        <v>0</v>
      </c>
      <c r="K1488" s="106"/>
      <c r="L1488" s="43"/>
      <c r="M1488" s="24"/>
      <c r="N1488" s="6"/>
      <c r="O1488" s="6" t="b">
        <v>0</v>
      </c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43"/>
      <c r="AA1488" s="43"/>
      <c r="AB1488" s="43" t="s">
        <v>339</v>
      </c>
      <c r="AC1488" s="6" t="s">
        <v>339</v>
      </c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</row>
    <row r="1489">
      <c r="A1489" s="6"/>
      <c r="B1489" s="6"/>
      <c r="C1489" s="6"/>
      <c r="D1489" s="6"/>
      <c r="E1489" s="6"/>
      <c r="F1489" s="6" t="s">
        <v>96</v>
      </c>
      <c r="G1489" s="6"/>
      <c r="H1489" s="6" t="b">
        <v>0</v>
      </c>
      <c r="I1489" s="6" t="b">
        <v>0</v>
      </c>
      <c r="J1489" s="6" t="b">
        <v>0</v>
      </c>
      <c r="K1489" s="106"/>
      <c r="L1489" s="43"/>
      <c r="M1489" s="24"/>
      <c r="N1489" s="6"/>
      <c r="O1489" s="6" t="b">
        <v>0</v>
      </c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43"/>
      <c r="AA1489" s="43"/>
      <c r="AB1489" s="43" t="s">
        <v>339</v>
      </c>
      <c r="AC1489" s="6" t="s">
        <v>339</v>
      </c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</row>
    <row r="1490">
      <c r="A1490" s="6"/>
      <c r="B1490" s="6"/>
      <c r="C1490" s="6"/>
      <c r="D1490" s="6"/>
      <c r="E1490" s="6"/>
      <c r="F1490" s="6" t="s">
        <v>96</v>
      </c>
      <c r="G1490" s="6"/>
      <c r="H1490" s="6" t="b">
        <v>0</v>
      </c>
      <c r="I1490" s="6" t="b">
        <v>0</v>
      </c>
      <c r="J1490" s="6" t="b">
        <v>0</v>
      </c>
      <c r="K1490" s="106"/>
      <c r="L1490" s="43"/>
      <c r="M1490" s="24"/>
      <c r="N1490" s="6"/>
      <c r="O1490" s="6" t="b">
        <v>0</v>
      </c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43"/>
      <c r="AA1490" s="43"/>
      <c r="AB1490" s="43" t="s">
        <v>339</v>
      </c>
      <c r="AC1490" s="6" t="s">
        <v>339</v>
      </c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</row>
    <row r="1491">
      <c r="A1491" s="6"/>
      <c r="B1491" s="6"/>
      <c r="C1491" s="6"/>
      <c r="D1491" s="6"/>
      <c r="E1491" s="6"/>
      <c r="F1491" s="6" t="s">
        <v>96</v>
      </c>
      <c r="G1491" s="6"/>
      <c r="H1491" s="6" t="b">
        <v>0</v>
      </c>
      <c r="I1491" s="6" t="b">
        <v>0</v>
      </c>
      <c r="J1491" s="6" t="b">
        <v>0</v>
      </c>
      <c r="K1491" s="106"/>
      <c r="L1491" s="43"/>
      <c r="M1491" s="24"/>
      <c r="N1491" s="6"/>
      <c r="O1491" s="6" t="b">
        <v>0</v>
      </c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43"/>
      <c r="AA1491" s="43"/>
      <c r="AB1491" s="43" t="s">
        <v>339</v>
      </c>
      <c r="AC1491" s="6" t="s">
        <v>339</v>
      </c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</row>
    <row r="1492">
      <c r="A1492" s="6"/>
      <c r="B1492" s="6"/>
      <c r="C1492" s="6"/>
      <c r="D1492" s="6"/>
      <c r="E1492" s="6"/>
      <c r="F1492" s="6" t="s">
        <v>96</v>
      </c>
      <c r="G1492" s="6"/>
      <c r="H1492" s="6" t="b">
        <v>0</v>
      </c>
      <c r="I1492" s="6" t="b">
        <v>0</v>
      </c>
      <c r="J1492" s="6" t="b">
        <v>0</v>
      </c>
      <c r="K1492" s="106"/>
      <c r="L1492" s="43"/>
      <c r="M1492" s="24"/>
      <c r="N1492" s="6"/>
      <c r="O1492" s="6" t="b">
        <v>0</v>
      </c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43"/>
      <c r="AA1492" s="43"/>
      <c r="AB1492" s="43" t="s">
        <v>339</v>
      </c>
      <c r="AC1492" s="6" t="s">
        <v>339</v>
      </c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</row>
    <row r="1493">
      <c r="A1493" s="6"/>
      <c r="B1493" s="6"/>
      <c r="C1493" s="6"/>
      <c r="D1493" s="6"/>
      <c r="E1493" s="6"/>
      <c r="F1493" s="6" t="s">
        <v>96</v>
      </c>
      <c r="G1493" s="6"/>
      <c r="H1493" s="6" t="b">
        <v>0</v>
      </c>
      <c r="I1493" s="6" t="b">
        <v>0</v>
      </c>
      <c r="J1493" s="6" t="b">
        <v>0</v>
      </c>
      <c r="K1493" s="106"/>
      <c r="L1493" s="43"/>
      <c r="M1493" s="24"/>
      <c r="N1493" s="6"/>
      <c r="O1493" s="6" t="b">
        <v>0</v>
      </c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43"/>
      <c r="AA1493" s="43"/>
      <c r="AB1493" s="43" t="s">
        <v>339</v>
      </c>
      <c r="AC1493" s="6" t="s">
        <v>339</v>
      </c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</row>
    <row r="1494">
      <c r="A1494" s="6"/>
      <c r="B1494" s="6"/>
      <c r="C1494" s="6"/>
      <c r="D1494" s="6"/>
      <c r="E1494" s="6"/>
      <c r="F1494" s="6" t="s">
        <v>96</v>
      </c>
      <c r="G1494" s="6"/>
      <c r="H1494" s="6" t="b">
        <v>0</v>
      </c>
      <c r="I1494" s="6" t="b">
        <v>0</v>
      </c>
      <c r="J1494" s="6" t="b">
        <v>0</v>
      </c>
      <c r="K1494" s="106"/>
      <c r="L1494" s="43"/>
      <c r="M1494" s="24"/>
      <c r="N1494" s="6"/>
      <c r="O1494" s="6" t="b">
        <v>0</v>
      </c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43"/>
      <c r="AA1494" s="43"/>
      <c r="AB1494" s="43" t="s">
        <v>339</v>
      </c>
      <c r="AC1494" s="6" t="s">
        <v>339</v>
      </c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</row>
    <row r="1495">
      <c r="A1495" s="6"/>
      <c r="B1495" s="6"/>
      <c r="C1495" s="6"/>
      <c r="D1495" s="6"/>
      <c r="E1495" s="6"/>
      <c r="F1495" s="6" t="s">
        <v>96</v>
      </c>
      <c r="G1495" s="6"/>
      <c r="H1495" s="6" t="b">
        <v>0</v>
      </c>
      <c r="I1495" s="6" t="b">
        <v>0</v>
      </c>
      <c r="J1495" s="6" t="b">
        <v>0</v>
      </c>
      <c r="K1495" s="106"/>
      <c r="L1495" s="43"/>
      <c r="M1495" s="24"/>
      <c r="N1495" s="6"/>
      <c r="O1495" s="6" t="b">
        <v>0</v>
      </c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43"/>
      <c r="AA1495" s="43"/>
      <c r="AB1495" s="43" t="s">
        <v>339</v>
      </c>
      <c r="AC1495" s="6" t="s">
        <v>339</v>
      </c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</row>
    <row r="1496">
      <c r="A1496" s="6"/>
      <c r="B1496" s="6"/>
      <c r="C1496" s="6"/>
      <c r="D1496" s="6"/>
      <c r="E1496" s="6"/>
      <c r="F1496" s="6" t="s">
        <v>96</v>
      </c>
      <c r="G1496" s="6"/>
      <c r="H1496" s="6" t="b">
        <v>0</v>
      </c>
      <c r="I1496" s="6" t="b">
        <v>0</v>
      </c>
      <c r="J1496" s="6" t="b">
        <v>0</v>
      </c>
      <c r="K1496" s="106"/>
      <c r="L1496" s="43"/>
      <c r="M1496" s="24"/>
      <c r="N1496" s="6"/>
      <c r="O1496" s="6" t="b">
        <v>0</v>
      </c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43"/>
      <c r="AA1496" s="43"/>
      <c r="AB1496" s="43" t="s">
        <v>339</v>
      </c>
      <c r="AC1496" s="6" t="s">
        <v>339</v>
      </c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</row>
    <row r="1497">
      <c r="A1497" s="6"/>
      <c r="B1497" s="6"/>
      <c r="C1497" s="6"/>
      <c r="D1497" s="6"/>
      <c r="E1497" s="6"/>
      <c r="F1497" s="6" t="s">
        <v>96</v>
      </c>
      <c r="G1497" s="6"/>
      <c r="H1497" s="6" t="b">
        <v>0</v>
      </c>
      <c r="I1497" s="6" t="b">
        <v>0</v>
      </c>
      <c r="J1497" s="6" t="b">
        <v>0</v>
      </c>
      <c r="K1497" s="106"/>
      <c r="L1497" s="43"/>
      <c r="M1497" s="24"/>
      <c r="N1497" s="6"/>
      <c r="O1497" s="6" t="b">
        <v>0</v>
      </c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43"/>
      <c r="AA1497" s="43"/>
      <c r="AB1497" s="43" t="s">
        <v>339</v>
      </c>
      <c r="AC1497" s="6" t="s">
        <v>339</v>
      </c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</row>
    <row r="1498">
      <c r="A1498" s="6"/>
      <c r="B1498" s="6"/>
      <c r="C1498" s="6"/>
      <c r="D1498" s="6"/>
      <c r="E1498" s="6"/>
      <c r="F1498" s="6" t="s">
        <v>96</v>
      </c>
      <c r="G1498" s="6"/>
      <c r="H1498" s="6" t="b">
        <v>0</v>
      </c>
      <c r="I1498" s="6" t="b">
        <v>0</v>
      </c>
      <c r="J1498" s="6" t="b">
        <v>0</v>
      </c>
      <c r="K1498" s="106"/>
      <c r="L1498" s="43"/>
      <c r="M1498" s="24"/>
      <c r="N1498" s="6"/>
      <c r="O1498" s="6" t="b">
        <v>0</v>
      </c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43"/>
      <c r="AA1498" s="43"/>
      <c r="AB1498" s="43" t="s">
        <v>339</v>
      </c>
      <c r="AC1498" s="6" t="s">
        <v>339</v>
      </c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</row>
    <row r="1499">
      <c r="A1499" s="6"/>
      <c r="B1499" s="6"/>
      <c r="C1499" s="6"/>
      <c r="D1499" s="6"/>
      <c r="E1499" s="6"/>
      <c r="F1499" s="6" t="s">
        <v>96</v>
      </c>
      <c r="G1499" s="6"/>
      <c r="H1499" s="6" t="b">
        <v>0</v>
      </c>
      <c r="I1499" s="6" t="b">
        <v>0</v>
      </c>
      <c r="J1499" s="6" t="b">
        <v>0</v>
      </c>
      <c r="K1499" s="106"/>
      <c r="L1499" s="43"/>
      <c r="M1499" s="24"/>
      <c r="N1499" s="6"/>
      <c r="O1499" s="6" t="b">
        <v>0</v>
      </c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43"/>
      <c r="AA1499" s="43"/>
      <c r="AB1499" s="43" t="s">
        <v>339</v>
      </c>
      <c r="AC1499" s="6" t="s">
        <v>339</v>
      </c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</row>
    <row r="1500">
      <c r="A1500" s="6"/>
      <c r="B1500" s="6"/>
      <c r="C1500" s="6"/>
      <c r="D1500" s="6"/>
      <c r="E1500" s="6"/>
      <c r="F1500" s="6" t="s">
        <v>96</v>
      </c>
      <c r="G1500" s="6"/>
      <c r="H1500" s="6" t="b">
        <v>0</v>
      </c>
      <c r="I1500" s="6" t="b">
        <v>0</v>
      </c>
      <c r="J1500" s="6" t="b">
        <v>0</v>
      </c>
      <c r="K1500" s="106"/>
      <c r="L1500" s="43"/>
      <c r="M1500" s="24"/>
      <c r="N1500" s="6"/>
      <c r="O1500" s="6" t="b">
        <v>0</v>
      </c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43"/>
      <c r="AA1500" s="43"/>
      <c r="AB1500" s="43" t="s">
        <v>339</v>
      </c>
      <c r="AC1500" s="6" t="s">
        <v>339</v>
      </c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</row>
    <row r="1501">
      <c r="A1501" s="6"/>
      <c r="B1501" s="6"/>
      <c r="C1501" s="6"/>
      <c r="D1501" s="6"/>
      <c r="E1501" s="6"/>
      <c r="F1501" s="6" t="s">
        <v>96</v>
      </c>
      <c r="G1501" s="6"/>
      <c r="H1501" s="6" t="b">
        <v>0</v>
      </c>
      <c r="I1501" s="6" t="b">
        <v>0</v>
      </c>
      <c r="J1501" s="6" t="b">
        <v>0</v>
      </c>
      <c r="K1501" s="106"/>
      <c r="L1501" s="43"/>
      <c r="M1501" s="24"/>
      <c r="N1501" s="6"/>
      <c r="O1501" s="6" t="b">
        <v>0</v>
      </c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43"/>
      <c r="AA1501" s="43"/>
      <c r="AB1501" s="43" t="s">
        <v>339</v>
      </c>
      <c r="AC1501" s="6" t="s">
        <v>339</v>
      </c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</row>
    <row r="1502">
      <c r="A1502" s="6"/>
      <c r="B1502" s="6"/>
      <c r="C1502" s="6"/>
      <c r="D1502" s="6"/>
      <c r="E1502" s="6"/>
      <c r="F1502" s="6" t="s">
        <v>96</v>
      </c>
      <c r="G1502" s="6"/>
      <c r="H1502" s="6" t="b">
        <v>0</v>
      </c>
      <c r="I1502" s="6" t="b">
        <v>0</v>
      </c>
      <c r="J1502" s="6" t="b">
        <v>0</v>
      </c>
      <c r="K1502" s="106"/>
      <c r="L1502" s="43"/>
      <c r="M1502" s="24"/>
      <c r="N1502" s="6"/>
      <c r="O1502" s="6" t="b">
        <v>0</v>
      </c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43"/>
      <c r="AA1502" s="43"/>
      <c r="AB1502" s="43" t="s">
        <v>339</v>
      </c>
      <c r="AC1502" s="6" t="s">
        <v>339</v>
      </c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</row>
    <row r="1503">
      <c r="A1503" s="6"/>
      <c r="B1503" s="6"/>
      <c r="C1503" s="6"/>
      <c r="D1503" s="6"/>
      <c r="E1503" s="6"/>
      <c r="F1503" s="6" t="s">
        <v>96</v>
      </c>
      <c r="G1503" s="6"/>
      <c r="H1503" s="6" t="b">
        <v>0</v>
      </c>
      <c r="I1503" s="6" t="b">
        <v>0</v>
      </c>
      <c r="J1503" s="6" t="b">
        <v>0</v>
      </c>
      <c r="K1503" s="106"/>
      <c r="L1503" s="43"/>
      <c r="M1503" s="24"/>
      <c r="N1503" s="6"/>
      <c r="O1503" s="6" t="b">
        <v>0</v>
      </c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43"/>
      <c r="AA1503" s="43"/>
      <c r="AB1503" s="43" t="s">
        <v>339</v>
      </c>
      <c r="AC1503" s="6" t="s">
        <v>339</v>
      </c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</row>
    <row r="1504">
      <c r="A1504" s="6"/>
      <c r="B1504" s="6"/>
      <c r="C1504" s="6"/>
      <c r="D1504" s="6"/>
      <c r="E1504" s="6"/>
      <c r="F1504" s="6" t="s">
        <v>96</v>
      </c>
      <c r="G1504" s="6"/>
      <c r="H1504" s="6" t="b">
        <v>0</v>
      </c>
      <c r="I1504" s="6" t="b">
        <v>0</v>
      </c>
      <c r="J1504" s="6" t="b">
        <v>0</v>
      </c>
      <c r="K1504" s="106"/>
      <c r="L1504" s="43"/>
      <c r="M1504" s="24"/>
      <c r="N1504" s="6"/>
      <c r="O1504" s="6" t="b">
        <v>0</v>
      </c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43"/>
      <c r="AA1504" s="43"/>
      <c r="AB1504" s="43" t="s">
        <v>339</v>
      </c>
      <c r="AC1504" s="6" t="s">
        <v>339</v>
      </c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</row>
    <row r="1505">
      <c r="A1505" s="6"/>
      <c r="B1505" s="6"/>
      <c r="C1505" s="6"/>
      <c r="D1505" s="6"/>
      <c r="E1505" s="6"/>
      <c r="F1505" s="6" t="s">
        <v>96</v>
      </c>
      <c r="G1505" s="6"/>
      <c r="H1505" s="6" t="b">
        <v>0</v>
      </c>
      <c r="I1505" s="6" t="b">
        <v>0</v>
      </c>
      <c r="J1505" s="6" t="b">
        <v>0</v>
      </c>
      <c r="K1505" s="106"/>
      <c r="L1505" s="43"/>
      <c r="M1505" s="24"/>
      <c r="N1505" s="6"/>
      <c r="O1505" s="6" t="b">
        <v>0</v>
      </c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43"/>
      <c r="AA1505" s="43"/>
      <c r="AB1505" s="43" t="s">
        <v>339</v>
      </c>
      <c r="AC1505" s="6" t="s">
        <v>339</v>
      </c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</row>
    <row r="1506">
      <c r="A1506" s="6"/>
      <c r="B1506" s="6"/>
      <c r="C1506" s="6"/>
      <c r="D1506" s="6"/>
      <c r="E1506" s="6"/>
      <c r="F1506" s="6" t="s">
        <v>96</v>
      </c>
      <c r="G1506" s="6"/>
      <c r="H1506" s="6" t="b">
        <v>0</v>
      </c>
      <c r="I1506" s="6" t="b">
        <v>0</v>
      </c>
      <c r="J1506" s="6" t="b">
        <v>0</v>
      </c>
      <c r="K1506" s="106"/>
      <c r="L1506" s="43"/>
      <c r="M1506" s="24"/>
      <c r="N1506" s="6"/>
      <c r="O1506" s="6" t="b">
        <v>0</v>
      </c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43"/>
      <c r="AA1506" s="43"/>
      <c r="AB1506" s="43" t="s">
        <v>339</v>
      </c>
      <c r="AC1506" s="6" t="s">
        <v>339</v>
      </c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</row>
    <row r="1507">
      <c r="A1507" s="6"/>
      <c r="B1507" s="6"/>
      <c r="C1507" s="6"/>
      <c r="D1507" s="6"/>
      <c r="E1507" s="6"/>
      <c r="F1507" s="6" t="s">
        <v>96</v>
      </c>
      <c r="G1507" s="6"/>
      <c r="H1507" s="6" t="b">
        <v>0</v>
      </c>
      <c r="I1507" s="6" t="b">
        <v>0</v>
      </c>
      <c r="J1507" s="6" t="b">
        <v>0</v>
      </c>
      <c r="K1507" s="106"/>
      <c r="L1507" s="43"/>
      <c r="M1507" s="24"/>
      <c r="N1507" s="6"/>
      <c r="O1507" s="6" t="b">
        <v>0</v>
      </c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43"/>
      <c r="AA1507" s="43"/>
      <c r="AB1507" s="43" t="s">
        <v>339</v>
      </c>
      <c r="AC1507" s="6" t="s">
        <v>339</v>
      </c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</row>
    <row r="1508">
      <c r="A1508" s="6"/>
      <c r="B1508" s="6"/>
      <c r="C1508" s="6"/>
      <c r="D1508" s="6"/>
      <c r="E1508" s="6"/>
      <c r="F1508" s="6" t="s">
        <v>96</v>
      </c>
      <c r="G1508" s="6"/>
      <c r="H1508" s="6" t="b">
        <v>0</v>
      </c>
      <c r="I1508" s="6" t="b">
        <v>0</v>
      </c>
      <c r="J1508" s="6" t="b">
        <v>0</v>
      </c>
      <c r="K1508" s="106"/>
      <c r="L1508" s="43"/>
      <c r="M1508" s="24"/>
      <c r="N1508" s="6"/>
      <c r="O1508" s="6" t="b">
        <v>0</v>
      </c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43"/>
      <c r="AA1508" s="43"/>
      <c r="AB1508" s="43" t="s">
        <v>339</v>
      </c>
      <c r="AC1508" s="6" t="s">
        <v>339</v>
      </c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</row>
    <row r="1509">
      <c r="A1509" s="6"/>
      <c r="B1509" s="6"/>
      <c r="C1509" s="6"/>
      <c r="D1509" s="6"/>
      <c r="E1509" s="6"/>
      <c r="F1509" s="6" t="s">
        <v>96</v>
      </c>
      <c r="G1509" s="6"/>
      <c r="H1509" s="6" t="b">
        <v>0</v>
      </c>
      <c r="I1509" s="6" t="b">
        <v>0</v>
      </c>
      <c r="J1509" s="6" t="b">
        <v>0</v>
      </c>
      <c r="K1509" s="106"/>
      <c r="L1509" s="43"/>
      <c r="M1509" s="24"/>
      <c r="N1509" s="6"/>
      <c r="O1509" s="6" t="b">
        <v>0</v>
      </c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43"/>
      <c r="AA1509" s="43"/>
      <c r="AB1509" s="43" t="s">
        <v>339</v>
      </c>
      <c r="AC1509" s="6" t="s">
        <v>339</v>
      </c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</row>
    <row r="1510">
      <c r="A1510" s="6"/>
      <c r="B1510" s="6"/>
      <c r="C1510" s="6"/>
      <c r="D1510" s="6"/>
      <c r="E1510" s="6"/>
      <c r="F1510" s="6" t="s">
        <v>96</v>
      </c>
      <c r="G1510" s="6"/>
      <c r="H1510" s="6" t="b">
        <v>0</v>
      </c>
      <c r="I1510" s="6" t="b">
        <v>0</v>
      </c>
      <c r="J1510" s="6" t="b">
        <v>0</v>
      </c>
      <c r="K1510" s="106"/>
      <c r="L1510" s="43"/>
      <c r="M1510" s="24"/>
      <c r="N1510" s="6"/>
      <c r="O1510" s="6" t="b">
        <v>0</v>
      </c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43"/>
      <c r="AA1510" s="43"/>
      <c r="AB1510" s="43" t="s">
        <v>339</v>
      </c>
      <c r="AC1510" s="6" t="s">
        <v>339</v>
      </c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</row>
    <row r="1511">
      <c r="A1511" s="6"/>
      <c r="B1511" s="6"/>
      <c r="C1511" s="6"/>
      <c r="D1511" s="6"/>
      <c r="E1511" s="6"/>
      <c r="F1511" s="6" t="s">
        <v>96</v>
      </c>
      <c r="G1511" s="6"/>
      <c r="H1511" s="6" t="b">
        <v>0</v>
      </c>
      <c r="I1511" s="6" t="b">
        <v>0</v>
      </c>
      <c r="J1511" s="6" t="b">
        <v>0</v>
      </c>
      <c r="K1511" s="106"/>
      <c r="L1511" s="43"/>
      <c r="M1511" s="24"/>
      <c r="N1511" s="6"/>
      <c r="O1511" s="6" t="b">
        <v>0</v>
      </c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43"/>
      <c r="AA1511" s="43"/>
      <c r="AB1511" s="43" t="s">
        <v>339</v>
      </c>
      <c r="AC1511" s="6" t="s">
        <v>339</v>
      </c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</row>
    <row r="1512">
      <c r="A1512" s="6"/>
      <c r="B1512" s="6"/>
      <c r="C1512" s="6"/>
      <c r="D1512" s="6"/>
      <c r="E1512" s="6"/>
      <c r="F1512" s="6" t="s">
        <v>96</v>
      </c>
      <c r="G1512" s="6"/>
      <c r="H1512" s="6" t="b">
        <v>0</v>
      </c>
      <c r="I1512" s="6" t="b">
        <v>0</v>
      </c>
      <c r="J1512" s="6" t="b">
        <v>0</v>
      </c>
      <c r="K1512" s="106"/>
      <c r="L1512" s="43"/>
      <c r="M1512" s="24"/>
      <c r="N1512" s="6"/>
      <c r="O1512" s="6" t="b">
        <v>0</v>
      </c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43"/>
      <c r="AA1512" s="43"/>
      <c r="AB1512" s="43" t="s">
        <v>339</v>
      </c>
      <c r="AC1512" s="6" t="s">
        <v>339</v>
      </c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</row>
    <row r="1513">
      <c r="A1513" s="6"/>
      <c r="B1513" s="6"/>
      <c r="C1513" s="6"/>
      <c r="D1513" s="6"/>
      <c r="E1513" s="6"/>
      <c r="F1513" s="6" t="s">
        <v>96</v>
      </c>
      <c r="G1513" s="6"/>
      <c r="H1513" s="6" t="b">
        <v>0</v>
      </c>
      <c r="I1513" s="6" t="b">
        <v>0</v>
      </c>
      <c r="J1513" s="6" t="b">
        <v>0</v>
      </c>
      <c r="K1513" s="106"/>
      <c r="L1513" s="43"/>
      <c r="M1513" s="24"/>
      <c r="N1513" s="6"/>
      <c r="O1513" s="6" t="b">
        <v>0</v>
      </c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43"/>
      <c r="AA1513" s="43"/>
      <c r="AB1513" s="43" t="s">
        <v>339</v>
      </c>
      <c r="AC1513" s="6" t="s">
        <v>339</v>
      </c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</row>
    <row r="1514">
      <c r="A1514" s="6"/>
      <c r="B1514" s="6"/>
      <c r="C1514" s="6"/>
      <c r="D1514" s="6"/>
      <c r="E1514" s="6"/>
      <c r="F1514" s="6" t="s">
        <v>96</v>
      </c>
      <c r="G1514" s="6"/>
      <c r="H1514" s="6" t="b">
        <v>0</v>
      </c>
      <c r="I1514" s="6" t="b">
        <v>0</v>
      </c>
      <c r="J1514" s="6" t="b">
        <v>0</v>
      </c>
      <c r="K1514" s="106"/>
      <c r="L1514" s="43"/>
      <c r="M1514" s="24"/>
      <c r="N1514" s="6"/>
      <c r="O1514" s="6" t="b">
        <v>0</v>
      </c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43"/>
      <c r="AA1514" s="43"/>
      <c r="AB1514" s="43" t="s">
        <v>339</v>
      </c>
      <c r="AC1514" s="6" t="s">
        <v>339</v>
      </c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</row>
    <row r="1515">
      <c r="A1515" s="6"/>
      <c r="B1515" s="6"/>
      <c r="C1515" s="6"/>
      <c r="D1515" s="6"/>
      <c r="E1515" s="6"/>
      <c r="F1515" s="6" t="s">
        <v>96</v>
      </c>
      <c r="G1515" s="6"/>
      <c r="H1515" s="6" t="b">
        <v>0</v>
      </c>
      <c r="I1515" s="6" t="b">
        <v>0</v>
      </c>
      <c r="J1515" s="6" t="b">
        <v>0</v>
      </c>
      <c r="K1515" s="106"/>
      <c r="L1515" s="43"/>
      <c r="M1515" s="24"/>
      <c r="N1515" s="6"/>
      <c r="O1515" s="6" t="b">
        <v>0</v>
      </c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43"/>
      <c r="AA1515" s="43"/>
      <c r="AB1515" s="43" t="s">
        <v>339</v>
      </c>
      <c r="AC1515" s="6" t="s">
        <v>339</v>
      </c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</row>
    <row r="1516">
      <c r="A1516" s="6"/>
      <c r="B1516" s="6"/>
      <c r="C1516" s="6"/>
      <c r="D1516" s="6"/>
      <c r="E1516" s="6"/>
      <c r="F1516" s="6" t="s">
        <v>96</v>
      </c>
      <c r="G1516" s="6"/>
      <c r="H1516" s="6" t="b">
        <v>0</v>
      </c>
      <c r="I1516" s="6" t="b">
        <v>0</v>
      </c>
      <c r="J1516" s="6" t="b">
        <v>0</v>
      </c>
      <c r="K1516" s="106"/>
      <c r="L1516" s="43"/>
      <c r="M1516" s="24"/>
      <c r="N1516" s="6"/>
      <c r="O1516" s="6" t="b">
        <v>0</v>
      </c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43"/>
      <c r="AA1516" s="43"/>
      <c r="AB1516" s="43" t="s">
        <v>339</v>
      </c>
      <c r="AC1516" s="6" t="s">
        <v>339</v>
      </c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</row>
    <row r="1517">
      <c r="A1517" s="6"/>
      <c r="B1517" s="6"/>
      <c r="C1517" s="6"/>
      <c r="D1517" s="6"/>
      <c r="E1517" s="6"/>
      <c r="F1517" s="6" t="s">
        <v>96</v>
      </c>
      <c r="G1517" s="6"/>
      <c r="H1517" s="6" t="b">
        <v>0</v>
      </c>
      <c r="I1517" s="6" t="b">
        <v>0</v>
      </c>
      <c r="J1517" s="6" t="b">
        <v>0</v>
      </c>
      <c r="K1517" s="106"/>
      <c r="L1517" s="43"/>
      <c r="M1517" s="24"/>
      <c r="N1517" s="6"/>
      <c r="O1517" s="6" t="b">
        <v>0</v>
      </c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43"/>
      <c r="AA1517" s="43"/>
      <c r="AB1517" s="43" t="s">
        <v>339</v>
      </c>
      <c r="AC1517" s="6" t="s">
        <v>339</v>
      </c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</row>
    <row r="1518">
      <c r="A1518" s="6"/>
      <c r="B1518" s="6"/>
      <c r="C1518" s="6"/>
      <c r="D1518" s="6"/>
      <c r="E1518" s="6"/>
      <c r="F1518" s="6" t="s">
        <v>96</v>
      </c>
      <c r="G1518" s="6"/>
      <c r="H1518" s="6" t="b">
        <v>0</v>
      </c>
      <c r="I1518" s="6" t="b">
        <v>0</v>
      </c>
      <c r="J1518" s="6" t="b">
        <v>0</v>
      </c>
      <c r="K1518" s="106"/>
      <c r="L1518" s="43"/>
      <c r="M1518" s="24"/>
      <c r="N1518" s="6"/>
      <c r="O1518" s="6" t="b">
        <v>0</v>
      </c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43"/>
      <c r="AA1518" s="43"/>
      <c r="AB1518" s="43" t="s">
        <v>339</v>
      </c>
      <c r="AC1518" s="6" t="s">
        <v>339</v>
      </c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</row>
    <row r="1519">
      <c r="A1519" s="6"/>
      <c r="B1519" s="6"/>
      <c r="C1519" s="6"/>
      <c r="D1519" s="6"/>
      <c r="E1519" s="6"/>
      <c r="F1519" s="6" t="s">
        <v>96</v>
      </c>
      <c r="G1519" s="6"/>
      <c r="H1519" s="6" t="b">
        <v>0</v>
      </c>
      <c r="I1519" s="6" t="b">
        <v>0</v>
      </c>
      <c r="J1519" s="6" t="b">
        <v>0</v>
      </c>
      <c r="K1519" s="106"/>
      <c r="L1519" s="43"/>
      <c r="M1519" s="24"/>
      <c r="N1519" s="6"/>
      <c r="O1519" s="6" t="b">
        <v>0</v>
      </c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43"/>
      <c r="AA1519" s="43"/>
      <c r="AB1519" s="43" t="s">
        <v>339</v>
      </c>
      <c r="AC1519" s="6" t="s">
        <v>339</v>
      </c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</row>
    <row r="1520">
      <c r="A1520" s="6"/>
      <c r="B1520" s="6"/>
      <c r="C1520" s="6"/>
      <c r="D1520" s="6"/>
      <c r="E1520" s="6"/>
      <c r="F1520" s="6" t="s">
        <v>96</v>
      </c>
      <c r="G1520" s="6"/>
      <c r="H1520" s="6" t="b">
        <v>0</v>
      </c>
      <c r="I1520" s="6" t="b">
        <v>0</v>
      </c>
      <c r="J1520" s="6" t="b">
        <v>0</v>
      </c>
      <c r="K1520" s="106"/>
      <c r="L1520" s="43"/>
      <c r="M1520" s="24"/>
      <c r="N1520" s="6"/>
      <c r="O1520" s="6" t="b">
        <v>0</v>
      </c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43"/>
      <c r="AA1520" s="43"/>
      <c r="AB1520" s="43" t="s">
        <v>339</v>
      </c>
      <c r="AC1520" s="6" t="s">
        <v>339</v>
      </c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</row>
    <row r="1521">
      <c r="A1521" s="6"/>
      <c r="B1521" s="6"/>
      <c r="C1521" s="6"/>
      <c r="D1521" s="6"/>
      <c r="E1521" s="6"/>
      <c r="F1521" s="6" t="s">
        <v>96</v>
      </c>
      <c r="G1521" s="6"/>
      <c r="H1521" s="6" t="b">
        <v>0</v>
      </c>
      <c r="I1521" s="6" t="b">
        <v>0</v>
      </c>
      <c r="J1521" s="6" t="b">
        <v>0</v>
      </c>
      <c r="K1521" s="106"/>
      <c r="L1521" s="43"/>
      <c r="M1521" s="24"/>
      <c r="N1521" s="6"/>
      <c r="O1521" s="6" t="b">
        <v>0</v>
      </c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43"/>
      <c r="AA1521" s="43"/>
      <c r="AB1521" s="43" t="s">
        <v>339</v>
      </c>
      <c r="AC1521" s="6" t="s">
        <v>339</v>
      </c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</row>
    <row r="1522">
      <c r="A1522" s="6"/>
      <c r="B1522" s="6"/>
      <c r="C1522" s="6"/>
      <c r="D1522" s="6"/>
      <c r="E1522" s="6"/>
      <c r="F1522" s="6" t="s">
        <v>96</v>
      </c>
      <c r="G1522" s="6"/>
      <c r="H1522" s="6" t="b">
        <v>0</v>
      </c>
      <c r="I1522" s="6" t="b">
        <v>0</v>
      </c>
      <c r="J1522" s="6" t="b">
        <v>0</v>
      </c>
      <c r="K1522" s="106"/>
      <c r="L1522" s="43"/>
      <c r="M1522" s="24"/>
      <c r="N1522" s="6"/>
      <c r="O1522" s="6" t="b">
        <v>0</v>
      </c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43"/>
      <c r="AA1522" s="43"/>
      <c r="AB1522" s="43" t="s">
        <v>339</v>
      </c>
      <c r="AC1522" s="6" t="s">
        <v>339</v>
      </c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</row>
    <row r="1523">
      <c r="A1523" s="6"/>
      <c r="B1523" s="6"/>
      <c r="C1523" s="6"/>
      <c r="D1523" s="6"/>
      <c r="E1523" s="6"/>
      <c r="F1523" s="6" t="s">
        <v>96</v>
      </c>
      <c r="G1523" s="6"/>
      <c r="H1523" s="6" t="b">
        <v>0</v>
      </c>
      <c r="I1523" s="6" t="b">
        <v>0</v>
      </c>
      <c r="J1523" s="6" t="b">
        <v>0</v>
      </c>
      <c r="K1523" s="106"/>
      <c r="L1523" s="43"/>
      <c r="M1523" s="24"/>
      <c r="N1523" s="6"/>
      <c r="O1523" s="6" t="b">
        <v>0</v>
      </c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43"/>
      <c r="AA1523" s="43"/>
      <c r="AB1523" s="43" t="s">
        <v>339</v>
      </c>
      <c r="AC1523" s="6" t="s">
        <v>339</v>
      </c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</row>
    <row r="1524">
      <c r="A1524" s="6"/>
      <c r="B1524" s="6"/>
      <c r="C1524" s="6"/>
      <c r="D1524" s="6"/>
      <c r="E1524" s="6"/>
      <c r="F1524" s="6" t="s">
        <v>96</v>
      </c>
      <c r="G1524" s="6"/>
      <c r="H1524" s="6" t="b">
        <v>0</v>
      </c>
      <c r="I1524" s="6" t="b">
        <v>0</v>
      </c>
      <c r="J1524" s="6" t="b">
        <v>0</v>
      </c>
      <c r="K1524" s="106"/>
      <c r="L1524" s="43"/>
      <c r="M1524" s="24"/>
      <c r="N1524" s="6"/>
      <c r="O1524" s="6" t="b">
        <v>0</v>
      </c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43"/>
      <c r="AA1524" s="43"/>
      <c r="AB1524" s="43" t="s">
        <v>339</v>
      </c>
      <c r="AC1524" s="6" t="s">
        <v>339</v>
      </c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</row>
    <row r="1525">
      <c r="A1525" s="6"/>
      <c r="B1525" s="6"/>
      <c r="C1525" s="6"/>
      <c r="D1525" s="6"/>
      <c r="E1525" s="6"/>
      <c r="F1525" s="6" t="s">
        <v>96</v>
      </c>
      <c r="G1525" s="6"/>
      <c r="H1525" s="6" t="b">
        <v>0</v>
      </c>
      <c r="I1525" s="6" t="b">
        <v>0</v>
      </c>
      <c r="J1525" s="6" t="b">
        <v>0</v>
      </c>
      <c r="K1525" s="106"/>
      <c r="L1525" s="43"/>
      <c r="M1525" s="24"/>
      <c r="N1525" s="6"/>
      <c r="O1525" s="6" t="b">
        <v>0</v>
      </c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43"/>
      <c r="AA1525" s="43"/>
      <c r="AB1525" s="43" t="s">
        <v>339</v>
      </c>
      <c r="AC1525" s="6" t="s">
        <v>339</v>
      </c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</row>
    <row r="1526">
      <c r="A1526" s="6"/>
      <c r="B1526" s="6"/>
      <c r="C1526" s="6"/>
      <c r="D1526" s="6"/>
      <c r="E1526" s="6"/>
      <c r="F1526" s="6" t="s">
        <v>96</v>
      </c>
      <c r="G1526" s="6"/>
      <c r="H1526" s="6" t="b">
        <v>0</v>
      </c>
      <c r="I1526" s="6" t="b">
        <v>0</v>
      </c>
      <c r="J1526" s="6" t="b">
        <v>0</v>
      </c>
      <c r="K1526" s="106"/>
      <c r="L1526" s="43"/>
      <c r="M1526" s="24"/>
      <c r="N1526" s="6"/>
      <c r="O1526" s="6" t="b">
        <v>0</v>
      </c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43"/>
      <c r="AA1526" s="43"/>
      <c r="AB1526" s="43" t="s">
        <v>339</v>
      </c>
      <c r="AC1526" s="6" t="s">
        <v>339</v>
      </c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</row>
    <row r="1527">
      <c r="A1527" s="6"/>
      <c r="B1527" s="6"/>
      <c r="C1527" s="6"/>
      <c r="D1527" s="6"/>
      <c r="E1527" s="6"/>
      <c r="F1527" s="6" t="s">
        <v>96</v>
      </c>
      <c r="G1527" s="6"/>
      <c r="H1527" s="6" t="b">
        <v>0</v>
      </c>
      <c r="I1527" s="6" t="b">
        <v>0</v>
      </c>
      <c r="J1527" s="6" t="b">
        <v>0</v>
      </c>
      <c r="K1527" s="106"/>
      <c r="L1527" s="43"/>
      <c r="M1527" s="24"/>
      <c r="N1527" s="6"/>
      <c r="O1527" s="6" t="b">
        <v>0</v>
      </c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43"/>
      <c r="AA1527" s="43"/>
      <c r="AB1527" s="43" t="s">
        <v>339</v>
      </c>
      <c r="AC1527" s="6" t="s">
        <v>339</v>
      </c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</row>
    <row r="1528">
      <c r="A1528" s="6"/>
      <c r="B1528" s="6"/>
      <c r="C1528" s="6"/>
      <c r="D1528" s="6"/>
      <c r="E1528" s="6"/>
      <c r="F1528" s="6" t="s">
        <v>96</v>
      </c>
      <c r="G1528" s="6"/>
      <c r="H1528" s="6" t="b">
        <v>0</v>
      </c>
      <c r="I1528" s="6" t="b">
        <v>0</v>
      </c>
      <c r="J1528" s="6" t="b">
        <v>0</v>
      </c>
      <c r="K1528" s="106"/>
      <c r="L1528" s="43"/>
      <c r="M1528" s="24"/>
      <c r="N1528" s="6"/>
      <c r="O1528" s="6" t="b">
        <v>0</v>
      </c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43"/>
      <c r="AA1528" s="43"/>
      <c r="AB1528" s="43" t="s">
        <v>339</v>
      </c>
      <c r="AC1528" s="6" t="s">
        <v>339</v>
      </c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</row>
    <row r="1529">
      <c r="A1529" s="6"/>
      <c r="B1529" s="6"/>
      <c r="C1529" s="6"/>
      <c r="D1529" s="6"/>
      <c r="E1529" s="6"/>
      <c r="F1529" s="6" t="s">
        <v>96</v>
      </c>
      <c r="G1529" s="6"/>
      <c r="H1529" s="6" t="b">
        <v>0</v>
      </c>
      <c r="I1529" s="6" t="b">
        <v>0</v>
      </c>
      <c r="J1529" s="6" t="b">
        <v>0</v>
      </c>
      <c r="K1529" s="106"/>
      <c r="L1529" s="43"/>
      <c r="M1529" s="24"/>
      <c r="N1529" s="6"/>
      <c r="O1529" s="6" t="b">
        <v>0</v>
      </c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43"/>
      <c r="AA1529" s="43"/>
      <c r="AB1529" s="43" t="s">
        <v>339</v>
      </c>
      <c r="AC1529" s="6" t="s">
        <v>339</v>
      </c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</row>
    <row r="1530">
      <c r="A1530" s="6"/>
      <c r="B1530" s="6"/>
      <c r="C1530" s="6"/>
      <c r="D1530" s="6"/>
      <c r="E1530" s="6"/>
      <c r="F1530" s="6" t="s">
        <v>96</v>
      </c>
      <c r="G1530" s="6"/>
      <c r="H1530" s="6" t="b">
        <v>0</v>
      </c>
      <c r="I1530" s="6" t="b">
        <v>0</v>
      </c>
      <c r="J1530" s="6" t="b">
        <v>0</v>
      </c>
      <c r="K1530" s="106"/>
      <c r="L1530" s="43"/>
      <c r="M1530" s="24"/>
      <c r="N1530" s="6"/>
      <c r="O1530" s="6" t="b">
        <v>0</v>
      </c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43"/>
      <c r="AA1530" s="43"/>
      <c r="AB1530" s="43" t="s">
        <v>339</v>
      </c>
      <c r="AC1530" s="6" t="s">
        <v>339</v>
      </c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</row>
    <row r="1531">
      <c r="A1531" s="6"/>
      <c r="B1531" s="6"/>
      <c r="C1531" s="6"/>
      <c r="D1531" s="6"/>
      <c r="E1531" s="6"/>
      <c r="F1531" s="6" t="s">
        <v>96</v>
      </c>
      <c r="G1531" s="6"/>
      <c r="H1531" s="6" t="b">
        <v>0</v>
      </c>
      <c r="I1531" s="6" t="b">
        <v>0</v>
      </c>
      <c r="J1531" s="6" t="b">
        <v>0</v>
      </c>
      <c r="K1531" s="106"/>
      <c r="L1531" s="43"/>
      <c r="M1531" s="24"/>
      <c r="N1531" s="6"/>
      <c r="O1531" s="6" t="b">
        <v>0</v>
      </c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43"/>
      <c r="AA1531" s="43"/>
      <c r="AB1531" s="43" t="s">
        <v>339</v>
      </c>
      <c r="AC1531" s="6" t="s">
        <v>339</v>
      </c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</row>
    <row r="1532">
      <c r="A1532" s="6"/>
      <c r="B1532" s="6"/>
      <c r="C1532" s="6"/>
      <c r="D1532" s="6"/>
      <c r="E1532" s="6"/>
      <c r="F1532" s="6" t="s">
        <v>96</v>
      </c>
      <c r="G1532" s="6"/>
      <c r="H1532" s="6" t="b">
        <v>0</v>
      </c>
      <c r="I1532" s="6" t="b">
        <v>0</v>
      </c>
      <c r="J1532" s="6" t="b">
        <v>0</v>
      </c>
      <c r="K1532" s="106"/>
      <c r="L1532" s="43"/>
      <c r="M1532" s="24"/>
      <c r="N1532" s="6"/>
      <c r="O1532" s="6" t="b">
        <v>0</v>
      </c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43"/>
      <c r="AA1532" s="43"/>
      <c r="AB1532" s="43" t="s">
        <v>339</v>
      </c>
      <c r="AC1532" s="6" t="s">
        <v>339</v>
      </c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</row>
    <row r="1533">
      <c r="A1533" s="6"/>
      <c r="B1533" s="6"/>
      <c r="C1533" s="6"/>
      <c r="D1533" s="6"/>
      <c r="E1533" s="6"/>
      <c r="F1533" s="6" t="s">
        <v>96</v>
      </c>
      <c r="G1533" s="6"/>
      <c r="H1533" s="6" t="b">
        <v>0</v>
      </c>
      <c r="I1533" s="6" t="b">
        <v>0</v>
      </c>
      <c r="J1533" s="6" t="b">
        <v>0</v>
      </c>
      <c r="K1533" s="106"/>
      <c r="L1533" s="43"/>
      <c r="M1533" s="24"/>
      <c r="N1533" s="6"/>
      <c r="O1533" s="6" t="b">
        <v>0</v>
      </c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43"/>
      <c r="AA1533" s="43"/>
      <c r="AB1533" s="43" t="s">
        <v>339</v>
      </c>
      <c r="AC1533" s="6" t="s">
        <v>339</v>
      </c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</row>
    <row r="1534">
      <c r="A1534" s="6"/>
      <c r="B1534" s="6"/>
      <c r="C1534" s="6"/>
      <c r="D1534" s="6"/>
      <c r="E1534" s="6"/>
      <c r="F1534" s="6" t="s">
        <v>96</v>
      </c>
      <c r="G1534" s="6"/>
      <c r="H1534" s="6" t="b">
        <v>0</v>
      </c>
      <c r="I1534" s="6" t="b">
        <v>0</v>
      </c>
      <c r="J1534" s="6" t="b">
        <v>0</v>
      </c>
      <c r="K1534" s="106"/>
      <c r="L1534" s="43"/>
      <c r="M1534" s="24"/>
      <c r="N1534" s="6"/>
      <c r="O1534" s="6" t="b">
        <v>0</v>
      </c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43"/>
      <c r="AA1534" s="43"/>
      <c r="AB1534" s="43" t="s">
        <v>339</v>
      </c>
      <c r="AC1534" s="6" t="s">
        <v>339</v>
      </c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</row>
    <row r="1535">
      <c r="A1535" s="6"/>
      <c r="B1535" s="6"/>
      <c r="C1535" s="6"/>
      <c r="D1535" s="6"/>
      <c r="E1535" s="6"/>
      <c r="F1535" s="6" t="s">
        <v>96</v>
      </c>
      <c r="G1535" s="6"/>
      <c r="H1535" s="6" t="b">
        <v>0</v>
      </c>
      <c r="I1535" s="6" t="b">
        <v>0</v>
      </c>
      <c r="J1535" s="6" t="b">
        <v>0</v>
      </c>
      <c r="K1535" s="106"/>
      <c r="L1535" s="43"/>
      <c r="M1535" s="24"/>
      <c r="N1535" s="6"/>
      <c r="O1535" s="6" t="b">
        <v>0</v>
      </c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43"/>
      <c r="AA1535" s="43"/>
      <c r="AB1535" s="43" t="s">
        <v>339</v>
      </c>
      <c r="AC1535" s="6" t="s">
        <v>339</v>
      </c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</row>
    <row r="1536">
      <c r="A1536" s="6"/>
      <c r="B1536" s="6"/>
      <c r="C1536" s="6"/>
      <c r="D1536" s="6"/>
      <c r="E1536" s="6"/>
      <c r="F1536" s="6" t="s">
        <v>96</v>
      </c>
      <c r="G1536" s="6"/>
      <c r="H1536" s="6" t="b">
        <v>0</v>
      </c>
      <c r="I1536" s="6" t="b">
        <v>0</v>
      </c>
      <c r="J1536" s="6" t="b">
        <v>0</v>
      </c>
      <c r="K1536" s="106"/>
      <c r="L1536" s="43"/>
      <c r="M1536" s="24"/>
      <c r="N1536" s="6"/>
      <c r="O1536" s="6" t="b">
        <v>0</v>
      </c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43"/>
      <c r="AA1536" s="43"/>
      <c r="AB1536" s="43" t="s">
        <v>339</v>
      </c>
      <c r="AC1536" s="6" t="s">
        <v>339</v>
      </c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</row>
    <row r="1537">
      <c r="A1537" s="6"/>
      <c r="B1537" s="6"/>
      <c r="C1537" s="6"/>
      <c r="D1537" s="6"/>
      <c r="E1537" s="6"/>
      <c r="F1537" s="6" t="s">
        <v>96</v>
      </c>
      <c r="G1537" s="6"/>
      <c r="H1537" s="6" t="b">
        <v>0</v>
      </c>
      <c r="I1537" s="6" t="b">
        <v>0</v>
      </c>
      <c r="J1537" s="6" t="b">
        <v>0</v>
      </c>
      <c r="K1537" s="106"/>
      <c r="L1537" s="43"/>
      <c r="M1537" s="24"/>
      <c r="N1537" s="6"/>
      <c r="O1537" s="6" t="b">
        <v>0</v>
      </c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43"/>
      <c r="AA1537" s="43"/>
      <c r="AB1537" s="43" t="s">
        <v>339</v>
      </c>
      <c r="AC1537" s="6" t="s">
        <v>339</v>
      </c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</row>
    <row r="1538">
      <c r="A1538" s="6"/>
      <c r="B1538" s="6"/>
      <c r="C1538" s="6"/>
      <c r="D1538" s="6"/>
      <c r="E1538" s="6"/>
      <c r="F1538" s="6" t="s">
        <v>96</v>
      </c>
      <c r="G1538" s="6"/>
      <c r="H1538" s="6" t="b">
        <v>0</v>
      </c>
      <c r="I1538" s="6" t="b">
        <v>0</v>
      </c>
      <c r="J1538" s="6" t="b">
        <v>0</v>
      </c>
      <c r="K1538" s="106"/>
      <c r="L1538" s="43"/>
      <c r="M1538" s="24"/>
      <c r="N1538" s="6"/>
      <c r="O1538" s="6" t="b">
        <v>0</v>
      </c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43"/>
      <c r="AA1538" s="43"/>
      <c r="AB1538" s="43" t="s">
        <v>339</v>
      </c>
      <c r="AC1538" s="6" t="s">
        <v>339</v>
      </c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</row>
    <row r="1539">
      <c r="A1539" s="6"/>
      <c r="B1539" s="6"/>
      <c r="C1539" s="6"/>
      <c r="D1539" s="6"/>
      <c r="E1539" s="6"/>
      <c r="F1539" s="6" t="s">
        <v>96</v>
      </c>
      <c r="G1539" s="6"/>
      <c r="H1539" s="6" t="b">
        <v>0</v>
      </c>
      <c r="I1539" s="6" t="b">
        <v>0</v>
      </c>
      <c r="J1539" s="6" t="b">
        <v>0</v>
      </c>
      <c r="K1539" s="106"/>
      <c r="L1539" s="43"/>
      <c r="M1539" s="24"/>
      <c r="N1539" s="6"/>
      <c r="O1539" s="6" t="b">
        <v>0</v>
      </c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43"/>
      <c r="AA1539" s="43"/>
      <c r="AB1539" s="43" t="s">
        <v>339</v>
      </c>
      <c r="AC1539" s="6" t="s">
        <v>339</v>
      </c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</row>
    <row r="1540">
      <c r="A1540" s="6"/>
      <c r="B1540" s="6"/>
      <c r="C1540" s="6"/>
      <c r="D1540" s="6"/>
      <c r="E1540" s="6"/>
      <c r="F1540" s="6" t="s">
        <v>96</v>
      </c>
      <c r="G1540" s="6"/>
      <c r="H1540" s="6" t="b">
        <v>0</v>
      </c>
      <c r="I1540" s="6" t="b">
        <v>0</v>
      </c>
      <c r="J1540" s="6" t="b">
        <v>0</v>
      </c>
      <c r="K1540" s="106"/>
      <c r="L1540" s="43"/>
      <c r="M1540" s="24"/>
      <c r="N1540" s="6"/>
      <c r="O1540" s="6" t="b">
        <v>0</v>
      </c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43"/>
      <c r="AA1540" s="43"/>
      <c r="AB1540" s="43" t="s">
        <v>339</v>
      </c>
      <c r="AC1540" s="6" t="s">
        <v>339</v>
      </c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</row>
    <row r="1541">
      <c r="A1541" s="6"/>
      <c r="B1541" s="6"/>
      <c r="C1541" s="6"/>
      <c r="D1541" s="6"/>
      <c r="E1541" s="6"/>
      <c r="F1541" s="6" t="s">
        <v>96</v>
      </c>
      <c r="G1541" s="6"/>
      <c r="H1541" s="6" t="b">
        <v>0</v>
      </c>
      <c r="I1541" s="6" t="b">
        <v>0</v>
      </c>
      <c r="J1541" s="6" t="b">
        <v>0</v>
      </c>
      <c r="K1541" s="106"/>
      <c r="L1541" s="43"/>
      <c r="M1541" s="24"/>
      <c r="N1541" s="6"/>
      <c r="O1541" s="6" t="b">
        <v>0</v>
      </c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43"/>
      <c r="AA1541" s="43"/>
      <c r="AB1541" s="43" t="s">
        <v>339</v>
      </c>
      <c r="AC1541" s="6" t="s">
        <v>339</v>
      </c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</row>
    <row r="1542">
      <c r="A1542" s="6"/>
      <c r="B1542" s="6"/>
      <c r="C1542" s="6"/>
      <c r="D1542" s="6"/>
      <c r="E1542" s="6"/>
      <c r="F1542" s="6" t="s">
        <v>96</v>
      </c>
      <c r="G1542" s="6"/>
      <c r="H1542" s="6" t="b">
        <v>0</v>
      </c>
      <c r="I1542" s="6" t="b">
        <v>0</v>
      </c>
      <c r="J1542" s="6" t="b">
        <v>0</v>
      </c>
      <c r="K1542" s="106"/>
      <c r="L1542" s="43"/>
      <c r="M1542" s="24"/>
      <c r="N1542" s="6"/>
      <c r="O1542" s="6" t="b">
        <v>0</v>
      </c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43"/>
      <c r="AA1542" s="43"/>
      <c r="AB1542" s="43" t="s">
        <v>339</v>
      </c>
      <c r="AC1542" s="6" t="s">
        <v>339</v>
      </c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</row>
    <row r="1543">
      <c r="A1543" s="6"/>
      <c r="B1543" s="6"/>
      <c r="C1543" s="6"/>
      <c r="D1543" s="6"/>
      <c r="E1543" s="6"/>
      <c r="F1543" s="6" t="s">
        <v>96</v>
      </c>
      <c r="G1543" s="6"/>
      <c r="H1543" s="6" t="b">
        <v>0</v>
      </c>
      <c r="I1543" s="6" t="b">
        <v>0</v>
      </c>
      <c r="J1543" s="6" t="b">
        <v>0</v>
      </c>
      <c r="K1543" s="106"/>
      <c r="L1543" s="43"/>
      <c r="M1543" s="24"/>
      <c r="N1543" s="6"/>
      <c r="O1543" s="6" t="b">
        <v>0</v>
      </c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43"/>
      <c r="AA1543" s="43"/>
      <c r="AB1543" s="43" t="s">
        <v>339</v>
      </c>
      <c r="AC1543" s="6" t="s">
        <v>339</v>
      </c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</row>
    <row r="1544">
      <c r="A1544" s="6"/>
      <c r="B1544" s="6"/>
      <c r="C1544" s="6"/>
      <c r="D1544" s="6"/>
      <c r="E1544" s="6"/>
      <c r="F1544" s="6" t="s">
        <v>96</v>
      </c>
      <c r="G1544" s="6"/>
      <c r="H1544" s="6" t="b">
        <v>0</v>
      </c>
      <c r="I1544" s="6" t="b">
        <v>0</v>
      </c>
      <c r="J1544" s="6" t="b">
        <v>0</v>
      </c>
      <c r="K1544" s="106"/>
      <c r="L1544" s="43"/>
      <c r="M1544" s="24"/>
      <c r="N1544" s="6"/>
      <c r="O1544" s="6" t="b">
        <v>0</v>
      </c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43"/>
      <c r="AA1544" s="43"/>
      <c r="AB1544" s="43" t="s">
        <v>339</v>
      </c>
      <c r="AC1544" s="6" t="s">
        <v>339</v>
      </c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</row>
    <row r="1545">
      <c r="A1545" s="6"/>
      <c r="B1545" s="6"/>
      <c r="C1545" s="6"/>
      <c r="D1545" s="6"/>
      <c r="E1545" s="6"/>
      <c r="F1545" s="6" t="s">
        <v>96</v>
      </c>
      <c r="G1545" s="6"/>
      <c r="H1545" s="6" t="b">
        <v>0</v>
      </c>
      <c r="I1545" s="6" t="b">
        <v>0</v>
      </c>
      <c r="J1545" s="6" t="b">
        <v>0</v>
      </c>
      <c r="K1545" s="106"/>
      <c r="L1545" s="43"/>
      <c r="M1545" s="24"/>
      <c r="N1545" s="6"/>
      <c r="O1545" s="6" t="b">
        <v>0</v>
      </c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43"/>
      <c r="AA1545" s="43"/>
      <c r="AB1545" s="43" t="s">
        <v>339</v>
      </c>
      <c r="AC1545" s="6" t="s">
        <v>339</v>
      </c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</row>
    <row r="1546">
      <c r="A1546" s="6"/>
      <c r="B1546" s="6"/>
      <c r="C1546" s="6"/>
      <c r="D1546" s="6"/>
      <c r="E1546" s="6"/>
      <c r="F1546" s="6" t="s">
        <v>96</v>
      </c>
      <c r="G1546" s="6"/>
      <c r="H1546" s="6" t="b">
        <v>0</v>
      </c>
      <c r="I1546" s="6" t="b">
        <v>0</v>
      </c>
      <c r="J1546" s="6" t="b">
        <v>0</v>
      </c>
      <c r="K1546" s="106"/>
      <c r="L1546" s="43"/>
      <c r="M1546" s="24"/>
      <c r="N1546" s="6"/>
      <c r="O1546" s="6" t="b">
        <v>0</v>
      </c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43"/>
      <c r="AA1546" s="43"/>
      <c r="AB1546" s="43" t="s">
        <v>339</v>
      </c>
      <c r="AC1546" s="6" t="s">
        <v>339</v>
      </c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</row>
    <row r="1547">
      <c r="A1547" s="6"/>
      <c r="B1547" s="6"/>
      <c r="C1547" s="6"/>
      <c r="D1547" s="6"/>
      <c r="E1547" s="6"/>
      <c r="F1547" s="6" t="s">
        <v>96</v>
      </c>
      <c r="G1547" s="6"/>
      <c r="H1547" s="6" t="b">
        <v>0</v>
      </c>
      <c r="I1547" s="6" t="b">
        <v>0</v>
      </c>
      <c r="J1547" s="6" t="b">
        <v>0</v>
      </c>
      <c r="K1547" s="106"/>
      <c r="L1547" s="43"/>
      <c r="M1547" s="24"/>
      <c r="N1547" s="6"/>
      <c r="O1547" s="6" t="b">
        <v>0</v>
      </c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43"/>
      <c r="AA1547" s="43"/>
      <c r="AB1547" s="43" t="s">
        <v>339</v>
      </c>
      <c r="AC1547" s="6" t="s">
        <v>339</v>
      </c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</row>
    <row r="1548">
      <c r="A1548" s="6"/>
      <c r="B1548" s="6"/>
      <c r="C1548" s="6"/>
      <c r="D1548" s="6"/>
      <c r="E1548" s="6"/>
      <c r="F1548" s="6" t="s">
        <v>96</v>
      </c>
      <c r="G1548" s="6"/>
      <c r="H1548" s="6" t="b">
        <v>0</v>
      </c>
      <c r="I1548" s="6" t="b">
        <v>0</v>
      </c>
      <c r="J1548" s="6" t="b">
        <v>0</v>
      </c>
      <c r="K1548" s="106"/>
      <c r="L1548" s="43"/>
      <c r="M1548" s="24"/>
      <c r="N1548" s="6"/>
      <c r="O1548" s="6" t="b">
        <v>0</v>
      </c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43"/>
      <c r="AA1548" s="43"/>
      <c r="AB1548" s="43" t="s">
        <v>339</v>
      </c>
      <c r="AC1548" s="6" t="s">
        <v>339</v>
      </c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</row>
    <row r="1549">
      <c r="A1549" s="6"/>
      <c r="B1549" s="6"/>
      <c r="C1549" s="6"/>
      <c r="D1549" s="6"/>
      <c r="E1549" s="6"/>
      <c r="F1549" s="6" t="s">
        <v>96</v>
      </c>
      <c r="G1549" s="6"/>
      <c r="H1549" s="6" t="b">
        <v>0</v>
      </c>
      <c r="I1549" s="6" t="b">
        <v>0</v>
      </c>
      <c r="J1549" s="6" t="b">
        <v>0</v>
      </c>
      <c r="K1549" s="106"/>
      <c r="L1549" s="43"/>
      <c r="M1549" s="24"/>
      <c r="N1549" s="6"/>
      <c r="O1549" s="6" t="b">
        <v>0</v>
      </c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43"/>
      <c r="AA1549" s="43"/>
      <c r="AB1549" s="43" t="s">
        <v>339</v>
      </c>
      <c r="AC1549" s="6" t="s">
        <v>339</v>
      </c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</row>
    <row r="1550">
      <c r="A1550" s="6"/>
      <c r="B1550" s="6"/>
      <c r="C1550" s="6"/>
      <c r="D1550" s="6"/>
      <c r="E1550" s="6"/>
      <c r="F1550" s="6" t="s">
        <v>96</v>
      </c>
      <c r="G1550" s="6"/>
      <c r="H1550" s="6" t="b">
        <v>0</v>
      </c>
      <c r="I1550" s="6" t="b">
        <v>0</v>
      </c>
      <c r="J1550" s="6" t="b">
        <v>0</v>
      </c>
      <c r="K1550" s="106"/>
      <c r="L1550" s="43"/>
      <c r="M1550" s="24"/>
      <c r="N1550" s="6"/>
      <c r="O1550" s="6" t="b">
        <v>0</v>
      </c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43"/>
      <c r="AA1550" s="43"/>
      <c r="AB1550" s="43" t="s">
        <v>339</v>
      </c>
      <c r="AC1550" s="6" t="s">
        <v>339</v>
      </c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</row>
    <row r="1551">
      <c r="A1551" s="6"/>
      <c r="B1551" s="6"/>
      <c r="C1551" s="6"/>
      <c r="D1551" s="6"/>
      <c r="E1551" s="6"/>
      <c r="F1551" s="6" t="s">
        <v>96</v>
      </c>
      <c r="G1551" s="6"/>
      <c r="H1551" s="6" t="b">
        <v>0</v>
      </c>
      <c r="I1551" s="6" t="b">
        <v>0</v>
      </c>
      <c r="J1551" s="6" t="b">
        <v>0</v>
      </c>
      <c r="K1551" s="106"/>
      <c r="L1551" s="43"/>
      <c r="M1551" s="24"/>
      <c r="N1551" s="6"/>
      <c r="O1551" s="6" t="b">
        <v>0</v>
      </c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43"/>
      <c r="AA1551" s="43"/>
      <c r="AB1551" s="43" t="s">
        <v>339</v>
      </c>
      <c r="AC1551" s="6" t="s">
        <v>339</v>
      </c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</row>
    <row r="1552">
      <c r="A1552" s="6"/>
      <c r="B1552" s="6"/>
      <c r="C1552" s="6"/>
      <c r="D1552" s="6"/>
      <c r="E1552" s="6"/>
      <c r="F1552" s="6" t="s">
        <v>96</v>
      </c>
      <c r="G1552" s="6"/>
      <c r="H1552" s="6" t="b">
        <v>0</v>
      </c>
      <c r="I1552" s="6" t="b">
        <v>0</v>
      </c>
      <c r="J1552" s="6" t="b">
        <v>0</v>
      </c>
      <c r="K1552" s="106"/>
      <c r="L1552" s="43"/>
      <c r="M1552" s="24"/>
      <c r="N1552" s="6"/>
      <c r="O1552" s="6" t="b">
        <v>0</v>
      </c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43"/>
      <c r="AA1552" s="43"/>
      <c r="AB1552" s="43" t="s">
        <v>339</v>
      </c>
      <c r="AC1552" s="6" t="s">
        <v>339</v>
      </c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</row>
    <row r="1553">
      <c r="A1553" s="6"/>
      <c r="B1553" s="6"/>
      <c r="C1553" s="6"/>
      <c r="D1553" s="6"/>
      <c r="E1553" s="6"/>
      <c r="F1553" s="6" t="s">
        <v>96</v>
      </c>
      <c r="G1553" s="6"/>
      <c r="H1553" s="6" t="b">
        <v>0</v>
      </c>
      <c r="I1553" s="6" t="b">
        <v>0</v>
      </c>
      <c r="J1553" s="6" t="b">
        <v>0</v>
      </c>
      <c r="K1553" s="106"/>
      <c r="L1553" s="43"/>
      <c r="M1553" s="24"/>
      <c r="N1553" s="6"/>
      <c r="O1553" s="6" t="b">
        <v>0</v>
      </c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43"/>
      <c r="AA1553" s="43"/>
      <c r="AB1553" s="43" t="s">
        <v>339</v>
      </c>
      <c r="AC1553" s="6" t="s">
        <v>339</v>
      </c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</row>
    <row r="1554">
      <c r="A1554" s="6"/>
      <c r="B1554" s="6"/>
      <c r="C1554" s="6"/>
      <c r="D1554" s="6"/>
      <c r="E1554" s="6"/>
      <c r="F1554" s="6" t="s">
        <v>96</v>
      </c>
      <c r="G1554" s="6"/>
      <c r="H1554" s="6" t="b">
        <v>0</v>
      </c>
      <c r="I1554" s="6" t="b">
        <v>0</v>
      </c>
      <c r="J1554" s="6" t="b">
        <v>0</v>
      </c>
      <c r="K1554" s="106"/>
      <c r="L1554" s="43"/>
      <c r="M1554" s="24"/>
      <c r="N1554" s="6"/>
      <c r="O1554" s="6" t="b">
        <v>0</v>
      </c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43"/>
      <c r="AA1554" s="43"/>
      <c r="AB1554" s="43" t="s">
        <v>339</v>
      </c>
      <c r="AC1554" s="6" t="s">
        <v>339</v>
      </c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</row>
    <row r="1555">
      <c r="A1555" s="6"/>
      <c r="B1555" s="6"/>
      <c r="C1555" s="6"/>
      <c r="D1555" s="6"/>
      <c r="E1555" s="6"/>
      <c r="F1555" s="6" t="s">
        <v>96</v>
      </c>
      <c r="G1555" s="6"/>
      <c r="H1555" s="6" t="b">
        <v>0</v>
      </c>
      <c r="I1555" s="6" t="b">
        <v>0</v>
      </c>
      <c r="J1555" s="6" t="b">
        <v>0</v>
      </c>
      <c r="K1555" s="106"/>
      <c r="L1555" s="43"/>
      <c r="M1555" s="24"/>
      <c r="N1555" s="6"/>
      <c r="O1555" s="6" t="b">
        <v>0</v>
      </c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43"/>
      <c r="AA1555" s="43"/>
      <c r="AB1555" s="43" t="s">
        <v>339</v>
      </c>
      <c r="AC1555" s="6" t="s">
        <v>339</v>
      </c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</row>
    <row r="1556">
      <c r="A1556" s="6"/>
      <c r="B1556" s="6"/>
      <c r="C1556" s="6"/>
      <c r="D1556" s="6"/>
      <c r="E1556" s="6"/>
      <c r="F1556" s="6" t="s">
        <v>96</v>
      </c>
      <c r="G1556" s="6"/>
      <c r="H1556" s="6" t="b">
        <v>0</v>
      </c>
      <c r="I1556" s="6" t="b">
        <v>0</v>
      </c>
      <c r="J1556" s="6" t="b">
        <v>0</v>
      </c>
      <c r="K1556" s="106"/>
      <c r="L1556" s="43"/>
      <c r="M1556" s="24"/>
      <c r="N1556" s="6"/>
      <c r="O1556" s="6" t="b">
        <v>0</v>
      </c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43"/>
      <c r="AA1556" s="43"/>
      <c r="AB1556" s="43" t="s">
        <v>339</v>
      </c>
      <c r="AC1556" s="6" t="s">
        <v>339</v>
      </c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</row>
    <row r="1557">
      <c r="A1557" s="6"/>
      <c r="B1557" s="6"/>
      <c r="C1557" s="6"/>
      <c r="D1557" s="6"/>
      <c r="E1557" s="6"/>
      <c r="F1557" s="6" t="s">
        <v>96</v>
      </c>
      <c r="G1557" s="6"/>
      <c r="H1557" s="6" t="b">
        <v>0</v>
      </c>
      <c r="I1557" s="6" t="b">
        <v>0</v>
      </c>
      <c r="J1557" s="6" t="b">
        <v>0</v>
      </c>
      <c r="K1557" s="106"/>
      <c r="L1557" s="43"/>
      <c r="M1557" s="24"/>
      <c r="N1557" s="6"/>
      <c r="O1557" s="6" t="b">
        <v>0</v>
      </c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43"/>
      <c r="AA1557" s="43"/>
      <c r="AB1557" s="43" t="s">
        <v>339</v>
      </c>
      <c r="AC1557" s="6" t="s">
        <v>339</v>
      </c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</row>
    <row r="1558">
      <c r="A1558" s="6"/>
      <c r="B1558" s="6"/>
      <c r="C1558" s="6"/>
      <c r="D1558" s="6"/>
      <c r="E1558" s="6"/>
      <c r="F1558" s="6" t="s">
        <v>96</v>
      </c>
      <c r="G1558" s="6"/>
      <c r="H1558" s="6" t="b">
        <v>0</v>
      </c>
      <c r="I1558" s="6" t="b">
        <v>0</v>
      </c>
      <c r="J1558" s="6" t="b">
        <v>0</v>
      </c>
      <c r="K1558" s="106"/>
      <c r="L1558" s="43"/>
      <c r="M1558" s="24"/>
      <c r="N1558" s="6"/>
      <c r="O1558" s="6" t="b">
        <v>0</v>
      </c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43"/>
      <c r="AA1558" s="43"/>
      <c r="AB1558" s="43" t="s">
        <v>339</v>
      </c>
      <c r="AC1558" s="6" t="s">
        <v>339</v>
      </c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</row>
    <row r="1559">
      <c r="A1559" s="6"/>
      <c r="B1559" s="6"/>
      <c r="C1559" s="6"/>
      <c r="D1559" s="6"/>
      <c r="E1559" s="6"/>
      <c r="F1559" s="6" t="s">
        <v>96</v>
      </c>
      <c r="G1559" s="6"/>
      <c r="H1559" s="6" t="b">
        <v>0</v>
      </c>
      <c r="I1559" s="6" t="b">
        <v>0</v>
      </c>
      <c r="J1559" s="6" t="b">
        <v>0</v>
      </c>
      <c r="K1559" s="106"/>
      <c r="L1559" s="43"/>
      <c r="M1559" s="24"/>
      <c r="N1559" s="6"/>
      <c r="O1559" s="6" t="b">
        <v>0</v>
      </c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43"/>
      <c r="AA1559" s="43"/>
      <c r="AB1559" s="43" t="s">
        <v>339</v>
      </c>
      <c r="AC1559" s="6" t="s">
        <v>339</v>
      </c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</row>
    <row r="1560">
      <c r="A1560" s="6"/>
      <c r="B1560" s="6"/>
      <c r="C1560" s="6"/>
      <c r="D1560" s="6"/>
      <c r="E1560" s="6"/>
      <c r="F1560" s="6" t="s">
        <v>96</v>
      </c>
      <c r="G1560" s="6"/>
      <c r="H1560" s="6" t="b">
        <v>0</v>
      </c>
      <c r="I1560" s="6" t="b">
        <v>0</v>
      </c>
      <c r="J1560" s="6" t="b">
        <v>0</v>
      </c>
      <c r="K1560" s="106"/>
      <c r="L1560" s="43"/>
      <c r="M1560" s="24"/>
      <c r="N1560" s="6"/>
      <c r="O1560" s="6" t="b">
        <v>0</v>
      </c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43"/>
      <c r="AA1560" s="43"/>
      <c r="AB1560" s="43" t="s">
        <v>339</v>
      </c>
      <c r="AC1560" s="6" t="s">
        <v>339</v>
      </c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</row>
    <row r="1561">
      <c r="A1561" s="6"/>
      <c r="B1561" s="6"/>
      <c r="C1561" s="6"/>
      <c r="D1561" s="6"/>
      <c r="E1561" s="6"/>
      <c r="F1561" s="6" t="s">
        <v>96</v>
      </c>
      <c r="G1561" s="6"/>
      <c r="H1561" s="6" t="b">
        <v>0</v>
      </c>
      <c r="I1561" s="6" t="b">
        <v>0</v>
      </c>
      <c r="J1561" s="6" t="b">
        <v>0</v>
      </c>
      <c r="K1561" s="106"/>
      <c r="L1561" s="43"/>
      <c r="M1561" s="24"/>
      <c r="N1561" s="6"/>
      <c r="O1561" s="6" t="b">
        <v>0</v>
      </c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43"/>
      <c r="AA1561" s="43"/>
      <c r="AB1561" s="43" t="s">
        <v>339</v>
      </c>
      <c r="AC1561" s="6" t="s">
        <v>339</v>
      </c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</row>
    <row r="1562">
      <c r="A1562" s="6"/>
      <c r="B1562" s="6"/>
      <c r="C1562" s="6"/>
      <c r="D1562" s="6"/>
      <c r="E1562" s="6"/>
      <c r="F1562" s="6" t="s">
        <v>96</v>
      </c>
      <c r="G1562" s="6"/>
      <c r="H1562" s="6" t="b">
        <v>0</v>
      </c>
      <c r="I1562" s="6" t="b">
        <v>0</v>
      </c>
      <c r="J1562" s="6" t="b">
        <v>0</v>
      </c>
      <c r="K1562" s="106"/>
      <c r="L1562" s="43"/>
      <c r="M1562" s="24"/>
      <c r="N1562" s="6"/>
      <c r="O1562" s="6" t="b">
        <v>0</v>
      </c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43"/>
      <c r="AA1562" s="43"/>
      <c r="AB1562" s="43" t="s">
        <v>339</v>
      </c>
      <c r="AC1562" s="6" t="s">
        <v>339</v>
      </c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</row>
    <row r="1563">
      <c r="A1563" s="6"/>
      <c r="B1563" s="6"/>
      <c r="C1563" s="6"/>
      <c r="D1563" s="6"/>
      <c r="E1563" s="6"/>
      <c r="F1563" s="6" t="s">
        <v>96</v>
      </c>
      <c r="G1563" s="6"/>
      <c r="H1563" s="6" t="b">
        <v>0</v>
      </c>
      <c r="I1563" s="6" t="b">
        <v>0</v>
      </c>
      <c r="J1563" s="6" t="b">
        <v>0</v>
      </c>
      <c r="K1563" s="106"/>
      <c r="L1563" s="43"/>
      <c r="M1563" s="24"/>
      <c r="N1563" s="6"/>
      <c r="O1563" s="6" t="b">
        <v>0</v>
      </c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43"/>
      <c r="AA1563" s="43"/>
      <c r="AB1563" s="43" t="s">
        <v>339</v>
      </c>
      <c r="AC1563" s="6" t="s">
        <v>339</v>
      </c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</row>
    <row r="1564">
      <c r="A1564" s="6"/>
      <c r="B1564" s="6"/>
      <c r="C1564" s="6"/>
      <c r="D1564" s="6"/>
      <c r="E1564" s="6"/>
      <c r="F1564" s="6" t="s">
        <v>96</v>
      </c>
      <c r="G1564" s="6"/>
      <c r="H1564" s="6" t="b">
        <v>0</v>
      </c>
      <c r="I1564" s="6" t="b">
        <v>0</v>
      </c>
      <c r="J1564" s="6" t="b">
        <v>0</v>
      </c>
      <c r="K1564" s="106"/>
      <c r="L1564" s="43"/>
      <c r="M1564" s="24"/>
      <c r="N1564" s="6"/>
      <c r="O1564" s="6" t="b">
        <v>0</v>
      </c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43"/>
      <c r="AA1564" s="43"/>
      <c r="AB1564" s="43" t="s">
        <v>339</v>
      </c>
      <c r="AC1564" s="6" t="s">
        <v>339</v>
      </c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</row>
    <row r="1565">
      <c r="A1565" s="6"/>
      <c r="B1565" s="6"/>
      <c r="C1565" s="6"/>
      <c r="D1565" s="6"/>
      <c r="E1565" s="6"/>
      <c r="F1565" s="6" t="s">
        <v>96</v>
      </c>
      <c r="G1565" s="6"/>
      <c r="H1565" s="6" t="b">
        <v>0</v>
      </c>
      <c r="I1565" s="6" t="b">
        <v>0</v>
      </c>
      <c r="J1565" s="6" t="b">
        <v>0</v>
      </c>
      <c r="K1565" s="106"/>
      <c r="L1565" s="43"/>
      <c r="M1565" s="24"/>
      <c r="N1565" s="6"/>
      <c r="O1565" s="6" t="b">
        <v>0</v>
      </c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43"/>
      <c r="AA1565" s="43"/>
      <c r="AB1565" s="43" t="s">
        <v>339</v>
      </c>
      <c r="AC1565" s="6" t="s">
        <v>339</v>
      </c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</row>
    <row r="1566">
      <c r="A1566" s="6"/>
      <c r="B1566" s="6"/>
      <c r="C1566" s="6"/>
      <c r="D1566" s="6"/>
      <c r="E1566" s="6"/>
      <c r="F1566" s="6" t="s">
        <v>96</v>
      </c>
      <c r="G1566" s="6"/>
      <c r="H1566" s="6" t="b">
        <v>0</v>
      </c>
      <c r="I1566" s="6" t="b">
        <v>0</v>
      </c>
      <c r="J1566" s="6" t="b">
        <v>0</v>
      </c>
      <c r="K1566" s="106"/>
      <c r="L1566" s="43"/>
      <c r="M1566" s="24"/>
      <c r="N1566" s="6"/>
      <c r="O1566" s="6" t="b">
        <v>0</v>
      </c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43"/>
      <c r="AA1566" s="43"/>
      <c r="AB1566" s="43" t="s">
        <v>339</v>
      </c>
      <c r="AC1566" s="6" t="s">
        <v>339</v>
      </c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</row>
    <row r="1567">
      <c r="A1567" s="6"/>
      <c r="B1567" s="6"/>
      <c r="C1567" s="6"/>
      <c r="D1567" s="6"/>
      <c r="E1567" s="6"/>
      <c r="F1567" s="6" t="s">
        <v>96</v>
      </c>
      <c r="G1567" s="6"/>
      <c r="H1567" s="6" t="b">
        <v>0</v>
      </c>
      <c r="I1567" s="6" t="b">
        <v>0</v>
      </c>
      <c r="J1567" s="6" t="b">
        <v>0</v>
      </c>
      <c r="K1567" s="106"/>
      <c r="L1567" s="43"/>
      <c r="M1567" s="24"/>
      <c r="N1567" s="6"/>
      <c r="O1567" s="6" t="b">
        <v>0</v>
      </c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43"/>
      <c r="AA1567" s="43"/>
      <c r="AB1567" s="43" t="s">
        <v>339</v>
      </c>
      <c r="AC1567" s="6" t="s">
        <v>339</v>
      </c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</row>
    <row r="1568">
      <c r="A1568" s="6"/>
      <c r="B1568" s="6"/>
      <c r="C1568" s="6"/>
      <c r="D1568" s="6"/>
      <c r="E1568" s="6"/>
      <c r="F1568" s="6" t="s">
        <v>96</v>
      </c>
      <c r="G1568" s="6"/>
      <c r="H1568" s="6" t="b">
        <v>0</v>
      </c>
      <c r="I1568" s="6" t="b">
        <v>0</v>
      </c>
      <c r="J1568" s="6" t="b">
        <v>0</v>
      </c>
      <c r="K1568" s="106"/>
      <c r="L1568" s="43"/>
      <c r="M1568" s="24"/>
      <c r="N1568" s="6"/>
      <c r="O1568" s="6" t="b">
        <v>0</v>
      </c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43"/>
      <c r="AA1568" s="43"/>
      <c r="AB1568" s="43" t="s">
        <v>339</v>
      </c>
      <c r="AC1568" s="6" t="s">
        <v>339</v>
      </c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</row>
    <row r="1569">
      <c r="A1569" s="6"/>
      <c r="B1569" s="6"/>
      <c r="C1569" s="6"/>
      <c r="D1569" s="6"/>
      <c r="E1569" s="6"/>
      <c r="F1569" s="6" t="s">
        <v>96</v>
      </c>
      <c r="G1569" s="6"/>
      <c r="H1569" s="6" t="b">
        <v>0</v>
      </c>
      <c r="I1569" s="6" t="b">
        <v>0</v>
      </c>
      <c r="J1569" s="6" t="b">
        <v>0</v>
      </c>
      <c r="K1569" s="106"/>
      <c r="L1569" s="43"/>
      <c r="M1569" s="24"/>
      <c r="N1569" s="6"/>
      <c r="O1569" s="6" t="b">
        <v>0</v>
      </c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43"/>
      <c r="AA1569" s="43"/>
      <c r="AB1569" s="43" t="s">
        <v>339</v>
      </c>
      <c r="AC1569" s="6" t="s">
        <v>339</v>
      </c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</row>
    <row r="1570">
      <c r="A1570" s="6"/>
      <c r="B1570" s="6"/>
      <c r="C1570" s="6"/>
      <c r="D1570" s="6"/>
      <c r="E1570" s="6"/>
      <c r="F1570" s="6" t="s">
        <v>96</v>
      </c>
      <c r="G1570" s="6"/>
      <c r="H1570" s="6" t="b">
        <v>0</v>
      </c>
      <c r="I1570" s="6" t="b">
        <v>0</v>
      </c>
      <c r="J1570" s="6" t="b">
        <v>0</v>
      </c>
      <c r="K1570" s="106"/>
      <c r="L1570" s="43"/>
      <c r="M1570" s="24"/>
      <c r="N1570" s="6"/>
      <c r="O1570" s="6" t="b">
        <v>0</v>
      </c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43"/>
      <c r="AA1570" s="43"/>
      <c r="AB1570" s="43" t="s">
        <v>339</v>
      </c>
      <c r="AC1570" s="6" t="s">
        <v>339</v>
      </c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</row>
    <row r="1571">
      <c r="A1571" s="6"/>
      <c r="B1571" s="6"/>
      <c r="C1571" s="6"/>
      <c r="D1571" s="6"/>
      <c r="E1571" s="6"/>
      <c r="F1571" s="6" t="s">
        <v>96</v>
      </c>
      <c r="G1571" s="6"/>
      <c r="H1571" s="6" t="b">
        <v>0</v>
      </c>
      <c r="I1571" s="6" t="b">
        <v>0</v>
      </c>
      <c r="J1571" s="6" t="b">
        <v>0</v>
      </c>
      <c r="K1571" s="106"/>
      <c r="L1571" s="43"/>
      <c r="M1571" s="24"/>
      <c r="N1571" s="6"/>
      <c r="O1571" s="6" t="b">
        <v>0</v>
      </c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43"/>
      <c r="AA1571" s="43"/>
      <c r="AB1571" s="43" t="s">
        <v>339</v>
      </c>
      <c r="AC1571" s="6" t="s">
        <v>339</v>
      </c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</row>
    <row r="1572">
      <c r="A1572" s="6"/>
      <c r="B1572" s="6"/>
      <c r="C1572" s="6"/>
      <c r="D1572" s="6"/>
      <c r="E1572" s="6"/>
      <c r="F1572" s="6" t="s">
        <v>96</v>
      </c>
      <c r="G1572" s="6"/>
      <c r="H1572" s="6" t="b">
        <v>0</v>
      </c>
      <c r="I1572" s="6" t="b">
        <v>0</v>
      </c>
      <c r="J1572" s="6" t="b">
        <v>0</v>
      </c>
      <c r="K1572" s="106"/>
      <c r="L1572" s="43"/>
      <c r="M1572" s="24"/>
      <c r="N1572" s="6"/>
      <c r="O1572" s="6" t="b">
        <v>0</v>
      </c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43"/>
      <c r="AA1572" s="43"/>
      <c r="AB1572" s="43" t="s">
        <v>339</v>
      </c>
      <c r="AC1572" s="6" t="s">
        <v>339</v>
      </c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</row>
    <row r="1573">
      <c r="A1573" s="6"/>
      <c r="B1573" s="6"/>
      <c r="C1573" s="6"/>
      <c r="D1573" s="6"/>
      <c r="E1573" s="6"/>
      <c r="F1573" s="6" t="s">
        <v>96</v>
      </c>
      <c r="G1573" s="6"/>
      <c r="H1573" s="6" t="b">
        <v>0</v>
      </c>
      <c r="I1573" s="6" t="b">
        <v>0</v>
      </c>
      <c r="J1573" s="6" t="b">
        <v>0</v>
      </c>
      <c r="K1573" s="106"/>
      <c r="L1573" s="43"/>
      <c r="M1573" s="24"/>
      <c r="N1573" s="6"/>
      <c r="O1573" s="6" t="b">
        <v>0</v>
      </c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43"/>
      <c r="AA1573" s="43"/>
      <c r="AB1573" s="43" t="s">
        <v>339</v>
      </c>
      <c r="AC1573" s="6" t="s">
        <v>339</v>
      </c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</row>
    <row r="1574">
      <c r="A1574" s="6"/>
      <c r="B1574" s="6"/>
      <c r="C1574" s="6"/>
      <c r="D1574" s="6"/>
      <c r="E1574" s="6"/>
      <c r="F1574" s="6" t="s">
        <v>96</v>
      </c>
      <c r="G1574" s="6"/>
      <c r="H1574" s="6" t="b">
        <v>0</v>
      </c>
      <c r="I1574" s="6" t="b">
        <v>0</v>
      </c>
      <c r="J1574" s="6" t="b">
        <v>0</v>
      </c>
      <c r="K1574" s="106"/>
      <c r="L1574" s="43"/>
      <c r="M1574" s="24"/>
      <c r="N1574" s="6"/>
      <c r="O1574" s="6" t="b">
        <v>0</v>
      </c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43"/>
      <c r="AA1574" s="43"/>
      <c r="AB1574" s="43" t="s">
        <v>339</v>
      </c>
      <c r="AC1574" s="6" t="s">
        <v>339</v>
      </c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</row>
    <row r="1575">
      <c r="A1575" s="6"/>
      <c r="B1575" s="6"/>
      <c r="C1575" s="6"/>
      <c r="D1575" s="6"/>
      <c r="E1575" s="6"/>
      <c r="F1575" s="6" t="s">
        <v>96</v>
      </c>
      <c r="G1575" s="6"/>
      <c r="H1575" s="6" t="b">
        <v>0</v>
      </c>
      <c r="I1575" s="6" t="b">
        <v>0</v>
      </c>
      <c r="J1575" s="6" t="b">
        <v>0</v>
      </c>
      <c r="K1575" s="106"/>
      <c r="L1575" s="43"/>
      <c r="M1575" s="24"/>
      <c r="N1575" s="6"/>
      <c r="O1575" s="6" t="b">
        <v>0</v>
      </c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43"/>
      <c r="AA1575" s="43"/>
      <c r="AB1575" s="43" t="s">
        <v>339</v>
      </c>
      <c r="AC1575" s="6" t="s">
        <v>339</v>
      </c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</row>
    <row r="1576">
      <c r="A1576" s="6"/>
      <c r="B1576" s="6"/>
      <c r="C1576" s="6"/>
      <c r="D1576" s="6"/>
      <c r="E1576" s="6"/>
      <c r="F1576" s="6" t="s">
        <v>96</v>
      </c>
      <c r="G1576" s="6"/>
      <c r="H1576" s="6" t="b">
        <v>0</v>
      </c>
      <c r="I1576" s="6" t="b">
        <v>0</v>
      </c>
      <c r="J1576" s="6" t="b">
        <v>0</v>
      </c>
      <c r="K1576" s="106"/>
      <c r="L1576" s="43"/>
      <c r="M1576" s="24"/>
      <c r="N1576" s="6"/>
      <c r="O1576" s="6" t="b">
        <v>0</v>
      </c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43"/>
      <c r="AA1576" s="43"/>
      <c r="AB1576" s="43" t="s">
        <v>339</v>
      </c>
      <c r="AC1576" s="6" t="s">
        <v>339</v>
      </c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</row>
    <row r="1577">
      <c r="A1577" s="6"/>
      <c r="B1577" s="6"/>
      <c r="C1577" s="6"/>
      <c r="D1577" s="6"/>
      <c r="E1577" s="6"/>
      <c r="F1577" s="6" t="s">
        <v>96</v>
      </c>
      <c r="G1577" s="6"/>
      <c r="H1577" s="6" t="b">
        <v>0</v>
      </c>
      <c r="I1577" s="6" t="b">
        <v>0</v>
      </c>
      <c r="J1577" s="6" t="b">
        <v>0</v>
      </c>
      <c r="K1577" s="106"/>
      <c r="L1577" s="43"/>
      <c r="M1577" s="24"/>
      <c r="N1577" s="6"/>
      <c r="O1577" s="6" t="b">
        <v>0</v>
      </c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43"/>
      <c r="AA1577" s="43"/>
      <c r="AB1577" s="43" t="s">
        <v>339</v>
      </c>
      <c r="AC1577" s="6" t="s">
        <v>339</v>
      </c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</row>
    <row r="1578">
      <c r="A1578" s="6"/>
      <c r="B1578" s="6"/>
      <c r="C1578" s="6"/>
      <c r="D1578" s="6"/>
      <c r="E1578" s="6"/>
      <c r="F1578" s="6" t="s">
        <v>96</v>
      </c>
      <c r="G1578" s="6"/>
      <c r="H1578" s="6" t="b">
        <v>0</v>
      </c>
      <c r="I1578" s="6" t="b">
        <v>0</v>
      </c>
      <c r="J1578" s="6" t="b">
        <v>0</v>
      </c>
      <c r="K1578" s="106"/>
      <c r="L1578" s="43"/>
      <c r="M1578" s="24"/>
      <c r="N1578" s="6"/>
      <c r="O1578" s="6" t="b">
        <v>0</v>
      </c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43"/>
      <c r="AA1578" s="43"/>
      <c r="AB1578" s="43" t="s">
        <v>339</v>
      </c>
      <c r="AC1578" s="6" t="s">
        <v>339</v>
      </c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</row>
    <row r="1579">
      <c r="A1579" s="6"/>
      <c r="B1579" s="6"/>
      <c r="C1579" s="6"/>
      <c r="D1579" s="6"/>
      <c r="E1579" s="6"/>
      <c r="F1579" s="6" t="s">
        <v>96</v>
      </c>
      <c r="G1579" s="6"/>
      <c r="H1579" s="6" t="b">
        <v>0</v>
      </c>
      <c r="I1579" s="6" t="b">
        <v>0</v>
      </c>
      <c r="J1579" s="6" t="b">
        <v>0</v>
      </c>
      <c r="K1579" s="106"/>
      <c r="L1579" s="43"/>
      <c r="M1579" s="24"/>
      <c r="N1579" s="6"/>
      <c r="O1579" s="6" t="b">
        <v>0</v>
      </c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43"/>
      <c r="AA1579" s="43"/>
      <c r="AB1579" s="43" t="s">
        <v>339</v>
      </c>
      <c r="AC1579" s="6" t="s">
        <v>339</v>
      </c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</row>
    <row r="1580">
      <c r="A1580" s="6"/>
      <c r="B1580" s="6"/>
      <c r="C1580" s="6"/>
      <c r="D1580" s="6"/>
      <c r="E1580" s="6"/>
      <c r="F1580" s="6" t="s">
        <v>96</v>
      </c>
      <c r="G1580" s="6"/>
      <c r="H1580" s="6" t="b">
        <v>0</v>
      </c>
      <c r="I1580" s="6" t="b">
        <v>0</v>
      </c>
      <c r="J1580" s="6" t="b">
        <v>0</v>
      </c>
      <c r="K1580" s="106"/>
      <c r="L1580" s="43"/>
      <c r="M1580" s="24"/>
      <c r="N1580" s="6"/>
      <c r="O1580" s="6" t="b">
        <v>0</v>
      </c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43"/>
      <c r="AA1580" s="43"/>
      <c r="AB1580" s="43" t="s">
        <v>339</v>
      </c>
      <c r="AC1580" s="6" t="s">
        <v>339</v>
      </c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</row>
    <row r="1581">
      <c r="A1581" s="6"/>
      <c r="B1581" s="6"/>
      <c r="C1581" s="6"/>
      <c r="D1581" s="6"/>
      <c r="E1581" s="6"/>
      <c r="F1581" s="6" t="s">
        <v>96</v>
      </c>
      <c r="G1581" s="6"/>
      <c r="H1581" s="6" t="b">
        <v>0</v>
      </c>
      <c r="I1581" s="6" t="b">
        <v>0</v>
      </c>
      <c r="J1581" s="6" t="b">
        <v>0</v>
      </c>
      <c r="K1581" s="106"/>
      <c r="L1581" s="43"/>
      <c r="M1581" s="24"/>
      <c r="N1581" s="6"/>
      <c r="O1581" s="6" t="b">
        <v>0</v>
      </c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43"/>
      <c r="AA1581" s="43"/>
      <c r="AB1581" s="43" t="s">
        <v>339</v>
      </c>
      <c r="AC1581" s="6" t="s">
        <v>339</v>
      </c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</row>
    <row r="1582">
      <c r="A1582" s="6"/>
      <c r="B1582" s="6"/>
      <c r="C1582" s="6"/>
      <c r="D1582" s="6"/>
      <c r="E1582" s="6"/>
      <c r="F1582" s="6" t="s">
        <v>96</v>
      </c>
      <c r="G1582" s="6"/>
      <c r="H1582" s="6" t="b">
        <v>0</v>
      </c>
      <c r="I1582" s="6" t="b">
        <v>0</v>
      </c>
      <c r="J1582" s="6" t="b">
        <v>0</v>
      </c>
      <c r="K1582" s="106"/>
      <c r="L1582" s="43"/>
      <c r="M1582" s="24"/>
      <c r="N1582" s="6"/>
      <c r="O1582" s="6" t="b">
        <v>0</v>
      </c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43"/>
      <c r="AA1582" s="43"/>
      <c r="AB1582" s="43" t="s">
        <v>339</v>
      </c>
      <c r="AC1582" s="6" t="s">
        <v>339</v>
      </c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</row>
    <row r="1583">
      <c r="A1583" s="6"/>
      <c r="B1583" s="6"/>
      <c r="C1583" s="6"/>
      <c r="D1583" s="6"/>
      <c r="E1583" s="6"/>
      <c r="F1583" s="6" t="s">
        <v>96</v>
      </c>
      <c r="G1583" s="6"/>
      <c r="H1583" s="6" t="b">
        <v>0</v>
      </c>
      <c r="I1583" s="6" t="b">
        <v>0</v>
      </c>
      <c r="J1583" s="6" t="b">
        <v>0</v>
      </c>
      <c r="K1583" s="106"/>
      <c r="L1583" s="43"/>
      <c r="M1583" s="24"/>
      <c r="N1583" s="6"/>
      <c r="O1583" s="6" t="b">
        <v>0</v>
      </c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43"/>
      <c r="AA1583" s="43"/>
      <c r="AB1583" s="43" t="s">
        <v>339</v>
      </c>
      <c r="AC1583" s="6" t="s">
        <v>339</v>
      </c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</row>
    <row r="1584">
      <c r="A1584" s="6"/>
      <c r="B1584" s="6"/>
      <c r="C1584" s="6"/>
      <c r="D1584" s="6"/>
      <c r="E1584" s="6"/>
      <c r="F1584" s="6" t="s">
        <v>96</v>
      </c>
      <c r="G1584" s="6"/>
      <c r="H1584" s="6" t="b">
        <v>0</v>
      </c>
      <c r="I1584" s="6" t="b">
        <v>0</v>
      </c>
      <c r="J1584" s="6" t="b">
        <v>0</v>
      </c>
      <c r="K1584" s="106"/>
      <c r="L1584" s="43"/>
      <c r="M1584" s="24"/>
      <c r="N1584" s="6"/>
      <c r="O1584" s="6" t="b">
        <v>0</v>
      </c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43"/>
      <c r="AA1584" s="43"/>
      <c r="AB1584" s="43" t="s">
        <v>339</v>
      </c>
      <c r="AC1584" s="6" t="s">
        <v>339</v>
      </c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</row>
    <row r="1585">
      <c r="A1585" s="6"/>
      <c r="B1585" s="6"/>
      <c r="C1585" s="6"/>
      <c r="D1585" s="6"/>
      <c r="E1585" s="6"/>
      <c r="F1585" s="6" t="s">
        <v>96</v>
      </c>
      <c r="G1585" s="6"/>
      <c r="H1585" s="6" t="b">
        <v>0</v>
      </c>
      <c r="I1585" s="6" t="b">
        <v>0</v>
      </c>
      <c r="J1585" s="6" t="b">
        <v>0</v>
      </c>
      <c r="K1585" s="106"/>
      <c r="L1585" s="43"/>
      <c r="M1585" s="24"/>
      <c r="N1585" s="6"/>
      <c r="O1585" s="6" t="b">
        <v>0</v>
      </c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43"/>
      <c r="AA1585" s="43"/>
      <c r="AB1585" s="43" t="s">
        <v>339</v>
      </c>
      <c r="AC1585" s="6" t="s">
        <v>339</v>
      </c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</row>
    <row r="1586">
      <c r="A1586" s="6"/>
      <c r="B1586" s="6"/>
      <c r="C1586" s="6"/>
      <c r="D1586" s="6"/>
      <c r="E1586" s="6"/>
      <c r="F1586" s="6" t="s">
        <v>96</v>
      </c>
      <c r="G1586" s="6"/>
      <c r="H1586" s="6" t="b">
        <v>0</v>
      </c>
      <c r="I1586" s="6" t="b">
        <v>0</v>
      </c>
      <c r="J1586" s="6" t="b">
        <v>0</v>
      </c>
      <c r="K1586" s="106"/>
      <c r="L1586" s="43"/>
      <c r="M1586" s="24"/>
      <c r="N1586" s="6"/>
      <c r="O1586" s="6" t="b">
        <v>0</v>
      </c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43"/>
      <c r="AA1586" s="43"/>
      <c r="AB1586" s="43" t="s">
        <v>339</v>
      </c>
      <c r="AC1586" s="6" t="s">
        <v>339</v>
      </c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</row>
    <row r="1587">
      <c r="A1587" s="6"/>
      <c r="B1587" s="6"/>
      <c r="C1587" s="6"/>
      <c r="D1587" s="6"/>
      <c r="E1587" s="6"/>
      <c r="F1587" s="6" t="s">
        <v>96</v>
      </c>
      <c r="G1587" s="6"/>
      <c r="H1587" s="6" t="b">
        <v>0</v>
      </c>
      <c r="I1587" s="6" t="b">
        <v>0</v>
      </c>
      <c r="J1587" s="6" t="b">
        <v>0</v>
      </c>
      <c r="K1587" s="106"/>
      <c r="L1587" s="43"/>
      <c r="M1587" s="24"/>
      <c r="N1587" s="6"/>
      <c r="O1587" s="6" t="b">
        <v>0</v>
      </c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43"/>
      <c r="AA1587" s="43"/>
      <c r="AB1587" s="43" t="s">
        <v>339</v>
      </c>
      <c r="AC1587" s="6" t="s">
        <v>339</v>
      </c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</row>
    <row r="1588">
      <c r="A1588" s="6"/>
      <c r="B1588" s="6"/>
      <c r="C1588" s="6"/>
      <c r="D1588" s="6"/>
      <c r="E1588" s="6"/>
      <c r="F1588" s="6" t="s">
        <v>96</v>
      </c>
      <c r="G1588" s="6"/>
      <c r="H1588" s="6" t="b">
        <v>0</v>
      </c>
      <c r="I1588" s="6" t="b">
        <v>0</v>
      </c>
      <c r="J1588" s="6" t="b">
        <v>0</v>
      </c>
      <c r="K1588" s="106"/>
      <c r="L1588" s="43"/>
      <c r="M1588" s="24"/>
      <c r="N1588" s="6"/>
      <c r="O1588" s="6" t="b">
        <v>0</v>
      </c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43"/>
      <c r="AA1588" s="43"/>
      <c r="AB1588" s="43" t="s">
        <v>339</v>
      </c>
      <c r="AC1588" s="6" t="s">
        <v>339</v>
      </c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</row>
    <row r="1589">
      <c r="A1589" s="6"/>
      <c r="B1589" s="6"/>
      <c r="C1589" s="6"/>
      <c r="D1589" s="6"/>
      <c r="E1589" s="6"/>
      <c r="F1589" s="6" t="s">
        <v>96</v>
      </c>
      <c r="G1589" s="6"/>
      <c r="H1589" s="6" t="b">
        <v>0</v>
      </c>
      <c r="I1589" s="6" t="b">
        <v>0</v>
      </c>
      <c r="J1589" s="6" t="b">
        <v>0</v>
      </c>
      <c r="K1589" s="106"/>
      <c r="L1589" s="43"/>
      <c r="M1589" s="24"/>
      <c r="N1589" s="6"/>
      <c r="O1589" s="6" t="b">
        <v>0</v>
      </c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43"/>
      <c r="AA1589" s="43"/>
      <c r="AB1589" s="43" t="s">
        <v>339</v>
      </c>
      <c r="AC1589" s="6" t="s">
        <v>339</v>
      </c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</row>
    <row r="1590">
      <c r="A1590" s="6"/>
      <c r="B1590" s="6"/>
      <c r="C1590" s="6"/>
      <c r="D1590" s="6"/>
      <c r="E1590" s="6"/>
      <c r="F1590" s="6" t="s">
        <v>96</v>
      </c>
      <c r="G1590" s="6"/>
      <c r="H1590" s="6" t="b">
        <v>0</v>
      </c>
      <c r="I1590" s="6" t="b">
        <v>0</v>
      </c>
      <c r="J1590" s="6" t="b">
        <v>0</v>
      </c>
      <c r="K1590" s="106"/>
      <c r="L1590" s="43"/>
      <c r="M1590" s="24"/>
      <c r="N1590" s="6"/>
      <c r="O1590" s="6" t="b">
        <v>0</v>
      </c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43"/>
      <c r="AA1590" s="43"/>
      <c r="AB1590" s="43" t="s">
        <v>339</v>
      </c>
      <c r="AC1590" s="6" t="s">
        <v>339</v>
      </c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</row>
    <row r="1591">
      <c r="A1591" s="6"/>
      <c r="B1591" s="6"/>
      <c r="C1591" s="6"/>
      <c r="D1591" s="6"/>
      <c r="E1591" s="6"/>
      <c r="F1591" s="6" t="s">
        <v>96</v>
      </c>
      <c r="G1591" s="6"/>
      <c r="H1591" s="6" t="b">
        <v>0</v>
      </c>
      <c r="I1591" s="6" t="b">
        <v>0</v>
      </c>
      <c r="J1591" s="6" t="b">
        <v>0</v>
      </c>
      <c r="K1591" s="106"/>
      <c r="L1591" s="43"/>
      <c r="M1591" s="24"/>
      <c r="N1591" s="6"/>
      <c r="O1591" s="6" t="b">
        <v>0</v>
      </c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43"/>
      <c r="AA1591" s="43"/>
      <c r="AB1591" s="43" t="s">
        <v>339</v>
      </c>
      <c r="AC1591" s="6" t="s">
        <v>339</v>
      </c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</row>
    <row r="1592">
      <c r="A1592" s="6"/>
      <c r="B1592" s="6"/>
      <c r="C1592" s="6"/>
      <c r="D1592" s="6"/>
      <c r="E1592" s="6"/>
      <c r="F1592" s="6" t="s">
        <v>96</v>
      </c>
      <c r="G1592" s="6"/>
      <c r="H1592" s="6" t="b">
        <v>0</v>
      </c>
      <c r="I1592" s="6" t="b">
        <v>0</v>
      </c>
      <c r="J1592" s="6" t="b">
        <v>0</v>
      </c>
      <c r="K1592" s="106"/>
      <c r="L1592" s="43"/>
      <c r="M1592" s="24"/>
      <c r="N1592" s="6"/>
      <c r="O1592" s="6" t="b">
        <v>0</v>
      </c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43"/>
      <c r="AA1592" s="43"/>
      <c r="AB1592" s="43" t="s">
        <v>339</v>
      </c>
      <c r="AC1592" s="6" t="s">
        <v>339</v>
      </c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</row>
    <row r="1593">
      <c r="A1593" s="6"/>
      <c r="B1593" s="6"/>
      <c r="C1593" s="6"/>
      <c r="D1593" s="6"/>
      <c r="E1593" s="6"/>
      <c r="F1593" s="6" t="s">
        <v>96</v>
      </c>
      <c r="G1593" s="6"/>
      <c r="H1593" s="6" t="b">
        <v>0</v>
      </c>
      <c r="I1593" s="6" t="b">
        <v>0</v>
      </c>
      <c r="J1593" s="6" t="b">
        <v>0</v>
      </c>
      <c r="K1593" s="106"/>
      <c r="L1593" s="43"/>
      <c r="M1593" s="24"/>
      <c r="N1593" s="6"/>
      <c r="O1593" s="6" t="b">
        <v>0</v>
      </c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43"/>
      <c r="AA1593" s="43"/>
      <c r="AB1593" s="43" t="s">
        <v>339</v>
      </c>
      <c r="AC1593" s="6" t="s">
        <v>339</v>
      </c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</row>
    <row r="1594">
      <c r="A1594" s="6"/>
      <c r="B1594" s="6"/>
      <c r="C1594" s="6"/>
      <c r="D1594" s="6"/>
      <c r="E1594" s="6"/>
      <c r="F1594" s="6" t="s">
        <v>96</v>
      </c>
      <c r="G1594" s="6"/>
      <c r="H1594" s="6" t="b">
        <v>0</v>
      </c>
      <c r="I1594" s="6" t="b">
        <v>0</v>
      </c>
      <c r="J1594" s="6" t="b">
        <v>0</v>
      </c>
      <c r="K1594" s="106"/>
      <c r="L1594" s="43"/>
      <c r="M1594" s="24"/>
      <c r="N1594" s="6"/>
      <c r="O1594" s="6" t="b">
        <v>0</v>
      </c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43"/>
      <c r="AA1594" s="43"/>
      <c r="AB1594" s="43" t="s">
        <v>339</v>
      </c>
      <c r="AC1594" s="6" t="s">
        <v>339</v>
      </c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</row>
    <row r="1595">
      <c r="A1595" s="6"/>
      <c r="B1595" s="6"/>
      <c r="C1595" s="6"/>
      <c r="D1595" s="6"/>
      <c r="E1595" s="6"/>
      <c r="F1595" s="6" t="s">
        <v>96</v>
      </c>
      <c r="G1595" s="6"/>
      <c r="H1595" s="6" t="b">
        <v>0</v>
      </c>
      <c r="I1595" s="6" t="b">
        <v>0</v>
      </c>
      <c r="J1595" s="6" t="b">
        <v>0</v>
      </c>
      <c r="K1595" s="106"/>
      <c r="L1595" s="43"/>
      <c r="M1595" s="24"/>
      <c r="N1595" s="6"/>
      <c r="O1595" s="6" t="b">
        <v>0</v>
      </c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43"/>
      <c r="AA1595" s="43"/>
      <c r="AB1595" s="43" t="s">
        <v>339</v>
      </c>
      <c r="AC1595" s="6" t="s">
        <v>339</v>
      </c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</row>
    <row r="1596">
      <c r="A1596" s="6"/>
      <c r="B1596" s="6"/>
      <c r="C1596" s="6"/>
      <c r="D1596" s="6"/>
      <c r="E1596" s="6"/>
      <c r="F1596" s="6" t="s">
        <v>96</v>
      </c>
      <c r="G1596" s="6"/>
      <c r="H1596" s="6" t="b">
        <v>0</v>
      </c>
      <c r="I1596" s="6" t="b">
        <v>0</v>
      </c>
      <c r="J1596" s="6" t="b">
        <v>0</v>
      </c>
      <c r="K1596" s="106"/>
      <c r="L1596" s="43"/>
      <c r="M1596" s="24"/>
      <c r="N1596" s="6"/>
      <c r="O1596" s="6" t="b">
        <v>0</v>
      </c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43"/>
      <c r="AA1596" s="43"/>
      <c r="AB1596" s="43" t="s">
        <v>339</v>
      </c>
      <c r="AC1596" s="6" t="s">
        <v>339</v>
      </c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</row>
    <row r="1597">
      <c r="A1597" s="6"/>
      <c r="B1597" s="6"/>
      <c r="C1597" s="6"/>
      <c r="D1597" s="6"/>
      <c r="E1597" s="6"/>
      <c r="F1597" s="6" t="s">
        <v>96</v>
      </c>
      <c r="G1597" s="6"/>
      <c r="H1597" s="6" t="b">
        <v>0</v>
      </c>
      <c r="I1597" s="6" t="b">
        <v>0</v>
      </c>
      <c r="J1597" s="6" t="b">
        <v>0</v>
      </c>
      <c r="K1597" s="106"/>
      <c r="L1597" s="43"/>
      <c r="M1597" s="24"/>
      <c r="N1597" s="6"/>
      <c r="O1597" s="6" t="b">
        <v>0</v>
      </c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43"/>
      <c r="AA1597" s="43"/>
      <c r="AB1597" s="43" t="s">
        <v>339</v>
      </c>
      <c r="AC1597" s="6" t="s">
        <v>339</v>
      </c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</row>
    <row r="1598">
      <c r="A1598" s="6"/>
      <c r="B1598" s="6"/>
      <c r="C1598" s="6"/>
      <c r="D1598" s="6"/>
      <c r="E1598" s="6"/>
      <c r="F1598" s="6" t="s">
        <v>96</v>
      </c>
      <c r="G1598" s="6"/>
      <c r="H1598" s="6" t="b">
        <v>0</v>
      </c>
      <c r="I1598" s="6" t="b">
        <v>0</v>
      </c>
      <c r="J1598" s="6" t="b">
        <v>0</v>
      </c>
      <c r="K1598" s="106"/>
      <c r="L1598" s="43"/>
      <c r="M1598" s="24"/>
      <c r="N1598" s="6"/>
      <c r="O1598" s="6" t="b">
        <v>0</v>
      </c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43"/>
      <c r="AA1598" s="43"/>
      <c r="AB1598" s="43" t="s">
        <v>339</v>
      </c>
      <c r="AC1598" s="6" t="s">
        <v>339</v>
      </c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</row>
    <row r="1599">
      <c r="A1599" s="6"/>
      <c r="B1599" s="6"/>
      <c r="C1599" s="6"/>
      <c r="D1599" s="6"/>
      <c r="E1599" s="6"/>
      <c r="F1599" s="6" t="s">
        <v>96</v>
      </c>
      <c r="G1599" s="6"/>
      <c r="H1599" s="6" t="b">
        <v>0</v>
      </c>
      <c r="I1599" s="6" t="b">
        <v>0</v>
      </c>
      <c r="J1599" s="6" t="b">
        <v>0</v>
      </c>
      <c r="K1599" s="106"/>
      <c r="L1599" s="43"/>
      <c r="M1599" s="24"/>
      <c r="N1599" s="6"/>
      <c r="O1599" s="6" t="b">
        <v>0</v>
      </c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43"/>
      <c r="AA1599" s="43"/>
      <c r="AB1599" s="43" t="s">
        <v>339</v>
      </c>
      <c r="AC1599" s="6" t="s">
        <v>339</v>
      </c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</row>
    <row r="1600">
      <c r="A1600" s="6"/>
      <c r="B1600" s="6"/>
      <c r="C1600" s="6"/>
      <c r="D1600" s="6"/>
      <c r="E1600" s="6"/>
      <c r="F1600" s="6" t="s">
        <v>96</v>
      </c>
      <c r="G1600" s="6"/>
      <c r="H1600" s="6" t="b">
        <v>0</v>
      </c>
      <c r="I1600" s="6" t="b">
        <v>0</v>
      </c>
      <c r="J1600" s="6" t="b">
        <v>0</v>
      </c>
      <c r="K1600" s="106"/>
      <c r="L1600" s="43"/>
      <c r="M1600" s="24"/>
      <c r="N1600" s="6"/>
      <c r="O1600" s="6" t="b">
        <v>0</v>
      </c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43"/>
      <c r="AA1600" s="43"/>
      <c r="AB1600" s="43" t="s">
        <v>339</v>
      </c>
      <c r="AC1600" s="6" t="s">
        <v>339</v>
      </c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</row>
    <row r="1601">
      <c r="A1601" s="6"/>
      <c r="B1601" s="6"/>
      <c r="C1601" s="6"/>
      <c r="D1601" s="6"/>
      <c r="E1601" s="6"/>
      <c r="F1601" s="6" t="s">
        <v>96</v>
      </c>
      <c r="G1601" s="6"/>
      <c r="H1601" s="6" t="b">
        <v>0</v>
      </c>
      <c r="I1601" s="6" t="b">
        <v>0</v>
      </c>
      <c r="J1601" s="6" t="b">
        <v>0</v>
      </c>
      <c r="K1601" s="106"/>
      <c r="L1601" s="43"/>
      <c r="M1601" s="24"/>
      <c r="N1601" s="6"/>
      <c r="O1601" s="6" t="b">
        <v>0</v>
      </c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43"/>
      <c r="AA1601" s="43"/>
      <c r="AB1601" s="43" t="s">
        <v>339</v>
      </c>
      <c r="AC1601" s="6" t="s">
        <v>339</v>
      </c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</row>
    <row r="1602">
      <c r="A1602" s="6"/>
      <c r="B1602" s="6"/>
      <c r="C1602" s="6"/>
      <c r="D1602" s="6"/>
      <c r="E1602" s="6"/>
      <c r="F1602" s="6" t="s">
        <v>96</v>
      </c>
      <c r="G1602" s="6"/>
      <c r="H1602" s="6" t="b">
        <v>0</v>
      </c>
      <c r="I1602" s="6" t="b">
        <v>0</v>
      </c>
      <c r="J1602" s="6" t="b">
        <v>0</v>
      </c>
      <c r="K1602" s="106"/>
      <c r="L1602" s="43"/>
      <c r="M1602" s="24"/>
      <c r="N1602" s="6"/>
      <c r="O1602" s="6" t="b">
        <v>0</v>
      </c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43"/>
      <c r="AA1602" s="43"/>
      <c r="AB1602" s="43" t="s">
        <v>339</v>
      </c>
      <c r="AC1602" s="6" t="s">
        <v>339</v>
      </c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</row>
    <row r="1603">
      <c r="A1603" s="6"/>
      <c r="B1603" s="6"/>
      <c r="C1603" s="6"/>
      <c r="D1603" s="6"/>
      <c r="E1603" s="6"/>
      <c r="F1603" s="6" t="s">
        <v>96</v>
      </c>
      <c r="G1603" s="6"/>
      <c r="H1603" s="6" t="b">
        <v>0</v>
      </c>
      <c r="I1603" s="6" t="b">
        <v>0</v>
      </c>
      <c r="J1603" s="6" t="b">
        <v>0</v>
      </c>
      <c r="K1603" s="106"/>
      <c r="L1603" s="43"/>
      <c r="M1603" s="24"/>
      <c r="N1603" s="6"/>
      <c r="O1603" s="6" t="b">
        <v>0</v>
      </c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43"/>
      <c r="AA1603" s="43"/>
      <c r="AB1603" s="43" t="s">
        <v>339</v>
      </c>
      <c r="AC1603" s="6" t="s">
        <v>339</v>
      </c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</row>
    <row r="1604">
      <c r="A1604" s="6"/>
      <c r="B1604" s="6"/>
      <c r="C1604" s="6"/>
      <c r="D1604" s="6"/>
      <c r="E1604" s="6"/>
      <c r="F1604" s="6" t="s">
        <v>96</v>
      </c>
      <c r="G1604" s="6"/>
      <c r="H1604" s="6" t="b">
        <v>0</v>
      </c>
      <c r="I1604" s="6" t="b">
        <v>0</v>
      </c>
      <c r="J1604" s="6" t="b">
        <v>0</v>
      </c>
      <c r="K1604" s="106"/>
      <c r="L1604" s="43"/>
      <c r="M1604" s="24"/>
      <c r="N1604" s="6"/>
      <c r="O1604" s="6" t="b">
        <v>0</v>
      </c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43"/>
      <c r="AA1604" s="43"/>
      <c r="AB1604" s="43" t="s">
        <v>339</v>
      </c>
      <c r="AC1604" s="6" t="s">
        <v>339</v>
      </c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</row>
    <row r="1605">
      <c r="A1605" s="6"/>
      <c r="B1605" s="6"/>
      <c r="C1605" s="6"/>
      <c r="D1605" s="6"/>
      <c r="E1605" s="6"/>
      <c r="F1605" s="6" t="s">
        <v>96</v>
      </c>
      <c r="G1605" s="6"/>
      <c r="H1605" s="6" t="b">
        <v>0</v>
      </c>
      <c r="I1605" s="6" t="b">
        <v>0</v>
      </c>
      <c r="J1605" s="6" t="b">
        <v>0</v>
      </c>
      <c r="K1605" s="106"/>
      <c r="L1605" s="43"/>
      <c r="M1605" s="24"/>
      <c r="N1605" s="6"/>
      <c r="O1605" s="6" t="b">
        <v>0</v>
      </c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43"/>
      <c r="AA1605" s="43"/>
      <c r="AB1605" s="43" t="s">
        <v>339</v>
      </c>
      <c r="AC1605" s="6" t="s">
        <v>339</v>
      </c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</row>
    <row r="1606">
      <c r="A1606" s="6"/>
      <c r="B1606" s="6"/>
      <c r="C1606" s="6"/>
      <c r="D1606" s="6"/>
      <c r="E1606" s="6"/>
      <c r="F1606" s="6" t="s">
        <v>96</v>
      </c>
      <c r="G1606" s="6"/>
      <c r="H1606" s="6" t="b">
        <v>0</v>
      </c>
      <c r="I1606" s="6" t="b">
        <v>0</v>
      </c>
      <c r="J1606" s="6" t="b">
        <v>0</v>
      </c>
      <c r="K1606" s="106"/>
      <c r="L1606" s="43"/>
      <c r="M1606" s="24"/>
      <c r="N1606" s="6"/>
      <c r="O1606" s="6" t="b">
        <v>0</v>
      </c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43"/>
      <c r="AA1606" s="43"/>
      <c r="AB1606" s="43" t="s">
        <v>339</v>
      </c>
      <c r="AC1606" s="6" t="s">
        <v>339</v>
      </c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</row>
    <row r="1607">
      <c r="A1607" s="6"/>
      <c r="B1607" s="6"/>
      <c r="C1607" s="6"/>
      <c r="D1607" s="6"/>
      <c r="E1607" s="6"/>
      <c r="F1607" s="6" t="s">
        <v>96</v>
      </c>
      <c r="G1607" s="6"/>
      <c r="H1607" s="6" t="b">
        <v>0</v>
      </c>
      <c r="I1607" s="6" t="b">
        <v>0</v>
      </c>
      <c r="J1607" s="6" t="b">
        <v>0</v>
      </c>
      <c r="K1607" s="106"/>
      <c r="L1607" s="43"/>
      <c r="M1607" s="24"/>
      <c r="N1607" s="6"/>
      <c r="O1607" s="6" t="b">
        <v>0</v>
      </c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43"/>
      <c r="AA1607" s="43"/>
      <c r="AB1607" s="43" t="s">
        <v>339</v>
      </c>
      <c r="AC1607" s="6" t="s">
        <v>339</v>
      </c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</row>
    <row r="1608">
      <c r="A1608" s="6"/>
      <c r="B1608" s="6"/>
      <c r="C1608" s="6"/>
      <c r="D1608" s="6"/>
      <c r="E1608" s="6"/>
      <c r="F1608" s="6" t="s">
        <v>96</v>
      </c>
      <c r="G1608" s="6"/>
      <c r="H1608" s="6" t="b">
        <v>0</v>
      </c>
      <c r="I1608" s="6" t="b">
        <v>0</v>
      </c>
      <c r="J1608" s="6" t="b">
        <v>0</v>
      </c>
      <c r="K1608" s="106"/>
      <c r="L1608" s="43"/>
      <c r="M1608" s="24"/>
      <c r="N1608" s="6"/>
      <c r="O1608" s="6" t="b">
        <v>0</v>
      </c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43"/>
      <c r="AA1608" s="43"/>
      <c r="AB1608" s="43" t="s">
        <v>339</v>
      </c>
      <c r="AC1608" s="6" t="s">
        <v>339</v>
      </c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</row>
    <row r="1609">
      <c r="A1609" s="6"/>
      <c r="B1609" s="6"/>
      <c r="C1609" s="6"/>
      <c r="D1609" s="6"/>
      <c r="E1609" s="6"/>
      <c r="F1609" s="6" t="s">
        <v>96</v>
      </c>
      <c r="G1609" s="6"/>
      <c r="H1609" s="6" t="b">
        <v>0</v>
      </c>
      <c r="I1609" s="6" t="b">
        <v>0</v>
      </c>
      <c r="J1609" s="6" t="b">
        <v>0</v>
      </c>
      <c r="K1609" s="106"/>
      <c r="L1609" s="43"/>
      <c r="M1609" s="24"/>
      <c r="N1609" s="6"/>
      <c r="O1609" s="6" t="b">
        <v>0</v>
      </c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43"/>
      <c r="AA1609" s="43"/>
      <c r="AB1609" s="43" t="s">
        <v>339</v>
      </c>
      <c r="AC1609" s="6" t="s">
        <v>339</v>
      </c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</row>
    <row r="1610">
      <c r="A1610" s="6"/>
      <c r="B1610" s="6"/>
      <c r="C1610" s="6"/>
      <c r="D1610" s="6"/>
      <c r="E1610" s="6"/>
      <c r="F1610" s="6" t="s">
        <v>96</v>
      </c>
      <c r="G1610" s="6"/>
      <c r="H1610" s="6" t="b">
        <v>0</v>
      </c>
      <c r="I1610" s="6" t="b">
        <v>0</v>
      </c>
      <c r="J1610" s="6" t="b">
        <v>0</v>
      </c>
      <c r="K1610" s="106"/>
      <c r="L1610" s="43"/>
      <c r="M1610" s="24"/>
      <c r="N1610" s="6"/>
      <c r="O1610" s="6" t="b">
        <v>0</v>
      </c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43"/>
      <c r="AA1610" s="43"/>
      <c r="AB1610" s="43" t="s">
        <v>339</v>
      </c>
      <c r="AC1610" s="6" t="s">
        <v>339</v>
      </c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</row>
    <row r="1611">
      <c r="A1611" s="6"/>
      <c r="B1611" s="6"/>
      <c r="C1611" s="6"/>
      <c r="D1611" s="6"/>
      <c r="E1611" s="6"/>
      <c r="F1611" s="6" t="s">
        <v>96</v>
      </c>
      <c r="G1611" s="6"/>
      <c r="H1611" s="6" t="b">
        <v>0</v>
      </c>
      <c r="I1611" s="6" t="b">
        <v>0</v>
      </c>
      <c r="J1611" s="6" t="b">
        <v>0</v>
      </c>
      <c r="K1611" s="106"/>
      <c r="L1611" s="43"/>
      <c r="M1611" s="24"/>
      <c r="N1611" s="6"/>
      <c r="O1611" s="6" t="b">
        <v>0</v>
      </c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43"/>
      <c r="AA1611" s="43"/>
      <c r="AB1611" s="43" t="s">
        <v>339</v>
      </c>
      <c r="AC1611" s="6" t="s">
        <v>339</v>
      </c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</row>
    <row r="1612">
      <c r="A1612" s="6"/>
      <c r="B1612" s="6"/>
      <c r="C1612" s="6"/>
      <c r="D1612" s="6"/>
      <c r="E1612" s="6"/>
      <c r="F1612" s="6" t="s">
        <v>96</v>
      </c>
      <c r="G1612" s="6"/>
      <c r="H1612" s="6" t="b">
        <v>0</v>
      </c>
      <c r="I1612" s="6" t="b">
        <v>0</v>
      </c>
      <c r="J1612" s="6" t="b">
        <v>0</v>
      </c>
      <c r="K1612" s="106"/>
      <c r="L1612" s="43"/>
      <c r="M1612" s="24"/>
      <c r="N1612" s="6"/>
      <c r="O1612" s="6" t="b">
        <v>0</v>
      </c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43"/>
      <c r="AA1612" s="43"/>
      <c r="AB1612" s="43" t="s">
        <v>339</v>
      </c>
      <c r="AC1612" s="6" t="s">
        <v>339</v>
      </c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</row>
    <row r="1613">
      <c r="A1613" s="6"/>
      <c r="B1613" s="6"/>
      <c r="C1613" s="6"/>
      <c r="D1613" s="6"/>
      <c r="E1613" s="6"/>
      <c r="F1613" s="6" t="s">
        <v>96</v>
      </c>
      <c r="G1613" s="6"/>
      <c r="H1613" s="6" t="b">
        <v>0</v>
      </c>
      <c r="I1613" s="6" t="b">
        <v>0</v>
      </c>
      <c r="J1613" s="6" t="b">
        <v>0</v>
      </c>
      <c r="K1613" s="106"/>
      <c r="L1613" s="43"/>
      <c r="M1613" s="24"/>
      <c r="N1613" s="6"/>
      <c r="O1613" s="6" t="b">
        <v>0</v>
      </c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43"/>
      <c r="AA1613" s="43"/>
      <c r="AB1613" s="43" t="s">
        <v>339</v>
      </c>
      <c r="AC1613" s="6" t="s">
        <v>339</v>
      </c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</row>
    <row r="1614">
      <c r="A1614" s="6"/>
      <c r="B1614" s="6"/>
      <c r="C1614" s="6"/>
      <c r="D1614" s="6"/>
      <c r="E1614" s="6"/>
      <c r="F1614" s="6" t="s">
        <v>96</v>
      </c>
      <c r="G1614" s="6"/>
      <c r="H1614" s="6" t="b">
        <v>0</v>
      </c>
      <c r="I1614" s="6" t="b">
        <v>0</v>
      </c>
      <c r="J1614" s="6" t="b">
        <v>0</v>
      </c>
      <c r="K1614" s="106"/>
      <c r="L1614" s="43"/>
      <c r="M1614" s="24"/>
      <c r="N1614" s="6"/>
      <c r="O1614" s="6" t="b">
        <v>0</v>
      </c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43"/>
      <c r="AA1614" s="43"/>
      <c r="AB1614" s="43" t="s">
        <v>339</v>
      </c>
      <c r="AC1614" s="6" t="s">
        <v>339</v>
      </c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</row>
    <row r="1615">
      <c r="A1615" s="6"/>
      <c r="B1615" s="6"/>
      <c r="C1615" s="6"/>
      <c r="D1615" s="6"/>
      <c r="E1615" s="6"/>
      <c r="F1615" s="6" t="s">
        <v>96</v>
      </c>
      <c r="G1615" s="6"/>
      <c r="H1615" s="6" t="b">
        <v>0</v>
      </c>
      <c r="I1615" s="6" t="b">
        <v>0</v>
      </c>
      <c r="J1615" s="6" t="b">
        <v>0</v>
      </c>
      <c r="K1615" s="106"/>
      <c r="L1615" s="43"/>
      <c r="M1615" s="24"/>
      <c r="N1615" s="6"/>
      <c r="O1615" s="6" t="b">
        <v>0</v>
      </c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43"/>
      <c r="AA1615" s="43"/>
      <c r="AB1615" s="43" t="s">
        <v>339</v>
      </c>
      <c r="AC1615" s="6" t="s">
        <v>339</v>
      </c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</row>
    <row r="1616">
      <c r="A1616" s="6"/>
      <c r="B1616" s="6"/>
      <c r="C1616" s="6"/>
      <c r="D1616" s="6"/>
      <c r="E1616" s="6"/>
      <c r="F1616" s="6" t="s">
        <v>96</v>
      </c>
      <c r="G1616" s="6"/>
      <c r="H1616" s="6" t="b">
        <v>0</v>
      </c>
      <c r="I1616" s="6" t="b">
        <v>0</v>
      </c>
      <c r="J1616" s="6" t="b">
        <v>0</v>
      </c>
      <c r="K1616" s="106"/>
      <c r="L1616" s="43"/>
      <c r="M1616" s="24"/>
      <c r="N1616" s="6"/>
      <c r="O1616" s="6" t="b">
        <v>0</v>
      </c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43"/>
      <c r="AA1616" s="43"/>
      <c r="AB1616" s="43" t="s">
        <v>339</v>
      </c>
      <c r="AC1616" s="6" t="s">
        <v>339</v>
      </c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</row>
    <row r="1617">
      <c r="A1617" s="6"/>
      <c r="B1617" s="6"/>
      <c r="C1617" s="6"/>
      <c r="D1617" s="6"/>
      <c r="E1617" s="6"/>
      <c r="F1617" s="6" t="s">
        <v>96</v>
      </c>
      <c r="G1617" s="6"/>
      <c r="H1617" s="6" t="b">
        <v>0</v>
      </c>
      <c r="I1617" s="6" t="b">
        <v>0</v>
      </c>
      <c r="J1617" s="6" t="b">
        <v>0</v>
      </c>
      <c r="K1617" s="106"/>
      <c r="L1617" s="43"/>
      <c r="M1617" s="24"/>
      <c r="N1617" s="6"/>
      <c r="O1617" s="6" t="b">
        <v>0</v>
      </c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43"/>
      <c r="AA1617" s="43"/>
      <c r="AB1617" s="43" t="s">
        <v>339</v>
      </c>
      <c r="AC1617" s="6" t="s">
        <v>339</v>
      </c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</row>
    <row r="1618">
      <c r="A1618" s="6"/>
      <c r="B1618" s="6"/>
      <c r="C1618" s="6"/>
      <c r="D1618" s="6"/>
      <c r="E1618" s="6"/>
      <c r="F1618" s="6" t="s">
        <v>96</v>
      </c>
      <c r="G1618" s="6"/>
      <c r="H1618" s="6" t="b">
        <v>0</v>
      </c>
      <c r="I1618" s="6" t="b">
        <v>0</v>
      </c>
      <c r="J1618" s="6" t="b">
        <v>0</v>
      </c>
      <c r="K1618" s="106"/>
      <c r="L1618" s="43"/>
      <c r="M1618" s="24"/>
      <c r="N1618" s="6"/>
      <c r="O1618" s="6" t="b">
        <v>0</v>
      </c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43"/>
      <c r="AA1618" s="43"/>
      <c r="AB1618" s="43" t="s">
        <v>339</v>
      </c>
      <c r="AC1618" s="6" t="s">
        <v>339</v>
      </c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</row>
    <row r="1619">
      <c r="A1619" s="6"/>
      <c r="B1619" s="6"/>
      <c r="C1619" s="6"/>
      <c r="D1619" s="6"/>
      <c r="E1619" s="6"/>
      <c r="F1619" s="6" t="s">
        <v>96</v>
      </c>
      <c r="G1619" s="6"/>
      <c r="H1619" s="6" t="b">
        <v>0</v>
      </c>
      <c r="I1619" s="6" t="b">
        <v>0</v>
      </c>
      <c r="J1619" s="6" t="b">
        <v>0</v>
      </c>
      <c r="K1619" s="106"/>
      <c r="L1619" s="43"/>
      <c r="M1619" s="24"/>
      <c r="N1619" s="6"/>
      <c r="O1619" s="6" t="b">
        <v>0</v>
      </c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43"/>
      <c r="AA1619" s="43"/>
      <c r="AB1619" s="43" t="s">
        <v>339</v>
      </c>
      <c r="AC1619" s="6" t="s">
        <v>339</v>
      </c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</row>
    <row r="1620">
      <c r="A1620" s="6"/>
      <c r="B1620" s="6"/>
      <c r="C1620" s="6"/>
      <c r="D1620" s="6"/>
      <c r="E1620" s="6"/>
      <c r="F1620" s="6" t="s">
        <v>96</v>
      </c>
      <c r="G1620" s="6"/>
      <c r="H1620" s="6" t="b">
        <v>0</v>
      </c>
      <c r="I1620" s="6" t="b">
        <v>0</v>
      </c>
      <c r="J1620" s="6" t="b">
        <v>0</v>
      </c>
      <c r="K1620" s="106"/>
      <c r="L1620" s="43"/>
      <c r="M1620" s="24"/>
      <c r="N1620" s="6"/>
      <c r="O1620" s="6" t="b">
        <v>0</v>
      </c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43"/>
      <c r="AA1620" s="43"/>
      <c r="AB1620" s="43" t="s">
        <v>339</v>
      </c>
      <c r="AC1620" s="6" t="s">
        <v>339</v>
      </c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</row>
    <row r="1621">
      <c r="A1621" s="6"/>
      <c r="B1621" s="6"/>
      <c r="C1621" s="6"/>
      <c r="D1621" s="6"/>
      <c r="E1621" s="6"/>
      <c r="F1621" s="6" t="s">
        <v>96</v>
      </c>
      <c r="G1621" s="6"/>
      <c r="H1621" s="6" t="b">
        <v>0</v>
      </c>
      <c r="I1621" s="6" t="b">
        <v>0</v>
      </c>
      <c r="J1621" s="6" t="b">
        <v>0</v>
      </c>
      <c r="K1621" s="106"/>
      <c r="L1621" s="43"/>
      <c r="M1621" s="24"/>
      <c r="N1621" s="6"/>
      <c r="O1621" s="6" t="b">
        <v>0</v>
      </c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43"/>
      <c r="AA1621" s="43"/>
      <c r="AB1621" s="43" t="s">
        <v>339</v>
      </c>
      <c r="AC1621" s="6" t="s">
        <v>339</v>
      </c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</row>
    <row r="1622">
      <c r="A1622" s="6"/>
      <c r="B1622" s="6"/>
      <c r="C1622" s="6"/>
      <c r="D1622" s="6"/>
      <c r="E1622" s="6"/>
      <c r="F1622" s="6" t="s">
        <v>96</v>
      </c>
      <c r="G1622" s="6"/>
      <c r="H1622" s="6" t="b">
        <v>0</v>
      </c>
      <c r="I1622" s="6" t="b">
        <v>0</v>
      </c>
      <c r="J1622" s="6" t="b">
        <v>0</v>
      </c>
      <c r="K1622" s="106"/>
      <c r="L1622" s="43"/>
      <c r="M1622" s="24"/>
      <c r="N1622" s="6"/>
      <c r="O1622" s="6" t="b">
        <v>0</v>
      </c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43"/>
      <c r="AA1622" s="43"/>
      <c r="AB1622" s="43" t="s">
        <v>339</v>
      </c>
      <c r="AC1622" s="6" t="s">
        <v>339</v>
      </c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</row>
    <row r="1623">
      <c r="A1623" s="6"/>
      <c r="B1623" s="6"/>
      <c r="C1623" s="6"/>
      <c r="D1623" s="6"/>
      <c r="E1623" s="6"/>
      <c r="F1623" s="6" t="s">
        <v>96</v>
      </c>
      <c r="G1623" s="6"/>
      <c r="H1623" s="6" t="b">
        <v>0</v>
      </c>
      <c r="I1623" s="6" t="b">
        <v>0</v>
      </c>
      <c r="J1623" s="6" t="b">
        <v>0</v>
      </c>
      <c r="K1623" s="106"/>
      <c r="L1623" s="43"/>
      <c r="M1623" s="24"/>
      <c r="N1623" s="6"/>
      <c r="O1623" s="6" t="b">
        <v>0</v>
      </c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43"/>
      <c r="AA1623" s="43"/>
      <c r="AB1623" s="43" t="s">
        <v>339</v>
      </c>
      <c r="AC1623" s="6" t="s">
        <v>339</v>
      </c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</row>
    <row r="1624">
      <c r="A1624" s="6"/>
      <c r="B1624" s="6"/>
      <c r="C1624" s="6"/>
      <c r="D1624" s="6"/>
      <c r="E1624" s="6"/>
      <c r="F1624" s="6" t="s">
        <v>96</v>
      </c>
      <c r="G1624" s="6"/>
      <c r="H1624" s="6" t="b">
        <v>0</v>
      </c>
      <c r="I1624" s="6" t="b">
        <v>0</v>
      </c>
      <c r="J1624" s="6" t="b">
        <v>0</v>
      </c>
      <c r="K1624" s="106"/>
      <c r="L1624" s="43"/>
      <c r="M1624" s="24"/>
      <c r="N1624" s="6"/>
      <c r="O1624" s="6" t="b">
        <v>0</v>
      </c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43"/>
      <c r="AA1624" s="43"/>
      <c r="AB1624" s="43" t="s">
        <v>339</v>
      </c>
      <c r="AC1624" s="6" t="s">
        <v>339</v>
      </c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</row>
    <row r="1625">
      <c r="A1625" s="6"/>
      <c r="B1625" s="6"/>
      <c r="C1625" s="6"/>
      <c r="D1625" s="6"/>
      <c r="E1625" s="6"/>
      <c r="F1625" s="6" t="s">
        <v>96</v>
      </c>
      <c r="G1625" s="6"/>
      <c r="H1625" s="6" t="b">
        <v>0</v>
      </c>
      <c r="I1625" s="6" t="b">
        <v>0</v>
      </c>
      <c r="J1625" s="6" t="b">
        <v>0</v>
      </c>
      <c r="K1625" s="106"/>
      <c r="L1625" s="43"/>
      <c r="M1625" s="24"/>
      <c r="N1625" s="6"/>
      <c r="O1625" s="6" t="b">
        <v>0</v>
      </c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43"/>
      <c r="AA1625" s="43"/>
      <c r="AB1625" s="43" t="s">
        <v>339</v>
      </c>
      <c r="AC1625" s="6" t="s">
        <v>339</v>
      </c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</row>
    <row r="1626">
      <c r="A1626" s="6"/>
      <c r="B1626" s="6"/>
      <c r="C1626" s="6"/>
      <c r="D1626" s="6"/>
      <c r="E1626" s="6"/>
      <c r="F1626" s="6" t="s">
        <v>96</v>
      </c>
      <c r="G1626" s="6"/>
      <c r="H1626" s="6" t="b">
        <v>0</v>
      </c>
      <c r="I1626" s="6" t="b">
        <v>0</v>
      </c>
      <c r="J1626" s="6" t="b">
        <v>0</v>
      </c>
      <c r="K1626" s="106"/>
      <c r="L1626" s="43"/>
      <c r="M1626" s="24"/>
      <c r="N1626" s="6"/>
      <c r="O1626" s="6" t="b">
        <v>0</v>
      </c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43"/>
      <c r="AA1626" s="43"/>
      <c r="AB1626" s="43" t="s">
        <v>339</v>
      </c>
      <c r="AC1626" s="6" t="s">
        <v>339</v>
      </c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</row>
    <row r="1627">
      <c r="A1627" s="6"/>
      <c r="B1627" s="6"/>
      <c r="C1627" s="6"/>
      <c r="D1627" s="6"/>
      <c r="E1627" s="6"/>
      <c r="F1627" s="6" t="s">
        <v>96</v>
      </c>
      <c r="G1627" s="6"/>
      <c r="H1627" s="6" t="b">
        <v>0</v>
      </c>
      <c r="I1627" s="6" t="b">
        <v>0</v>
      </c>
      <c r="J1627" s="6" t="b">
        <v>0</v>
      </c>
      <c r="K1627" s="106"/>
      <c r="L1627" s="43"/>
      <c r="M1627" s="24"/>
      <c r="N1627" s="6"/>
      <c r="O1627" s="6" t="b">
        <v>0</v>
      </c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43"/>
      <c r="AA1627" s="43"/>
      <c r="AB1627" s="43" t="s">
        <v>339</v>
      </c>
      <c r="AC1627" s="6" t="s">
        <v>339</v>
      </c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</row>
    <row r="1628">
      <c r="A1628" s="6"/>
      <c r="B1628" s="6"/>
      <c r="C1628" s="6"/>
      <c r="D1628" s="6"/>
      <c r="E1628" s="6"/>
      <c r="F1628" s="6" t="s">
        <v>96</v>
      </c>
      <c r="G1628" s="6"/>
      <c r="H1628" s="6" t="b">
        <v>0</v>
      </c>
      <c r="I1628" s="6" t="b">
        <v>0</v>
      </c>
      <c r="J1628" s="6" t="b">
        <v>0</v>
      </c>
      <c r="K1628" s="106"/>
      <c r="L1628" s="43"/>
      <c r="M1628" s="24"/>
      <c r="N1628" s="6"/>
      <c r="O1628" s="6" t="b">
        <v>0</v>
      </c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43"/>
      <c r="AA1628" s="43"/>
      <c r="AB1628" s="43" t="s">
        <v>339</v>
      </c>
      <c r="AC1628" s="6" t="s">
        <v>339</v>
      </c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</row>
    <row r="1629">
      <c r="A1629" s="6"/>
      <c r="B1629" s="6"/>
      <c r="C1629" s="6"/>
      <c r="D1629" s="6"/>
      <c r="E1629" s="6"/>
      <c r="F1629" s="6" t="s">
        <v>96</v>
      </c>
      <c r="G1629" s="6"/>
      <c r="H1629" s="6" t="b">
        <v>0</v>
      </c>
      <c r="I1629" s="6" t="b">
        <v>0</v>
      </c>
      <c r="J1629" s="6" t="b">
        <v>0</v>
      </c>
      <c r="K1629" s="106"/>
      <c r="L1629" s="43"/>
      <c r="M1629" s="24"/>
      <c r="N1629" s="6"/>
      <c r="O1629" s="6" t="b">
        <v>0</v>
      </c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43"/>
      <c r="AA1629" s="43"/>
      <c r="AB1629" s="43" t="s">
        <v>339</v>
      </c>
      <c r="AC1629" s="6" t="s">
        <v>339</v>
      </c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</row>
    <row r="1630">
      <c r="A1630" s="6"/>
      <c r="B1630" s="6"/>
      <c r="C1630" s="6"/>
      <c r="D1630" s="6"/>
      <c r="E1630" s="6"/>
      <c r="F1630" s="6" t="s">
        <v>96</v>
      </c>
      <c r="G1630" s="6"/>
      <c r="H1630" s="6" t="b">
        <v>0</v>
      </c>
      <c r="I1630" s="6" t="b">
        <v>0</v>
      </c>
      <c r="J1630" s="6" t="b">
        <v>0</v>
      </c>
      <c r="K1630" s="106"/>
      <c r="L1630" s="43"/>
      <c r="M1630" s="24"/>
      <c r="N1630" s="6"/>
      <c r="O1630" s="6" t="b">
        <v>0</v>
      </c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43"/>
      <c r="AA1630" s="43"/>
      <c r="AB1630" s="43" t="s">
        <v>339</v>
      </c>
      <c r="AC1630" s="6" t="s">
        <v>339</v>
      </c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</row>
    <row r="1631">
      <c r="A1631" s="6"/>
      <c r="B1631" s="6"/>
      <c r="C1631" s="6"/>
      <c r="D1631" s="6"/>
      <c r="E1631" s="6"/>
      <c r="F1631" s="6" t="s">
        <v>96</v>
      </c>
      <c r="G1631" s="6"/>
      <c r="H1631" s="6" t="b">
        <v>0</v>
      </c>
      <c r="I1631" s="6" t="b">
        <v>0</v>
      </c>
      <c r="J1631" s="6" t="b">
        <v>0</v>
      </c>
      <c r="K1631" s="106"/>
      <c r="L1631" s="43"/>
      <c r="M1631" s="24"/>
      <c r="N1631" s="6"/>
      <c r="O1631" s="6" t="b">
        <v>0</v>
      </c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43"/>
      <c r="AA1631" s="43"/>
      <c r="AB1631" s="43" t="s">
        <v>339</v>
      </c>
      <c r="AC1631" s="6" t="s">
        <v>339</v>
      </c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</row>
    <row r="1632">
      <c r="A1632" s="6"/>
      <c r="B1632" s="6"/>
      <c r="C1632" s="6"/>
      <c r="D1632" s="6"/>
      <c r="E1632" s="6"/>
      <c r="F1632" s="6" t="s">
        <v>96</v>
      </c>
      <c r="G1632" s="6"/>
      <c r="H1632" s="6" t="b">
        <v>0</v>
      </c>
      <c r="I1632" s="6" t="b">
        <v>0</v>
      </c>
      <c r="J1632" s="6" t="b">
        <v>0</v>
      </c>
      <c r="K1632" s="106"/>
      <c r="L1632" s="43"/>
      <c r="M1632" s="24"/>
      <c r="N1632" s="6"/>
      <c r="O1632" s="6" t="b">
        <v>0</v>
      </c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43"/>
      <c r="AA1632" s="43"/>
      <c r="AB1632" s="43" t="s">
        <v>339</v>
      </c>
      <c r="AC1632" s="6" t="s">
        <v>339</v>
      </c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</row>
    <row r="1633">
      <c r="A1633" s="6"/>
      <c r="B1633" s="6"/>
      <c r="C1633" s="6"/>
      <c r="D1633" s="6"/>
      <c r="E1633" s="6"/>
      <c r="F1633" s="6" t="s">
        <v>96</v>
      </c>
      <c r="G1633" s="6"/>
      <c r="H1633" s="6" t="b">
        <v>0</v>
      </c>
      <c r="I1633" s="6" t="b">
        <v>0</v>
      </c>
      <c r="J1633" s="6" t="b">
        <v>0</v>
      </c>
      <c r="K1633" s="106"/>
      <c r="L1633" s="43"/>
      <c r="M1633" s="24"/>
      <c r="N1633" s="6"/>
      <c r="O1633" s="6" t="b">
        <v>0</v>
      </c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43"/>
      <c r="AA1633" s="43"/>
      <c r="AB1633" s="43" t="s">
        <v>339</v>
      </c>
      <c r="AC1633" s="6" t="s">
        <v>339</v>
      </c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</row>
    <row r="1634">
      <c r="A1634" s="6"/>
      <c r="B1634" s="6"/>
      <c r="C1634" s="6"/>
      <c r="D1634" s="6"/>
      <c r="E1634" s="6"/>
      <c r="F1634" s="6" t="s">
        <v>96</v>
      </c>
      <c r="G1634" s="6"/>
      <c r="H1634" s="6" t="b">
        <v>0</v>
      </c>
      <c r="I1634" s="6" t="b">
        <v>0</v>
      </c>
      <c r="J1634" s="6" t="b">
        <v>0</v>
      </c>
      <c r="K1634" s="106"/>
      <c r="L1634" s="43"/>
      <c r="M1634" s="24"/>
      <c r="N1634" s="6"/>
      <c r="O1634" s="6" t="b">
        <v>0</v>
      </c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43"/>
      <c r="AA1634" s="43"/>
      <c r="AB1634" s="43" t="s">
        <v>339</v>
      </c>
      <c r="AC1634" s="6" t="s">
        <v>339</v>
      </c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</row>
    <row r="1635">
      <c r="A1635" s="6"/>
      <c r="B1635" s="6"/>
      <c r="C1635" s="6"/>
      <c r="D1635" s="6"/>
      <c r="E1635" s="6"/>
      <c r="F1635" s="6" t="s">
        <v>96</v>
      </c>
      <c r="G1635" s="6"/>
      <c r="H1635" s="6" t="b">
        <v>0</v>
      </c>
      <c r="I1635" s="6" t="b">
        <v>0</v>
      </c>
      <c r="J1635" s="6" t="b">
        <v>0</v>
      </c>
      <c r="K1635" s="106"/>
      <c r="L1635" s="43"/>
      <c r="M1635" s="24"/>
      <c r="N1635" s="6"/>
      <c r="O1635" s="6" t="b">
        <v>0</v>
      </c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43"/>
      <c r="AA1635" s="43"/>
      <c r="AB1635" s="43" t="s">
        <v>339</v>
      </c>
      <c r="AC1635" s="6" t="s">
        <v>339</v>
      </c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</row>
    <row r="1636">
      <c r="A1636" s="6"/>
      <c r="B1636" s="6"/>
      <c r="C1636" s="6"/>
      <c r="D1636" s="6"/>
      <c r="E1636" s="6"/>
      <c r="F1636" s="6" t="s">
        <v>96</v>
      </c>
      <c r="G1636" s="6"/>
      <c r="H1636" s="6" t="b">
        <v>0</v>
      </c>
      <c r="I1636" s="6" t="b">
        <v>0</v>
      </c>
      <c r="J1636" s="6" t="b">
        <v>0</v>
      </c>
      <c r="K1636" s="106"/>
      <c r="L1636" s="43"/>
      <c r="M1636" s="24"/>
      <c r="N1636" s="6"/>
      <c r="O1636" s="6" t="b">
        <v>0</v>
      </c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43"/>
      <c r="AA1636" s="43"/>
      <c r="AB1636" s="43" t="s">
        <v>339</v>
      </c>
      <c r="AC1636" s="6" t="s">
        <v>339</v>
      </c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</row>
    <row r="1637">
      <c r="A1637" s="6"/>
      <c r="B1637" s="6"/>
      <c r="C1637" s="6"/>
      <c r="D1637" s="6"/>
      <c r="E1637" s="6"/>
      <c r="F1637" s="6" t="s">
        <v>96</v>
      </c>
      <c r="G1637" s="6"/>
      <c r="H1637" s="6" t="b">
        <v>0</v>
      </c>
      <c r="I1637" s="6" t="b">
        <v>0</v>
      </c>
      <c r="J1637" s="6" t="b">
        <v>0</v>
      </c>
      <c r="K1637" s="106"/>
      <c r="L1637" s="43"/>
      <c r="M1637" s="24"/>
      <c r="N1637" s="6"/>
      <c r="O1637" s="6" t="b">
        <v>0</v>
      </c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43"/>
      <c r="AA1637" s="43"/>
      <c r="AB1637" s="43" t="s">
        <v>339</v>
      </c>
      <c r="AC1637" s="6" t="s">
        <v>339</v>
      </c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</row>
    <row r="1638">
      <c r="A1638" s="6"/>
      <c r="B1638" s="6"/>
      <c r="C1638" s="6"/>
      <c r="D1638" s="6"/>
      <c r="E1638" s="6"/>
      <c r="F1638" s="6" t="s">
        <v>96</v>
      </c>
      <c r="G1638" s="6"/>
      <c r="H1638" s="6" t="b">
        <v>0</v>
      </c>
      <c r="I1638" s="6" t="b">
        <v>0</v>
      </c>
      <c r="J1638" s="6" t="b">
        <v>0</v>
      </c>
      <c r="K1638" s="106"/>
      <c r="L1638" s="43"/>
      <c r="M1638" s="24"/>
      <c r="N1638" s="6"/>
      <c r="O1638" s="6" t="b">
        <v>0</v>
      </c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43"/>
      <c r="AA1638" s="43"/>
      <c r="AB1638" s="43" t="s">
        <v>339</v>
      </c>
      <c r="AC1638" s="6" t="s">
        <v>339</v>
      </c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</row>
    <row r="1639">
      <c r="A1639" s="6"/>
      <c r="B1639" s="6"/>
      <c r="C1639" s="6"/>
      <c r="D1639" s="6"/>
      <c r="E1639" s="6"/>
      <c r="F1639" s="6" t="s">
        <v>96</v>
      </c>
      <c r="G1639" s="6"/>
      <c r="H1639" s="6" t="b">
        <v>0</v>
      </c>
      <c r="I1639" s="6" t="b">
        <v>0</v>
      </c>
      <c r="J1639" s="6" t="b">
        <v>0</v>
      </c>
      <c r="K1639" s="106"/>
      <c r="L1639" s="43"/>
      <c r="M1639" s="24"/>
      <c r="N1639" s="6"/>
      <c r="O1639" s="6" t="b">
        <v>0</v>
      </c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43"/>
      <c r="AA1639" s="43"/>
      <c r="AB1639" s="43" t="s">
        <v>339</v>
      </c>
      <c r="AC1639" s="6" t="s">
        <v>339</v>
      </c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</row>
    <row r="1640">
      <c r="A1640" s="6"/>
      <c r="B1640" s="6"/>
      <c r="C1640" s="6"/>
      <c r="D1640" s="6"/>
      <c r="E1640" s="6"/>
      <c r="F1640" s="6" t="s">
        <v>96</v>
      </c>
      <c r="G1640" s="6"/>
      <c r="H1640" s="6" t="b">
        <v>0</v>
      </c>
      <c r="I1640" s="6" t="b">
        <v>0</v>
      </c>
      <c r="J1640" s="6" t="b">
        <v>0</v>
      </c>
      <c r="K1640" s="106"/>
      <c r="L1640" s="43"/>
      <c r="M1640" s="24"/>
      <c r="N1640" s="6"/>
      <c r="O1640" s="6" t="b">
        <v>0</v>
      </c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43"/>
      <c r="AA1640" s="43"/>
      <c r="AB1640" s="43" t="s">
        <v>339</v>
      </c>
      <c r="AC1640" s="6" t="s">
        <v>339</v>
      </c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</row>
    <row r="1641">
      <c r="A1641" s="6"/>
      <c r="B1641" s="6"/>
      <c r="C1641" s="6"/>
      <c r="D1641" s="6"/>
      <c r="E1641" s="6"/>
      <c r="F1641" s="6" t="s">
        <v>96</v>
      </c>
      <c r="G1641" s="6"/>
      <c r="H1641" s="6" t="b">
        <v>0</v>
      </c>
      <c r="I1641" s="6" t="b">
        <v>0</v>
      </c>
      <c r="J1641" s="6" t="b">
        <v>0</v>
      </c>
      <c r="K1641" s="106"/>
      <c r="L1641" s="43"/>
      <c r="M1641" s="24"/>
      <c r="N1641" s="6"/>
      <c r="O1641" s="6" t="b">
        <v>0</v>
      </c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43"/>
      <c r="AA1641" s="43"/>
      <c r="AB1641" s="43" t="s">
        <v>339</v>
      </c>
      <c r="AC1641" s="6" t="s">
        <v>339</v>
      </c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</row>
    <row r="1642">
      <c r="A1642" s="6"/>
      <c r="B1642" s="6"/>
      <c r="C1642" s="6"/>
      <c r="D1642" s="6"/>
      <c r="E1642" s="6"/>
      <c r="F1642" s="6" t="s">
        <v>96</v>
      </c>
      <c r="G1642" s="6"/>
      <c r="H1642" s="6" t="b">
        <v>0</v>
      </c>
      <c r="I1642" s="6" t="b">
        <v>0</v>
      </c>
      <c r="J1642" s="6" t="b">
        <v>0</v>
      </c>
      <c r="K1642" s="106"/>
      <c r="L1642" s="43"/>
      <c r="M1642" s="24"/>
      <c r="N1642" s="6"/>
      <c r="O1642" s="6" t="b">
        <v>0</v>
      </c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43"/>
      <c r="AA1642" s="43"/>
      <c r="AB1642" s="43" t="s">
        <v>339</v>
      </c>
      <c r="AC1642" s="6" t="s">
        <v>339</v>
      </c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</row>
    <row r="1643">
      <c r="A1643" s="6"/>
      <c r="B1643" s="6"/>
      <c r="C1643" s="6"/>
      <c r="D1643" s="6"/>
      <c r="E1643" s="6"/>
      <c r="F1643" s="6" t="s">
        <v>96</v>
      </c>
      <c r="G1643" s="6"/>
      <c r="H1643" s="6" t="b">
        <v>0</v>
      </c>
      <c r="I1643" s="6" t="b">
        <v>0</v>
      </c>
      <c r="J1643" s="6" t="b">
        <v>0</v>
      </c>
      <c r="K1643" s="106"/>
      <c r="L1643" s="43"/>
      <c r="M1643" s="24"/>
      <c r="N1643" s="6"/>
      <c r="O1643" s="6" t="b">
        <v>0</v>
      </c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43"/>
      <c r="AA1643" s="43"/>
      <c r="AB1643" s="43" t="s">
        <v>339</v>
      </c>
      <c r="AC1643" s="6" t="s">
        <v>339</v>
      </c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</row>
    <row r="1644">
      <c r="A1644" s="6"/>
      <c r="B1644" s="6"/>
      <c r="C1644" s="6"/>
      <c r="D1644" s="6"/>
      <c r="E1644" s="6"/>
      <c r="F1644" s="6" t="s">
        <v>96</v>
      </c>
      <c r="G1644" s="6"/>
      <c r="H1644" s="6" t="b">
        <v>0</v>
      </c>
      <c r="I1644" s="6" t="b">
        <v>0</v>
      </c>
      <c r="J1644" s="6" t="b">
        <v>0</v>
      </c>
      <c r="K1644" s="106"/>
      <c r="L1644" s="43"/>
      <c r="M1644" s="24"/>
      <c r="N1644" s="6"/>
      <c r="O1644" s="6" t="b">
        <v>0</v>
      </c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43"/>
      <c r="AA1644" s="43"/>
      <c r="AB1644" s="43" t="s">
        <v>339</v>
      </c>
      <c r="AC1644" s="6" t="s">
        <v>339</v>
      </c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</row>
    <row r="1645">
      <c r="A1645" s="6"/>
      <c r="B1645" s="6"/>
      <c r="C1645" s="6"/>
      <c r="D1645" s="6"/>
      <c r="E1645" s="6"/>
      <c r="F1645" s="6" t="s">
        <v>96</v>
      </c>
      <c r="G1645" s="6"/>
      <c r="H1645" s="6" t="b">
        <v>0</v>
      </c>
      <c r="I1645" s="6" t="b">
        <v>0</v>
      </c>
      <c r="J1645" s="6" t="b">
        <v>0</v>
      </c>
      <c r="K1645" s="106"/>
      <c r="L1645" s="43"/>
      <c r="M1645" s="24"/>
      <c r="N1645" s="6"/>
      <c r="O1645" s="6" t="b">
        <v>0</v>
      </c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43"/>
      <c r="AA1645" s="43"/>
      <c r="AB1645" s="43" t="s">
        <v>339</v>
      </c>
      <c r="AC1645" s="6" t="s">
        <v>339</v>
      </c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</row>
    <row r="1646">
      <c r="A1646" s="6"/>
      <c r="B1646" s="6"/>
      <c r="C1646" s="6"/>
      <c r="D1646" s="6"/>
      <c r="E1646" s="6"/>
      <c r="F1646" s="6" t="s">
        <v>96</v>
      </c>
      <c r="G1646" s="6"/>
      <c r="H1646" s="6" t="b">
        <v>0</v>
      </c>
      <c r="I1646" s="6" t="b">
        <v>0</v>
      </c>
      <c r="J1646" s="6" t="b">
        <v>0</v>
      </c>
      <c r="K1646" s="106"/>
      <c r="L1646" s="43"/>
      <c r="M1646" s="24"/>
      <c r="N1646" s="6"/>
      <c r="O1646" s="6" t="b">
        <v>0</v>
      </c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43"/>
      <c r="AA1646" s="43"/>
      <c r="AB1646" s="43" t="s">
        <v>339</v>
      </c>
      <c r="AC1646" s="6" t="s">
        <v>339</v>
      </c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</row>
    <row r="1647">
      <c r="A1647" s="6"/>
      <c r="B1647" s="6"/>
      <c r="C1647" s="6"/>
      <c r="D1647" s="6"/>
      <c r="E1647" s="6"/>
      <c r="F1647" s="6" t="s">
        <v>96</v>
      </c>
      <c r="G1647" s="6"/>
      <c r="H1647" s="6" t="b">
        <v>0</v>
      </c>
      <c r="I1647" s="6" t="b">
        <v>0</v>
      </c>
      <c r="J1647" s="6" t="b">
        <v>0</v>
      </c>
      <c r="K1647" s="106"/>
      <c r="L1647" s="43"/>
      <c r="M1647" s="24"/>
      <c r="N1647" s="6"/>
      <c r="O1647" s="6" t="b">
        <v>0</v>
      </c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43"/>
      <c r="AA1647" s="43"/>
      <c r="AB1647" s="43" t="s">
        <v>339</v>
      </c>
      <c r="AC1647" s="6" t="s">
        <v>339</v>
      </c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</row>
    <row r="1648">
      <c r="A1648" s="6"/>
      <c r="B1648" s="6"/>
      <c r="C1648" s="6"/>
      <c r="D1648" s="6"/>
      <c r="E1648" s="6"/>
      <c r="F1648" s="6" t="s">
        <v>96</v>
      </c>
      <c r="G1648" s="6"/>
      <c r="H1648" s="6" t="b">
        <v>0</v>
      </c>
      <c r="I1648" s="6" t="b">
        <v>0</v>
      </c>
      <c r="J1648" s="6" t="b">
        <v>0</v>
      </c>
      <c r="K1648" s="106"/>
      <c r="L1648" s="43"/>
      <c r="M1648" s="24"/>
      <c r="N1648" s="6"/>
      <c r="O1648" s="6" t="b">
        <v>0</v>
      </c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43"/>
      <c r="AA1648" s="43"/>
      <c r="AB1648" s="43" t="s">
        <v>339</v>
      </c>
      <c r="AC1648" s="6" t="s">
        <v>339</v>
      </c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</row>
    <row r="1649">
      <c r="A1649" s="6"/>
      <c r="B1649" s="6"/>
      <c r="C1649" s="6"/>
      <c r="D1649" s="6"/>
      <c r="E1649" s="6"/>
      <c r="F1649" s="6" t="s">
        <v>96</v>
      </c>
      <c r="G1649" s="6"/>
      <c r="H1649" s="6" t="b">
        <v>0</v>
      </c>
      <c r="I1649" s="6" t="b">
        <v>0</v>
      </c>
      <c r="J1649" s="6" t="b">
        <v>0</v>
      </c>
      <c r="K1649" s="106"/>
      <c r="L1649" s="43"/>
      <c r="M1649" s="24"/>
      <c r="N1649" s="6"/>
      <c r="O1649" s="6" t="b">
        <v>0</v>
      </c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43"/>
      <c r="AA1649" s="43"/>
      <c r="AB1649" s="43" t="s">
        <v>339</v>
      </c>
      <c r="AC1649" s="6" t="s">
        <v>339</v>
      </c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</row>
    <row r="1650">
      <c r="A1650" s="6"/>
      <c r="B1650" s="6"/>
      <c r="C1650" s="6"/>
      <c r="D1650" s="6"/>
      <c r="E1650" s="6"/>
      <c r="F1650" s="6" t="s">
        <v>96</v>
      </c>
      <c r="G1650" s="6"/>
      <c r="H1650" s="6" t="b">
        <v>0</v>
      </c>
      <c r="I1650" s="6" t="b">
        <v>0</v>
      </c>
      <c r="J1650" s="6" t="b">
        <v>0</v>
      </c>
      <c r="K1650" s="106"/>
      <c r="L1650" s="43"/>
      <c r="M1650" s="24"/>
      <c r="N1650" s="6"/>
      <c r="O1650" s="6" t="b">
        <v>0</v>
      </c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43"/>
      <c r="AA1650" s="43"/>
      <c r="AB1650" s="43" t="s">
        <v>339</v>
      </c>
      <c r="AC1650" s="6" t="s">
        <v>339</v>
      </c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</row>
    <row r="1651">
      <c r="A1651" s="6"/>
      <c r="B1651" s="6"/>
      <c r="C1651" s="6"/>
      <c r="D1651" s="6"/>
      <c r="E1651" s="6"/>
      <c r="F1651" s="6" t="s">
        <v>96</v>
      </c>
      <c r="G1651" s="6"/>
      <c r="H1651" s="6" t="b">
        <v>0</v>
      </c>
      <c r="I1651" s="6" t="b">
        <v>0</v>
      </c>
      <c r="J1651" s="6" t="b">
        <v>0</v>
      </c>
      <c r="K1651" s="106"/>
      <c r="L1651" s="43"/>
      <c r="M1651" s="24"/>
      <c r="N1651" s="6"/>
      <c r="O1651" s="6" t="b">
        <v>0</v>
      </c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43"/>
      <c r="AA1651" s="43"/>
      <c r="AB1651" s="43" t="s">
        <v>339</v>
      </c>
      <c r="AC1651" s="6" t="s">
        <v>339</v>
      </c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</row>
    <row r="1652">
      <c r="A1652" s="6"/>
      <c r="B1652" s="6"/>
      <c r="C1652" s="6"/>
      <c r="D1652" s="6"/>
      <c r="E1652" s="6"/>
      <c r="F1652" s="6" t="s">
        <v>96</v>
      </c>
      <c r="G1652" s="6"/>
      <c r="H1652" s="6" t="b">
        <v>0</v>
      </c>
      <c r="I1652" s="6" t="b">
        <v>0</v>
      </c>
      <c r="J1652" s="6" t="b">
        <v>0</v>
      </c>
      <c r="K1652" s="106"/>
      <c r="L1652" s="43"/>
      <c r="M1652" s="24"/>
      <c r="N1652" s="6"/>
      <c r="O1652" s="6" t="b">
        <v>0</v>
      </c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43"/>
      <c r="AA1652" s="43"/>
      <c r="AB1652" s="43" t="s">
        <v>339</v>
      </c>
      <c r="AC1652" s="6" t="s">
        <v>339</v>
      </c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</row>
    <row r="1653">
      <c r="A1653" s="6"/>
      <c r="B1653" s="6"/>
      <c r="C1653" s="6"/>
      <c r="D1653" s="6"/>
      <c r="E1653" s="6"/>
      <c r="F1653" s="6" t="s">
        <v>96</v>
      </c>
      <c r="G1653" s="6"/>
      <c r="H1653" s="6" t="b">
        <v>0</v>
      </c>
      <c r="I1653" s="6" t="b">
        <v>0</v>
      </c>
      <c r="J1653" s="6" t="b">
        <v>0</v>
      </c>
      <c r="K1653" s="106"/>
      <c r="L1653" s="43"/>
      <c r="M1653" s="24"/>
      <c r="N1653" s="6"/>
      <c r="O1653" s="6" t="b">
        <v>0</v>
      </c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43"/>
      <c r="AA1653" s="43"/>
      <c r="AB1653" s="43" t="s">
        <v>339</v>
      </c>
      <c r="AC1653" s="6" t="s">
        <v>339</v>
      </c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</row>
    <row r="1654">
      <c r="A1654" s="6"/>
      <c r="B1654" s="6"/>
      <c r="C1654" s="6"/>
      <c r="D1654" s="6"/>
      <c r="E1654" s="6"/>
      <c r="F1654" s="6" t="s">
        <v>96</v>
      </c>
      <c r="G1654" s="6"/>
      <c r="H1654" s="6" t="b">
        <v>0</v>
      </c>
      <c r="I1654" s="6" t="b">
        <v>0</v>
      </c>
      <c r="J1654" s="6" t="b">
        <v>0</v>
      </c>
      <c r="K1654" s="106"/>
      <c r="L1654" s="43"/>
      <c r="M1654" s="24"/>
      <c r="N1654" s="6"/>
      <c r="O1654" s="6" t="b">
        <v>0</v>
      </c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43"/>
      <c r="AA1654" s="43"/>
      <c r="AB1654" s="43" t="s">
        <v>339</v>
      </c>
      <c r="AC1654" s="6" t="s">
        <v>339</v>
      </c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</row>
    <row r="1655">
      <c r="A1655" s="6"/>
      <c r="B1655" s="6"/>
      <c r="C1655" s="6"/>
      <c r="D1655" s="6"/>
      <c r="E1655" s="6"/>
      <c r="F1655" s="6" t="s">
        <v>96</v>
      </c>
      <c r="G1655" s="6"/>
      <c r="H1655" s="6" t="b">
        <v>0</v>
      </c>
      <c r="I1655" s="6" t="b">
        <v>0</v>
      </c>
      <c r="J1655" s="6" t="b">
        <v>0</v>
      </c>
      <c r="K1655" s="106"/>
      <c r="L1655" s="43"/>
      <c r="M1655" s="24"/>
      <c r="N1655" s="6"/>
      <c r="O1655" s="6" t="b">
        <v>0</v>
      </c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43"/>
      <c r="AA1655" s="43"/>
      <c r="AB1655" s="43" t="s">
        <v>339</v>
      </c>
      <c r="AC1655" s="6" t="s">
        <v>339</v>
      </c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</row>
    <row r="1656">
      <c r="A1656" s="6"/>
      <c r="B1656" s="6"/>
      <c r="C1656" s="6"/>
      <c r="D1656" s="6"/>
      <c r="E1656" s="6"/>
      <c r="F1656" s="6" t="s">
        <v>96</v>
      </c>
      <c r="G1656" s="6"/>
      <c r="H1656" s="6" t="b">
        <v>0</v>
      </c>
      <c r="I1656" s="6" t="b">
        <v>0</v>
      </c>
      <c r="J1656" s="6" t="b">
        <v>0</v>
      </c>
      <c r="K1656" s="106"/>
      <c r="L1656" s="43"/>
      <c r="M1656" s="24"/>
      <c r="N1656" s="6"/>
      <c r="O1656" s="6" t="b">
        <v>0</v>
      </c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43"/>
      <c r="AA1656" s="43"/>
      <c r="AB1656" s="43" t="s">
        <v>339</v>
      </c>
      <c r="AC1656" s="6" t="s">
        <v>339</v>
      </c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</row>
    <row r="1657">
      <c r="A1657" s="6"/>
      <c r="B1657" s="6"/>
      <c r="C1657" s="6"/>
      <c r="D1657" s="6"/>
      <c r="E1657" s="6"/>
      <c r="F1657" s="6" t="s">
        <v>96</v>
      </c>
      <c r="G1657" s="6"/>
      <c r="H1657" s="6" t="b">
        <v>0</v>
      </c>
      <c r="I1657" s="6" t="b">
        <v>0</v>
      </c>
      <c r="J1657" s="6" t="b">
        <v>0</v>
      </c>
      <c r="K1657" s="106"/>
      <c r="L1657" s="43"/>
      <c r="M1657" s="24"/>
      <c r="N1657" s="6"/>
      <c r="O1657" s="6" t="b">
        <v>0</v>
      </c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43"/>
      <c r="AA1657" s="43"/>
      <c r="AB1657" s="43" t="s">
        <v>339</v>
      </c>
      <c r="AC1657" s="6" t="s">
        <v>339</v>
      </c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</row>
    <row r="1658">
      <c r="A1658" s="6"/>
      <c r="B1658" s="6"/>
      <c r="C1658" s="6"/>
      <c r="D1658" s="6"/>
      <c r="E1658" s="6"/>
      <c r="F1658" s="6" t="s">
        <v>96</v>
      </c>
      <c r="G1658" s="6"/>
      <c r="H1658" s="6" t="b">
        <v>0</v>
      </c>
      <c r="I1658" s="6" t="b">
        <v>0</v>
      </c>
      <c r="J1658" s="6" t="b">
        <v>0</v>
      </c>
      <c r="K1658" s="106"/>
      <c r="L1658" s="43"/>
      <c r="M1658" s="24"/>
      <c r="N1658" s="6"/>
      <c r="O1658" s="6" t="b">
        <v>0</v>
      </c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43"/>
      <c r="AA1658" s="43"/>
      <c r="AB1658" s="43" t="s">
        <v>339</v>
      </c>
      <c r="AC1658" s="6" t="s">
        <v>339</v>
      </c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</row>
    <row r="1659">
      <c r="A1659" s="6"/>
      <c r="B1659" s="6"/>
      <c r="C1659" s="6"/>
      <c r="D1659" s="6"/>
      <c r="E1659" s="6"/>
      <c r="F1659" s="6" t="s">
        <v>96</v>
      </c>
      <c r="G1659" s="6"/>
      <c r="H1659" s="6" t="b">
        <v>0</v>
      </c>
      <c r="I1659" s="6" t="b">
        <v>0</v>
      </c>
      <c r="J1659" s="6" t="b">
        <v>0</v>
      </c>
      <c r="K1659" s="106"/>
      <c r="L1659" s="43"/>
      <c r="M1659" s="24"/>
      <c r="N1659" s="6"/>
      <c r="O1659" s="6" t="b">
        <v>0</v>
      </c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43"/>
      <c r="AA1659" s="43"/>
      <c r="AB1659" s="43" t="s">
        <v>339</v>
      </c>
      <c r="AC1659" s="6" t="s">
        <v>339</v>
      </c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</row>
    <row r="1660">
      <c r="A1660" s="6"/>
      <c r="B1660" s="6"/>
      <c r="C1660" s="6"/>
      <c r="D1660" s="6"/>
      <c r="E1660" s="6"/>
      <c r="F1660" s="6" t="s">
        <v>96</v>
      </c>
      <c r="G1660" s="6"/>
      <c r="H1660" s="6" t="b">
        <v>0</v>
      </c>
      <c r="I1660" s="6" t="b">
        <v>0</v>
      </c>
      <c r="J1660" s="6" t="b">
        <v>0</v>
      </c>
      <c r="K1660" s="106"/>
      <c r="L1660" s="43"/>
      <c r="M1660" s="24"/>
      <c r="N1660" s="6"/>
      <c r="O1660" s="6" t="b">
        <v>0</v>
      </c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43"/>
      <c r="AA1660" s="43"/>
      <c r="AB1660" s="43" t="s">
        <v>339</v>
      </c>
      <c r="AC1660" s="6" t="s">
        <v>339</v>
      </c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</row>
    <row r="1661">
      <c r="A1661" s="6"/>
      <c r="B1661" s="6"/>
      <c r="C1661" s="6"/>
      <c r="D1661" s="6"/>
      <c r="E1661" s="6"/>
      <c r="F1661" s="6" t="s">
        <v>96</v>
      </c>
      <c r="G1661" s="6"/>
      <c r="H1661" s="6" t="b">
        <v>0</v>
      </c>
      <c r="I1661" s="6" t="b">
        <v>0</v>
      </c>
      <c r="J1661" s="6" t="b">
        <v>0</v>
      </c>
      <c r="K1661" s="106"/>
      <c r="L1661" s="43"/>
      <c r="M1661" s="24"/>
      <c r="N1661" s="6"/>
      <c r="O1661" s="6" t="b">
        <v>0</v>
      </c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43"/>
      <c r="AA1661" s="43"/>
      <c r="AB1661" s="43" t="s">
        <v>339</v>
      </c>
      <c r="AC1661" s="6" t="s">
        <v>339</v>
      </c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</row>
    <row r="1662">
      <c r="A1662" s="6"/>
      <c r="B1662" s="6"/>
      <c r="C1662" s="6"/>
      <c r="D1662" s="6"/>
      <c r="E1662" s="6"/>
      <c r="F1662" s="6" t="s">
        <v>96</v>
      </c>
      <c r="G1662" s="6"/>
      <c r="H1662" s="6" t="b">
        <v>0</v>
      </c>
      <c r="I1662" s="6" t="b">
        <v>0</v>
      </c>
      <c r="J1662" s="6" t="b">
        <v>0</v>
      </c>
      <c r="K1662" s="106"/>
      <c r="L1662" s="43"/>
      <c r="M1662" s="24"/>
      <c r="N1662" s="6"/>
      <c r="O1662" s="6" t="b">
        <v>0</v>
      </c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43"/>
      <c r="AA1662" s="43"/>
      <c r="AB1662" s="43" t="s">
        <v>339</v>
      </c>
      <c r="AC1662" s="6" t="s">
        <v>339</v>
      </c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</row>
    <row r="1663">
      <c r="A1663" s="6"/>
      <c r="B1663" s="6"/>
      <c r="C1663" s="6"/>
      <c r="D1663" s="6"/>
      <c r="E1663" s="6"/>
      <c r="F1663" s="6" t="s">
        <v>96</v>
      </c>
      <c r="G1663" s="6"/>
      <c r="H1663" s="6" t="b">
        <v>0</v>
      </c>
      <c r="I1663" s="6" t="b">
        <v>0</v>
      </c>
      <c r="J1663" s="6" t="b">
        <v>0</v>
      </c>
      <c r="K1663" s="106"/>
      <c r="L1663" s="43"/>
      <c r="M1663" s="24"/>
      <c r="N1663" s="6"/>
      <c r="O1663" s="6" t="b">
        <v>0</v>
      </c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43"/>
      <c r="AA1663" s="43"/>
      <c r="AB1663" s="43" t="s">
        <v>339</v>
      </c>
      <c r="AC1663" s="6" t="s">
        <v>339</v>
      </c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</row>
    <row r="1664">
      <c r="A1664" s="6"/>
      <c r="B1664" s="6"/>
      <c r="C1664" s="6"/>
      <c r="D1664" s="6"/>
      <c r="E1664" s="6"/>
      <c r="F1664" s="6" t="s">
        <v>96</v>
      </c>
      <c r="G1664" s="6"/>
      <c r="H1664" s="6" t="b">
        <v>0</v>
      </c>
      <c r="I1664" s="6" t="b">
        <v>0</v>
      </c>
      <c r="J1664" s="6" t="b">
        <v>0</v>
      </c>
      <c r="K1664" s="106"/>
      <c r="L1664" s="43"/>
      <c r="M1664" s="24"/>
      <c r="N1664" s="6"/>
      <c r="O1664" s="6" t="b">
        <v>0</v>
      </c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43"/>
      <c r="AA1664" s="43"/>
      <c r="AB1664" s="43" t="s">
        <v>339</v>
      </c>
      <c r="AC1664" s="6" t="s">
        <v>339</v>
      </c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</row>
    <row r="1665">
      <c r="A1665" s="6"/>
      <c r="B1665" s="6"/>
      <c r="C1665" s="6"/>
      <c r="D1665" s="6"/>
      <c r="E1665" s="6"/>
      <c r="F1665" s="6" t="s">
        <v>96</v>
      </c>
      <c r="G1665" s="6"/>
      <c r="H1665" s="6" t="b">
        <v>0</v>
      </c>
      <c r="I1665" s="6" t="b">
        <v>0</v>
      </c>
      <c r="J1665" s="6" t="b">
        <v>0</v>
      </c>
      <c r="K1665" s="106"/>
      <c r="L1665" s="43"/>
      <c r="M1665" s="24"/>
      <c r="N1665" s="6"/>
      <c r="O1665" s="6" t="b">
        <v>0</v>
      </c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43"/>
      <c r="AA1665" s="43"/>
      <c r="AB1665" s="43" t="s">
        <v>339</v>
      </c>
      <c r="AC1665" s="6" t="s">
        <v>339</v>
      </c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</row>
    <row r="1666">
      <c r="A1666" s="6"/>
      <c r="B1666" s="6"/>
      <c r="C1666" s="6"/>
      <c r="D1666" s="6"/>
      <c r="E1666" s="6"/>
      <c r="F1666" s="6" t="s">
        <v>96</v>
      </c>
      <c r="G1666" s="6"/>
      <c r="H1666" s="6" t="b">
        <v>0</v>
      </c>
      <c r="I1666" s="6" t="b">
        <v>0</v>
      </c>
      <c r="J1666" s="6" t="b">
        <v>0</v>
      </c>
      <c r="K1666" s="106"/>
      <c r="L1666" s="43"/>
      <c r="M1666" s="24"/>
      <c r="N1666" s="6"/>
      <c r="O1666" s="6" t="b">
        <v>0</v>
      </c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43"/>
      <c r="AA1666" s="43"/>
      <c r="AB1666" s="43" t="s">
        <v>339</v>
      </c>
      <c r="AC1666" s="6" t="s">
        <v>339</v>
      </c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</row>
    <row r="1667">
      <c r="A1667" s="6"/>
      <c r="B1667" s="6"/>
      <c r="C1667" s="6"/>
      <c r="D1667" s="6"/>
      <c r="E1667" s="6"/>
      <c r="F1667" s="6" t="s">
        <v>96</v>
      </c>
      <c r="G1667" s="6"/>
      <c r="H1667" s="6" t="b">
        <v>0</v>
      </c>
      <c r="I1667" s="6" t="b">
        <v>0</v>
      </c>
      <c r="J1667" s="6" t="b">
        <v>0</v>
      </c>
      <c r="K1667" s="106"/>
      <c r="L1667" s="43"/>
      <c r="M1667" s="24"/>
      <c r="N1667" s="6"/>
      <c r="O1667" s="6" t="b">
        <v>0</v>
      </c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43"/>
      <c r="AA1667" s="43"/>
      <c r="AB1667" s="43" t="s">
        <v>339</v>
      </c>
      <c r="AC1667" s="6" t="s">
        <v>339</v>
      </c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</row>
    <row r="1668">
      <c r="A1668" s="6"/>
      <c r="B1668" s="6"/>
      <c r="C1668" s="6"/>
      <c r="D1668" s="6"/>
      <c r="E1668" s="6"/>
      <c r="F1668" s="6" t="s">
        <v>96</v>
      </c>
      <c r="G1668" s="6"/>
      <c r="H1668" s="6" t="b">
        <v>0</v>
      </c>
      <c r="I1668" s="6" t="b">
        <v>0</v>
      </c>
      <c r="J1668" s="6" t="b">
        <v>0</v>
      </c>
      <c r="K1668" s="106"/>
      <c r="L1668" s="43"/>
      <c r="M1668" s="24"/>
      <c r="N1668" s="6"/>
      <c r="O1668" s="6" t="b">
        <v>0</v>
      </c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43"/>
      <c r="AA1668" s="43"/>
      <c r="AB1668" s="43" t="s">
        <v>339</v>
      </c>
      <c r="AC1668" s="6" t="s">
        <v>339</v>
      </c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</row>
    <row r="1669">
      <c r="A1669" s="6"/>
      <c r="B1669" s="6"/>
      <c r="C1669" s="6"/>
      <c r="D1669" s="6"/>
      <c r="E1669" s="6"/>
      <c r="F1669" s="6" t="s">
        <v>96</v>
      </c>
      <c r="G1669" s="6"/>
      <c r="H1669" s="6" t="b">
        <v>0</v>
      </c>
      <c r="I1669" s="6" t="b">
        <v>0</v>
      </c>
      <c r="J1669" s="6" t="b">
        <v>0</v>
      </c>
      <c r="K1669" s="106"/>
      <c r="L1669" s="43"/>
      <c r="M1669" s="24"/>
      <c r="N1669" s="6"/>
      <c r="O1669" s="6" t="b">
        <v>0</v>
      </c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43"/>
      <c r="AA1669" s="43"/>
      <c r="AB1669" s="43" t="s">
        <v>339</v>
      </c>
      <c r="AC1669" s="6" t="s">
        <v>339</v>
      </c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</row>
    <row r="1670">
      <c r="A1670" s="6"/>
      <c r="B1670" s="6"/>
      <c r="C1670" s="6"/>
      <c r="D1670" s="6"/>
      <c r="E1670" s="6"/>
      <c r="F1670" s="6" t="s">
        <v>96</v>
      </c>
      <c r="G1670" s="6"/>
      <c r="H1670" s="6" t="b">
        <v>0</v>
      </c>
      <c r="I1670" s="6" t="b">
        <v>0</v>
      </c>
      <c r="J1670" s="6" t="b">
        <v>0</v>
      </c>
      <c r="K1670" s="106"/>
      <c r="L1670" s="43"/>
      <c r="M1670" s="24"/>
      <c r="N1670" s="6"/>
      <c r="O1670" s="6" t="b">
        <v>0</v>
      </c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43"/>
      <c r="AA1670" s="43"/>
      <c r="AB1670" s="43" t="s">
        <v>339</v>
      </c>
      <c r="AC1670" s="6" t="s">
        <v>339</v>
      </c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</row>
    <row r="1671">
      <c r="A1671" s="6"/>
      <c r="B1671" s="6"/>
      <c r="C1671" s="6"/>
      <c r="D1671" s="6"/>
      <c r="E1671" s="6"/>
      <c r="F1671" s="6" t="s">
        <v>96</v>
      </c>
      <c r="G1671" s="6"/>
      <c r="H1671" s="6" t="b">
        <v>0</v>
      </c>
      <c r="I1671" s="6" t="b">
        <v>0</v>
      </c>
      <c r="J1671" s="6" t="b">
        <v>0</v>
      </c>
      <c r="K1671" s="106"/>
      <c r="L1671" s="43"/>
      <c r="M1671" s="24"/>
      <c r="N1671" s="6"/>
      <c r="O1671" s="6" t="b">
        <v>0</v>
      </c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43"/>
      <c r="AA1671" s="43"/>
      <c r="AB1671" s="43" t="s">
        <v>339</v>
      </c>
      <c r="AC1671" s="6" t="s">
        <v>339</v>
      </c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</row>
    <row r="1672">
      <c r="A1672" s="6"/>
      <c r="B1672" s="6"/>
      <c r="C1672" s="6"/>
      <c r="D1672" s="6"/>
      <c r="E1672" s="6"/>
      <c r="F1672" s="6" t="s">
        <v>96</v>
      </c>
      <c r="G1672" s="6"/>
      <c r="H1672" s="6" t="b">
        <v>0</v>
      </c>
      <c r="I1672" s="6" t="b">
        <v>0</v>
      </c>
      <c r="J1672" s="6" t="b">
        <v>0</v>
      </c>
      <c r="K1672" s="106"/>
      <c r="L1672" s="43"/>
      <c r="M1672" s="24"/>
      <c r="N1672" s="6"/>
      <c r="O1672" s="6" t="b">
        <v>0</v>
      </c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43"/>
      <c r="AA1672" s="43"/>
      <c r="AB1672" s="43" t="s">
        <v>339</v>
      </c>
      <c r="AC1672" s="6" t="s">
        <v>339</v>
      </c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</row>
    <row r="1673">
      <c r="A1673" s="6"/>
      <c r="B1673" s="6"/>
      <c r="C1673" s="6"/>
      <c r="D1673" s="6"/>
      <c r="E1673" s="6"/>
      <c r="F1673" s="6" t="s">
        <v>96</v>
      </c>
      <c r="G1673" s="6"/>
      <c r="H1673" s="6" t="b">
        <v>0</v>
      </c>
      <c r="I1673" s="6" t="b">
        <v>0</v>
      </c>
      <c r="J1673" s="6" t="b">
        <v>0</v>
      </c>
      <c r="K1673" s="106"/>
      <c r="L1673" s="43"/>
      <c r="M1673" s="24"/>
      <c r="N1673" s="6"/>
      <c r="O1673" s="6" t="b">
        <v>0</v>
      </c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43"/>
      <c r="AA1673" s="43"/>
      <c r="AB1673" s="43" t="s">
        <v>339</v>
      </c>
      <c r="AC1673" s="6" t="s">
        <v>339</v>
      </c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</row>
    <row r="1674">
      <c r="A1674" s="6"/>
      <c r="B1674" s="6"/>
      <c r="C1674" s="6"/>
      <c r="D1674" s="6"/>
      <c r="E1674" s="6"/>
      <c r="F1674" s="6" t="s">
        <v>96</v>
      </c>
      <c r="G1674" s="6"/>
      <c r="H1674" s="6" t="b">
        <v>0</v>
      </c>
      <c r="I1674" s="6" t="b">
        <v>0</v>
      </c>
      <c r="J1674" s="6" t="b">
        <v>0</v>
      </c>
      <c r="K1674" s="106"/>
      <c r="L1674" s="43"/>
      <c r="M1674" s="24"/>
      <c r="N1674" s="6"/>
      <c r="O1674" s="6" t="b">
        <v>0</v>
      </c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43"/>
      <c r="AA1674" s="43"/>
      <c r="AB1674" s="43" t="s">
        <v>339</v>
      </c>
      <c r="AC1674" s="6" t="s">
        <v>339</v>
      </c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</row>
    <row r="1675">
      <c r="A1675" s="6"/>
      <c r="B1675" s="6"/>
      <c r="C1675" s="6"/>
      <c r="D1675" s="6"/>
      <c r="E1675" s="6"/>
      <c r="F1675" s="6" t="s">
        <v>96</v>
      </c>
      <c r="G1675" s="6"/>
      <c r="H1675" s="6" t="b">
        <v>0</v>
      </c>
      <c r="I1675" s="6" t="b">
        <v>0</v>
      </c>
      <c r="J1675" s="6" t="b">
        <v>0</v>
      </c>
      <c r="K1675" s="106"/>
      <c r="L1675" s="43"/>
      <c r="M1675" s="24"/>
      <c r="N1675" s="6"/>
      <c r="O1675" s="6" t="b">
        <v>0</v>
      </c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43"/>
      <c r="AA1675" s="43"/>
      <c r="AB1675" s="43" t="s">
        <v>339</v>
      </c>
      <c r="AC1675" s="6" t="s">
        <v>339</v>
      </c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</row>
    <row r="1676">
      <c r="A1676" s="6"/>
      <c r="B1676" s="6"/>
      <c r="C1676" s="6"/>
      <c r="D1676" s="6"/>
      <c r="E1676" s="6"/>
      <c r="F1676" s="6" t="s">
        <v>96</v>
      </c>
      <c r="G1676" s="6"/>
      <c r="H1676" s="6" t="b">
        <v>0</v>
      </c>
      <c r="I1676" s="6" t="b">
        <v>0</v>
      </c>
      <c r="J1676" s="6" t="b">
        <v>0</v>
      </c>
      <c r="K1676" s="106"/>
      <c r="L1676" s="43"/>
      <c r="M1676" s="24"/>
      <c r="N1676" s="6"/>
      <c r="O1676" s="6" t="b">
        <v>0</v>
      </c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43"/>
      <c r="AA1676" s="43"/>
      <c r="AB1676" s="43" t="s">
        <v>339</v>
      </c>
      <c r="AC1676" s="6" t="s">
        <v>339</v>
      </c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</row>
    <row r="1677">
      <c r="A1677" s="6"/>
      <c r="B1677" s="6"/>
      <c r="C1677" s="6"/>
      <c r="D1677" s="6"/>
      <c r="E1677" s="6"/>
      <c r="F1677" s="6" t="s">
        <v>96</v>
      </c>
      <c r="G1677" s="6"/>
      <c r="H1677" s="6" t="b">
        <v>0</v>
      </c>
      <c r="I1677" s="6" t="b">
        <v>0</v>
      </c>
      <c r="J1677" s="6" t="b">
        <v>0</v>
      </c>
      <c r="K1677" s="106"/>
      <c r="L1677" s="43"/>
      <c r="M1677" s="24"/>
      <c r="N1677" s="6"/>
      <c r="O1677" s="6" t="b">
        <v>0</v>
      </c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43"/>
      <c r="AA1677" s="43"/>
      <c r="AB1677" s="43" t="s">
        <v>339</v>
      </c>
      <c r="AC1677" s="6" t="s">
        <v>339</v>
      </c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</row>
    <row r="1678">
      <c r="A1678" s="6"/>
      <c r="B1678" s="6"/>
      <c r="C1678" s="6"/>
      <c r="D1678" s="6"/>
      <c r="E1678" s="6"/>
      <c r="F1678" s="6" t="s">
        <v>96</v>
      </c>
      <c r="G1678" s="6"/>
      <c r="H1678" s="6" t="b">
        <v>0</v>
      </c>
      <c r="I1678" s="6" t="b">
        <v>0</v>
      </c>
      <c r="J1678" s="6" t="b">
        <v>0</v>
      </c>
      <c r="K1678" s="106"/>
      <c r="L1678" s="43"/>
      <c r="M1678" s="24"/>
      <c r="N1678" s="6"/>
      <c r="O1678" s="6" t="b">
        <v>0</v>
      </c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43"/>
      <c r="AA1678" s="43"/>
      <c r="AB1678" s="43" t="s">
        <v>339</v>
      </c>
      <c r="AC1678" s="6" t="s">
        <v>339</v>
      </c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</row>
    <row r="1679">
      <c r="A1679" s="6"/>
      <c r="B1679" s="6"/>
      <c r="C1679" s="6"/>
      <c r="D1679" s="6"/>
      <c r="E1679" s="6"/>
      <c r="F1679" s="6" t="s">
        <v>96</v>
      </c>
      <c r="G1679" s="6"/>
      <c r="H1679" s="6" t="b">
        <v>0</v>
      </c>
      <c r="I1679" s="6" t="b">
        <v>0</v>
      </c>
      <c r="J1679" s="6" t="b">
        <v>0</v>
      </c>
      <c r="K1679" s="106"/>
      <c r="L1679" s="43"/>
      <c r="M1679" s="24"/>
      <c r="N1679" s="6"/>
      <c r="O1679" s="6" t="b">
        <v>0</v>
      </c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43"/>
      <c r="AA1679" s="43"/>
      <c r="AB1679" s="43" t="s">
        <v>339</v>
      </c>
      <c r="AC1679" s="6" t="s">
        <v>339</v>
      </c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</row>
    <row r="1680">
      <c r="A1680" s="6"/>
      <c r="B1680" s="6"/>
      <c r="C1680" s="6"/>
      <c r="D1680" s="6"/>
      <c r="E1680" s="6"/>
      <c r="F1680" s="6" t="s">
        <v>96</v>
      </c>
      <c r="G1680" s="6"/>
      <c r="H1680" s="6" t="b">
        <v>0</v>
      </c>
      <c r="I1680" s="6" t="b">
        <v>0</v>
      </c>
      <c r="J1680" s="6" t="b">
        <v>0</v>
      </c>
      <c r="K1680" s="106"/>
      <c r="L1680" s="43"/>
      <c r="M1680" s="24"/>
      <c r="N1680" s="6"/>
      <c r="O1680" s="6" t="b">
        <v>0</v>
      </c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43"/>
      <c r="AA1680" s="43"/>
      <c r="AB1680" s="43" t="s">
        <v>339</v>
      </c>
      <c r="AC1680" s="6" t="s">
        <v>339</v>
      </c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</row>
    <row r="1681">
      <c r="A1681" s="6"/>
      <c r="B1681" s="6"/>
      <c r="C1681" s="6"/>
      <c r="D1681" s="6"/>
      <c r="E1681" s="6"/>
      <c r="F1681" s="6" t="s">
        <v>96</v>
      </c>
      <c r="G1681" s="6"/>
      <c r="H1681" s="6" t="b">
        <v>0</v>
      </c>
      <c r="I1681" s="6" t="b">
        <v>0</v>
      </c>
      <c r="J1681" s="6" t="b">
        <v>0</v>
      </c>
      <c r="K1681" s="106"/>
      <c r="L1681" s="43"/>
      <c r="M1681" s="24"/>
      <c r="N1681" s="6"/>
      <c r="O1681" s="6" t="b">
        <v>0</v>
      </c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43"/>
      <c r="AA1681" s="43"/>
      <c r="AB1681" s="43" t="s">
        <v>339</v>
      </c>
      <c r="AC1681" s="6" t="s">
        <v>339</v>
      </c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</row>
    <row r="1682">
      <c r="A1682" s="6"/>
      <c r="B1682" s="6"/>
      <c r="C1682" s="6"/>
      <c r="D1682" s="6"/>
      <c r="E1682" s="6"/>
      <c r="F1682" s="6" t="s">
        <v>96</v>
      </c>
      <c r="G1682" s="6"/>
      <c r="H1682" s="6" t="b">
        <v>0</v>
      </c>
      <c r="I1682" s="6" t="b">
        <v>0</v>
      </c>
      <c r="J1682" s="6" t="b">
        <v>0</v>
      </c>
      <c r="K1682" s="106"/>
      <c r="L1682" s="43"/>
      <c r="M1682" s="24"/>
      <c r="N1682" s="6"/>
      <c r="O1682" s="6" t="b">
        <v>0</v>
      </c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43"/>
      <c r="AA1682" s="43"/>
      <c r="AB1682" s="43" t="s">
        <v>339</v>
      </c>
      <c r="AC1682" s="6" t="s">
        <v>339</v>
      </c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</row>
    <row r="1683">
      <c r="A1683" s="6"/>
      <c r="B1683" s="6"/>
      <c r="C1683" s="6"/>
      <c r="D1683" s="6"/>
      <c r="E1683" s="6"/>
      <c r="F1683" s="6" t="s">
        <v>96</v>
      </c>
      <c r="G1683" s="6"/>
      <c r="H1683" s="6" t="b">
        <v>0</v>
      </c>
      <c r="I1683" s="6" t="b">
        <v>0</v>
      </c>
      <c r="J1683" s="6" t="b">
        <v>0</v>
      </c>
      <c r="K1683" s="106"/>
      <c r="L1683" s="43"/>
      <c r="M1683" s="24"/>
      <c r="N1683" s="6"/>
      <c r="O1683" s="6" t="b">
        <v>0</v>
      </c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43"/>
      <c r="AA1683" s="43"/>
      <c r="AB1683" s="43" t="s">
        <v>339</v>
      </c>
      <c r="AC1683" s="6" t="s">
        <v>339</v>
      </c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</row>
    <row r="1684">
      <c r="A1684" s="6"/>
      <c r="B1684" s="6"/>
      <c r="C1684" s="6"/>
      <c r="D1684" s="6"/>
      <c r="E1684" s="6"/>
      <c r="F1684" s="6" t="s">
        <v>96</v>
      </c>
      <c r="G1684" s="6"/>
      <c r="H1684" s="6" t="b">
        <v>0</v>
      </c>
      <c r="I1684" s="6" t="b">
        <v>0</v>
      </c>
      <c r="J1684" s="6" t="b">
        <v>0</v>
      </c>
      <c r="K1684" s="106"/>
      <c r="L1684" s="43"/>
      <c r="M1684" s="24"/>
      <c r="N1684" s="6"/>
      <c r="O1684" s="6" t="b">
        <v>0</v>
      </c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43"/>
      <c r="AA1684" s="43"/>
      <c r="AB1684" s="43" t="s">
        <v>339</v>
      </c>
      <c r="AC1684" s="6" t="s">
        <v>339</v>
      </c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</row>
    <row r="1685">
      <c r="A1685" s="6"/>
      <c r="B1685" s="6"/>
      <c r="C1685" s="6"/>
      <c r="D1685" s="6"/>
      <c r="E1685" s="6"/>
      <c r="F1685" s="6" t="s">
        <v>96</v>
      </c>
      <c r="G1685" s="6"/>
      <c r="H1685" s="6" t="b">
        <v>0</v>
      </c>
      <c r="I1685" s="6" t="b">
        <v>0</v>
      </c>
      <c r="J1685" s="6" t="b">
        <v>0</v>
      </c>
      <c r="K1685" s="106"/>
      <c r="L1685" s="43"/>
      <c r="M1685" s="24"/>
      <c r="N1685" s="6"/>
      <c r="O1685" s="6" t="b">
        <v>0</v>
      </c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43"/>
      <c r="AA1685" s="43"/>
      <c r="AB1685" s="43" t="s">
        <v>339</v>
      </c>
      <c r="AC1685" s="6" t="s">
        <v>339</v>
      </c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</row>
    <row r="1686">
      <c r="A1686" s="6"/>
      <c r="B1686" s="6"/>
      <c r="C1686" s="6"/>
      <c r="D1686" s="6"/>
      <c r="E1686" s="6"/>
      <c r="F1686" s="6" t="s">
        <v>96</v>
      </c>
      <c r="G1686" s="6"/>
      <c r="H1686" s="6" t="b">
        <v>0</v>
      </c>
      <c r="I1686" s="6" t="b">
        <v>0</v>
      </c>
      <c r="J1686" s="6" t="b">
        <v>0</v>
      </c>
      <c r="K1686" s="106"/>
      <c r="L1686" s="43"/>
      <c r="M1686" s="24"/>
      <c r="N1686" s="6"/>
      <c r="O1686" s="6" t="b">
        <v>0</v>
      </c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43"/>
      <c r="AA1686" s="43"/>
      <c r="AB1686" s="43" t="s">
        <v>339</v>
      </c>
      <c r="AC1686" s="6" t="s">
        <v>339</v>
      </c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</row>
    <row r="1687">
      <c r="A1687" s="6"/>
      <c r="B1687" s="6"/>
      <c r="C1687" s="6"/>
      <c r="D1687" s="6"/>
      <c r="E1687" s="6"/>
      <c r="F1687" s="6" t="s">
        <v>96</v>
      </c>
      <c r="G1687" s="6"/>
      <c r="H1687" s="6" t="b">
        <v>0</v>
      </c>
      <c r="I1687" s="6" t="b">
        <v>0</v>
      </c>
      <c r="J1687" s="6" t="b">
        <v>0</v>
      </c>
      <c r="K1687" s="106"/>
      <c r="L1687" s="43"/>
      <c r="M1687" s="24"/>
      <c r="N1687" s="6"/>
      <c r="O1687" s="6" t="b">
        <v>0</v>
      </c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43"/>
      <c r="AA1687" s="43"/>
      <c r="AB1687" s="43" t="s">
        <v>339</v>
      </c>
      <c r="AC1687" s="6" t="s">
        <v>339</v>
      </c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</row>
    <row r="1688">
      <c r="A1688" s="6"/>
      <c r="B1688" s="6"/>
      <c r="C1688" s="6"/>
      <c r="D1688" s="6"/>
      <c r="E1688" s="6"/>
      <c r="F1688" s="6" t="s">
        <v>96</v>
      </c>
      <c r="G1688" s="6"/>
      <c r="H1688" s="6" t="b">
        <v>0</v>
      </c>
      <c r="I1688" s="6" t="b">
        <v>0</v>
      </c>
      <c r="J1688" s="6" t="b">
        <v>0</v>
      </c>
      <c r="K1688" s="106"/>
      <c r="L1688" s="43"/>
      <c r="M1688" s="24"/>
      <c r="N1688" s="6"/>
      <c r="O1688" s="6" t="b">
        <v>0</v>
      </c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43"/>
      <c r="AA1688" s="43"/>
      <c r="AB1688" s="43" t="s">
        <v>339</v>
      </c>
      <c r="AC1688" s="6" t="s">
        <v>339</v>
      </c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</row>
    <row r="1689">
      <c r="A1689" s="6"/>
      <c r="B1689" s="6"/>
      <c r="C1689" s="6"/>
      <c r="D1689" s="6"/>
      <c r="E1689" s="6"/>
      <c r="F1689" s="6" t="s">
        <v>96</v>
      </c>
      <c r="G1689" s="6"/>
      <c r="H1689" s="6" t="b">
        <v>0</v>
      </c>
      <c r="I1689" s="6" t="b">
        <v>0</v>
      </c>
      <c r="J1689" s="6" t="b">
        <v>0</v>
      </c>
      <c r="K1689" s="106"/>
      <c r="L1689" s="43"/>
      <c r="M1689" s="24"/>
      <c r="N1689" s="6"/>
      <c r="O1689" s="6" t="b">
        <v>0</v>
      </c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43"/>
      <c r="AA1689" s="43"/>
      <c r="AB1689" s="43" t="s">
        <v>339</v>
      </c>
      <c r="AC1689" s="6" t="s">
        <v>339</v>
      </c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</row>
    <row r="1690">
      <c r="A1690" s="6"/>
      <c r="B1690" s="6"/>
      <c r="C1690" s="6"/>
      <c r="D1690" s="6"/>
      <c r="E1690" s="6"/>
      <c r="F1690" s="6" t="s">
        <v>96</v>
      </c>
      <c r="G1690" s="6"/>
      <c r="H1690" s="6" t="b">
        <v>0</v>
      </c>
      <c r="I1690" s="6" t="b">
        <v>0</v>
      </c>
      <c r="J1690" s="6" t="b">
        <v>0</v>
      </c>
      <c r="K1690" s="106"/>
      <c r="L1690" s="43"/>
      <c r="M1690" s="24"/>
      <c r="N1690" s="6"/>
      <c r="O1690" s="6" t="b">
        <v>0</v>
      </c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43"/>
      <c r="AA1690" s="43"/>
      <c r="AB1690" s="43" t="s">
        <v>339</v>
      </c>
      <c r="AC1690" s="6" t="s">
        <v>339</v>
      </c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</row>
    <row r="1691">
      <c r="A1691" s="6"/>
      <c r="B1691" s="6"/>
      <c r="C1691" s="6"/>
      <c r="D1691" s="6"/>
      <c r="E1691" s="6"/>
      <c r="F1691" s="6" t="s">
        <v>96</v>
      </c>
      <c r="G1691" s="6"/>
      <c r="H1691" s="6" t="b">
        <v>0</v>
      </c>
      <c r="I1691" s="6" t="b">
        <v>0</v>
      </c>
      <c r="J1691" s="6" t="b">
        <v>0</v>
      </c>
      <c r="K1691" s="106"/>
      <c r="L1691" s="43"/>
      <c r="M1691" s="24"/>
      <c r="N1691" s="6"/>
      <c r="O1691" s="6" t="b">
        <v>0</v>
      </c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43"/>
      <c r="AA1691" s="43"/>
      <c r="AB1691" s="43" t="s">
        <v>339</v>
      </c>
      <c r="AC1691" s="6" t="s">
        <v>339</v>
      </c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</row>
    <row r="1692">
      <c r="A1692" s="6"/>
      <c r="B1692" s="6"/>
      <c r="C1692" s="6"/>
      <c r="D1692" s="6"/>
      <c r="E1692" s="6"/>
      <c r="F1692" s="6" t="s">
        <v>96</v>
      </c>
      <c r="G1692" s="6"/>
      <c r="H1692" s="6" t="b">
        <v>0</v>
      </c>
      <c r="I1692" s="6" t="b">
        <v>0</v>
      </c>
      <c r="J1692" s="6" t="b">
        <v>0</v>
      </c>
      <c r="K1692" s="106"/>
      <c r="L1692" s="43"/>
      <c r="M1692" s="24"/>
      <c r="N1692" s="6"/>
      <c r="O1692" s="6" t="b">
        <v>0</v>
      </c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43"/>
      <c r="AA1692" s="43"/>
      <c r="AB1692" s="43" t="s">
        <v>339</v>
      </c>
      <c r="AC1692" s="6" t="s">
        <v>339</v>
      </c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</row>
    <row r="1693">
      <c r="A1693" s="6"/>
      <c r="B1693" s="6"/>
      <c r="C1693" s="6"/>
      <c r="D1693" s="6"/>
      <c r="E1693" s="6"/>
      <c r="F1693" s="6" t="s">
        <v>96</v>
      </c>
      <c r="G1693" s="6"/>
      <c r="H1693" s="6" t="b">
        <v>0</v>
      </c>
      <c r="I1693" s="6" t="b">
        <v>0</v>
      </c>
      <c r="J1693" s="6" t="b">
        <v>0</v>
      </c>
      <c r="K1693" s="106"/>
      <c r="L1693" s="43"/>
      <c r="M1693" s="24"/>
      <c r="N1693" s="6"/>
      <c r="O1693" s="6" t="b">
        <v>0</v>
      </c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43"/>
      <c r="AA1693" s="43"/>
      <c r="AB1693" s="43" t="s">
        <v>339</v>
      </c>
      <c r="AC1693" s="6" t="s">
        <v>339</v>
      </c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</row>
    <row r="1694">
      <c r="A1694" s="6"/>
      <c r="B1694" s="6"/>
      <c r="C1694" s="6"/>
      <c r="D1694" s="6"/>
      <c r="E1694" s="6"/>
      <c r="F1694" s="6" t="s">
        <v>96</v>
      </c>
      <c r="G1694" s="6"/>
      <c r="H1694" s="6" t="b">
        <v>0</v>
      </c>
      <c r="I1694" s="6" t="b">
        <v>0</v>
      </c>
      <c r="J1694" s="6" t="b">
        <v>0</v>
      </c>
      <c r="K1694" s="106"/>
      <c r="L1694" s="43"/>
      <c r="M1694" s="24"/>
      <c r="N1694" s="6"/>
      <c r="O1694" s="6" t="b">
        <v>0</v>
      </c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43"/>
      <c r="AA1694" s="43"/>
      <c r="AB1694" s="43" t="s">
        <v>339</v>
      </c>
      <c r="AC1694" s="6" t="s">
        <v>339</v>
      </c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</row>
    <row r="1695">
      <c r="A1695" s="6"/>
      <c r="B1695" s="6"/>
      <c r="C1695" s="6"/>
      <c r="D1695" s="6"/>
      <c r="E1695" s="6"/>
      <c r="F1695" s="6" t="s">
        <v>96</v>
      </c>
      <c r="G1695" s="6"/>
      <c r="H1695" s="6" t="b">
        <v>0</v>
      </c>
      <c r="I1695" s="6" t="b">
        <v>0</v>
      </c>
      <c r="J1695" s="6" t="b">
        <v>0</v>
      </c>
      <c r="K1695" s="106"/>
      <c r="L1695" s="43"/>
      <c r="M1695" s="24"/>
      <c r="N1695" s="6"/>
      <c r="O1695" s="6" t="b">
        <v>0</v>
      </c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43"/>
      <c r="AA1695" s="43"/>
      <c r="AB1695" s="43" t="s">
        <v>339</v>
      </c>
      <c r="AC1695" s="6" t="s">
        <v>339</v>
      </c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</row>
    <row r="1696">
      <c r="A1696" s="6"/>
      <c r="B1696" s="6"/>
      <c r="C1696" s="6"/>
      <c r="D1696" s="6"/>
      <c r="E1696" s="6"/>
      <c r="F1696" s="6" t="s">
        <v>96</v>
      </c>
      <c r="G1696" s="6"/>
      <c r="H1696" s="6" t="b">
        <v>0</v>
      </c>
      <c r="I1696" s="6" t="b">
        <v>0</v>
      </c>
      <c r="J1696" s="6" t="b">
        <v>0</v>
      </c>
      <c r="K1696" s="106"/>
      <c r="L1696" s="43"/>
      <c r="M1696" s="24"/>
      <c r="N1696" s="6"/>
      <c r="O1696" s="6" t="b">
        <v>0</v>
      </c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43"/>
      <c r="AA1696" s="43"/>
      <c r="AB1696" s="43" t="s">
        <v>339</v>
      </c>
      <c r="AC1696" s="6" t="s">
        <v>339</v>
      </c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</row>
    <row r="1697">
      <c r="A1697" s="6"/>
      <c r="B1697" s="6"/>
      <c r="C1697" s="6"/>
      <c r="D1697" s="6"/>
      <c r="E1697" s="6"/>
      <c r="F1697" s="6" t="s">
        <v>96</v>
      </c>
      <c r="G1697" s="6"/>
      <c r="H1697" s="6" t="b">
        <v>0</v>
      </c>
      <c r="I1697" s="6" t="b">
        <v>0</v>
      </c>
      <c r="J1697" s="6" t="b">
        <v>0</v>
      </c>
      <c r="K1697" s="106"/>
      <c r="L1697" s="43"/>
      <c r="M1697" s="24"/>
      <c r="N1697" s="6"/>
      <c r="O1697" s="6" t="b">
        <v>0</v>
      </c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43"/>
      <c r="AA1697" s="43"/>
      <c r="AB1697" s="43" t="s">
        <v>339</v>
      </c>
      <c r="AC1697" s="6" t="s">
        <v>339</v>
      </c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</row>
    <row r="1698">
      <c r="A1698" s="6"/>
      <c r="B1698" s="6"/>
      <c r="C1698" s="6"/>
      <c r="D1698" s="6"/>
      <c r="E1698" s="6"/>
      <c r="F1698" s="6" t="s">
        <v>96</v>
      </c>
      <c r="G1698" s="6"/>
      <c r="H1698" s="6" t="b">
        <v>0</v>
      </c>
      <c r="I1698" s="6" t="b">
        <v>0</v>
      </c>
      <c r="J1698" s="6" t="b">
        <v>0</v>
      </c>
      <c r="K1698" s="106"/>
      <c r="L1698" s="43"/>
      <c r="M1698" s="24"/>
      <c r="N1698" s="6"/>
      <c r="O1698" s="6" t="b">
        <v>0</v>
      </c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43"/>
      <c r="AA1698" s="43"/>
      <c r="AB1698" s="43" t="s">
        <v>339</v>
      </c>
      <c r="AC1698" s="6" t="s">
        <v>339</v>
      </c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</row>
    <row r="1699">
      <c r="A1699" s="6"/>
      <c r="B1699" s="6"/>
      <c r="C1699" s="6"/>
      <c r="D1699" s="6"/>
      <c r="E1699" s="6"/>
      <c r="F1699" s="6" t="s">
        <v>96</v>
      </c>
      <c r="G1699" s="6"/>
      <c r="H1699" s="6" t="b">
        <v>0</v>
      </c>
      <c r="I1699" s="6" t="b">
        <v>0</v>
      </c>
      <c r="J1699" s="6" t="b">
        <v>0</v>
      </c>
      <c r="K1699" s="106"/>
      <c r="L1699" s="43"/>
      <c r="M1699" s="24"/>
      <c r="N1699" s="6"/>
      <c r="O1699" s="6" t="b">
        <v>0</v>
      </c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43"/>
      <c r="AA1699" s="43"/>
      <c r="AB1699" s="43" t="s">
        <v>339</v>
      </c>
      <c r="AC1699" s="6" t="s">
        <v>339</v>
      </c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</row>
    <row r="1700">
      <c r="A1700" s="6"/>
      <c r="B1700" s="6"/>
      <c r="C1700" s="6"/>
      <c r="D1700" s="6"/>
      <c r="E1700" s="6"/>
      <c r="F1700" s="6" t="s">
        <v>96</v>
      </c>
      <c r="G1700" s="6"/>
      <c r="H1700" s="6" t="b">
        <v>0</v>
      </c>
      <c r="I1700" s="6" t="b">
        <v>0</v>
      </c>
      <c r="J1700" s="6" t="b">
        <v>0</v>
      </c>
      <c r="K1700" s="106"/>
      <c r="L1700" s="43"/>
      <c r="M1700" s="24"/>
      <c r="N1700" s="6"/>
      <c r="O1700" s="6" t="b">
        <v>0</v>
      </c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43"/>
      <c r="AA1700" s="43"/>
      <c r="AB1700" s="43" t="s">
        <v>339</v>
      </c>
      <c r="AC1700" s="6" t="s">
        <v>339</v>
      </c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</row>
    <row r="1701">
      <c r="A1701" s="6"/>
      <c r="B1701" s="6"/>
      <c r="C1701" s="6"/>
      <c r="D1701" s="6"/>
      <c r="E1701" s="6"/>
      <c r="F1701" s="6" t="s">
        <v>96</v>
      </c>
      <c r="G1701" s="6"/>
      <c r="H1701" s="6" t="b">
        <v>0</v>
      </c>
      <c r="I1701" s="6" t="b">
        <v>0</v>
      </c>
      <c r="J1701" s="6" t="b">
        <v>0</v>
      </c>
      <c r="K1701" s="106"/>
      <c r="L1701" s="43"/>
      <c r="M1701" s="24"/>
      <c r="N1701" s="6"/>
      <c r="O1701" s="6" t="b">
        <v>0</v>
      </c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43"/>
      <c r="AA1701" s="43"/>
      <c r="AB1701" s="43" t="s">
        <v>339</v>
      </c>
      <c r="AC1701" s="6" t="s">
        <v>339</v>
      </c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</row>
    <row r="1702">
      <c r="A1702" s="6"/>
      <c r="B1702" s="6"/>
      <c r="C1702" s="6"/>
      <c r="D1702" s="6"/>
      <c r="E1702" s="6"/>
      <c r="F1702" s="6" t="s">
        <v>96</v>
      </c>
      <c r="G1702" s="6"/>
      <c r="H1702" s="6" t="b">
        <v>0</v>
      </c>
      <c r="I1702" s="6" t="b">
        <v>0</v>
      </c>
      <c r="J1702" s="6" t="b">
        <v>0</v>
      </c>
      <c r="K1702" s="106"/>
      <c r="L1702" s="43"/>
      <c r="M1702" s="24"/>
      <c r="N1702" s="6"/>
      <c r="O1702" s="6" t="b">
        <v>0</v>
      </c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43"/>
      <c r="AA1702" s="43"/>
      <c r="AB1702" s="43" t="s">
        <v>339</v>
      </c>
      <c r="AC1702" s="6" t="s">
        <v>339</v>
      </c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</row>
    <row r="1703">
      <c r="A1703" s="6"/>
      <c r="B1703" s="6"/>
      <c r="C1703" s="6"/>
      <c r="D1703" s="6"/>
      <c r="E1703" s="6"/>
      <c r="F1703" s="6" t="s">
        <v>96</v>
      </c>
      <c r="G1703" s="6"/>
      <c r="H1703" s="6" t="b">
        <v>0</v>
      </c>
      <c r="I1703" s="6" t="b">
        <v>0</v>
      </c>
      <c r="J1703" s="6" t="b">
        <v>0</v>
      </c>
      <c r="K1703" s="106"/>
      <c r="L1703" s="43"/>
      <c r="M1703" s="24"/>
      <c r="N1703" s="6"/>
      <c r="O1703" s="6" t="b">
        <v>0</v>
      </c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43"/>
      <c r="AA1703" s="43"/>
      <c r="AB1703" s="43" t="s">
        <v>339</v>
      </c>
      <c r="AC1703" s="6" t="s">
        <v>339</v>
      </c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</row>
    <row r="1704">
      <c r="A1704" s="6"/>
      <c r="B1704" s="6"/>
      <c r="C1704" s="6"/>
      <c r="D1704" s="6"/>
      <c r="E1704" s="6"/>
      <c r="F1704" s="6" t="s">
        <v>96</v>
      </c>
      <c r="G1704" s="6"/>
      <c r="H1704" s="6" t="b">
        <v>0</v>
      </c>
      <c r="I1704" s="6" t="b">
        <v>0</v>
      </c>
      <c r="J1704" s="6" t="b">
        <v>0</v>
      </c>
      <c r="K1704" s="106"/>
      <c r="L1704" s="43"/>
      <c r="M1704" s="24"/>
      <c r="N1704" s="6"/>
      <c r="O1704" s="6" t="b">
        <v>0</v>
      </c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43"/>
      <c r="AA1704" s="43"/>
      <c r="AB1704" s="43" t="s">
        <v>339</v>
      </c>
      <c r="AC1704" s="6" t="s">
        <v>339</v>
      </c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</row>
    <row r="1705">
      <c r="A1705" s="6"/>
      <c r="B1705" s="6"/>
      <c r="C1705" s="6"/>
      <c r="D1705" s="6"/>
      <c r="E1705" s="6"/>
      <c r="F1705" s="6" t="s">
        <v>96</v>
      </c>
      <c r="G1705" s="6"/>
      <c r="H1705" s="6" t="b">
        <v>0</v>
      </c>
      <c r="I1705" s="6" t="b">
        <v>0</v>
      </c>
      <c r="J1705" s="6" t="b">
        <v>0</v>
      </c>
      <c r="K1705" s="106"/>
      <c r="L1705" s="43"/>
      <c r="M1705" s="24"/>
      <c r="N1705" s="6"/>
      <c r="O1705" s="6" t="b">
        <v>0</v>
      </c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43"/>
      <c r="AA1705" s="43"/>
      <c r="AB1705" s="43" t="s">
        <v>339</v>
      </c>
      <c r="AC1705" s="6" t="s">
        <v>339</v>
      </c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</row>
    <row r="1706">
      <c r="A1706" s="6"/>
      <c r="B1706" s="6"/>
      <c r="C1706" s="6"/>
      <c r="D1706" s="6"/>
      <c r="E1706" s="6"/>
      <c r="F1706" s="6" t="s">
        <v>96</v>
      </c>
      <c r="G1706" s="6"/>
      <c r="H1706" s="6" t="b">
        <v>0</v>
      </c>
      <c r="I1706" s="6" t="b">
        <v>0</v>
      </c>
      <c r="J1706" s="6" t="b">
        <v>0</v>
      </c>
      <c r="K1706" s="106"/>
      <c r="L1706" s="43"/>
      <c r="M1706" s="24"/>
      <c r="N1706" s="6"/>
      <c r="O1706" s="6" t="b">
        <v>0</v>
      </c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43"/>
      <c r="AA1706" s="43"/>
      <c r="AB1706" s="43" t="s">
        <v>339</v>
      </c>
      <c r="AC1706" s="6" t="s">
        <v>339</v>
      </c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</row>
    <row r="1707">
      <c r="A1707" s="6"/>
      <c r="B1707" s="6"/>
      <c r="C1707" s="6"/>
      <c r="D1707" s="6"/>
      <c r="E1707" s="6"/>
      <c r="F1707" s="6" t="s">
        <v>96</v>
      </c>
      <c r="G1707" s="6"/>
      <c r="H1707" s="6" t="b">
        <v>0</v>
      </c>
      <c r="I1707" s="6" t="b">
        <v>0</v>
      </c>
      <c r="J1707" s="6" t="b">
        <v>0</v>
      </c>
      <c r="K1707" s="106"/>
      <c r="L1707" s="43"/>
      <c r="M1707" s="24"/>
      <c r="N1707" s="6"/>
      <c r="O1707" s="6" t="b">
        <v>0</v>
      </c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43"/>
      <c r="AA1707" s="43"/>
      <c r="AB1707" s="43" t="s">
        <v>339</v>
      </c>
      <c r="AC1707" s="6" t="s">
        <v>339</v>
      </c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</row>
    <row r="1708">
      <c r="A1708" s="6"/>
      <c r="B1708" s="6"/>
      <c r="C1708" s="6"/>
      <c r="D1708" s="6"/>
      <c r="E1708" s="6"/>
      <c r="F1708" s="6" t="s">
        <v>96</v>
      </c>
      <c r="G1708" s="6"/>
      <c r="H1708" s="6" t="b">
        <v>0</v>
      </c>
      <c r="I1708" s="6" t="b">
        <v>0</v>
      </c>
      <c r="J1708" s="6" t="b">
        <v>0</v>
      </c>
      <c r="K1708" s="106"/>
      <c r="L1708" s="43"/>
      <c r="M1708" s="24"/>
      <c r="N1708" s="6"/>
      <c r="O1708" s="6" t="b">
        <v>0</v>
      </c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43"/>
      <c r="AA1708" s="43"/>
      <c r="AB1708" s="43" t="s">
        <v>339</v>
      </c>
      <c r="AC1708" s="6" t="s">
        <v>339</v>
      </c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</row>
    <row r="1709">
      <c r="A1709" s="6"/>
      <c r="B1709" s="6"/>
      <c r="C1709" s="6"/>
      <c r="D1709" s="6"/>
      <c r="E1709" s="6"/>
      <c r="F1709" s="6" t="s">
        <v>96</v>
      </c>
      <c r="G1709" s="6"/>
      <c r="H1709" s="6" t="b">
        <v>0</v>
      </c>
      <c r="I1709" s="6" t="b">
        <v>0</v>
      </c>
      <c r="J1709" s="6" t="b">
        <v>0</v>
      </c>
      <c r="K1709" s="106"/>
      <c r="L1709" s="43"/>
      <c r="M1709" s="24"/>
      <c r="N1709" s="6"/>
      <c r="O1709" s="6" t="b">
        <v>0</v>
      </c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43"/>
      <c r="AA1709" s="43"/>
      <c r="AB1709" s="43" t="s">
        <v>339</v>
      </c>
      <c r="AC1709" s="6" t="s">
        <v>339</v>
      </c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</row>
    <row r="1710">
      <c r="A1710" s="6"/>
      <c r="B1710" s="6"/>
      <c r="C1710" s="6"/>
      <c r="D1710" s="6"/>
      <c r="E1710" s="6"/>
      <c r="F1710" s="6" t="s">
        <v>96</v>
      </c>
      <c r="G1710" s="6"/>
      <c r="H1710" s="6" t="b">
        <v>0</v>
      </c>
      <c r="I1710" s="6" t="b">
        <v>0</v>
      </c>
      <c r="J1710" s="6" t="b">
        <v>0</v>
      </c>
      <c r="K1710" s="106"/>
      <c r="L1710" s="43"/>
      <c r="M1710" s="24"/>
      <c r="N1710" s="6"/>
      <c r="O1710" s="6" t="b">
        <v>0</v>
      </c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43"/>
      <c r="AA1710" s="43"/>
      <c r="AB1710" s="43" t="s">
        <v>339</v>
      </c>
      <c r="AC1710" s="6" t="s">
        <v>339</v>
      </c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</row>
    <row r="1711">
      <c r="A1711" s="6"/>
      <c r="B1711" s="6"/>
      <c r="C1711" s="6"/>
      <c r="D1711" s="6"/>
      <c r="E1711" s="6"/>
      <c r="F1711" s="6" t="s">
        <v>96</v>
      </c>
      <c r="G1711" s="6"/>
      <c r="H1711" s="6" t="b">
        <v>0</v>
      </c>
      <c r="I1711" s="6" t="b">
        <v>0</v>
      </c>
      <c r="J1711" s="6" t="b">
        <v>0</v>
      </c>
      <c r="K1711" s="106"/>
      <c r="L1711" s="43"/>
      <c r="M1711" s="24"/>
      <c r="N1711" s="6"/>
      <c r="O1711" s="6" t="b">
        <v>0</v>
      </c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43"/>
      <c r="AA1711" s="43"/>
      <c r="AB1711" s="43" t="s">
        <v>339</v>
      </c>
      <c r="AC1711" s="6" t="s">
        <v>339</v>
      </c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</row>
    <row r="1712">
      <c r="A1712" s="6"/>
      <c r="B1712" s="6"/>
      <c r="C1712" s="6"/>
      <c r="D1712" s="6"/>
      <c r="E1712" s="6"/>
      <c r="F1712" s="6" t="s">
        <v>96</v>
      </c>
      <c r="G1712" s="6"/>
      <c r="H1712" s="6" t="b">
        <v>0</v>
      </c>
      <c r="I1712" s="6" t="b">
        <v>0</v>
      </c>
      <c r="J1712" s="6" t="b">
        <v>0</v>
      </c>
      <c r="K1712" s="106"/>
      <c r="L1712" s="43"/>
      <c r="M1712" s="24"/>
      <c r="N1712" s="6"/>
      <c r="O1712" s="6" t="b">
        <v>0</v>
      </c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43"/>
      <c r="AA1712" s="43"/>
      <c r="AB1712" s="43" t="s">
        <v>339</v>
      </c>
      <c r="AC1712" s="6" t="s">
        <v>339</v>
      </c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</row>
    <row r="1713">
      <c r="A1713" s="6"/>
      <c r="B1713" s="6"/>
      <c r="C1713" s="6"/>
      <c r="D1713" s="6"/>
      <c r="E1713" s="6"/>
      <c r="F1713" s="6" t="s">
        <v>96</v>
      </c>
      <c r="G1713" s="6"/>
      <c r="H1713" s="6" t="b">
        <v>0</v>
      </c>
      <c r="I1713" s="6" t="b">
        <v>0</v>
      </c>
      <c r="J1713" s="6" t="b">
        <v>0</v>
      </c>
      <c r="K1713" s="106"/>
      <c r="L1713" s="43"/>
      <c r="M1713" s="24"/>
      <c r="N1713" s="6"/>
      <c r="O1713" s="6" t="b">
        <v>0</v>
      </c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43"/>
      <c r="AA1713" s="43"/>
      <c r="AB1713" s="43" t="s">
        <v>339</v>
      </c>
      <c r="AC1713" s="6" t="s">
        <v>339</v>
      </c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</row>
    <row r="1714">
      <c r="A1714" s="6"/>
      <c r="B1714" s="6"/>
      <c r="C1714" s="6"/>
      <c r="D1714" s="6"/>
      <c r="E1714" s="6"/>
      <c r="F1714" s="6" t="s">
        <v>96</v>
      </c>
      <c r="G1714" s="6"/>
      <c r="H1714" s="6" t="b">
        <v>0</v>
      </c>
      <c r="I1714" s="6" t="b">
        <v>0</v>
      </c>
      <c r="J1714" s="6" t="b">
        <v>0</v>
      </c>
      <c r="K1714" s="106"/>
      <c r="L1714" s="43"/>
      <c r="M1714" s="24"/>
      <c r="N1714" s="6"/>
      <c r="O1714" s="6" t="b">
        <v>0</v>
      </c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43"/>
      <c r="AA1714" s="43"/>
      <c r="AB1714" s="43" t="s">
        <v>339</v>
      </c>
      <c r="AC1714" s="6" t="s">
        <v>339</v>
      </c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</row>
    <row r="1715">
      <c r="A1715" s="6"/>
      <c r="B1715" s="6"/>
      <c r="C1715" s="6"/>
      <c r="D1715" s="6"/>
      <c r="E1715" s="6"/>
      <c r="F1715" s="6" t="s">
        <v>96</v>
      </c>
      <c r="G1715" s="6"/>
      <c r="H1715" s="6" t="b">
        <v>0</v>
      </c>
      <c r="I1715" s="6" t="b">
        <v>0</v>
      </c>
      <c r="J1715" s="6" t="b">
        <v>0</v>
      </c>
      <c r="K1715" s="106"/>
      <c r="L1715" s="43"/>
      <c r="M1715" s="24"/>
      <c r="N1715" s="6"/>
      <c r="O1715" s="6" t="b">
        <v>0</v>
      </c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43"/>
      <c r="AA1715" s="43"/>
      <c r="AB1715" s="43" t="s">
        <v>339</v>
      </c>
      <c r="AC1715" s="6" t="s">
        <v>339</v>
      </c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</row>
    <row r="1716">
      <c r="A1716" s="6"/>
      <c r="B1716" s="6"/>
      <c r="C1716" s="6"/>
      <c r="D1716" s="6"/>
      <c r="E1716" s="6"/>
      <c r="F1716" s="6" t="s">
        <v>96</v>
      </c>
      <c r="G1716" s="6"/>
      <c r="H1716" s="6" t="b">
        <v>0</v>
      </c>
      <c r="I1716" s="6" t="b">
        <v>0</v>
      </c>
      <c r="J1716" s="6" t="b">
        <v>0</v>
      </c>
      <c r="K1716" s="106"/>
      <c r="L1716" s="43"/>
      <c r="M1716" s="24"/>
      <c r="N1716" s="6"/>
      <c r="O1716" s="6" t="b">
        <v>0</v>
      </c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43"/>
      <c r="AA1716" s="43"/>
      <c r="AB1716" s="43" t="s">
        <v>339</v>
      </c>
      <c r="AC1716" s="6" t="s">
        <v>339</v>
      </c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</row>
    <row r="1717">
      <c r="A1717" s="6"/>
      <c r="B1717" s="6"/>
      <c r="C1717" s="6"/>
      <c r="D1717" s="6"/>
      <c r="E1717" s="6"/>
      <c r="F1717" s="6" t="s">
        <v>96</v>
      </c>
      <c r="G1717" s="6"/>
      <c r="H1717" s="6" t="b">
        <v>0</v>
      </c>
      <c r="I1717" s="6" t="b">
        <v>0</v>
      </c>
      <c r="J1717" s="6" t="b">
        <v>0</v>
      </c>
      <c r="K1717" s="106"/>
      <c r="L1717" s="43"/>
      <c r="M1717" s="24"/>
      <c r="N1717" s="6"/>
      <c r="O1717" s="6" t="b">
        <v>0</v>
      </c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43"/>
      <c r="AA1717" s="43"/>
      <c r="AB1717" s="43" t="s">
        <v>339</v>
      </c>
      <c r="AC1717" s="6" t="s">
        <v>339</v>
      </c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</row>
    <row r="1718">
      <c r="A1718" s="6"/>
      <c r="B1718" s="6"/>
      <c r="C1718" s="6"/>
      <c r="D1718" s="6"/>
      <c r="E1718" s="6"/>
      <c r="F1718" s="6" t="s">
        <v>96</v>
      </c>
      <c r="G1718" s="6"/>
      <c r="H1718" s="6" t="b">
        <v>0</v>
      </c>
      <c r="I1718" s="6" t="b">
        <v>0</v>
      </c>
      <c r="J1718" s="6" t="b">
        <v>0</v>
      </c>
      <c r="K1718" s="106"/>
      <c r="L1718" s="43"/>
      <c r="M1718" s="24"/>
      <c r="N1718" s="6"/>
      <c r="O1718" s="6" t="b">
        <v>0</v>
      </c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43"/>
      <c r="AA1718" s="43"/>
      <c r="AB1718" s="43" t="s">
        <v>339</v>
      </c>
      <c r="AC1718" s="6" t="s">
        <v>339</v>
      </c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</row>
    <row r="1719">
      <c r="A1719" s="6"/>
      <c r="B1719" s="6"/>
      <c r="C1719" s="6"/>
      <c r="D1719" s="6"/>
      <c r="E1719" s="6"/>
      <c r="F1719" s="6" t="s">
        <v>96</v>
      </c>
      <c r="G1719" s="6"/>
      <c r="H1719" s="6" t="b">
        <v>0</v>
      </c>
      <c r="I1719" s="6" t="b">
        <v>0</v>
      </c>
      <c r="J1719" s="6" t="b">
        <v>0</v>
      </c>
      <c r="K1719" s="106"/>
      <c r="L1719" s="43"/>
      <c r="M1719" s="24"/>
      <c r="N1719" s="6"/>
      <c r="O1719" s="6" t="b">
        <v>0</v>
      </c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43"/>
      <c r="AA1719" s="43"/>
      <c r="AB1719" s="43" t="s">
        <v>339</v>
      </c>
      <c r="AC1719" s="6" t="s">
        <v>339</v>
      </c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</row>
    <row r="1720">
      <c r="A1720" s="6"/>
      <c r="B1720" s="6"/>
      <c r="C1720" s="6"/>
      <c r="D1720" s="6"/>
      <c r="E1720" s="6"/>
      <c r="F1720" s="6" t="s">
        <v>96</v>
      </c>
      <c r="G1720" s="6"/>
      <c r="H1720" s="6" t="b">
        <v>0</v>
      </c>
      <c r="I1720" s="6" t="b">
        <v>0</v>
      </c>
      <c r="J1720" s="6" t="b">
        <v>0</v>
      </c>
      <c r="K1720" s="106"/>
      <c r="L1720" s="43"/>
      <c r="M1720" s="24"/>
      <c r="N1720" s="6"/>
      <c r="O1720" s="6" t="b">
        <v>0</v>
      </c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43"/>
      <c r="AA1720" s="43"/>
      <c r="AB1720" s="43" t="s">
        <v>339</v>
      </c>
      <c r="AC1720" s="6" t="s">
        <v>339</v>
      </c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</row>
    <row r="1721">
      <c r="A1721" s="6"/>
      <c r="B1721" s="6"/>
      <c r="C1721" s="6"/>
      <c r="D1721" s="6"/>
      <c r="E1721" s="6"/>
      <c r="F1721" s="6" t="s">
        <v>96</v>
      </c>
      <c r="G1721" s="6"/>
      <c r="H1721" s="6" t="b">
        <v>0</v>
      </c>
      <c r="I1721" s="6" t="b">
        <v>0</v>
      </c>
      <c r="J1721" s="6" t="b">
        <v>0</v>
      </c>
      <c r="K1721" s="106"/>
      <c r="L1721" s="43"/>
      <c r="M1721" s="24"/>
      <c r="N1721" s="6"/>
      <c r="O1721" s="6" t="b">
        <v>0</v>
      </c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43"/>
      <c r="AA1721" s="43"/>
      <c r="AB1721" s="43" t="s">
        <v>339</v>
      </c>
      <c r="AC1721" s="6" t="s">
        <v>339</v>
      </c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</row>
    <row r="1722">
      <c r="A1722" s="6"/>
      <c r="B1722" s="6"/>
      <c r="C1722" s="6"/>
      <c r="D1722" s="6"/>
      <c r="E1722" s="6"/>
      <c r="F1722" s="6" t="s">
        <v>96</v>
      </c>
      <c r="G1722" s="6"/>
      <c r="H1722" s="6" t="b">
        <v>0</v>
      </c>
      <c r="I1722" s="6" t="b">
        <v>0</v>
      </c>
      <c r="J1722" s="6" t="b">
        <v>0</v>
      </c>
      <c r="K1722" s="106"/>
      <c r="L1722" s="43"/>
      <c r="M1722" s="24"/>
      <c r="N1722" s="6"/>
      <c r="O1722" s="6" t="b">
        <v>0</v>
      </c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43"/>
      <c r="AA1722" s="43"/>
      <c r="AB1722" s="43" t="s">
        <v>339</v>
      </c>
      <c r="AC1722" s="6" t="s">
        <v>339</v>
      </c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</row>
    <row r="1723">
      <c r="A1723" s="6"/>
      <c r="B1723" s="6"/>
      <c r="C1723" s="6"/>
      <c r="D1723" s="6"/>
      <c r="E1723" s="6"/>
      <c r="F1723" s="6" t="s">
        <v>96</v>
      </c>
      <c r="G1723" s="6"/>
      <c r="H1723" s="6" t="b">
        <v>0</v>
      </c>
      <c r="I1723" s="6" t="b">
        <v>0</v>
      </c>
      <c r="J1723" s="6" t="b">
        <v>0</v>
      </c>
      <c r="K1723" s="106"/>
      <c r="L1723" s="43"/>
      <c r="M1723" s="24"/>
      <c r="N1723" s="6"/>
      <c r="O1723" s="6" t="b">
        <v>0</v>
      </c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43"/>
      <c r="AA1723" s="43"/>
      <c r="AB1723" s="43" t="s">
        <v>339</v>
      </c>
      <c r="AC1723" s="6" t="s">
        <v>339</v>
      </c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</row>
    <row r="1724">
      <c r="A1724" s="6"/>
      <c r="B1724" s="6"/>
      <c r="C1724" s="6"/>
      <c r="D1724" s="6"/>
      <c r="E1724" s="6"/>
      <c r="F1724" s="6" t="s">
        <v>96</v>
      </c>
      <c r="G1724" s="6"/>
      <c r="H1724" s="6" t="b">
        <v>0</v>
      </c>
      <c r="I1724" s="6" t="b">
        <v>0</v>
      </c>
      <c r="J1724" s="6" t="b">
        <v>0</v>
      </c>
      <c r="K1724" s="106"/>
      <c r="L1724" s="43"/>
      <c r="M1724" s="24"/>
      <c r="N1724" s="6"/>
      <c r="O1724" s="6" t="b">
        <v>0</v>
      </c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43"/>
      <c r="AA1724" s="43"/>
      <c r="AB1724" s="43" t="s">
        <v>339</v>
      </c>
      <c r="AC1724" s="6" t="s">
        <v>339</v>
      </c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</row>
    <row r="1725">
      <c r="A1725" s="6"/>
      <c r="B1725" s="6"/>
      <c r="C1725" s="6"/>
      <c r="D1725" s="6"/>
      <c r="E1725" s="6"/>
      <c r="F1725" s="6" t="s">
        <v>96</v>
      </c>
      <c r="G1725" s="6"/>
      <c r="H1725" s="6" t="b">
        <v>0</v>
      </c>
      <c r="I1725" s="6" t="b">
        <v>0</v>
      </c>
      <c r="J1725" s="6" t="b">
        <v>0</v>
      </c>
      <c r="K1725" s="106"/>
      <c r="L1725" s="43"/>
      <c r="M1725" s="24"/>
      <c r="N1725" s="6"/>
      <c r="O1725" s="6" t="b">
        <v>0</v>
      </c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43"/>
      <c r="AA1725" s="43"/>
      <c r="AB1725" s="43" t="s">
        <v>339</v>
      </c>
      <c r="AC1725" s="6" t="s">
        <v>339</v>
      </c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</row>
    <row r="1726">
      <c r="A1726" s="6"/>
      <c r="B1726" s="6"/>
      <c r="C1726" s="6"/>
      <c r="D1726" s="6"/>
      <c r="E1726" s="6"/>
      <c r="F1726" s="6" t="s">
        <v>96</v>
      </c>
      <c r="G1726" s="6"/>
      <c r="H1726" s="6" t="b">
        <v>0</v>
      </c>
      <c r="I1726" s="6" t="b">
        <v>0</v>
      </c>
      <c r="J1726" s="6" t="b">
        <v>0</v>
      </c>
      <c r="K1726" s="106"/>
      <c r="L1726" s="43"/>
      <c r="M1726" s="24"/>
      <c r="N1726" s="6"/>
      <c r="O1726" s="6" t="b">
        <v>0</v>
      </c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43"/>
      <c r="AA1726" s="43"/>
      <c r="AB1726" s="43" t="s">
        <v>339</v>
      </c>
      <c r="AC1726" s="6" t="s">
        <v>339</v>
      </c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</row>
    <row r="1727">
      <c r="A1727" s="6"/>
      <c r="B1727" s="6"/>
      <c r="C1727" s="6"/>
      <c r="D1727" s="6"/>
      <c r="E1727" s="6"/>
      <c r="F1727" s="6" t="s">
        <v>96</v>
      </c>
      <c r="G1727" s="6"/>
      <c r="H1727" s="6" t="b">
        <v>0</v>
      </c>
      <c r="I1727" s="6" t="b">
        <v>0</v>
      </c>
      <c r="J1727" s="6" t="b">
        <v>0</v>
      </c>
      <c r="K1727" s="106"/>
      <c r="L1727" s="43"/>
      <c r="M1727" s="24"/>
      <c r="N1727" s="6"/>
      <c r="O1727" s="6" t="b">
        <v>0</v>
      </c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43"/>
      <c r="AA1727" s="43"/>
      <c r="AB1727" s="43" t="s">
        <v>339</v>
      </c>
      <c r="AC1727" s="6" t="s">
        <v>339</v>
      </c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</row>
    <row r="1728">
      <c r="A1728" s="6"/>
      <c r="B1728" s="6"/>
      <c r="C1728" s="6"/>
      <c r="D1728" s="6"/>
      <c r="E1728" s="6"/>
      <c r="F1728" s="6" t="s">
        <v>96</v>
      </c>
      <c r="G1728" s="6"/>
      <c r="H1728" s="6" t="b">
        <v>0</v>
      </c>
      <c r="I1728" s="6" t="b">
        <v>0</v>
      </c>
      <c r="J1728" s="6" t="b">
        <v>0</v>
      </c>
      <c r="K1728" s="106"/>
      <c r="L1728" s="43"/>
      <c r="M1728" s="24"/>
      <c r="N1728" s="6"/>
      <c r="O1728" s="6" t="b">
        <v>0</v>
      </c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43"/>
      <c r="AA1728" s="43"/>
      <c r="AB1728" s="43" t="s">
        <v>339</v>
      </c>
      <c r="AC1728" s="6" t="s">
        <v>339</v>
      </c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</row>
    <row r="1729">
      <c r="A1729" s="6"/>
      <c r="B1729" s="6"/>
      <c r="C1729" s="6"/>
      <c r="D1729" s="6"/>
      <c r="E1729" s="6"/>
      <c r="F1729" s="6" t="s">
        <v>96</v>
      </c>
      <c r="G1729" s="6"/>
      <c r="H1729" s="6" t="b">
        <v>0</v>
      </c>
      <c r="I1729" s="6" t="b">
        <v>0</v>
      </c>
      <c r="J1729" s="6" t="b">
        <v>0</v>
      </c>
      <c r="K1729" s="106"/>
      <c r="L1729" s="43"/>
      <c r="M1729" s="24"/>
      <c r="N1729" s="6"/>
      <c r="O1729" s="6" t="b">
        <v>0</v>
      </c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43"/>
      <c r="AA1729" s="43"/>
      <c r="AB1729" s="43" t="s">
        <v>339</v>
      </c>
      <c r="AC1729" s="6" t="s">
        <v>339</v>
      </c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</row>
    <row r="1730">
      <c r="A1730" s="6"/>
      <c r="B1730" s="6"/>
      <c r="C1730" s="6"/>
      <c r="D1730" s="6"/>
      <c r="E1730" s="6"/>
      <c r="F1730" s="6" t="s">
        <v>96</v>
      </c>
      <c r="G1730" s="6"/>
      <c r="H1730" s="6" t="b">
        <v>0</v>
      </c>
      <c r="I1730" s="6" t="b">
        <v>0</v>
      </c>
      <c r="J1730" s="6" t="b">
        <v>0</v>
      </c>
      <c r="K1730" s="106"/>
      <c r="L1730" s="43"/>
      <c r="M1730" s="24"/>
      <c r="N1730" s="6"/>
      <c r="O1730" s="6" t="b">
        <v>0</v>
      </c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43"/>
      <c r="AA1730" s="43"/>
      <c r="AB1730" s="43" t="s">
        <v>339</v>
      </c>
      <c r="AC1730" s="6" t="s">
        <v>339</v>
      </c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</row>
    <row r="1731">
      <c r="A1731" s="6"/>
      <c r="B1731" s="6"/>
      <c r="C1731" s="6"/>
      <c r="D1731" s="6"/>
      <c r="E1731" s="6"/>
      <c r="F1731" s="6" t="s">
        <v>96</v>
      </c>
      <c r="G1731" s="6"/>
      <c r="H1731" s="6" t="b">
        <v>0</v>
      </c>
      <c r="I1731" s="6" t="b">
        <v>0</v>
      </c>
      <c r="J1731" s="6" t="b">
        <v>0</v>
      </c>
      <c r="K1731" s="106"/>
      <c r="L1731" s="43"/>
      <c r="M1731" s="24"/>
      <c r="N1731" s="6"/>
      <c r="O1731" s="6" t="b">
        <v>0</v>
      </c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43"/>
      <c r="AA1731" s="43"/>
      <c r="AB1731" s="43" t="s">
        <v>339</v>
      </c>
      <c r="AC1731" s="6" t="s">
        <v>339</v>
      </c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</row>
    <row r="1732">
      <c r="A1732" s="6"/>
      <c r="B1732" s="6"/>
      <c r="C1732" s="6"/>
      <c r="D1732" s="6"/>
      <c r="E1732" s="6"/>
      <c r="F1732" s="6" t="s">
        <v>96</v>
      </c>
      <c r="G1732" s="6"/>
      <c r="H1732" s="6" t="b">
        <v>0</v>
      </c>
      <c r="I1732" s="6" t="b">
        <v>0</v>
      </c>
      <c r="J1732" s="6" t="b">
        <v>0</v>
      </c>
      <c r="K1732" s="106"/>
      <c r="L1732" s="43"/>
      <c r="M1732" s="24"/>
      <c r="N1732" s="6"/>
      <c r="O1732" s="6" t="b">
        <v>0</v>
      </c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43"/>
      <c r="AA1732" s="43"/>
      <c r="AB1732" s="43" t="s">
        <v>339</v>
      </c>
      <c r="AC1732" s="6" t="s">
        <v>339</v>
      </c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</row>
    <row r="1733">
      <c r="A1733" s="6"/>
      <c r="B1733" s="6"/>
      <c r="C1733" s="6"/>
      <c r="D1733" s="6"/>
      <c r="E1733" s="6"/>
      <c r="F1733" s="6" t="s">
        <v>96</v>
      </c>
      <c r="G1733" s="6"/>
      <c r="H1733" s="6" t="b">
        <v>0</v>
      </c>
      <c r="I1733" s="6" t="b">
        <v>0</v>
      </c>
      <c r="J1733" s="6" t="b">
        <v>0</v>
      </c>
      <c r="K1733" s="106"/>
      <c r="L1733" s="43"/>
      <c r="M1733" s="24"/>
      <c r="N1733" s="6"/>
      <c r="O1733" s="6" t="b">
        <v>0</v>
      </c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43"/>
      <c r="AA1733" s="43"/>
      <c r="AB1733" s="43" t="s">
        <v>339</v>
      </c>
      <c r="AC1733" s="6" t="s">
        <v>339</v>
      </c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</row>
    <row r="1734">
      <c r="A1734" s="6"/>
      <c r="B1734" s="6"/>
      <c r="C1734" s="6"/>
      <c r="D1734" s="6"/>
      <c r="E1734" s="6"/>
      <c r="F1734" s="6" t="s">
        <v>96</v>
      </c>
      <c r="G1734" s="6"/>
      <c r="H1734" s="6" t="b">
        <v>0</v>
      </c>
      <c r="I1734" s="6" t="b">
        <v>0</v>
      </c>
      <c r="J1734" s="6" t="b">
        <v>0</v>
      </c>
      <c r="K1734" s="106"/>
      <c r="L1734" s="43"/>
      <c r="M1734" s="24"/>
      <c r="N1734" s="6"/>
      <c r="O1734" s="6" t="b">
        <v>0</v>
      </c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43"/>
      <c r="AA1734" s="43"/>
      <c r="AB1734" s="43" t="s">
        <v>339</v>
      </c>
      <c r="AC1734" s="6" t="s">
        <v>339</v>
      </c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</row>
    <row r="1735">
      <c r="A1735" s="6"/>
      <c r="B1735" s="6"/>
      <c r="C1735" s="6"/>
      <c r="D1735" s="6"/>
      <c r="E1735" s="6"/>
      <c r="F1735" s="6" t="s">
        <v>96</v>
      </c>
      <c r="G1735" s="6"/>
      <c r="H1735" s="6" t="b">
        <v>0</v>
      </c>
      <c r="I1735" s="6" t="b">
        <v>0</v>
      </c>
      <c r="J1735" s="6" t="b">
        <v>0</v>
      </c>
      <c r="K1735" s="106"/>
      <c r="L1735" s="43"/>
      <c r="M1735" s="24"/>
      <c r="N1735" s="6"/>
      <c r="O1735" s="6" t="b">
        <v>0</v>
      </c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43"/>
      <c r="AA1735" s="43"/>
      <c r="AB1735" s="43" t="s">
        <v>339</v>
      </c>
      <c r="AC1735" s="6" t="s">
        <v>339</v>
      </c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</row>
    <row r="1736">
      <c r="A1736" s="6"/>
      <c r="B1736" s="6"/>
      <c r="C1736" s="6"/>
      <c r="D1736" s="6"/>
      <c r="E1736" s="6"/>
      <c r="F1736" s="6" t="s">
        <v>96</v>
      </c>
      <c r="G1736" s="6"/>
      <c r="H1736" s="6" t="b">
        <v>0</v>
      </c>
      <c r="I1736" s="6" t="b">
        <v>0</v>
      </c>
      <c r="J1736" s="6" t="b">
        <v>0</v>
      </c>
      <c r="K1736" s="106"/>
      <c r="L1736" s="43"/>
      <c r="M1736" s="24"/>
      <c r="N1736" s="6"/>
      <c r="O1736" s="6" t="b">
        <v>0</v>
      </c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43"/>
      <c r="AA1736" s="43"/>
      <c r="AB1736" s="43" t="s">
        <v>339</v>
      </c>
      <c r="AC1736" s="6" t="s">
        <v>339</v>
      </c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</row>
    <row r="1737">
      <c r="A1737" s="6"/>
      <c r="B1737" s="6"/>
      <c r="C1737" s="6"/>
      <c r="D1737" s="6"/>
      <c r="E1737" s="6"/>
      <c r="F1737" s="6" t="s">
        <v>96</v>
      </c>
      <c r="G1737" s="6"/>
      <c r="H1737" s="6" t="b">
        <v>0</v>
      </c>
      <c r="I1737" s="6" t="b">
        <v>0</v>
      </c>
      <c r="J1737" s="6" t="b">
        <v>0</v>
      </c>
      <c r="K1737" s="106"/>
      <c r="L1737" s="43"/>
      <c r="M1737" s="24"/>
      <c r="N1737" s="6"/>
      <c r="O1737" s="6" t="b">
        <v>0</v>
      </c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43"/>
      <c r="AA1737" s="43"/>
      <c r="AB1737" s="43" t="s">
        <v>339</v>
      </c>
      <c r="AC1737" s="6" t="s">
        <v>339</v>
      </c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</row>
    <row r="1738">
      <c r="A1738" s="6"/>
      <c r="B1738" s="6"/>
      <c r="C1738" s="6"/>
      <c r="D1738" s="6"/>
      <c r="E1738" s="6"/>
      <c r="F1738" s="6" t="s">
        <v>96</v>
      </c>
      <c r="G1738" s="6"/>
      <c r="H1738" s="6" t="b">
        <v>0</v>
      </c>
      <c r="I1738" s="6" t="b">
        <v>0</v>
      </c>
      <c r="J1738" s="6" t="b">
        <v>0</v>
      </c>
      <c r="K1738" s="106"/>
      <c r="L1738" s="43"/>
      <c r="M1738" s="24"/>
      <c r="N1738" s="6"/>
      <c r="O1738" s="6" t="b">
        <v>0</v>
      </c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43"/>
      <c r="AA1738" s="43"/>
      <c r="AB1738" s="43" t="s">
        <v>339</v>
      </c>
      <c r="AC1738" s="6" t="s">
        <v>339</v>
      </c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</row>
    <row r="1739">
      <c r="A1739" s="6"/>
      <c r="B1739" s="6"/>
      <c r="C1739" s="6"/>
      <c r="D1739" s="6"/>
      <c r="E1739" s="6"/>
      <c r="F1739" s="6" t="s">
        <v>96</v>
      </c>
      <c r="G1739" s="6"/>
      <c r="H1739" s="6" t="b">
        <v>0</v>
      </c>
      <c r="I1739" s="6" t="b">
        <v>0</v>
      </c>
      <c r="J1739" s="6" t="b">
        <v>0</v>
      </c>
      <c r="K1739" s="106"/>
      <c r="L1739" s="43"/>
      <c r="M1739" s="24"/>
      <c r="N1739" s="6"/>
      <c r="O1739" s="6" t="b">
        <v>0</v>
      </c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43"/>
      <c r="AA1739" s="43"/>
      <c r="AB1739" s="43" t="s">
        <v>339</v>
      </c>
      <c r="AC1739" s="6" t="s">
        <v>339</v>
      </c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</row>
    <row r="1740">
      <c r="A1740" s="6"/>
      <c r="B1740" s="6"/>
      <c r="C1740" s="6"/>
      <c r="D1740" s="6"/>
      <c r="E1740" s="6"/>
      <c r="F1740" s="6" t="s">
        <v>96</v>
      </c>
      <c r="G1740" s="6"/>
      <c r="H1740" s="6" t="b">
        <v>0</v>
      </c>
      <c r="I1740" s="6" t="b">
        <v>0</v>
      </c>
      <c r="J1740" s="6" t="b">
        <v>0</v>
      </c>
      <c r="K1740" s="106"/>
      <c r="L1740" s="43"/>
      <c r="M1740" s="24"/>
      <c r="N1740" s="6"/>
      <c r="O1740" s="6" t="b">
        <v>0</v>
      </c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43"/>
      <c r="AA1740" s="43"/>
      <c r="AB1740" s="43" t="s">
        <v>339</v>
      </c>
      <c r="AC1740" s="6" t="s">
        <v>339</v>
      </c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</row>
    <row r="1741">
      <c r="A1741" s="6"/>
      <c r="B1741" s="6"/>
      <c r="C1741" s="6"/>
      <c r="D1741" s="6"/>
      <c r="E1741" s="6"/>
      <c r="F1741" s="6" t="s">
        <v>96</v>
      </c>
      <c r="G1741" s="6"/>
      <c r="H1741" s="6" t="b">
        <v>0</v>
      </c>
      <c r="I1741" s="6" t="b">
        <v>0</v>
      </c>
      <c r="J1741" s="6" t="b">
        <v>0</v>
      </c>
      <c r="K1741" s="106"/>
      <c r="L1741" s="43"/>
      <c r="M1741" s="24"/>
      <c r="N1741" s="6"/>
      <c r="O1741" s="6" t="b">
        <v>0</v>
      </c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43"/>
      <c r="AA1741" s="43"/>
      <c r="AB1741" s="43" t="s">
        <v>339</v>
      </c>
      <c r="AC1741" s="6" t="s">
        <v>339</v>
      </c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</row>
    <row r="1742">
      <c r="A1742" s="6"/>
      <c r="B1742" s="6"/>
      <c r="C1742" s="6"/>
      <c r="D1742" s="6"/>
      <c r="E1742" s="6"/>
      <c r="F1742" s="6" t="s">
        <v>96</v>
      </c>
      <c r="G1742" s="6"/>
      <c r="H1742" s="6" t="b">
        <v>0</v>
      </c>
      <c r="I1742" s="6" t="b">
        <v>0</v>
      </c>
      <c r="J1742" s="6" t="b">
        <v>0</v>
      </c>
      <c r="K1742" s="106"/>
      <c r="L1742" s="43"/>
      <c r="M1742" s="24"/>
      <c r="N1742" s="6"/>
      <c r="O1742" s="6" t="b">
        <v>0</v>
      </c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43"/>
      <c r="AA1742" s="43"/>
      <c r="AB1742" s="43" t="s">
        <v>339</v>
      </c>
      <c r="AC1742" s="6" t="s">
        <v>339</v>
      </c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</row>
    <row r="1743">
      <c r="A1743" s="6"/>
      <c r="B1743" s="6"/>
      <c r="C1743" s="6"/>
      <c r="D1743" s="6"/>
      <c r="E1743" s="6"/>
      <c r="F1743" s="6" t="s">
        <v>96</v>
      </c>
      <c r="G1743" s="6"/>
      <c r="H1743" s="6" t="b">
        <v>0</v>
      </c>
      <c r="I1743" s="6" t="b">
        <v>0</v>
      </c>
      <c r="J1743" s="6" t="b">
        <v>0</v>
      </c>
      <c r="K1743" s="106"/>
      <c r="L1743" s="43"/>
      <c r="M1743" s="24"/>
      <c r="N1743" s="6"/>
      <c r="O1743" s="6" t="b">
        <v>0</v>
      </c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43"/>
      <c r="AA1743" s="43"/>
      <c r="AB1743" s="43" t="s">
        <v>339</v>
      </c>
      <c r="AC1743" s="6" t="s">
        <v>339</v>
      </c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</row>
    <row r="1744">
      <c r="A1744" s="6"/>
      <c r="B1744" s="6"/>
      <c r="C1744" s="6"/>
      <c r="D1744" s="6"/>
      <c r="E1744" s="6"/>
      <c r="F1744" s="6" t="s">
        <v>96</v>
      </c>
      <c r="G1744" s="6"/>
      <c r="H1744" s="6" t="b">
        <v>0</v>
      </c>
      <c r="I1744" s="6" t="b">
        <v>0</v>
      </c>
      <c r="J1744" s="6" t="b">
        <v>0</v>
      </c>
      <c r="K1744" s="106"/>
      <c r="L1744" s="43"/>
      <c r="M1744" s="24"/>
      <c r="N1744" s="6"/>
      <c r="O1744" s="6" t="b">
        <v>0</v>
      </c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43"/>
      <c r="AA1744" s="43"/>
      <c r="AB1744" s="43" t="s">
        <v>339</v>
      </c>
      <c r="AC1744" s="6" t="s">
        <v>339</v>
      </c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</row>
    <row r="1745">
      <c r="A1745" s="6"/>
      <c r="B1745" s="6"/>
      <c r="C1745" s="6"/>
      <c r="D1745" s="6"/>
      <c r="E1745" s="6"/>
      <c r="F1745" s="6" t="s">
        <v>96</v>
      </c>
      <c r="G1745" s="6"/>
      <c r="H1745" s="6" t="b">
        <v>0</v>
      </c>
      <c r="I1745" s="6" t="b">
        <v>0</v>
      </c>
      <c r="J1745" s="6" t="b">
        <v>0</v>
      </c>
      <c r="K1745" s="106"/>
      <c r="L1745" s="43"/>
      <c r="M1745" s="24"/>
      <c r="N1745" s="6"/>
      <c r="O1745" s="6" t="b">
        <v>0</v>
      </c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43"/>
      <c r="AA1745" s="43"/>
      <c r="AB1745" s="43" t="s">
        <v>339</v>
      </c>
      <c r="AC1745" s="6" t="s">
        <v>339</v>
      </c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</row>
    <row r="1746">
      <c r="A1746" s="6"/>
      <c r="B1746" s="6"/>
      <c r="C1746" s="6"/>
      <c r="D1746" s="6"/>
      <c r="E1746" s="6"/>
      <c r="F1746" s="6" t="s">
        <v>96</v>
      </c>
      <c r="G1746" s="6"/>
      <c r="H1746" s="6" t="b">
        <v>0</v>
      </c>
      <c r="I1746" s="6" t="b">
        <v>0</v>
      </c>
      <c r="J1746" s="6" t="b">
        <v>0</v>
      </c>
      <c r="K1746" s="106"/>
      <c r="L1746" s="43"/>
      <c r="M1746" s="24"/>
      <c r="N1746" s="6"/>
      <c r="O1746" s="6" t="b">
        <v>0</v>
      </c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43"/>
      <c r="AA1746" s="43"/>
      <c r="AB1746" s="43" t="s">
        <v>339</v>
      </c>
      <c r="AC1746" s="6" t="s">
        <v>339</v>
      </c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</row>
    <row r="1747">
      <c r="A1747" s="6"/>
      <c r="B1747" s="6"/>
      <c r="C1747" s="6"/>
      <c r="D1747" s="6"/>
      <c r="E1747" s="6"/>
      <c r="F1747" s="6" t="s">
        <v>96</v>
      </c>
      <c r="G1747" s="6"/>
      <c r="H1747" s="6" t="b">
        <v>0</v>
      </c>
      <c r="I1747" s="6" t="b">
        <v>0</v>
      </c>
      <c r="J1747" s="6" t="b">
        <v>0</v>
      </c>
      <c r="K1747" s="106"/>
      <c r="L1747" s="43"/>
      <c r="M1747" s="24"/>
      <c r="N1747" s="6"/>
      <c r="O1747" s="6" t="b">
        <v>0</v>
      </c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43"/>
      <c r="AA1747" s="43"/>
      <c r="AB1747" s="43" t="s">
        <v>339</v>
      </c>
      <c r="AC1747" s="6" t="s">
        <v>339</v>
      </c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</row>
    <row r="1748">
      <c r="A1748" s="6"/>
      <c r="B1748" s="6"/>
      <c r="C1748" s="6"/>
      <c r="D1748" s="6"/>
      <c r="E1748" s="6"/>
      <c r="F1748" s="6" t="s">
        <v>96</v>
      </c>
      <c r="G1748" s="6"/>
      <c r="H1748" s="6" t="b">
        <v>0</v>
      </c>
      <c r="I1748" s="6" t="b">
        <v>0</v>
      </c>
      <c r="J1748" s="6" t="b">
        <v>0</v>
      </c>
      <c r="K1748" s="106"/>
      <c r="L1748" s="43"/>
      <c r="M1748" s="24"/>
      <c r="N1748" s="6"/>
      <c r="O1748" s="6" t="b">
        <v>0</v>
      </c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43"/>
      <c r="AA1748" s="43"/>
      <c r="AB1748" s="43" t="s">
        <v>339</v>
      </c>
      <c r="AC1748" s="6" t="s">
        <v>339</v>
      </c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</row>
    <row r="1749">
      <c r="A1749" s="6"/>
      <c r="B1749" s="6"/>
      <c r="C1749" s="6"/>
      <c r="D1749" s="6"/>
      <c r="E1749" s="6"/>
      <c r="F1749" s="6" t="s">
        <v>96</v>
      </c>
      <c r="G1749" s="6"/>
      <c r="H1749" s="6" t="b">
        <v>0</v>
      </c>
      <c r="I1749" s="6" t="b">
        <v>0</v>
      </c>
      <c r="J1749" s="6" t="b">
        <v>0</v>
      </c>
      <c r="K1749" s="106"/>
      <c r="L1749" s="43"/>
      <c r="M1749" s="24"/>
      <c r="N1749" s="6"/>
      <c r="O1749" s="6" t="b">
        <v>0</v>
      </c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43"/>
      <c r="AA1749" s="43"/>
      <c r="AB1749" s="43" t="s">
        <v>339</v>
      </c>
      <c r="AC1749" s="6" t="s">
        <v>339</v>
      </c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</row>
    <row r="1750">
      <c r="A1750" s="6"/>
      <c r="B1750" s="6"/>
      <c r="C1750" s="6"/>
      <c r="D1750" s="6"/>
      <c r="E1750" s="6"/>
      <c r="F1750" s="6" t="s">
        <v>96</v>
      </c>
      <c r="G1750" s="6"/>
      <c r="H1750" s="6" t="b">
        <v>0</v>
      </c>
      <c r="I1750" s="6" t="b">
        <v>0</v>
      </c>
      <c r="J1750" s="6" t="b">
        <v>0</v>
      </c>
      <c r="K1750" s="106"/>
      <c r="L1750" s="43"/>
      <c r="M1750" s="24"/>
      <c r="N1750" s="6"/>
      <c r="O1750" s="6" t="b">
        <v>0</v>
      </c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43"/>
      <c r="AA1750" s="43"/>
      <c r="AB1750" s="43" t="s">
        <v>339</v>
      </c>
      <c r="AC1750" s="6" t="s">
        <v>339</v>
      </c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</row>
    <row r="1751">
      <c r="A1751" s="6"/>
      <c r="B1751" s="6"/>
      <c r="C1751" s="6"/>
      <c r="D1751" s="6"/>
      <c r="E1751" s="6"/>
      <c r="F1751" s="6" t="s">
        <v>96</v>
      </c>
      <c r="G1751" s="6"/>
      <c r="H1751" s="6" t="b">
        <v>0</v>
      </c>
      <c r="I1751" s="6" t="b">
        <v>0</v>
      </c>
      <c r="J1751" s="6" t="b">
        <v>0</v>
      </c>
      <c r="K1751" s="106"/>
      <c r="L1751" s="43"/>
      <c r="M1751" s="24"/>
      <c r="N1751" s="6"/>
      <c r="O1751" s="6" t="b">
        <v>0</v>
      </c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43"/>
      <c r="AA1751" s="43"/>
      <c r="AB1751" s="43" t="s">
        <v>339</v>
      </c>
      <c r="AC1751" s="6" t="s">
        <v>339</v>
      </c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</row>
    <row r="1752">
      <c r="A1752" s="6"/>
      <c r="B1752" s="6"/>
      <c r="C1752" s="6"/>
      <c r="D1752" s="6"/>
      <c r="E1752" s="6"/>
      <c r="F1752" s="6" t="s">
        <v>96</v>
      </c>
      <c r="G1752" s="6"/>
      <c r="H1752" s="6" t="b">
        <v>0</v>
      </c>
      <c r="I1752" s="6" t="b">
        <v>0</v>
      </c>
      <c r="J1752" s="6" t="b">
        <v>0</v>
      </c>
      <c r="K1752" s="106"/>
      <c r="L1752" s="43"/>
      <c r="M1752" s="24"/>
      <c r="N1752" s="6"/>
      <c r="O1752" s="6" t="b">
        <v>0</v>
      </c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43"/>
      <c r="AA1752" s="43"/>
      <c r="AB1752" s="43" t="s">
        <v>339</v>
      </c>
      <c r="AC1752" s="6" t="s">
        <v>339</v>
      </c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</row>
    <row r="1753">
      <c r="A1753" s="6"/>
      <c r="B1753" s="6"/>
      <c r="C1753" s="6"/>
      <c r="D1753" s="6"/>
      <c r="E1753" s="6"/>
      <c r="F1753" s="6" t="s">
        <v>96</v>
      </c>
      <c r="G1753" s="6"/>
      <c r="H1753" s="6" t="b">
        <v>0</v>
      </c>
      <c r="I1753" s="6" t="b">
        <v>0</v>
      </c>
      <c r="J1753" s="6" t="b">
        <v>0</v>
      </c>
      <c r="K1753" s="106"/>
      <c r="L1753" s="43"/>
      <c r="M1753" s="24"/>
      <c r="N1753" s="6"/>
      <c r="O1753" s="6" t="b">
        <v>0</v>
      </c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43"/>
      <c r="AA1753" s="43"/>
      <c r="AB1753" s="43" t="s">
        <v>339</v>
      </c>
      <c r="AC1753" s="6" t="s">
        <v>339</v>
      </c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</row>
    <row r="1754">
      <c r="A1754" s="6"/>
      <c r="B1754" s="6"/>
      <c r="C1754" s="6"/>
      <c r="D1754" s="6"/>
      <c r="E1754" s="6"/>
      <c r="F1754" s="6" t="s">
        <v>96</v>
      </c>
      <c r="G1754" s="6"/>
      <c r="H1754" s="6" t="b">
        <v>0</v>
      </c>
      <c r="I1754" s="6" t="b">
        <v>0</v>
      </c>
      <c r="J1754" s="6" t="b">
        <v>0</v>
      </c>
      <c r="K1754" s="106"/>
      <c r="L1754" s="43"/>
      <c r="M1754" s="24"/>
      <c r="N1754" s="6"/>
      <c r="O1754" s="6" t="b">
        <v>0</v>
      </c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43"/>
      <c r="AA1754" s="43"/>
      <c r="AB1754" s="43" t="s">
        <v>339</v>
      </c>
      <c r="AC1754" s="6" t="s">
        <v>339</v>
      </c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</row>
    <row r="1755">
      <c r="A1755" s="6"/>
      <c r="B1755" s="6"/>
      <c r="C1755" s="6"/>
      <c r="D1755" s="6"/>
      <c r="E1755" s="6"/>
      <c r="F1755" s="6" t="s">
        <v>96</v>
      </c>
      <c r="G1755" s="6"/>
      <c r="H1755" s="6" t="b">
        <v>0</v>
      </c>
      <c r="I1755" s="6" t="b">
        <v>0</v>
      </c>
      <c r="J1755" s="6" t="b">
        <v>0</v>
      </c>
      <c r="K1755" s="106"/>
      <c r="L1755" s="43"/>
      <c r="M1755" s="24"/>
      <c r="N1755" s="6"/>
      <c r="O1755" s="6" t="b">
        <v>0</v>
      </c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43"/>
      <c r="AA1755" s="43"/>
      <c r="AB1755" s="43" t="s">
        <v>339</v>
      </c>
      <c r="AC1755" s="6" t="s">
        <v>339</v>
      </c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</row>
    <row r="1756">
      <c r="A1756" s="6"/>
      <c r="B1756" s="6"/>
      <c r="C1756" s="6"/>
      <c r="D1756" s="6"/>
      <c r="E1756" s="6"/>
      <c r="F1756" s="6" t="s">
        <v>96</v>
      </c>
      <c r="G1756" s="6"/>
      <c r="H1756" s="6" t="b">
        <v>0</v>
      </c>
      <c r="I1756" s="6" t="b">
        <v>0</v>
      </c>
      <c r="J1756" s="6" t="b">
        <v>0</v>
      </c>
      <c r="K1756" s="106"/>
      <c r="L1756" s="43"/>
      <c r="M1756" s="24"/>
      <c r="N1756" s="6"/>
      <c r="O1756" s="6" t="b">
        <v>0</v>
      </c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43"/>
      <c r="AA1756" s="43"/>
      <c r="AB1756" s="43" t="s">
        <v>339</v>
      </c>
      <c r="AC1756" s="6" t="s">
        <v>339</v>
      </c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</row>
    <row r="1757">
      <c r="A1757" s="6"/>
      <c r="B1757" s="6"/>
      <c r="C1757" s="6"/>
      <c r="D1757" s="6"/>
      <c r="E1757" s="6"/>
      <c r="F1757" s="6" t="s">
        <v>96</v>
      </c>
      <c r="G1757" s="6"/>
      <c r="H1757" s="6" t="b">
        <v>0</v>
      </c>
      <c r="I1757" s="6" t="b">
        <v>0</v>
      </c>
      <c r="J1757" s="6" t="b">
        <v>0</v>
      </c>
      <c r="K1757" s="106"/>
      <c r="L1757" s="43"/>
      <c r="M1757" s="24"/>
      <c r="N1757" s="6"/>
      <c r="O1757" s="6" t="b">
        <v>0</v>
      </c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43"/>
      <c r="AA1757" s="43"/>
      <c r="AB1757" s="43" t="s">
        <v>339</v>
      </c>
      <c r="AC1757" s="6" t="s">
        <v>339</v>
      </c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</row>
    <row r="1758">
      <c r="A1758" s="6"/>
      <c r="B1758" s="6"/>
      <c r="C1758" s="6"/>
      <c r="D1758" s="6"/>
      <c r="E1758" s="6"/>
      <c r="F1758" s="6" t="s">
        <v>96</v>
      </c>
      <c r="G1758" s="6"/>
      <c r="H1758" s="6" t="b">
        <v>0</v>
      </c>
      <c r="I1758" s="6" t="b">
        <v>0</v>
      </c>
      <c r="J1758" s="6" t="b">
        <v>0</v>
      </c>
      <c r="K1758" s="106"/>
      <c r="L1758" s="43"/>
      <c r="M1758" s="24"/>
      <c r="N1758" s="6"/>
      <c r="O1758" s="6" t="b">
        <v>0</v>
      </c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43"/>
      <c r="AA1758" s="43"/>
      <c r="AB1758" s="43" t="s">
        <v>339</v>
      </c>
      <c r="AC1758" s="6" t="s">
        <v>339</v>
      </c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</row>
    <row r="1759">
      <c r="A1759" s="6"/>
      <c r="B1759" s="6"/>
      <c r="C1759" s="6"/>
      <c r="D1759" s="6"/>
      <c r="E1759" s="6"/>
      <c r="F1759" s="6" t="s">
        <v>96</v>
      </c>
      <c r="G1759" s="6"/>
      <c r="H1759" s="6" t="b">
        <v>0</v>
      </c>
      <c r="I1759" s="6" t="b">
        <v>0</v>
      </c>
      <c r="J1759" s="6" t="b">
        <v>0</v>
      </c>
      <c r="K1759" s="106"/>
      <c r="L1759" s="43"/>
      <c r="M1759" s="24"/>
      <c r="N1759" s="6"/>
      <c r="O1759" s="6" t="b">
        <v>0</v>
      </c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43"/>
      <c r="AA1759" s="43"/>
      <c r="AB1759" s="43" t="s">
        <v>339</v>
      </c>
      <c r="AC1759" s="6" t="s">
        <v>339</v>
      </c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</row>
    <row r="1760">
      <c r="A1760" s="6"/>
      <c r="B1760" s="6"/>
      <c r="C1760" s="6"/>
      <c r="D1760" s="6"/>
      <c r="E1760" s="6"/>
      <c r="F1760" s="6" t="s">
        <v>96</v>
      </c>
      <c r="G1760" s="6"/>
      <c r="H1760" s="6" t="b">
        <v>0</v>
      </c>
      <c r="I1760" s="6" t="b">
        <v>0</v>
      </c>
      <c r="J1760" s="6" t="b">
        <v>0</v>
      </c>
      <c r="K1760" s="106"/>
      <c r="L1760" s="43"/>
      <c r="M1760" s="24"/>
      <c r="N1760" s="6"/>
      <c r="O1760" s="6" t="b">
        <v>0</v>
      </c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43"/>
      <c r="AA1760" s="43"/>
      <c r="AB1760" s="43" t="s">
        <v>339</v>
      </c>
      <c r="AC1760" s="6" t="s">
        <v>339</v>
      </c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</row>
    <row r="1761">
      <c r="A1761" s="6"/>
      <c r="B1761" s="6"/>
      <c r="C1761" s="6"/>
      <c r="D1761" s="6"/>
      <c r="E1761" s="6"/>
      <c r="F1761" s="6" t="s">
        <v>96</v>
      </c>
      <c r="G1761" s="6"/>
      <c r="H1761" s="6" t="b">
        <v>0</v>
      </c>
      <c r="I1761" s="6" t="b">
        <v>0</v>
      </c>
      <c r="J1761" s="6" t="b">
        <v>0</v>
      </c>
      <c r="K1761" s="106"/>
      <c r="L1761" s="43"/>
      <c r="M1761" s="24"/>
      <c r="N1761" s="6"/>
      <c r="O1761" s="6" t="b">
        <v>0</v>
      </c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43"/>
      <c r="AA1761" s="43"/>
      <c r="AB1761" s="43" t="s">
        <v>339</v>
      </c>
      <c r="AC1761" s="6" t="s">
        <v>339</v>
      </c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</row>
    <row r="1762">
      <c r="A1762" s="6"/>
      <c r="B1762" s="6"/>
      <c r="C1762" s="6"/>
      <c r="D1762" s="6"/>
      <c r="E1762" s="6"/>
      <c r="F1762" s="6" t="s">
        <v>96</v>
      </c>
      <c r="G1762" s="6"/>
      <c r="H1762" s="6" t="b">
        <v>0</v>
      </c>
      <c r="I1762" s="6" t="b">
        <v>0</v>
      </c>
      <c r="J1762" s="6" t="b">
        <v>0</v>
      </c>
      <c r="K1762" s="106"/>
      <c r="L1762" s="43"/>
      <c r="M1762" s="24"/>
      <c r="N1762" s="6"/>
      <c r="O1762" s="6" t="b">
        <v>0</v>
      </c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43"/>
      <c r="AA1762" s="43"/>
      <c r="AB1762" s="43" t="s">
        <v>339</v>
      </c>
      <c r="AC1762" s="6" t="s">
        <v>339</v>
      </c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</row>
    <row r="1763">
      <c r="A1763" s="6"/>
      <c r="B1763" s="6"/>
      <c r="C1763" s="6"/>
      <c r="D1763" s="6"/>
      <c r="E1763" s="6"/>
      <c r="F1763" s="6" t="s">
        <v>96</v>
      </c>
      <c r="G1763" s="6"/>
      <c r="H1763" s="6" t="b">
        <v>0</v>
      </c>
      <c r="I1763" s="6" t="b">
        <v>0</v>
      </c>
      <c r="J1763" s="6" t="b">
        <v>0</v>
      </c>
      <c r="K1763" s="106"/>
      <c r="L1763" s="43"/>
      <c r="M1763" s="24"/>
      <c r="N1763" s="6"/>
      <c r="O1763" s="6" t="b">
        <v>0</v>
      </c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43"/>
      <c r="AA1763" s="43"/>
      <c r="AB1763" s="43" t="s">
        <v>339</v>
      </c>
      <c r="AC1763" s="6" t="s">
        <v>339</v>
      </c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</row>
    <row r="1764">
      <c r="A1764" s="6"/>
      <c r="B1764" s="6"/>
      <c r="C1764" s="6"/>
      <c r="D1764" s="6"/>
      <c r="E1764" s="6"/>
      <c r="F1764" s="6" t="s">
        <v>96</v>
      </c>
      <c r="G1764" s="6"/>
      <c r="H1764" s="6" t="b">
        <v>0</v>
      </c>
      <c r="I1764" s="6" t="b">
        <v>0</v>
      </c>
      <c r="J1764" s="6" t="b">
        <v>0</v>
      </c>
      <c r="K1764" s="106"/>
      <c r="L1764" s="43"/>
      <c r="M1764" s="24"/>
      <c r="N1764" s="6"/>
      <c r="O1764" s="6" t="b">
        <v>0</v>
      </c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43"/>
      <c r="AA1764" s="43"/>
      <c r="AB1764" s="43" t="s">
        <v>339</v>
      </c>
      <c r="AC1764" s="6" t="s">
        <v>339</v>
      </c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</row>
    <row r="1765">
      <c r="A1765" s="6"/>
      <c r="B1765" s="6"/>
      <c r="C1765" s="6"/>
      <c r="D1765" s="6"/>
      <c r="E1765" s="6"/>
      <c r="F1765" s="6" t="s">
        <v>96</v>
      </c>
      <c r="G1765" s="6"/>
      <c r="H1765" s="6" t="b">
        <v>0</v>
      </c>
      <c r="I1765" s="6" t="b">
        <v>0</v>
      </c>
      <c r="J1765" s="6" t="b">
        <v>0</v>
      </c>
      <c r="K1765" s="106"/>
      <c r="L1765" s="43"/>
      <c r="M1765" s="24"/>
      <c r="N1765" s="6"/>
      <c r="O1765" s="6" t="b">
        <v>0</v>
      </c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43"/>
      <c r="AA1765" s="43"/>
      <c r="AB1765" s="43" t="s">
        <v>339</v>
      </c>
      <c r="AC1765" s="6" t="s">
        <v>339</v>
      </c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</row>
    <row r="1766">
      <c r="A1766" s="6"/>
      <c r="B1766" s="6"/>
      <c r="C1766" s="6"/>
      <c r="D1766" s="6"/>
      <c r="E1766" s="6"/>
      <c r="F1766" s="6" t="s">
        <v>96</v>
      </c>
      <c r="G1766" s="6"/>
      <c r="H1766" s="6" t="b">
        <v>0</v>
      </c>
      <c r="I1766" s="6" t="b">
        <v>0</v>
      </c>
      <c r="J1766" s="6" t="b">
        <v>0</v>
      </c>
      <c r="K1766" s="106"/>
      <c r="L1766" s="43"/>
      <c r="M1766" s="24"/>
      <c r="N1766" s="6"/>
      <c r="O1766" s="6" t="b">
        <v>0</v>
      </c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43"/>
      <c r="AA1766" s="43"/>
      <c r="AB1766" s="43" t="s">
        <v>339</v>
      </c>
      <c r="AC1766" s="6" t="s">
        <v>339</v>
      </c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</row>
    <row r="1767">
      <c r="A1767" s="6"/>
      <c r="B1767" s="6"/>
      <c r="C1767" s="6"/>
      <c r="D1767" s="6"/>
      <c r="E1767" s="6"/>
      <c r="F1767" s="6" t="s">
        <v>96</v>
      </c>
      <c r="G1767" s="6"/>
      <c r="H1767" s="6" t="b">
        <v>0</v>
      </c>
      <c r="I1767" s="6" t="b">
        <v>0</v>
      </c>
      <c r="J1767" s="6" t="b">
        <v>0</v>
      </c>
      <c r="K1767" s="106"/>
      <c r="L1767" s="43"/>
      <c r="M1767" s="24"/>
      <c r="N1767" s="6"/>
      <c r="O1767" s="6" t="b">
        <v>0</v>
      </c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43"/>
      <c r="AA1767" s="43"/>
      <c r="AB1767" s="43" t="s">
        <v>339</v>
      </c>
      <c r="AC1767" s="6" t="s">
        <v>339</v>
      </c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</row>
    <row r="1768">
      <c r="A1768" s="6"/>
      <c r="B1768" s="6"/>
      <c r="C1768" s="6"/>
      <c r="D1768" s="6"/>
      <c r="E1768" s="6"/>
      <c r="F1768" s="6" t="s">
        <v>96</v>
      </c>
      <c r="G1768" s="6"/>
      <c r="H1768" s="6" t="b">
        <v>0</v>
      </c>
      <c r="I1768" s="6" t="b">
        <v>0</v>
      </c>
      <c r="J1768" s="6" t="b">
        <v>0</v>
      </c>
      <c r="K1768" s="106"/>
      <c r="L1768" s="43"/>
      <c r="M1768" s="24"/>
      <c r="N1768" s="6"/>
      <c r="O1768" s="6" t="b">
        <v>0</v>
      </c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43"/>
      <c r="AA1768" s="43"/>
      <c r="AB1768" s="43" t="s">
        <v>339</v>
      </c>
      <c r="AC1768" s="6" t="s">
        <v>339</v>
      </c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</row>
    <row r="1769">
      <c r="A1769" s="6"/>
      <c r="B1769" s="6"/>
      <c r="C1769" s="6"/>
      <c r="D1769" s="6"/>
      <c r="E1769" s="6"/>
      <c r="F1769" s="6" t="s">
        <v>96</v>
      </c>
      <c r="G1769" s="6"/>
      <c r="H1769" s="6" t="b">
        <v>0</v>
      </c>
      <c r="I1769" s="6" t="b">
        <v>0</v>
      </c>
      <c r="J1769" s="6" t="b">
        <v>0</v>
      </c>
      <c r="K1769" s="106"/>
      <c r="L1769" s="43"/>
      <c r="M1769" s="24"/>
      <c r="N1769" s="6"/>
      <c r="O1769" s="6" t="b">
        <v>0</v>
      </c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43"/>
      <c r="AA1769" s="43"/>
      <c r="AB1769" s="43" t="s">
        <v>339</v>
      </c>
      <c r="AC1769" s="6" t="s">
        <v>339</v>
      </c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</row>
    <row r="1770">
      <c r="A1770" s="6"/>
      <c r="B1770" s="6"/>
      <c r="C1770" s="6"/>
      <c r="D1770" s="6"/>
      <c r="E1770" s="6"/>
      <c r="F1770" s="6" t="s">
        <v>96</v>
      </c>
      <c r="G1770" s="6"/>
      <c r="H1770" s="6" t="b">
        <v>0</v>
      </c>
      <c r="I1770" s="6" t="b">
        <v>0</v>
      </c>
      <c r="J1770" s="6" t="b">
        <v>0</v>
      </c>
      <c r="K1770" s="106"/>
      <c r="L1770" s="43"/>
      <c r="M1770" s="24"/>
      <c r="N1770" s="6"/>
      <c r="O1770" s="6" t="b">
        <v>0</v>
      </c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43"/>
      <c r="AA1770" s="43"/>
      <c r="AB1770" s="43" t="s">
        <v>339</v>
      </c>
      <c r="AC1770" s="6" t="s">
        <v>339</v>
      </c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</row>
    <row r="1771">
      <c r="A1771" s="6"/>
      <c r="B1771" s="6"/>
      <c r="C1771" s="6"/>
      <c r="D1771" s="6"/>
      <c r="E1771" s="6"/>
      <c r="F1771" s="6" t="s">
        <v>96</v>
      </c>
      <c r="G1771" s="6"/>
      <c r="H1771" s="6" t="b">
        <v>0</v>
      </c>
      <c r="I1771" s="6" t="b">
        <v>0</v>
      </c>
      <c r="J1771" s="6" t="b">
        <v>0</v>
      </c>
      <c r="K1771" s="106"/>
      <c r="L1771" s="43"/>
      <c r="M1771" s="24"/>
      <c r="N1771" s="6"/>
      <c r="O1771" s="6" t="b">
        <v>0</v>
      </c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43"/>
      <c r="AA1771" s="43"/>
      <c r="AB1771" s="43" t="s">
        <v>339</v>
      </c>
      <c r="AC1771" s="6" t="s">
        <v>339</v>
      </c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</row>
    <row r="1772">
      <c r="A1772" s="6"/>
      <c r="B1772" s="6"/>
      <c r="C1772" s="6"/>
      <c r="D1772" s="6"/>
      <c r="E1772" s="6"/>
      <c r="F1772" s="6" t="s">
        <v>96</v>
      </c>
      <c r="G1772" s="6"/>
      <c r="H1772" s="6" t="b">
        <v>0</v>
      </c>
      <c r="I1772" s="6" t="b">
        <v>0</v>
      </c>
      <c r="J1772" s="6" t="b">
        <v>0</v>
      </c>
      <c r="K1772" s="106"/>
      <c r="L1772" s="43"/>
      <c r="M1772" s="24"/>
      <c r="N1772" s="6"/>
      <c r="O1772" s="6" t="b">
        <v>0</v>
      </c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43"/>
      <c r="AA1772" s="43"/>
      <c r="AB1772" s="43" t="s">
        <v>339</v>
      </c>
      <c r="AC1772" s="6" t="s">
        <v>339</v>
      </c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</row>
    <row r="1773">
      <c r="A1773" s="6"/>
      <c r="B1773" s="6"/>
      <c r="C1773" s="6"/>
      <c r="D1773" s="6"/>
      <c r="E1773" s="6"/>
      <c r="F1773" s="6" t="s">
        <v>96</v>
      </c>
      <c r="G1773" s="6"/>
      <c r="H1773" s="6" t="b">
        <v>0</v>
      </c>
      <c r="I1773" s="6" t="b">
        <v>0</v>
      </c>
      <c r="J1773" s="6" t="b">
        <v>0</v>
      </c>
      <c r="K1773" s="106"/>
      <c r="L1773" s="43"/>
      <c r="M1773" s="24"/>
      <c r="N1773" s="6"/>
      <c r="O1773" s="6" t="b">
        <v>0</v>
      </c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43"/>
      <c r="AA1773" s="43"/>
      <c r="AB1773" s="43" t="s">
        <v>339</v>
      </c>
      <c r="AC1773" s="6" t="s">
        <v>339</v>
      </c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</row>
    <row r="1774">
      <c r="A1774" s="6"/>
      <c r="B1774" s="6"/>
      <c r="C1774" s="6"/>
      <c r="D1774" s="6"/>
      <c r="E1774" s="6"/>
      <c r="F1774" s="6" t="s">
        <v>96</v>
      </c>
      <c r="G1774" s="6"/>
      <c r="H1774" s="6" t="b">
        <v>0</v>
      </c>
      <c r="I1774" s="6" t="b">
        <v>0</v>
      </c>
      <c r="J1774" s="6" t="b">
        <v>0</v>
      </c>
      <c r="K1774" s="106"/>
      <c r="L1774" s="43"/>
      <c r="M1774" s="24"/>
      <c r="N1774" s="6"/>
      <c r="O1774" s="6" t="b">
        <v>0</v>
      </c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43"/>
      <c r="AA1774" s="43"/>
      <c r="AB1774" s="43" t="s">
        <v>339</v>
      </c>
      <c r="AC1774" s="6" t="s">
        <v>339</v>
      </c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</row>
    <row r="1775">
      <c r="A1775" s="6"/>
      <c r="B1775" s="6"/>
      <c r="C1775" s="6"/>
      <c r="D1775" s="6"/>
      <c r="E1775" s="6"/>
      <c r="F1775" s="6" t="s">
        <v>96</v>
      </c>
      <c r="G1775" s="6"/>
      <c r="H1775" s="6" t="b">
        <v>0</v>
      </c>
      <c r="I1775" s="6" t="b">
        <v>0</v>
      </c>
      <c r="J1775" s="6" t="b">
        <v>0</v>
      </c>
      <c r="K1775" s="106"/>
      <c r="L1775" s="43"/>
      <c r="M1775" s="24"/>
      <c r="N1775" s="6"/>
      <c r="O1775" s="6" t="b">
        <v>0</v>
      </c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43"/>
      <c r="AA1775" s="43"/>
      <c r="AB1775" s="43" t="s">
        <v>339</v>
      </c>
      <c r="AC1775" s="6" t="s">
        <v>339</v>
      </c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</row>
    <row r="1776">
      <c r="A1776" s="6"/>
      <c r="B1776" s="6"/>
      <c r="C1776" s="6"/>
      <c r="D1776" s="6"/>
      <c r="E1776" s="6"/>
      <c r="F1776" s="6" t="s">
        <v>96</v>
      </c>
      <c r="G1776" s="6"/>
      <c r="H1776" s="6" t="b">
        <v>0</v>
      </c>
      <c r="I1776" s="6" t="b">
        <v>0</v>
      </c>
      <c r="J1776" s="6" t="b">
        <v>0</v>
      </c>
      <c r="K1776" s="106"/>
      <c r="L1776" s="43"/>
      <c r="M1776" s="24"/>
      <c r="N1776" s="6"/>
      <c r="O1776" s="6" t="b">
        <v>0</v>
      </c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43"/>
      <c r="AA1776" s="43"/>
      <c r="AB1776" s="43" t="s">
        <v>339</v>
      </c>
      <c r="AC1776" s="6" t="s">
        <v>339</v>
      </c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</row>
    <row r="1777">
      <c r="A1777" s="6"/>
      <c r="B1777" s="6"/>
      <c r="C1777" s="6"/>
      <c r="D1777" s="6"/>
      <c r="E1777" s="6"/>
      <c r="F1777" s="6" t="s">
        <v>96</v>
      </c>
      <c r="G1777" s="6"/>
      <c r="H1777" s="6" t="b">
        <v>0</v>
      </c>
      <c r="I1777" s="6" t="b">
        <v>0</v>
      </c>
      <c r="J1777" s="6" t="b">
        <v>0</v>
      </c>
      <c r="K1777" s="106"/>
      <c r="L1777" s="43"/>
      <c r="M1777" s="24"/>
      <c r="N1777" s="6"/>
      <c r="O1777" s="6" t="b">
        <v>0</v>
      </c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43"/>
      <c r="AA1777" s="43"/>
      <c r="AB1777" s="43" t="s">
        <v>339</v>
      </c>
      <c r="AC1777" s="6" t="s">
        <v>339</v>
      </c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</row>
    <row r="1778">
      <c r="A1778" s="6"/>
      <c r="B1778" s="6"/>
      <c r="C1778" s="6"/>
      <c r="D1778" s="6"/>
      <c r="E1778" s="6"/>
      <c r="F1778" s="6" t="s">
        <v>96</v>
      </c>
      <c r="G1778" s="6"/>
      <c r="H1778" s="6" t="b">
        <v>0</v>
      </c>
      <c r="I1778" s="6" t="b">
        <v>0</v>
      </c>
      <c r="J1778" s="6" t="b">
        <v>0</v>
      </c>
      <c r="K1778" s="106"/>
      <c r="L1778" s="43"/>
      <c r="M1778" s="24"/>
      <c r="N1778" s="6"/>
      <c r="O1778" s="6" t="b">
        <v>0</v>
      </c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43"/>
      <c r="AA1778" s="43"/>
      <c r="AB1778" s="43" t="s">
        <v>339</v>
      </c>
      <c r="AC1778" s="6" t="s">
        <v>339</v>
      </c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</row>
    <row r="1779">
      <c r="A1779" s="6"/>
      <c r="B1779" s="6"/>
      <c r="C1779" s="6"/>
      <c r="D1779" s="6"/>
      <c r="E1779" s="6"/>
      <c r="F1779" s="6" t="s">
        <v>96</v>
      </c>
      <c r="G1779" s="6"/>
      <c r="H1779" s="6" t="b">
        <v>0</v>
      </c>
      <c r="I1779" s="6" t="b">
        <v>0</v>
      </c>
      <c r="J1779" s="6" t="b">
        <v>0</v>
      </c>
      <c r="K1779" s="106"/>
      <c r="L1779" s="43"/>
      <c r="M1779" s="24"/>
      <c r="N1779" s="6"/>
      <c r="O1779" s="6" t="b">
        <v>0</v>
      </c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43"/>
      <c r="AA1779" s="43"/>
      <c r="AB1779" s="43" t="s">
        <v>339</v>
      </c>
      <c r="AC1779" s="6" t="s">
        <v>339</v>
      </c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</row>
    <row r="1780">
      <c r="A1780" s="6"/>
      <c r="B1780" s="6"/>
      <c r="C1780" s="6"/>
      <c r="D1780" s="6"/>
      <c r="E1780" s="6"/>
      <c r="F1780" s="6" t="s">
        <v>96</v>
      </c>
      <c r="G1780" s="6"/>
      <c r="H1780" s="6" t="b">
        <v>0</v>
      </c>
      <c r="I1780" s="6" t="b">
        <v>0</v>
      </c>
      <c r="J1780" s="6" t="b">
        <v>0</v>
      </c>
      <c r="K1780" s="106"/>
      <c r="L1780" s="43"/>
      <c r="M1780" s="24"/>
      <c r="N1780" s="6"/>
      <c r="O1780" s="6" t="b">
        <v>0</v>
      </c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43"/>
      <c r="AA1780" s="43"/>
      <c r="AB1780" s="43" t="s">
        <v>339</v>
      </c>
      <c r="AC1780" s="6" t="s">
        <v>339</v>
      </c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</row>
    <row r="1781">
      <c r="A1781" s="6"/>
      <c r="B1781" s="6"/>
      <c r="C1781" s="6"/>
      <c r="D1781" s="6"/>
      <c r="E1781" s="6"/>
      <c r="F1781" s="6" t="s">
        <v>96</v>
      </c>
      <c r="G1781" s="6"/>
      <c r="H1781" s="6" t="b">
        <v>0</v>
      </c>
      <c r="I1781" s="6" t="b">
        <v>0</v>
      </c>
      <c r="J1781" s="6" t="b">
        <v>0</v>
      </c>
      <c r="K1781" s="106"/>
      <c r="L1781" s="43"/>
      <c r="M1781" s="24"/>
      <c r="N1781" s="6"/>
      <c r="O1781" s="6" t="b">
        <v>0</v>
      </c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43"/>
      <c r="AA1781" s="43"/>
      <c r="AB1781" s="43" t="s">
        <v>339</v>
      </c>
      <c r="AC1781" s="6" t="s">
        <v>339</v>
      </c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</row>
    <row r="1782">
      <c r="A1782" s="6"/>
      <c r="B1782" s="6"/>
      <c r="C1782" s="6"/>
      <c r="D1782" s="6"/>
      <c r="E1782" s="6"/>
      <c r="F1782" s="6" t="s">
        <v>96</v>
      </c>
      <c r="G1782" s="6"/>
      <c r="H1782" s="6" t="b">
        <v>0</v>
      </c>
      <c r="I1782" s="6" t="b">
        <v>0</v>
      </c>
      <c r="J1782" s="6" t="b">
        <v>0</v>
      </c>
      <c r="K1782" s="106"/>
      <c r="L1782" s="43"/>
      <c r="M1782" s="24"/>
      <c r="N1782" s="6"/>
      <c r="O1782" s="6" t="b">
        <v>0</v>
      </c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43"/>
      <c r="AA1782" s="43"/>
      <c r="AB1782" s="43" t="s">
        <v>339</v>
      </c>
      <c r="AC1782" s="6" t="s">
        <v>339</v>
      </c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</row>
    <row r="1783">
      <c r="A1783" s="6"/>
      <c r="B1783" s="6"/>
      <c r="C1783" s="6"/>
      <c r="D1783" s="6"/>
      <c r="E1783" s="6"/>
      <c r="F1783" s="6" t="s">
        <v>96</v>
      </c>
      <c r="G1783" s="6"/>
      <c r="H1783" s="6" t="b">
        <v>0</v>
      </c>
      <c r="I1783" s="6" t="b">
        <v>0</v>
      </c>
      <c r="J1783" s="6" t="b">
        <v>0</v>
      </c>
      <c r="K1783" s="106"/>
      <c r="L1783" s="43"/>
      <c r="M1783" s="24"/>
      <c r="N1783" s="6"/>
      <c r="O1783" s="6" t="b">
        <v>0</v>
      </c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43"/>
      <c r="AA1783" s="43"/>
      <c r="AB1783" s="43" t="s">
        <v>339</v>
      </c>
      <c r="AC1783" s="6" t="s">
        <v>339</v>
      </c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</row>
    <row r="1784">
      <c r="A1784" s="6"/>
      <c r="B1784" s="6"/>
      <c r="C1784" s="6"/>
      <c r="D1784" s="6"/>
      <c r="E1784" s="6"/>
      <c r="F1784" s="6" t="s">
        <v>96</v>
      </c>
      <c r="G1784" s="6"/>
      <c r="H1784" s="6" t="b">
        <v>0</v>
      </c>
      <c r="I1784" s="6" t="b">
        <v>0</v>
      </c>
      <c r="J1784" s="6" t="b">
        <v>0</v>
      </c>
      <c r="K1784" s="106"/>
      <c r="L1784" s="43"/>
      <c r="M1784" s="24"/>
      <c r="N1784" s="6"/>
      <c r="O1784" s="6" t="b">
        <v>0</v>
      </c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43"/>
      <c r="AA1784" s="43"/>
      <c r="AB1784" s="43" t="s">
        <v>339</v>
      </c>
      <c r="AC1784" s="6" t="s">
        <v>339</v>
      </c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</row>
    <row r="1785">
      <c r="A1785" s="6"/>
      <c r="B1785" s="6"/>
      <c r="C1785" s="6"/>
      <c r="D1785" s="6"/>
      <c r="E1785" s="6"/>
      <c r="F1785" s="6" t="s">
        <v>96</v>
      </c>
      <c r="G1785" s="6"/>
      <c r="H1785" s="6" t="b">
        <v>0</v>
      </c>
      <c r="I1785" s="6" t="b">
        <v>0</v>
      </c>
      <c r="J1785" s="6" t="b">
        <v>0</v>
      </c>
      <c r="K1785" s="106"/>
      <c r="L1785" s="43"/>
      <c r="M1785" s="24"/>
      <c r="N1785" s="6"/>
      <c r="O1785" s="6" t="b">
        <v>0</v>
      </c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43"/>
      <c r="AA1785" s="43"/>
      <c r="AB1785" s="43" t="s">
        <v>339</v>
      </c>
      <c r="AC1785" s="6" t="s">
        <v>339</v>
      </c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</row>
    <row r="1786">
      <c r="A1786" s="6"/>
      <c r="B1786" s="6"/>
      <c r="C1786" s="6"/>
      <c r="D1786" s="6"/>
      <c r="E1786" s="6"/>
      <c r="F1786" s="6" t="s">
        <v>96</v>
      </c>
      <c r="G1786" s="6"/>
      <c r="H1786" s="6" t="b">
        <v>0</v>
      </c>
      <c r="I1786" s="6" t="b">
        <v>0</v>
      </c>
      <c r="J1786" s="6" t="b">
        <v>0</v>
      </c>
      <c r="K1786" s="106"/>
      <c r="L1786" s="43"/>
      <c r="M1786" s="24"/>
      <c r="N1786" s="6"/>
      <c r="O1786" s="6" t="b">
        <v>0</v>
      </c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43"/>
      <c r="AA1786" s="43"/>
      <c r="AB1786" s="43" t="s">
        <v>339</v>
      </c>
      <c r="AC1786" s="6" t="s">
        <v>339</v>
      </c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</row>
    <row r="1787">
      <c r="A1787" s="6"/>
      <c r="B1787" s="6"/>
      <c r="C1787" s="6"/>
      <c r="D1787" s="6"/>
      <c r="E1787" s="6"/>
      <c r="F1787" s="6" t="s">
        <v>96</v>
      </c>
      <c r="G1787" s="6"/>
      <c r="H1787" s="6" t="b">
        <v>0</v>
      </c>
      <c r="I1787" s="6" t="b">
        <v>0</v>
      </c>
      <c r="J1787" s="6" t="b">
        <v>0</v>
      </c>
      <c r="K1787" s="106"/>
      <c r="L1787" s="43"/>
      <c r="M1787" s="24"/>
      <c r="N1787" s="6"/>
      <c r="O1787" s="6" t="b">
        <v>0</v>
      </c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43"/>
      <c r="AA1787" s="43"/>
      <c r="AB1787" s="43" t="s">
        <v>339</v>
      </c>
      <c r="AC1787" s="6" t="s">
        <v>339</v>
      </c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</row>
    <row r="1788">
      <c r="A1788" s="6"/>
      <c r="B1788" s="6"/>
      <c r="C1788" s="6"/>
      <c r="D1788" s="6"/>
      <c r="E1788" s="6"/>
      <c r="F1788" s="6" t="s">
        <v>96</v>
      </c>
      <c r="G1788" s="6"/>
      <c r="H1788" s="6" t="b">
        <v>0</v>
      </c>
      <c r="I1788" s="6" t="b">
        <v>0</v>
      </c>
      <c r="J1788" s="6" t="b">
        <v>0</v>
      </c>
      <c r="K1788" s="106"/>
      <c r="L1788" s="43"/>
      <c r="M1788" s="24"/>
      <c r="N1788" s="6"/>
      <c r="O1788" s="6" t="b">
        <v>0</v>
      </c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43"/>
      <c r="AA1788" s="43"/>
      <c r="AB1788" s="43" t="s">
        <v>339</v>
      </c>
      <c r="AC1788" s="6" t="s">
        <v>339</v>
      </c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</row>
    <row r="1789">
      <c r="A1789" s="6"/>
      <c r="B1789" s="6"/>
      <c r="C1789" s="6"/>
      <c r="D1789" s="6"/>
      <c r="E1789" s="6"/>
      <c r="F1789" s="6" t="s">
        <v>96</v>
      </c>
      <c r="G1789" s="6"/>
      <c r="H1789" s="6" t="b">
        <v>0</v>
      </c>
      <c r="I1789" s="6" t="b">
        <v>0</v>
      </c>
      <c r="J1789" s="6" t="b">
        <v>0</v>
      </c>
      <c r="K1789" s="106"/>
      <c r="L1789" s="43"/>
      <c r="M1789" s="24"/>
      <c r="N1789" s="6"/>
      <c r="O1789" s="6" t="b">
        <v>0</v>
      </c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43"/>
      <c r="AA1789" s="43"/>
      <c r="AB1789" s="43" t="s">
        <v>339</v>
      </c>
      <c r="AC1789" s="6" t="s">
        <v>339</v>
      </c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</row>
    <row r="1790">
      <c r="A1790" s="6"/>
      <c r="B1790" s="6"/>
      <c r="C1790" s="6"/>
      <c r="D1790" s="6"/>
      <c r="E1790" s="6"/>
      <c r="F1790" s="6" t="s">
        <v>96</v>
      </c>
      <c r="G1790" s="6"/>
      <c r="H1790" s="6" t="b">
        <v>0</v>
      </c>
      <c r="I1790" s="6" t="b">
        <v>0</v>
      </c>
      <c r="J1790" s="6" t="b">
        <v>0</v>
      </c>
      <c r="K1790" s="106"/>
      <c r="L1790" s="43"/>
      <c r="M1790" s="24"/>
      <c r="N1790" s="6"/>
      <c r="O1790" s="6" t="b">
        <v>0</v>
      </c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43"/>
      <c r="AA1790" s="43"/>
      <c r="AB1790" s="43" t="s">
        <v>339</v>
      </c>
      <c r="AC1790" s="6" t="s">
        <v>339</v>
      </c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</row>
    <row r="1791">
      <c r="A1791" s="6"/>
      <c r="B1791" s="6"/>
      <c r="C1791" s="6"/>
      <c r="D1791" s="6"/>
      <c r="E1791" s="6"/>
      <c r="F1791" s="6" t="s">
        <v>96</v>
      </c>
      <c r="G1791" s="6"/>
      <c r="H1791" s="6" t="b">
        <v>0</v>
      </c>
      <c r="I1791" s="6" t="b">
        <v>0</v>
      </c>
      <c r="J1791" s="6" t="b">
        <v>0</v>
      </c>
      <c r="K1791" s="106"/>
      <c r="L1791" s="43"/>
      <c r="M1791" s="24"/>
      <c r="N1791" s="6"/>
      <c r="O1791" s="6" t="b">
        <v>0</v>
      </c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43"/>
      <c r="AA1791" s="43"/>
      <c r="AB1791" s="43" t="s">
        <v>339</v>
      </c>
      <c r="AC1791" s="6" t="s">
        <v>339</v>
      </c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</row>
    <row r="1792">
      <c r="A1792" s="6"/>
      <c r="B1792" s="6"/>
      <c r="C1792" s="6"/>
      <c r="D1792" s="6"/>
      <c r="E1792" s="6"/>
      <c r="F1792" s="6" t="s">
        <v>96</v>
      </c>
      <c r="G1792" s="6"/>
      <c r="H1792" s="6" t="b">
        <v>0</v>
      </c>
      <c r="I1792" s="6" t="b">
        <v>0</v>
      </c>
      <c r="J1792" s="6" t="b">
        <v>0</v>
      </c>
      <c r="K1792" s="106"/>
      <c r="L1792" s="43"/>
      <c r="M1792" s="24"/>
      <c r="N1792" s="6"/>
      <c r="O1792" s="6" t="b">
        <v>0</v>
      </c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43"/>
      <c r="AA1792" s="43"/>
      <c r="AB1792" s="43" t="s">
        <v>339</v>
      </c>
      <c r="AC1792" s="6" t="s">
        <v>339</v>
      </c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</row>
    <row r="1793">
      <c r="A1793" s="6"/>
      <c r="B1793" s="6"/>
      <c r="C1793" s="6"/>
      <c r="D1793" s="6"/>
      <c r="E1793" s="6"/>
      <c r="F1793" s="6" t="s">
        <v>96</v>
      </c>
      <c r="G1793" s="6"/>
      <c r="H1793" s="6" t="b">
        <v>0</v>
      </c>
      <c r="I1793" s="6" t="b">
        <v>0</v>
      </c>
      <c r="J1793" s="6" t="b">
        <v>0</v>
      </c>
      <c r="K1793" s="106"/>
      <c r="L1793" s="43"/>
      <c r="M1793" s="24"/>
      <c r="N1793" s="6"/>
      <c r="O1793" s="6" t="b">
        <v>0</v>
      </c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43"/>
      <c r="AA1793" s="43"/>
      <c r="AB1793" s="43" t="s">
        <v>339</v>
      </c>
      <c r="AC1793" s="6" t="s">
        <v>339</v>
      </c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</row>
    <row r="1794">
      <c r="A1794" s="6"/>
      <c r="B1794" s="6"/>
      <c r="C1794" s="6"/>
      <c r="D1794" s="6"/>
      <c r="E1794" s="6"/>
      <c r="F1794" s="6" t="s">
        <v>96</v>
      </c>
      <c r="G1794" s="6"/>
      <c r="H1794" s="6" t="b">
        <v>0</v>
      </c>
      <c r="I1794" s="6" t="b">
        <v>0</v>
      </c>
      <c r="J1794" s="6" t="b">
        <v>0</v>
      </c>
      <c r="K1794" s="106"/>
      <c r="L1794" s="43"/>
      <c r="M1794" s="24"/>
      <c r="N1794" s="6"/>
      <c r="O1794" s="6" t="b">
        <v>0</v>
      </c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43"/>
      <c r="AA1794" s="43"/>
      <c r="AB1794" s="43" t="s">
        <v>339</v>
      </c>
      <c r="AC1794" s="6" t="s">
        <v>339</v>
      </c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</row>
    <row r="1795">
      <c r="A1795" s="6"/>
      <c r="B1795" s="6"/>
      <c r="C1795" s="6"/>
      <c r="D1795" s="6"/>
      <c r="E1795" s="6"/>
      <c r="F1795" s="6" t="s">
        <v>96</v>
      </c>
      <c r="G1795" s="6"/>
      <c r="H1795" s="6" t="b">
        <v>0</v>
      </c>
      <c r="I1795" s="6" t="b">
        <v>0</v>
      </c>
      <c r="J1795" s="6" t="b">
        <v>0</v>
      </c>
      <c r="K1795" s="106"/>
      <c r="L1795" s="43"/>
      <c r="M1795" s="24"/>
      <c r="N1795" s="6"/>
      <c r="O1795" s="6" t="b">
        <v>0</v>
      </c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43"/>
      <c r="AA1795" s="43"/>
      <c r="AB1795" s="43" t="s">
        <v>339</v>
      </c>
      <c r="AC1795" s="6" t="s">
        <v>339</v>
      </c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</row>
    <row r="1796">
      <c r="A1796" s="6"/>
      <c r="B1796" s="6"/>
      <c r="C1796" s="6"/>
      <c r="D1796" s="6"/>
      <c r="E1796" s="6"/>
      <c r="F1796" s="6" t="s">
        <v>96</v>
      </c>
      <c r="G1796" s="6"/>
      <c r="H1796" s="6" t="b">
        <v>0</v>
      </c>
      <c r="I1796" s="6" t="b">
        <v>0</v>
      </c>
      <c r="J1796" s="6" t="b">
        <v>0</v>
      </c>
      <c r="K1796" s="106"/>
      <c r="L1796" s="43"/>
      <c r="M1796" s="24"/>
      <c r="N1796" s="6"/>
      <c r="O1796" s="6" t="b">
        <v>0</v>
      </c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43"/>
      <c r="AA1796" s="43"/>
      <c r="AB1796" s="43" t="s">
        <v>339</v>
      </c>
      <c r="AC1796" s="6" t="s">
        <v>339</v>
      </c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</row>
    <row r="1797">
      <c r="A1797" s="6"/>
      <c r="B1797" s="6"/>
      <c r="C1797" s="6"/>
      <c r="D1797" s="6"/>
      <c r="E1797" s="6"/>
      <c r="F1797" s="6" t="s">
        <v>96</v>
      </c>
      <c r="G1797" s="6"/>
      <c r="H1797" s="6" t="b">
        <v>0</v>
      </c>
      <c r="I1797" s="6" t="b">
        <v>0</v>
      </c>
      <c r="J1797" s="6" t="b">
        <v>0</v>
      </c>
      <c r="K1797" s="106"/>
      <c r="L1797" s="43"/>
      <c r="M1797" s="24"/>
      <c r="N1797" s="6"/>
      <c r="O1797" s="6" t="b">
        <v>0</v>
      </c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43"/>
      <c r="AA1797" s="43"/>
      <c r="AB1797" s="43" t="s">
        <v>339</v>
      </c>
      <c r="AC1797" s="6" t="s">
        <v>339</v>
      </c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</row>
    <row r="1798">
      <c r="A1798" s="6"/>
      <c r="B1798" s="6"/>
      <c r="C1798" s="6"/>
      <c r="D1798" s="6"/>
      <c r="E1798" s="6"/>
      <c r="F1798" s="6" t="s">
        <v>96</v>
      </c>
      <c r="G1798" s="6"/>
      <c r="H1798" s="6" t="b">
        <v>0</v>
      </c>
      <c r="I1798" s="6" t="b">
        <v>0</v>
      </c>
      <c r="J1798" s="6" t="b">
        <v>0</v>
      </c>
      <c r="K1798" s="106"/>
      <c r="L1798" s="43"/>
      <c r="M1798" s="24"/>
      <c r="N1798" s="6"/>
      <c r="O1798" s="6" t="b">
        <v>0</v>
      </c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43"/>
      <c r="AA1798" s="43"/>
      <c r="AB1798" s="43" t="s">
        <v>339</v>
      </c>
      <c r="AC1798" s="6" t="s">
        <v>339</v>
      </c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</row>
    <row r="1799">
      <c r="A1799" s="6"/>
      <c r="B1799" s="6"/>
      <c r="C1799" s="6"/>
      <c r="D1799" s="6"/>
      <c r="E1799" s="6"/>
      <c r="F1799" s="6" t="s">
        <v>96</v>
      </c>
      <c r="G1799" s="6"/>
      <c r="H1799" s="6" t="b">
        <v>0</v>
      </c>
      <c r="I1799" s="6" t="b">
        <v>0</v>
      </c>
      <c r="J1799" s="6" t="b">
        <v>0</v>
      </c>
      <c r="K1799" s="106"/>
      <c r="L1799" s="43"/>
      <c r="M1799" s="24"/>
      <c r="N1799" s="6"/>
      <c r="O1799" s="6" t="b">
        <v>0</v>
      </c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43"/>
      <c r="AA1799" s="43"/>
      <c r="AB1799" s="43" t="s">
        <v>339</v>
      </c>
      <c r="AC1799" s="6" t="s">
        <v>339</v>
      </c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</row>
    <row r="1800">
      <c r="A1800" s="6"/>
      <c r="B1800" s="6"/>
      <c r="C1800" s="6"/>
      <c r="D1800" s="6"/>
      <c r="E1800" s="6"/>
      <c r="F1800" s="6" t="s">
        <v>96</v>
      </c>
      <c r="G1800" s="6"/>
      <c r="H1800" s="6" t="b">
        <v>0</v>
      </c>
      <c r="I1800" s="6" t="b">
        <v>0</v>
      </c>
      <c r="J1800" s="6" t="b">
        <v>0</v>
      </c>
      <c r="K1800" s="106"/>
      <c r="L1800" s="43"/>
      <c r="M1800" s="24"/>
      <c r="N1800" s="6"/>
      <c r="O1800" s="6" t="b">
        <v>0</v>
      </c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43"/>
      <c r="AA1800" s="43"/>
      <c r="AB1800" s="43" t="s">
        <v>339</v>
      </c>
      <c r="AC1800" s="6" t="s">
        <v>339</v>
      </c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</row>
    <row r="1801">
      <c r="A1801" s="6"/>
      <c r="B1801" s="6"/>
      <c r="C1801" s="6"/>
      <c r="D1801" s="6"/>
      <c r="E1801" s="6"/>
      <c r="F1801" s="6" t="s">
        <v>96</v>
      </c>
      <c r="G1801" s="6"/>
      <c r="H1801" s="6" t="b">
        <v>0</v>
      </c>
      <c r="I1801" s="6" t="b">
        <v>0</v>
      </c>
      <c r="J1801" s="6" t="b">
        <v>0</v>
      </c>
      <c r="K1801" s="106"/>
      <c r="L1801" s="43"/>
      <c r="M1801" s="24"/>
      <c r="N1801" s="6"/>
      <c r="O1801" s="6" t="b">
        <v>0</v>
      </c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43"/>
      <c r="AA1801" s="43"/>
      <c r="AB1801" s="43" t="s">
        <v>339</v>
      </c>
      <c r="AC1801" s="6" t="s">
        <v>339</v>
      </c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</row>
    <row r="1802">
      <c r="A1802" s="6"/>
      <c r="B1802" s="6"/>
      <c r="C1802" s="6"/>
      <c r="D1802" s="6"/>
      <c r="E1802" s="6"/>
      <c r="F1802" s="6" t="s">
        <v>96</v>
      </c>
      <c r="G1802" s="6"/>
      <c r="H1802" s="6" t="b">
        <v>0</v>
      </c>
      <c r="I1802" s="6" t="b">
        <v>0</v>
      </c>
      <c r="J1802" s="6" t="b">
        <v>0</v>
      </c>
      <c r="K1802" s="106"/>
      <c r="L1802" s="43"/>
      <c r="M1802" s="24"/>
      <c r="N1802" s="6"/>
      <c r="O1802" s="6" t="b">
        <v>0</v>
      </c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43"/>
      <c r="AA1802" s="43"/>
      <c r="AB1802" s="43" t="s">
        <v>339</v>
      </c>
      <c r="AC1802" s="6" t="s">
        <v>339</v>
      </c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</row>
    <row r="1803">
      <c r="A1803" s="6"/>
      <c r="B1803" s="6"/>
      <c r="C1803" s="6"/>
      <c r="D1803" s="6"/>
      <c r="E1803" s="6"/>
      <c r="F1803" s="6" t="s">
        <v>96</v>
      </c>
      <c r="G1803" s="6"/>
      <c r="H1803" s="6" t="b">
        <v>0</v>
      </c>
      <c r="I1803" s="6" t="b">
        <v>0</v>
      </c>
      <c r="J1803" s="6" t="b">
        <v>0</v>
      </c>
      <c r="K1803" s="106"/>
      <c r="L1803" s="43"/>
      <c r="M1803" s="24"/>
      <c r="N1803" s="6"/>
      <c r="O1803" s="6" t="b">
        <v>0</v>
      </c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43"/>
      <c r="AA1803" s="43"/>
      <c r="AB1803" s="43" t="s">
        <v>339</v>
      </c>
      <c r="AC1803" s="6" t="s">
        <v>339</v>
      </c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</row>
    <row r="1804">
      <c r="A1804" s="6"/>
      <c r="B1804" s="6"/>
      <c r="C1804" s="6"/>
      <c r="D1804" s="6"/>
      <c r="E1804" s="6"/>
      <c r="F1804" s="6" t="s">
        <v>96</v>
      </c>
      <c r="G1804" s="6"/>
      <c r="H1804" s="6" t="b">
        <v>0</v>
      </c>
      <c r="I1804" s="6" t="b">
        <v>0</v>
      </c>
      <c r="J1804" s="6" t="b">
        <v>0</v>
      </c>
      <c r="K1804" s="106"/>
      <c r="L1804" s="43"/>
      <c r="M1804" s="24"/>
      <c r="N1804" s="6"/>
      <c r="O1804" s="6" t="b">
        <v>0</v>
      </c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43"/>
      <c r="AA1804" s="43"/>
      <c r="AB1804" s="43" t="s">
        <v>339</v>
      </c>
      <c r="AC1804" s="6" t="s">
        <v>339</v>
      </c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</row>
    <row r="1805">
      <c r="A1805" s="6"/>
      <c r="B1805" s="6"/>
      <c r="C1805" s="6"/>
      <c r="D1805" s="6"/>
      <c r="E1805" s="6"/>
      <c r="F1805" s="6" t="s">
        <v>96</v>
      </c>
      <c r="G1805" s="6"/>
      <c r="H1805" s="6" t="b">
        <v>0</v>
      </c>
      <c r="I1805" s="6" t="b">
        <v>0</v>
      </c>
      <c r="J1805" s="6" t="b">
        <v>0</v>
      </c>
      <c r="K1805" s="106"/>
      <c r="L1805" s="43"/>
      <c r="M1805" s="24"/>
      <c r="N1805" s="6"/>
      <c r="O1805" s="6" t="b">
        <v>0</v>
      </c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43"/>
      <c r="AA1805" s="43"/>
      <c r="AB1805" s="43" t="s">
        <v>339</v>
      </c>
      <c r="AC1805" s="6" t="s">
        <v>339</v>
      </c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</row>
    <row r="1806">
      <c r="A1806" s="6"/>
      <c r="B1806" s="6"/>
      <c r="C1806" s="6"/>
      <c r="D1806" s="6"/>
      <c r="E1806" s="6"/>
      <c r="F1806" s="6" t="s">
        <v>96</v>
      </c>
      <c r="G1806" s="6"/>
      <c r="H1806" s="6" t="b">
        <v>0</v>
      </c>
      <c r="I1806" s="6" t="b">
        <v>0</v>
      </c>
      <c r="J1806" s="6" t="b">
        <v>0</v>
      </c>
      <c r="K1806" s="106"/>
      <c r="L1806" s="43"/>
      <c r="M1806" s="24"/>
      <c r="N1806" s="6"/>
      <c r="O1806" s="6" t="b">
        <v>0</v>
      </c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43"/>
      <c r="AA1806" s="43"/>
      <c r="AB1806" s="43" t="s">
        <v>339</v>
      </c>
      <c r="AC1806" s="6" t="s">
        <v>339</v>
      </c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</row>
    <row r="1807">
      <c r="A1807" s="6"/>
      <c r="B1807" s="6"/>
      <c r="C1807" s="6"/>
      <c r="D1807" s="6"/>
      <c r="E1807" s="6"/>
      <c r="F1807" s="6" t="s">
        <v>96</v>
      </c>
      <c r="G1807" s="6"/>
      <c r="H1807" s="6" t="b">
        <v>0</v>
      </c>
      <c r="I1807" s="6" t="b">
        <v>0</v>
      </c>
      <c r="J1807" s="6" t="b">
        <v>0</v>
      </c>
      <c r="K1807" s="106"/>
      <c r="L1807" s="43"/>
      <c r="M1807" s="24"/>
      <c r="N1807" s="6"/>
      <c r="O1807" s="6" t="b">
        <v>0</v>
      </c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43"/>
      <c r="AA1807" s="43"/>
      <c r="AB1807" s="43" t="s">
        <v>339</v>
      </c>
      <c r="AC1807" s="6" t="s">
        <v>339</v>
      </c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</row>
    <row r="1808">
      <c r="A1808" s="6"/>
      <c r="B1808" s="6"/>
      <c r="C1808" s="6"/>
      <c r="D1808" s="6"/>
      <c r="E1808" s="6"/>
      <c r="F1808" s="6" t="s">
        <v>96</v>
      </c>
      <c r="G1808" s="6"/>
      <c r="H1808" s="6" t="b">
        <v>0</v>
      </c>
      <c r="I1808" s="6" t="b">
        <v>0</v>
      </c>
      <c r="J1808" s="6" t="b">
        <v>0</v>
      </c>
      <c r="K1808" s="106"/>
      <c r="L1808" s="43"/>
      <c r="M1808" s="24"/>
      <c r="N1808" s="6"/>
      <c r="O1808" s="6" t="b">
        <v>0</v>
      </c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43"/>
      <c r="AA1808" s="43"/>
      <c r="AB1808" s="43" t="s">
        <v>339</v>
      </c>
      <c r="AC1808" s="6" t="s">
        <v>339</v>
      </c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</row>
    <row r="1809">
      <c r="A1809" s="6"/>
      <c r="B1809" s="6"/>
      <c r="C1809" s="6"/>
      <c r="D1809" s="6"/>
      <c r="E1809" s="6"/>
      <c r="F1809" s="6" t="s">
        <v>96</v>
      </c>
      <c r="G1809" s="6"/>
      <c r="H1809" s="6" t="b">
        <v>0</v>
      </c>
      <c r="I1809" s="6" t="b">
        <v>0</v>
      </c>
      <c r="J1809" s="6" t="b">
        <v>0</v>
      </c>
      <c r="K1809" s="106"/>
      <c r="L1809" s="43"/>
      <c r="M1809" s="24"/>
      <c r="N1809" s="6"/>
      <c r="O1809" s="6" t="b">
        <v>0</v>
      </c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43"/>
      <c r="AA1809" s="43"/>
      <c r="AB1809" s="43" t="s">
        <v>339</v>
      </c>
      <c r="AC1809" s="6" t="s">
        <v>339</v>
      </c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</row>
    <row r="1810">
      <c r="A1810" s="6"/>
      <c r="B1810" s="6"/>
      <c r="C1810" s="6"/>
      <c r="D1810" s="6"/>
      <c r="E1810" s="6"/>
      <c r="F1810" s="6" t="s">
        <v>96</v>
      </c>
      <c r="G1810" s="6"/>
      <c r="H1810" s="6" t="b">
        <v>0</v>
      </c>
      <c r="I1810" s="6" t="b">
        <v>0</v>
      </c>
      <c r="J1810" s="6" t="b">
        <v>0</v>
      </c>
      <c r="K1810" s="106"/>
      <c r="L1810" s="43"/>
      <c r="M1810" s="24"/>
      <c r="N1810" s="6"/>
      <c r="O1810" s="6" t="b">
        <v>0</v>
      </c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43"/>
      <c r="AA1810" s="43"/>
      <c r="AB1810" s="43" t="s">
        <v>339</v>
      </c>
      <c r="AC1810" s="6" t="s">
        <v>339</v>
      </c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</row>
    <row r="1811">
      <c r="A1811" s="6"/>
      <c r="B1811" s="6"/>
      <c r="C1811" s="6"/>
      <c r="D1811" s="6"/>
      <c r="E1811" s="6"/>
      <c r="F1811" s="6" t="s">
        <v>96</v>
      </c>
      <c r="G1811" s="6"/>
      <c r="H1811" s="6" t="b">
        <v>0</v>
      </c>
      <c r="I1811" s="6" t="b">
        <v>0</v>
      </c>
      <c r="J1811" s="6" t="b">
        <v>0</v>
      </c>
      <c r="K1811" s="106"/>
      <c r="L1811" s="43"/>
      <c r="M1811" s="24"/>
      <c r="N1811" s="6"/>
      <c r="O1811" s="6" t="b">
        <v>0</v>
      </c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43"/>
      <c r="AA1811" s="43"/>
      <c r="AB1811" s="43" t="s">
        <v>339</v>
      </c>
      <c r="AC1811" s="6" t="s">
        <v>339</v>
      </c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</row>
    <row r="1812">
      <c r="A1812" s="6"/>
      <c r="B1812" s="6"/>
      <c r="C1812" s="6"/>
      <c r="D1812" s="6"/>
      <c r="E1812" s="6"/>
      <c r="F1812" s="6" t="s">
        <v>96</v>
      </c>
      <c r="G1812" s="6"/>
      <c r="H1812" s="6" t="b">
        <v>0</v>
      </c>
      <c r="I1812" s="6" t="b">
        <v>0</v>
      </c>
      <c r="J1812" s="6" t="b">
        <v>0</v>
      </c>
      <c r="K1812" s="106"/>
      <c r="L1812" s="43"/>
      <c r="M1812" s="24"/>
      <c r="N1812" s="6"/>
      <c r="O1812" s="6" t="b">
        <v>0</v>
      </c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43"/>
      <c r="AA1812" s="43"/>
      <c r="AB1812" s="43" t="s">
        <v>339</v>
      </c>
      <c r="AC1812" s="6" t="s">
        <v>339</v>
      </c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</row>
    <row r="1813">
      <c r="A1813" s="6"/>
      <c r="B1813" s="6"/>
      <c r="C1813" s="6"/>
      <c r="D1813" s="6"/>
      <c r="E1813" s="6"/>
      <c r="F1813" s="6" t="s">
        <v>96</v>
      </c>
      <c r="G1813" s="6"/>
      <c r="H1813" s="6" t="b">
        <v>0</v>
      </c>
      <c r="I1813" s="6" t="b">
        <v>0</v>
      </c>
      <c r="J1813" s="6" t="b">
        <v>0</v>
      </c>
      <c r="K1813" s="106"/>
      <c r="L1813" s="43"/>
      <c r="M1813" s="24"/>
      <c r="N1813" s="6"/>
      <c r="O1813" s="6" t="b">
        <v>0</v>
      </c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43"/>
      <c r="AA1813" s="43"/>
      <c r="AB1813" s="43" t="s">
        <v>339</v>
      </c>
      <c r="AC1813" s="6" t="s">
        <v>339</v>
      </c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</row>
    <row r="1814">
      <c r="A1814" s="6"/>
      <c r="B1814" s="6"/>
      <c r="C1814" s="6"/>
      <c r="D1814" s="6"/>
      <c r="E1814" s="6"/>
      <c r="F1814" s="6" t="s">
        <v>96</v>
      </c>
      <c r="G1814" s="6"/>
      <c r="H1814" s="6" t="b">
        <v>0</v>
      </c>
      <c r="I1814" s="6" t="b">
        <v>0</v>
      </c>
      <c r="J1814" s="6" t="b">
        <v>0</v>
      </c>
      <c r="K1814" s="106"/>
      <c r="L1814" s="43"/>
      <c r="M1814" s="24"/>
      <c r="N1814" s="6"/>
      <c r="O1814" s="6" t="b">
        <v>0</v>
      </c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43"/>
      <c r="AA1814" s="43"/>
      <c r="AB1814" s="43" t="s">
        <v>339</v>
      </c>
      <c r="AC1814" s="6" t="s">
        <v>339</v>
      </c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</row>
    <row r="1815">
      <c r="A1815" s="6"/>
      <c r="B1815" s="6"/>
      <c r="C1815" s="6"/>
      <c r="D1815" s="6"/>
      <c r="E1815" s="6"/>
      <c r="F1815" s="6" t="s">
        <v>96</v>
      </c>
      <c r="G1815" s="6"/>
      <c r="H1815" s="6" t="b">
        <v>0</v>
      </c>
      <c r="I1815" s="6" t="b">
        <v>0</v>
      </c>
      <c r="J1815" s="6" t="b">
        <v>0</v>
      </c>
      <c r="K1815" s="106"/>
      <c r="L1815" s="43"/>
      <c r="M1815" s="24"/>
      <c r="N1815" s="6"/>
      <c r="O1815" s="6" t="b">
        <v>0</v>
      </c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43"/>
      <c r="AA1815" s="43"/>
      <c r="AB1815" s="43" t="s">
        <v>339</v>
      </c>
      <c r="AC1815" s="6" t="s">
        <v>339</v>
      </c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</row>
    <row r="1816">
      <c r="A1816" s="6"/>
      <c r="B1816" s="6"/>
      <c r="C1816" s="6"/>
      <c r="D1816" s="6"/>
      <c r="E1816" s="6"/>
      <c r="F1816" s="6" t="s">
        <v>96</v>
      </c>
      <c r="G1816" s="6"/>
      <c r="H1816" s="6" t="b">
        <v>0</v>
      </c>
      <c r="I1816" s="6" t="b">
        <v>0</v>
      </c>
      <c r="J1816" s="6" t="b">
        <v>0</v>
      </c>
      <c r="K1816" s="106"/>
      <c r="L1816" s="43"/>
      <c r="M1816" s="24"/>
      <c r="N1816" s="6"/>
      <c r="O1816" s="6" t="b">
        <v>0</v>
      </c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43"/>
      <c r="AA1816" s="43"/>
      <c r="AB1816" s="43" t="s">
        <v>339</v>
      </c>
      <c r="AC1816" s="6" t="s">
        <v>339</v>
      </c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</row>
    <row r="1817">
      <c r="A1817" s="6"/>
      <c r="B1817" s="6"/>
      <c r="C1817" s="6"/>
      <c r="D1817" s="6"/>
      <c r="E1817" s="6"/>
      <c r="F1817" s="6" t="s">
        <v>96</v>
      </c>
      <c r="G1817" s="6"/>
      <c r="H1817" s="6" t="b">
        <v>0</v>
      </c>
      <c r="I1817" s="6" t="b">
        <v>0</v>
      </c>
      <c r="J1817" s="6" t="b">
        <v>0</v>
      </c>
      <c r="K1817" s="106"/>
      <c r="L1817" s="43"/>
      <c r="M1817" s="24"/>
      <c r="N1817" s="6"/>
      <c r="O1817" s="6" t="b">
        <v>0</v>
      </c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43"/>
      <c r="AA1817" s="43"/>
      <c r="AB1817" s="43" t="s">
        <v>339</v>
      </c>
      <c r="AC1817" s="6" t="s">
        <v>339</v>
      </c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</row>
    <row r="1818">
      <c r="A1818" s="6"/>
      <c r="B1818" s="6"/>
      <c r="C1818" s="6"/>
      <c r="D1818" s="6"/>
      <c r="E1818" s="6"/>
      <c r="F1818" s="6" t="s">
        <v>96</v>
      </c>
      <c r="G1818" s="6"/>
      <c r="H1818" s="6" t="b">
        <v>0</v>
      </c>
      <c r="I1818" s="6" t="b">
        <v>0</v>
      </c>
      <c r="J1818" s="6" t="b">
        <v>0</v>
      </c>
      <c r="K1818" s="106"/>
      <c r="L1818" s="43"/>
      <c r="M1818" s="24"/>
      <c r="N1818" s="6"/>
      <c r="O1818" s="6" t="b">
        <v>0</v>
      </c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43"/>
      <c r="AA1818" s="43"/>
      <c r="AB1818" s="43" t="s">
        <v>339</v>
      </c>
      <c r="AC1818" s="6" t="s">
        <v>339</v>
      </c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</row>
    <row r="1819">
      <c r="A1819" s="6"/>
      <c r="B1819" s="6"/>
      <c r="C1819" s="6"/>
      <c r="D1819" s="6"/>
      <c r="E1819" s="6"/>
      <c r="F1819" s="6" t="s">
        <v>96</v>
      </c>
      <c r="G1819" s="6"/>
      <c r="H1819" s="6" t="b">
        <v>0</v>
      </c>
      <c r="I1819" s="6" t="b">
        <v>0</v>
      </c>
      <c r="J1819" s="6" t="b">
        <v>0</v>
      </c>
      <c r="K1819" s="106"/>
      <c r="L1819" s="43"/>
      <c r="M1819" s="24"/>
      <c r="N1819" s="6"/>
      <c r="O1819" s="6" t="b">
        <v>0</v>
      </c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43"/>
      <c r="AA1819" s="43"/>
      <c r="AB1819" s="43" t="s">
        <v>339</v>
      </c>
      <c r="AC1819" s="6" t="s">
        <v>339</v>
      </c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</row>
    <row r="1820">
      <c r="A1820" s="6"/>
      <c r="B1820" s="6"/>
      <c r="C1820" s="6"/>
      <c r="D1820" s="6"/>
      <c r="E1820" s="6"/>
      <c r="F1820" s="6" t="s">
        <v>96</v>
      </c>
      <c r="G1820" s="6"/>
      <c r="H1820" s="6" t="b">
        <v>0</v>
      </c>
      <c r="I1820" s="6" t="b">
        <v>0</v>
      </c>
      <c r="J1820" s="6" t="b">
        <v>0</v>
      </c>
      <c r="K1820" s="106"/>
      <c r="L1820" s="43"/>
      <c r="M1820" s="24"/>
      <c r="N1820" s="6"/>
      <c r="O1820" s="6" t="b">
        <v>0</v>
      </c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43"/>
      <c r="AA1820" s="43"/>
      <c r="AB1820" s="43" t="s">
        <v>339</v>
      </c>
      <c r="AC1820" s="6" t="s">
        <v>339</v>
      </c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</row>
    <row r="1821">
      <c r="A1821" s="6"/>
      <c r="B1821" s="6"/>
      <c r="C1821" s="6"/>
      <c r="D1821" s="6"/>
      <c r="E1821" s="6"/>
      <c r="F1821" s="6" t="s">
        <v>96</v>
      </c>
      <c r="G1821" s="6"/>
      <c r="H1821" s="6" t="b">
        <v>0</v>
      </c>
      <c r="I1821" s="6" t="b">
        <v>0</v>
      </c>
      <c r="J1821" s="6" t="b">
        <v>0</v>
      </c>
      <c r="K1821" s="106"/>
      <c r="L1821" s="43"/>
      <c r="M1821" s="24"/>
      <c r="N1821" s="6"/>
      <c r="O1821" s="6" t="b">
        <v>0</v>
      </c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43"/>
      <c r="AA1821" s="43"/>
      <c r="AB1821" s="43" t="s">
        <v>339</v>
      </c>
      <c r="AC1821" s="6" t="s">
        <v>339</v>
      </c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</row>
    <row r="1822">
      <c r="A1822" s="6"/>
      <c r="B1822" s="6"/>
      <c r="C1822" s="6"/>
      <c r="D1822" s="6"/>
      <c r="E1822" s="6"/>
      <c r="F1822" s="6" t="s">
        <v>96</v>
      </c>
      <c r="G1822" s="6"/>
      <c r="H1822" s="6" t="b">
        <v>0</v>
      </c>
      <c r="I1822" s="6" t="b">
        <v>0</v>
      </c>
      <c r="J1822" s="6" t="b">
        <v>0</v>
      </c>
      <c r="K1822" s="106"/>
      <c r="L1822" s="43"/>
      <c r="M1822" s="24"/>
      <c r="N1822" s="6"/>
      <c r="O1822" s="6" t="b">
        <v>0</v>
      </c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43"/>
      <c r="AA1822" s="43"/>
      <c r="AB1822" s="43" t="s">
        <v>339</v>
      </c>
      <c r="AC1822" s="6" t="s">
        <v>339</v>
      </c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</row>
    <row r="1823">
      <c r="A1823" s="6"/>
      <c r="B1823" s="6"/>
      <c r="C1823" s="6"/>
      <c r="D1823" s="6"/>
      <c r="E1823" s="6"/>
      <c r="F1823" s="6" t="s">
        <v>96</v>
      </c>
      <c r="G1823" s="6"/>
      <c r="H1823" s="6" t="b">
        <v>0</v>
      </c>
      <c r="I1823" s="6" t="b">
        <v>0</v>
      </c>
      <c r="J1823" s="6" t="b">
        <v>0</v>
      </c>
      <c r="K1823" s="106"/>
      <c r="L1823" s="43"/>
      <c r="M1823" s="24"/>
      <c r="N1823" s="6"/>
      <c r="O1823" s="6" t="b">
        <v>0</v>
      </c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43"/>
      <c r="AA1823" s="43"/>
      <c r="AB1823" s="43" t="s">
        <v>339</v>
      </c>
      <c r="AC1823" s="6" t="s">
        <v>339</v>
      </c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</row>
    <row r="1824">
      <c r="A1824" s="6"/>
      <c r="B1824" s="6"/>
      <c r="C1824" s="6"/>
      <c r="D1824" s="6"/>
      <c r="E1824" s="6"/>
      <c r="F1824" s="6" t="s">
        <v>96</v>
      </c>
      <c r="G1824" s="6"/>
      <c r="H1824" s="6" t="b">
        <v>0</v>
      </c>
      <c r="I1824" s="6" t="b">
        <v>0</v>
      </c>
      <c r="J1824" s="6" t="b">
        <v>0</v>
      </c>
      <c r="K1824" s="106"/>
      <c r="L1824" s="43"/>
      <c r="M1824" s="24"/>
      <c r="N1824" s="6"/>
      <c r="O1824" s="6" t="b">
        <v>0</v>
      </c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43"/>
      <c r="AA1824" s="43"/>
      <c r="AB1824" s="43" t="s">
        <v>339</v>
      </c>
      <c r="AC1824" s="6" t="s">
        <v>339</v>
      </c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</row>
    <row r="1825">
      <c r="A1825" s="6"/>
      <c r="B1825" s="6"/>
      <c r="C1825" s="6"/>
      <c r="D1825" s="6"/>
      <c r="E1825" s="6"/>
      <c r="F1825" s="6" t="s">
        <v>96</v>
      </c>
      <c r="G1825" s="6"/>
      <c r="H1825" s="6" t="b">
        <v>0</v>
      </c>
      <c r="I1825" s="6" t="b">
        <v>0</v>
      </c>
      <c r="J1825" s="6" t="b">
        <v>0</v>
      </c>
      <c r="K1825" s="106"/>
      <c r="L1825" s="43"/>
      <c r="M1825" s="24"/>
      <c r="N1825" s="6"/>
      <c r="O1825" s="6" t="b">
        <v>0</v>
      </c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43"/>
      <c r="AA1825" s="43"/>
      <c r="AB1825" s="43" t="s">
        <v>339</v>
      </c>
      <c r="AC1825" s="6" t="s">
        <v>339</v>
      </c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</row>
    <row r="1826">
      <c r="A1826" s="6"/>
      <c r="B1826" s="6"/>
      <c r="C1826" s="6"/>
      <c r="D1826" s="6"/>
      <c r="E1826" s="6"/>
      <c r="F1826" s="6" t="s">
        <v>96</v>
      </c>
      <c r="G1826" s="6"/>
      <c r="H1826" s="6" t="b">
        <v>0</v>
      </c>
      <c r="I1826" s="6" t="b">
        <v>0</v>
      </c>
      <c r="J1826" s="6" t="b">
        <v>0</v>
      </c>
      <c r="K1826" s="106"/>
      <c r="L1826" s="43"/>
      <c r="M1826" s="24"/>
      <c r="N1826" s="6"/>
      <c r="O1826" s="6" t="b">
        <v>0</v>
      </c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43"/>
      <c r="AA1826" s="43"/>
      <c r="AB1826" s="43" t="s">
        <v>339</v>
      </c>
      <c r="AC1826" s="6" t="s">
        <v>339</v>
      </c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</row>
    <row r="1827">
      <c r="A1827" s="6"/>
      <c r="B1827" s="6"/>
      <c r="C1827" s="6"/>
      <c r="D1827" s="6"/>
      <c r="E1827" s="6"/>
      <c r="F1827" s="6" t="s">
        <v>96</v>
      </c>
      <c r="G1827" s="6"/>
      <c r="H1827" s="6" t="b">
        <v>0</v>
      </c>
      <c r="I1827" s="6" t="b">
        <v>0</v>
      </c>
      <c r="J1827" s="6" t="b">
        <v>0</v>
      </c>
      <c r="K1827" s="106"/>
      <c r="L1827" s="43"/>
      <c r="M1827" s="24"/>
      <c r="N1827" s="6"/>
      <c r="O1827" s="6" t="b">
        <v>0</v>
      </c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43"/>
      <c r="AA1827" s="43"/>
      <c r="AB1827" s="43" t="s">
        <v>339</v>
      </c>
      <c r="AC1827" s="6" t="s">
        <v>339</v>
      </c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</row>
    <row r="1828">
      <c r="A1828" s="6"/>
      <c r="B1828" s="6"/>
      <c r="C1828" s="6"/>
      <c r="D1828" s="6"/>
      <c r="E1828" s="6"/>
      <c r="F1828" s="6" t="s">
        <v>96</v>
      </c>
      <c r="G1828" s="6"/>
      <c r="H1828" s="6" t="b">
        <v>0</v>
      </c>
      <c r="I1828" s="6" t="b">
        <v>0</v>
      </c>
      <c r="J1828" s="6" t="b">
        <v>0</v>
      </c>
      <c r="K1828" s="106"/>
      <c r="L1828" s="43"/>
      <c r="M1828" s="24"/>
      <c r="N1828" s="6"/>
      <c r="O1828" s="6" t="b">
        <v>0</v>
      </c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43"/>
      <c r="AA1828" s="43"/>
      <c r="AB1828" s="43" t="s">
        <v>339</v>
      </c>
      <c r="AC1828" s="6" t="s">
        <v>339</v>
      </c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</row>
    <row r="1829">
      <c r="A1829" s="6"/>
      <c r="B1829" s="6"/>
      <c r="C1829" s="6"/>
      <c r="D1829" s="6"/>
      <c r="E1829" s="6"/>
      <c r="F1829" s="6" t="s">
        <v>96</v>
      </c>
      <c r="G1829" s="6"/>
      <c r="H1829" s="6" t="b">
        <v>0</v>
      </c>
      <c r="I1829" s="6" t="b">
        <v>0</v>
      </c>
      <c r="J1829" s="6" t="b">
        <v>0</v>
      </c>
      <c r="K1829" s="106"/>
      <c r="L1829" s="43"/>
      <c r="M1829" s="24"/>
      <c r="N1829" s="6"/>
      <c r="O1829" s="6" t="b">
        <v>0</v>
      </c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43"/>
      <c r="AA1829" s="43"/>
      <c r="AB1829" s="43" t="s">
        <v>339</v>
      </c>
      <c r="AC1829" s="6" t="s">
        <v>339</v>
      </c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</row>
    <row r="1830">
      <c r="A1830" s="6"/>
      <c r="B1830" s="6"/>
      <c r="C1830" s="6"/>
      <c r="D1830" s="6"/>
      <c r="E1830" s="6"/>
      <c r="F1830" s="6" t="s">
        <v>96</v>
      </c>
      <c r="G1830" s="6"/>
      <c r="H1830" s="6" t="b">
        <v>0</v>
      </c>
      <c r="I1830" s="6" t="b">
        <v>0</v>
      </c>
      <c r="J1830" s="6" t="b">
        <v>0</v>
      </c>
      <c r="K1830" s="106"/>
      <c r="L1830" s="43"/>
      <c r="M1830" s="24"/>
      <c r="N1830" s="6"/>
      <c r="O1830" s="6" t="b">
        <v>0</v>
      </c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43"/>
      <c r="AA1830" s="43"/>
      <c r="AB1830" s="43" t="s">
        <v>339</v>
      </c>
      <c r="AC1830" s="6" t="s">
        <v>339</v>
      </c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</row>
    <row r="1831">
      <c r="A1831" s="6"/>
      <c r="B1831" s="6"/>
      <c r="C1831" s="6"/>
      <c r="D1831" s="6"/>
      <c r="E1831" s="6"/>
      <c r="F1831" s="6" t="s">
        <v>96</v>
      </c>
      <c r="G1831" s="6"/>
      <c r="H1831" s="6" t="b">
        <v>0</v>
      </c>
      <c r="I1831" s="6" t="b">
        <v>0</v>
      </c>
      <c r="J1831" s="6" t="b">
        <v>0</v>
      </c>
      <c r="K1831" s="106"/>
      <c r="L1831" s="43"/>
      <c r="M1831" s="24"/>
      <c r="N1831" s="6"/>
      <c r="O1831" s="6" t="b">
        <v>0</v>
      </c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43"/>
      <c r="AA1831" s="43"/>
      <c r="AB1831" s="43" t="s">
        <v>339</v>
      </c>
      <c r="AC1831" s="6" t="s">
        <v>339</v>
      </c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</row>
    <row r="1832">
      <c r="A1832" s="6"/>
      <c r="B1832" s="6"/>
      <c r="C1832" s="6"/>
      <c r="D1832" s="6"/>
      <c r="E1832" s="6"/>
      <c r="F1832" s="6" t="s">
        <v>96</v>
      </c>
      <c r="G1832" s="6"/>
      <c r="H1832" s="6" t="b">
        <v>0</v>
      </c>
      <c r="I1832" s="6" t="b">
        <v>0</v>
      </c>
      <c r="J1832" s="6" t="b">
        <v>0</v>
      </c>
      <c r="K1832" s="106"/>
      <c r="L1832" s="43"/>
      <c r="M1832" s="24"/>
      <c r="N1832" s="6"/>
      <c r="O1832" s="6" t="b">
        <v>0</v>
      </c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43"/>
      <c r="AA1832" s="43"/>
      <c r="AB1832" s="43" t="s">
        <v>339</v>
      </c>
      <c r="AC1832" s="6" t="s">
        <v>339</v>
      </c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</row>
    <row r="1833">
      <c r="A1833" s="6"/>
      <c r="B1833" s="6"/>
      <c r="C1833" s="6"/>
      <c r="D1833" s="6"/>
      <c r="E1833" s="6"/>
      <c r="F1833" s="6" t="s">
        <v>96</v>
      </c>
      <c r="G1833" s="6"/>
      <c r="H1833" s="6" t="b">
        <v>0</v>
      </c>
      <c r="I1833" s="6" t="b">
        <v>0</v>
      </c>
      <c r="J1833" s="6" t="b">
        <v>0</v>
      </c>
      <c r="K1833" s="106"/>
      <c r="L1833" s="43"/>
      <c r="M1833" s="24"/>
      <c r="N1833" s="6"/>
      <c r="O1833" s="6" t="b">
        <v>0</v>
      </c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43"/>
      <c r="AA1833" s="43"/>
      <c r="AB1833" s="43" t="s">
        <v>339</v>
      </c>
      <c r="AC1833" s="6" t="s">
        <v>339</v>
      </c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</row>
    <row r="1834">
      <c r="A1834" s="6"/>
      <c r="B1834" s="6"/>
      <c r="C1834" s="6"/>
      <c r="D1834" s="6"/>
      <c r="E1834" s="6"/>
      <c r="F1834" s="6" t="s">
        <v>96</v>
      </c>
      <c r="G1834" s="6"/>
      <c r="H1834" s="6" t="b">
        <v>0</v>
      </c>
      <c r="I1834" s="6" t="b">
        <v>0</v>
      </c>
      <c r="J1834" s="6" t="b">
        <v>0</v>
      </c>
      <c r="K1834" s="106"/>
      <c r="L1834" s="43"/>
      <c r="M1834" s="24"/>
      <c r="N1834" s="6"/>
      <c r="O1834" s="6" t="b">
        <v>0</v>
      </c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43"/>
      <c r="AA1834" s="43"/>
      <c r="AB1834" s="43" t="s">
        <v>339</v>
      </c>
      <c r="AC1834" s="6" t="s">
        <v>339</v>
      </c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</row>
    <row r="1835">
      <c r="A1835" s="6"/>
      <c r="B1835" s="6"/>
      <c r="C1835" s="6"/>
      <c r="D1835" s="6"/>
      <c r="E1835" s="6"/>
      <c r="F1835" s="6" t="s">
        <v>96</v>
      </c>
      <c r="G1835" s="6"/>
      <c r="H1835" s="6" t="b">
        <v>0</v>
      </c>
      <c r="I1835" s="6" t="b">
        <v>0</v>
      </c>
      <c r="J1835" s="6" t="b">
        <v>0</v>
      </c>
      <c r="K1835" s="106"/>
      <c r="L1835" s="43"/>
      <c r="M1835" s="24"/>
      <c r="N1835" s="6"/>
      <c r="O1835" s="6" t="b">
        <v>0</v>
      </c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43"/>
      <c r="AA1835" s="43"/>
      <c r="AB1835" s="43" t="s">
        <v>339</v>
      </c>
      <c r="AC1835" s="6" t="s">
        <v>339</v>
      </c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</row>
    <row r="1836">
      <c r="A1836" s="6"/>
      <c r="B1836" s="6"/>
      <c r="C1836" s="6"/>
      <c r="D1836" s="6"/>
      <c r="E1836" s="6"/>
      <c r="F1836" s="6" t="s">
        <v>96</v>
      </c>
      <c r="G1836" s="6"/>
      <c r="H1836" s="6" t="b">
        <v>0</v>
      </c>
      <c r="I1836" s="6" t="b">
        <v>0</v>
      </c>
      <c r="J1836" s="6" t="b">
        <v>0</v>
      </c>
      <c r="K1836" s="106"/>
      <c r="L1836" s="43"/>
      <c r="M1836" s="24"/>
      <c r="N1836" s="6"/>
      <c r="O1836" s="6" t="b">
        <v>0</v>
      </c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43"/>
      <c r="AA1836" s="43"/>
      <c r="AB1836" s="43" t="s">
        <v>339</v>
      </c>
      <c r="AC1836" s="6" t="s">
        <v>339</v>
      </c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</row>
    <row r="1837">
      <c r="A1837" s="6"/>
      <c r="B1837" s="6"/>
      <c r="C1837" s="6"/>
      <c r="D1837" s="6"/>
      <c r="E1837" s="6"/>
      <c r="F1837" s="6" t="s">
        <v>96</v>
      </c>
      <c r="G1837" s="6"/>
      <c r="H1837" s="6" t="b">
        <v>0</v>
      </c>
      <c r="I1837" s="6" t="b">
        <v>0</v>
      </c>
      <c r="J1837" s="6" t="b">
        <v>0</v>
      </c>
      <c r="K1837" s="106"/>
      <c r="L1837" s="43"/>
      <c r="M1837" s="24"/>
      <c r="N1837" s="6"/>
      <c r="O1837" s="6" t="b">
        <v>0</v>
      </c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43"/>
      <c r="AA1837" s="43"/>
      <c r="AB1837" s="43" t="s">
        <v>339</v>
      </c>
      <c r="AC1837" s="6" t="s">
        <v>339</v>
      </c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</row>
    <row r="1838">
      <c r="A1838" s="6"/>
      <c r="B1838" s="6"/>
      <c r="C1838" s="6"/>
      <c r="D1838" s="6"/>
      <c r="E1838" s="6"/>
      <c r="F1838" s="6" t="s">
        <v>96</v>
      </c>
      <c r="G1838" s="6"/>
      <c r="H1838" s="6" t="b">
        <v>0</v>
      </c>
      <c r="I1838" s="6" t="b">
        <v>0</v>
      </c>
      <c r="J1838" s="6" t="b">
        <v>0</v>
      </c>
      <c r="K1838" s="106"/>
      <c r="L1838" s="43"/>
      <c r="M1838" s="24"/>
      <c r="N1838" s="6"/>
      <c r="O1838" s="6" t="b">
        <v>0</v>
      </c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43"/>
      <c r="AA1838" s="43"/>
      <c r="AB1838" s="43" t="s">
        <v>339</v>
      </c>
      <c r="AC1838" s="6" t="s">
        <v>339</v>
      </c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</row>
    <row r="1839">
      <c r="A1839" s="6"/>
      <c r="B1839" s="6"/>
      <c r="C1839" s="6"/>
      <c r="D1839" s="6"/>
      <c r="E1839" s="6"/>
      <c r="F1839" s="6" t="s">
        <v>96</v>
      </c>
      <c r="G1839" s="6"/>
      <c r="H1839" s="6" t="b">
        <v>0</v>
      </c>
      <c r="I1839" s="6" t="b">
        <v>0</v>
      </c>
      <c r="J1839" s="6" t="b">
        <v>0</v>
      </c>
      <c r="K1839" s="106"/>
      <c r="L1839" s="43"/>
      <c r="M1839" s="24"/>
      <c r="N1839" s="6"/>
      <c r="O1839" s="6" t="b">
        <v>0</v>
      </c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43"/>
      <c r="AA1839" s="43"/>
      <c r="AB1839" s="43" t="s">
        <v>339</v>
      </c>
      <c r="AC1839" s="6" t="s">
        <v>339</v>
      </c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</row>
    <row r="1840">
      <c r="A1840" s="6"/>
      <c r="B1840" s="6"/>
      <c r="C1840" s="6"/>
      <c r="D1840" s="6"/>
      <c r="E1840" s="6"/>
      <c r="F1840" s="6" t="s">
        <v>96</v>
      </c>
      <c r="G1840" s="6"/>
      <c r="H1840" s="6" t="b">
        <v>0</v>
      </c>
      <c r="I1840" s="6" t="b">
        <v>0</v>
      </c>
      <c r="J1840" s="6" t="b">
        <v>0</v>
      </c>
      <c r="K1840" s="106"/>
      <c r="L1840" s="43"/>
      <c r="M1840" s="24"/>
      <c r="N1840" s="6"/>
      <c r="O1840" s="6" t="b">
        <v>0</v>
      </c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43"/>
      <c r="AA1840" s="43"/>
      <c r="AB1840" s="43" t="s">
        <v>339</v>
      </c>
      <c r="AC1840" s="6" t="s">
        <v>339</v>
      </c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</row>
    <row r="1841">
      <c r="A1841" s="6"/>
      <c r="B1841" s="6"/>
      <c r="C1841" s="6"/>
      <c r="D1841" s="6"/>
      <c r="E1841" s="6"/>
      <c r="F1841" s="6" t="s">
        <v>96</v>
      </c>
      <c r="G1841" s="6"/>
      <c r="H1841" s="6" t="b">
        <v>0</v>
      </c>
      <c r="I1841" s="6" t="b">
        <v>0</v>
      </c>
      <c r="J1841" s="6" t="b">
        <v>0</v>
      </c>
      <c r="K1841" s="106"/>
      <c r="L1841" s="43"/>
      <c r="M1841" s="24"/>
      <c r="N1841" s="6"/>
      <c r="O1841" s="6" t="b">
        <v>0</v>
      </c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43"/>
      <c r="AA1841" s="43"/>
      <c r="AB1841" s="43" t="s">
        <v>339</v>
      </c>
      <c r="AC1841" s="6" t="s">
        <v>339</v>
      </c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</row>
    <row r="1842">
      <c r="A1842" s="6"/>
      <c r="B1842" s="6"/>
      <c r="C1842" s="6"/>
      <c r="D1842" s="6"/>
      <c r="E1842" s="6"/>
      <c r="F1842" s="6" t="s">
        <v>96</v>
      </c>
      <c r="G1842" s="6"/>
      <c r="H1842" s="6" t="b">
        <v>0</v>
      </c>
      <c r="I1842" s="6" t="b">
        <v>0</v>
      </c>
      <c r="J1842" s="6" t="b">
        <v>0</v>
      </c>
      <c r="K1842" s="106"/>
      <c r="L1842" s="43"/>
      <c r="M1842" s="24"/>
      <c r="N1842" s="6"/>
      <c r="O1842" s="6" t="b">
        <v>0</v>
      </c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43"/>
      <c r="AA1842" s="43"/>
      <c r="AB1842" s="43" t="s">
        <v>339</v>
      </c>
      <c r="AC1842" s="6" t="s">
        <v>339</v>
      </c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</row>
    <row r="1843">
      <c r="A1843" s="6"/>
      <c r="B1843" s="6"/>
      <c r="C1843" s="6"/>
      <c r="D1843" s="6"/>
      <c r="E1843" s="6"/>
      <c r="F1843" s="6" t="s">
        <v>96</v>
      </c>
      <c r="G1843" s="6"/>
      <c r="H1843" s="6" t="b">
        <v>0</v>
      </c>
      <c r="I1843" s="6" t="b">
        <v>0</v>
      </c>
      <c r="J1843" s="6" t="b">
        <v>0</v>
      </c>
      <c r="K1843" s="106"/>
      <c r="L1843" s="43"/>
      <c r="M1843" s="24"/>
      <c r="N1843" s="6"/>
      <c r="O1843" s="6" t="b">
        <v>0</v>
      </c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43"/>
      <c r="AA1843" s="43"/>
      <c r="AB1843" s="43" t="s">
        <v>339</v>
      </c>
      <c r="AC1843" s="6" t="s">
        <v>339</v>
      </c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</row>
    <row r="1844">
      <c r="A1844" s="6"/>
      <c r="B1844" s="6"/>
      <c r="C1844" s="6"/>
      <c r="D1844" s="6"/>
      <c r="E1844" s="6"/>
      <c r="F1844" s="6" t="s">
        <v>96</v>
      </c>
      <c r="G1844" s="6"/>
      <c r="H1844" s="6" t="b">
        <v>0</v>
      </c>
      <c r="I1844" s="6" t="b">
        <v>0</v>
      </c>
      <c r="J1844" s="6" t="b">
        <v>0</v>
      </c>
      <c r="K1844" s="106"/>
      <c r="L1844" s="43"/>
      <c r="M1844" s="24"/>
      <c r="N1844" s="6"/>
      <c r="O1844" s="6" t="b">
        <v>0</v>
      </c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43"/>
      <c r="AA1844" s="43"/>
      <c r="AB1844" s="43" t="s">
        <v>339</v>
      </c>
      <c r="AC1844" s="6" t="s">
        <v>339</v>
      </c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</row>
    <row r="1845">
      <c r="A1845" s="6"/>
      <c r="B1845" s="6"/>
      <c r="C1845" s="6"/>
      <c r="D1845" s="6"/>
      <c r="E1845" s="6"/>
      <c r="F1845" s="6" t="s">
        <v>96</v>
      </c>
      <c r="G1845" s="6"/>
      <c r="H1845" s="6" t="b">
        <v>0</v>
      </c>
      <c r="I1845" s="6" t="b">
        <v>0</v>
      </c>
      <c r="J1845" s="6" t="b">
        <v>0</v>
      </c>
      <c r="K1845" s="106"/>
      <c r="L1845" s="43"/>
      <c r="M1845" s="24"/>
      <c r="N1845" s="6"/>
      <c r="O1845" s="6" t="b">
        <v>0</v>
      </c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43"/>
      <c r="AA1845" s="43"/>
      <c r="AB1845" s="43" t="s">
        <v>339</v>
      </c>
      <c r="AC1845" s="6" t="s">
        <v>339</v>
      </c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</row>
    <row r="1846">
      <c r="A1846" s="6"/>
      <c r="B1846" s="6"/>
      <c r="C1846" s="6"/>
      <c r="D1846" s="6"/>
      <c r="E1846" s="6"/>
      <c r="F1846" s="6" t="s">
        <v>96</v>
      </c>
      <c r="G1846" s="6"/>
      <c r="H1846" s="6" t="b">
        <v>0</v>
      </c>
      <c r="I1846" s="6" t="b">
        <v>0</v>
      </c>
      <c r="J1846" s="6" t="b">
        <v>0</v>
      </c>
      <c r="K1846" s="106"/>
      <c r="L1846" s="43"/>
      <c r="M1846" s="24"/>
      <c r="N1846" s="6"/>
      <c r="O1846" s="6" t="b">
        <v>0</v>
      </c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43"/>
      <c r="AA1846" s="43"/>
      <c r="AB1846" s="43" t="s">
        <v>339</v>
      </c>
      <c r="AC1846" s="6" t="s">
        <v>339</v>
      </c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</row>
    <row r="1847">
      <c r="A1847" s="6"/>
      <c r="B1847" s="6"/>
      <c r="C1847" s="6"/>
      <c r="D1847" s="6"/>
      <c r="E1847" s="6"/>
      <c r="F1847" s="6" t="s">
        <v>96</v>
      </c>
      <c r="G1847" s="6"/>
      <c r="H1847" s="6" t="b">
        <v>0</v>
      </c>
      <c r="I1847" s="6" t="b">
        <v>0</v>
      </c>
      <c r="J1847" s="6" t="b">
        <v>0</v>
      </c>
      <c r="K1847" s="106"/>
      <c r="L1847" s="43"/>
      <c r="M1847" s="24"/>
      <c r="N1847" s="6"/>
      <c r="O1847" s="6" t="b">
        <v>0</v>
      </c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43"/>
      <c r="AA1847" s="43"/>
      <c r="AB1847" s="43" t="s">
        <v>339</v>
      </c>
      <c r="AC1847" s="6" t="s">
        <v>339</v>
      </c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</row>
    <row r="1848">
      <c r="A1848" s="6"/>
      <c r="B1848" s="6"/>
      <c r="C1848" s="6"/>
      <c r="D1848" s="6"/>
      <c r="E1848" s="6"/>
      <c r="F1848" s="6" t="s">
        <v>96</v>
      </c>
      <c r="G1848" s="6"/>
      <c r="H1848" s="6" t="b">
        <v>0</v>
      </c>
      <c r="I1848" s="6" t="b">
        <v>0</v>
      </c>
      <c r="J1848" s="6" t="b">
        <v>0</v>
      </c>
      <c r="K1848" s="106"/>
      <c r="L1848" s="43"/>
      <c r="M1848" s="24"/>
      <c r="N1848" s="6"/>
      <c r="O1848" s="6" t="b">
        <v>0</v>
      </c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43"/>
      <c r="AA1848" s="43"/>
      <c r="AB1848" s="43" t="s">
        <v>339</v>
      </c>
      <c r="AC1848" s="6" t="s">
        <v>339</v>
      </c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</row>
    <row r="1849">
      <c r="A1849" s="6"/>
      <c r="B1849" s="6"/>
      <c r="C1849" s="6"/>
      <c r="D1849" s="6"/>
      <c r="E1849" s="6"/>
      <c r="F1849" s="6" t="s">
        <v>96</v>
      </c>
      <c r="G1849" s="6"/>
      <c r="H1849" s="6" t="b">
        <v>0</v>
      </c>
      <c r="I1849" s="6" t="b">
        <v>0</v>
      </c>
      <c r="J1849" s="6" t="b">
        <v>0</v>
      </c>
      <c r="K1849" s="106"/>
      <c r="L1849" s="43"/>
      <c r="M1849" s="24"/>
      <c r="N1849" s="6"/>
      <c r="O1849" s="6" t="b">
        <v>0</v>
      </c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43"/>
      <c r="AA1849" s="43"/>
      <c r="AB1849" s="43" t="s">
        <v>339</v>
      </c>
      <c r="AC1849" s="6" t="s">
        <v>339</v>
      </c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</row>
    <row r="1850">
      <c r="A1850" s="6"/>
      <c r="B1850" s="6"/>
      <c r="C1850" s="6"/>
      <c r="D1850" s="6"/>
      <c r="E1850" s="6"/>
      <c r="F1850" s="6" t="s">
        <v>96</v>
      </c>
      <c r="G1850" s="6"/>
      <c r="H1850" s="6" t="b">
        <v>0</v>
      </c>
      <c r="I1850" s="6" t="b">
        <v>0</v>
      </c>
      <c r="J1850" s="6" t="b">
        <v>0</v>
      </c>
      <c r="K1850" s="106"/>
      <c r="L1850" s="43"/>
      <c r="M1850" s="24"/>
      <c r="N1850" s="6"/>
      <c r="O1850" s="6" t="b">
        <v>0</v>
      </c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43"/>
      <c r="AA1850" s="43"/>
      <c r="AB1850" s="43" t="s">
        <v>339</v>
      </c>
      <c r="AC1850" s="6" t="s">
        <v>339</v>
      </c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</row>
    <row r="1851">
      <c r="A1851" s="6"/>
      <c r="B1851" s="6"/>
      <c r="C1851" s="6"/>
      <c r="D1851" s="6"/>
      <c r="E1851" s="6"/>
      <c r="F1851" s="6" t="s">
        <v>96</v>
      </c>
      <c r="G1851" s="6"/>
      <c r="H1851" s="6" t="b">
        <v>0</v>
      </c>
      <c r="I1851" s="6" t="b">
        <v>0</v>
      </c>
      <c r="J1851" s="6" t="b">
        <v>0</v>
      </c>
      <c r="K1851" s="106"/>
      <c r="L1851" s="43"/>
      <c r="M1851" s="24"/>
      <c r="N1851" s="6"/>
      <c r="O1851" s="6" t="b">
        <v>0</v>
      </c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43"/>
      <c r="AA1851" s="43"/>
      <c r="AB1851" s="43" t="s">
        <v>339</v>
      </c>
      <c r="AC1851" s="6" t="s">
        <v>339</v>
      </c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</row>
    <row r="1852">
      <c r="A1852" s="6"/>
      <c r="B1852" s="6"/>
      <c r="C1852" s="6"/>
      <c r="D1852" s="6"/>
      <c r="E1852" s="6"/>
      <c r="F1852" s="6" t="s">
        <v>96</v>
      </c>
      <c r="G1852" s="6"/>
      <c r="H1852" s="6" t="b">
        <v>0</v>
      </c>
      <c r="I1852" s="6" t="b">
        <v>0</v>
      </c>
      <c r="J1852" s="6" t="b">
        <v>0</v>
      </c>
      <c r="K1852" s="106"/>
      <c r="L1852" s="43"/>
      <c r="M1852" s="24"/>
      <c r="N1852" s="6"/>
      <c r="O1852" s="6" t="b">
        <v>0</v>
      </c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43"/>
      <c r="AA1852" s="43"/>
      <c r="AB1852" s="43" t="s">
        <v>339</v>
      </c>
      <c r="AC1852" s="6" t="s">
        <v>339</v>
      </c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</row>
    <row r="1853">
      <c r="A1853" s="6"/>
      <c r="B1853" s="6"/>
      <c r="C1853" s="6"/>
      <c r="D1853" s="6"/>
      <c r="E1853" s="6"/>
      <c r="F1853" s="6" t="s">
        <v>96</v>
      </c>
      <c r="G1853" s="6"/>
      <c r="H1853" s="6" t="b">
        <v>0</v>
      </c>
      <c r="I1853" s="6" t="b">
        <v>0</v>
      </c>
      <c r="J1853" s="6" t="b">
        <v>0</v>
      </c>
      <c r="K1853" s="106"/>
      <c r="L1853" s="43"/>
      <c r="M1853" s="24"/>
      <c r="N1853" s="6"/>
      <c r="O1853" s="6" t="b">
        <v>0</v>
      </c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43"/>
      <c r="AA1853" s="43"/>
      <c r="AB1853" s="43" t="s">
        <v>339</v>
      </c>
      <c r="AC1853" s="6" t="s">
        <v>339</v>
      </c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</row>
    <row r="1854">
      <c r="A1854" s="6"/>
      <c r="B1854" s="6"/>
      <c r="C1854" s="6"/>
      <c r="D1854" s="6"/>
      <c r="E1854" s="6"/>
      <c r="F1854" s="6" t="s">
        <v>96</v>
      </c>
      <c r="G1854" s="6"/>
      <c r="H1854" s="6" t="b">
        <v>0</v>
      </c>
      <c r="I1854" s="6" t="b">
        <v>0</v>
      </c>
      <c r="J1854" s="6" t="b">
        <v>0</v>
      </c>
      <c r="K1854" s="106"/>
      <c r="L1854" s="43"/>
      <c r="M1854" s="24"/>
      <c r="N1854" s="6"/>
      <c r="O1854" s="6" t="b">
        <v>0</v>
      </c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43"/>
      <c r="AA1854" s="43"/>
      <c r="AB1854" s="43" t="s">
        <v>339</v>
      </c>
      <c r="AC1854" s="6" t="s">
        <v>339</v>
      </c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</row>
    <row r="1855">
      <c r="A1855" s="6"/>
      <c r="B1855" s="6"/>
      <c r="C1855" s="6"/>
      <c r="D1855" s="6"/>
      <c r="E1855" s="6"/>
      <c r="F1855" s="6" t="s">
        <v>96</v>
      </c>
      <c r="G1855" s="6"/>
      <c r="H1855" s="6" t="b">
        <v>0</v>
      </c>
      <c r="I1855" s="6" t="b">
        <v>0</v>
      </c>
      <c r="J1855" s="6" t="b">
        <v>0</v>
      </c>
      <c r="K1855" s="106"/>
      <c r="L1855" s="43"/>
      <c r="M1855" s="24"/>
      <c r="N1855" s="6"/>
      <c r="O1855" s="6" t="b">
        <v>0</v>
      </c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43"/>
      <c r="AA1855" s="43"/>
      <c r="AB1855" s="43" t="s">
        <v>339</v>
      </c>
      <c r="AC1855" s="6" t="s">
        <v>339</v>
      </c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</row>
    <row r="1856">
      <c r="A1856" s="6"/>
      <c r="B1856" s="6"/>
      <c r="C1856" s="6"/>
      <c r="D1856" s="6"/>
      <c r="E1856" s="6"/>
      <c r="F1856" s="6" t="s">
        <v>96</v>
      </c>
      <c r="G1856" s="6"/>
      <c r="H1856" s="6" t="b">
        <v>0</v>
      </c>
      <c r="I1856" s="6" t="b">
        <v>0</v>
      </c>
      <c r="J1856" s="6" t="b">
        <v>0</v>
      </c>
      <c r="K1856" s="106"/>
      <c r="L1856" s="43"/>
      <c r="M1856" s="24"/>
      <c r="N1856" s="6"/>
      <c r="O1856" s="6" t="b">
        <v>0</v>
      </c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43"/>
      <c r="AA1856" s="43"/>
      <c r="AB1856" s="43" t="s">
        <v>339</v>
      </c>
      <c r="AC1856" s="6" t="s">
        <v>339</v>
      </c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</row>
    <row r="1857">
      <c r="A1857" s="6"/>
      <c r="B1857" s="6"/>
      <c r="C1857" s="6"/>
      <c r="D1857" s="6"/>
      <c r="E1857" s="6"/>
      <c r="F1857" s="6" t="s">
        <v>96</v>
      </c>
      <c r="G1857" s="6"/>
      <c r="H1857" s="6" t="b">
        <v>0</v>
      </c>
      <c r="I1857" s="6" t="b">
        <v>0</v>
      </c>
      <c r="J1857" s="6" t="b">
        <v>0</v>
      </c>
      <c r="K1857" s="106"/>
      <c r="L1857" s="43"/>
      <c r="M1857" s="24"/>
      <c r="N1857" s="6"/>
      <c r="O1857" s="6" t="b">
        <v>0</v>
      </c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43"/>
      <c r="AA1857" s="43"/>
      <c r="AB1857" s="43" t="s">
        <v>339</v>
      </c>
      <c r="AC1857" s="6" t="s">
        <v>339</v>
      </c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</row>
    <row r="1858">
      <c r="A1858" s="6"/>
      <c r="B1858" s="6"/>
      <c r="C1858" s="6"/>
      <c r="D1858" s="6"/>
      <c r="E1858" s="6"/>
      <c r="F1858" s="6" t="s">
        <v>96</v>
      </c>
      <c r="G1858" s="6"/>
      <c r="H1858" s="6" t="b">
        <v>0</v>
      </c>
      <c r="I1858" s="6" t="b">
        <v>0</v>
      </c>
      <c r="J1858" s="6" t="b">
        <v>0</v>
      </c>
      <c r="K1858" s="106"/>
      <c r="L1858" s="43"/>
      <c r="M1858" s="24"/>
      <c r="N1858" s="6"/>
      <c r="O1858" s="6" t="b">
        <v>0</v>
      </c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43"/>
      <c r="AA1858" s="43"/>
      <c r="AB1858" s="43" t="s">
        <v>339</v>
      </c>
      <c r="AC1858" s="6" t="s">
        <v>339</v>
      </c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</row>
    <row r="1859">
      <c r="A1859" s="6"/>
      <c r="B1859" s="6"/>
      <c r="C1859" s="6"/>
      <c r="D1859" s="6"/>
      <c r="E1859" s="6"/>
      <c r="F1859" s="6" t="s">
        <v>96</v>
      </c>
      <c r="G1859" s="6"/>
      <c r="H1859" s="6" t="b">
        <v>0</v>
      </c>
      <c r="I1859" s="6" t="b">
        <v>0</v>
      </c>
      <c r="J1859" s="6" t="b">
        <v>0</v>
      </c>
      <c r="K1859" s="106"/>
      <c r="L1859" s="43"/>
      <c r="M1859" s="24"/>
      <c r="N1859" s="6"/>
      <c r="O1859" s="6" t="b">
        <v>0</v>
      </c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43"/>
      <c r="AA1859" s="43"/>
      <c r="AB1859" s="43" t="s">
        <v>339</v>
      </c>
      <c r="AC1859" s="6" t="s">
        <v>339</v>
      </c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</row>
    <row r="1860">
      <c r="A1860" s="6"/>
      <c r="B1860" s="6"/>
      <c r="C1860" s="6"/>
      <c r="D1860" s="6"/>
      <c r="E1860" s="6"/>
      <c r="F1860" s="6" t="s">
        <v>96</v>
      </c>
      <c r="G1860" s="6"/>
      <c r="H1860" s="6" t="b">
        <v>0</v>
      </c>
      <c r="I1860" s="6" t="b">
        <v>0</v>
      </c>
      <c r="J1860" s="6" t="b">
        <v>0</v>
      </c>
      <c r="K1860" s="106"/>
      <c r="L1860" s="43"/>
      <c r="M1860" s="24"/>
      <c r="N1860" s="6"/>
      <c r="O1860" s="6" t="b">
        <v>0</v>
      </c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43"/>
      <c r="AA1860" s="43"/>
      <c r="AB1860" s="43" t="s">
        <v>339</v>
      </c>
      <c r="AC1860" s="6" t="s">
        <v>339</v>
      </c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</row>
    <row r="1861">
      <c r="A1861" s="6"/>
      <c r="B1861" s="6"/>
      <c r="C1861" s="6"/>
      <c r="D1861" s="6"/>
      <c r="E1861" s="6"/>
      <c r="F1861" s="6" t="s">
        <v>96</v>
      </c>
      <c r="G1861" s="6"/>
      <c r="H1861" s="6" t="b">
        <v>0</v>
      </c>
      <c r="I1861" s="6" t="b">
        <v>0</v>
      </c>
      <c r="J1861" s="6" t="b">
        <v>0</v>
      </c>
      <c r="K1861" s="106"/>
      <c r="L1861" s="43"/>
      <c r="M1861" s="24"/>
      <c r="N1861" s="6"/>
      <c r="O1861" s="6" t="b">
        <v>0</v>
      </c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43"/>
      <c r="AA1861" s="43"/>
      <c r="AB1861" s="43" t="s">
        <v>339</v>
      </c>
      <c r="AC1861" s="6" t="s">
        <v>339</v>
      </c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</row>
    <row r="1862">
      <c r="A1862" s="6"/>
      <c r="B1862" s="6"/>
      <c r="C1862" s="6"/>
      <c r="D1862" s="6"/>
      <c r="E1862" s="6"/>
      <c r="F1862" s="6" t="s">
        <v>96</v>
      </c>
      <c r="G1862" s="6"/>
      <c r="H1862" s="6" t="b">
        <v>0</v>
      </c>
      <c r="I1862" s="6" t="b">
        <v>0</v>
      </c>
      <c r="J1862" s="6" t="b">
        <v>0</v>
      </c>
      <c r="K1862" s="106"/>
      <c r="L1862" s="43"/>
      <c r="M1862" s="24"/>
      <c r="N1862" s="6"/>
      <c r="O1862" s="6" t="b">
        <v>0</v>
      </c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43"/>
      <c r="AA1862" s="43"/>
      <c r="AB1862" s="43" t="s">
        <v>339</v>
      </c>
      <c r="AC1862" s="6" t="s">
        <v>339</v>
      </c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</row>
    <row r="1863">
      <c r="A1863" s="6"/>
      <c r="B1863" s="6"/>
      <c r="C1863" s="6"/>
      <c r="D1863" s="6"/>
      <c r="E1863" s="6"/>
      <c r="F1863" s="6" t="s">
        <v>96</v>
      </c>
      <c r="G1863" s="6"/>
      <c r="H1863" s="6" t="b">
        <v>0</v>
      </c>
      <c r="I1863" s="6" t="b">
        <v>0</v>
      </c>
      <c r="J1863" s="6" t="b">
        <v>0</v>
      </c>
      <c r="K1863" s="106"/>
      <c r="L1863" s="43"/>
      <c r="M1863" s="24"/>
      <c r="N1863" s="6"/>
      <c r="O1863" s="6" t="b">
        <v>0</v>
      </c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43"/>
      <c r="AA1863" s="43"/>
      <c r="AB1863" s="43" t="s">
        <v>339</v>
      </c>
      <c r="AC1863" s="6" t="s">
        <v>339</v>
      </c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</row>
    <row r="1864">
      <c r="A1864" s="6"/>
      <c r="B1864" s="6"/>
      <c r="C1864" s="6"/>
      <c r="D1864" s="6"/>
      <c r="E1864" s="6"/>
      <c r="F1864" s="6" t="s">
        <v>96</v>
      </c>
      <c r="G1864" s="6"/>
      <c r="H1864" s="6" t="b">
        <v>0</v>
      </c>
      <c r="I1864" s="6" t="b">
        <v>0</v>
      </c>
      <c r="J1864" s="6" t="b">
        <v>0</v>
      </c>
      <c r="K1864" s="106"/>
      <c r="L1864" s="43"/>
      <c r="M1864" s="24"/>
      <c r="N1864" s="6"/>
      <c r="O1864" s="6" t="b">
        <v>0</v>
      </c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43"/>
      <c r="AA1864" s="43"/>
      <c r="AB1864" s="43" t="s">
        <v>339</v>
      </c>
      <c r="AC1864" s="6" t="s">
        <v>339</v>
      </c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</row>
    <row r="1865">
      <c r="A1865" s="6"/>
      <c r="B1865" s="6"/>
      <c r="C1865" s="6"/>
      <c r="D1865" s="6"/>
      <c r="E1865" s="6"/>
      <c r="F1865" s="6" t="s">
        <v>96</v>
      </c>
      <c r="G1865" s="6"/>
      <c r="H1865" s="6" t="b">
        <v>0</v>
      </c>
      <c r="I1865" s="6" t="b">
        <v>0</v>
      </c>
      <c r="J1865" s="6" t="b">
        <v>0</v>
      </c>
      <c r="K1865" s="106"/>
      <c r="L1865" s="43"/>
      <c r="M1865" s="24"/>
      <c r="N1865" s="6"/>
      <c r="O1865" s="6" t="b">
        <v>0</v>
      </c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43"/>
      <c r="AA1865" s="43"/>
      <c r="AB1865" s="43" t="s">
        <v>339</v>
      </c>
      <c r="AC1865" s="6" t="s">
        <v>339</v>
      </c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</row>
    <row r="1866">
      <c r="A1866" s="6"/>
      <c r="B1866" s="6"/>
      <c r="C1866" s="6"/>
      <c r="D1866" s="6"/>
      <c r="E1866" s="6"/>
      <c r="F1866" s="6" t="s">
        <v>96</v>
      </c>
      <c r="G1866" s="6"/>
      <c r="H1866" s="6" t="b">
        <v>0</v>
      </c>
      <c r="I1866" s="6" t="b">
        <v>0</v>
      </c>
      <c r="J1866" s="6" t="b">
        <v>0</v>
      </c>
      <c r="K1866" s="106"/>
      <c r="L1866" s="43"/>
      <c r="M1866" s="24"/>
      <c r="N1866" s="6"/>
      <c r="O1866" s="6" t="b">
        <v>0</v>
      </c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43"/>
      <c r="AA1866" s="43"/>
      <c r="AB1866" s="43" t="s">
        <v>339</v>
      </c>
      <c r="AC1866" s="6" t="s">
        <v>339</v>
      </c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</row>
    <row r="1867">
      <c r="A1867" s="6"/>
      <c r="B1867" s="6"/>
      <c r="C1867" s="6"/>
      <c r="D1867" s="6"/>
      <c r="E1867" s="6"/>
      <c r="F1867" s="6" t="s">
        <v>96</v>
      </c>
      <c r="G1867" s="6"/>
      <c r="H1867" s="6" t="b">
        <v>0</v>
      </c>
      <c r="I1867" s="6" t="b">
        <v>0</v>
      </c>
      <c r="J1867" s="6" t="b">
        <v>0</v>
      </c>
      <c r="K1867" s="106"/>
      <c r="L1867" s="43"/>
      <c r="M1867" s="24"/>
      <c r="N1867" s="6"/>
      <c r="O1867" s="6" t="b">
        <v>0</v>
      </c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43"/>
      <c r="AA1867" s="43"/>
      <c r="AB1867" s="43" t="s">
        <v>339</v>
      </c>
      <c r="AC1867" s="6" t="s">
        <v>339</v>
      </c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</row>
    <row r="1868">
      <c r="A1868" s="6"/>
      <c r="B1868" s="6"/>
      <c r="C1868" s="6"/>
      <c r="D1868" s="6"/>
      <c r="E1868" s="6"/>
      <c r="F1868" s="6" t="s">
        <v>96</v>
      </c>
      <c r="G1868" s="6"/>
      <c r="H1868" s="6" t="b">
        <v>0</v>
      </c>
      <c r="I1868" s="6" t="b">
        <v>0</v>
      </c>
      <c r="J1868" s="6" t="b">
        <v>0</v>
      </c>
      <c r="K1868" s="106"/>
      <c r="L1868" s="43"/>
      <c r="M1868" s="24"/>
      <c r="N1868" s="6"/>
      <c r="O1868" s="6" t="b">
        <v>0</v>
      </c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43"/>
      <c r="AA1868" s="43"/>
      <c r="AB1868" s="43" t="s">
        <v>339</v>
      </c>
      <c r="AC1868" s="6" t="s">
        <v>339</v>
      </c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</row>
    <row r="1869">
      <c r="A1869" s="6"/>
      <c r="B1869" s="6"/>
      <c r="C1869" s="6"/>
      <c r="D1869" s="6"/>
      <c r="E1869" s="6"/>
      <c r="F1869" s="6" t="s">
        <v>96</v>
      </c>
      <c r="G1869" s="6"/>
      <c r="H1869" s="6" t="b">
        <v>0</v>
      </c>
      <c r="I1869" s="6" t="b">
        <v>0</v>
      </c>
      <c r="J1869" s="6" t="b">
        <v>0</v>
      </c>
      <c r="K1869" s="106"/>
      <c r="L1869" s="43"/>
      <c r="M1869" s="24"/>
      <c r="N1869" s="6"/>
      <c r="O1869" s="6" t="b">
        <v>0</v>
      </c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43"/>
      <c r="AA1869" s="43"/>
      <c r="AB1869" s="43" t="s">
        <v>339</v>
      </c>
      <c r="AC1869" s="6" t="s">
        <v>339</v>
      </c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</row>
    <row r="1870">
      <c r="A1870" s="6"/>
      <c r="B1870" s="6"/>
      <c r="C1870" s="6"/>
      <c r="D1870" s="6"/>
      <c r="E1870" s="6"/>
      <c r="F1870" s="6" t="s">
        <v>96</v>
      </c>
      <c r="G1870" s="6"/>
      <c r="H1870" s="6" t="b">
        <v>0</v>
      </c>
      <c r="I1870" s="6" t="b">
        <v>0</v>
      </c>
      <c r="J1870" s="6" t="b">
        <v>0</v>
      </c>
      <c r="K1870" s="106"/>
      <c r="L1870" s="43"/>
      <c r="M1870" s="24"/>
      <c r="N1870" s="6"/>
      <c r="O1870" s="6" t="b">
        <v>0</v>
      </c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43"/>
      <c r="AA1870" s="43"/>
      <c r="AB1870" s="43" t="s">
        <v>339</v>
      </c>
      <c r="AC1870" s="6" t="s">
        <v>339</v>
      </c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</row>
    <row r="1871">
      <c r="A1871" s="6"/>
      <c r="B1871" s="6"/>
      <c r="C1871" s="6"/>
      <c r="D1871" s="6"/>
      <c r="E1871" s="6"/>
      <c r="F1871" s="6" t="s">
        <v>96</v>
      </c>
      <c r="G1871" s="6"/>
      <c r="H1871" s="6" t="b">
        <v>0</v>
      </c>
      <c r="I1871" s="6" t="b">
        <v>0</v>
      </c>
      <c r="J1871" s="6" t="b">
        <v>0</v>
      </c>
      <c r="K1871" s="106"/>
      <c r="L1871" s="43"/>
      <c r="M1871" s="24"/>
      <c r="N1871" s="6"/>
      <c r="O1871" s="6" t="b">
        <v>0</v>
      </c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43"/>
      <c r="AA1871" s="43"/>
      <c r="AB1871" s="43" t="s">
        <v>339</v>
      </c>
      <c r="AC1871" s="6" t="s">
        <v>339</v>
      </c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</row>
    <row r="1872">
      <c r="A1872" s="6"/>
      <c r="B1872" s="6"/>
      <c r="C1872" s="6"/>
      <c r="D1872" s="6"/>
      <c r="E1872" s="6"/>
      <c r="F1872" s="6" t="s">
        <v>96</v>
      </c>
      <c r="G1872" s="6"/>
      <c r="H1872" s="6" t="b">
        <v>0</v>
      </c>
      <c r="I1872" s="6" t="b">
        <v>0</v>
      </c>
      <c r="J1872" s="6" t="b">
        <v>0</v>
      </c>
      <c r="K1872" s="106"/>
      <c r="L1872" s="43"/>
      <c r="M1872" s="24"/>
      <c r="N1872" s="6"/>
      <c r="O1872" s="6" t="b">
        <v>0</v>
      </c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43"/>
      <c r="AA1872" s="43"/>
      <c r="AB1872" s="43" t="s">
        <v>339</v>
      </c>
      <c r="AC1872" s="6" t="s">
        <v>339</v>
      </c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</row>
    <row r="1873">
      <c r="A1873" s="6"/>
      <c r="B1873" s="6"/>
      <c r="C1873" s="6"/>
      <c r="D1873" s="6"/>
      <c r="E1873" s="6"/>
      <c r="F1873" s="6" t="s">
        <v>96</v>
      </c>
      <c r="G1873" s="6"/>
      <c r="H1873" s="6" t="b">
        <v>0</v>
      </c>
      <c r="I1873" s="6" t="b">
        <v>0</v>
      </c>
      <c r="J1873" s="6" t="b">
        <v>0</v>
      </c>
      <c r="K1873" s="106"/>
      <c r="L1873" s="43"/>
      <c r="M1873" s="24"/>
      <c r="N1873" s="6"/>
      <c r="O1873" s="6" t="b">
        <v>0</v>
      </c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43"/>
      <c r="AA1873" s="43"/>
      <c r="AB1873" s="43" t="s">
        <v>339</v>
      </c>
      <c r="AC1873" s="6" t="s">
        <v>339</v>
      </c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</row>
    <row r="1874">
      <c r="A1874" s="6"/>
      <c r="B1874" s="6"/>
      <c r="C1874" s="6"/>
      <c r="D1874" s="6"/>
      <c r="E1874" s="6"/>
      <c r="F1874" s="6" t="s">
        <v>96</v>
      </c>
      <c r="G1874" s="6"/>
      <c r="H1874" s="6" t="b">
        <v>0</v>
      </c>
      <c r="I1874" s="6" t="b">
        <v>0</v>
      </c>
      <c r="J1874" s="6" t="b">
        <v>0</v>
      </c>
      <c r="K1874" s="106"/>
      <c r="L1874" s="43"/>
      <c r="M1874" s="24"/>
      <c r="N1874" s="6"/>
      <c r="O1874" s="6" t="b">
        <v>0</v>
      </c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43"/>
      <c r="AA1874" s="43"/>
      <c r="AB1874" s="43" t="s">
        <v>339</v>
      </c>
      <c r="AC1874" s="6" t="s">
        <v>339</v>
      </c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</row>
    <row r="1875">
      <c r="A1875" s="6"/>
      <c r="B1875" s="6"/>
      <c r="C1875" s="6"/>
      <c r="D1875" s="6"/>
      <c r="E1875" s="6"/>
      <c r="F1875" s="6" t="s">
        <v>96</v>
      </c>
      <c r="G1875" s="6"/>
      <c r="H1875" s="6" t="b">
        <v>0</v>
      </c>
      <c r="I1875" s="6" t="b">
        <v>0</v>
      </c>
      <c r="J1875" s="6" t="b">
        <v>0</v>
      </c>
      <c r="K1875" s="106"/>
      <c r="L1875" s="43"/>
      <c r="M1875" s="24"/>
      <c r="N1875" s="6"/>
      <c r="O1875" s="6" t="b">
        <v>0</v>
      </c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43"/>
      <c r="AA1875" s="43"/>
      <c r="AB1875" s="43" t="s">
        <v>339</v>
      </c>
      <c r="AC1875" s="6" t="s">
        <v>339</v>
      </c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</row>
    <row r="1876">
      <c r="A1876" s="6"/>
      <c r="B1876" s="6"/>
      <c r="C1876" s="6"/>
      <c r="D1876" s="6"/>
      <c r="E1876" s="6"/>
      <c r="F1876" s="6" t="s">
        <v>96</v>
      </c>
      <c r="G1876" s="6"/>
      <c r="H1876" s="6" t="b">
        <v>0</v>
      </c>
      <c r="I1876" s="6" t="b">
        <v>0</v>
      </c>
      <c r="J1876" s="6" t="b">
        <v>0</v>
      </c>
      <c r="K1876" s="106"/>
      <c r="L1876" s="43"/>
      <c r="M1876" s="24"/>
      <c r="N1876" s="6"/>
      <c r="O1876" s="6" t="b">
        <v>0</v>
      </c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43"/>
      <c r="AA1876" s="43"/>
      <c r="AB1876" s="43" t="s">
        <v>339</v>
      </c>
      <c r="AC1876" s="6" t="s">
        <v>339</v>
      </c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</row>
    <row r="1877">
      <c r="A1877" s="6"/>
      <c r="B1877" s="6"/>
      <c r="C1877" s="6"/>
      <c r="D1877" s="6"/>
      <c r="E1877" s="6"/>
      <c r="F1877" s="6" t="s">
        <v>96</v>
      </c>
      <c r="G1877" s="6"/>
      <c r="H1877" s="6" t="b">
        <v>0</v>
      </c>
      <c r="I1877" s="6" t="b">
        <v>0</v>
      </c>
      <c r="J1877" s="6" t="b">
        <v>0</v>
      </c>
      <c r="K1877" s="106"/>
      <c r="L1877" s="43"/>
      <c r="M1877" s="24"/>
      <c r="N1877" s="6"/>
      <c r="O1877" s="6" t="b">
        <v>0</v>
      </c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43"/>
      <c r="AA1877" s="43"/>
      <c r="AB1877" s="43" t="s">
        <v>339</v>
      </c>
      <c r="AC1877" s="6" t="s">
        <v>339</v>
      </c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</row>
    <row r="1878">
      <c r="A1878" s="6"/>
      <c r="B1878" s="6"/>
      <c r="C1878" s="6"/>
      <c r="D1878" s="6"/>
      <c r="E1878" s="6"/>
      <c r="F1878" s="6" t="s">
        <v>96</v>
      </c>
      <c r="G1878" s="6"/>
      <c r="H1878" s="6" t="b">
        <v>0</v>
      </c>
      <c r="I1878" s="6" t="b">
        <v>0</v>
      </c>
      <c r="J1878" s="6" t="b">
        <v>0</v>
      </c>
      <c r="K1878" s="106"/>
      <c r="L1878" s="43"/>
      <c r="M1878" s="24"/>
      <c r="N1878" s="6"/>
      <c r="O1878" s="6" t="b">
        <v>0</v>
      </c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43"/>
      <c r="AA1878" s="43"/>
      <c r="AB1878" s="43" t="s">
        <v>339</v>
      </c>
      <c r="AC1878" s="6" t="s">
        <v>339</v>
      </c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</row>
    <row r="1879">
      <c r="A1879" s="6"/>
      <c r="B1879" s="6"/>
      <c r="C1879" s="6"/>
      <c r="D1879" s="6"/>
      <c r="E1879" s="6"/>
      <c r="F1879" s="6" t="s">
        <v>96</v>
      </c>
      <c r="G1879" s="6"/>
      <c r="H1879" s="6" t="b">
        <v>0</v>
      </c>
      <c r="I1879" s="6" t="b">
        <v>0</v>
      </c>
      <c r="J1879" s="6" t="b">
        <v>0</v>
      </c>
      <c r="K1879" s="106"/>
      <c r="L1879" s="43"/>
      <c r="M1879" s="24"/>
      <c r="N1879" s="6"/>
      <c r="O1879" s="6" t="b">
        <v>0</v>
      </c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43"/>
      <c r="AA1879" s="43"/>
      <c r="AB1879" s="43" t="s">
        <v>339</v>
      </c>
      <c r="AC1879" s="6" t="s">
        <v>339</v>
      </c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</row>
    <row r="1880">
      <c r="A1880" s="6"/>
      <c r="B1880" s="6"/>
      <c r="C1880" s="6"/>
      <c r="D1880" s="6"/>
      <c r="E1880" s="6"/>
      <c r="F1880" s="6" t="s">
        <v>96</v>
      </c>
      <c r="G1880" s="6"/>
      <c r="H1880" s="6" t="b">
        <v>0</v>
      </c>
      <c r="I1880" s="6" t="b">
        <v>0</v>
      </c>
      <c r="J1880" s="6" t="b">
        <v>0</v>
      </c>
      <c r="K1880" s="106"/>
      <c r="L1880" s="43"/>
      <c r="M1880" s="24"/>
      <c r="N1880" s="6"/>
      <c r="O1880" s="6" t="b">
        <v>0</v>
      </c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43"/>
      <c r="AA1880" s="43"/>
      <c r="AB1880" s="43" t="s">
        <v>339</v>
      </c>
      <c r="AC1880" s="6" t="s">
        <v>339</v>
      </c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</row>
    <row r="1881">
      <c r="A1881" s="6"/>
      <c r="B1881" s="6"/>
      <c r="C1881" s="6"/>
      <c r="D1881" s="6"/>
      <c r="E1881" s="6"/>
      <c r="F1881" s="6" t="s">
        <v>96</v>
      </c>
      <c r="G1881" s="6"/>
      <c r="H1881" s="6" t="b">
        <v>0</v>
      </c>
      <c r="I1881" s="6" t="b">
        <v>0</v>
      </c>
      <c r="J1881" s="6" t="b">
        <v>0</v>
      </c>
      <c r="K1881" s="106"/>
      <c r="L1881" s="43"/>
      <c r="M1881" s="24"/>
      <c r="N1881" s="6"/>
      <c r="O1881" s="6" t="b">
        <v>0</v>
      </c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43"/>
      <c r="AA1881" s="43"/>
      <c r="AB1881" s="43" t="s">
        <v>339</v>
      </c>
      <c r="AC1881" s="6" t="s">
        <v>339</v>
      </c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</row>
    <row r="1882">
      <c r="A1882" s="6"/>
      <c r="B1882" s="6"/>
      <c r="C1882" s="6"/>
      <c r="D1882" s="6"/>
      <c r="E1882" s="6"/>
      <c r="F1882" s="6" t="s">
        <v>96</v>
      </c>
      <c r="G1882" s="6"/>
      <c r="H1882" s="6" t="b">
        <v>0</v>
      </c>
      <c r="I1882" s="6" t="b">
        <v>0</v>
      </c>
      <c r="J1882" s="6" t="b">
        <v>0</v>
      </c>
      <c r="K1882" s="106"/>
      <c r="L1882" s="43"/>
      <c r="M1882" s="24"/>
      <c r="N1882" s="6"/>
      <c r="O1882" s="6" t="b">
        <v>0</v>
      </c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43"/>
      <c r="AA1882" s="43"/>
      <c r="AB1882" s="43" t="s">
        <v>339</v>
      </c>
      <c r="AC1882" s="6" t="s">
        <v>339</v>
      </c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</row>
    <row r="1883">
      <c r="A1883" s="6"/>
      <c r="B1883" s="6"/>
      <c r="C1883" s="6"/>
      <c r="D1883" s="6"/>
      <c r="E1883" s="6"/>
      <c r="F1883" s="6" t="s">
        <v>96</v>
      </c>
      <c r="G1883" s="6"/>
      <c r="H1883" s="6" t="b">
        <v>0</v>
      </c>
      <c r="I1883" s="6" t="b">
        <v>0</v>
      </c>
      <c r="J1883" s="6" t="b">
        <v>0</v>
      </c>
      <c r="K1883" s="106"/>
      <c r="L1883" s="43"/>
      <c r="M1883" s="24"/>
      <c r="N1883" s="6"/>
      <c r="O1883" s="6" t="b">
        <v>0</v>
      </c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43"/>
      <c r="AA1883" s="43"/>
      <c r="AB1883" s="43" t="s">
        <v>339</v>
      </c>
      <c r="AC1883" s="6" t="s">
        <v>339</v>
      </c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</row>
    <row r="1884">
      <c r="A1884" s="6"/>
      <c r="B1884" s="6"/>
      <c r="C1884" s="6"/>
      <c r="D1884" s="6"/>
      <c r="E1884" s="6"/>
      <c r="F1884" s="6" t="s">
        <v>96</v>
      </c>
      <c r="G1884" s="6"/>
      <c r="H1884" s="6" t="b">
        <v>0</v>
      </c>
      <c r="I1884" s="6" t="b">
        <v>0</v>
      </c>
      <c r="J1884" s="6" t="b">
        <v>0</v>
      </c>
      <c r="K1884" s="106"/>
      <c r="L1884" s="43"/>
      <c r="M1884" s="24"/>
      <c r="N1884" s="6"/>
      <c r="O1884" s="6" t="b">
        <v>0</v>
      </c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43"/>
      <c r="AA1884" s="43"/>
      <c r="AB1884" s="43" t="s">
        <v>339</v>
      </c>
      <c r="AC1884" s="6" t="s">
        <v>339</v>
      </c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</row>
    <row r="1885">
      <c r="A1885" s="6"/>
      <c r="B1885" s="6"/>
      <c r="C1885" s="6"/>
      <c r="D1885" s="6"/>
      <c r="E1885" s="6"/>
      <c r="F1885" s="6" t="s">
        <v>96</v>
      </c>
      <c r="G1885" s="6"/>
      <c r="H1885" s="6" t="b">
        <v>0</v>
      </c>
      <c r="I1885" s="6" t="b">
        <v>0</v>
      </c>
      <c r="J1885" s="6" t="b">
        <v>0</v>
      </c>
      <c r="K1885" s="106"/>
      <c r="L1885" s="43"/>
      <c r="M1885" s="24"/>
      <c r="N1885" s="6"/>
      <c r="O1885" s="6" t="b">
        <v>0</v>
      </c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43"/>
      <c r="AA1885" s="43"/>
      <c r="AB1885" s="43" t="s">
        <v>339</v>
      </c>
      <c r="AC1885" s="6" t="s">
        <v>339</v>
      </c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</row>
    <row r="1886">
      <c r="A1886" s="6"/>
      <c r="B1886" s="6"/>
      <c r="C1886" s="6"/>
      <c r="D1886" s="6"/>
      <c r="E1886" s="6"/>
      <c r="F1886" s="6" t="s">
        <v>96</v>
      </c>
      <c r="G1886" s="6"/>
      <c r="H1886" s="6" t="b">
        <v>0</v>
      </c>
      <c r="I1886" s="6" t="b">
        <v>0</v>
      </c>
      <c r="J1886" s="6" t="b">
        <v>0</v>
      </c>
      <c r="K1886" s="106"/>
      <c r="L1886" s="43"/>
      <c r="M1886" s="24"/>
      <c r="N1886" s="6"/>
      <c r="O1886" s="6" t="b">
        <v>0</v>
      </c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43"/>
      <c r="AA1886" s="43"/>
      <c r="AB1886" s="43" t="s">
        <v>339</v>
      </c>
      <c r="AC1886" s="6" t="s">
        <v>339</v>
      </c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</row>
    <row r="1887">
      <c r="A1887" s="6"/>
      <c r="B1887" s="6"/>
      <c r="C1887" s="6"/>
      <c r="D1887" s="6"/>
      <c r="E1887" s="6"/>
      <c r="F1887" s="6" t="s">
        <v>96</v>
      </c>
      <c r="G1887" s="6"/>
      <c r="H1887" s="6" t="b">
        <v>0</v>
      </c>
      <c r="I1887" s="6" t="b">
        <v>0</v>
      </c>
      <c r="J1887" s="6" t="b">
        <v>0</v>
      </c>
      <c r="K1887" s="106"/>
      <c r="L1887" s="43"/>
      <c r="M1887" s="24"/>
      <c r="N1887" s="6"/>
      <c r="O1887" s="6" t="b">
        <v>0</v>
      </c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43"/>
      <c r="AA1887" s="43"/>
      <c r="AB1887" s="43" t="s">
        <v>339</v>
      </c>
      <c r="AC1887" s="6" t="s">
        <v>339</v>
      </c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</row>
    <row r="1888">
      <c r="A1888" s="6"/>
      <c r="B1888" s="6"/>
      <c r="C1888" s="6"/>
      <c r="D1888" s="6"/>
      <c r="E1888" s="6"/>
      <c r="F1888" s="6" t="s">
        <v>96</v>
      </c>
      <c r="G1888" s="6"/>
      <c r="H1888" s="6" t="b">
        <v>0</v>
      </c>
      <c r="I1888" s="6" t="b">
        <v>0</v>
      </c>
      <c r="J1888" s="6" t="b">
        <v>0</v>
      </c>
      <c r="K1888" s="106"/>
      <c r="L1888" s="43"/>
      <c r="M1888" s="24"/>
      <c r="N1888" s="6"/>
      <c r="O1888" s="6" t="b">
        <v>0</v>
      </c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43"/>
      <c r="AA1888" s="43"/>
      <c r="AB1888" s="43" t="s">
        <v>339</v>
      </c>
      <c r="AC1888" s="6" t="s">
        <v>339</v>
      </c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</row>
    <row r="1889">
      <c r="A1889" s="6"/>
      <c r="B1889" s="6"/>
      <c r="C1889" s="6"/>
      <c r="D1889" s="6"/>
      <c r="E1889" s="6"/>
      <c r="F1889" s="6" t="s">
        <v>96</v>
      </c>
      <c r="G1889" s="6"/>
      <c r="H1889" s="6" t="b">
        <v>0</v>
      </c>
      <c r="I1889" s="6" t="b">
        <v>0</v>
      </c>
      <c r="J1889" s="6" t="b">
        <v>0</v>
      </c>
      <c r="K1889" s="106"/>
      <c r="L1889" s="43"/>
      <c r="M1889" s="24"/>
      <c r="N1889" s="6"/>
      <c r="O1889" s="6" t="b">
        <v>0</v>
      </c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43"/>
      <c r="AA1889" s="43"/>
      <c r="AB1889" s="43" t="s">
        <v>339</v>
      </c>
      <c r="AC1889" s="6" t="s">
        <v>339</v>
      </c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</row>
    <row r="1890">
      <c r="A1890" s="6"/>
      <c r="B1890" s="6"/>
      <c r="C1890" s="6"/>
      <c r="D1890" s="6"/>
      <c r="E1890" s="6"/>
      <c r="F1890" s="6" t="s">
        <v>96</v>
      </c>
      <c r="G1890" s="6"/>
      <c r="H1890" s="6" t="b">
        <v>0</v>
      </c>
      <c r="I1890" s="6" t="b">
        <v>0</v>
      </c>
      <c r="J1890" s="6" t="b">
        <v>0</v>
      </c>
      <c r="K1890" s="106"/>
      <c r="L1890" s="43"/>
      <c r="M1890" s="24"/>
      <c r="N1890" s="6"/>
      <c r="O1890" s="6" t="b">
        <v>0</v>
      </c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43"/>
      <c r="AA1890" s="43"/>
      <c r="AB1890" s="43" t="s">
        <v>339</v>
      </c>
      <c r="AC1890" s="6" t="s">
        <v>339</v>
      </c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</row>
    <row r="1891">
      <c r="A1891" s="6"/>
      <c r="B1891" s="6"/>
      <c r="C1891" s="6"/>
      <c r="D1891" s="6"/>
      <c r="E1891" s="6"/>
      <c r="F1891" s="6" t="s">
        <v>96</v>
      </c>
      <c r="G1891" s="6"/>
      <c r="H1891" s="6" t="b">
        <v>0</v>
      </c>
      <c r="I1891" s="6" t="b">
        <v>0</v>
      </c>
      <c r="J1891" s="6" t="b">
        <v>0</v>
      </c>
      <c r="K1891" s="106"/>
      <c r="L1891" s="43"/>
      <c r="M1891" s="24"/>
      <c r="N1891" s="6"/>
      <c r="O1891" s="6" t="b">
        <v>0</v>
      </c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43"/>
      <c r="AA1891" s="43"/>
      <c r="AB1891" s="43" t="s">
        <v>339</v>
      </c>
      <c r="AC1891" s="6" t="s">
        <v>339</v>
      </c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</row>
    <row r="1892">
      <c r="A1892" s="6"/>
      <c r="B1892" s="6"/>
      <c r="C1892" s="6"/>
      <c r="D1892" s="6"/>
      <c r="E1892" s="6"/>
      <c r="F1892" s="6" t="s">
        <v>96</v>
      </c>
      <c r="G1892" s="6"/>
      <c r="H1892" s="6" t="b">
        <v>0</v>
      </c>
      <c r="I1892" s="6" t="b">
        <v>0</v>
      </c>
      <c r="J1892" s="6" t="b">
        <v>0</v>
      </c>
      <c r="K1892" s="106"/>
      <c r="L1892" s="43"/>
      <c r="M1892" s="24"/>
      <c r="N1892" s="6"/>
      <c r="O1892" s="6" t="b">
        <v>0</v>
      </c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43"/>
      <c r="AA1892" s="43"/>
      <c r="AB1892" s="43" t="s">
        <v>339</v>
      </c>
      <c r="AC1892" s="6" t="s">
        <v>339</v>
      </c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</row>
    <row r="1893">
      <c r="A1893" s="6"/>
      <c r="B1893" s="6"/>
      <c r="C1893" s="6"/>
      <c r="D1893" s="6"/>
      <c r="E1893" s="6"/>
      <c r="F1893" s="6" t="s">
        <v>96</v>
      </c>
      <c r="G1893" s="6"/>
      <c r="H1893" s="6" t="b">
        <v>0</v>
      </c>
      <c r="I1893" s="6" t="b">
        <v>0</v>
      </c>
      <c r="J1893" s="6" t="b">
        <v>0</v>
      </c>
      <c r="K1893" s="106"/>
      <c r="L1893" s="43"/>
      <c r="M1893" s="24"/>
      <c r="N1893" s="6"/>
      <c r="O1893" s="6" t="b">
        <v>0</v>
      </c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43"/>
      <c r="AA1893" s="43"/>
      <c r="AB1893" s="43" t="s">
        <v>339</v>
      </c>
      <c r="AC1893" s="6" t="s">
        <v>339</v>
      </c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</row>
    <row r="1894">
      <c r="A1894" s="6"/>
      <c r="B1894" s="6"/>
      <c r="C1894" s="6"/>
      <c r="D1894" s="6"/>
      <c r="E1894" s="6"/>
      <c r="F1894" s="6" t="s">
        <v>96</v>
      </c>
      <c r="G1894" s="6"/>
      <c r="H1894" s="6" t="b">
        <v>0</v>
      </c>
      <c r="I1894" s="6" t="b">
        <v>0</v>
      </c>
      <c r="J1894" s="6" t="b">
        <v>0</v>
      </c>
      <c r="K1894" s="106"/>
      <c r="L1894" s="43"/>
      <c r="M1894" s="24"/>
      <c r="N1894" s="6"/>
      <c r="O1894" s="6" t="b">
        <v>0</v>
      </c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43"/>
      <c r="AA1894" s="43"/>
      <c r="AB1894" s="43" t="s">
        <v>339</v>
      </c>
      <c r="AC1894" s="6" t="s">
        <v>339</v>
      </c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</row>
    <row r="1895">
      <c r="A1895" s="6"/>
      <c r="B1895" s="6"/>
      <c r="C1895" s="6"/>
      <c r="D1895" s="6"/>
      <c r="E1895" s="6"/>
      <c r="F1895" s="6" t="s">
        <v>96</v>
      </c>
      <c r="G1895" s="6"/>
      <c r="H1895" s="6" t="b">
        <v>0</v>
      </c>
      <c r="I1895" s="6" t="b">
        <v>0</v>
      </c>
      <c r="J1895" s="6" t="b">
        <v>0</v>
      </c>
      <c r="K1895" s="106"/>
      <c r="L1895" s="43"/>
      <c r="M1895" s="24"/>
      <c r="N1895" s="6"/>
      <c r="O1895" s="6" t="b">
        <v>0</v>
      </c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43"/>
      <c r="AA1895" s="43"/>
      <c r="AB1895" s="43" t="s">
        <v>339</v>
      </c>
      <c r="AC1895" s="6" t="s">
        <v>339</v>
      </c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</row>
    <row r="1896">
      <c r="A1896" s="6"/>
      <c r="B1896" s="6"/>
      <c r="C1896" s="6"/>
      <c r="D1896" s="6"/>
      <c r="E1896" s="6"/>
      <c r="F1896" s="6" t="s">
        <v>96</v>
      </c>
      <c r="G1896" s="6"/>
      <c r="H1896" s="6" t="b">
        <v>0</v>
      </c>
      <c r="I1896" s="6" t="b">
        <v>0</v>
      </c>
      <c r="J1896" s="6" t="b">
        <v>0</v>
      </c>
      <c r="K1896" s="106"/>
      <c r="L1896" s="43"/>
      <c r="M1896" s="24"/>
      <c r="N1896" s="6"/>
      <c r="O1896" s="6" t="b">
        <v>0</v>
      </c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43"/>
      <c r="AA1896" s="43"/>
      <c r="AB1896" s="43" t="s">
        <v>339</v>
      </c>
      <c r="AC1896" s="6" t="s">
        <v>339</v>
      </c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</row>
    <row r="1897">
      <c r="A1897" s="6"/>
      <c r="B1897" s="6"/>
      <c r="C1897" s="6"/>
      <c r="D1897" s="6"/>
      <c r="E1897" s="6"/>
      <c r="F1897" s="6" t="s">
        <v>96</v>
      </c>
      <c r="G1897" s="6"/>
      <c r="H1897" s="6" t="b">
        <v>0</v>
      </c>
      <c r="I1897" s="6" t="b">
        <v>0</v>
      </c>
      <c r="J1897" s="6" t="b">
        <v>0</v>
      </c>
      <c r="K1897" s="106"/>
      <c r="L1897" s="43"/>
      <c r="M1897" s="24"/>
      <c r="N1897" s="6"/>
      <c r="O1897" s="6" t="b">
        <v>0</v>
      </c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43"/>
      <c r="AA1897" s="43"/>
      <c r="AB1897" s="43" t="s">
        <v>339</v>
      </c>
      <c r="AC1897" s="6" t="s">
        <v>339</v>
      </c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</row>
    <row r="1898">
      <c r="A1898" s="6"/>
      <c r="B1898" s="6"/>
      <c r="C1898" s="6"/>
      <c r="D1898" s="6"/>
      <c r="E1898" s="6"/>
      <c r="F1898" s="6" t="s">
        <v>96</v>
      </c>
      <c r="G1898" s="6"/>
      <c r="H1898" s="6" t="b">
        <v>0</v>
      </c>
      <c r="I1898" s="6" t="b">
        <v>0</v>
      </c>
      <c r="J1898" s="6" t="b">
        <v>0</v>
      </c>
      <c r="K1898" s="106"/>
      <c r="L1898" s="43"/>
      <c r="M1898" s="24"/>
      <c r="N1898" s="6"/>
      <c r="O1898" s="6" t="b">
        <v>0</v>
      </c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43"/>
      <c r="AA1898" s="43"/>
      <c r="AB1898" s="43" t="s">
        <v>339</v>
      </c>
      <c r="AC1898" s="6" t="s">
        <v>339</v>
      </c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</row>
    <row r="1899">
      <c r="A1899" s="6"/>
      <c r="B1899" s="6"/>
      <c r="C1899" s="6"/>
      <c r="D1899" s="6"/>
      <c r="E1899" s="6"/>
      <c r="F1899" s="6" t="s">
        <v>96</v>
      </c>
      <c r="G1899" s="6"/>
      <c r="H1899" s="6" t="b">
        <v>0</v>
      </c>
      <c r="I1899" s="6" t="b">
        <v>0</v>
      </c>
      <c r="J1899" s="6" t="b">
        <v>0</v>
      </c>
      <c r="K1899" s="106"/>
      <c r="L1899" s="43"/>
      <c r="M1899" s="24"/>
      <c r="N1899" s="6"/>
      <c r="O1899" s="6" t="b">
        <v>0</v>
      </c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43"/>
      <c r="AA1899" s="43"/>
      <c r="AB1899" s="43" t="s">
        <v>339</v>
      </c>
      <c r="AC1899" s="6" t="s">
        <v>339</v>
      </c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</row>
    <row r="1900">
      <c r="A1900" s="6"/>
      <c r="B1900" s="6"/>
      <c r="C1900" s="6"/>
      <c r="D1900" s="6"/>
      <c r="E1900" s="6"/>
      <c r="F1900" s="6" t="s">
        <v>96</v>
      </c>
      <c r="G1900" s="6"/>
      <c r="H1900" s="6" t="b">
        <v>0</v>
      </c>
      <c r="I1900" s="6" t="b">
        <v>0</v>
      </c>
      <c r="J1900" s="6" t="b">
        <v>0</v>
      </c>
      <c r="K1900" s="106"/>
      <c r="L1900" s="43"/>
      <c r="M1900" s="24"/>
      <c r="N1900" s="6"/>
      <c r="O1900" s="6" t="b">
        <v>0</v>
      </c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43"/>
      <c r="AA1900" s="43"/>
      <c r="AB1900" s="43" t="s">
        <v>339</v>
      </c>
      <c r="AC1900" s="6" t="s">
        <v>339</v>
      </c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</row>
    <row r="1901">
      <c r="A1901" s="6"/>
      <c r="B1901" s="6"/>
      <c r="C1901" s="6"/>
      <c r="D1901" s="6"/>
      <c r="E1901" s="6"/>
      <c r="F1901" s="6" t="s">
        <v>96</v>
      </c>
      <c r="G1901" s="6"/>
      <c r="H1901" s="6" t="b">
        <v>0</v>
      </c>
      <c r="I1901" s="6" t="b">
        <v>0</v>
      </c>
      <c r="J1901" s="6" t="b">
        <v>0</v>
      </c>
      <c r="K1901" s="106"/>
      <c r="L1901" s="43"/>
      <c r="M1901" s="24"/>
      <c r="N1901" s="6"/>
      <c r="O1901" s="6" t="b">
        <v>0</v>
      </c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43"/>
      <c r="AA1901" s="43"/>
      <c r="AB1901" s="43" t="s">
        <v>339</v>
      </c>
      <c r="AC1901" s="6" t="s">
        <v>339</v>
      </c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</row>
    <row r="1902">
      <c r="A1902" s="6"/>
      <c r="B1902" s="6"/>
      <c r="C1902" s="6"/>
      <c r="D1902" s="6"/>
      <c r="E1902" s="6"/>
      <c r="F1902" s="6" t="s">
        <v>96</v>
      </c>
      <c r="G1902" s="6"/>
      <c r="H1902" s="6" t="b">
        <v>0</v>
      </c>
      <c r="I1902" s="6" t="b">
        <v>0</v>
      </c>
      <c r="J1902" s="6" t="b">
        <v>0</v>
      </c>
      <c r="K1902" s="106"/>
      <c r="L1902" s="43"/>
      <c r="M1902" s="24"/>
      <c r="N1902" s="6"/>
      <c r="O1902" s="6" t="b">
        <v>0</v>
      </c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43"/>
      <c r="AA1902" s="43"/>
      <c r="AB1902" s="43" t="s">
        <v>339</v>
      </c>
      <c r="AC1902" s="6" t="s">
        <v>339</v>
      </c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</row>
    <row r="1903">
      <c r="A1903" s="6"/>
      <c r="B1903" s="6"/>
      <c r="C1903" s="6"/>
      <c r="D1903" s="6"/>
      <c r="E1903" s="6"/>
      <c r="F1903" s="6" t="s">
        <v>96</v>
      </c>
      <c r="G1903" s="6"/>
      <c r="H1903" s="6" t="b">
        <v>0</v>
      </c>
      <c r="I1903" s="6" t="b">
        <v>0</v>
      </c>
      <c r="J1903" s="6" t="b">
        <v>0</v>
      </c>
      <c r="K1903" s="106"/>
      <c r="L1903" s="43"/>
      <c r="M1903" s="24"/>
      <c r="N1903" s="6"/>
      <c r="O1903" s="6" t="b">
        <v>0</v>
      </c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43"/>
      <c r="AA1903" s="43"/>
      <c r="AB1903" s="43" t="s">
        <v>339</v>
      </c>
      <c r="AC1903" s="6" t="s">
        <v>339</v>
      </c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</row>
    <row r="1904">
      <c r="A1904" s="6"/>
      <c r="B1904" s="6"/>
      <c r="C1904" s="6"/>
      <c r="D1904" s="6"/>
      <c r="E1904" s="6"/>
      <c r="F1904" s="6" t="s">
        <v>96</v>
      </c>
      <c r="G1904" s="6"/>
      <c r="H1904" s="6" t="b">
        <v>0</v>
      </c>
      <c r="I1904" s="6" t="b">
        <v>0</v>
      </c>
      <c r="J1904" s="6" t="b">
        <v>0</v>
      </c>
      <c r="K1904" s="106"/>
      <c r="L1904" s="43"/>
      <c r="M1904" s="24"/>
      <c r="N1904" s="6"/>
      <c r="O1904" s="6" t="b">
        <v>0</v>
      </c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43"/>
      <c r="AA1904" s="43"/>
      <c r="AB1904" s="43" t="s">
        <v>339</v>
      </c>
      <c r="AC1904" s="6" t="s">
        <v>339</v>
      </c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</row>
    <row r="1905">
      <c r="A1905" s="6"/>
      <c r="B1905" s="6"/>
      <c r="C1905" s="6"/>
      <c r="D1905" s="6"/>
      <c r="E1905" s="6"/>
      <c r="F1905" s="6" t="s">
        <v>96</v>
      </c>
      <c r="G1905" s="6"/>
      <c r="H1905" s="6" t="b">
        <v>0</v>
      </c>
      <c r="I1905" s="6" t="b">
        <v>0</v>
      </c>
      <c r="J1905" s="6" t="b">
        <v>0</v>
      </c>
      <c r="K1905" s="106"/>
      <c r="L1905" s="43"/>
      <c r="M1905" s="24"/>
      <c r="N1905" s="6"/>
      <c r="O1905" s="6" t="b">
        <v>0</v>
      </c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43"/>
      <c r="AA1905" s="43"/>
      <c r="AB1905" s="43" t="s">
        <v>339</v>
      </c>
      <c r="AC1905" s="6" t="s">
        <v>339</v>
      </c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</row>
    <row r="1906">
      <c r="A1906" s="6"/>
      <c r="B1906" s="6"/>
      <c r="C1906" s="6"/>
      <c r="D1906" s="6"/>
      <c r="E1906" s="6"/>
      <c r="F1906" s="6" t="s">
        <v>96</v>
      </c>
      <c r="G1906" s="6"/>
      <c r="H1906" s="6" t="b">
        <v>0</v>
      </c>
      <c r="I1906" s="6" t="b">
        <v>0</v>
      </c>
      <c r="J1906" s="6" t="b">
        <v>0</v>
      </c>
      <c r="K1906" s="106"/>
      <c r="L1906" s="43"/>
      <c r="M1906" s="24"/>
      <c r="N1906" s="6"/>
      <c r="O1906" s="6" t="b">
        <v>0</v>
      </c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43"/>
      <c r="AA1906" s="43"/>
      <c r="AB1906" s="43" t="s">
        <v>339</v>
      </c>
      <c r="AC1906" s="6" t="s">
        <v>339</v>
      </c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</row>
    <row r="1907">
      <c r="A1907" s="6"/>
      <c r="B1907" s="6"/>
      <c r="C1907" s="6"/>
      <c r="D1907" s="6"/>
      <c r="E1907" s="6"/>
      <c r="F1907" s="6" t="s">
        <v>96</v>
      </c>
      <c r="G1907" s="6"/>
      <c r="H1907" s="6" t="b">
        <v>0</v>
      </c>
      <c r="I1907" s="6" t="b">
        <v>0</v>
      </c>
      <c r="J1907" s="6" t="b">
        <v>0</v>
      </c>
      <c r="K1907" s="106"/>
      <c r="L1907" s="43"/>
      <c r="M1907" s="24"/>
      <c r="N1907" s="6"/>
      <c r="O1907" s="6" t="b">
        <v>0</v>
      </c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43"/>
      <c r="AA1907" s="43"/>
      <c r="AB1907" s="43" t="s">
        <v>339</v>
      </c>
      <c r="AC1907" s="6" t="s">
        <v>339</v>
      </c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</row>
    <row r="1908">
      <c r="A1908" s="6"/>
      <c r="B1908" s="6"/>
      <c r="C1908" s="6"/>
      <c r="D1908" s="6"/>
      <c r="E1908" s="6"/>
      <c r="F1908" s="6" t="s">
        <v>96</v>
      </c>
      <c r="G1908" s="6"/>
      <c r="H1908" s="6" t="b">
        <v>0</v>
      </c>
      <c r="I1908" s="6" t="b">
        <v>0</v>
      </c>
      <c r="J1908" s="6" t="b">
        <v>0</v>
      </c>
      <c r="K1908" s="106"/>
      <c r="L1908" s="43"/>
      <c r="M1908" s="24"/>
      <c r="N1908" s="6"/>
      <c r="O1908" s="6" t="b">
        <v>0</v>
      </c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43"/>
      <c r="AA1908" s="43"/>
      <c r="AB1908" s="43" t="s">
        <v>339</v>
      </c>
      <c r="AC1908" s="6" t="s">
        <v>339</v>
      </c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</row>
    <row r="1909">
      <c r="A1909" s="6"/>
      <c r="B1909" s="6"/>
      <c r="C1909" s="6"/>
      <c r="D1909" s="6"/>
      <c r="E1909" s="6"/>
      <c r="F1909" s="6" t="s">
        <v>96</v>
      </c>
      <c r="G1909" s="6"/>
      <c r="H1909" s="6" t="b">
        <v>0</v>
      </c>
      <c r="I1909" s="6" t="b">
        <v>0</v>
      </c>
      <c r="J1909" s="6" t="b">
        <v>0</v>
      </c>
      <c r="K1909" s="106"/>
      <c r="L1909" s="43"/>
      <c r="M1909" s="24"/>
      <c r="N1909" s="6"/>
      <c r="O1909" s="6" t="b">
        <v>0</v>
      </c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43"/>
      <c r="AA1909" s="43"/>
      <c r="AB1909" s="43" t="s">
        <v>339</v>
      </c>
      <c r="AC1909" s="6" t="s">
        <v>339</v>
      </c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</row>
    <row r="1910">
      <c r="A1910" s="6"/>
      <c r="B1910" s="6"/>
      <c r="C1910" s="6"/>
      <c r="D1910" s="6"/>
      <c r="E1910" s="6"/>
      <c r="F1910" s="6" t="s">
        <v>96</v>
      </c>
      <c r="G1910" s="6"/>
      <c r="H1910" s="6" t="b">
        <v>0</v>
      </c>
      <c r="I1910" s="6" t="b">
        <v>0</v>
      </c>
      <c r="J1910" s="6" t="b">
        <v>0</v>
      </c>
      <c r="K1910" s="106"/>
      <c r="L1910" s="43"/>
      <c r="M1910" s="24"/>
      <c r="N1910" s="6"/>
      <c r="O1910" s="6" t="b">
        <v>0</v>
      </c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43"/>
      <c r="AA1910" s="43"/>
      <c r="AB1910" s="43" t="s">
        <v>339</v>
      </c>
      <c r="AC1910" s="6" t="s">
        <v>339</v>
      </c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</row>
    <row r="1911">
      <c r="A1911" s="6"/>
      <c r="B1911" s="6"/>
      <c r="C1911" s="6"/>
      <c r="D1911" s="6"/>
      <c r="E1911" s="6"/>
      <c r="F1911" s="6" t="s">
        <v>96</v>
      </c>
      <c r="G1911" s="6"/>
      <c r="H1911" s="6" t="b">
        <v>0</v>
      </c>
      <c r="I1911" s="6" t="b">
        <v>0</v>
      </c>
      <c r="J1911" s="6" t="b">
        <v>0</v>
      </c>
      <c r="K1911" s="106"/>
      <c r="L1911" s="43"/>
      <c r="M1911" s="24"/>
      <c r="N1911" s="6"/>
      <c r="O1911" s="6" t="b">
        <v>0</v>
      </c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43"/>
      <c r="AA1911" s="43"/>
      <c r="AB1911" s="43" t="s">
        <v>339</v>
      </c>
      <c r="AC1911" s="6" t="s">
        <v>339</v>
      </c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</row>
    <row r="1912">
      <c r="A1912" s="6"/>
      <c r="B1912" s="6"/>
      <c r="C1912" s="6"/>
      <c r="D1912" s="6"/>
      <c r="E1912" s="6"/>
      <c r="F1912" s="6" t="s">
        <v>96</v>
      </c>
      <c r="G1912" s="6"/>
      <c r="H1912" s="6" t="b">
        <v>0</v>
      </c>
      <c r="I1912" s="6" t="b">
        <v>0</v>
      </c>
      <c r="J1912" s="6" t="b">
        <v>0</v>
      </c>
      <c r="K1912" s="106"/>
      <c r="L1912" s="43"/>
      <c r="M1912" s="24"/>
      <c r="N1912" s="6"/>
      <c r="O1912" s="6" t="b">
        <v>0</v>
      </c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43"/>
      <c r="AA1912" s="43"/>
      <c r="AB1912" s="43" t="s">
        <v>339</v>
      </c>
      <c r="AC1912" s="6" t="s">
        <v>339</v>
      </c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</row>
    <row r="1913">
      <c r="A1913" s="6"/>
      <c r="B1913" s="6"/>
      <c r="C1913" s="6"/>
      <c r="D1913" s="6"/>
      <c r="E1913" s="6"/>
      <c r="F1913" s="6" t="s">
        <v>96</v>
      </c>
      <c r="G1913" s="6"/>
      <c r="H1913" s="6" t="b">
        <v>0</v>
      </c>
      <c r="I1913" s="6" t="b">
        <v>0</v>
      </c>
      <c r="J1913" s="6" t="b">
        <v>0</v>
      </c>
      <c r="K1913" s="106"/>
      <c r="L1913" s="43"/>
      <c r="M1913" s="24"/>
      <c r="N1913" s="6"/>
      <c r="O1913" s="6" t="b">
        <v>0</v>
      </c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43"/>
      <c r="AA1913" s="43"/>
      <c r="AB1913" s="43" t="s">
        <v>339</v>
      </c>
      <c r="AC1913" s="6" t="s">
        <v>339</v>
      </c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</row>
    <row r="1914">
      <c r="A1914" s="6"/>
      <c r="B1914" s="6"/>
      <c r="C1914" s="6"/>
      <c r="D1914" s="6"/>
      <c r="E1914" s="6"/>
      <c r="F1914" s="6" t="s">
        <v>96</v>
      </c>
      <c r="G1914" s="6"/>
      <c r="H1914" s="6" t="b">
        <v>0</v>
      </c>
      <c r="I1914" s="6" t="b">
        <v>0</v>
      </c>
      <c r="J1914" s="6" t="b">
        <v>0</v>
      </c>
      <c r="K1914" s="106"/>
      <c r="L1914" s="43"/>
      <c r="M1914" s="24"/>
      <c r="N1914" s="6"/>
      <c r="O1914" s="6" t="b">
        <v>0</v>
      </c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43"/>
      <c r="AA1914" s="43"/>
      <c r="AB1914" s="43" t="s">
        <v>339</v>
      </c>
      <c r="AC1914" s="6" t="s">
        <v>339</v>
      </c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</row>
    <row r="1915">
      <c r="A1915" s="6"/>
      <c r="B1915" s="6"/>
      <c r="C1915" s="6"/>
      <c r="D1915" s="6"/>
      <c r="E1915" s="6"/>
      <c r="F1915" s="6" t="s">
        <v>96</v>
      </c>
      <c r="G1915" s="6"/>
      <c r="H1915" s="6" t="b">
        <v>0</v>
      </c>
      <c r="I1915" s="6" t="b">
        <v>0</v>
      </c>
      <c r="J1915" s="6" t="b">
        <v>0</v>
      </c>
      <c r="K1915" s="106"/>
      <c r="L1915" s="43"/>
      <c r="M1915" s="24"/>
      <c r="N1915" s="6"/>
      <c r="O1915" s="6" t="b">
        <v>0</v>
      </c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43"/>
      <c r="AA1915" s="43"/>
      <c r="AB1915" s="43" t="s">
        <v>339</v>
      </c>
      <c r="AC1915" s="6" t="s">
        <v>339</v>
      </c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</row>
    <row r="1916">
      <c r="A1916" s="6"/>
      <c r="B1916" s="6"/>
      <c r="C1916" s="6"/>
      <c r="D1916" s="6"/>
      <c r="E1916" s="6"/>
      <c r="F1916" s="6" t="s">
        <v>96</v>
      </c>
      <c r="G1916" s="6"/>
      <c r="H1916" s="6" t="b">
        <v>0</v>
      </c>
      <c r="I1916" s="6" t="b">
        <v>0</v>
      </c>
      <c r="J1916" s="6" t="b">
        <v>0</v>
      </c>
      <c r="K1916" s="106"/>
      <c r="L1916" s="43"/>
      <c r="M1916" s="24"/>
      <c r="N1916" s="6"/>
      <c r="O1916" s="6" t="b">
        <v>0</v>
      </c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43"/>
      <c r="AA1916" s="43"/>
      <c r="AB1916" s="43" t="s">
        <v>339</v>
      </c>
      <c r="AC1916" s="6" t="s">
        <v>339</v>
      </c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</row>
    <row r="1917">
      <c r="A1917" s="6"/>
      <c r="B1917" s="6"/>
      <c r="C1917" s="6"/>
      <c r="D1917" s="6"/>
      <c r="E1917" s="6"/>
      <c r="F1917" s="6" t="s">
        <v>96</v>
      </c>
      <c r="G1917" s="6"/>
      <c r="H1917" s="6" t="b">
        <v>0</v>
      </c>
      <c r="I1917" s="6" t="b">
        <v>0</v>
      </c>
      <c r="J1917" s="6" t="b">
        <v>0</v>
      </c>
      <c r="K1917" s="106"/>
      <c r="L1917" s="43"/>
      <c r="M1917" s="24"/>
      <c r="N1917" s="6"/>
      <c r="O1917" s="6" t="b">
        <v>0</v>
      </c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43"/>
      <c r="AA1917" s="43"/>
      <c r="AB1917" s="43" t="s">
        <v>339</v>
      </c>
      <c r="AC1917" s="6" t="s">
        <v>339</v>
      </c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</row>
    <row r="1918">
      <c r="A1918" s="6"/>
      <c r="B1918" s="6"/>
      <c r="C1918" s="6"/>
      <c r="D1918" s="6"/>
      <c r="E1918" s="6"/>
      <c r="F1918" s="6" t="s">
        <v>96</v>
      </c>
      <c r="G1918" s="6"/>
      <c r="H1918" s="6" t="b">
        <v>0</v>
      </c>
      <c r="I1918" s="6" t="b">
        <v>0</v>
      </c>
      <c r="J1918" s="6" t="b">
        <v>0</v>
      </c>
      <c r="K1918" s="106"/>
      <c r="L1918" s="43"/>
      <c r="M1918" s="24"/>
      <c r="N1918" s="6"/>
      <c r="O1918" s="6" t="b">
        <v>0</v>
      </c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43"/>
      <c r="AA1918" s="43"/>
      <c r="AB1918" s="43" t="s">
        <v>339</v>
      </c>
      <c r="AC1918" s="6" t="s">
        <v>339</v>
      </c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</row>
    <row r="1919">
      <c r="A1919" s="6"/>
      <c r="B1919" s="6"/>
      <c r="C1919" s="6"/>
      <c r="D1919" s="6"/>
      <c r="E1919" s="6"/>
      <c r="F1919" s="6" t="s">
        <v>96</v>
      </c>
      <c r="G1919" s="6"/>
      <c r="H1919" s="6" t="b">
        <v>0</v>
      </c>
      <c r="I1919" s="6" t="b">
        <v>0</v>
      </c>
      <c r="J1919" s="6" t="b">
        <v>0</v>
      </c>
      <c r="K1919" s="106"/>
      <c r="L1919" s="43"/>
      <c r="M1919" s="24"/>
      <c r="N1919" s="6"/>
      <c r="O1919" s="6" t="b">
        <v>0</v>
      </c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43"/>
      <c r="AA1919" s="43"/>
      <c r="AB1919" s="43" t="s">
        <v>339</v>
      </c>
      <c r="AC1919" s="6" t="s">
        <v>339</v>
      </c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</row>
    <row r="1920">
      <c r="A1920" s="6"/>
      <c r="B1920" s="6"/>
      <c r="C1920" s="6"/>
      <c r="D1920" s="6"/>
      <c r="E1920" s="6"/>
      <c r="F1920" s="6" t="s">
        <v>96</v>
      </c>
      <c r="G1920" s="6"/>
      <c r="H1920" s="6" t="b">
        <v>0</v>
      </c>
      <c r="I1920" s="6" t="b">
        <v>0</v>
      </c>
      <c r="J1920" s="6" t="b">
        <v>0</v>
      </c>
      <c r="K1920" s="106"/>
      <c r="L1920" s="43"/>
      <c r="M1920" s="24"/>
      <c r="N1920" s="6"/>
      <c r="O1920" s="6" t="b">
        <v>0</v>
      </c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43"/>
      <c r="AA1920" s="43"/>
      <c r="AB1920" s="43" t="s">
        <v>339</v>
      </c>
      <c r="AC1920" s="6" t="s">
        <v>339</v>
      </c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</row>
    <row r="1921">
      <c r="A1921" s="6"/>
      <c r="B1921" s="6"/>
      <c r="C1921" s="6"/>
      <c r="D1921" s="6"/>
      <c r="E1921" s="6"/>
      <c r="F1921" s="6" t="s">
        <v>96</v>
      </c>
      <c r="G1921" s="6"/>
      <c r="H1921" s="6" t="b">
        <v>0</v>
      </c>
      <c r="I1921" s="6" t="b">
        <v>0</v>
      </c>
      <c r="J1921" s="6" t="b">
        <v>0</v>
      </c>
      <c r="K1921" s="106"/>
      <c r="L1921" s="43"/>
      <c r="M1921" s="24"/>
      <c r="N1921" s="6"/>
      <c r="O1921" s="6" t="b">
        <v>0</v>
      </c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43"/>
      <c r="AA1921" s="43"/>
      <c r="AB1921" s="43" t="s">
        <v>339</v>
      </c>
      <c r="AC1921" s="6" t="s">
        <v>339</v>
      </c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</row>
    <row r="1922">
      <c r="A1922" s="6"/>
      <c r="B1922" s="6"/>
      <c r="C1922" s="6"/>
      <c r="D1922" s="6"/>
      <c r="E1922" s="6"/>
      <c r="F1922" s="6" t="s">
        <v>96</v>
      </c>
      <c r="G1922" s="6"/>
      <c r="H1922" s="6" t="b">
        <v>0</v>
      </c>
      <c r="I1922" s="6" t="b">
        <v>0</v>
      </c>
      <c r="J1922" s="6" t="b">
        <v>0</v>
      </c>
      <c r="K1922" s="106"/>
      <c r="L1922" s="43"/>
      <c r="M1922" s="24"/>
      <c r="N1922" s="6"/>
      <c r="O1922" s="6" t="b">
        <v>0</v>
      </c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43"/>
      <c r="AA1922" s="43"/>
      <c r="AB1922" s="43" t="s">
        <v>339</v>
      </c>
      <c r="AC1922" s="6" t="s">
        <v>339</v>
      </c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</row>
    <row r="1923">
      <c r="A1923" s="6"/>
      <c r="B1923" s="6"/>
      <c r="C1923" s="6"/>
      <c r="D1923" s="6"/>
      <c r="E1923" s="6"/>
      <c r="F1923" s="6" t="s">
        <v>96</v>
      </c>
      <c r="G1923" s="6"/>
      <c r="H1923" s="6" t="b">
        <v>0</v>
      </c>
      <c r="I1923" s="6" t="b">
        <v>0</v>
      </c>
      <c r="J1923" s="6" t="b">
        <v>0</v>
      </c>
      <c r="K1923" s="106"/>
      <c r="L1923" s="43"/>
      <c r="M1923" s="24"/>
      <c r="N1923" s="6"/>
      <c r="O1923" s="6" t="b">
        <v>0</v>
      </c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43"/>
      <c r="AA1923" s="43"/>
      <c r="AB1923" s="43" t="s">
        <v>339</v>
      </c>
      <c r="AC1923" s="6" t="s">
        <v>339</v>
      </c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</row>
    <row r="1924">
      <c r="A1924" s="6"/>
      <c r="B1924" s="6"/>
      <c r="C1924" s="6"/>
      <c r="D1924" s="6"/>
      <c r="E1924" s="6"/>
      <c r="F1924" s="6" t="s">
        <v>96</v>
      </c>
      <c r="G1924" s="6"/>
      <c r="H1924" s="6" t="b">
        <v>0</v>
      </c>
      <c r="I1924" s="6" t="b">
        <v>0</v>
      </c>
      <c r="J1924" s="6" t="b">
        <v>0</v>
      </c>
      <c r="K1924" s="106"/>
      <c r="L1924" s="43"/>
      <c r="M1924" s="24"/>
      <c r="N1924" s="6"/>
      <c r="O1924" s="6" t="b">
        <v>0</v>
      </c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43"/>
      <c r="AA1924" s="43"/>
      <c r="AB1924" s="43" t="s">
        <v>339</v>
      </c>
      <c r="AC1924" s="6" t="s">
        <v>339</v>
      </c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</row>
    <row r="1925">
      <c r="A1925" s="6"/>
      <c r="B1925" s="6"/>
      <c r="C1925" s="6"/>
      <c r="D1925" s="6"/>
      <c r="E1925" s="6"/>
      <c r="F1925" s="6" t="s">
        <v>96</v>
      </c>
      <c r="G1925" s="6"/>
      <c r="H1925" s="6" t="b">
        <v>0</v>
      </c>
      <c r="I1925" s="6" t="b">
        <v>0</v>
      </c>
      <c r="J1925" s="6" t="b">
        <v>0</v>
      </c>
      <c r="K1925" s="106"/>
      <c r="L1925" s="43"/>
      <c r="M1925" s="24"/>
      <c r="N1925" s="6"/>
      <c r="O1925" s="6" t="b">
        <v>0</v>
      </c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43"/>
      <c r="AA1925" s="43"/>
      <c r="AB1925" s="43" t="s">
        <v>339</v>
      </c>
      <c r="AC1925" s="6" t="s">
        <v>339</v>
      </c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</row>
    <row r="1926">
      <c r="A1926" s="6"/>
      <c r="B1926" s="6"/>
      <c r="C1926" s="6"/>
      <c r="D1926" s="6"/>
      <c r="E1926" s="6"/>
      <c r="F1926" s="6" t="s">
        <v>96</v>
      </c>
      <c r="G1926" s="6"/>
      <c r="H1926" s="6" t="b">
        <v>0</v>
      </c>
      <c r="I1926" s="6" t="b">
        <v>0</v>
      </c>
      <c r="J1926" s="6" t="b">
        <v>0</v>
      </c>
      <c r="K1926" s="106"/>
      <c r="L1926" s="43"/>
      <c r="M1926" s="24"/>
      <c r="N1926" s="6"/>
      <c r="O1926" s="6" t="b">
        <v>0</v>
      </c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43"/>
      <c r="AA1926" s="43"/>
      <c r="AB1926" s="43" t="s">
        <v>339</v>
      </c>
      <c r="AC1926" s="6" t="s">
        <v>339</v>
      </c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</row>
    <row r="1927">
      <c r="A1927" s="6"/>
      <c r="B1927" s="6"/>
      <c r="C1927" s="6"/>
      <c r="D1927" s="6"/>
      <c r="E1927" s="6"/>
      <c r="F1927" s="6" t="s">
        <v>96</v>
      </c>
      <c r="G1927" s="6"/>
      <c r="H1927" s="6" t="b">
        <v>0</v>
      </c>
      <c r="I1927" s="6" t="b">
        <v>0</v>
      </c>
      <c r="J1927" s="6" t="b">
        <v>0</v>
      </c>
      <c r="K1927" s="106"/>
      <c r="L1927" s="43"/>
      <c r="M1927" s="24"/>
      <c r="N1927" s="6"/>
      <c r="O1927" s="6" t="b">
        <v>0</v>
      </c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43"/>
      <c r="AA1927" s="43"/>
      <c r="AB1927" s="43" t="s">
        <v>339</v>
      </c>
      <c r="AC1927" s="6" t="s">
        <v>339</v>
      </c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</row>
    <row r="1928">
      <c r="A1928" s="6"/>
      <c r="B1928" s="6"/>
      <c r="C1928" s="6"/>
      <c r="D1928" s="6"/>
      <c r="E1928" s="6"/>
      <c r="F1928" s="6" t="s">
        <v>96</v>
      </c>
      <c r="G1928" s="6"/>
      <c r="H1928" s="6" t="b">
        <v>0</v>
      </c>
      <c r="I1928" s="6" t="b">
        <v>0</v>
      </c>
      <c r="J1928" s="6" t="b">
        <v>0</v>
      </c>
      <c r="K1928" s="106"/>
      <c r="L1928" s="43"/>
      <c r="M1928" s="24"/>
      <c r="N1928" s="6"/>
      <c r="O1928" s="6" t="b">
        <v>0</v>
      </c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43"/>
      <c r="AA1928" s="43"/>
      <c r="AB1928" s="43" t="s">
        <v>339</v>
      </c>
      <c r="AC1928" s="6" t="s">
        <v>339</v>
      </c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</row>
    <row r="1929">
      <c r="A1929" s="6"/>
      <c r="B1929" s="6"/>
      <c r="C1929" s="6"/>
      <c r="D1929" s="6"/>
      <c r="E1929" s="6"/>
      <c r="F1929" s="6" t="s">
        <v>96</v>
      </c>
      <c r="G1929" s="6"/>
      <c r="H1929" s="6" t="b">
        <v>0</v>
      </c>
      <c r="I1929" s="6" t="b">
        <v>0</v>
      </c>
      <c r="J1929" s="6" t="b">
        <v>0</v>
      </c>
      <c r="K1929" s="106"/>
      <c r="L1929" s="43"/>
      <c r="M1929" s="24"/>
      <c r="N1929" s="6"/>
      <c r="O1929" s="6" t="b">
        <v>0</v>
      </c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43"/>
      <c r="AA1929" s="43"/>
      <c r="AB1929" s="43" t="s">
        <v>339</v>
      </c>
      <c r="AC1929" s="6" t="s">
        <v>339</v>
      </c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</row>
    <row r="1930">
      <c r="A1930" s="6"/>
      <c r="B1930" s="6"/>
      <c r="C1930" s="6"/>
      <c r="D1930" s="6"/>
      <c r="E1930" s="6"/>
      <c r="F1930" s="6" t="s">
        <v>96</v>
      </c>
      <c r="G1930" s="6"/>
      <c r="H1930" s="6" t="b">
        <v>0</v>
      </c>
      <c r="I1930" s="6" t="b">
        <v>0</v>
      </c>
      <c r="J1930" s="6" t="b">
        <v>0</v>
      </c>
      <c r="K1930" s="106"/>
      <c r="L1930" s="43"/>
      <c r="M1930" s="24"/>
      <c r="N1930" s="6"/>
      <c r="O1930" s="6" t="b">
        <v>0</v>
      </c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43"/>
      <c r="AA1930" s="43"/>
      <c r="AB1930" s="43" t="s">
        <v>339</v>
      </c>
      <c r="AC1930" s="6" t="s">
        <v>339</v>
      </c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</row>
    <row r="1931">
      <c r="A1931" s="6"/>
      <c r="B1931" s="6"/>
      <c r="C1931" s="6"/>
      <c r="D1931" s="6"/>
      <c r="E1931" s="6"/>
      <c r="F1931" s="6" t="s">
        <v>96</v>
      </c>
      <c r="G1931" s="6"/>
      <c r="H1931" s="6" t="b">
        <v>0</v>
      </c>
      <c r="I1931" s="6" t="b">
        <v>0</v>
      </c>
      <c r="J1931" s="6" t="b">
        <v>0</v>
      </c>
      <c r="K1931" s="106"/>
      <c r="L1931" s="43"/>
      <c r="M1931" s="24"/>
      <c r="N1931" s="6"/>
      <c r="O1931" s="6" t="b">
        <v>0</v>
      </c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43"/>
      <c r="AA1931" s="43"/>
      <c r="AB1931" s="43" t="s">
        <v>339</v>
      </c>
      <c r="AC1931" s="6" t="s">
        <v>339</v>
      </c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</row>
    <row r="1932">
      <c r="A1932" s="6"/>
      <c r="B1932" s="6"/>
      <c r="C1932" s="6"/>
      <c r="D1932" s="6"/>
      <c r="E1932" s="6"/>
      <c r="F1932" s="6" t="s">
        <v>96</v>
      </c>
      <c r="G1932" s="6"/>
      <c r="H1932" s="6" t="b">
        <v>0</v>
      </c>
      <c r="I1932" s="6" t="b">
        <v>0</v>
      </c>
      <c r="J1932" s="6" t="b">
        <v>0</v>
      </c>
      <c r="K1932" s="106"/>
      <c r="L1932" s="43"/>
      <c r="M1932" s="24"/>
      <c r="N1932" s="6"/>
      <c r="O1932" s="6" t="b">
        <v>0</v>
      </c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43"/>
      <c r="AA1932" s="43"/>
      <c r="AB1932" s="43" t="s">
        <v>339</v>
      </c>
      <c r="AC1932" s="6" t="s">
        <v>339</v>
      </c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</row>
    <row r="1933">
      <c r="A1933" s="6"/>
      <c r="B1933" s="6"/>
      <c r="C1933" s="6"/>
      <c r="D1933" s="6"/>
      <c r="E1933" s="6"/>
      <c r="F1933" s="6" t="s">
        <v>96</v>
      </c>
      <c r="G1933" s="6"/>
      <c r="H1933" s="6" t="b">
        <v>0</v>
      </c>
      <c r="I1933" s="6" t="b">
        <v>0</v>
      </c>
      <c r="J1933" s="6" t="b">
        <v>0</v>
      </c>
      <c r="K1933" s="106"/>
      <c r="L1933" s="43"/>
      <c r="M1933" s="24"/>
      <c r="N1933" s="6"/>
      <c r="O1933" s="6" t="b">
        <v>0</v>
      </c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43"/>
      <c r="AA1933" s="43"/>
      <c r="AB1933" s="43" t="s">
        <v>339</v>
      </c>
      <c r="AC1933" s="6" t="s">
        <v>339</v>
      </c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</row>
    <row r="1934">
      <c r="A1934" s="6"/>
      <c r="B1934" s="6"/>
      <c r="C1934" s="6"/>
      <c r="D1934" s="6"/>
      <c r="E1934" s="6"/>
      <c r="F1934" s="6" t="s">
        <v>96</v>
      </c>
      <c r="G1934" s="6"/>
      <c r="H1934" s="6" t="b">
        <v>0</v>
      </c>
      <c r="I1934" s="6" t="b">
        <v>0</v>
      </c>
      <c r="J1934" s="6" t="b">
        <v>0</v>
      </c>
      <c r="K1934" s="106"/>
      <c r="L1934" s="43"/>
      <c r="M1934" s="24"/>
      <c r="N1934" s="6"/>
      <c r="O1934" s="6" t="b">
        <v>0</v>
      </c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43"/>
      <c r="AA1934" s="43"/>
      <c r="AB1934" s="43" t="s">
        <v>339</v>
      </c>
      <c r="AC1934" s="6" t="s">
        <v>339</v>
      </c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</row>
    <row r="1935">
      <c r="A1935" s="6"/>
      <c r="B1935" s="6"/>
      <c r="C1935" s="6"/>
      <c r="D1935" s="6"/>
      <c r="E1935" s="6"/>
      <c r="F1935" s="6" t="s">
        <v>96</v>
      </c>
      <c r="G1935" s="6"/>
      <c r="H1935" s="6" t="b">
        <v>0</v>
      </c>
      <c r="I1935" s="6" t="b">
        <v>0</v>
      </c>
      <c r="J1935" s="6" t="b">
        <v>0</v>
      </c>
      <c r="K1935" s="106"/>
      <c r="L1935" s="43"/>
      <c r="M1935" s="24"/>
      <c r="N1935" s="6"/>
      <c r="O1935" s="6" t="b">
        <v>0</v>
      </c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43"/>
      <c r="AA1935" s="43"/>
      <c r="AB1935" s="43" t="s">
        <v>339</v>
      </c>
      <c r="AC1935" s="6" t="s">
        <v>339</v>
      </c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</row>
    <row r="1936">
      <c r="A1936" s="6"/>
      <c r="B1936" s="6"/>
      <c r="C1936" s="6"/>
      <c r="D1936" s="6"/>
      <c r="E1936" s="6"/>
      <c r="F1936" s="6" t="s">
        <v>96</v>
      </c>
      <c r="G1936" s="6"/>
      <c r="H1936" s="6" t="b">
        <v>0</v>
      </c>
      <c r="I1936" s="6" t="b">
        <v>0</v>
      </c>
      <c r="J1936" s="6" t="b">
        <v>0</v>
      </c>
      <c r="K1936" s="106"/>
      <c r="L1936" s="43"/>
      <c r="M1936" s="24"/>
      <c r="N1936" s="6"/>
      <c r="O1936" s="6" t="b">
        <v>0</v>
      </c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43"/>
      <c r="AA1936" s="43"/>
      <c r="AB1936" s="43" t="s">
        <v>339</v>
      </c>
      <c r="AC1936" s="6" t="s">
        <v>339</v>
      </c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</row>
    <row r="1937">
      <c r="A1937" s="6"/>
      <c r="B1937" s="6"/>
      <c r="C1937" s="6"/>
      <c r="D1937" s="6"/>
      <c r="E1937" s="6"/>
      <c r="F1937" s="6" t="s">
        <v>96</v>
      </c>
      <c r="G1937" s="6"/>
      <c r="H1937" s="6" t="b">
        <v>0</v>
      </c>
      <c r="I1937" s="6" t="b">
        <v>0</v>
      </c>
      <c r="J1937" s="6" t="b">
        <v>0</v>
      </c>
      <c r="K1937" s="106"/>
      <c r="L1937" s="43"/>
      <c r="M1937" s="24"/>
      <c r="N1937" s="6"/>
      <c r="O1937" s="6" t="b">
        <v>0</v>
      </c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43"/>
      <c r="AA1937" s="43"/>
      <c r="AB1937" s="43" t="s">
        <v>339</v>
      </c>
      <c r="AC1937" s="6" t="s">
        <v>339</v>
      </c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</row>
    <row r="1938">
      <c r="A1938" s="6"/>
      <c r="B1938" s="6"/>
      <c r="C1938" s="6"/>
      <c r="D1938" s="6"/>
      <c r="E1938" s="6"/>
      <c r="F1938" s="6" t="s">
        <v>96</v>
      </c>
      <c r="G1938" s="6"/>
      <c r="H1938" s="6" t="b">
        <v>0</v>
      </c>
      <c r="I1938" s="6" t="b">
        <v>0</v>
      </c>
      <c r="J1938" s="6" t="b">
        <v>0</v>
      </c>
      <c r="K1938" s="106"/>
      <c r="L1938" s="43"/>
      <c r="M1938" s="24"/>
      <c r="N1938" s="6"/>
      <c r="O1938" s="6" t="b">
        <v>0</v>
      </c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43"/>
      <c r="AA1938" s="43"/>
      <c r="AB1938" s="43" t="s">
        <v>339</v>
      </c>
      <c r="AC1938" s="6" t="s">
        <v>339</v>
      </c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</row>
    <row r="1939">
      <c r="A1939" s="6"/>
      <c r="B1939" s="6"/>
      <c r="C1939" s="6"/>
      <c r="D1939" s="6"/>
      <c r="E1939" s="6"/>
      <c r="F1939" s="6" t="s">
        <v>96</v>
      </c>
      <c r="G1939" s="6"/>
      <c r="H1939" s="6" t="b">
        <v>0</v>
      </c>
      <c r="I1939" s="6" t="b">
        <v>0</v>
      </c>
      <c r="J1939" s="6" t="b">
        <v>0</v>
      </c>
      <c r="K1939" s="106"/>
      <c r="L1939" s="43"/>
      <c r="M1939" s="24"/>
      <c r="N1939" s="6"/>
      <c r="O1939" s="6" t="b">
        <v>0</v>
      </c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43"/>
      <c r="AA1939" s="43"/>
      <c r="AB1939" s="43" t="s">
        <v>339</v>
      </c>
      <c r="AC1939" s="6" t="s">
        <v>339</v>
      </c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</row>
    <row r="1940">
      <c r="A1940" s="6"/>
      <c r="B1940" s="6"/>
      <c r="C1940" s="6"/>
      <c r="D1940" s="6"/>
      <c r="E1940" s="6"/>
      <c r="F1940" s="6" t="s">
        <v>96</v>
      </c>
      <c r="G1940" s="6"/>
      <c r="H1940" s="6" t="b">
        <v>0</v>
      </c>
      <c r="I1940" s="6" t="b">
        <v>0</v>
      </c>
      <c r="J1940" s="6" t="b">
        <v>0</v>
      </c>
      <c r="K1940" s="106"/>
      <c r="L1940" s="43"/>
      <c r="M1940" s="24"/>
      <c r="N1940" s="6"/>
      <c r="O1940" s="6" t="b">
        <v>0</v>
      </c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43"/>
      <c r="AA1940" s="43"/>
      <c r="AB1940" s="43" t="s">
        <v>339</v>
      </c>
      <c r="AC1940" s="6" t="s">
        <v>339</v>
      </c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</row>
    <row r="1941">
      <c r="A1941" s="6"/>
      <c r="B1941" s="6"/>
      <c r="C1941" s="6"/>
      <c r="D1941" s="6"/>
      <c r="E1941" s="6"/>
      <c r="F1941" s="6" t="s">
        <v>96</v>
      </c>
      <c r="G1941" s="6"/>
      <c r="H1941" s="6" t="b">
        <v>0</v>
      </c>
      <c r="I1941" s="6" t="b">
        <v>0</v>
      </c>
      <c r="J1941" s="6" t="b">
        <v>0</v>
      </c>
      <c r="K1941" s="106"/>
      <c r="L1941" s="43"/>
      <c r="M1941" s="24"/>
      <c r="N1941" s="6"/>
      <c r="O1941" s="6" t="b">
        <v>0</v>
      </c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43"/>
      <c r="AA1941" s="43"/>
      <c r="AB1941" s="43" t="s">
        <v>339</v>
      </c>
      <c r="AC1941" s="6" t="s">
        <v>339</v>
      </c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</row>
    <row r="1942">
      <c r="A1942" s="6"/>
      <c r="B1942" s="6"/>
      <c r="C1942" s="6"/>
      <c r="D1942" s="6"/>
      <c r="E1942" s="6"/>
      <c r="F1942" s="6" t="s">
        <v>96</v>
      </c>
      <c r="G1942" s="6"/>
      <c r="H1942" s="6" t="b">
        <v>0</v>
      </c>
      <c r="I1942" s="6" t="b">
        <v>0</v>
      </c>
      <c r="J1942" s="6" t="b">
        <v>0</v>
      </c>
      <c r="K1942" s="106"/>
      <c r="L1942" s="43"/>
      <c r="M1942" s="24"/>
      <c r="N1942" s="6"/>
      <c r="O1942" s="6" t="b">
        <v>0</v>
      </c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43"/>
      <c r="AA1942" s="43"/>
      <c r="AB1942" s="43" t="s">
        <v>339</v>
      </c>
      <c r="AC1942" s="6" t="s">
        <v>339</v>
      </c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</row>
    <row r="1943">
      <c r="A1943" s="6"/>
      <c r="B1943" s="6"/>
      <c r="C1943" s="6"/>
      <c r="D1943" s="6"/>
      <c r="E1943" s="6"/>
      <c r="F1943" s="6" t="s">
        <v>96</v>
      </c>
      <c r="G1943" s="6"/>
      <c r="H1943" s="6" t="b">
        <v>0</v>
      </c>
      <c r="I1943" s="6" t="b">
        <v>0</v>
      </c>
      <c r="J1943" s="6" t="b">
        <v>0</v>
      </c>
      <c r="K1943" s="106"/>
      <c r="L1943" s="43"/>
      <c r="M1943" s="24"/>
      <c r="N1943" s="6"/>
      <c r="O1943" s="6" t="b">
        <v>0</v>
      </c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43"/>
      <c r="AA1943" s="43"/>
      <c r="AB1943" s="43" t="s">
        <v>339</v>
      </c>
      <c r="AC1943" s="6" t="s">
        <v>339</v>
      </c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</row>
    <row r="1944">
      <c r="A1944" s="6"/>
      <c r="B1944" s="6"/>
      <c r="C1944" s="6"/>
      <c r="D1944" s="6"/>
      <c r="E1944" s="6"/>
      <c r="F1944" s="6" t="s">
        <v>96</v>
      </c>
      <c r="G1944" s="6"/>
      <c r="H1944" s="6" t="b">
        <v>0</v>
      </c>
      <c r="I1944" s="6" t="b">
        <v>0</v>
      </c>
      <c r="J1944" s="6" t="b">
        <v>0</v>
      </c>
      <c r="K1944" s="106"/>
      <c r="L1944" s="43"/>
      <c r="M1944" s="24"/>
      <c r="N1944" s="6"/>
      <c r="O1944" s="6" t="b">
        <v>0</v>
      </c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43"/>
      <c r="AA1944" s="43"/>
      <c r="AB1944" s="43" t="s">
        <v>339</v>
      </c>
      <c r="AC1944" s="6" t="s">
        <v>339</v>
      </c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</row>
    <row r="1945">
      <c r="A1945" s="6"/>
      <c r="B1945" s="6"/>
      <c r="C1945" s="6"/>
      <c r="D1945" s="6"/>
      <c r="E1945" s="6"/>
      <c r="F1945" s="6" t="s">
        <v>96</v>
      </c>
      <c r="G1945" s="6"/>
      <c r="H1945" s="6" t="b">
        <v>0</v>
      </c>
      <c r="I1945" s="6" t="b">
        <v>0</v>
      </c>
      <c r="J1945" s="6" t="b">
        <v>0</v>
      </c>
      <c r="K1945" s="106"/>
      <c r="L1945" s="43"/>
      <c r="M1945" s="24"/>
      <c r="N1945" s="6"/>
      <c r="O1945" s="6" t="b">
        <v>0</v>
      </c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43"/>
      <c r="AA1945" s="43"/>
      <c r="AB1945" s="43" t="s">
        <v>339</v>
      </c>
      <c r="AC1945" s="6" t="s">
        <v>339</v>
      </c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</row>
    <row r="1946">
      <c r="A1946" s="6"/>
      <c r="B1946" s="6"/>
      <c r="C1946" s="6"/>
      <c r="D1946" s="6"/>
      <c r="E1946" s="6"/>
      <c r="F1946" s="6" t="s">
        <v>96</v>
      </c>
      <c r="G1946" s="6"/>
      <c r="H1946" s="6" t="b">
        <v>0</v>
      </c>
      <c r="I1946" s="6" t="b">
        <v>0</v>
      </c>
      <c r="J1946" s="6" t="b">
        <v>0</v>
      </c>
      <c r="K1946" s="106"/>
      <c r="L1946" s="43"/>
      <c r="M1946" s="24"/>
      <c r="N1946" s="6"/>
      <c r="O1946" s="6" t="b">
        <v>0</v>
      </c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43"/>
      <c r="AA1946" s="43"/>
      <c r="AB1946" s="43" t="s">
        <v>339</v>
      </c>
      <c r="AC1946" s="6" t="s">
        <v>339</v>
      </c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</row>
    <row r="1947">
      <c r="A1947" s="6"/>
      <c r="B1947" s="6"/>
      <c r="C1947" s="6"/>
      <c r="D1947" s="6"/>
      <c r="E1947" s="6"/>
      <c r="F1947" s="6" t="s">
        <v>96</v>
      </c>
      <c r="G1947" s="6"/>
      <c r="H1947" s="6" t="b">
        <v>0</v>
      </c>
      <c r="I1947" s="6" t="b">
        <v>0</v>
      </c>
      <c r="J1947" s="6" t="b">
        <v>0</v>
      </c>
      <c r="K1947" s="106"/>
      <c r="L1947" s="43"/>
      <c r="M1947" s="24"/>
      <c r="N1947" s="6"/>
      <c r="O1947" s="6" t="b">
        <v>0</v>
      </c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43"/>
      <c r="AA1947" s="43"/>
      <c r="AB1947" s="43" t="s">
        <v>339</v>
      </c>
      <c r="AC1947" s="6" t="s">
        <v>339</v>
      </c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</row>
    <row r="1948">
      <c r="A1948" s="6"/>
      <c r="B1948" s="6"/>
      <c r="C1948" s="6"/>
      <c r="D1948" s="6"/>
      <c r="E1948" s="6"/>
      <c r="F1948" s="6" t="s">
        <v>96</v>
      </c>
      <c r="G1948" s="6"/>
      <c r="H1948" s="6" t="b">
        <v>0</v>
      </c>
      <c r="I1948" s="6" t="b">
        <v>0</v>
      </c>
      <c r="J1948" s="6" t="b">
        <v>0</v>
      </c>
      <c r="K1948" s="106"/>
      <c r="L1948" s="43"/>
      <c r="M1948" s="24"/>
      <c r="N1948" s="6"/>
      <c r="O1948" s="6" t="b">
        <v>0</v>
      </c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43"/>
      <c r="AA1948" s="43"/>
      <c r="AB1948" s="43" t="s">
        <v>339</v>
      </c>
      <c r="AC1948" s="6" t="s">
        <v>339</v>
      </c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</row>
    <row r="1949">
      <c r="A1949" s="6"/>
      <c r="B1949" s="6"/>
      <c r="C1949" s="6"/>
      <c r="D1949" s="6"/>
      <c r="E1949" s="6"/>
      <c r="F1949" s="6" t="s">
        <v>96</v>
      </c>
      <c r="G1949" s="6"/>
      <c r="H1949" s="6" t="b">
        <v>0</v>
      </c>
      <c r="I1949" s="6" t="b">
        <v>0</v>
      </c>
      <c r="J1949" s="6" t="b">
        <v>0</v>
      </c>
      <c r="K1949" s="106"/>
      <c r="L1949" s="43"/>
      <c r="M1949" s="24"/>
      <c r="N1949" s="6"/>
      <c r="O1949" s="6" t="b">
        <v>0</v>
      </c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43"/>
      <c r="AA1949" s="43"/>
      <c r="AB1949" s="43" t="s">
        <v>339</v>
      </c>
      <c r="AC1949" s="6" t="s">
        <v>339</v>
      </c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</row>
    <row r="1950">
      <c r="A1950" s="6"/>
      <c r="B1950" s="6"/>
      <c r="C1950" s="6"/>
      <c r="D1950" s="6"/>
      <c r="E1950" s="6"/>
      <c r="F1950" s="6" t="s">
        <v>96</v>
      </c>
      <c r="G1950" s="6"/>
      <c r="H1950" s="6" t="b">
        <v>0</v>
      </c>
      <c r="I1950" s="6" t="b">
        <v>0</v>
      </c>
      <c r="J1950" s="6" t="b">
        <v>0</v>
      </c>
      <c r="K1950" s="106"/>
      <c r="L1950" s="43"/>
      <c r="M1950" s="24"/>
      <c r="N1950" s="6"/>
      <c r="O1950" s="6" t="b">
        <v>0</v>
      </c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43"/>
      <c r="AA1950" s="43"/>
      <c r="AB1950" s="43" t="s">
        <v>339</v>
      </c>
      <c r="AC1950" s="6" t="s">
        <v>339</v>
      </c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</row>
    <row r="1951">
      <c r="A1951" s="6"/>
      <c r="B1951" s="6"/>
      <c r="C1951" s="6"/>
      <c r="D1951" s="6"/>
      <c r="E1951" s="6"/>
      <c r="F1951" s="6" t="s">
        <v>96</v>
      </c>
      <c r="G1951" s="6"/>
      <c r="H1951" s="6" t="b">
        <v>0</v>
      </c>
      <c r="I1951" s="6" t="b">
        <v>0</v>
      </c>
      <c r="J1951" s="6" t="b">
        <v>0</v>
      </c>
      <c r="K1951" s="106"/>
      <c r="L1951" s="43"/>
      <c r="M1951" s="24"/>
      <c r="N1951" s="6"/>
      <c r="O1951" s="6" t="b">
        <v>0</v>
      </c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43"/>
      <c r="AA1951" s="43"/>
      <c r="AB1951" s="43" t="s">
        <v>339</v>
      </c>
      <c r="AC1951" s="6" t="s">
        <v>339</v>
      </c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</row>
    <row r="1952">
      <c r="A1952" s="6"/>
      <c r="B1952" s="6"/>
      <c r="C1952" s="6"/>
      <c r="D1952" s="6"/>
      <c r="E1952" s="6"/>
      <c r="F1952" s="6" t="s">
        <v>96</v>
      </c>
      <c r="G1952" s="6"/>
      <c r="H1952" s="6" t="b">
        <v>0</v>
      </c>
      <c r="I1952" s="6" t="b">
        <v>0</v>
      </c>
      <c r="J1952" s="6" t="b">
        <v>0</v>
      </c>
      <c r="K1952" s="106"/>
      <c r="L1952" s="43"/>
      <c r="M1952" s="24"/>
      <c r="N1952" s="6"/>
      <c r="O1952" s="6" t="b">
        <v>0</v>
      </c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43"/>
      <c r="AA1952" s="43"/>
      <c r="AB1952" s="43" t="s">
        <v>339</v>
      </c>
      <c r="AC1952" s="6" t="s">
        <v>339</v>
      </c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</row>
    <row r="1953">
      <c r="A1953" s="6"/>
      <c r="B1953" s="6"/>
      <c r="C1953" s="6"/>
      <c r="D1953" s="6"/>
      <c r="E1953" s="6"/>
      <c r="F1953" s="6" t="s">
        <v>96</v>
      </c>
      <c r="G1953" s="6"/>
      <c r="H1953" s="6" t="b">
        <v>0</v>
      </c>
      <c r="I1953" s="6" t="b">
        <v>0</v>
      </c>
      <c r="J1953" s="6" t="b">
        <v>0</v>
      </c>
      <c r="K1953" s="106"/>
      <c r="L1953" s="43"/>
      <c r="M1953" s="24"/>
      <c r="N1953" s="6"/>
      <c r="O1953" s="6" t="b">
        <v>0</v>
      </c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43"/>
      <c r="AA1953" s="43"/>
      <c r="AB1953" s="43" t="s">
        <v>339</v>
      </c>
      <c r="AC1953" s="6" t="s">
        <v>339</v>
      </c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</row>
    <row r="1954">
      <c r="A1954" s="6"/>
      <c r="B1954" s="6"/>
      <c r="C1954" s="6"/>
      <c r="D1954" s="6"/>
      <c r="E1954" s="6"/>
      <c r="F1954" s="6" t="s">
        <v>96</v>
      </c>
      <c r="G1954" s="6"/>
      <c r="H1954" s="6" t="b">
        <v>0</v>
      </c>
      <c r="I1954" s="6" t="b">
        <v>0</v>
      </c>
      <c r="J1954" s="6" t="b">
        <v>0</v>
      </c>
      <c r="K1954" s="106"/>
      <c r="L1954" s="43"/>
      <c r="M1954" s="24"/>
      <c r="N1954" s="6"/>
      <c r="O1954" s="6" t="b">
        <v>0</v>
      </c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43"/>
      <c r="AA1954" s="43"/>
      <c r="AB1954" s="43" t="s">
        <v>339</v>
      </c>
      <c r="AC1954" s="6" t="s">
        <v>339</v>
      </c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</row>
    <row r="1955">
      <c r="A1955" s="6"/>
      <c r="B1955" s="6"/>
      <c r="C1955" s="6"/>
      <c r="D1955" s="6"/>
      <c r="E1955" s="6"/>
      <c r="F1955" s="6" t="s">
        <v>96</v>
      </c>
      <c r="G1955" s="6"/>
      <c r="H1955" s="6" t="b">
        <v>0</v>
      </c>
      <c r="I1955" s="6" t="b">
        <v>0</v>
      </c>
      <c r="J1955" s="6" t="b">
        <v>0</v>
      </c>
      <c r="K1955" s="106"/>
      <c r="L1955" s="43"/>
      <c r="M1955" s="24"/>
      <c r="N1955" s="6"/>
      <c r="O1955" s="6" t="b">
        <v>0</v>
      </c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43"/>
      <c r="AA1955" s="43"/>
      <c r="AB1955" s="43" t="s">
        <v>339</v>
      </c>
      <c r="AC1955" s="6" t="s">
        <v>339</v>
      </c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</row>
    <row r="1956">
      <c r="A1956" s="6"/>
      <c r="B1956" s="6"/>
      <c r="C1956" s="6"/>
      <c r="D1956" s="6"/>
      <c r="E1956" s="6"/>
      <c r="F1956" s="6" t="s">
        <v>96</v>
      </c>
      <c r="G1956" s="6"/>
      <c r="H1956" s="6" t="b">
        <v>0</v>
      </c>
      <c r="I1956" s="6" t="b">
        <v>0</v>
      </c>
      <c r="J1956" s="6" t="b">
        <v>0</v>
      </c>
      <c r="K1956" s="106"/>
      <c r="L1956" s="43"/>
      <c r="M1956" s="24"/>
      <c r="N1956" s="6"/>
      <c r="O1956" s="6" t="b">
        <v>0</v>
      </c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43"/>
      <c r="AA1956" s="43"/>
      <c r="AB1956" s="43" t="s">
        <v>339</v>
      </c>
      <c r="AC1956" s="6" t="s">
        <v>339</v>
      </c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</row>
    <row r="1957">
      <c r="A1957" s="6"/>
      <c r="B1957" s="6"/>
      <c r="C1957" s="6"/>
      <c r="D1957" s="6"/>
      <c r="E1957" s="6"/>
      <c r="F1957" s="6" t="s">
        <v>96</v>
      </c>
      <c r="G1957" s="6"/>
      <c r="H1957" s="6" t="b">
        <v>0</v>
      </c>
      <c r="I1957" s="6" t="b">
        <v>0</v>
      </c>
      <c r="J1957" s="6" t="b">
        <v>0</v>
      </c>
      <c r="K1957" s="106"/>
      <c r="L1957" s="43"/>
      <c r="M1957" s="24"/>
      <c r="N1957" s="6"/>
      <c r="O1957" s="6" t="b">
        <v>0</v>
      </c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43"/>
      <c r="AA1957" s="43"/>
      <c r="AB1957" s="43" t="s">
        <v>339</v>
      </c>
      <c r="AC1957" s="6" t="s">
        <v>339</v>
      </c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</row>
    <row r="1958">
      <c r="A1958" s="6"/>
      <c r="B1958" s="6"/>
      <c r="C1958" s="6"/>
      <c r="D1958" s="6"/>
      <c r="E1958" s="6"/>
      <c r="F1958" s="6" t="s">
        <v>96</v>
      </c>
      <c r="G1958" s="6"/>
      <c r="H1958" s="6" t="b">
        <v>0</v>
      </c>
      <c r="I1958" s="6" t="b">
        <v>0</v>
      </c>
      <c r="J1958" s="6" t="b">
        <v>0</v>
      </c>
      <c r="K1958" s="106"/>
      <c r="L1958" s="43"/>
      <c r="M1958" s="24"/>
      <c r="N1958" s="6"/>
      <c r="O1958" s="6" t="b">
        <v>0</v>
      </c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43"/>
      <c r="AA1958" s="43"/>
      <c r="AB1958" s="43" t="s">
        <v>339</v>
      </c>
      <c r="AC1958" s="6" t="s">
        <v>339</v>
      </c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</row>
    <row r="1959">
      <c r="A1959" s="6"/>
      <c r="B1959" s="6"/>
      <c r="C1959" s="6"/>
      <c r="D1959" s="6"/>
      <c r="E1959" s="6"/>
      <c r="F1959" s="6" t="s">
        <v>96</v>
      </c>
      <c r="G1959" s="6"/>
      <c r="H1959" s="6" t="b">
        <v>0</v>
      </c>
      <c r="I1959" s="6" t="b">
        <v>0</v>
      </c>
      <c r="J1959" s="6" t="b">
        <v>0</v>
      </c>
      <c r="K1959" s="106"/>
      <c r="L1959" s="43"/>
      <c r="M1959" s="24"/>
      <c r="N1959" s="6"/>
      <c r="O1959" s="6" t="b">
        <v>0</v>
      </c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43"/>
      <c r="AA1959" s="43"/>
      <c r="AB1959" s="43" t="s">
        <v>339</v>
      </c>
      <c r="AC1959" s="6" t="s">
        <v>339</v>
      </c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</row>
    <row r="1960">
      <c r="A1960" s="6"/>
      <c r="B1960" s="6"/>
      <c r="C1960" s="6"/>
      <c r="D1960" s="6"/>
      <c r="E1960" s="6"/>
      <c r="F1960" s="6" t="s">
        <v>96</v>
      </c>
      <c r="G1960" s="6"/>
      <c r="H1960" s="6" t="b">
        <v>0</v>
      </c>
      <c r="I1960" s="6" t="b">
        <v>0</v>
      </c>
      <c r="J1960" s="6" t="b">
        <v>0</v>
      </c>
      <c r="K1960" s="106"/>
      <c r="L1960" s="43"/>
      <c r="M1960" s="24"/>
      <c r="N1960" s="6"/>
      <c r="O1960" s="6" t="b">
        <v>0</v>
      </c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43"/>
      <c r="AA1960" s="43"/>
      <c r="AB1960" s="43" t="s">
        <v>339</v>
      </c>
      <c r="AC1960" s="6" t="s">
        <v>339</v>
      </c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</row>
    <row r="1961">
      <c r="A1961" s="6"/>
      <c r="B1961" s="6"/>
      <c r="C1961" s="6"/>
      <c r="D1961" s="6"/>
      <c r="E1961" s="6"/>
      <c r="F1961" s="6" t="s">
        <v>96</v>
      </c>
      <c r="G1961" s="6"/>
      <c r="H1961" s="6" t="b">
        <v>0</v>
      </c>
      <c r="I1961" s="6" t="b">
        <v>0</v>
      </c>
      <c r="J1961" s="6" t="b">
        <v>0</v>
      </c>
      <c r="K1961" s="106"/>
      <c r="L1961" s="43"/>
      <c r="M1961" s="24"/>
      <c r="N1961" s="6"/>
      <c r="O1961" s="6" t="b">
        <v>0</v>
      </c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43"/>
      <c r="AA1961" s="43"/>
      <c r="AB1961" s="43" t="s">
        <v>339</v>
      </c>
      <c r="AC1961" s="6" t="s">
        <v>339</v>
      </c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</row>
    <row r="1962">
      <c r="A1962" s="6"/>
      <c r="B1962" s="6"/>
      <c r="C1962" s="6"/>
      <c r="D1962" s="6"/>
      <c r="E1962" s="6"/>
      <c r="F1962" s="6" t="s">
        <v>96</v>
      </c>
      <c r="G1962" s="6"/>
      <c r="H1962" s="6" t="b">
        <v>0</v>
      </c>
      <c r="I1962" s="6" t="b">
        <v>0</v>
      </c>
      <c r="J1962" s="6" t="b">
        <v>0</v>
      </c>
      <c r="K1962" s="106"/>
      <c r="L1962" s="43"/>
      <c r="M1962" s="24"/>
      <c r="N1962" s="6"/>
      <c r="O1962" s="6" t="b">
        <v>0</v>
      </c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43"/>
      <c r="AA1962" s="43"/>
      <c r="AB1962" s="43" t="s">
        <v>339</v>
      </c>
      <c r="AC1962" s="6" t="s">
        <v>339</v>
      </c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</row>
    <row r="1963">
      <c r="A1963" s="6"/>
      <c r="B1963" s="6"/>
      <c r="C1963" s="6"/>
      <c r="D1963" s="6"/>
      <c r="E1963" s="6"/>
      <c r="F1963" s="6" t="s">
        <v>96</v>
      </c>
      <c r="G1963" s="6"/>
      <c r="H1963" s="6" t="b">
        <v>0</v>
      </c>
      <c r="I1963" s="6" t="b">
        <v>0</v>
      </c>
      <c r="J1963" s="6" t="b">
        <v>0</v>
      </c>
      <c r="K1963" s="106"/>
      <c r="L1963" s="43"/>
      <c r="M1963" s="24"/>
      <c r="N1963" s="6"/>
      <c r="O1963" s="6" t="b">
        <v>0</v>
      </c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43"/>
      <c r="AA1963" s="43"/>
      <c r="AB1963" s="43" t="s">
        <v>339</v>
      </c>
      <c r="AC1963" s="6" t="s">
        <v>339</v>
      </c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</row>
    <row r="1964">
      <c r="A1964" s="6"/>
      <c r="B1964" s="6"/>
      <c r="C1964" s="6"/>
      <c r="D1964" s="6"/>
      <c r="E1964" s="6"/>
      <c r="F1964" s="6" t="s">
        <v>96</v>
      </c>
      <c r="G1964" s="6"/>
      <c r="H1964" s="6" t="b">
        <v>0</v>
      </c>
      <c r="I1964" s="6" t="b">
        <v>0</v>
      </c>
      <c r="J1964" s="6" t="b">
        <v>0</v>
      </c>
      <c r="K1964" s="106"/>
      <c r="L1964" s="43"/>
      <c r="M1964" s="24"/>
      <c r="N1964" s="6"/>
      <c r="O1964" s="6" t="b">
        <v>0</v>
      </c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43"/>
      <c r="AA1964" s="43"/>
      <c r="AB1964" s="43" t="s">
        <v>339</v>
      </c>
      <c r="AC1964" s="6" t="s">
        <v>339</v>
      </c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</row>
    <row r="1965">
      <c r="A1965" s="6"/>
      <c r="B1965" s="6"/>
      <c r="C1965" s="6"/>
      <c r="D1965" s="6"/>
      <c r="E1965" s="6"/>
      <c r="F1965" s="6" t="s">
        <v>96</v>
      </c>
      <c r="G1965" s="6"/>
      <c r="H1965" s="6" t="b">
        <v>0</v>
      </c>
      <c r="I1965" s="6" t="b">
        <v>0</v>
      </c>
      <c r="J1965" s="6" t="b">
        <v>0</v>
      </c>
      <c r="K1965" s="106"/>
      <c r="L1965" s="43"/>
      <c r="M1965" s="24"/>
      <c r="N1965" s="6"/>
      <c r="O1965" s="6" t="b">
        <v>0</v>
      </c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43"/>
      <c r="AA1965" s="43"/>
      <c r="AB1965" s="43" t="s">
        <v>339</v>
      </c>
      <c r="AC1965" s="6" t="s">
        <v>339</v>
      </c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</row>
    <row r="1966">
      <c r="A1966" s="6"/>
      <c r="B1966" s="6"/>
      <c r="C1966" s="6"/>
      <c r="D1966" s="6"/>
      <c r="E1966" s="6"/>
      <c r="F1966" s="6" t="s">
        <v>96</v>
      </c>
      <c r="G1966" s="6"/>
      <c r="H1966" s="6" t="b">
        <v>0</v>
      </c>
      <c r="I1966" s="6" t="b">
        <v>0</v>
      </c>
      <c r="J1966" s="6" t="b">
        <v>0</v>
      </c>
      <c r="K1966" s="106"/>
      <c r="L1966" s="43"/>
      <c r="M1966" s="24"/>
      <c r="N1966" s="6"/>
      <c r="O1966" s="6" t="b">
        <v>0</v>
      </c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43"/>
      <c r="AA1966" s="43"/>
      <c r="AB1966" s="43" t="s">
        <v>339</v>
      </c>
      <c r="AC1966" s="6" t="s">
        <v>339</v>
      </c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</row>
    <row r="1967">
      <c r="A1967" s="6"/>
      <c r="B1967" s="6"/>
      <c r="C1967" s="6"/>
      <c r="D1967" s="6"/>
      <c r="E1967" s="6"/>
      <c r="F1967" s="6" t="s">
        <v>96</v>
      </c>
      <c r="G1967" s="6"/>
      <c r="H1967" s="6" t="b">
        <v>0</v>
      </c>
      <c r="I1967" s="6" t="b">
        <v>0</v>
      </c>
      <c r="J1967" s="6" t="b">
        <v>0</v>
      </c>
      <c r="K1967" s="106"/>
      <c r="L1967" s="43"/>
      <c r="M1967" s="24"/>
      <c r="N1967" s="6"/>
      <c r="O1967" s="6" t="b">
        <v>0</v>
      </c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43"/>
      <c r="AA1967" s="43"/>
      <c r="AB1967" s="43" t="s">
        <v>339</v>
      </c>
      <c r="AC1967" s="6" t="s">
        <v>339</v>
      </c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</row>
    <row r="1968">
      <c r="A1968" s="6"/>
      <c r="B1968" s="6"/>
      <c r="C1968" s="6"/>
      <c r="D1968" s="6"/>
      <c r="E1968" s="6"/>
      <c r="F1968" s="6" t="s">
        <v>96</v>
      </c>
      <c r="G1968" s="6"/>
      <c r="H1968" s="6" t="b">
        <v>0</v>
      </c>
      <c r="I1968" s="6" t="b">
        <v>0</v>
      </c>
      <c r="J1968" s="6" t="b">
        <v>0</v>
      </c>
      <c r="K1968" s="106"/>
      <c r="L1968" s="43"/>
      <c r="M1968" s="24"/>
      <c r="N1968" s="6"/>
      <c r="O1968" s="6" t="b">
        <v>0</v>
      </c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43"/>
      <c r="AA1968" s="43"/>
      <c r="AB1968" s="43" t="s">
        <v>339</v>
      </c>
      <c r="AC1968" s="6" t="s">
        <v>339</v>
      </c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</row>
    <row r="1969">
      <c r="A1969" s="6"/>
      <c r="B1969" s="6"/>
      <c r="C1969" s="6"/>
      <c r="D1969" s="6"/>
      <c r="E1969" s="6"/>
      <c r="F1969" s="6" t="s">
        <v>96</v>
      </c>
      <c r="G1969" s="6"/>
      <c r="H1969" s="6" t="b">
        <v>0</v>
      </c>
      <c r="I1969" s="6" t="b">
        <v>0</v>
      </c>
      <c r="J1969" s="6" t="b">
        <v>0</v>
      </c>
      <c r="K1969" s="106"/>
      <c r="L1969" s="43"/>
      <c r="M1969" s="24"/>
      <c r="N1969" s="6"/>
      <c r="O1969" s="6" t="b">
        <v>0</v>
      </c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43"/>
      <c r="AA1969" s="43"/>
      <c r="AB1969" s="43" t="s">
        <v>339</v>
      </c>
      <c r="AC1969" s="6" t="s">
        <v>339</v>
      </c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</row>
    <row r="1970">
      <c r="A1970" s="6"/>
      <c r="B1970" s="6"/>
      <c r="C1970" s="6"/>
      <c r="D1970" s="6"/>
      <c r="E1970" s="6"/>
      <c r="F1970" s="6" t="s">
        <v>96</v>
      </c>
      <c r="G1970" s="6"/>
      <c r="H1970" s="6" t="b">
        <v>0</v>
      </c>
      <c r="I1970" s="6" t="b">
        <v>0</v>
      </c>
      <c r="J1970" s="6" t="b">
        <v>0</v>
      </c>
      <c r="K1970" s="106"/>
      <c r="L1970" s="43"/>
      <c r="M1970" s="24"/>
      <c r="N1970" s="6"/>
      <c r="O1970" s="6" t="b">
        <v>0</v>
      </c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43"/>
      <c r="AA1970" s="43"/>
      <c r="AB1970" s="43" t="s">
        <v>339</v>
      </c>
      <c r="AC1970" s="6" t="s">
        <v>339</v>
      </c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</row>
    <row r="1971">
      <c r="A1971" s="6"/>
      <c r="B1971" s="6"/>
      <c r="C1971" s="6"/>
      <c r="D1971" s="6"/>
      <c r="E1971" s="6"/>
      <c r="F1971" s="6" t="s">
        <v>96</v>
      </c>
      <c r="G1971" s="6"/>
      <c r="H1971" s="6" t="b">
        <v>0</v>
      </c>
      <c r="I1971" s="6" t="b">
        <v>0</v>
      </c>
      <c r="J1971" s="6" t="b">
        <v>0</v>
      </c>
      <c r="K1971" s="106"/>
      <c r="L1971" s="43"/>
      <c r="M1971" s="24"/>
      <c r="N1971" s="6"/>
      <c r="O1971" s="6" t="b">
        <v>0</v>
      </c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43"/>
      <c r="AA1971" s="43"/>
      <c r="AB1971" s="43" t="s">
        <v>339</v>
      </c>
      <c r="AC1971" s="6" t="s">
        <v>339</v>
      </c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</row>
    <row r="1972">
      <c r="A1972" s="6"/>
      <c r="B1972" s="6"/>
      <c r="C1972" s="6"/>
      <c r="D1972" s="6"/>
      <c r="E1972" s="6"/>
      <c r="F1972" s="6" t="s">
        <v>96</v>
      </c>
      <c r="G1972" s="6"/>
      <c r="H1972" s="6" t="b">
        <v>0</v>
      </c>
      <c r="I1972" s="6" t="b">
        <v>0</v>
      </c>
      <c r="J1972" s="6" t="b">
        <v>0</v>
      </c>
      <c r="K1972" s="106"/>
      <c r="L1972" s="43"/>
      <c r="M1972" s="24"/>
      <c r="N1972" s="6"/>
      <c r="O1972" s="6" t="b">
        <v>0</v>
      </c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43"/>
      <c r="AA1972" s="43"/>
      <c r="AB1972" s="43" t="s">
        <v>339</v>
      </c>
      <c r="AC1972" s="6" t="s">
        <v>339</v>
      </c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</row>
    <row r="1973">
      <c r="A1973" s="6"/>
      <c r="B1973" s="6"/>
      <c r="C1973" s="6"/>
      <c r="D1973" s="6"/>
      <c r="E1973" s="6"/>
      <c r="F1973" s="6" t="s">
        <v>96</v>
      </c>
      <c r="G1973" s="6"/>
      <c r="H1973" s="6" t="b">
        <v>0</v>
      </c>
      <c r="I1973" s="6" t="b">
        <v>0</v>
      </c>
      <c r="J1973" s="6" t="b">
        <v>0</v>
      </c>
      <c r="K1973" s="106"/>
      <c r="L1973" s="43"/>
      <c r="M1973" s="24"/>
      <c r="N1973" s="6"/>
      <c r="O1973" s="6" t="b">
        <v>0</v>
      </c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43"/>
      <c r="AA1973" s="43"/>
      <c r="AB1973" s="43" t="s">
        <v>339</v>
      </c>
      <c r="AC1973" s="6" t="s">
        <v>339</v>
      </c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</row>
    <row r="1974">
      <c r="A1974" s="6"/>
      <c r="B1974" s="6"/>
      <c r="C1974" s="6"/>
      <c r="D1974" s="6"/>
      <c r="E1974" s="6"/>
      <c r="F1974" s="6" t="s">
        <v>96</v>
      </c>
      <c r="G1974" s="6"/>
      <c r="H1974" s="6" t="b">
        <v>0</v>
      </c>
      <c r="I1974" s="6" t="b">
        <v>0</v>
      </c>
      <c r="J1974" s="6" t="b">
        <v>0</v>
      </c>
      <c r="K1974" s="106"/>
      <c r="L1974" s="43"/>
      <c r="M1974" s="24"/>
      <c r="N1974" s="6"/>
      <c r="O1974" s="6" t="b">
        <v>0</v>
      </c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43"/>
      <c r="AA1974" s="43"/>
      <c r="AB1974" s="43" t="s">
        <v>339</v>
      </c>
      <c r="AC1974" s="6" t="s">
        <v>339</v>
      </c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</row>
    <row r="1975">
      <c r="A1975" s="6"/>
      <c r="B1975" s="6"/>
      <c r="C1975" s="6"/>
      <c r="D1975" s="6"/>
      <c r="E1975" s="6"/>
      <c r="F1975" s="6" t="s">
        <v>96</v>
      </c>
      <c r="G1975" s="6"/>
      <c r="H1975" s="6" t="b">
        <v>0</v>
      </c>
      <c r="I1975" s="6" t="b">
        <v>0</v>
      </c>
      <c r="J1975" s="6" t="b">
        <v>0</v>
      </c>
      <c r="K1975" s="106"/>
      <c r="L1975" s="43"/>
      <c r="M1975" s="24"/>
      <c r="N1975" s="6"/>
      <c r="O1975" s="6" t="b">
        <v>0</v>
      </c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43"/>
      <c r="AA1975" s="43"/>
      <c r="AB1975" s="43" t="s">
        <v>339</v>
      </c>
      <c r="AC1975" s="6" t="s">
        <v>339</v>
      </c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</row>
    <row r="1976">
      <c r="A1976" s="6"/>
      <c r="B1976" s="6"/>
      <c r="C1976" s="6"/>
      <c r="D1976" s="6"/>
      <c r="E1976" s="6"/>
      <c r="F1976" s="6" t="s">
        <v>96</v>
      </c>
      <c r="G1976" s="6"/>
      <c r="H1976" s="6" t="b">
        <v>0</v>
      </c>
      <c r="I1976" s="6" t="b">
        <v>0</v>
      </c>
      <c r="J1976" s="6" t="b">
        <v>0</v>
      </c>
      <c r="K1976" s="106"/>
      <c r="L1976" s="43"/>
      <c r="M1976" s="24"/>
      <c r="N1976" s="6"/>
      <c r="O1976" s="6" t="b">
        <v>0</v>
      </c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43"/>
      <c r="AA1976" s="43"/>
      <c r="AB1976" s="43" t="s">
        <v>339</v>
      </c>
      <c r="AC1976" s="6" t="s">
        <v>339</v>
      </c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</row>
    <row r="1977">
      <c r="A1977" s="6"/>
      <c r="B1977" s="6"/>
      <c r="C1977" s="6"/>
      <c r="D1977" s="6"/>
      <c r="E1977" s="6"/>
      <c r="F1977" s="6" t="s">
        <v>96</v>
      </c>
      <c r="G1977" s="6"/>
      <c r="H1977" s="6" t="b">
        <v>0</v>
      </c>
      <c r="I1977" s="6" t="b">
        <v>0</v>
      </c>
      <c r="J1977" s="6" t="b">
        <v>0</v>
      </c>
      <c r="K1977" s="106"/>
      <c r="L1977" s="43"/>
      <c r="M1977" s="24"/>
      <c r="N1977" s="6"/>
      <c r="O1977" s="6" t="b">
        <v>0</v>
      </c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43"/>
      <c r="AA1977" s="43"/>
      <c r="AB1977" s="43" t="s">
        <v>339</v>
      </c>
      <c r="AC1977" s="6" t="s">
        <v>339</v>
      </c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</row>
    <row r="1978">
      <c r="A1978" s="6"/>
      <c r="B1978" s="6"/>
      <c r="C1978" s="6"/>
      <c r="D1978" s="6"/>
      <c r="E1978" s="6"/>
      <c r="F1978" s="6" t="s">
        <v>96</v>
      </c>
      <c r="G1978" s="6"/>
      <c r="H1978" s="6" t="b">
        <v>0</v>
      </c>
      <c r="I1978" s="6" t="b">
        <v>0</v>
      </c>
      <c r="J1978" s="6" t="b">
        <v>0</v>
      </c>
      <c r="K1978" s="106"/>
      <c r="L1978" s="43"/>
      <c r="M1978" s="24"/>
      <c r="N1978" s="6"/>
      <c r="O1978" s="6" t="b">
        <v>0</v>
      </c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43"/>
      <c r="AA1978" s="43"/>
      <c r="AB1978" s="43" t="s">
        <v>339</v>
      </c>
      <c r="AC1978" s="6" t="s">
        <v>339</v>
      </c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</row>
    <row r="1979">
      <c r="A1979" s="6"/>
      <c r="B1979" s="6"/>
      <c r="C1979" s="6"/>
      <c r="D1979" s="6"/>
      <c r="E1979" s="6"/>
      <c r="F1979" s="6" t="s">
        <v>96</v>
      </c>
      <c r="G1979" s="6"/>
      <c r="H1979" s="6" t="b">
        <v>0</v>
      </c>
      <c r="I1979" s="6" t="b">
        <v>0</v>
      </c>
      <c r="J1979" s="6" t="b">
        <v>0</v>
      </c>
      <c r="K1979" s="106"/>
      <c r="L1979" s="43"/>
      <c r="M1979" s="24"/>
      <c r="N1979" s="6"/>
      <c r="O1979" s="6" t="b">
        <v>0</v>
      </c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43"/>
      <c r="AA1979" s="43"/>
      <c r="AB1979" s="43" t="s">
        <v>339</v>
      </c>
      <c r="AC1979" s="6" t="s">
        <v>339</v>
      </c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</row>
    <row r="1980">
      <c r="A1980" s="6"/>
      <c r="B1980" s="6"/>
      <c r="C1980" s="6"/>
      <c r="D1980" s="6"/>
      <c r="E1980" s="6"/>
      <c r="F1980" s="6" t="s">
        <v>96</v>
      </c>
      <c r="G1980" s="6"/>
      <c r="H1980" s="6" t="b">
        <v>0</v>
      </c>
      <c r="I1980" s="6" t="b">
        <v>0</v>
      </c>
      <c r="J1980" s="6" t="b">
        <v>0</v>
      </c>
      <c r="K1980" s="106"/>
      <c r="L1980" s="43"/>
      <c r="M1980" s="24"/>
      <c r="N1980" s="6"/>
      <c r="O1980" s="6" t="b">
        <v>0</v>
      </c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43"/>
      <c r="AA1980" s="43"/>
      <c r="AB1980" s="43" t="s">
        <v>339</v>
      </c>
      <c r="AC1980" s="6" t="s">
        <v>339</v>
      </c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</row>
    <row r="1981">
      <c r="A1981" s="6"/>
      <c r="B1981" s="6"/>
      <c r="C1981" s="6"/>
      <c r="D1981" s="6"/>
      <c r="E1981" s="6"/>
      <c r="F1981" s="6" t="s">
        <v>96</v>
      </c>
      <c r="G1981" s="6"/>
      <c r="H1981" s="6" t="b">
        <v>0</v>
      </c>
      <c r="I1981" s="6" t="b">
        <v>0</v>
      </c>
      <c r="J1981" s="6" t="b">
        <v>0</v>
      </c>
      <c r="K1981" s="106"/>
      <c r="L1981" s="43"/>
      <c r="M1981" s="24"/>
      <c r="N1981" s="6"/>
      <c r="O1981" s="6" t="b">
        <v>0</v>
      </c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43"/>
      <c r="AA1981" s="43"/>
      <c r="AB1981" s="43" t="s">
        <v>339</v>
      </c>
      <c r="AC1981" s="6" t="s">
        <v>339</v>
      </c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</row>
    <row r="1982">
      <c r="A1982" s="6"/>
      <c r="B1982" s="6"/>
      <c r="C1982" s="6"/>
      <c r="D1982" s="6"/>
      <c r="E1982" s="6"/>
      <c r="F1982" s="6" t="s">
        <v>96</v>
      </c>
      <c r="G1982" s="6"/>
      <c r="H1982" s="6" t="b">
        <v>0</v>
      </c>
      <c r="I1982" s="6" t="b">
        <v>0</v>
      </c>
      <c r="J1982" s="6" t="b">
        <v>0</v>
      </c>
      <c r="K1982" s="106"/>
      <c r="L1982" s="43"/>
      <c r="M1982" s="24"/>
      <c r="N1982" s="6"/>
      <c r="O1982" s="6" t="b">
        <v>0</v>
      </c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43"/>
      <c r="AA1982" s="43"/>
      <c r="AB1982" s="43" t="s">
        <v>339</v>
      </c>
      <c r="AC1982" s="6" t="s">
        <v>339</v>
      </c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</row>
    <row r="1983">
      <c r="A1983" s="6"/>
      <c r="B1983" s="6"/>
      <c r="C1983" s="6"/>
      <c r="D1983" s="6"/>
      <c r="E1983" s="6"/>
      <c r="F1983" s="6" t="s">
        <v>96</v>
      </c>
      <c r="G1983" s="6"/>
      <c r="H1983" s="6" t="b">
        <v>0</v>
      </c>
      <c r="I1983" s="6" t="b">
        <v>0</v>
      </c>
      <c r="J1983" s="6" t="b">
        <v>0</v>
      </c>
      <c r="K1983" s="106"/>
      <c r="L1983" s="43"/>
      <c r="M1983" s="24"/>
      <c r="N1983" s="6"/>
      <c r="O1983" s="6" t="b">
        <v>0</v>
      </c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43"/>
      <c r="AA1983" s="43"/>
      <c r="AB1983" s="43" t="s">
        <v>339</v>
      </c>
      <c r="AC1983" s="6" t="s">
        <v>339</v>
      </c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</row>
    <row r="1984">
      <c r="A1984" s="6"/>
      <c r="B1984" s="6"/>
      <c r="C1984" s="6"/>
      <c r="D1984" s="6"/>
      <c r="E1984" s="6"/>
      <c r="F1984" s="6" t="s">
        <v>96</v>
      </c>
      <c r="G1984" s="6"/>
      <c r="H1984" s="6" t="b">
        <v>0</v>
      </c>
      <c r="I1984" s="6" t="b">
        <v>0</v>
      </c>
      <c r="J1984" s="6" t="b">
        <v>0</v>
      </c>
      <c r="K1984" s="106"/>
      <c r="L1984" s="43"/>
      <c r="M1984" s="24"/>
      <c r="N1984" s="6"/>
      <c r="O1984" s="6" t="b">
        <v>0</v>
      </c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43"/>
      <c r="AA1984" s="43"/>
      <c r="AB1984" s="43" t="s">
        <v>339</v>
      </c>
      <c r="AC1984" s="6" t="s">
        <v>339</v>
      </c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</row>
    <row r="1985">
      <c r="A1985" s="6"/>
      <c r="B1985" s="6"/>
      <c r="C1985" s="6"/>
      <c r="D1985" s="6"/>
      <c r="E1985" s="6"/>
      <c r="F1985" s="6" t="s">
        <v>96</v>
      </c>
      <c r="G1985" s="6"/>
      <c r="H1985" s="6" t="b">
        <v>0</v>
      </c>
      <c r="I1985" s="6" t="b">
        <v>0</v>
      </c>
      <c r="J1985" s="6" t="b">
        <v>0</v>
      </c>
      <c r="K1985" s="106"/>
      <c r="L1985" s="43"/>
      <c r="M1985" s="24"/>
      <c r="N1985" s="6"/>
      <c r="O1985" s="6" t="b">
        <v>0</v>
      </c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43"/>
      <c r="AA1985" s="43"/>
      <c r="AB1985" s="43" t="s">
        <v>339</v>
      </c>
      <c r="AC1985" s="6" t="s">
        <v>339</v>
      </c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</row>
    <row r="1986">
      <c r="A1986" s="6"/>
      <c r="B1986" s="6"/>
      <c r="C1986" s="6"/>
      <c r="D1986" s="6"/>
      <c r="E1986" s="6"/>
      <c r="F1986" s="6" t="s">
        <v>96</v>
      </c>
      <c r="G1986" s="6"/>
      <c r="H1986" s="6" t="b">
        <v>0</v>
      </c>
      <c r="I1986" s="6" t="b">
        <v>0</v>
      </c>
      <c r="J1986" s="6" t="b">
        <v>0</v>
      </c>
      <c r="K1986" s="106"/>
      <c r="L1986" s="43"/>
      <c r="M1986" s="24"/>
      <c r="N1986" s="6"/>
      <c r="O1986" s="6" t="b">
        <v>0</v>
      </c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43"/>
      <c r="AA1986" s="43"/>
      <c r="AB1986" s="43" t="s">
        <v>339</v>
      </c>
      <c r="AC1986" s="6" t="s">
        <v>339</v>
      </c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</row>
    <row r="1987">
      <c r="A1987" s="6"/>
      <c r="B1987" s="6"/>
      <c r="C1987" s="6"/>
      <c r="D1987" s="6"/>
      <c r="E1987" s="6"/>
      <c r="F1987" s="6" t="s">
        <v>96</v>
      </c>
      <c r="G1987" s="6"/>
      <c r="H1987" s="6" t="b">
        <v>0</v>
      </c>
      <c r="I1987" s="6" t="b">
        <v>0</v>
      </c>
      <c r="J1987" s="6" t="b">
        <v>0</v>
      </c>
      <c r="K1987" s="106"/>
      <c r="L1987" s="43"/>
      <c r="M1987" s="24"/>
      <c r="N1987" s="6"/>
      <c r="O1987" s="6" t="b">
        <v>0</v>
      </c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43"/>
      <c r="AA1987" s="43"/>
      <c r="AB1987" s="43" t="s">
        <v>339</v>
      </c>
      <c r="AC1987" s="6" t="s">
        <v>339</v>
      </c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</row>
    <row r="1988">
      <c r="A1988" s="6"/>
      <c r="B1988" s="6"/>
      <c r="C1988" s="6"/>
      <c r="D1988" s="6"/>
      <c r="E1988" s="6"/>
      <c r="F1988" s="6" t="s">
        <v>96</v>
      </c>
      <c r="G1988" s="6"/>
      <c r="H1988" s="6" t="b">
        <v>0</v>
      </c>
      <c r="I1988" s="6" t="b">
        <v>0</v>
      </c>
      <c r="J1988" s="6" t="b">
        <v>0</v>
      </c>
      <c r="K1988" s="106"/>
      <c r="L1988" s="43"/>
      <c r="M1988" s="24"/>
      <c r="N1988" s="6"/>
      <c r="O1988" s="6" t="b">
        <v>0</v>
      </c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43"/>
      <c r="AA1988" s="43"/>
      <c r="AB1988" s="43" t="s">
        <v>339</v>
      </c>
      <c r="AC1988" s="6" t="s">
        <v>339</v>
      </c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</row>
    <row r="1989">
      <c r="A1989" s="6"/>
      <c r="B1989" s="6"/>
      <c r="C1989" s="6"/>
      <c r="D1989" s="6"/>
      <c r="E1989" s="6"/>
      <c r="F1989" s="6" t="s">
        <v>96</v>
      </c>
      <c r="G1989" s="6"/>
      <c r="H1989" s="6" t="b">
        <v>0</v>
      </c>
      <c r="I1989" s="6" t="b">
        <v>0</v>
      </c>
      <c r="J1989" s="6" t="b">
        <v>0</v>
      </c>
      <c r="K1989" s="106"/>
      <c r="L1989" s="43"/>
      <c r="M1989" s="24"/>
      <c r="N1989" s="6"/>
      <c r="O1989" s="6" t="b">
        <v>0</v>
      </c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43"/>
      <c r="AA1989" s="43"/>
      <c r="AB1989" s="43" t="s">
        <v>339</v>
      </c>
      <c r="AC1989" s="6" t="s">
        <v>339</v>
      </c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</row>
    <row r="1990">
      <c r="A1990" s="6"/>
      <c r="B1990" s="6"/>
      <c r="C1990" s="6"/>
      <c r="D1990" s="6"/>
      <c r="E1990" s="6"/>
      <c r="F1990" s="6" t="s">
        <v>96</v>
      </c>
      <c r="G1990" s="6"/>
      <c r="H1990" s="6" t="b">
        <v>0</v>
      </c>
      <c r="I1990" s="6" t="b">
        <v>0</v>
      </c>
      <c r="J1990" s="6" t="b">
        <v>0</v>
      </c>
      <c r="K1990" s="106"/>
      <c r="L1990" s="43"/>
      <c r="M1990" s="24"/>
      <c r="N1990" s="6"/>
      <c r="O1990" s="6" t="b">
        <v>0</v>
      </c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43"/>
      <c r="AA1990" s="43"/>
      <c r="AB1990" s="43" t="s">
        <v>339</v>
      </c>
      <c r="AC1990" s="6" t="s">
        <v>339</v>
      </c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</row>
    <row r="1991">
      <c r="A1991" s="6"/>
      <c r="B1991" s="6"/>
      <c r="C1991" s="6"/>
      <c r="D1991" s="6"/>
      <c r="E1991" s="6"/>
      <c r="F1991" s="6" t="s">
        <v>96</v>
      </c>
      <c r="G1991" s="6"/>
      <c r="H1991" s="6" t="b">
        <v>0</v>
      </c>
      <c r="I1991" s="6" t="b">
        <v>0</v>
      </c>
      <c r="J1991" s="6" t="b">
        <v>0</v>
      </c>
      <c r="K1991" s="106"/>
      <c r="L1991" s="43"/>
      <c r="M1991" s="24"/>
      <c r="N1991" s="6"/>
      <c r="O1991" s="6" t="b">
        <v>0</v>
      </c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43"/>
      <c r="AA1991" s="43"/>
      <c r="AB1991" s="43" t="s">
        <v>339</v>
      </c>
      <c r="AC1991" s="6" t="s">
        <v>339</v>
      </c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</row>
    <row r="1992">
      <c r="A1992" s="6"/>
      <c r="B1992" s="6"/>
      <c r="C1992" s="6"/>
      <c r="D1992" s="6"/>
      <c r="E1992" s="6"/>
      <c r="F1992" s="6" t="s">
        <v>96</v>
      </c>
      <c r="G1992" s="6"/>
      <c r="H1992" s="6" t="b">
        <v>0</v>
      </c>
      <c r="I1992" s="6" t="b">
        <v>0</v>
      </c>
      <c r="J1992" s="6" t="b">
        <v>0</v>
      </c>
      <c r="K1992" s="106"/>
      <c r="L1992" s="43"/>
      <c r="M1992" s="24"/>
      <c r="N1992" s="6"/>
      <c r="O1992" s="6" t="b">
        <v>0</v>
      </c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43"/>
      <c r="AA1992" s="43"/>
      <c r="AB1992" s="43" t="s">
        <v>339</v>
      </c>
      <c r="AC1992" s="6" t="s">
        <v>339</v>
      </c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</row>
    <row r="1993">
      <c r="A1993" s="6"/>
      <c r="B1993" s="6"/>
      <c r="C1993" s="6"/>
      <c r="D1993" s="6"/>
      <c r="E1993" s="6"/>
      <c r="F1993" s="6" t="s">
        <v>96</v>
      </c>
      <c r="G1993" s="6"/>
      <c r="H1993" s="6" t="b">
        <v>0</v>
      </c>
      <c r="I1993" s="6" t="b">
        <v>0</v>
      </c>
      <c r="J1993" s="6" t="b">
        <v>0</v>
      </c>
      <c r="K1993" s="106"/>
      <c r="L1993" s="43"/>
      <c r="M1993" s="24"/>
      <c r="N1993" s="6"/>
      <c r="O1993" s="6" t="b">
        <v>0</v>
      </c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43"/>
      <c r="AA1993" s="43"/>
      <c r="AB1993" s="43" t="s">
        <v>339</v>
      </c>
      <c r="AC1993" s="6" t="s">
        <v>339</v>
      </c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</row>
    <row r="1994">
      <c r="A1994" s="6"/>
      <c r="B1994" s="6"/>
      <c r="C1994" s="6"/>
      <c r="D1994" s="6"/>
      <c r="E1994" s="6"/>
      <c r="F1994" s="6" t="s">
        <v>96</v>
      </c>
      <c r="G1994" s="6"/>
      <c r="H1994" s="6" t="b">
        <v>0</v>
      </c>
      <c r="I1994" s="6" t="b">
        <v>0</v>
      </c>
      <c r="J1994" s="6" t="b">
        <v>0</v>
      </c>
      <c r="K1994" s="106"/>
      <c r="L1994" s="43"/>
      <c r="M1994" s="24"/>
      <c r="N1994" s="6"/>
      <c r="O1994" s="6" t="b">
        <v>0</v>
      </c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43"/>
      <c r="AA1994" s="43"/>
      <c r="AB1994" s="43" t="s">
        <v>339</v>
      </c>
      <c r="AC1994" s="6" t="s">
        <v>339</v>
      </c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</row>
    <row r="1995">
      <c r="A1995" s="6"/>
      <c r="B1995" s="6"/>
      <c r="C1995" s="6"/>
      <c r="D1995" s="6"/>
      <c r="E1995" s="6"/>
      <c r="F1995" s="6" t="s">
        <v>96</v>
      </c>
      <c r="G1995" s="6"/>
      <c r="H1995" s="6" t="b">
        <v>0</v>
      </c>
      <c r="I1995" s="6" t="b">
        <v>0</v>
      </c>
      <c r="J1995" s="6" t="b">
        <v>0</v>
      </c>
      <c r="K1995" s="106"/>
      <c r="L1995" s="43"/>
      <c r="M1995" s="24"/>
      <c r="N1995" s="6"/>
      <c r="O1995" s="6" t="b">
        <v>0</v>
      </c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43"/>
      <c r="AA1995" s="43"/>
      <c r="AB1995" s="43" t="s">
        <v>339</v>
      </c>
      <c r="AC1995" s="6" t="s">
        <v>339</v>
      </c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</row>
    <row r="1996">
      <c r="A1996" s="6"/>
      <c r="B1996" s="6"/>
      <c r="C1996" s="6"/>
      <c r="D1996" s="6"/>
      <c r="E1996" s="6"/>
      <c r="F1996" s="6" t="s">
        <v>96</v>
      </c>
      <c r="G1996" s="6"/>
      <c r="H1996" s="6" t="b">
        <v>0</v>
      </c>
      <c r="I1996" s="6" t="b">
        <v>0</v>
      </c>
      <c r="J1996" s="6" t="b">
        <v>0</v>
      </c>
      <c r="K1996" s="106"/>
      <c r="L1996" s="43"/>
      <c r="M1996" s="24"/>
      <c r="N1996" s="6"/>
      <c r="O1996" s="6" t="b">
        <v>0</v>
      </c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43"/>
      <c r="AA1996" s="43"/>
      <c r="AB1996" s="43" t="s">
        <v>339</v>
      </c>
      <c r="AC1996" s="6" t="s">
        <v>339</v>
      </c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</row>
    <row r="1997">
      <c r="A1997" s="6"/>
      <c r="B1997" s="6"/>
      <c r="C1997" s="6"/>
      <c r="D1997" s="6"/>
      <c r="E1997" s="6"/>
      <c r="F1997" s="6" t="s">
        <v>96</v>
      </c>
      <c r="G1997" s="6"/>
      <c r="H1997" s="6" t="b">
        <v>0</v>
      </c>
      <c r="I1997" s="6" t="b">
        <v>0</v>
      </c>
      <c r="J1997" s="6" t="b">
        <v>0</v>
      </c>
      <c r="K1997" s="106"/>
      <c r="L1997" s="43"/>
      <c r="M1997" s="24"/>
      <c r="N1997" s="6"/>
      <c r="O1997" s="6" t="b">
        <v>0</v>
      </c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43"/>
      <c r="AA1997" s="43"/>
      <c r="AB1997" s="43" t="s">
        <v>339</v>
      </c>
      <c r="AC1997" s="6" t="s">
        <v>339</v>
      </c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</row>
    <row r="1998">
      <c r="A1998" s="6"/>
      <c r="B1998" s="6"/>
      <c r="C1998" s="6"/>
      <c r="D1998" s="6"/>
      <c r="E1998" s="6"/>
      <c r="F1998" s="6" t="s">
        <v>96</v>
      </c>
      <c r="G1998" s="6"/>
      <c r="H1998" s="6" t="b">
        <v>0</v>
      </c>
      <c r="I1998" s="6" t="b">
        <v>0</v>
      </c>
      <c r="J1998" s="6" t="b">
        <v>0</v>
      </c>
      <c r="K1998" s="106"/>
      <c r="L1998" s="43"/>
      <c r="M1998" s="24"/>
      <c r="N1998" s="6"/>
      <c r="O1998" s="6" t="b">
        <v>0</v>
      </c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43"/>
      <c r="AA1998" s="43"/>
      <c r="AB1998" s="43" t="s">
        <v>339</v>
      </c>
      <c r="AC1998" s="6" t="s">
        <v>339</v>
      </c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</row>
    <row r="1999">
      <c r="A1999" s="6"/>
      <c r="B1999" s="6"/>
      <c r="C1999" s="6"/>
      <c r="D1999" s="6"/>
      <c r="E1999" s="6"/>
      <c r="F1999" s="6" t="s">
        <v>96</v>
      </c>
      <c r="G1999" s="6"/>
      <c r="H1999" s="6" t="b">
        <v>0</v>
      </c>
      <c r="I1999" s="6" t="b">
        <v>0</v>
      </c>
      <c r="J1999" s="6" t="b">
        <v>0</v>
      </c>
      <c r="K1999" s="106"/>
      <c r="L1999" s="43"/>
      <c r="M1999" s="24"/>
      <c r="N1999" s="6"/>
      <c r="O1999" s="6" t="b">
        <v>0</v>
      </c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43"/>
      <c r="AA1999" s="43"/>
      <c r="AB1999" s="43" t="s">
        <v>339</v>
      </c>
      <c r="AC1999" s="6" t="s">
        <v>339</v>
      </c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</row>
    <row r="2000">
      <c r="A2000" s="6"/>
      <c r="B2000" s="6"/>
      <c r="C2000" s="6"/>
      <c r="D2000" s="6"/>
      <c r="E2000" s="6"/>
      <c r="F2000" s="6" t="s">
        <v>96</v>
      </c>
      <c r="G2000" s="6"/>
      <c r="H2000" s="6" t="b">
        <v>0</v>
      </c>
      <c r="I2000" s="6" t="b">
        <v>0</v>
      </c>
      <c r="J2000" s="6" t="b">
        <v>0</v>
      </c>
      <c r="K2000" s="106"/>
      <c r="L2000" s="43"/>
      <c r="M2000" s="24"/>
      <c r="N2000" s="6"/>
      <c r="O2000" s="6" t="b">
        <v>0</v>
      </c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43"/>
      <c r="AA2000" s="43"/>
      <c r="AB2000" s="43" t="s">
        <v>339</v>
      </c>
      <c r="AC2000" s="6" t="s">
        <v>339</v>
      </c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</row>
    <row r="2001">
      <c r="A2001" s="6"/>
      <c r="B2001" s="6"/>
      <c r="C2001" s="6"/>
      <c r="D2001" s="6"/>
      <c r="E2001" s="6"/>
      <c r="F2001" s="6" t="s">
        <v>96</v>
      </c>
      <c r="G2001" s="6"/>
      <c r="H2001" s="6" t="b">
        <v>0</v>
      </c>
      <c r="I2001" s="6" t="b">
        <v>0</v>
      </c>
      <c r="J2001" s="6" t="b">
        <v>0</v>
      </c>
      <c r="K2001" s="106"/>
      <c r="L2001" s="43"/>
      <c r="M2001" s="24"/>
      <c r="N2001" s="6"/>
      <c r="O2001" s="6" t="b">
        <v>0</v>
      </c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43"/>
      <c r="AA2001" s="43"/>
      <c r="AB2001" s="43" t="s">
        <v>339</v>
      </c>
      <c r="AC2001" s="6" t="s">
        <v>339</v>
      </c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</row>
    <row r="2002">
      <c r="A2002" s="6"/>
      <c r="B2002" s="6"/>
      <c r="C2002" s="6"/>
      <c r="D2002" s="6"/>
      <c r="E2002" s="6"/>
      <c r="F2002" s="6" t="s">
        <v>96</v>
      </c>
      <c r="G2002" s="6"/>
      <c r="H2002" s="6" t="b">
        <v>0</v>
      </c>
      <c r="I2002" s="6" t="b">
        <v>0</v>
      </c>
      <c r="J2002" s="6" t="b">
        <v>0</v>
      </c>
      <c r="K2002" s="106"/>
      <c r="L2002" s="43"/>
      <c r="M2002" s="24"/>
      <c r="N2002" s="6"/>
      <c r="O2002" s="6" t="b">
        <v>0</v>
      </c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43"/>
      <c r="AA2002" s="43"/>
      <c r="AB2002" s="43" t="s">
        <v>339</v>
      </c>
      <c r="AC2002" s="6" t="s">
        <v>339</v>
      </c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</row>
    <row r="2003">
      <c r="A2003" s="6"/>
      <c r="B2003" s="6"/>
      <c r="C2003" s="6"/>
      <c r="D2003" s="6"/>
      <c r="E2003" s="6"/>
      <c r="F2003" s="6" t="s">
        <v>96</v>
      </c>
      <c r="G2003" s="6"/>
      <c r="H2003" s="6" t="b">
        <v>0</v>
      </c>
      <c r="I2003" s="6" t="b">
        <v>0</v>
      </c>
      <c r="J2003" s="6" t="b">
        <v>0</v>
      </c>
      <c r="K2003" s="106"/>
      <c r="L2003" s="43"/>
      <c r="M2003" s="24"/>
      <c r="N2003" s="6"/>
      <c r="O2003" s="6" t="b">
        <v>0</v>
      </c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43"/>
      <c r="AA2003" s="43"/>
      <c r="AB2003" s="43" t="s">
        <v>339</v>
      </c>
      <c r="AC2003" s="6" t="s">
        <v>339</v>
      </c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</row>
    <row r="2004">
      <c r="A2004" s="6"/>
      <c r="B2004" s="6"/>
      <c r="C2004" s="6"/>
      <c r="D2004" s="6"/>
      <c r="E2004" s="6"/>
      <c r="F2004" s="6" t="s">
        <v>96</v>
      </c>
      <c r="G2004" s="6"/>
      <c r="H2004" s="6" t="b">
        <v>0</v>
      </c>
      <c r="I2004" s="6" t="b">
        <v>0</v>
      </c>
      <c r="J2004" s="6" t="b">
        <v>0</v>
      </c>
      <c r="K2004" s="106"/>
      <c r="L2004" s="43"/>
      <c r="M2004" s="24"/>
      <c r="N2004" s="6"/>
      <c r="O2004" s="6" t="b">
        <v>0</v>
      </c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43"/>
      <c r="AA2004" s="43"/>
      <c r="AB2004" s="43" t="s">
        <v>339</v>
      </c>
      <c r="AC2004" s="6" t="s">
        <v>339</v>
      </c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</row>
    <row r="2005">
      <c r="A2005" s="6"/>
      <c r="B2005" s="6"/>
      <c r="C2005" s="6"/>
      <c r="D2005" s="6"/>
      <c r="E2005" s="6"/>
      <c r="F2005" s="6" t="s">
        <v>96</v>
      </c>
      <c r="G2005" s="6"/>
      <c r="H2005" s="6" t="b">
        <v>0</v>
      </c>
      <c r="I2005" s="6" t="b">
        <v>0</v>
      </c>
      <c r="J2005" s="6" t="b">
        <v>0</v>
      </c>
      <c r="K2005" s="106"/>
      <c r="L2005" s="43"/>
      <c r="M2005" s="24"/>
      <c r="N2005" s="6"/>
      <c r="O2005" s="6" t="b">
        <v>0</v>
      </c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43"/>
      <c r="AA2005" s="43"/>
      <c r="AB2005" s="43" t="s">
        <v>339</v>
      </c>
      <c r="AC2005" s="6" t="s">
        <v>339</v>
      </c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</row>
    <row r="2006">
      <c r="A2006" s="6"/>
      <c r="B2006" s="6"/>
      <c r="C2006" s="6"/>
      <c r="D2006" s="6"/>
      <c r="E2006" s="6"/>
      <c r="F2006" s="6" t="s">
        <v>96</v>
      </c>
      <c r="G2006" s="6"/>
      <c r="H2006" s="6" t="b">
        <v>0</v>
      </c>
      <c r="I2006" s="6" t="b">
        <v>0</v>
      </c>
      <c r="J2006" s="6" t="b">
        <v>0</v>
      </c>
      <c r="K2006" s="106"/>
      <c r="L2006" s="43"/>
      <c r="M2006" s="24"/>
      <c r="N2006" s="6"/>
      <c r="O2006" s="6" t="b">
        <v>0</v>
      </c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43"/>
      <c r="AA2006" s="43"/>
      <c r="AB2006" s="43" t="s">
        <v>339</v>
      </c>
      <c r="AC2006" s="6" t="s">
        <v>339</v>
      </c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</row>
    <row r="2007">
      <c r="A2007" s="6"/>
      <c r="B2007" s="6"/>
      <c r="C2007" s="6"/>
      <c r="D2007" s="6"/>
      <c r="E2007" s="6"/>
      <c r="F2007" s="6" t="s">
        <v>96</v>
      </c>
      <c r="G2007" s="6"/>
      <c r="H2007" s="6" t="b">
        <v>0</v>
      </c>
      <c r="I2007" s="6" t="b">
        <v>0</v>
      </c>
      <c r="J2007" s="6" t="b">
        <v>0</v>
      </c>
      <c r="K2007" s="106"/>
      <c r="L2007" s="43"/>
      <c r="M2007" s="24"/>
      <c r="N2007" s="6"/>
      <c r="O2007" s="6" t="b">
        <v>0</v>
      </c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43"/>
      <c r="AA2007" s="43"/>
      <c r="AB2007" s="43" t="s">
        <v>339</v>
      </c>
      <c r="AC2007" s="6" t="s">
        <v>339</v>
      </c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</row>
    <row r="2008">
      <c r="A2008" s="6"/>
      <c r="B2008" s="6"/>
      <c r="C2008" s="6"/>
      <c r="D2008" s="6"/>
      <c r="E2008" s="6"/>
      <c r="F2008" s="6" t="s">
        <v>96</v>
      </c>
      <c r="G2008" s="6"/>
      <c r="H2008" s="6" t="b">
        <v>0</v>
      </c>
      <c r="I2008" s="6" t="b">
        <v>0</v>
      </c>
      <c r="J2008" s="6" t="b">
        <v>0</v>
      </c>
      <c r="K2008" s="106"/>
      <c r="L2008" s="43"/>
      <c r="M2008" s="24"/>
      <c r="N2008" s="6"/>
      <c r="O2008" s="6" t="b">
        <v>0</v>
      </c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43"/>
      <c r="AA2008" s="43"/>
      <c r="AB2008" s="43" t="s">
        <v>339</v>
      </c>
      <c r="AC2008" s="6" t="s">
        <v>339</v>
      </c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</row>
    <row r="2009">
      <c r="A2009" s="6"/>
      <c r="B2009" s="6"/>
      <c r="C2009" s="6"/>
      <c r="D2009" s="6"/>
      <c r="E2009" s="6"/>
      <c r="F2009" s="6" t="s">
        <v>96</v>
      </c>
      <c r="G2009" s="6"/>
      <c r="H2009" s="6" t="b">
        <v>0</v>
      </c>
      <c r="I2009" s="6" t="b">
        <v>0</v>
      </c>
      <c r="J2009" s="6" t="b">
        <v>0</v>
      </c>
      <c r="K2009" s="106"/>
      <c r="L2009" s="43"/>
      <c r="M2009" s="24"/>
      <c r="N2009" s="6"/>
      <c r="O2009" s="6" t="b">
        <v>0</v>
      </c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43"/>
      <c r="AA2009" s="43"/>
      <c r="AB2009" s="43" t="s">
        <v>339</v>
      </c>
      <c r="AC2009" s="6" t="s">
        <v>339</v>
      </c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</row>
    <row r="2010">
      <c r="A2010" s="6"/>
      <c r="B2010" s="6"/>
      <c r="C2010" s="6"/>
      <c r="D2010" s="6"/>
      <c r="E2010" s="6"/>
      <c r="F2010" s="6" t="s">
        <v>96</v>
      </c>
      <c r="G2010" s="6"/>
      <c r="H2010" s="6" t="b">
        <v>0</v>
      </c>
      <c r="I2010" s="6" t="b">
        <v>0</v>
      </c>
      <c r="J2010" s="6" t="b">
        <v>0</v>
      </c>
      <c r="K2010" s="106"/>
      <c r="L2010" s="43"/>
      <c r="M2010" s="24"/>
      <c r="N2010" s="6"/>
      <c r="O2010" s="6" t="b">
        <v>0</v>
      </c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43"/>
      <c r="AA2010" s="43"/>
      <c r="AB2010" s="43" t="s">
        <v>339</v>
      </c>
      <c r="AC2010" s="6" t="s">
        <v>339</v>
      </c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</row>
    <row r="2011">
      <c r="A2011" s="6"/>
      <c r="B2011" s="6"/>
      <c r="C2011" s="6"/>
      <c r="D2011" s="6"/>
      <c r="E2011" s="6"/>
      <c r="F2011" s="6" t="s">
        <v>96</v>
      </c>
      <c r="G2011" s="6"/>
      <c r="H2011" s="6" t="b">
        <v>0</v>
      </c>
      <c r="I2011" s="6" t="b">
        <v>0</v>
      </c>
      <c r="J2011" s="6" t="b">
        <v>0</v>
      </c>
      <c r="K2011" s="106"/>
      <c r="L2011" s="43"/>
      <c r="M2011" s="24"/>
      <c r="N2011" s="6"/>
      <c r="O2011" s="6" t="b">
        <v>0</v>
      </c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43"/>
      <c r="AA2011" s="43"/>
      <c r="AB2011" s="43" t="s">
        <v>339</v>
      </c>
      <c r="AC2011" s="6" t="s">
        <v>339</v>
      </c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</row>
    <row r="2012">
      <c r="A2012" s="6"/>
      <c r="B2012" s="6"/>
      <c r="C2012" s="6"/>
      <c r="D2012" s="6"/>
      <c r="E2012" s="6"/>
      <c r="F2012" s="6" t="s">
        <v>96</v>
      </c>
      <c r="G2012" s="6"/>
      <c r="H2012" s="6" t="b">
        <v>0</v>
      </c>
      <c r="I2012" s="6" t="b">
        <v>0</v>
      </c>
      <c r="J2012" s="6" t="b">
        <v>0</v>
      </c>
      <c r="K2012" s="106"/>
      <c r="L2012" s="43"/>
      <c r="M2012" s="24"/>
      <c r="N2012" s="6"/>
      <c r="O2012" s="6" t="b">
        <v>0</v>
      </c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43"/>
      <c r="AA2012" s="43"/>
      <c r="AB2012" s="43" t="s">
        <v>339</v>
      </c>
      <c r="AC2012" s="6" t="s">
        <v>339</v>
      </c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</row>
    <row r="2013">
      <c r="A2013" s="6"/>
      <c r="B2013" s="6"/>
      <c r="C2013" s="6"/>
      <c r="D2013" s="6"/>
      <c r="E2013" s="6"/>
      <c r="F2013" s="6" t="s">
        <v>96</v>
      </c>
      <c r="G2013" s="6"/>
      <c r="H2013" s="6" t="b">
        <v>0</v>
      </c>
      <c r="I2013" s="6" t="b">
        <v>0</v>
      </c>
      <c r="J2013" s="6" t="b">
        <v>0</v>
      </c>
      <c r="K2013" s="106"/>
      <c r="L2013" s="43"/>
      <c r="M2013" s="24"/>
      <c r="N2013" s="6"/>
      <c r="O2013" s="6" t="b">
        <v>0</v>
      </c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43"/>
      <c r="AA2013" s="43"/>
      <c r="AB2013" s="43" t="s">
        <v>339</v>
      </c>
      <c r="AC2013" s="6" t="s">
        <v>339</v>
      </c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</row>
    <row r="2014">
      <c r="A2014" s="6"/>
      <c r="B2014" s="6"/>
      <c r="C2014" s="6"/>
      <c r="D2014" s="6"/>
      <c r="E2014" s="6"/>
      <c r="F2014" s="6" t="s">
        <v>96</v>
      </c>
      <c r="G2014" s="6"/>
      <c r="H2014" s="6" t="b">
        <v>0</v>
      </c>
      <c r="I2014" s="6" t="b">
        <v>0</v>
      </c>
      <c r="J2014" s="6" t="b">
        <v>0</v>
      </c>
      <c r="K2014" s="106"/>
      <c r="L2014" s="43"/>
      <c r="M2014" s="24"/>
      <c r="N2014" s="6"/>
      <c r="O2014" s="6" t="b">
        <v>0</v>
      </c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43"/>
      <c r="AA2014" s="43"/>
      <c r="AB2014" s="43" t="s">
        <v>339</v>
      </c>
      <c r="AC2014" s="6" t="s">
        <v>339</v>
      </c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</row>
    <row r="2015">
      <c r="A2015" s="6"/>
      <c r="B2015" s="6"/>
      <c r="C2015" s="6"/>
      <c r="D2015" s="6"/>
      <c r="E2015" s="6"/>
      <c r="F2015" s="6" t="s">
        <v>96</v>
      </c>
      <c r="G2015" s="6"/>
      <c r="H2015" s="6" t="b">
        <v>0</v>
      </c>
      <c r="I2015" s="6" t="b">
        <v>0</v>
      </c>
      <c r="J2015" s="6" t="b">
        <v>0</v>
      </c>
      <c r="K2015" s="106"/>
      <c r="L2015" s="43"/>
      <c r="M2015" s="24"/>
      <c r="N2015" s="6"/>
      <c r="O2015" s="6" t="b">
        <v>0</v>
      </c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43"/>
      <c r="AA2015" s="43"/>
      <c r="AB2015" s="43" t="s">
        <v>339</v>
      </c>
      <c r="AC2015" s="6" t="s">
        <v>339</v>
      </c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</row>
    <row r="2016">
      <c r="A2016" s="6"/>
      <c r="B2016" s="6"/>
      <c r="C2016" s="6"/>
      <c r="D2016" s="6"/>
      <c r="E2016" s="6"/>
      <c r="F2016" s="6" t="s">
        <v>96</v>
      </c>
      <c r="G2016" s="6"/>
      <c r="H2016" s="6" t="b">
        <v>0</v>
      </c>
      <c r="I2016" s="6" t="b">
        <v>0</v>
      </c>
      <c r="J2016" s="6" t="b">
        <v>0</v>
      </c>
      <c r="K2016" s="106"/>
      <c r="L2016" s="43"/>
      <c r="M2016" s="24"/>
      <c r="N2016" s="6"/>
      <c r="O2016" s="6" t="b">
        <v>0</v>
      </c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43"/>
      <c r="AA2016" s="43"/>
      <c r="AB2016" s="43" t="s">
        <v>339</v>
      </c>
      <c r="AC2016" s="6" t="s">
        <v>339</v>
      </c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</row>
    <row r="2017">
      <c r="A2017" s="6"/>
      <c r="B2017" s="6"/>
      <c r="C2017" s="6"/>
      <c r="D2017" s="6"/>
      <c r="E2017" s="6"/>
      <c r="F2017" s="6" t="s">
        <v>96</v>
      </c>
      <c r="G2017" s="6"/>
      <c r="H2017" s="6" t="b">
        <v>0</v>
      </c>
      <c r="I2017" s="6" t="b">
        <v>0</v>
      </c>
      <c r="J2017" s="6" t="b">
        <v>0</v>
      </c>
      <c r="K2017" s="106"/>
      <c r="L2017" s="43"/>
      <c r="M2017" s="24"/>
      <c r="N2017" s="6"/>
      <c r="O2017" s="6" t="b">
        <v>0</v>
      </c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43"/>
      <c r="AA2017" s="43"/>
      <c r="AB2017" s="43" t="s">
        <v>339</v>
      </c>
      <c r="AC2017" s="6" t="s">
        <v>339</v>
      </c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</row>
    <row r="2018">
      <c r="A2018" s="6"/>
      <c r="B2018" s="6"/>
      <c r="C2018" s="6"/>
      <c r="D2018" s="6"/>
      <c r="E2018" s="6"/>
      <c r="F2018" s="6" t="s">
        <v>96</v>
      </c>
      <c r="G2018" s="6"/>
      <c r="H2018" s="6" t="b">
        <v>0</v>
      </c>
      <c r="I2018" s="6" t="b">
        <v>0</v>
      </c>
      <c r="J2018" s="6" t="b">
        <v>0</v>
      </c>
      <c r="K2018" s="106"/>
      <c r="L2018" s="43"/>
      <c r="M2018" s="24"/>
      <c r="N2018" s="6"/>
      <c r="O2018" s="6" t="b">
        <v>0</v>
      </c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43"/>
      <c r="AA2018" s="43"/>
      <c r="AB2018" s="43" t="s">
        <v>339</v>
      </c>
      <c r="AC2018" s="6" t="s">
        <v>339</v>
      </c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</row>
    <row r="2019">
      <c r="A2019" s="6"/>
      <c r="B2019" s="6"/>
      <c r="C2019" s="6"/>
      <c r="D2019" s="6"/>
      <c r="E2019" s="6"/>
      <c r="F2019" s="6" t="s">
        <v>96</v>
      </c>
      <c r="G2019" s="6"/>
      <c r="H2019" s="6" t="b">
        <v>0</v>
      </c>
      <c r="I2019" s="6" t="b">
        <v>0</v>
      </c>
      <c r="J2019" s="6" t="b">
        <v>0</v>
      </c>
      <c r="K2019" s="106"/>
      <c r="L2019" s="43"/>
      <c r="M2019" s="24"/>
      <c r="N2019" s="6"/>
      <c r="O2019" s="6" t="b">
        <v>0</v>
      </c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43"/>
      <c r="AA2019" s="43"/>
      <c r="AB2019" s="43" t="s">
        <v>339</v>
      </c>
      <c r="AC2019" s="6" t="s">
        <v>339</v>
      </c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</row>
    <row r="2020">
      <c r="A2020" s="6"/>
      <c r="B2020" s="6"/>
      <c r="C2020" s="6"/>
      <c r="D2020" s="6"/>
      <c r="E2020" s="6"/>
      <c r="F2020" s="6" t="s">
        <v>96</v>
      </c>
      <c r="G2020" s="6"/>
      <c r="H2020" s="6" t="b">
        <v>0</v>
      </c>
      <c r="I2020" s="6" t="b">
        <v>0</v>
      </c>
      <c r="J2020" s="6" t="b">
        <v>0</v>
      </c>
      <c r="K2020" s="106"/>
      <c r="L2020" s="43"/>
      <c r="M2020" s="24"/>
      <c r="N2020" s="6"/>
      <c r="O2020" s="6" t="b">
        <v>0</v>
      </c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43"/>
      <c r="AA2020" s="43"/>
      <c r="AB2020" s="43" t="s">
        <v>339</v>
      </c>
      <c r="AC2020" s="6" t="s">
        <v>339</v>
      </c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</row>
    <row r="2021">
      <c r="A2021" s="6"/>
      <c r="B2021" s="6"/>
      <c r="C2021" s="6"/>
      <c r="D2021" s="6"/>
      <c r="E2021" s="6"/>
      <c r="F2021" s="6" t="s">
        <v>96</v>
      </c>
      <c r="G2021" s="6"/>
      <c r="H2021" s="6" t="b">
        <v>0</v>
      </c>
      <c r="I2021" s="6" t="b">
        <v>0</v>
      </c>
      <c r="J2021" s="6" t="b">
        <v>0</v>
      </c>
      <c r="K2021" s="106"/>
      <c r="L2021" s="43"/>
      <c r="M2021" s="24"/>
      <c r="N2021" s="6"/>
      <c r="O2021" s="6" t="b">
        <v>0</v>
      </c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43"/>
      <c r="AA2021" s="43"/>
      <c r="AB2021" s="43" t="s">
        <v>339</v>
      </c>
      <c r="AC2021" s="6" t="s">
        <v>339</v>
      </c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</row>
    <row r="2022">
      <c r="A2022" s="6"/>
      <c r="B2022" s="6"/>
      <c r="C2022" s="6"/>
      <c r="D2022" s="6"/>
      <c r="E2022" s="6"/>
      <c r="F2022" s="6" t="s">
        <v>96</v>
      </c>
      <c r="G2022" s="6"/>
      <c r="H2022" s="6" t="b">
        <v>0</v>
      </c>
      <c r="I2022" s="6" t="b">
        <v>0</v>
      </c>
      <c r="J2022" s="6" t="b">
        <v>0</v>
      </c>
      <c r="K2022" s="106"/>
      <c r="L2022" s="43"/>
      <c r="M2022" s="24"/>
      <c r="N2022" s="6"/>
      <c r="O2022" s="6" t="b">
        <v>0</v>
      </c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43"/>
      <c r="AA2022" s="43"/>
      <c r="AB2022" s="43" t="s">
        <v>339</v>
      </c>
      <c r="AC2022" s="6" t="s">
        <v>339</v>
      </c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</row>
    <row r="2023">
      <c r="A2023" s="6"/>
      <c r="B2023" s="6"/>
      <c r="C2023" s="6"/>
      <c r="D2023" s="6"/>
      <c r="E2023" s="6"/>
      <c r="F2023" s="6" t="s">
        <v>96</v>
      </c>
      <c r="G2023" s="6"/>
      <c r="H2023" s="6" t="b">
        <v>0</v>
      </c>
      <c r="I2023" s="6" t="b">
        <v>0</v>
      </c>
      <c r="J2023" s="6" t="b">
        <v>0</v>
      </c>
      <c r="K2023" s="106"/>
      <c r="L2023" s="43"/>
      <c r="M2023" s="24"/>
      <c r="N2023" s="6"/>
      <c r="O2023" s="6" t="b">
        <v>0</v>
      </c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43"/>
      <c r="AA2023" s="43"/>
      <c r="AB2023" s="43" t="s">
        <v>339</v>
      </c>
      <c r="AC2023" s="6" t="s">
        <v>339</v>
      </c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</row>
    <row r="2024">
      <c r="A2024" s="6"/>
      <c r="B2024" s="6"/>
      <c r="C2024" s="6"/>
      <c r="D2024" s="6"/>
      <c r="E2024" s="6"/>
      <c r="F2024" s="6" t="s">
        <v>96</v>
      </c>
      <c r="G2024" s="6"/>
      <c r="H2024" s="6" t="b">
        <v>0</v>
      </c>
      <c r="I2024" s="6" t="b">
        <v>0</v>
      </c>
      <c r="J2024" s="6" t="b">
        <v>0</v>
      </c>
      <c r="K2024" s="106"/>
      <c r="L2024" s="43"/>
      <c r="M2024" s="24"/>
      <c r="N2024" s="6"/>
      <c r="O2024" s="6" t="b">
        <v>0</v>
      </c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43"/>
      <c r="AA2024" s="43"/>
      <c r="AB2024" s="43" t="s">
        <v>339</v>
      </c>
      <c r="AC2024" s="6" t="s">
        <v>339</v>
      </c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</row>
    <row r="2025">
      <c r="A2025" s="6"/>
      <c r="B2025" s="6"/>
      <c r="C2025" s="6"/>
      <c r="D2025" s="6"/>
      <c r="E2025" s="6"/>
      <c r="F2025" s="6" t="s">
        <v>96</v>
      </c>
      <c r="G2025" s="6"/>
      <c r="H2025" s="6" t="b">
        <v>0</v>
      </c>
      <c r="I2025" s="6" t="b">
        <v>0</v>
      </c>
      <c r="J2025" s="6" t="b">
        <v>0</v>
      </c>
      <c r="K2025" s="106"/>
      <c r="L2025" s="43"/>
      <c r="M2025" s="24"/>
      <c r="N2025" s="6"/>
      <c r="O2025" s="6" t="b">
        <v>0</v>
      </c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43"/>
      <c r="AA2025" s="43"/>
      <c r="AB2025" s="43" t="s">
        <v>339</v>
      </c>
      <c r="AC2025" s="6" t="s">
        <v>339</v>
      </c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</row>
    <row r="2026">
      <c r="A2026" s="6"/>
      <c r="B2026" s="6"/>
      <c r="C2026" s="6"/>
      <c r="D2026" s="6"/>
      <c r="E2026" s="6"/>
      <c r="F2026" s="6" t="s">
        <v>96</v>
      </c>
      <c r="G2026" s="6"/>
      <c r="H2026" s="6" t="b">
        <v>0</v>
      </c>
      <c r="I2026" s="6" t="b">
        <v>0</v>
      </c>
      <c r="J2026" s="6" t="b">
        <v>0</v>
      </c>
      <c r="K2026" s="106"/>
      <c r="L2026" s="43"/>
      <c r="M2026" s="24"/>
      <c r="N2026" s="6"/>
      <c r="O2026" s="6" t="b">
        <v>0</v>
      </c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43"/>
      <c r="AA2026" s="43"/>
      <c r="AB2026" s="43" t="s">
        <v>339</v>
      </c>
      <c r="AC2026" s="6" t="s">
        <v>339</v>
      </c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</row>
    <row r="2027">
      <c r="A2027" s="6"/>
      <c r="B2027" s="6"/>
      <c r="C2027" s="6"/>
      <c r="D2027" s="6"/>
      <c r="E2027" s="6"/>
      <c r="F2027" s="6" t="s">
        <v>96</v>
      </c>
      <c r="G2027" s="6"/>
      <c r="H2027" s="6" t="b">
        <v>0</v>
      </c>
      <c r="I2027" s="6" t="b">
        <v>0</v>
      </c>
      <c r="J2027" s="6" t="b">
        <v>0</v>
      </c>
      <c r="K2027" s="106"/>
      <c r="L2027" s="43"/>
      <c r="M2027" s="24"/>
      <c r="N2027" s="6"/>
      <c r="O2027" s="6" t="b">
        <v>0</v>
      </c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43"/>
      <c r="AA2027" s="43"/>
      <c r="AB2027" s="43" t="s">
        <v>339</v>
      </c>
      <c r="AC2027" s="6" t="s">
        <v>339</v>
      </c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</row>
    <row r="2028">
      <c r="A2028" s="6"/>
      <c r="B2028" s="6"/>
      <c r="C2028" s="6"/>
      <c r="D2028" s="6"/>
      <c r="E2028" s="6"/>
      <c r="F2028" s="6" t="s">
        <v>96</v>
      </c>
      <c r="G2028" s="6"/>
      <c r="H2028" s="6" t="b">
        <v>0</v>
      </c>
      <c r="I2028" s="6" t="b">
        <v>0</v>
      </c>
      <c r="J2028" s="6" t="b">
        <v>0</v>
      </c>
      <c r="K2028" s="106"/>
      <c r="L2028" s="43"/>
      <c r="M2028" s="24"/>
      <c r="N2028" s="6"/>
      <c r="O2028" s="6" t="b">
        <v>0</v>
      </c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43"/>
      <c r="AA2028" s="43"/>
      <c r="AB2028" s="43" t="s">
        <v>339</v>
      </c>
      <c r="AC2028" s="6" t="s">
        <v>339</v>
      </c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</row>
    <row r="2029">
      <c r="A2029" s="6"/>
      <c r="B2029" s="6"/>
      <c r="C2029" s="6"/>
      <c r="D2029" s="6"/>
      <c r="E2029" s="6"/>
      <c r="F2029" s="6" t="s">
        <v>96</v>
      </c>
      <c r="G2029" s="6"/>
      <c r="H2029" s="6" t="b">
        <v>0</v>
      </c>
      <c r="I2029" s="6" t="b">
        <v>0</v>
      </c>
      <c r="J2029" s="6" t="b">
        <v>0</v>
      </c>
      <c r="K2029" s="106"/>
      <c r="L2029" s="43"/>
      <c r="M2029" s="24"/>
      <c r="N2029" s="6"/>
      <c r="O2029" s="6" t="b">
        <v>0</v>
      </c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43"/>
      <c r="AA2029" s="43"/>
      <c r="AB2029" s="43" t="s">
        <v>339</v>
      </c>
      <c r="AC2029" s="6" t="s">
        <v>339</v>
      </c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</row>
    <row r="2030">
      <c r="A2030" s="6"/>
      <c r="B2030" s="6"/>
      <c r="C2030" s="6"/>
      <c r="D2030" s="6"/>
      <c r="E2030" s="6"/>
      <c r="F2030" s="6" t="s">
        <v>96</v>
      </c>
      <c r="G2030" s="6"/>
      <c r="H2030" s="6" t="b">
        <v>0</v>
      </c>
      <c r="I2030" s="6" t="b">
        <v>0</v>
      </c>
      <c r="J2030" s="6" t="b">
        <v>0</v>
      </c>
      <c r="K2030" s="106"/>
      <c r="L2030" s="43"/>
      <c r="M2030" s="24"/>
      <c r="N2030" s="6"/>
      <c r="O2030" s="6" t="b">
        <v>0</v>
      </c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43"/>
      <c r="AA2030" s="43"/>
      <c r="AB2030" s="43" t="s">
        <v>339</v>
      </c>
      <c r="AC2030" s="6" t="s">
        <v>339</v>
      </c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</row>
    <row r="2031">
      <c r="A2031" s="6"/>
      <c r="B2031" s="6"/>
      <c r="C2031" s="6"/>
      <c r="D2031" s="6"/>
      <c r="E2031" s="6"/>
      <c r="F2031" s="6" t="s">
        <v>96</v>
      </c>
      <c r="G2031" s="6"/>
      <c r="H2031" s="6" t="b">
        <v>0</v>
      </c>
      <c r="I2031" s="6" t="b">
        <v>0</v>
      </c>
      <c r="J2031" s="6" t="b">
        <v>0</v>
      </c>
      <c r="K2031" s="106"/>
      <c r="L2031" s="43"/>
      <c r="M2031" s="24"/>
      <c r="N2031" s="6"/>
      <c r="O2031" s="6" t="b">
        <v>0</v>
      </c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43"/>
      <c r="AA2031" s="43"/>
      <c r="AB2031" s="43" t="s">
        <v>339</v>
      </c>
      <c r="AC2031" s="6" t="s">
        <v>339</v>
      </c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</row>
    <row r="2032">
      <c r="A2032" s="6"/>
      <c r="B2032" s="6"/>
      <c r="C2032" s="6"/>
      <c r="D2032" s="6"/>
      <c r="E2032" s="6"/>
      <c r="F2032" s="6" t="s">
        <v>96</v>
      </c>
      <c r="G2032" s="6"/>
      <c r="H2032" s="6" t="b">
        <v>0</v>
      </c>
      <c r="I2032" s="6" t="b">
        <v>0</v>
      </c>
      <c r="J2032" s="6" t="b">
        <v>0</v>
      </c>
      <c r="K2032" s="106"/>
      <c r="L2032" s="43"/>
      <c r="M2032" s="24"/>
      <c r="N2032" s="6"/>
      <c r="O2032" s="6" t="b">
        <v>0</v>
      </c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43"/>
      <c r="AA2032" s="43"/>
      <c r="AB2032" s="43" t="s">
        <v>339</v>
      </c>
      <c r="AC2032" s="6" t="s">
        <v>339</v>
      </c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</row>
    <row r="2033">
      <c r="A2033" s="6"/>
      <c r="B2033" s="6"/>
      <c r="C2033" s="6"/>
      <c r="D2033" s="6"/>
      <c r="E2033" s="6"/>
      <c r="F2033" s="6" t="s">
        <v>96</v>
      </c>
      <c r="G2033" s="6"/>
      <c r="H2033" s="6" t="b">
        <v>0</v>
      </c>
      <c r="I2033" s="6" t="b">
        <v>0</v>
      </c>
      <c r="J2033" s="6" t="b">
        <v>0</v>
      </c>
      <c r="K2033" s="106"/>
      <c r="L2033" s="43"/>
      <c r="M2033" s="24"/>
      <c r="N2033" s="6"/>
      <c r="O2033" s="6" t="b">
        <v>0</v>
      </c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43"/>
      <c r="AA2033" s="43"/>
      <c r="AB2033" s="43" t="s">
        <v>339</v>
      </c>
      <c r="AC2033" s="6" t="s">
        <v>339</v>
      </c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</row>
    <row r="2034">
      <c r="A2034" s="6"/>
      <c r="B2034" s="6"/>
      <c r="C2034" s="6"/>
      <c r="D2034" s="6"/>
      <c r="E2034" s="6"/>
      <c r="F2034" s="6" t="s">
        <v>96</v>
      </c>
      <c r="G2034" s="6"/>
      <c r="H2034" s="6" t="b">
        <v>0</v>
      </c>
      <c r="I2034" s="6" t="b">
        <v>0</v>
      </c>
      <c r="J2034" s="6" t="b">
        <v>0</v>
      </c>
      <c r="K2034" s="106"/>
      <c r="L2034" s="43"/>
      <c r="M2034" s="24"/>
      <c r="N2034" s="6"/>
      <c r="O2034" s="6" t="b">
        <v>0</v>
      </c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43"/>
      <c r="AA2034" s="43"/>
      <c r="AB2034" s="43" t="s">
        <v>339</v>
      </c>
      <c r="AC2034" s="6" t="s">
        <v>339</v>
      </c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</row>
    <row r="2035">
      <c r="A2035" s="6"/>
      <c r="B2035" s="6"/>
      <c r="C2035" s="6"/>
      <c r="D2035" s="6"/>
      <c r="E2035" s="6"/>
      <c r="F2035" s="6" t="s">
        <v>96</v>
      </c>
      <c r="G2035" s="6"/>
      <c r="H2035" s="6" t="b">
        <v>0</v>
      </c>
      <c r="I2035" s="6" t="b">
        <v>0</v>
      </c>
      <c r="J2035" s="6" t="b">
        <v>0</v>
      </c>
      <c r="K2035" s="106"/>
      <c r="L2035" s="43"/>
      <c r="M2035" s="24"/>
      <c r="N2035" s="6"/>
      <c r="O2035" s="6" t="b">
        <v>0</v>
      </c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43"/>
      <c r="AA2035" s="43"/>
      <c r="AB2035" s="43" t="s">
        <v>339</v>
      </c>
      <c r="AC2035" s="6" t="s">
        <v>339</v>
      </c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</row>
    <row r="2036">
      <c r="A2036" s="6"/>
      <c r="B2036" s="6"/>
      <c r="C2036" s="6"/>
      <c r="D2036" s="6"/>
      <c r="E2036" s="6"/>
      <c r="F2036" s="6" t="s">
        <v>96</v>
      </c>
      <c r="G2036" s="6"/>
      <c r="H2036" s="6" t="b">
        <v>0</v>
      </c>
      <c r="I2036" s="6" t="b">
        <v>0</v>
      </c>
      <c r="J2036" s="6" t="b">
        <v>0</v>
      </c>
      <c r="K2036" s="106"/>
      <c r="L2036" s="43"/>
      <c r="M2036" s="24"/>
      <c r="N2036" s="6"/>
      <c r="O2036" s="6" t="b">
        <v>0</v>
      </c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43"/>
      <c r="AA2036" s="43"/>
      <c r="AB2036" s="43" t="s">
        <v>339</v>
      </c>
      <c r="AC2036" s="6" t="s">
        <v>339</v>
      </c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</row>
    <row r="2037">
      <c r="A2037" s="6"/>
      <c r="B2037" s="6"/>
      <c r="C2037" s="6"/>
      <c r="D2037" s="6"/>
      <c r="E2037" s="6"/>
      <c r="F2037" s="6" t="s">
        <v>96</v>
      </c>
      <c r="G2037" s="6"/>
      <c r="H2037" s="6" t="b">
        <v>0</v>
      </c>
      <c r="I2037" s="6" t="b">
        <v>0</v>
      </c>
      <c r="J2037" s="6" t="b">
        <v>0</v>
      </c>
      <c r="K2037" s="106"/>
      <c r="L2037" s="43"/>
      <c r="M2037" s="24"/>
      <c r="N2037" s="6"/>
      <c r="O2037" s="6" t="b">
        <v>0</v>
      </c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43"/>
      <c r="AA2037" s="43"/>
      <c r="AB2037" s="43" t="s">
        <v>339</v>
      </c>
      <c r="AC2037" s="6" t="s">
        <v>339</v>
      </c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</row>
    <row r="2038">
      <c r="A2038" s="6"/>
      <c r="B2038" s="6"/>
      <c r="C2038" s="6"/>
      <c r="D2038" s="6"/>
      <c r="E2038" s="6"/>
      <c r="F2038" s="6" t="s">
        <v>96</v>
      </c>
      <c r="G2038" s="6"/>
      <c r="H2038" s="6" t="b">
        <v>0</v>
      </c>
      <c r="I2038" s="6" t="b">
        <v>0</v>
      </c>
      <c r="J2038" s="6" t="b">
        <v>0</v>
      </c>
      <c r="K2038" s="106"/>
      <c r="L2038" s="43"/>
      <c r="M2038" s="24"/>
      <c r="N2038" s="6"/>
      <c r="O2038" s="6" t="b">
        <v>0</v>
      </c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43"/>
      <c r="AA2038" s="43"/>
      <c r="AB2038" s="43" t="s">
        <v>339</v>
      </c>
      <c r="AC2038" s="6" t="s">
        <v>339</v>
      </c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</row>
    <row r="2039">
      <c r="A2039" s="6"/>
      <c r="B2039" s="6"/>
      <c r="C2039" s="6"/>
      <c r="D2039" s="6"/>
      <c r="E2039" s="6"/>
      <c r="F2039" s="6" t="s">
        <v>96</v>
      </c>
      <c r="G2039" s="6"/>
      <c r="H2039" s="6" t="b">
        <v>0</v>
      </c>
      <c r="I2039" s="6" t="b">
        <v>0</v>
      </c>
      <c r="J2039" s="6" t="b">
        <v>0</v>
      </c>
      <c r="K2039" s="106"/>
      <c r="L2039" s="43"/>
      <c r="M2039" s="24"/>
      <c r="N2039" s="6"/>
      <c r="O2039" s="6" t="b">
        <v>0</v>
      </c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43"/>
      <c r="AA2039" s="43"/>
      <c r="AB2039" s="43" t="s">
        <v>339</v>
      </c>
      <c r="AC2039" s="6" t="s">
        <v>339</v>
      </c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</row>
    <row r="2040">
      <c r="A2040" s="6"/>
      <c r="B2040" s="6"/>
      <c r="C2040" s="6"/>
      <c r="D2040" s="6"/>
      <c r="E2040" s="6"/>
      <c r="F2040" s="6" t="s">
        <v>96</v>
      </c>
      <c r="G2040" s="6"/>
      <c r="H2040" s="6" t="b">
        <v>0</v>
      </c>
      <c r="I2040" s="6" t="b">
        <v>0</v>
      </c>
      <c r="J2040" s="6" t="b">
        <v>0</v>
      </c>
      <c r="K2040" s="106"/>
      <c r="L2040" s="43"/>
      <c r="M2040" s="24"/>
      <c r="N2040" s="6"/>
      <c r="O2040" s="6" t="b">
        <v>0</v>
      </c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43"/>
      <c r="AA2040" s="43"/>
      <c r="AB2040" s="43" t="s">
        <v>339</v>
      </c>
      <c r="AC2040" s="6" t="s">
        <v>339</v>
      </c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</row>
    <row r="2041">
      <c r="A2041" s="6"/>
      <c r="B2041" s="6"/>
      <c r="C2041" s="6"/>
      <c r="D2041" s="6"/>
      <c r="E2041" s="6"/>
      <c r="F2041" s="6" t="s">
        <v>96</v>
      </c>
      <c r="G2041" s="6"/>
      <c r="H2041" s="6" t="b">
        <v>0</v>
      </c>
      <c r="I2041" s="6" t="b">
        <v>0</v>
      </c>
      <c r="J2041" s="6" t="b">
        <v>0</v>
      </c>
      <c r="K2041" s="106"/>
      <c r="L2041" s="43"/>
      <c r="M2041" s="24"/>
      <c r="N2041" s="6"/>
      <c r="O2041" s="6" t="b">
        <v>0</v>
      </c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43"/>
      <c r="AA2041" s="43"/>
      <c r="AB2041" s="43" t="s">
        <v>339</v>
      </c>
      <c r="AC2041" s="6" t="s">
        <v>339</v>
      </c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</row>
    <row r="2042">
      <c r="A2042" s="6"/>
      <c r="B2042" s="6"/>
      <c r="C2042" s="6"/>
      <c r="D2042" s="6"/>
      <c r="E2042" s="6"/>
      <c r="F2042" s="6" t="s">
        <v>96</v>
      </c>
      <c r="G2042" s="6"/>
      <c r="H2042" s="6" t="b">
        <v>0</v>
      </c>
      <c r="I2042" s="6" t="b">
        <v>0</v>
      </c>
      <c r="J2042" s="6" t="b">
        <v>0</v>
      </c>
      <c r="K2042" s="106"/>
      <c r="L2042" s="43"/>
      <c r="M2042" s="24"/>
      <c r="N2042" s="6"/>
      <c r="O2042" s="6" t="b">
        <v>0</v>
      </c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43"/>
      <c r="AA2042" s="43"/>
      <c r="AB2042" s="43" t="s">
        <v>339</v>
      </c>
      <c r="AC2042" s="6" t="s">
        <v>339</v>
      </c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</row>
    <row r="2043">
      <c r="A2043" s="6"/>
      <c r="B2043" s="6"/>
      <c r="C2043" s="6"/>
      <c r="D2043" s="6"/>
      <c r="E2043" s="6"/>
      <c r="F2043" s="6" t="s">
        <v>96</v>
      </c>
      <c r="G2043" s="6"/>
      <c r="H2043" s="6" t="b">
        <v>0</v>
      </c>
      <c r="I2043" s="6" t="b">
        <v>0</v>
      </c>
      <c r="J2043" s="6" t="b">
        <v>0</v>
      </c>
      <c r="K2043" s="106"/>
      <c r="L2043" s="43"/>
      <c r="M2043" s="24"/>
      <c r="N2043" s="6"/>
      <c r="O2043" s="6" t="b">
        <v>0</v>
      </c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43"/>
      <c r="AA2043" s="43"/>
      <c r="AB2043" s="43" t="s">
        <v>339</v>
      </c>
      <c r="AC2043" s="6" t="s">
        <v>339</v>
      </c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</row>
    <row r="2044">
      <c r="A2044" s="6"/>
      <c r="B2044" s="6"/>
      <c r="C2044" s="6"/>
      <c r="D2044" s="6"/>
      <c r="E2044" s="6"/>
      <c r="F2044" s="6" t="s">
        <v>96</v>
      </c>
      <c r="G2044" s="6"/>
      <c r="H2044" s="6" t="b">
        <v>0</v>
      </c>
      <c r="I2044" s="6" t="b">
        <v>0</v>
      </c>
      <c r="J2044" s="6" t="b">
        <v>0</v>
      </c>
      <c r="K2044" s="106"/>
      <c r="L2044" s="43"/>
      <c r="M2044" s="24"/>
      <c r="N2044" s="6"/>
      <c r="O2044" s="6" t="b">
        <v>0</v>
      </c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43"/>
      <c r="AA2044" s="43"/>
      <c r="AB2044" s="43" t="s">
        <v>339</v>
      </c>
      <c r="AC2044" s="6" t="s">
        <v>339</v>
      </c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</row>
    <row r="2045">
      <c r="A2045" s="6"/>
      <c r="B2045" s="6"/>
      <c r="C2045" s="6"/>
      <c r="D2045" s="6"/>
      <c r="E2045" s="6"/>
      <c r="F2045" s="6" t="s">
        <v>96</v>
      </c>
      <c r="G2045" s="6"/>
      <c r="H2045" s="6" t="b">
        <v>0</v>
      </c>
      <c r="I2045" s="6" t="b">
        <v>0</v>
      </c>
      <c r="J2045" s="6" t="b">
        <v>0</v>
      </c>
      <c r="K2045" s="106"/>
      <c r="L2045" s="43"/>
      <c r="M2045" s="24"/>
      <c r="N2045" s="6"/>
      <c r="O2045" s="6" t="b">
        <v>0</v>
      </c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43"/>
      <c r="AA2045" s="43"/>
      <c r="AB2045" s="43" t="s">
        <v>339</v>
      </c>
      <c r="AC2045" s="6" t="s">
        <v>339</v>
      </c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</row>
    <row r="2046">
      <c r="A2046" s="6"/>
      <c r="B2046" s="6"/>
      <c r="C2046" s="6"/>
      <c r="D2046" s="6"/>
      <c r="E2046" s="6"/>
      <c r="F2046" s="6" t="s">
        <v>96</v>
      </c>
      <c r="G2046" s="6"/>
      <c r="H2046" s="6" t="b">
        <v>0</v>
      </c>
      <c r="I2046" s="6" t="b">
        <v>0</v>
      </c>
      <c r="J2046" s="6" t="b">
        <v>0</v>
      </c>
      <c r="K2046" s="106"/>
      <c r="L2046" s="43"/>
      <c r="M2046" s="24"/>
      <c r="N2046" s="6"/>
      <c r="O2046" s="6" t="b">
        <v>0</v>
      </c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43"/>
      <c r="AA2046" s="43"/>
      <c r="AB2046" s="43" t="s">
        <v>339</v>
      </c>
      <c r="AC2046" s="6" t="s">
        <v>339</v>
      </c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</row>
    <row r="2047">
      <c r="A2047" s="6"/>
      <c r="B2047" s="6"/>
      <c r="C2047" s="6"/>
      <c r="D2047" s="6"/>
      <c r="E2047" s="6"/>
      <c r="F2047" s="6" t="s">
        <v>96</v>
      </c>
      <c r="G2047" s="6"/>
      <c r="H2047" s="6" t="b">
        <v>0</v>
      </c>
      <c r="I2047" s="6" t="b">
        <v>0</v>
      </c>
      <c r="J2047" s="6" t="b">
        <v>0</v>
      </c>
      <c r="K2047" s="106"/>
      <c r="L2047" s="43"/>
      <c r="M2047" s="24"/>
      <c r="N2047" s="6"/>
      <c r="O2047" s="6" t="b">
        <v>0</v>
      </c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43"/>
      <c r="AA2047" s="43"/>
      <c r="AB2047" s="43" t="s">
        <v>339</v>
      </c>
      <c r="AC2047" s="6" t="s">
        <v>339</v>
      </c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</row>
    <row r="2048">
      <c r="A2048" s="6"/>
      <c r="B2048" s="6"/>
      <c r="C2048" s="6"/>
      <c r="D2048" s="6"/>
      <c r="E2048" s="6"/>
      <c r="F2048" s="6" t="s">
        <v>96</v>
      </c>
      <c r="G2048" s="6"/>
      <c r="H2048" s="6" t="b">
        <v>0</v>
      </c>
      <c r="I2048" s="6" t="b">
        <v>0</v>
      </c>
      <c r="J2048" s="6" t="b">
        <v>0</v>
      </c>
      <c r="K2048" s="106"/>
      <c r="L2048" s="43"/>
      <c r="M2048" s="24"/>
      <c r="N2048" s="6"/>
      <c r="O2048" s="6" t="b">
        <v>0</v>
      </c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43"/>
      <c r="AA2048" s="43"/>
      <c r="AB2048" s="43" t="s">
        <v>339</v>
      </c>
      <c r="AC2048" s="6" t="s">
        <v>339</v>
      </c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</row>
    <row r="2049">
      <c r="A2049" s="6"/>
      <c r="B2049" s="6"/>
      <c r="C2049" s="6"/>
      <c r="D2049" s="6"/>
      <c r="E2049" s="6"/>
      <c r="F2049" s="6" t="s">
        <v>96</v>
      </c>
      <c r="G2049" s="6"/>
      <c r="H2049" s="6" t="b">
        <v>0</v>
      </c>
      <c r="I2049" s="6" t="b">
        <v>0</v>
      </c>
      <c r="J2049" s="6" t="b">
        <v>0</v>
      </c>
      <c r="K2049" s="106"/>
      <c r="L2049" s="43"/>
      <c r="M2049" s="24"/>
      <c r="N2049" s="6"/>
      <c r="O2049" s="6" t="b">
        <v>0</v>
      </c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43"/>
      <c r="AA2049" s="43"/>
      <c r="AB2049" s="43" t="s">
        <v>339</v>
      </c>
      <c r="AC2049" s="6" t="s">
        <v>339</v>
      </c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</row>
    <row r="2050">
      <c r="A2050" s="6"/>
      <c r="B2050" s="6"/>
      <c r="C2050" s="6"/>
      <c r="D2050" s="6"/>
      <c r="E2050" s="6"/>
      <c r="F2050" s="6" t="s">
        <v>96</v>
      </c>
      <c r="G2050" s="6"/>
      <c r="H2050" s="6" t="b">
        <v>0</v>
      </c>
      <c r="I2050" s="6" t="b">
        <v>0</v>
      </c>
      <c r="J2050" s="6" t="b">
        <v>0</v>
      </c>
      <c r="K2050" s="106"/>
      <c r="L2050" s="43"/>
      <c r="M2050" s="24"/>
      <c r="N2050" s="6"/>
      <c r="O2050" s="6" t="b">
        <v>0</v>
      </c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43"/>
      <c r="AA2050" s="43"/>
      <c r="AB2050" s="43" t="s">
        <v>339</v>
      </c>
      <c r="AC2050" s="6" t="s">
        <v>339</v>
      </c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</row>
    <row r="2051">
      <c r="A2051" s="6"/>
      <c r="B2051" s="6"/>
      <c r="C2051" s="6"/>
      <c r="D2051" s="6"/>
      <c r="E2051" s="6"/>
      <c r="F2051" s="6" t="s">
        <v>96</v>
      </c>
      <c r="G2051" s="6"/>
      <c r="H2051" s="6" t="b">
        <v>0</v>
      </c>
      <c r="I2051" s="6" t="b">
        <v>0</v>
      </c>
      <c r="J2051" s="6" t="b">
        <v>0</v>
      </c>
      <c r="K2051" s="106"/>
      <c r="L2051" s="43"/>
      <c r="M2051" s="24"/>
      <c r="N2051" s="6"/>
      <c r="O2051" s="6" t="b">
        <v>0</v>
      </c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43"/>
      <c r="AA2051" s="43"/>
      <c r="AB2051" s="43" t="s">
        <v>339</v>
      </c>
      <c r="AC2051" s="6" t="s">
        <v>339</v>
      </c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</row>
    <row r="2052">
      <c r="A2052" s="6"/>
      <c r="B2052" s="6"/>
      <c r="C2052" s="6"/>
      <c r="D2052" s="6"/>
      <c r="E2052" s="6"/>
      <c r="F2052" s="6" t="s">
        <v>96</v>
      </c>
      <c r="G2052" s="6"/>
      <c r="H2052" s="6" t="b">
        <v>0</v>
      </c>
      <c r="I2052" s="6" t="b">
        <v>0</v>
      </c>
      <c r="J2052" s="6" t="b">
        <v>0</v>
      </c>
      <c r="K2052" s="106"/>
      <c r="L2052" s="43"/>
      <c r="M2052" s="24"/>
      <c r="N2052" s="6"/>
      <c r="O2052" s="6" t="b">
        <v>0</v>
      </c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43"/>
      <c r="AA2052" s="43"/>
      <c r="AB2052" s="43" t="s">
        <v>339</v>
      </c>
      <c r="AC2052" s="6" t="s">
        <v>339</v>
      </c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</row>
    <row r="2053">
      <c r="A2053" s="6"/>
      <c r="B2053" s="6"/>
      <c r="C2053" s="6"/>
      <c r="D2053" s="6"/>
      <c r="E2053" s="6"/>
      <c r="F2053" s="6" t="s">
        <v>96</v>
      </c>
      <c r="G2053" s="6"/>
      <c r="H2053" s="6" t="b">
        <v>0</v>
      </c>
      <c r="I2053" s="6" t="b">
        <v>0</v>
      </c>
      <c r="J2053" s="6" t="b">
        <v>0</v>
      </c>
      <c r="K2053" s="106"/>
      <c r="L2053" s="43"/>
      <c r="M2053" s="24"/>
      <c r="N2053" s="6"/>
      <c r="O2053" s="6" t="b">
        <v>0</v>
      </c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43"/>
      <c r="AA2053" s="43"/>
      <c r="AB2053" s="43" t="s">
        <v>339</v>
      </c>
      <c r="AC2053" s="6" t="s">
        <v>339</v>
      </c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</row>
    <row r="2054">
      <c r="A2054" s="6"/>
      <c r="B2054" s="6"/>
      <c r="C2054" s="6"/>
      <c r="D2054" s="6"/>
      <c r="E2054" s="6"/>
      <c r="F2054" s="6" t="s">
        <v>96</v>
      </c>
      <c r="G2054" s="6"/>
      <c r="H2054" s="6" t="b">
        <v>0</v>
      </c>
      <c r="I2054" s="6" t="b">
        <v>0</v>
      </c>
      <c r="J2054" s="6" t="b">
        <v>0</v>
      </c>
      <c r="K2054" s="106"/>
      <c r="L2054" s="43"/>
      <c r="M2054" s="24"/>
      <c r="N2054" s="6"/>
      <c r="O2054" s="6" t="b">
        <v>0</v>
      </c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43"/>
      <c r="AA2054" s="43"/>
      <c r="AB2054" s="43" t="s">
        <v>339</v>
      </c>
      <c r="AC2054" s="6" t="s">
        <v>339</v>
      </c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</row>
    <row r="2055">
      <c r="A2055" s="6"/>
      <c r="B2055" s="6"/>
      <c r="C2055" s="6"/>
      <c r="D2055" s="6"/>
      <c r="E2055" s="6"/>
      <c r="F2055" s="6" t="s">
        <v>96</v>
      </c>
      <c r="G2055" s="6"/>
      <c r="H2055" s="6" t="b">
        <v>0</v>
      </c>
      <c r="I2055" s="6" t="b">
        <v>0</v>
      </c>
      <c r="J2055" s="6" t="b">
        <v>0</v>
      </c>
      <c r="K2055" s="106"/>
      <c r="L2055" s="43"/>
      <c r="M2055" s="24"/>
      <c r="N2055" s="6"/>
      <c r="O2055" s="6" t="b">
        <v>0</v>
      </c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43"/>
      <c r="AA2055" s="43"/>
      <c r="AB2055" s="43" t="s">
        <v>339</v>
      </c>
      <c r="AC2055" s="6" t="s">
        <v>339</v>
      </c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</row>
    <row r="2056">
      <c r="A2056" s="6"/>
      <c r="B2056" s="6"/>
      <c r="C2056" s="6"/>
      <c r="D2056" s="6"/>
      <c r="E2056" s="6"/>
      <c r="F2056" s="6" t="s">
        <v>96</v>
      </c>
      <c r="G2056" s="6"/>
      <c r="H2056" s="6" t="b">
        <v>0</v>
      </c>
      <c r="I2056" s="6" t="b">
        <v>0</v>
      </c>
      <c r="J2056" s="6" t="b">
        <v>0</v>
      </c>
      <c r="K2056" s="106"/>
      <c r="L2056" s="43"/>
      <c r="M2056" s="24"/>
      <c r="N2056" s="6"/>
      <c r="O2056" s="6" t="b">
        <v>0</v>
      </c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43"/>
      <c r="AA2056" s="43"/>
      <c r="AB2056" s="43" t="s">
        <v>339</v>
      </c>
      <c r="AC2056" s="6" t="s">
        <v>339</v>
      </c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</row>
    <row r="2057">
      <c r="A2057" s="6"/>
      <c r="B2057" s="6"/>
      <c r="C2057" s="6"/>
      <c r="D2057" s="6"/>
      <c r="E2057" s="6"/>
      <c r="F2057" s="6" t="s">
        <v>96</v>
      </c>
      <c r="G2057" s="6"/>
      <c r="H2057" s="6" t="b">
        <v>0</v>
      </c>
      <c r="I2057" s="6" t="b">
        <v>0</v>
      </c>
      <c r="J2057" s="6" t="b">
        <v>0</v>
      </c>
      <c r="K2057" s="106"/>
      <c r="L2057" s="43"/>
      <c r="M2057" s="24"/>
      <c r="N2057" s="6"/>
      <c r="O2057" s="6" t="b">
        <v>0</v>
      </c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43"/>
      <c r="AA2057" s="43"/>
      <c r="AB2057" s="43" t="s">
        <v>339</v>
      </c>
      <c r="AC2057" s="6" t="s">
        <v>339</v>
      </c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</row>
    <row r="2058">
      <c r="A2058" s="6"/>
      <c r="B2058" s="6"/>
      <c r="C2058" s="6"/>
      <c r="D2058" s="6"/>
      <c r="E2058" s="6"/>
      <c r="F2058" s="6" t="s">
        <v>96</v>
      </c>
      <c r="G2058" s="6"/>
      <c r="H2058" s="6" t="b">
        <v>0</v>
      </c>
      <c r="I2058" s="6" t="b">
        <v>0</v>
      </c>
      <c r="J2058" s="6" t="b">
        <v>0</v>
      </c>
      <c r="K2058" s="106"/>
      <c r="L2058" s="43"/>
      <c r="M2058" s="24"/>
      <c r="N2058" s="6"/>
      <c r="O2058" s="6" t="b">
        <v>0</v>
      </c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43"/>
      <c r="AA2058" s="43"/>
      <c r="AB2058" s="43" t="s">
        <v>339</v>
      </c>
      <c r="AC2058" s="6" t="s">
        <v>339</v>
      </c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</row>
    <row r="2059">
      <c r="A2059" s="6"/>
      <c r="B2059" s="6"/>
      <c r="C2059" s="6"/>
      <c r="D2059" s="6"/>
      <c r="E2059" s="6"/>
      <c r="F2059" s="6" t="s">
        <v>96</v>
      </c>
      <c r="G2059" s="6"/>
      <c r="H2059" s="6" t="b">
        <v>0</v>
      </c>
      <c r="I2059" s="6" t="b">
        <v>0</v>
      </c>
      <c r="J2059" s="6" t="b">
        <v>0</v>
      </c>
      <c r="K2059" s="106"/>
      <c r="L2059" s="43"/>
      <c r="M2059" s="24"/>
      <c r="N2059" s="6"/>
      <c r="O2059" s="6" t="b">
        <v>0</v>
      </c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43"/>
      <c r="AA2059" s="43"/>
      <c r="AB2059" s="43" t="s">
        <v>339</v>
      </c>
      <c r="AC2059" s="6" t="s">
        <v>339</v>
      </c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</row>
    <row r="2060">
      <c r="A2060" s="6"/>
      <c r="B2060" s="6"/>
      <c r="C2060" s="6"/>
      <c r="D2060" s="6"/>
      <c r="E2060" s="6"/>
      <c r="F2060" s="6" t="s">
        <v>96</v>
      </c>
      <c r="G2060" s="6"/>
      <c r="H2060" s="6" t="b">
        <v>0</v>
      </c>
      <c r="I2060" s="6" t="b">
        <v>0</v>
      </c>
      <c r="J2060" s="6" t="b">
        <v>0</v>
      </c>
      <c r="K2060" s="106"/>
      <c r="L2060" s="43"/>
      <c r="M2060" s="24"/>
      <c r="N2060" s="6"/>
      <c r="O2060" s="6" t="b">
        <v>0</v>
      </c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43"/>
      <c r="AA2060" s="43"/>
      <c r="AB2060" s="43" t="s">
        <v>339</v>
      </c>
      <c r="AC2060" s="6" t="s">
        <v>339</v>
      </c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</row>
    <row r="2061">
      <c r="A2061" s="6"/>
      <c r="B2061" s="6"/>
      <c r="C2061" s="6"/>
      <c r="D2061" s="6"/>
      <c r="E2061" s="6"/>
      <c r="F2061" s="6" t="s">
        <v>96</v>
      </c>
      <c r="G2061" s="6"/>
      <c r="H2061" s="6" t="b">
        <v>0</v>
      </c>
      <c r="I2061" s="6" t="b">
        <v>0</v>
      </c>
      <c r="J2061" s="6" t="b">
        <v>0</v>
      </c>
      <c r="K2061" s="106"/>
      <c r="L2061" s="43"/>
      <c r="M2061" s="24"/>
      <c r="N2061" s="6"/>
      <c r="O2061" s="6" t="b">
        <v>0</v>
      </c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43"/>
      <c r="AA2061" s="43"/>
      <c r="AB2061" s="43" t="s">
        <v>339</v>
      </c>
      <c r="AC2061" s="6" t="s">
        <v>339</v>
      </c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</row>
    <row r="2062">
      <c r="A2062" s="6"/>
      <c r="B2062" s="6"/>
      <c r="C2062" s="6"/>
      <c r="D2062" s="6"/>
      <c r="E2062" s="6"/>
      <c r="F2062" s="6" t="s">
        <v>96</v>
      </c>
      <c r="G2062" s="6"/>
      <c r="H2062" s="6" t="b">
        <v>0</v>
      </c>
      <c r="I2062" s="6" t="b">
        <v>0</v>
      </c>
      <c r="J2062" s="6" t="b">
        <v>0</v>
      </c>
      <c r="K2062" s="106"/>
      <c r="L2062" s="43"/>
      <c r="M2062" s="24"/>
      <c r="N2062" s="6"/>
      <c r="O2062" s="6" t="b">
        <v>0</v>
      </c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43"/>
      <c r="AA2062" s="43"/>
      <c r="AB2062" s="43" t="s">
        <v>339</v>
      </c>
      <c r="AC2062" s="6" t="s">
        <v>339</v>
      </c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</row>
    <row r="2063">
      <c r="A2063" s="6"/>
      <c r="B2063" s="6"/>
      <c r="C2063" s="6"/>
      <c r="D2063" s="6"/>
      <c r="E2063" s="6"/>
      <c r="F2063" s="6" t="s">
        <v>96</v>
      </c>
      <c r="G2063" s="6"/>
      <c r="H2063" s="6" t="b">
        <v>0</v>
      </c>
      <c r="I2063" s="6" t="b">
        <v>0</v>
      </c>
      <c r="J2063" s="6" t="b">
        <v>0</v>
      </c>
      <c r="K2063" s="106"/>
      <c r="L2063" s="43"/>
      <c r="M2063" s="24"/>
      <c r="N2063" s="6"/>
      <c r="O2063" s="6" t="b">
        <v>0</v>
      </c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43"/>
      <c r="AA2063" s="43"/>
      <c r="AB2063" s="43" t="s">
        <v>339</v>
      </c>
      <c r="AC2063" s="6" t="s">
        <v>339</v>
      </c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</row>
    <row r="2064">
      <c r="A2064" s="6"/>
      <c r="B2064" s="6"/>
      <c r="C2064" s="6"/>
      <c r="D2064" s="6"/>
      <c r="E2064" s="6"/>
      <c r="F2064" s="6" t="s">
        <v>96</v>
      </c>
      <c r="G2064" s="6"/>
      <c r="H2064" s="6" t="b">
        <v>0</v>
      </c>
      <c r="I2064" s="6" t="b">
        <v>0</v>
      </c>
      <c r="J2064" s="6" t="b">
        <v>0</v>
      </c>
      <c r="K2064" s="106"/>
      <c r="L2064" s="43"/>
      <c r="M2064" s="24"/>
      <c r="N2064" s="6"/>
      <c r="O2064" s="6" t="b">
        <v>0</v>
      </c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43"/>
      <c r="AA2064" s="43"/>
      <c r="AB2064" s="43" t="s">
        <v>339</v>
      </c>
      <c r="AC2064" s="6" t="s">
        <v>339</v>
      </c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</row>
    <row r="2065">
      <c r="A2065" s="6"/>
      <c r="B2065" s="6"/>
      <c r="C2065" s="6"/>
      <c r="D2065" s="6"/>
      <c r="E2065" s="6"/>
      <c r="F2065" s="6" t="s">
        <v>96</v>
      </c>
      <c r="G2065" s="6"/>
      <c r="H2065" s="6" t="b">
        <v>0</v>
      </c>
      <c r="I2065" s="6" t="b">
        <v>0</v>
      </c>
      <c r="J2065" s="6" t="b">
        <v>0</v>
      </c>
      <c r="K2065" s="106"/>
      <c r="L2065" s="43"/>
      <c r="M2065" s="24"/>
      <c r="N2065" s="6"/>
      <c r="O2065" s="6" t="b">
        <v>0</v>
      </c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43"/>
      <c r="AA2065" s="43"/>
      <c r="AB2065" s="43" t="s">
        <v>339</v>
      </c>
      <c r="AC2065" s="6" t="s">
        <v>339</v>
      </c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</row>
    <row r="2066">
      <c r="A2066" s="6"/>
      <c r="B2066" s="6"/>
      <c r="C2066" s="6"/>
      <c r="D2066" s="6"/>
      <c r="E2066" s="6"/>
      <c r="F2066" s="6" t="s">
        <v>96</v>
      </c>
      <c r="G2066" s="6"/>
      <c r="H2066" s="6" t="b">
        <v>0</v>
      </c>
      <c r="I2066" s="6" t="b">
        <v>0</v>
      </c>
      <c r="J2066" s="6" t="b">
        <v>0</v>
      </c>
      <c r="K2066" s="106"/>
      <c r="L2066" s="43"/>
      <c r="M2066" s="24"/>
      <c r="N2066" s="6"/>
      <c r="O2066" s="6" t="b">
        <v>0</v>
      </c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43"/>
      <c r="AA2066" s="43"/>
      <c r="AB2066" s="43" t="s">
        <v>339</v>
      </c>
      <c r="AC2066" s="6" t="s">
        <v>339</v>
      </c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</row>
    <row r="2067">
      <c r="A2067" s="6"/>
      <c r="B2067" s="6"/>
      <c r="C2067" s="6"/>
      <c r="D2067" s="6"/>
      <c r="E2067" s="6"/>
      <c r="F2067" s="6" t="s">
        <v>96</v>
      </c>
      <c r="G2067" s="6"/>
      <c r="H2067" s="6" t="b">
        <v>0</v>
      </c>
      <c r="I2067" s="6" t="b">
        <v>0</v>
      </c>
      <c r="J2067" s="6" t="b">
        <v>0</v>
      </c>
      <c r="K2067" s="106"/>
      <c r="L2067" s="43"/>
      <c r="M2067" s="24"/>
      <c r="N2067" s="6"/>
      <c r="O2067" s="6" t="b">
        <v>0</v>
      </c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43"/>
      <c r="AA2067" s="43"/>
      <c r="AB2067" s="43" t="s">
        <v>339</v>
      </c>
      <c r="AC2067" s="6" t="s">
        <v>339</v>
      </c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</row>
    <row r="2068">
      <c r="A2068" s="6"/>
      <c r="B2068" s="6"/>
      <c r="C2068" s="6"/>
      <c r="D2068" s="6"/>
      <c r="E2068" s="6"/>
      <c r="F2068" s="6" t="s">
        <v>96</v>
      </c>
      <c r="G2068" s="6"/>
      <c r="H2068" s="6" t="b">
        <v>0</v>
      </c>
      <c r="I2068" s="6" t="b">
        <v>0</v>
      </c>
      <c r="J2068" s="6" t="b">
        <v>0</v>
      </c>
      <c r="K2068" s="106"/>
      <c r="L2068" s="43"/>
      <c r="M2068" s="24"/>
      <c r="N2068" s="6"/>
      <c r="O2068" s="6" t="b">
        <v>0</v>
      </c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43"/>
      <c r="AA2068" s="43"/>
      <c r="AB2068" s="43" t="s">
        <v>339</v>
      </c>
      <c r="AC2068" s="6" t="s">
        <v>339</v>
      </c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</row>
    <row r="2069">
      <c r="A2069" s="6"/>
      <c r="B2069" s="6"/>
      <c r="C2069" s="6"/>
      <c r="D2069" s="6"/>
      <c r="E2069" s="6"/>
      <c r="F2069" s="6" t="s">
        <v>96</v>
      </c>
      <c r="G2069" s="6"/>
      <c r="H2069" s="6" t="b">
        <v>0</v>
      </c>
      <c r="I2069" s="6" t="b">
        <v>0</v>
      </c>
      <c r="J2069" s="6" t="b">
        <v>0</v>
      </c>
      <c r="K2069" s="106"/>
      <c r="L2069" s="43"/>
      <c r="M2069" s="24"/>
      <c r="N2069" s="6"/>
      <c r="O2069" s="6" t="b">
        <v>0</v>
      </c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43"/>
      <c r="AA2069" s="43"/>
      <c r="AB2069" s="43" t="s">
        <v>339</v>
      </c>
      <c r="AC2069" s="6" t="s">
        <v>339</v>
      </c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</row>
    <row r="2070">
      <c r="A2070" s="6"/>
      <c r="B2070" s="6"/>
      <c r="C2070" s="6"/>
      <c r="D2070" s="6"/>
      <c r="E2070" s="6"/>
      <c r="F2070" s="6" t="s">
        <v>96</v>
      </c>
      <c r="G2070" s="6"/>
      <c r="H2070" s="6" t="b">
        <v>0</v>
      </c>
      <c r="I2070" s="6" t="b">
        <v>0</v>
      </c>
      <c r="J2070" s="6" t="b">
        <v>0</v>
      </c>
      <c r="K2070" s="106"/>
      <c r="L2070" s="43"/>
      <c r="M2070" s="24"/>
      <c r="N2070" s="6"/>
      <c r="O2070" s="6" t="b">
        <v>0</v>
      </c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43"/>
      <c r="AA2070" s="43"/>
      <c r="AB2070" s="43" t="s">
        <v>339</v>
      </c>
      <c r="AC2070" s="6" t="s">
        <v>339</v>
      </c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</row>
    <row r="2071">
      <c r="A2071" s="6"/>
      <c r="B2071" s="6"/>
      <c r="C2071" s="6"/>
      <c r="D2071" s="6"/>
      <c r="E2071" s="6"/>
      <c r="F2071" s="6" t="s">
        <v>96</v>
      </c>
      <c r="G2071" s="6"/>
      <c r="H2071" s="6" t="b">
        <v>0</v>
      </c>
      <c r="I2071" s="6" t="b">
        <v>0</v>
      </c>
      <c r="J2071" s="6" t="b">
        <v>0</v>
      </c>
      <c r="K2071" s="106"/>
      <c r="L2071" s="43"/>
      <c r="M2071" s="24"/>
      <c r="N2071" s="6"/>
      <c r="O2071" s="6" t="b">
        <v>0</v>
      </c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43"/>
      <c r="AA2071" s="43"/>
      <c r="AB2071" s="43" t="s">
        <v>339</v>
      </c>
      <c r="AC2071" s="6" t="s">
        <v>339</v>
      </c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</row>
    <row r="2072">
      <c r="A2072" s="6"/>
      <c r="B2072" s="6"/>
      <c r="C2072" s="6"/>
      <c r="D2072" s="6"/>
      <c r="E2072" s="6"/>
      <c r="F2072" s="6" t="s">
        <v>96</v>
      </c>
      <c r="G2072" s="6"/>
      <c r="H2072" s="6" t="b">
        <v>0</v>
      </c>
      <c r="I2072" s="6" t="b">
        <v>0</v>
      </c>
      <c r="J2072" s="6" t="b">
        <v>0</v>
      </c>
      <c r="K2072" s="106"/>
      <c r="L2072" s="43"/>
      <c r="M2072" s="24"/>
      <c r="N2072" s="6"/>
      <c r="O2072" s="6" t="b">
        <v>0</v>
      </c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43"/>
      <c r="AA2072" s="43"/>
      <c r="AB2072" s="43" t="s">
        <v>339</v>
      </c>
      <c r="AC2072" s="6" t="s">
        <v>339</v>
      </c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</row>
    <row r="2073">
      <c r="A2073" s="6"/>
      <c r="B2073" s="6"/>
      <c r="C2073" s="6"/>
      <c r="D2073" s="6"/>
      <c r="E2073" s="6"/>
      <c r="F2073" s="6" t="s">
        <v>96</v>
      </c>
      <c r="G2073" s="6"/>
      <c r="H2073" s="6" t="b">
        <v>0</v>
      </c>
      <c r="I2073" s="6" t="b">
        <v>0</v>
      </c>
      <c r="J2073" s="6" t="b">
        <v>0</v>
      </c>
      <c r="K2073" s="106"/>
      <c r="L2073" s="43"/>
      <c r="M2073" s="24"/>
      <c r="N2073" s="6"/>
      <c r="O2073" s="6" t="b">
        <v>0</v>
      </c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43"/>
      <c r="AA2073" s="43"/>
      <c r="AB2073" s="43" t="s">
        <v>339</v>
      </c>
      <c r="AC2073" s="6" t="s">
        <v>339</v>
      </c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</row>
    <row r="2074">
      <c r="A2074" s="6"/>
      <c r="B2074" s="6"/>
      <c r="C2074" s="6"/>
      <c r="D2074" s="6"/>
      <c r="E2074" s="6"/>
      <c r="F2074" s="6" t="s">
        <v>96</v>
      </c>
      <c r="G2074" s="6"/>
      <c r="H2074" s="6" t="b">
        <v>0</v>
      </c>
      <c r="I2074" s="6" t="b">
        <v>0</v>
      </c>
      <c r="J2074" s="6" t="b">
        <v>0</v>
      </c>
      <c r="K2074" s="106"/>
      <c r="L2074" s="43"/>
      <c r="M2074" s="24"/>
      <c r="N2074" s="6"/>
      <c r="O2074" s="6" t="b">
        <v>0</v>
      </c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43"/>
      <c r="AA2074" s="43"/>
      <c r="AB2074" s="43" t="s">
        <v>339</v>
      </c>
      <c r="AC2074" s="6" t="s">
        <v>339</v>
      </c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</row>
    <row r="2075">
      <c r="A2075" s="6"/>
      <c r="B2075" s="6"/>
      <c r="C2075" s="6"/>
      <c r="D2075" s="6"/>
      <c r="E2075" s="6"/>
      <c r="F2075" s="6" t="s">
        <v>96</v>
      </c>
      <c r="G2075" s="6"/>
      <c r="H2075" s="6" t="b">
        <v>0</v>
      </c>
      <c r="I2075" s="6" t="b">
        <v>0</v>
      </c>
      <c r="J2075" s="6" t="b">
        <v>0</v>
      </c>
      <c r="K2075" s="106"/>
      <c r="L2075" s="43"/>
      <c r="M2075" s="24"/>
      <c r="N2075" s="6"/>
      <c r="O2075" s="6" t="b">
        <v>0</v>
      </c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43"/>
      <c r="AA2075" s="43"/>
      <c r="AB2075" s="43" t="s">
        <v>339</v>
      </c>
      <c r="AC2075" s="6" t="s">
        <v>339</v>
      </c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</row>
    <row r="2076">
      <c r="A2076" s="6"/>
      <c r="B2076" s="6"/>
      <c r="C2076" s="6"/>
      <c r="D2076" s="6"/>
      <c r="E2076" s="6"/>
      <c r="F2076" s="6" t="s">
        <v>96</v>
      </c>
      <c r="G2076" s="6"/>
      <c r="H2076" s="6" t="b">
        <v>0</v>
      </c>
      <c r="I2076" s="6" t="b">
        <v>0</v>
      </c>
      <c r="J2076" s="6" t="b">
        <v>0</v>
      </c>
      <c r="K2076" s="106"/>
      <c r="L2076" s="43"/>
      <c r="M2076" s="24"/>
      <c r="N2076" s="6"/>
      <c r="O2076" s="6" t="b">
        <v>0</v>
      </c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43"/>
      <c r="AA2076" s="43"/>
      <c r="AB2076" s="43" t="s">
        <v>339</v>
      </c>
      <c r="AC2076" s="6" t="s">
        <v>339</v>
      </c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</row>
    <row r="2077">
      <c r="A2077" s="6"/>
      <c r="B2077" s="6"/>
      <c r="C2077" s="6"/>
      <c r="D2077" s="6"/>
      <c r="E2077" s="6"/>
      <c r="F2077" s="6" t="s">
        <v>96</v>
      </c>
      <c r="G2077" s="6"/>
      <c r="H2077" s="6" t="b">
        <v>0</v>
      </c>
      <c r="I2077" s="6" t="b">
        <v>0</v>
      </c>
      <c r="J2077" s="6" t="b">
        <v>0</v>
      </c>
      <c r="K2077" s="106"/>
      <c r="L2077" s="43"/>
      <c r="M2077" s="24"/>
      <c r="N2077" s="6"/>
      <c r="O2077" s="6" t="b">
        <v>0</v>
      </c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43"/>
      <c r="AA2077" s="43"/>
      <c r="AB2077" s="43" t="s">
        <v>339</v>
      </c>
      <c r="AC2077" s="6" t="s">
        <v>339</v>
      </c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</row>
    <row r="2078">
      <c r="A2078" s="6"/>
      <c r="B2078" s="6"/>
      <c r="C2078" s="6"/>
      <c r="D2078" s="6"/>
      <c r="E2078" s="6"/>
      <c r="F2078" s="6" t="s">
        <v>96</v>
      </c>
      <c r="G2078" s="6"/>
      <c r="H2078" s="6" t="b">
        <v>0</v>
      </c>
      <c r="I2078" s="6" t="b">
        <v>0</v>
      </c>
      <c r="J2078" s="6" t="b">
        <v>0</v>
      </c>
      <c r="K2078" s="106"/>
      <c r="L2078" s="43"/>
      <c r="M2078" s="24"/>
      <c r="N2078" s="6"/>
      <c r="O2078" s="6" t="b">
        <v>0</v>
      </c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43"/>
      <c r="AA2078" s="43"/>
      <c r="AB2078" s="43" t="s">
        <v>339</v>
      </c>
      <c r="AC2078" s="6" t="s">
        <v>339</v>
      </c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</row>
    <row r="2079">
      <c r="A2079" s="6"/>
      <c r="B2079" s="6"/>
      <c r="C2079" s="6"/>
      <c r="D2079" s="6"/>
      <c r="E2079" s="6"/>
      <c r="F2079" s="6" t="s">
        <v>96</v>
      </c>
      <c r="G2079" s="6"/>
      <c r="H2079" s="6" t="b">
        <v>0</v>
      </c>
      <c r="I2079" s="6" t="b">
        <v>0</v>
      </c>
      <c r="J2079" s="6" t="b">
        <v>0</v>
      </c>
      <c r="K2079" s="106"/>
      <c r="L2079" s="43"/>
      <c r="M2079" s="24"/>
      <c r="N2079" s="6"/>
      <c r="O2079" s="6" t="b">
        <v>0</v>
      </c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43"/>
      <c r="AA2079" s="43"/>
      <c r="AB2079" s="43" t="s">
        <v>339</v>
      </c>
      <c r="AC2079" s="6" t="s">
        <v>339</v>
      </c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</row>
    <row r="2080">
      <c r="A2080" s="6"/>
      <c r="B2080" s="6"/>
      <c r="C2080" s="6"/>
      <c r="D2080" s="6"/>
      <c r="E2080" s="6"/>
      <c r="F2080" s="6" t="s">
        <v>96</v>
      </c>
      <c r="G2080" s="6"/>
      <c r="H2080" s="6" t="b">
        <v>0</v>
      </c>
      <c r="I2080" s="6" t="b">
        <v>0</v>
      </c>
      <c r="J2080" s="6" t="b">
        <v>0</v>
      </c>
      <c r="K2080" s="106"/>
      <c r="L2080" s="43"/>
      <c r="M2080" s="24"/>
      <c r="N2080" s="6"/>
      <c r="O2080" s="6" t="b">
        <v>0</v>
      </c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43"/>
      <c r="AA2080" s="43"/>
      <c r="AB2080" s="43" t="s">
        <v>339</v>
      </c>
      <c r="AC2080" s="6" t="s">
        <v>339</v>
      </c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</row>
    <row r="2081">
      <c r="A2081" s="6"/>
      <c r="B2081" s="6"/>
      <c r="C2081" s="6"/>
      <c r="D2081" s="6"/>
      <c r="E2081" s="6"/>
      <c r="F2081" s="6" t="s">
        <v>96</v>
      </c>
      <c r="G2081" s="6"/>
      <c r="H2081" s="6" t="b">
        <v>0</v>
      </c>
      <c r="I2081" s="6" t="b">
        <v>0</v>
      </c>
      <c r="J2081" s="6" t="b">
        <v>0</v>
      </c>
      <c r="K2081" s="106"/>
      <c r="L2081" s="43"/>
      <c r="M2081" s="24"/>
      <c r="N2081" s="6"/>
      <c r="O2081" s="6" t="b">
        <v>0</v>
      </c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43"/>
      <c r="AA2081" s="43"/>
      <c r="AB2081" s="43" t="s">
        <v>339</v>
      </c>
      <c r="AC2081" s="6" t="s">
        <v>339</v>
      </c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</row>
    <row r="2082">
      <c r="A2082" s="6"/>
      <c r="B2082" s="6"/>
      <c r="C2082" s="6"/>
      <c r="D2082" s="6"/>
      <c r="E2082" s="6"/>
      <c r="F2082" s="6" t="s">
        <v>96</v>
      </c>
      <c r="G2082" s="6"/>
      <c r="H2082" s="6" t="b">
        <v>0</v>
      </c>
      <c r="I2082" s="6" t="b">
        <v>0</v>
      </c>
      <c r="J2082" s="6" t="b">
        <v>0</v>
      </c>
      <c r="K2082" s="106"/>
      <c r="L2082" s="43"/>
      <c r="M2082" s="24"/>
      <c r="N2082" s="6"/>
      <c r="O2082" s="6" t="b">
        <v>0</v>
      </c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43"/>
      <c r="AA2082" s="43"/>
      <c r="AB2082" s="43" t="s">
        <v>339</v>
      </c>
      <c r="AC2082" s="6" t="s">
        <v>339</v>
      </c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</row>
    <row r="2083">
      <c r="A2083" s="6"/>
      <c r="B2083" s="6"/>
      <c r="C2083" s="6"/>
      <c r="D2083" s="6"/>
      <c r="E2083" s="6"/>
      <c r="F2083" s="6" t="s">
        <v>96</v>
      </c>
      <c r="G2083" s="6"/>
      <c r="H2083" s="6" t="b">
        <v>0</v>
      </c>
      <c r="I2083" s="6" t="b">
        <v>0</v>
      </c>
      <c r="J2083" s="6" t="b">
        <v>0</v>
      </c>
      <c r="K2083" s="106"/>
      <c r="L2083" s="43"/>
      <c r="M2083" s="24"/>
      <c r="N2083" s="6"/>
      <c r="O2083" s="6" t="b">
        <v>0</v>
      </c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43"/>
      <c r="AA2083" s="43"/>
      <c r="AB2083" s="43" t="s">
        <v>339</v>
      </c>
      <c r="AC2083" s="6" t="s">
        <v>339</v>
      </c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</row>
    <row r="2084">
      <c r="A2084" s="6"/>
      <c r="B2084" s="6"/>
      <c r="C2084" s="6"/>
      <c r="D2084" s="6"/>
      <c r="E2084" s="6"/>
      <c r="F2084" s="6" t="s">
        <v>96</v>
      </c>
      <c r="G2084" s="6"/>
      <c r="H2084" s="6" t="b">
        <v>0</v>
      </c>
      <c r="I2084" s="6" t="b">
        <v>0</v>
      </c>
      <c r="J2084" s="6" t="b">
        <v>0</v>
      </c>
      <c r="K2084" s="106"/>
      <c r="L2084" s="43"/>
      <c r="M2084" s="24"/>
      <c r="N2084" s="6"/>
      <c r="O2084" s="6" t="b">
        <v>0</v>
      </c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43"/>
      <c r="AA2084" s="43"/>
      <c r="AB2084" s="43" t="s">
        <v>339</v>
      </c>
      <c r="AC2084" s="6" t="s">
        <v>339</v>
      </c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</row>
    <row r="2085">
      <c r="A2085" s="6"/>
      <c r="B2085" s="6"/>
      <c r="C2085" s="6"/>
      <c r="D2085" s="6"/>
      <c r="E2085" s="6"/>
      <c r="F2085" s="6" t="s">
        <v>96</v>
      </c>
      <c r="G2085" s="6"/>
      <c r="H2085" s="6" t="b">
        <v>0</v>
      </c>
      <c r="I2085" s="6" t="b">
        <v>0</v>
      </c>
      <c r="J2085" s="6" t="b">
        <v>0</v>
      </c>
      <c r="K2085" s="106"/>
      <c r="L2085" s="43"/>
      <c r="M2085" s="24"/>
      <c r="N2085" s="6"/>
      <c r="O2085" s="6" t="b">
        <v>0</v>
      </c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43"/>
      <c r="AA2085" s="43"/>
      <c r="AB2085" s="43" t="s">
        <v>339</v>
      </c>
      <c r="AC2085" s="6" t="s">
        <v>339</v>
      </c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</row>
    <row r="2086">
      <c r="A2086" s="6"/>
      <c r="B2086" s="6"/>
      <c r="C2086" s="6"/>
      <c r="D2086" s="6"/>
      <c r="E2086" s="6"/>
      <c r="F2086" s="6" t="s">
        <v>96</v>
      </c>
      <c r="G2086" s="6"/>
      <c r="H2086" s="6" t="b">
        <v>0</v>
      </c>
      <c r="I2086" s="6" t="b">
        <v>0</v>
      </c>
      <c r="J2086" s="6" t="b">
        <v>0</v>
      </c>
      <c r="K2086" s="106"/>
      <c r="L2086" s="43"/>
      <c r="M2086" s="24"/>
      <c r="N2086" s="6"/>
      <c r="O2086" s="6" t="b">
        <v>0</v>
      </c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43"/>
      <c r="AA2086" s="43"/>
      <c r="AB2086" s="43" t="s">
        <v>339</v>
      </c>
      <c r="AC2086" s="6" t="s">
        <v>339</v>
      </c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</row>
    <row r="2087">
      <c r="A2087" s="6"/>
      <c r="B2087" s="6"/>
      <c r="C2087" s="6"/>
      <c r="D2087" s="6"/>
      <c r="E2087" s="6"/>
      <c r="F2087" s="6" t="s">
        <v>96</v>
      </c>
      <c r="G2087" s="6"/>
      <c r="H2087" s="6" t="b">
        <v>0</v>
      </c>
      <c r="I2087" s="6" t="b">
        <v>0</v>
      </c>
      <c r="J2087" s="6" t="b">
        <v>0</v>
      </c>
      <c r="K2087" s="106"/>
      <c r="L2087" s="43"/>
      <c r="M2087" s="24"/>
      <c r="N2087" s="6"/>
      <c r="O2087" s="6" t="b">
        <v>0</v>
      </c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43"/>
      <c r="AA2087" s="43"/>
      <c r="AB2087" s="43" t="s">
        <v>339</v>
      </c>
      <c r="AC2087" s="6" t="s">
        <v>339</v>
      </c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</row>
    <row r="2088">
      <c r="A2088" s="6"/>
      <c r="B2088" s="6"/>
      <c r="C2088" s="6"/>
      <c r="D2088" s="6"/>
      <c r="E2088" s="6"/>
      <c r="F2088" s="6" t="s">
        <v>96</v>
      </c>
      <c r="G2088" s="6"/>
      <c r="H2088" s="6" t="b">
        <v>0</v>
      </c>
      <c r="I2088" s="6" t="b">
        <v>0</v>
      </c>
      <c r="J2088" s="6" t="b">
        <v>0</v>
      </c>
      <c r="K2088" s="106"/>
      <c r="L2088" s="43"/>
      <c r="M2088" s="24"/>
      <c r="N2088" s="6"/>
      <c r="O2088" s="6" t="b">
        <v>0</v>
      </c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43"/>
      <c r="AA2088" s="43"/>
      <c r="AB2088" s="43" t="s">
        <v>339</v>
      </c>
      <c r="AC2088" s="6" t="s">
        <v>339</v>
      </c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</row>
    <row r="2089">
      <c r="A2089" s="6"/>
      <c r="B2089" s="6"/>
      <c r="C2089" s="6"/>
      <c r="D2089" s="6"/>
      <c r="E2089" s="6"/>
      <c r="F2089" s="6" t="s">
        <v>96</v>
      </c>
      <c r="G2089" s="6"/>
      <c r="H2089" s="6" t="b">
        <v>0</v>
      </c>
      <c r="I2089" s="6" t="b">
        <v>0</v>
      </c>
      <c r="J2089" s="6" t="b">
        <v>0</v>
      </c>
      <c r="K2089" s="106"/>
      <c r="L2089" s="43"/>
      <c r="M2089" s="24"/>
      <c r="N2089" s="6"/>
      <c r="O2089" s="6" t="b">
        <v>0</v>
      </c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43"/>
      <c r="AA2089" s="43"/>
      <c r="AB2089" s="43" t="s">
        <v>339</v>
      </c>
      <c r="AC2089" s="6" t="s">
        <v>339</v>
      </c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</row>
    <row r="2090">
      <c r="A2090" s="6"/>
      <c r="B2090" s="6"/>
      <c r="C2090" s="6"/>
      <c r="D2090" s="6"/>
      <c r="E2090" s="6"/>
      <c r="F2090" s="6" t="s">
        <v>96</v>
      </c>
      <c r="G2090" s="6"/>
      <c r="H2090" s="6" t="b">
        <v>0</v>
      </c>
      <c r="I2090" s="6" t="b">
        <v>0</v>
      </c>
      <c r="J2090" s="6" t="b">
        <v>0</v>
      </c>
      <c r="K2090" s="106"/>
      <c r="L2090" s="43"/>
      <c r="M2090" s="24"/>
      <c r="N2090" s="6"/>
      <c r="O2090" s="6" t="b">
        <v>0</v>
      </c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43"/>
      <c r="AA2090" s="43"/>
      <c r="AB2090" s="43" t="s">
        <v>339</v>
      </c>
      <c r="AC2090" s="6" t="s">
        <v>339</v>
      </c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</row>
    <row r="2091">
      <c r="A2091" s="6"/>
      <c r="B2091" s="6"/>
      <c r="C2091" s="6"/>
      <c r="D2091" s="6"/>
      <c r="E2091" s="6"/>
      <c r="F2091" s="6" t="s">
        <v>96</v>
      </c>
      <c r="G2091" s="6"/>
      <c r="H2091" s="6" t="b">
        <v>0</v>
      </c>
      <c r="I2091" s="6" t="b">
        <v>0</v>
      </c>
      <c r="J2091" s="6" t="b">
        <v>0</v>
      </c>
      <c r="K2091" s="106"/>
      <c r="L2091" s="43"/>
      <c r="M2091" s="24"/>
      <c r="N2091" s="6"/>
      <c r="O2091" s="6" t="b">
        <v>0</v>
      </c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43"/>
      <c r="AA2091" s="43"/>
      <c r="AB2091" s="43" t="s">
        <v>339</v>
      </c>
      <c r="AC2091" s="6" t="s">
        <v>339</v>
      </c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</row>
    <row r="2092">
      <c r="A2092" s="6"/>
      <c r="B2092" s="6"/>
      <c r="C2092" s="6"/>
      <c r="D2092" s="6"/>
      <c r="E2092" s="6"/>
      <c r="F2092" s="6" t="s">
        <v>96</v>
      </c>
      <c r="G2092" s="6"/>
      <c r="H2092" s="6" t="b">
        <v>0</v>
      </c>
      <c r="I2092" s="6" t="b">
        <v>0</v>
      </c>
      <c r="J2092" s="6" t="b">
        <v>0</v>
      </c>
      <c r="K2092" s="106"/>
      <c r="L2092" s="43"/>
      <c r="M2092" s="24"/>
      <c r="N2092" s="6"/>
      <c r="O2092" s="6" t="b">
        <v>0</v>
      </c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43"/>
      <c r="AA2092" s="43"/>
      <c r="AB2092" s="43" t="s">
        <v>339</v>
      </c>
      <c r="AC2092" s="6" t="s">
        <v>339</v>
      </c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</row>
    <row r="2093">
      <c r="A2093" s="6"/>
      <c r="B2093" s="6"/>
      <c r="C2093" s="6"/>
      <c r="D2093" s="6"/>
      <c r="E2093" s="6"/>
      <c r="F2093" s="6" t="s">
        <v>96</v>
      </c>
      <c r="G2093" s="6"/>
      <c r="H2093" s="6" t="b">
        <v>0</v>
      </c>
      <c r="I2093" s="6" t="b">
        <v>0</v>
      </c>
      <c r="J2093" s="6" t="b">
        <v>0</v>
      </c>
      <c r="K2093" s="106"/>
      <c r="L2093" s="43"/>
      <c r="M2093" s="24"/>
      <c r="N2093" s="6"/>
      <c r="O2093" s="6" t="b">
        <v>0</v>
      </c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43"/>
      <c r="AA2093" s="43"/>
      <c r="AB2093" s="43" t="s">
        <v>339</v>
      </c>
      <c r="AC2093" s="6" t="s">
        <v>339</v>
      </c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</row>
    <row r="2094">
      <c r="A2094" s="6"/>
      <c r="B2094" s="6"/>
      <c r="C2094" s="6"/>
      <c r="D2094" s="6"/>
      <c r="E2094" s="6"/>
      <c r="F2094" s="6" t="s">
        <v>96</v>
      </c>
      <c r="G2094" s="6"/>
      <c r="H2094" s="6" t="b">
        <v>0</v>
      </c>
      <c r="I2094" s="6" t="b">
        <v>0</v>
      </c>
      <c r="J2094" s="6" t="b">
        <v>0</v>
      </c>
      <c r="K2094" s="106"/>
      <c r="L2094" s="43"/>
      <c r="M2094" s="24"/>
      <c r="N2094" s="6"/>
      <c r="O2094" s="6" t="b">
        <v>0</v>
      </c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43"/>
      <c r="AA2094" s="43"/>
      <c r="AB2094" s="43" t="s">
        <v>339</v>
      </c>
      <c r="AC2094" s="6" t="s">
        <v>339</v>
      </c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</row>
    <row r="2095">
      <c r="A2095" s="6"/>
      <c r="B2095" s="6"/>
      <c r="C2095" s="6"/>
      <c r="D2095" s="6"/>
      <c r="E2095" s="6"/>
      <c r="F2095" s="6" t="s">
        <v>96</v>
      </c>
      <c r="G2095" s="6"/>
      <c r="H2095" s="6" t="b">
        <v>0</v>
      </c>
      <c r="I2095" s="6" t="b">
        <v>0</v>
      </c>
      <c r="J2095" s="6" t="b">
        <v>0</v>
      </c>
      <c r="K2095" s="106"/>
      <c r="L2095" s="43"/>
      <c r="M2095" s="24"/>
      <c r="N2095" s="6"/>
      <c r="O2095" s="6" t="b">
        <v>0</v>
      </c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43"/>
      <c r="AA2095" s="43"/>
      <c r="AB2095" s="43" t="s">
        <v>339</v>
      </c>
      <c r="AC2095" s="6" t="s">
        <v>339</v>
      </c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</row>
    <row r="2096">
      <c r="A2096" s="6"/>
      <c r="B2096" s="6"/>
      <c r="C2096" s="6"/>
      <c r="D2096" s="6"/>
      <c r="E2096" s="6"/>
      <c r="F2096" s="6" t="s">
        <v>96</v>
      </c>
      <c r="G2096" s="6"/>
      <c r="H2096" s="6" t="b">
        <v>0</v>
      </c>
      <c r="I2096" s="6" t="b">
        <v>0</v>
      </c>
      <c r="J2096" s="6" t="b">
        <v>0</v>
      </c>
      <c r="K2096" s="106"/>
      <c r="L2096" s="43"/>
      <c r="M2096" s="24"/>
      <c r="N2096" s="6"/>
      <c r="O2096" s="6" t="b">
        <v>0</v>
      </c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43"/>
      <c r="AA2096" s="43"/>
      <c r="AB2096" s="43" t="s">
        <v>339</v>
      </c>
      <c r="AC2096" s="6" t="s">
        <v>339</v>
      </c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</row>
    <row r="2097">
      <c r="A2097" s="6"/>
      <c r="B2097" s="6"/>
      <c r="C2097" s="6"/>
      <c r="D2097" s="6"/>
      <c r="E2097" s="6"/>
      <c r="F2097" s="6" t="s">
        <v>96</v>
      </c>
      <c r="G2097" s="6"/>
      <c r="H2097" s="6" t="b">
        <v>0</v>
      </c>
      <c r="I2097" s="6" t="b">
        <v>0</v>
      </c>
      <c r="J2097" s="6" t="b">
        <v>0</v>
      </c>
      <c r="K2097" s="106"/>
      <c r="L2097" s="43"/>
      <c r="M2097" s="24"/>
      <c r="N2097" s="6"/>
      <c r="O2097" s="6" t="b">
        <v>0</v>
      </c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43"/>
      <c r="AA2097" s="43"/>
      <c r="AB2097" s="43" t="s">
        <v>339</v>
      </c>
      <c r="AC2097" s="6" t="s">
        <v>339</v>
      </c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</row>
    <row r="2098">
      <c r="A2098" s="6"/>
      <c r="B2098" s="6"/>
      <c r="C2098" s="6"/>
      <c r="D2098" s="6"/>
      <c r="E2098" s="6"/>
      <c r="F2098" s="6" t="s">
        <v>96</v>
      </c>
      <c r="G2098" s="6"/>
      <c r="H2098" s="6" t="b">
        <v>0</v>
      </c>
      <c r="I2098" s="6" t="b">
        <v>0</v>
      </c>
      <c r="J2098" s="6" t="b">
        <v>0</v>
      </c>
      <c r="K2098" s="106"/>
      <c r="L2098" s="43"/>
      <c r="M2098" s="24"/>
      <c r="N2098" s="6"/>
      <c r="O2098" s="6" t="b">
        <v>0</v>
      </c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43"/>
      <c r="AA2098" s="43"/>
      <c r="AB2098" s="43" t="s">
        <v>339</v>
      </c>
      <c r="AC2098" s="6" t="s">
        <v>339</v>
      </c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</row>
    <row r="2099">
      <c r="A2099" s="6"/>
      <c r="B2099" s="6"/>
      <c r="C2099" s="6"/>
      <c r="D2099" s="6"/>
      <c r="E2099" s="6"/>
      <c r="F2099" s="6" t="s">
        <v>96</v>
      </c>
      <c r="G2099" s="6"/>
      <c r="H2099" s="6" t="b">
        <v>0</v>
      </c>
      <c r="I2099" s="6" t="b">
        <v>0</v>
      </c>
      <c r="J2099" s="6" t="b">
        <v>0</v>
      </c>
      <c r="K2099" s="106"/>
      <c r="L2099" s="43"/>
      <c r="M2099" s="24"/>
      <c r="N2099" s="6"/>
      <c r="O2099" s="6" t="b">
        <v>0</v>
      </c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43"/>
      <c r="AA2099" s="43"/>
      <c r="AB2099" s="43" t="s">
        <v>339</v>
      </c>
      <c r="AC2099" s="6" t="s">
        <v>339</v>
      </c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</row>
    <row r="2100">
      <c r="A2100" s="6"/>
      <c r="B2100" s="6"/>
      <c r="C2100" s="6"/>
      <c r="D2100" s="6"/>
      <c r="E2100" s="6"/>
      <c r="F2100" s="6" t="s">
        <v>96</v>
      </c>
      <c r="G2100" s="6"/>
      <c r="H2100" s="6" t="b">
        <v>0</v>
      </c>
      <c r="I2100" s="6" t="b">
        <v>0</v>
      </c>
      <c r="J2100" s="6" t="b">
        <v>0</v>
      </c>
      <c r="K2100" s="106"/>
      <c r="L2100" s="43"/>
      <c r="M2100" s="24"/>
      <c r="N2100" s="6"/>
      <c r="O2100" s="6" t="b">
        <v>0</v>
      </c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43"/>
      <c r="AA2100" s="43"/>
      <c r="AB2100" s="43" t="s">
        <v>339</v>
      </c>
      <c r="AC2100" s="6" t="s">
        <v>339</v>
      </c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</row>
    <row r="2101">
      <c r="A2101" s="6"/>
      <c r="B2101" s="6"/>
      <c r="C2101" s="6"/>
      <c r="D2101" s="6"/>
      <c r="E2101" s="6"/>
      <c r="F2101" s="6" t="s">
        <v>96</v>
      </c>
      <c r="G2101" s="6"/>
      <c r="H2101" s="6" t="b">
        <v>0</v>
      </c>
      <c r="I2101" s="6" t="b">
        <v>0</v>
      </c>
      <c r="J2101" s="6" t="b">
        <v>0</v>
      </c>
      <c r="K2101" s="106"/>
      <c r="L2101" s="43"/>
      <c r="M2101" s="24"/>
      <c r="N2101" s="6"/>
      <c r="O2101" s="6" t="b">
        <v>0</v>
      </c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43"/>
      <c r="AA2101" s="43"/>
      <c r="AB2101" s="43" t="s">
        <v>339</v>
      </c>
      <c r="AC2101" s="6" t="s">
        <v>339</v>
      </c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</row>
    <row r="2102">
      <c r="A2102" s="6"/>
      <c r="B2102" s="6"/>
      <c r="C2102" s="6"/>
      <c r="D2102" s="6"/>
      <c r="E2102" s="6"/>
      <c r="F2102" s="6" t="s">
        <v>96</v>
      </c>
      <c r="G2102" s="6"/>
      <c r="H2102" s="6" t="b">
        <v>0</v>
      </c>
      <c r="I2102" s="6" t="b">
        <v>0</v>
      </c>
      <c r="J2102" s="6" t="b">
        <v>0</v>
      </c>
      <c r="K2102" s="106"/>
      <c r="L2102" s="43"/>
      <c r="M2102" s="24"/>
      <c r="N2102" s="6"/>
      <c r="O2102" s="6" t="b">
        <v>0</v>
      </c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43"/>
      <c r="AA2102" s="43"/>
      <c r="AB2102" s="43" t="s">
        <v>339</v>
      </c>
      <c r="AC2102" s="6" t="s">
        <v>339</v>
      </c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</row>
    <row r="2103">
      <c r="A2103" s="6"/>
      <c r="B2103" s="6"/>
      <c r="C2103" s="6"/>
      <c r="D2103" s="6"/>
      <c r="E2103" s="6"/>
      <c r="F2103" s="6" t="s">
        <v>96</v>
      </c>
      <c r="G2103" s="6"/>
      <c r="H2103" s="6" t="b">
        <v>0</v>
      </c>
      <c r="I2103" s="6" t="b">
        <v>0</v>
      </c>
      <c r="J2103" s="6" t="b">
        <v>0</v>
      </c>
      <c r="K2103" s="106"/>
      <c r="L2103" s="43"/>
      <c r="M2103" s="24"/>
      <c r="N2103" s="6"/>
      <c r="O2103" s="6" t="b">
        <v>0</v>
      </c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43"/>
      <c r="AA2103" s="43"/>
      <c r="AB2103" s="43" t="s">
        <v>339</v>
      </c>
      <c r="AC2103" s="6" t="s">
        <v>339</v>
      </c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</row>
    <row r="2104">
      <c r="A2104" s="6"/>
      <c r="B2104" s="6"/>
      <c r="C2104" s="6"/>
      <c r="D2104" s="6"/>
      <c r="E2104" s="6"/>
      <c r="F2104" s="6" t="s">
        <v>96</v>
      </c>
      <c r="G2104" s="6"/>
      <c r="H2104" s="6" t="b">
        <v>0</v>
      </c>
      <c r="I2104" s="6" t="b">
        <v>0</v>
      </c>
      <c r="J2104" s="6" t="b">
        <v>0</v>
      </c>
      <c r="K2104" s="106"/>
      <c r="L2104" s="43"/>
      <c r="M2104" s="24"/>
      <c r="N2104" s="6"/>
      <c r="O2104" s="6" t="b">
        <v>0</v>
      </c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43"/>
      <c r="AA2104" s="43"/>
      <c r="AB2104" s="43" t="s">
        <v>339</v>
      </c>
      <c r="AC2104" s="6" t="s">
        <v>339</v>
      </c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</row>
    <row r="2105">
      <c r="A2105" s="6"/>
      <c r="B2105" s="6"/>
      <c r="C2105" s="6"/>
      <c r="D2105" s="6"/>
      <c r="E2105" s="6"/>
      <c r="F2105" s="6" t="s">
        <v>96</v>
      </c>
      <c r="G2105" s="6"/>
      <c r="H2105" s="6" t="b">
        <v>0</v>
      </c>
      <c r="I2105" s="6" t="b">
        <v>0</v>
      </c>
      <c r="J2105" s="6" t="b">
        <v>0</v>
      </c>
      <c r="K2105" s="106"/>
      <c r="L2105" s="43"/>
      <c r="M2105" s="24"/>
      <c r="N2105" s="6"/>
      <c r="O2105" s="6" t="b">
        <v>0</v>
      </c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43"/>
      <c r="AA2105" s="43"/>
      <c r="AB2105" s="43" t="s">
        <v>339</v>
      </c>
      <c r="AC2105" s="6" t="s">
        <v>339</v>
      </c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</row>
    <row r="2106">
      <c r="A2106" s="6"/>
      <c r="B2106" s="6"/>
      <c r="C2106" s="6"/>
      <c r="D2106" s="6"/>
      <c r="E2106" s="6"/>
      <c r="F2106" s="6" t="s">
        <v>96</v>
      </c>
      <c r="G2106" s="6"/>
      <c r="H2106" s="6" t="b">
        <v>0</v>
      </c>
      <c r="I2106" s="6" t="b">
        <v>0</v>
      </c>
      <c r="J2106" s="6" t="b">
        <v>0</v>
      </c>
      <c r="K2106" s="106"/>
      <c r="L2106" s="43"/>
      <c r="M2106" s="24"/>
      <c r="N2106" s="6"/>
      <c r="O2106" s="6" t="b">
        <v>0</v>
      </c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43"/>
      <c r="AA2106" s="43"/>
      <c r="AB2106" s="43" t="s">
        <v>339</v>
      </c>
      <c r="AC2106" s="6" t="s">
        <v>339</v>
      </c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</row>
    <row r="2107">
      <c r="A2107" s="6"/>
      <c r="B2107" s="6"/>
      <c r="C2107" s="6"/>
      <c r="D2107" s="6"/>
      <c r="E2107" s="6"/>
      <c r="F2107" s="6" t="s">
        <v>96</v>
      </c>
      <c r="G2107" s="6"/>
      <c r="H2107" s="6" t="b">
        <v>0</v>
      </c>
      <c r="I2107" s="6" t="b">
        <v>0</v>
      </c>
      <c r="J2107" s="6" t="b">
        <v>0</v>
      </c>
      <c r="K2107" s="106"/>
      <c r="L2107" s="43"/>
      <c r="M2107" s="24"/>
      <c r="N2107" s="6"/>
      <c r="O2107" s="6" t="b">
        <v>0</v>
      </c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43"/>
      <c r="AA2107" s="43"/>
      <c r="AB2107" s="43" t="s">
        <v>339</v>
      </c>
      <c r="AC2107" s="6" t="s">
        <v>339</v>
      </c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</row>
    <row r="2108">
      <c r="A2108" s="6"/>
      <c r="B2108" s="6"/>
      <c r="C2108" s="6"/>
      <c r="D2108" s="6"/>
      <c r="E2108" s="6"/>
      <c r="F2108" s="6" t="s">
        <v>96</v>
      </c>
      <c r="G2108" s="6"/>
      <c r="H2108" s="6" t="b">
        <v>0</v>
      </c>
      <c r="I2108" s="6" t="b">
        <v>0</v>
      </c>
      <c r="J2108" s="6" t="b">
        <v>0</v>
      </c>
      <c r="K2108" s="106"/>
      <c r="L2108" s="43"/>
      <c r="M2108" s="24"/>
      <c r="N2108" s="6"/>
      <c r="O2108" s="6" t="b">
        <v>0</v>
      </c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43"/>
      <c r="AA2108" s="43"/>
      <c r="AB2108" s="43" t="s">
        <v>339</v>
      </c>
      <c r="AC2108" s="6" t="s">
        <v>339</v>
      </c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</row>
    <row r="2109">
      <c r="A2109" s="6"/>
      <c r="B2109" s="6"/>
      <c r="C2109" s="6"/>
      <c r="D2109" s="6"/>
      <c r="E2109" s="6"/>
      <c r="F2109" s="6" t="s">
        <v>96</v>
      </c>
      <c r="G2109" s="6"/>
      <c r="H2109" s="6" t="b">
        <v>0</v>
      </c>
      <c r="I2109" s="6" t="b">
        <v>0</v>
      </c>
      <c r="J2109" s="6" t="b">
        <v>0</v>
      </c>
      <c r="K2109" s="106"/>
      <c r="L2109" s="43"/>
      <c r="M2109" s="24"/>
      <c r="N2109" s="6"/>
      <c r="O2109" s="6" t="b">
        <v>0</v>
      </c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43"/>
      <c r="AA2109" s="43"/>
      <c r="AB2109" s="43" t="s">
        <v>339</v>
      </c>
      <c r="AC2109" s="6" t="s">
        <v>339</v>
      </c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</row>
    <row r="2110">
      <c r="A2110" s="6"/>
      <c r="B2110" s="6"/>
      <c r="C2110" s="6"/>
      <c r="D2110" s="6"/>
      <c r="E2110" s="6"/>
      <c r="F2110" s="6" t="s">
        <v>96</v>
      </c>
      <c r="G2110" s="6"/>
      <c r="H2110" s="6" t="b">
        <v>0</v>
      </c>
      <c r="I2110" s="6" t="b">
        <v>0</v>
      </c>
      <c r="J2110" s="6" t="b">
        <v>0</v>
      </c>
      <c r="K2110" s="106"/>
      <c r="L2110" s="43"/>
      <c r="M2110" s="24"/>
      <c r="N2110" s="6"/>
      <c r="O2110" s="6" t="b">
        <v>0</v>
      </c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43"/>
      <c r="AA2110" s="43"/>
      <c r="AB2110" s="43" t="s">
        <v>339</v>
      </c>
      <c r="AC2110" s="6" t="s">
        <v>339</v>
      </c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</row>
    <row r="2111">
      <c r="A2111" s="6"/>
      <c r="B2111" s="6"/>
      <c r="C2111" s="6"/>
      <c r="D2111" s="6"/>
      <c r="E2111" s="6"/>
      <c r="F2111" s="6" t="s">
        <v>96</v>
      </c>
      <c r="G2111" s="6"/>
      <c r="H2111" s="6" t="b">
        <v>0</v>
      </c>
      <c r="I2111" s="6" t="b">
        <v>0</v>
      </c>
      <c r="J2111" s="6" t="b">
        <v>0</v>
      </c>
      <c r="K2111" s="106"/>
      <c r="L2111" s="43"/>
      <c r="M2111" s="24"/>
      <c r="N2111" s="6"/>
      <c r="O2111" s="6" t="b">
        <v>0</v>
      </c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43"/>
      <c r="AA2111" s="43"/>
      <c r="AB2111" s="43" t="s">
        <v>339</v>
      </c>
      <c r="AC2111" s="6" t="s">
        <v>339</v>
      </c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</row>
    <row r="2112">
      <c r="A2112" s="6"/>
      <c r="B2112" s="6"/>
      <c r="C2112" s="6"/>
      <c r="D2112" s="6"/>
      <c r="E2112" s="6"/>
      <c r="F2112" s="6" t="s">
        <v>96</v>
      </c>
      <c r="G2112" s="6"/>
      <c r="H2112" s="6" t="b">
        <v>0</v>
      </c>
      <c r="I2112" s="6" t="b">
        <v>0</v>
      </c>
      <c r="J2112" s="6" t="b">
        <v>0</v>
      </c>
      <c r="K2112" s="106"/>
      <c r="L2112" s="43"/>
      <c r="M2112" s="24"/>
      <c r="N2112" s="6"/>
      <c r="O2112" s="6" t="b">
        <v>0</v>
      </c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43"/>
      <c r="AA2112" s="43"/>
      <c r="AB2112" s="43" t="s">
        <v>339</v>
      </c>
      <c r="AC2112" s="6" t="s">
        <v>339</v>
      </c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</row>
    <row r="2113">
      <c r="A2113" s="6"/>
      <c r="B2113" s="6"/>
      <c r="C2113" s="6"/>
      <c r="D2113" s="6"/>
      <c r="E2113" s="6"/>
      <c r="F2113" s="6" t="s">
        <v>96</v>
      </c>
      <c r="G2113" s="6"/>
      <c r="H2113" s="6" t="b">
        <v>0</v>
      </c>
      <c r="I2113" s="6" t="b">
        <v>0</v>
      </c>
      <c r="J2113" s="6" t="b">
        <v>0</v>
      </c>
      <c r="K2113" s="106"/>
      <c r="L2113" s="43"/>
      <c r="M2113" s="24"/>
      <c r="N2113" s="6"/>
      <c r="O2113" s="6" t="b">
        <v>0</v>
      </c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43"/>
      <c r="AA2113" s="43"/>
      <c r="AB2113" s="43" t="s">
        <v>339</v>
      </c>
      <c r="AC2113" s="6" t="s">
        <v>339</v>
      </c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</row>
    <row r="2114">
      <c r="A2114" s="6"/>
      <c r="B2114" s="6"/>
      <c r="C2114" s="6"/>
      <c r="D2114" s="6"/>
      <c r="E2114" s="6"/>
      <c r="F2114" s="6" t="s">
        <v>96</v>
      </c>
      <c r="G2114" s="6"/>
      <c r="H2114" s="6" t="b">
        <v>0</v>
      </c>
      <c r="I2114" s="6" t="b">
        <v>0</v>
      </c>
      <c r="J2114" s="6" t="b">
        <v>0</v>
      </c>
      <c r="K2114" s="106"/>
      <c r="L2114" s="43"/>
      <c r="M2114" s="24"/>
      <c r="N2114" s="6"/>
      <c r="O2114" s="6" t="b">
        <v>0</v>
      </c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43"/>
      <c r="AA2114" s="43"/>
      <c r="AB2114" s="43" t="s">
        <v>339</v>
      </c>
      <c r="AC2114" s="6" t="s">
        <v>339</v>
      </c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</row>
    <row r="2115">
      <c r="A2115" s="6"/>
      <c r="B2115" s="6"/>
      <c r="C2115" s="6"/>
      <c r="D2115" s="6"/>
      <c r="E2115" s="6"/>
      <c r="F2115" s="6" t="s">
        <v>96</v>
      </c>
      <c r="G2115" s="6"/>
      <c r="H2115" s="6" t="b">
        <v>0</v>
      </c>
      <c r="I2115" s="6" t="b">
        <v>0</v>
      </c>
      <c r="J2115" s="6" t="b">
        <v>0</v>
      </c>
      <c r="K2115" s="106"/>
      <c r="L2115" s="43"/>
      <c r="M2115" s="24"/>
      <c r="N2115" s="6"/>
      <c r="O2115" s="6" t="b">
        <v>0</v>
      </c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43"/>
      <c r="AA2115" s="43"/>
      <c r="AB2115" s="43" t="s">
        <v>339</v>
      </c>
      <c r="AC2115" s="6" t="s">
        <v>339</v>
      </c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</row>
    <row r="2116">
      <c r="A2116" s="6"/>
      <c r="B2116" s="6"/>
      <c r="C2116" s="6"/>
      <c r="D2116" s="6"/>
      <c r="E2116" s="6"/>
      <c r="F2116" s="6" t="s">
        <v>96</v>
      </c>
      <c r="G2116" s="6"/>
      <c r="H2116" s="6" t="b">
        <v>0</v>
      </c>
      <c r="I2116" s="6" t="b">
        <v>0</v>
      </c>
      <c r="J2116" s="6" t="b">
        <v>0</v>
      </c>
      <c r="K2116" s="106"/>
      <c r="L2116" s="43"/>
      <c r="M2116" s="24"/>
      <c r="N2116" s="6"/>
      <c r="O2116" s="6" t="b">
        <v>0</v>
      </c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43"/>
      <c r="AA2116" s="43"/>
      <c r="AB2116" s="43" t="s">
        <v>339</v>
      </c>
      <c r="AC2116" s="6" t="s">
        <v>339</v>
      </c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</row>
    <row r="2117">
      <c r="A2117" s="6"/>
      <c r="B2117" s="6"/>
      <c r="C2117" s="6"/>
      <c r="D2117" s="6"/>
      <c r="E2117" s="6"/>
      <c r="F2117" s="6" t="s">
        <v>96</v>
      </c>
      <c r="G2117" s="6"/>
      <c r="H2117" s="6" t="b">
        <v>0</v>
      </c>
      <c r="I2117" s="6" t="b">
        <v>0</v>
      </c>
      <c r="J2117" s="6" t="b">
        <v>0</v>
      </c>
      <c r="K2117" s="106"/>
      <c r="L2117" s="43"/>
      <c r="M2117" s="24"/>
      <c r="N2117" s="6"/>
      <c r="O2117" s="6" t="b">
        <v>0</v>
      </c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43"/>
      <c r="AA2117" s="43"/>
      <c r="AB2117" s="43" t="s">
        <v>339</v>
      </c>
      <c r="AC2117" s="6" t="s">
        <v>339</v>
      </c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</row>
    <row r="2118">
      <c r="A2118" s="6"/>
      <c r="B2118" s="6"/>
      <c r="C2118" s="6"/>
      <c r="D2118" s="6"/>
      <c r="E2118" s="6"/>
      <c r="F2118" s="6" t="s">
        <v>96</v>
      </c>
      <c r="G2118" s="6"/>
      <c r="H2118" s="6" t="b">
        <v>0</v>
      </c>
      <c r="I2118" s="6" t="b">
        <v>0</v>
      </c>
      <c r="J2118" s="6" t="b">
        <v>0</v>
      </c>
      <c r="K2118" s="106"/>
      <c r="L2118" s="43"/>
      <c r="M2118" s="24"/>
      <c r="N2118" s="6"/>
      <c r="O2118" s="6" t="b">
        <v>0</v>
      </c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43"/>
      <c r="AA2118" s="43"/>
      <c r="AB2118" s="43" t="s">
        <v>339</v>
      </c>
      <c r="AC2118" s="6" t="s">
        <v>339</v>
      </c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</row>
    <row r="2119">
      <c r="A2119" s="6"/>
      <c r="B2119" s="6"/>
      <c r="C2119" s="6"/>
      <c r="D2119" s="6"/>
      <c r="E2119" s="6"/>
      <c r="F2119" s="6" t="s">
        <v>96</v>
      </c>
      <c r="G2119" s="6"/>
      <c r="H2119" s="6" t="b">
        <v>0</v>
      </c>
      <c r="I2119" s="6" t="b">
        <v>0</v>
      </c>
      <c r="J2119" s="6" t="b">
        <v>0</v>
      </c>
      <c r="K2119" s="106"/>
      <c r="L2119" s="43"/>
      <c r="M2119" s="24"/>
      <c r="N2119" s="6"/>
      <c r="O2119" s="6" t="b">
        <v>0</v>
      </c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43"/>
      <c r="AA2119" s="43"/>
      <c r="AB2119" s="43" t="s">
        <v>339</v>
      </c>
      <c r="AC2119" s="6" t="s">
        <v>339</v>
      </c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</row>
    <row r="2120">
      <c r="A2120" s="6"/>
      <c r="B2120" s="6"/>
      <c r="C2120" s="6"/>
      <c r="D2120" s="6"/>
      <c r="E2120" s="6"/>
      <c r="F2120" s="6" t="s">
        <v>96</v>
      </c>
      <c r="G2120" s="6"/>
      <c r="H2120" s="6" t="b">
        <v>0</v>
      </c>
      <c r="I2120" s="6" t="b">
        <v>0</v>
      </c>
      <c r="J2120" s="6" t="b">
        <v>0</v>
      </c>
      <c r="K2120" s="106"/>
      <c r="L2120" s="43"/>
      <c r="M2120" s="24"/>
      <c r="N2120" s="6"/>
      <c r="O2120" s="6" t="b">
        <v>0</v>
      </c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43"/>
      <c r="AA2120" s="43"/>
      <c r="AB2120" s="43" t="s">
        <v>339</v>
      </c>
      <c r="AC2120" s="6" t="s">
        <v>339</v>
      </c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</row>
    <row r="2121">
      <c r="A2121" s="6"/>
      <c r="B2121" s="6"/>
      <c r="C2121" s="6"/>
      <c r="D2121" s="6"/>
      <c r="E2121" s="6"/>
      <c r="F2121" s="6" t="s">
        <v>96</v>
      </c>
      <c r="G2121" s="6"/>
      <c r="H2121" s="6" t="b">
        <v>0</v>
      </c>
      <c r="I2121" s="6" t="b">
        <v>0</v>
      </c>
      <c r="J2121" s="6" t="b">
        <v>0</v>
      </c>
      <c r="K2121" s="106"/>
      <c r="L2121" s="43"/>
      <c r="M2121" s="24"/>
      <c r="N2121" s="6"/>
      <c r="O2121" s="6" t="b">
        <v>0</v>
      </c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43"/>
      <c r="AA2121" s="43"/>
      <c r="AB2121" s="43" t="s">
        <v>339</v>
      </c>
      <c r="AC2121" s="6" t="s">
        <v>339</v>
      </c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</row>
    <row r="2122">
      <c r="A2122" s="6"/>
      <c r="B2122" s="6"/>
      <c r="C2122" s="6"/>
      <c r="D2122" s="6"/>
      <c r="E2122" s="6"/>
      <c r="F2122" s="6" t="s">
        <v>96</v>
      </c>
      <c r="G2122" s="6"/>
      <c r="H2122" s="6" t="b">
        <v>0</v>
      </c>
      <c r="I2122" s="6" t="b">
        <v>0</v>
      </c>
      <c r="J2122" s="6" t="b">
        <v>0</v>
      </c>
      <c r="K2122" s="106"/>
      <c r="L2122" s="43"/>
      <c r="M2122" s="24"/>
      <c r="N2122" s="6"/>
      <c r="O2122" s="6" t="b">
        <v>0</v>
      </c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43"/>
      <c r="AA2122" s="43"/>
      <c r="AB2122" s="43" t="s">
        <v>339</v>
      </c>
      <c r="AC2122" s="6" t="s">
        <v>339</v>
      </c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</row>
    <row r="2123">
      <c r="A2123" s="6"/>
      <c r="B2123" s="6"/>
      <c r="C2123" s="6"/>
      <c r="D2123" s="6"/>
      <c r="E2123" s="6"/>
      <c r="F2123" s="6" t="s">
        <v>96</v>
      </c>
      <c r="G2123" s="6"/>
      <c r="H2123" s="6" t="b">
        <v>0</v>
      </c>
      <c r="I2123" s="6" t="b">
        <v>0</v>
      </c>
      <c r="J2123" s="6" t="b">
        <v>0</v>
      </c>
      <c r="K2123" s="106"/>
      <c r="L2123" s="43"/>
      <c r="M2123" s="24"/>
      <c r="N2123" s="6"/>
      <c r="O2123" s="6" t="b">
        <v>0</v>
      </c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43"/>
      <c r="AA2123" s="43"/>
      <c r="AB2123" s="43" t="s">
        <v>339</v>
      </c>
      <c r="AC2123" s="6" t="s">
        <v>339</v>
      </c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</row>
    <row r="2124">
      <c r="A2124" s="6"/>
      <c r="B2124" s="6"/>
      <c r="C2124" s="6"/>
      <c r="D2124" s="6"/>
      <c r="E2124" s="6"/>
      <c r="F2124" s="6" t="s">
        <v>96</v>
      </c>
      <c r="G2124" s="6"/>
      <c r="H2124" s="6" t="b">
        <v>0</v>
      </c>
      <c r="I2124" s="6" t="b">
        <v>0</v>
      </c>
      <c r="J2124" s="6" t="b">
        <v>0</v>
      </c>
      <c r="K2124" s="106"/>
      <c r="L2124" s="43"/>
      <c r="M2124" s="24"/>
      <c r="N2124" s="6"/>
      <c r="O2124" s="6" t="b">
        <v>0</v>
      </c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43"/>
      <c r="AA2124" s="43"/>
      <c r="AB2124" s="43" t="s">
        <v>339</v>
      </c>
      <c r="AC2124" s="6" t="s">
        <v>339</v>
      </c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</row>
    <row r="2125">
      <c r="A2125" s="6"/>
      <c r="B2125" s="6"/>
      <c r="C2125" s="6"/>
      <c r="D2125" s="6"/>
      <c r="E2125" s="6"/>
      <c r="F2125" s="6" t="s">
        <v>96</v>
      </c>
      <c r="G2125" s="6"/>
      <c r="H2125" s="6" t="b">
        <v>0</v>
      </c>
      <c r="I2125" s="6" t="b">
        <v>0</v>
      </c>
      <c r="J2125" s="6" t="b">
        <v>0</v>
      </c>
      <c r="K2125" s="106"/>
      <c r="L2125" s="43"/>
      <c r="M2125" s="24"/>
      <c r="N2125" s="6"/>
      <c r="O2125" s="6" t="b">
        <v>0</v>
      </c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43"/>
      <c r="AA2125" s="43"/>
      <c r="AB2125" s="43" t="s">
        <v>339</v>
      </c>
      <c r="AC2125" s="6" t="s">
        <v>339</v>
      </c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</row>
    <row r="2126">
      <c r="A2126" s="6"/>
      <c r="B2126" s="6"/>
      <c r="C2126" s="6"/>
      <c r="D2126" s="6"/>
      <c r="E2126" s="6"/>
      <c r="F2126" s="6" t="s">
        <v>96</v>
      </c>
      <c r="G2126" s="6"/>
      <c r="H2126" s="6" t="b">
        <v>0</v>
      </c>
      <c r="I2126" s="6" t="b">
        <v>0</v>
      </c>
      <c r="J2126" s="6" t="b">
        <v>0</v>
      </c>
      <c r="K2126" s="106"/>
      <c r="L2126" s="43"/>
      <c r="M2126" s="24"/>
      <c r="N2126" s="6"/>
      <c r="O2126" s="6" t="b">
        <v>0</v>
      </c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43"/>
      <c r="AA2126" s="43"/>
      <c r="AB2126" s="43" t="s">
        <v>339</v>
      </c>
      <c r="AC2126" s="6" t="s">
        <v>339</v>
      </c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</row>
    <row r="2127">
      <c r="A2127" s="6"/>
      <c r="B2127" s="6"/>
      <c r="C2127" s="6"/>
      <c r="D2127" s="6"/>
      <c r="E2127" s="6"/>
      <c r="F2127" s="6" t="s">
        <v>96</v>
      </c>
      <c r="G2127" s="6"/>
      <c r="H2127" s="6" t="b">
        <v>0</v>
      </c>
      <c r="I2127" s="6" t="b">
        <v>0</v>
      </c>
      <c r="J2127" s="6" t="b">
        <v>0</v>
      </c>
      <c r="K2127" s="106"/>
      <c r="L2127" s="43"/>
      <c r="M2127" s="24"/>
      <c r="N2127" s="6"/>
      <c r="O2127" s="6" t="b">
        <v>0</v>
      </c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43"/>
      <c r="AA2127" s="43"/>
      <c r="AB2127" s="43" t="s">
        <v>339</v>
      </c>
      <c r="AC2127" s="6" t="s">
        <v>339</v>
      </c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</row>
    <row r="2128">
      <c r="A2128" s="6"/>
      <c r="B2128" s="6"/>
      <c r="C2128" s="6"/>
      <c r="D2128" s="6"/>
      <c r="E2128" s="6"/>
      <c r="F2128" s="6" t="s">
        <v>96</v>
      </c>
      <c r="G2128" s="6"/>
      <c r="H2128" s="6" t="b">
        <v>0</v>
      </c>
      <c r="I2128" s="6" t="b">
        <v>0</v>
      </c>
      <c r="J2128" s="6" t="b">
        <v>0</v>
      </c>
      <c r="K2128" s="106"/>
      <c r="L2128" s="43"/>
      <c r="M2128" s="24"/>
      <c r="N2128" s="6"/>
      <c r="O2128" s="6" t="b">
        <v>0</v>
      </c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43"/>
      <c r="AA2128" s="43"/>
      <c r="AB2128" s="43" t="s">
        <v>339</v>
      </c>
      <c r="AC2128" s="6" t="s">
        <v>339</v>
      </c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</row>
    <row r="2129">
      <c r="A2129" s="6"/>
      <c r="B2129" s="6"/>
      <c r="C2129" s="6"/>
      <c r="D2129" s="6"/>
      <c r="E2129" s="6"/>
      <c r="F2129" s="6" t="s">
        <v>96</v>
      </c>
      <c r="G2129" s="6"/>
      <c r="H2129" s="6" t="b">
        <v>0</v>
      </c>
      <c r="I2129" s="6" t="b">
        <v>0</v>
      </c>
      <c r="J2129" s="6" t="b">
        <v>0</v>
      </c>
      <c r="K2129" s="106"/>
      <c r="L2129" s="43"/>
      <c r="M2129" s="24"/>
      <c r="N2129" s="6"/>
      <c r="O2129" s="6" t="b">
        <v>0</v>
      </c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43"/>
      <c r="AA2129" s="43"/>
      <c r="AB2129" s="43" t="s">
        <v>339</v>
      </c>
      <c r="AC2129" s="6" t="s">
        <v>339</v>
      </c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</row>
    <row r="2130">
      <c r="A2130" s="6"/>
      <c r="B2130" s="6"/>
      <c r="C2130" s="6"/>
      <c r="D2130" s="6"/>
      <c r="E2130" s="6"/>
      <c r="F2130" s="6" t="s">
        <v>96</v>
      </c>
      <c r="G2130" s="6"/>
      <c r="H2130" s="6" t="b">
        <v>0</v>
      </c>
      <c r="I2130" s="6" t="b">
        <v>0</v>
      </c>
      <c r="J2130" s="6" t="b">
        <v>0</v>
      </c>
      <c r="K2130" s="106"/>
      <c r="L2130" s="43"/>
      <c r="M2130" s="24"/>
      <c r="N2130" s="6"/>
      <c r="O2130" s="6" t="b">
        <v>0</v>
      </c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43"/>
      <c r="AA2130" s="43"/>
      <c r="AB2130" s="43" t="s">
        <v>339</v>
      </c>
      <c r="AC2130" s="6" t="s">
        <v>339</v>
      </c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</row>
    <row r="2131">
      <c r="A2131" s="6"/>
      <c r="B2131" s="6"/>
      <c r="C2131" s="6"/>
      <c r="D2131" s="6"/>
      <c r="E2131" s="6"/>
      <c r="F2131" s="6" t="s">
        <v>96</v>
      </c>
      <c r="G2131" s="6"/>
      <c r="H2131" s="6" t="b">
        <v>0</v>
      </c>
      <c r="I2131" s="6" t="b">
        <v>0</v>
      </c>
      <c r="J2131" s="6" t="b">
        <v>0</v>
      </c>
      <c r="K2131" s="106"/>
      <c r="L2131" s="43"/>
      <c r="M2131" s="24"/>
      <c r="N2131" s="6"/>
      <c r="O2131" s="6" t="b">
        <v>0</v>
      </c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43"/>
      <c r="AA2131" s="43"/>
      <c r="AB2131" s="43" t="s">
        <v>339</v>
      </c>
      <c r="AC2131" s="6" t="s">
        <v>339</v>
      </c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</row>
    <row r="2132">
      <c r="A2132" s="6"/>
      <c r="B2132" s="6"/>
      <c r="C2132" s="6"/>
      <c r="D2132" s="6"/>
      <c r="E2132" s="6"/>
      <c r="F2132" s="6" t="s">
        <v>96</v>
      </c>
      <c r="G2132" s="6"/>
      <c r="H2132" s="6" t="b">
        <v>0</v>
      </c>
      <c r="I2132" s="6" t="b">
        <v>0</v>
      </c>
      <c r="J2132" s="6" t="b">
        <v>0</v>
      </c>
      <c r="K2132" s="106"/>
      <c r="L2132" s="43"/>
      <c r="M2132" s="24"/>
      <c r="N2132" s="6"/>
      <c r="O2132" s="6" t="b">
        <v>0</v>
      </c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43"/>
      <c r="AA2132" s="43"/>
      <c r="AB2132" s="43" t="s">
        <v>339</v>
      </c>
      <c r="AC2132" s="6" t="s">
        <v>339</v>
      </c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</row>
    <row r="2133">
      <c r="A2133" s="6"/>
      <c r="B2133" s="6"/>
      <c r="C2133" s="6"/>
      <c r="D2133" s="6"/>
      <c r="E2133" s="6"/>
      <c r="F2133" s="6" t="s">
        <v>96</v>
      </c>
      <c r="G2133" s="6"/>
      <c r="H2133" s="6" t="b">
        <v>0</v>
      </c>
      <c r="I2133" s="6" t="b">
        <v>0</v>
      </c>
      <c r="J2133" s="6" t="b">
        <v>0</v>
      </c>
      <c r="K2133" s="106"/>
      <c r="L2133" s="43"/>
      <c r="M2133" s="24"/>
      <c r="N2133" s="6"/>
      <c r="O2133" s="6" t="b">
        <v>0</v>
      </c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43"/>
      <c r="AA2133" s="43"/>
      <c r="AB2133" s="43" t="s">
        <v>339</v>
      </c>
      <c r="AC2133" s="6" t="s">
        <v>339</v>
      </c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</row>
    <row r="2134">
      <c r="A2134" s="6"/>
      <c r="B2134" s="6"/>
      <c r="C2134" s="6"/>
      <c r="D2134" s="6"/>
      <c r="E2134" s="6"/>
      <c r="F2134" s="6" t="s">
        <v>96</v>
      </c>
      <c r="G2134" s="6"/>
      <c r="H2134" s="6" t="b">
        <v>0</v>
      </c>
      <c r="I2134" s="6" t="b">
        <v>0</v>
      </c>
      <c r="J2134" s="6" t="b">
        <v>0</v>
      </c>
      <c r="K2134" s="106"/>
      <c r="L2134" s="43"/>
      <c r="M2134" s="24"/>
      <c r="N2134" s="6"/>
      <c r="O2134" s="6" t="b">
        <v>0</v>
      </c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43"/>
      <c r="AA2134" s="43"/>
      <c r="AB2134" s="43" t="s">
        <v>339</v>
      </c>
      <c r="AC2134" s="6" t="s">
        <v>339</v>
      </c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</row>
    <row r="2135">
      <c r="A2135" s="6"/>
      <c r="B2135" s="6"/>
      <c r="C2135" s="6"/>
      <c r="D2135" s="6"/>
      <c r="E2135" s="6"/>
      <c r="F2135" s="6" t="s">
        <v>96</v>
      </c>
      <c r="G2135" s="6"/>
      <c r="H2135" s="6" t="b">
        <v>0</v>
      </c>
      <c r="I2135" s="6" t="b">
        <v>0</v>
      </c>
      <c r="J2135" s="6" t="b">
        <v>0</v>
      </c>
      <c r="K2135" s="106"/>
      <c r="L2135" s="43"/>
      <c r="M2135" s="24"/>
      <c r="N2135" s="6"/>
      <c r="O2135" s="6" t="b">
        <v>0</v>
      </c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43"/>
      <c r="AA2135" s="43"/>
      <c r="AB2135" s="43" t="s">
        <v>339</v>
      </c>
      <c r="AC2135" s="6" t="s">
        <v>339</v>
      </c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</row>
    <row r="2136">
      <c r="A2136" s="6"/>
      <c r="B2136" s="6"/>
      <c r="C2136" s="6"/>
      <c r="D2136" s="6"/>
      <c r="E2136" s="6"/>
      <c r="F2136" s="6" t="s">
        <v>96</v>
      </c>
      <c r="G2136" s="6"/>
      <c r="H2136" s="6" t="b">
        <v>0</v>
      </c>
      <c r="I2136" s="6" t="b">
        <v>0</v>
      </c>
      <c r="J2136" s="6" t="b">
        <v>0</v>
      </c>
      <c r="K2136" s="106"/>
      <c r="L2136" s="43"/>
      <c r="M2136" s="24"/>
      <c r="N2136" s="6"/>
      <c r="O2136" s="6" t="b">
        <v>0</v>
      </c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43"/>
      <c r="AA2136" s="43"/>
      <c r="AB2136" s="43" t="s">
        <v>339</v>
      </c>
      <c r="AC2136" s="6" t="s">
        <v>339</v>
      </c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</row>
    <row r="2137">
      <c r="A2137" s="6"/>
      <c r="B2137" s="6"/>
      <c r="C2137" s="6"/>
      <c r="D2137" s="6"/>
      <c r="E2137" s="6"/>
      <c r="F2137" s="6" t="s">
        <v>96</v>
      </c>
      <c r="G2137" s="6"/>
      <c r="H2137" s="6" t="b">
        <v>0</v>
      </c>
      <c r="I2137" s="6" t="b">
        <v>0</v>
      </c>
      <c r="J2137" s="6" t="b">
        <v>0</v>
      </c>
      <c r="K2137" s="106"/>
      <c r="L2137" s="43"/>
      <c r="M2137" s="24"/>
      <c r="N2137" s="6"/>
      <c r="O2137" s="6" t="b">
        <v>0</v>
      </c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43"/>
      <c r="AA2137" s="43"/>
      <c r="AB2137" s="43" t="s">
        <v>339</v>
      </c>
      <c r="AC2137" s="6" t="s">
        <v>339</v>
      </c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</row>
    <row r="2138">
      <c r="A2138" s="6"/>
      <c r="B2138" s="6"/>
      <c r="C2138" s="6"/>
      <c r="D2138" s="6"/>
      <c r="E2138" s="6"/>
      <c r="F2138" s="6" t="s">
        <v>96</v>
      </c>
      <c r="G2138" s="6"/>
      <c r="H2138" s="6" t="b">
        <v>0</v>
      </c>
      <c r="I2138" s="6" t="b">
        <v>0</v>
      </c>
      <c r="J2138" s="6" t="b">
        <v>0</v>
      </c>
      <c r="K2138" s="106"/>
      <c r="L2138" s="43"/>
      <c r="M2138" s="24"/>
      <c r="N2138" s="6"/>
      <c r="O2138" s="6" t="b">
        <v>0</v>
      </c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43"/>
      <c r="AA2138" s="43"/>
      <c r="AB2138" s="43" t="s">
        <v>339</v>
      </c>
      <c r="AC2138" s="6" t="s">
        <v>339</v>
      </c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</row>
    <row r="2139">
      <c r="A2139" s="6"/>
      <c r="B2139" s="6"/>
      <c r="C2139" s="6"/>
      <c r="D2139" s="6"/>
      <c r="E2139" s="6"/>
      <c r="F2139" s="6" t="s">
        <v>96</v>
      </c>
      <c r="G2139" s="6"/>
      <c r="H2139" s="6" t="b">
        <v>0</v>
      </c>
      <c r="I2139" s="6" t="b">
        <v>0</v>
      </c>
      <c r="J2139" s="6" t="b">
        <v>0</v>
      </c>
      <c r="K2139" s="106"/>
      <c r="L2139" s="43"/>
      <c r="M2139" s="24"/>
      <c r="N2139" s="6"/>
      <c r="O2139" s="6" t="b">
        <v>0</v>
      </c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43"/>
      <c r="AA2139" s="43"/>
      <c r="AB2139" s="43" t="s">
        <v>339</v>
      </c>
      <c r="AC2139" s="6" t="s">
        <v>339</v>
      </c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</row>
    <row r="2140">
      <c r="A2140" s="6"/>
      <c r="B2140" s="6"/>
      <c r="C2140" s="6"/>
      <c r="D2140" s="6"/>
      <c r="E2140" s="6"/>
      <c r="F2140" s="6" t="s">
        <v>96</v>
      </c>
      <c r="G2140" s="6"/>
      <c r="H2140" s="6" t="b">
        <v>0</v>
      </c>
      <c r="I2140" s="6" t="b">
        <v>0</v>
      </c>
      <c r="J2140" s="6" t="b">
        <v>0</v>
      </c>
      <c r="K2140" s="106"/>
      <c r="L2140" s="43"/>
      <c r="M2140" s="24"/>
      <c r="N2140" s="6"/>
      <c r="O2140" s="6" t="b">
        <v>0</v>
      </c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43"/>
      <c r="AA2140" s="43"/>
      <c r="AB2140" s="43" t="s">
        <v>339</v>
      </c>
      <c r="AC2140" s="6" t="s">
        <v>339</v>
      </c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</row>
    <row r="2141">
      <c r="A2141" s="6"/>
      <c r="B2141" s="6"/>
      <c r="C2141" s="6"/>
      <c r="D2141" s="6"/>
      <c r="E2141" s="6"/>
      <c r="F2141" s="6" t="s">
        <v>96</v>
      </c>
      <c r="G2141" s="6"/>
      <c r="H2141" s="6" t="b">
        <v>0</v>
      </c>
      <c r="I2141" s="6" t="b">
        <v>0</v>
      </c>
      <c r="J2141" s="6" t="b">
        <v>0</v>
      </c>
      <c r="K2141" s="106"/>
      <c r="L2141" s="43"/>
      <c r="M2141" s="24"/>
      <c r="N2141" s="6"/>
      <c r="O2141" s="6" t="b">
        <v>0</v>
      </c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43"/>
      <c r="AA2141" s="43"/>
      <c r="AB2141" s="43" t="s">
        <v>339</v>
      </c>
      <c r="AC2141" s="6" t="s">
        <v>339</v>
      </c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</row>
    <row r="2142">
      <c r="A2142" s="6"/>
      <c r="B2142" s="6"/>
      <c r="C2142" s="6"/>
      <c r="D2142" s="6"/>
      <c r="E2142" s="6"/>
      <c r="F2142" s="6" t="s">
        <v>96</v>
      </c>
      <c r="G2142" s="6"/>
      <c r="H2142" s="6" t="b">
        <v>0</v>
      </c>
      <c r="I2142" s="6" t="b">
        <v>0</v>
      </c>
      <c r="J2142" s="6" t="b">
        <v>0</v>
      </c>
      <c r="K2142" s="106"/>
      <c r="L2142" s="43"/>
      <c r="M2142" s="24"/>
      <c r="N2142" s="6"/>
      <c r="O2142" s="6" t="b">
        <v>0</v>
      </c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43"/>
      <c r="AA2142" s="43"/>
      <c r="AB2142" s="43" t="s">
        <v>339</v>
      </c>
      <c r="AC2142" s="6" t="s">
        <v>339</v>
      </c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</row>
    <row r="2143">
      <c r="A2143" s="6"/>
      <c r="B2143" s="6"/>
      <c r="C2143" s="6"/>
      <c r="D2143" s="6"/>
      <c r="E2143" s="6"/>
      <c r="F2143" s="6" t="s">
        <v>96</v>
      </c>
      <c r="G2143" s="6"/>
      <c r="H2143" s="6" t="b">
        <v>0</v>
      </c>
      <c r="I2143" s="6" t="b">
        <v>0</v>
      </c>
      <c r="J2143" s="6" t="b">
        <v>0</v>
      </c>
      <c r="K2143" s="106"/>
      <c r="L2143" s="43"/>
      <c r="M2143" s="24"/>
      <c r="N2143" s="6"/>
      <c r="O2143" s="6" t="b">
        <v>0</v>
      </c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43"/>
      <c r="AA2143" s="43"/>
      <c r="AB2143" s="43" t="s">
        <v>339</v>
      </c>
      <c r="AC2143" s="6" t="s">
        <v>339</v>
      </c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</row>
    <row r="2144">
      <c r="A2144" s="6"/>
      <c r="B2144" s="6"/>
      <c r="C2144" s="6"/>
      <c r="D2144" s="6"/>
      <c r="E2144" s="6"/>
      <c r="F2144" s="6" t="s">
        <v>96</v>
      </c>
      <c r="G2144" s="6"/>
      <c r="H2144" s="6" t="b">
        <v>0</v>
      </c>
      <c r="I2144" s="6" t="b">
        <v>0</v>
      </c>
      <c r="J2144" s="6" t="b">
        <v>0</v>
      </c>
      <c r="K2144" s="106"/>
      <c r="L2144" s="43"/>
      <c r="M2144" s="24"/>
      <c r="N2144" s="6"/>
      <c r="O2144" s="6" t="b">
        <v>0</v>
      </c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43"/>
      <c r="AA2144" s="43"/>
      <c r="AB2144" s="43" t="s">
        <v>339</v>
      </c>
      <c r="AC2144" s="6" t="s">
        <v>339</v>
      </c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</row>
    <row r="2145">
      <c r="A2145" s="6"/>
      <c r="B2145" s="6"/>
      <c r="C2145" s="6"/>
      <c r="D2145" s="6"/>
      <c r="E2145" s="6"/>
      <c r="F2145" s="6" t="s">
        <v>96</v>
      </c>
      <c r="G2145" s="6"/>
      <c r="H2145" s="6" t="b">
        <v>0</v>
      </c>
      <c r="I2145" s="6" t="b">
        <v>0</v>
      </c>
      <c r="J2145" s="6" t="b">
        <v>0</v>
      </c>
      <c r="K2145" s="106"/>
      <c r="L2145" s="43"/>
      <c r="M2145" s="24"/>
      <c r="N2145" s="6"/>
      <c r="O2145" s="6" t="b">
        <v>0</v>
      </c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43"/>
      <c r="AA2145" s="43"/>
      <c r="AB2145" s="43" t="s">
        <v>339</v>
      </c>
      <c r="AC2145" s="6" t="s">
        <v>339</v>
      </c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</row>
    <row r="2146">
      <c r="A2146" s="6"/>
      <c r="B2146" s="6"/>
      <c r="C2146" s="6"/>
      <c r="D2146" s="6"/>
      <c r="E2146" s="6"/>
      <c r="F2146" s="6" t="s">
        <v>96</v>
      </c>
      <c r="G2146" s="6"/>
      <c r="H2146" s="6" t="b">
        <v>0</v>
      </c>
      <c r="I2146" s="6" t="b">
        <v>0</v>
      </c>
      <c r="J2146" s="6" t="b">
        <v>0</v>
      </c>
      <c r="K2146" s="106"/>
      <c r="L2146" s="43"/>
      <c r="M2146" s="24"/>
      <c r="N2146" s="6"/>
      <c r="O2146" s="6" t="b">
        <v>0</v>
      </c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43"/>
      <c r="AA2146" s="43"/>
      <c r="AB2146" s="43" t="s">
        <v>339</v>
      </c>
      <c r="AC2146" s="6" t="s">
        <v>339</v>
      </c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</row>
    <row r="2147">
      <c r="A2147" s="6"/>
      <c r="B2147" s="6"/>
      <c r="C2147" s="6"/>
      <c r="D2147" s="6"/>
      <c r="E2147" s="6"/>
      <c r="F2147" s="6" t="s">
        <v>96</v>
      </c>
      <c r="G2147" s="6"/>
      <c r="H2147" s="6" t="b">
        <v>0</v>
      </c>
      <c r="I2147" s="6" t="b">
        <v>0</v>
      </c>
      <c r="J2147" s="6" t="b">
        <v>0</v>
      </c>
      <c r="K2147" s="106"/>
      <c r="L2147" s="43"/>
      <c r="M2147" s="24"/>
      <c r="N2147" s="6"/>
      <c r="O2147" s="6" t="b">
        <v>0</v>
      </c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43"/>
      <c r="AA2147" s="43"/>
      <c r="AB2147" s="43" t="s">
        <v>339</v>
      </c>
      <c r="AC2147" s="6" t="s">
        <v>339</v>
      </c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</row>
    <row r="2148">
      <c r="A2148" s="6"/>
      <c r="B2148" s="6"/>
      <c r="C2148" s="6"/>
      <c r="D2148" s="6"/>
      <c r="E2148" s="6"/>
      <c r="F2148" s="6" t="s">
        <v>96</v>
      </c>
      <c r="G2148" s="6"/>
      <c r="H2148" s="6" t="b">
        <v>0</v>
      </c>
      <c r="I2148" s="6" t="b">
        <v>0</v>
      </c>
      <c r="J2148" s="6" t="b">
        <v>0</v>
      </c>
      <c r="K2148" s="106"/>
      <c r="L2148" s="43"/>
      <c r="M2148" s="24"/>
      <c r="N2148" s="6"/>
      <c r="O2148" s="6" t="b">
        <v>0</v>
      </c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43"/>
      <c r="AA2148" s="43"/>
      <c r="AB2148" s="43" t="s">
        <v>339</v>
      </c>
      <c r="AC2148" s="6" t="s">
        <v>339</v>
      </c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</row>
    <row r="2149">
      <c r="A2149" s="6"/>
      <c r="B2149" s="6"/>
      <c r="C2149" s="6"/>
      <c r="D2149" s="6"/>
      <c r="E2149" s="6"/>
      <c r="F2149" s="6" t="s">
        <v>96</v>
      </c>
      <c r="G2149" s="6"/>
      <c r="H2149" s="6" t="b">
        <v>0</v>
      </c>
      <c r="I2149" s="6" t="b">
        <v>0</v>
      </c>
      <c r="J2149" s="6" t="b">
        <v>0</v>
      </c>
      <c r="K2149" s="106"/>
      <c r="L2149" s="43"/>
      <c r="M2149" s="24"/>
      <c r="N2149" s="6"/>
      <c r="O2149" s="6" t="b">
        <v>0</v>
      </c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43"/>
      <c r="AA2149" s="43"/>
      <c r="AB2149" s="43" t="s">
        <v>339</v>
      </c>
      <c r="AC2149" s="6" t="s">
        <v>339</v>
      </c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</row>
    <row r="2150">
      <c r="A2150" s="6"/>
      <c r="B2150" s="6"/>
      <c r="C2150" s="6"/>
      <c r="D2150" s="6"/>
      <c r="E2150" s="6"/>
      <c r="F2150" s="6" t="s">
        <v>96</v>
      </c>
      <c r="G2150" s="6"/>
      <c r="H2150" s="6" t="b">
        <v>0</v>
      </c>
      <c r="I2150" s="6" t="b">
        <v>0</v>
      </c>
      <c r="J2150" s="6" t="b">
        <v>0</v>
      </c>
      <c r="K2150" s="106"/>
      <c r="L2150" s="43"/>
      <c r="M2150" s="24"/>
      <c r="N2150" s="6"/>
      <c r="O2150" s="6" t="b">
        <v>0</v>
      </c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43"/>
      <c r="AA2150" s="43"/>
      <c r="AB2150" s="43" t="s">
        <v>339</v>
      </c>
      <c r="AC2150" s="6" t="s">
        <v>339</v>
      </c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</row>
    <row r="2151">
      <c r="A2151" s="6"/>
      <c r="B2151" s="6"/>
      <c r="C2151" s="6"/>
      <c r="D2151" s="6"/>
      <c r="E2151" s="6"/>
      <c r="F2151" s="6" t="s">
        <v>96</v>
      </c>
      <c r="G2151" s="6"/>
      <c r="H2151" s="6" t="b">
        <v>0</v>
      </c>
      <c r="I2151" s="6" t="b">
        <v>0</v>
      </c>
      <c r="J2151" s="6" t="b">
        <v>0</v>
      </c>
      <c r="K2151" s="106"/>
      <c r="L2151" s="43"/>
      <c r="M2151" s="24"/>
      <c r="N2151" s="6"/>
      <c r="O2151" s="6" t="b">
        <v>0</v>
      </c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43"/>
      <c r="AA2151" s="43"/>
      <c r="AB2151" s="43" t="s">
        <v>339</v>
      </c>
      <c r="AC2151" s="6" t="s">
        <v>339</v>
      </c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</row>
    <row r="2152">
      <c r="A2152" s="6"/>
      <c r="B2152" s="6"/>
      <c r="C2152" s="6"/>
      <c r="D2152" s="6"/>
      <c r="E2152" s="6"/>
      <c r="F2152" s="6" t="s">
        <v>96</v>
      </c>
      <c r="G2152" s="6"/>
      <c r="H2152" s="6" t="b">
        <v>0</v>
      </c>
      <c r="I2152" s="6" t="b">
        <v>0</v>
      </c>
      <c r="J2152" s="6" t="b">
        <v>0</v>
      </c>
      <c r="K2152" s="106"/>
      <c r="L2152" s="43"/>
      <c r="M2152" s="24"/>
      <c r="N2152" s="6"/>
      <c r="O2152" s="6" t="b">
        <v>0</v>
      </c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43"/>
      <c r="AA2152" s="43"/>
      <c r="AB2152" s="43" t="s">
        <v>339</v>
      </c>
      <c r="AC2152" s="6" t="s">
        <v>339</v>
      </c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</row>
    <row r="2153">
      <c r="A2153" s="6"/>
      <c r="B2153" s="6"/>
      <c r="C2153" s="6"/>
      <c r="D2153" s="6"/>
      <c r="E2153" s="6"/>
      <c r="F2153" s="6" t="s">
        <v>96</v>
      </c>
      <c r="G2153" s="6"/>
      <c r="H2153" s="6" t="b">
        <v>0</v>
      </c>
      <c r="I2153" s="6" t="b">
        <v>0</v>
      </c>
      <c r="J2153" s="6" t="b">
        <v>0</v>
      </c>
      <c r="K2153" s="106"/>
      <c r="L2153" s="43"/>
      <c r="M2153" s="24"/>
      <c r="N2153" s="6"/>
      <c r="O2153" s="6" t="b">
        <v>0</v>
      </c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43"/>
      <c r="AA2153" s="43"/>
      <c r="AB2153" s="43" t="s">
        <v>339</v>
      </c>
      <c r="AC2153" s="6" t="s">
        <v>339</v>
      </c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</row>
    <row r="2154">
      <c r="A2154" s="6"/>
      <c r="B2154" s="6"/>
      <c r="C2154" s="6"/>
      <c r="D2154" s="6"/>
      <c r="E2154" s="6"/>
      <c r="F2154" s="6" t="s">
        <v>96</v>
      </c>
      <c r="G2154" s="6"/>
      <c r="H2154" s="6" t="b">
        <v>0</v>
      </c>
      <c r="I2154" s="6" t="b">
        <v>0</v>
      </c>
      <c r="J2154" s="6" t="b">
        <v>0</v>
      </c>
      <c r="K2154" s="106"/>
      <c r="L2154" s="43"/>
      <c r="M2154" s="24"/>
      <c r="N2154" s="6"/>
      <c r="O2154" s="6" t="b">
        <v>0</v>
      </c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43"/>
      <c r="AA2154" s="43"/>
      <c r="AB2154" s="43" t="s">
        <v>339</v>
      </c>
      <c r="AC2154" s="6" t="s">
        <v>339</v>
      </c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</row>
    <row r="2155">
      <c r="A2155" s="6"/>
      <c r="B2155" s="6"/>
      <c r="C2155" s="6"/>
      <c r="D2155" s="6"/>
      <c r="E2155" s="6"/>
      <c r="F2155" s="6" t="s">
        <v>96</v>
      </c>
      <c r="G2155" s="6"/>
      <c r="H2155" s="6" t="b">
        <v>0</v>
      </c>
      <c r="I2155" s="6" t="b">
        <v>0</v>
      </c>
      <c r="J2155" s="6" t="b">
        <v>0</v>
      </c>
      <c r="K2155" s="106"/>
      <c r="L2155" s="43"/>
      <c r="M2155" s="24"/>
      <c r="N2155" s="6"/>
      <c r="O2155" s="6" t="b">
        <v>0</v>
      </c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43"/>
      <c r="AA2155" s="43"/>
      <c r="AB2155" s="43" t="s">
        <v>339</v>
      </c>
      <c r="AC2155" s="6" t="s">
        <v>339</v>
      </c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</row>
    <row r="2156">
      <c r="A2156" s="6"/>
      <c r="B2156" s="6"/>
      <c r="C2156" s="6"/>
      <c r="D2156" s="6"/>
      <c r="E2156" s="6"/>
      <c r="F2156" s="6" t="s">
        <v>96</v>
      </c>
      <c r="G2156" s="6"/>
      <c r="H2156" s="6" t="b">
        <v>0</v>
      </c>
      <c r="I2156" s="6" t="b">
        <v>0</v>
      </c>
      <c r="J2156" s="6" t="b">
        <v>0</v>
      </c>
      <c r="K2156" s="106"/>
      <c r="L2156" s="43"/>
      <c r="M2156" s="24"/>
      <c r="N2156" s="6"/>
      <c r="O2156" s="6" t="b">
        <v>0</v>
      </c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43"/>
      <c r="AA2156" s="43"/>
      <c r="AB2156" s="43" t="s">
        <v>339</v>
      </c>
      <c r="AC2156" s="6" t="s">
        <v>339</v>
      </c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</row>
    <row r="2157">
      <c r="A2157" s="6"/>
      <c r="B2157" s="6"/>
      <c r="C2157" s="6"/>
      <c r="D2157" s="6"/>
      <c r="E2157" s="6"/>
      <c r="F2157" s="6" t="s">
        <v>96</v>
      </c>
      <c r="G2157" s="6"/>
      <c r="H2157" s="6" t="b">
        <v>0</v>
      </c>
      <c r="I2157" s="6" t="b">
        <v>0</v>
      </c>
      <c r="J2157" s="6" t="b">
        <v>0</v>
      </c>
      <c r="K2157" s="106"/>
      <c r="L2157" s="43"/>
      <c r="M2157" s="24"/>
      <c r="N2157" s="6"/>
      <c r="O2157" s="6" t="b">
        <v>0</v>
      </c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43"/>
      <c r="AA2157" s="43"/>
      <c r="AB2157" s="43" t="s">
        <v>339</v>
      </c>
      <c r="AC2157" s="6" t="s">
        <v>339</v>
      </c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</row>
    <row r="2158">
      <c r="A2158" s="6"/>
      <c r="B2158" s="6"/>
      <c r="C2158" s="6"/>
      <c r="D2158" s="6"/>
      <c r="E2158" s="6"/>
      <c r="F2158" s="6" t="s">
        <v>96</v>
      </c>
      <c r="G2158" s="6"/>
      <c r="H2158" s="6" t="b">
        <v>0</v>
      </c>
      <c r="I2158" s="6" t="b">
        <v>0</v>
      </c>
      <c r="J2158" s="6" t="b">
        <v>0</v>
      </c>
      <c r="K2158" s="106"/>
      <c r="L2158" s="43"/>
      <c r="M2158" s="24"/>
      <c r="N2158" s="6"/>
      <c r="O2158" s="6" t="b">
        <v>0</v>
      </c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43"/>
      <c r="AA2158" s="43"/>
      <c r="AB2158" s="43" t="s">
        <v>339</v>
      </c>
      <c r="AC2158" s="6" t="s">
        <v>339</v>
      </c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</row>
    <row r="2159">
      <c r="A2159" s="6"/>
      <c r="B2159" s="6"/>
      <c r="C2159" s="6"/>
      <c r="D2159" s="6"/>
      <c r="E2159" s="6"/>
      <c r="F2159" s="6" t="s">
        <v>96</v>
      </c>
      <c r="G2159" s="6"/>
      <c r="H2159" s="6" t="b">
        <v>0</v>
      </c>
      <c r="I2159" s="6" t="b">
        <v>0</v>
      </c>
      <c r="J2159" s="6" t="b">
        <v>0</v>
      </c>
      <c r="K2159" s="106"/>
      <c r="L2159" s="43"/>
      <c r="M2159" s="24"/>
      <c r="N2159" s="6"/>
      <c r="O2159" s="6" t="b">
        <v>0</v>
      </c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43"/>
      <c r="AA2159" s="43"/>
      <c r="AB2159" s="43" t="s">
        <v>339</v>
      </c>
      <c r="AC2159" s="6" t="s">
        <v>339</v>
      </c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</row>
    <row r="2160">
      <c r="A2160" s="6"/>
      <c r="B2160" s="6"/>
      <c r="C2160" s="6"/>
      <c r="D2160" s="6"/>
      <c r="E2160" s="6"/>
      <c r="F2160" s="6" t="s">
        <v>96</v>
      </c>
      <c r="G2160" s="6"/>
      <c r="H2160" s="6" t="b">
        <v>0</v>
      </c>
      <c r="I2160" s="6" t="b">
        <v>0</v>
      </c>
      <c r="J2160" s="6" t="b">
        <v>0</v>
      </c>
      <c r="K2160" s="106"/>
      <c r="L2160" s="43"/>
      <c r="M2160" s="24"/>
      <c r="N2160" s="6"/>
      <c r="O2160" s="6" t="b">
        <v>0</v>
      </c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43"/>
      <c r="AA2160" s="43"/>
      <c r="AB2160" s="43" t="s">
        <v>339</v>
      </c>
      <c r="AC2160" s="6" t="s">
        <v>339</v>
      </c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</row>
    <row r="2161">
      <c r="A2161" s="6"/>
      <c r="B2161" s="6"/>
      <c r="C2161" s="6"/>
      <c r="D2161" s="6"/>
      <c r="E2161" s="6"/>
      <c r="F2161" s="6" t="s">
        <v>96</v>
      </c>
      <c r="G2161" s="6"/>
      <c r="H2161" s="6" t="b">
        <v>0</v>
      </c>
      <c r="I2161" s="6" t="b">
        <v>0</v>
      </c>
      <c r="J2161" s="6" t="b">
        <v>0</v>
      </c>
      <c r="K2161" s="106"/>
      <c r="L2161" s="43"/>
      <c r="M2161" s="24"/>
      <c r="N2161" s="6"/>
      <c r="O2161" s="6" t="b">
        <v>0</v>
      </c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43"/>
      <c r="AA2161" s="43"/>
      <c r="AB2161" s="43" t="s">
        <v>339</v>
      </c>
      <c r="AC2161" s="6" t="s">
        <v>339</v>
      </c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</row>
    <row r="2162">
      <c r="A2162" s="6"/>
      <c r="B2162" s="6"/>
      <c r="C2162" s="6"/>
      <c r="D2162" s="6"/>
      <c r="E2162" s="6"/>
      <c r="F2162" s="6" t="s">
        <v>96</v>
      </c>
      <c r="G2162" s="6"/>
      <c r="H2162" s="6" t="b">
        <v>0</v>
      </c>
      <c r="I2162" s="6" t="b">
        <v>0</v>
      </c>
      <c r="J2162" s="6" t="b">
        <v>0</v>
      </c>
      <c r="K2162" s="106"/>
      <c r="L2162" s="43"/>
      <c r="M2162" s="24"/>
      <c r="N2162" s="6"/>
      <c r="O2162" s="6" t="b">
        <v>0</v>
      </c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43"/>
      <c r="AA2162" s="43"/>
      <c r="AB2162" s="43" t="s">
        <v>339</v>
      </c>
      <c r="AC2162" s="6" t="s">
        <v>339</v>
      </c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</row>
    <row r="2163">
      <c r="A2163" s="6"/>
      <c r="B2163" s="6"/>
      <c r="C2163" s="6"/>
      <c r="D2163" s="6"/>
      <c r="E2163" s="6"/>
      <c r="F2163" s="6" t="s">
        <v>96</v>
      </c>
      <c r="G2163" s="6"/>
      <c r="H2163" s="6" t="b">
        <v>0</v>
      </c>
      <c r="I2163" s="6" t="b">
        <v>0</v>
      </c>
      <c r="J2163" s="6" t="b">
        <v>0</v>
      </c>
      <c r="K2163" s="106"/>
      <c r="L2163" s="43"/>
      <c r="M2163" s="24"/>
      <c r="N2163" s="6"/>
      <c r="O2163" s="6" t="b">
        <v>0</v>
      </c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43"/>
      <c r="AA2163" s="43"/>
      <c r="AB2163" s="43" t="s">
        <v>339</v>
      </c>
      <c r="AC2163" s="6" t="s">
        <v>339</v>
      </c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</row>
    <row r="2164">
      <c r="A2164" s="6"/>
      <c r="B2164" s="6"/>
      <c r="C2164" s="6"/>
      <c r="D2164" s="6"/>
      <c r="E2164" s="6"/>
      <c r="F2164" s="6" t="s">
        <v>96</v>
      </c>
      <c r="G2164" s="6"/>
      <c r="H2164" s="6" t="b">
        <v>0</v>
      </c>
      <c r="I2164" s="6" t="b">
        <v>0</v>
      </c>
      <c r="J2164" s="6" t="b">
        <v>0</v>
      </c>
      <c r="K2164" s="106"/>
      <c r="L2164" s="43"/>
      <c r="M2164" s="24"/>
      <c r="N2164" s="6"/>
      <c r="O2164" s="6" t="b">
        <v>0</v>
      </c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43"/>
      <c r="AA2164" s="43"/>
      <c r="AB2164" s="43" t="s">
        <v>339</v>
      </c>
      <c r="AC2164" s="6" t="s">
        <v>339</v>
      </c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</row>
    <row r="2165">
      <c r="A2165" s="6"/>
      <c r="B2165" s="6"/>
      <c r="C2165" s="6"/>
      <c r="D2165" s="6"/>
      <c r="E2165" s="6"/>
      <c r="F2165" s="6" t="s">
        <v>96</v>
      </c>
      <c r="G2165" s="6"/>
      <c r="H2165" s="6" t="b">
        <v>0</v>
      </c>
      <c r="I2165" s="6" t="b">
        <v>0</v>
      </c>
      <c r="J2165" s="6" t="b">
        <v>0</v>
      </c>
      <c r="K2165" s="106"/>
      <c r="L2165" s="43"/>
      <c r="M2165" s="24"/>
      <c r="N2165" s="6"/>
      <c r="O2165" s="6" t="b">
        <v>0</v>
      </c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43"/>
      <c r="AA2165" s="43"/>
      <c r="AB2165" s="43" t="s">
        <v>339</v>
      </c>
      <c r="AC2165" s="6" t="s">
        <v>339</v>
      </c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</row>
    <row r="2166">
      <c r="A2166" s="6"/>
      <c r="B2166" s="6"/>
      <c r="C2166" s="6"/>
      <c r="D2166" s="6"/>
      <c r="E2166" s="6"/>
      <c r="F2166" s="6" t="s">
        <v>96</v>
      </c>
      <c r="G2166" s="6"/>
      <c r="H2166" s="6" t="b">
        <v>0</v>
      </c>
      <c r="I2166" s="6" t="b">
        <v>0</v>
      </c>
      <c r="J2166" s="6" t="b">
        <v>0</v>
      </c>
      <c r="K2166" s="106"/>
      <c r="L2166" s="43"/>
      <c r="M2166" s="24"/>
      <c r="N2166" s="6"/>
      <c r="O2166" s="6" t="b">
        <v>0</v>
      </c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43"/>
      <c r="AA2166" s="43"/>
      <c r="AB2166" s="43" t="s">
        <v>339</v>
      </c>
      <c r="AC2166" s="6" t="s">
        <v>339</v>
      </c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</row>
    <row r="2167">
      <c r="A2167" s="6"/>
      <c r="B2167" s="6"/>
      <c r="C2167" s="6"/>
      <c r="D2167" s="6"/>
      <c r="E2167" s="6"/>
      <c r="F2167" s="6" t="s">
        <v>96</v>
      </c>
      <c r="G2167" s="6"/>
      <c r="H2167" s="6" t="b">
        <v>0</v>
      </c>
      <c r="I2167" s="6" t="b">
        <v>0</v>
      </c>
      <c r="J2167" s="6" t="b">
        <v>0</v>
      </c>
      <c r="K2167" s="106"/>
      <c r="L2167" s="43"/>
      <c r="M2167" s="24"/>
      <c r="N2167" s="6"/>
      <c r="O2167" s="6" t="b">
        <v>0</v>
      </c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43"/>
      <c r="AA2167" s="43"/>
      <c r="AB2167" s="43" t="s">
        <v>339</v>
      </c>
      <c r="AC2167" s="6" t="s">
        <v>339</v>
      </c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</row>
    <row r="2168">
      <c r="A2168" s="6"/>
      <c r="B2168" s="6"/>
      <c r="C2168" s="6"/>
      <c r="D2168" s="6"/>
      <c r="E2168" s="6"/>
      <c r="F2168" s="6" t="s">
        <v>96</v>
      </c>
      <c r="G2168" s="6"/>
      <c r="H2168" s="6" t="b">
        <v>0</v>
      </c>
      <c r="I2168" s="6" t="b">
        <v>0</v>
      </c>
      <c r="J2168" s="6" t="b">
        <v>0</v>
      </c>
      <c r="K2168" s="106"/>
      <c r="L2168" s="43"/>
      <c r="M2168" s="24"/>
      <c r="N2168" s="6"/>
      <c r="O2168" s="6" t="b">
        <v>0</v>
      </c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43"/>
      <c r="AA2168" s="43"/>
      <c r="AB2168" s="43" t="s">
        <v>339</v>
      </c>
      <c r="AC2168" s="6" t="s">
        <v>339</v>
      </c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</row>
    <row r="2169">
      <c r="A2169" s="6"/>
      <c r="B2169" s="6"/>
      <c r="C2169" s="6"/>
      <c r="D2169" s="6"/>
      <c r="E2169" s="6"/>
      <c r="F2169" s="6" t="s">
        <v>96</v>
      </c>
      <c r="G2169" s="6"/>
      <c r="H2169" s="6" t="b">
        <v>0</v>
      </c>
      <c r="I2169" s="6" t="b">
        <v>0</v>
      </c>
      <c r="J2169" s="6" t="b">
        <v>0</v>
      </c>
      <c r="K2169" s="106"/>
      <c r="L2169" s="43"/>
      <c r="M2169" s="24"/>
      <c r="N2169" s="6"/>
      <c r="O2169" s="6" t="b">
        <v>0</v>
      </c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43"/>
      <c r="AA2169" s="43"/>
      <c r="AB2169" s="43" t="s">
        <v>339</v>
      </c>
      <c r="AC2169" s="6" t="s">
        <v>339</v>
      </c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</row>
    <row r="2170">
      <c r="A2170" s="6"/>
      <c r="B2170" s="6"/>
      <c r="C2170" s="6"/>
      <c r="D2170" s="6"/>
      <c r="E2170" s="6"/>
      <c r="F2170" s="6" t="s">
        <v>96</v>
      </c>
      <c r="G2170" s="6"/>
      <c r="H2170" s="6" t="b">
        <v>0</v>
      </c>
      <c r="I2170" s="6" t="b">
        <v>0</v>
      </c>
      <c r="J2170" s="6" t="b">
        <v>0</v>
      </c>
      <c r="K2170" s="106"/>
      <c r="L2170" s="43"/>
      <c r="M2170" s="24"/>
      <c r="N2170" s="6"/>
      <c r="O2170" s="6" t="b">
        <v>0</v>
      </c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43"/>
      <c r="AA2170" s="43"/>
      <c r="AB2170" s="43" t="s">
        <v>339</v>
      </c>
      <c r="AC2170" s="6" t="s">
        <v>339</v>
      </c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</row>
    <row r="2171">
      <c r="A2171" s="6"/>
      <c r="B2171" s="6"/>
      <c r="C2171" s="6"/>
      <c r="D2171" s="6"/>
      <c r="E2171" s="6"/>
      <c r="F2171" s="6" t="s">
        <v>96</v>
      </c>
      <c r="G2171" s="6"/>
      <c r="H2171" s="6" t="b">
        <v>0</v>
      </c>
      <c r="I2171" s="6" t="b">
        <v>0</v>
      </c>
      <c r="J2171" s="6" t="b">
        <v>0</v>
      </c>
      <c r="K2171" s="106"/>
      <c r="L2171" s="43"/>
      <c r="M2171" s="24"/>
      <c r="N2171" s="6"/>
      <c r="O2171" s="6" t="b">
        <v>0</v>
      </c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43"/>
      <c r="AA2171" s="43"/>
      <c r="AB2171" s="43" t="s">
        <v>339</v>
      </c>
      <c r="AC2171" s="6" t="s">
        <v>339</v>
      </c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</row>
    <row r="2172">
      <c r="A2172" s="6"/>
      <c r="B2172" s="6"/>
      <c r="C2172" s="6"/>
      <c r="D2172" s="6"/>
      <c r="E2172" s="6"/>
      <c r="F2172" s="6" t="s">
        <v>96</v>
      </c>
      <c r="G2172" s="6"/>
      <c r="H2172" s="6" t="b">
        <v>0</v>
      </c>
      <c r="I2172" s="6" t="b">
        <v>0</v>
      </c>
      <c r="J2172" s="6" t="b">
        <v>0</v>
      </c>
      <c r="K2172" s="106"/>
      <c r="L2172" s="43"/>
      <c r="M2172" s="24"/>
      <c r="N2172" s="6"/>
      <c r="O2172" s="6" t="b">
        <v>0</v>
      </c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43"/>
      <c r="AA2172" s="43"/>
      <c r="AB2172" s="43" t="s">
        <v>339</v>
      </c>
      <c r="AC2172" s="6" t="s">
        <v>339</v>
      </c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</row>
    <row r="2173">
      <c r="A2173" s="6"/>
      <c r="B2173" s="6"/>
      <c r="C2173" s="6"/>
      <c r="D2173" s="6"/>
      <c r="E2173" s="6"/>
      <c r="F2173" s="6" t="s">
        <v>96</v>
      </c>
      <c r="G2173" s="6"/>
      <c r="H2173" s="6" t="b">
        <v>0</v>
      </c>
      <c r="I2173" s="6" t="b">
        <v>0</v>
      </c>
      <c r="J2173" s="6" t="b">
        <v>0</v>
      </c>
      <c r="K2173" s="106"/>
      <c r="L2173" s="43"/>
      <c r="M2173" s="24"/>
      <c r="N2173" s="6"/>
      <c r="O2173" s="6" t="b">
        <v>0</v>
      </c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43"/>
      <c r="AA2173" s="43"/>
      <c r="AB2173" s="43" t="s">
        <v>339</v>
      </c>
      <c r="AC2173" s="6" t="s">
        <v>339</v>
      </c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</row>
    <row r="2174">
      <c r="A2174" s="6"/>
      <c r="B2174" s="6"/>
      <c r="C2174" s="6"/>
      <c r="D2174" s="6"/>
      <c r="E2174" s="6"/>
      <c r="F2174" s="6" t="s">
        <v>96</v>
      </c>
      <c r="G2174" s="6"/>
      <c r="H2174" s="6" t="b">
        <v>0</v>
      </c>
      <c r="I2174" s="6" t="b">
        <v>0</v>
      </c>
      <c r="J2174" s="6" t="b">
        <v>0</v>
      </c>
      <c r="K2174" s="106"/>
      <c r="L2174" s="43"/>
      <c r="M2174" s="24"/>
      <c r="N2174" s="6"/>
      <c r="O2174" s="6" t="b">
        <v>0</v>
      </c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43"/>
      <c r="AA2174" s="43"/>
      <c r="AB2174" s="43" t="s">
        <v>339</v>
      </c>
      <c r="AC2174" s="6" t="s">
        <v>339</v>
      </c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</row>
    <row r="2175">
      <c r="A2175" s="6"/>
      <c r="B2175" s="6"/>
      <c r="C2175" s="6"/>
      <c r="D2175" s="6"/>
      <c r="E2175" s="6"/>
      <c r="F2175" s="6" t="s">
        <v>96</v>
      </c>
      <c r="G2175" s="6"/>
      <c r="H2175" s="6" t="b">
        <v>0</v>
      </c>
      <c r="I2175" s="6" t="b">
        <v>0</v>
      </c>
      <c r="J2175" s="6" t="b">
        <v>0</v>
      </c>
      <c r="K2175" s="106"/>
      <c r="L2175" s="43"/>
      <c r="M2175" s="24"/>
      <c r="N2175" s="6"/>
      <c r="O2175" s="6" t="b">
        <v>0</v>
      </c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43"/>
      <c r="AA2175" s="43"/>
      <c r="AB2175" s="43" t="s">
        <v>339</v>
      </c>
      <c r="AC2175" s="6" t="s">
        <v>339</v>
      </c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</row>
    <row r="2176">
      <c r="A2176" s="6"/>
      <c r="B2176" s="6"/>
      <c r="C2176" s="6"/>
      <c r="D2176" s="6"/>
      <c r="E2176" s="6"/>
      <c r="F2176" s="6" t="s">
        <v>96</v>
      </c>
      <c r="G2176" s="6"/>
      <c r="H2176" s="6" t="b">
        <v>0</v>
      </c>
      <c r="I2176" s="6" t="b">
        <v>0</v>
      </c>
      <c r="J2176" s="6" t="b">
        <v>0</v>
      </c>
      <c r="K2176" s="106"/>
      <c r="L2176" s="43"/>
      <c r="M2176" s="24"/>
      <c r="N2176" s="6"/>
      <c r="O2176" s="6" t="b">
        <v>0</v>
      </c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43"/>
      <c r="AA2176" s="43"/>
      <c r="AB2176" s="43" t="s">
        <v>339</v>
      </c>
      <c r="AC2176" s="6" t="s">
        <v>339</v>
      </c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</row>
    <row r="2177">
      <c r="A2177" s="6"/>
      <c r="B2177" s="6"/>
      <c r="C2177" s="6"/>
      <c r="D2177" s="6"/>
      <c r="E2177" s="6"/>
      <c r="F2177" s="6" t="s">
        <v>96</v>
      </c>
      <c r="G2177" s="6"/>
      <c r="H2177" s="6" t="b">
        <v>0</v>
      </c>
      <c r="I2177" s="6" t="b">
        <v>0</v>
      </c>
      <c r="J2177" s="6" t="b">
        <v>0</v>
      </c>
      <c r="K2177" s="106"/>
      <c r="L2177" s="43"/>
      <c r="M2177" s="24"/>
      <c r="N2177" s="6"/>
      <c r="O2177" s="6" t="b">
        <v>0</v>
      </c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43"/>
      <c r="AA2177" s="43"/>
      <c r="AB2177" s="43" t="s">
        <v>339</v>
      </c>
      <c r="AC2177" s="6" t="s">
        <v>339</v>
      </c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</row>
    <row r="2178">
      <c r="A2178" s="6"/>
      <c r="B2178" s="6"/>
      <c r="C2178" s="6"/>
      <c r="D2178" s="6"/>
      <c r="E2178" s="6"/>
      <c r="F2178" s="6" t="s">
        <v>96</v>
      </c>
      <c r="G2178" s="6"/>
      <c r="H2178" s="6" t="b">
        <v>0</v>
      </c>
      <c r="I2178" s="6" t="b">
        <v>0</v>
      </c>
      <c r="J2178" s="6" t="b">
        <v>0</v>
      </c>
      <c r="K2178" s="106"/>
      <c r="L2178" s="43"/>
      <c r="M2178" s="24"/>
      <c r="N2178" s="6"/>
      <c r="O2178" s="6" t="b">
        <v>0</v>
      </c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43"/>
      <c r="AA2178" s="43"/>
      <c r="AB2178" s="43" t="s">
        <v>339</v>
      </c>
      <c r="AC2178" s="6" t="s">
        <v>339</v>
      </c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</row>
    <row r="2179">
      <c r="A2179" s="6"/>
      <c r="B2179" s="6"/>
      <c r="C2179" s="6"/>
      <c r="D2179" s="6"/>
      <c r="E2179" s="6"/>
      <c r="F2179" s="6" t="s">
        <v>96</v>
      </c>
      <c r="G2179" s="6"/>
      <c r="H2179" s="6" t="b">
        <v>0</v>
      </c>
      <c r="I2179" s="6" t="b">
        <v>0</v>
      </c>
      <c r="J2179" s="6" t="b">
        <v>0</v>
      </c>
      <c r="K2179" s="106"/>
      <c r="L2179" s="43"/>
      <c r="M2179" s="24"/>
      <c r="N2179" s="6"/>
      <c r="O2179" s="6" t="b">
        <v>0</v>
      </c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43"/>
      <c r="AA2179" s="43"/>
      <c r="AB2179" s="43" t="s">
        <v>339</v>
      </c>
      <c r="AC2179" s="6" t="s">
        <v>339</v>
      </c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</row>
    <row r="2180">
      <c r="A2180" s="6"/>
      <c r="B2180" s="6"/>
      <c r="C2180" s="6"/>
      <c r="D2180" s="6"/>
      <c r="E2180" s="6"/>
      <c r="F2180" s="6" t="s">
        <v>96</v>
      </c>
      <c r="G2180" s="6"/>
      <c r="H2180" s="6" t="b">
        <v>0</v>
      </c>
      <c r="I2180" s="6" t="b">
        <v>0</v>
      </c>
      <c r="J2180" s="6" t="b">
        <v>0</v>
      </c>
      <c r="K2180" s="106"/>
      <c r="L2180" s="43"/>
      <c r="M2180" s="24"/>
      <c r="N2180" s="6"/>
      <c r="O2180" s="6" t="b">
        <v>0</v>
      </c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43"/>
      <c r="AA2180" s="43"/>
      <c r="AB2180" s="43" t="s">
        <v>339</v>
      </c>
      <c r="AC2180" s="6" t="s">
        <v>339</v>
      </c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</row>
    <row r="2181">
      <c r="A2181" s="6"/>
      <c r="B2181" s="6"/>
      <c r="C2181" s="6"/>
      <c r="D2181" s="6"/>
      <c r="E2181" s="6"/>
      <c r="F2181" s="6" t="s">
        <v>96</v>
      </c>
      <c r="G2181" s="6"/>
      <c r="H2181" s="6" t="b">
        <v>0</v>
      </c>
      <c r="I2181" s="6" t="b">
        <v>0</v>
      </c>
      <c r="J2181" s="6" t="b">
        <v>0</v>
      </c>
      <c r="K2181" s="106"/>
      <c r="L2181" s="43"/>
      <c r="M2181" s="24"/>
      <c r="N2181" s="6"/>
      <c r="O2181" s="6" t="b">
        <v>0</v>
      </c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43"/>
      <c r="AA2181" s="43"/>
      <c r="AB2181" s="43" t="s">
        <v>339</v>
      </c>
      <c r="AC2181" s="6" t="s">
        <v>339</v>
      </c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</row>
    <row r="2182">
      <c r="A2182" s="6"/>
      <c r="B2182" s="6"/>
      <c r="C2182" s="6"/>
      <c r="D2182" s="6"/>
      <c r="E2182" s="6"/>
      <c r="F2182" s="6" t="s">
        <v>96</v>
      </c>
      <c r="G2182" s="6"/>
      <c r="H2182" s="6" t="b">
        <v>0</v>
      </c>
      <c r="I2182" s="6" t="b">
        <v>0</v>
      </c>
      <c r="J2182" s="6" t="b">
        <v>0</v>
      </c>
      <c r="K2182" s="106"/>
      <c r="L2182" s="43"/>
      <c r="M2182" s="24"/>
      <c r="N2182" s="6"/>
      <c r="O2182" s="6" t="b">
        <v>0</v>
      </c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43"/>
      <c r="AA2182" s="43"/>
      <c r="AB2182" s="43" t="s">
        <v>339</v>
      </c>
      <c r="AC2182" s="6" t="s">
        <v>339</v>
      </c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</row>
    <row r="2183">
      <c r="A2183" s="6"/>
      <c r="B2183" s="6"/>
      <c r="C2183" s="6"/>
      <c r="D2183" s="6"/>
      <c r="E2183" s="6"/>
      <c r="F2183" s="6" t="s">
        <v>96</v>
      </c>
      <c r="G2183" s="6"/>
      <c r="H2183" s="6" t="b">
        <v>0</v>
      </c>
      <c r="I2183" s="6" t="b">
        <v>0</v>
      </c>
      <c r="J2183" s="6" t="b">
        <v>0</v>
      </c>
      <c r="K2183" s="106"/>
      <c r="L2183" s="43"/>
      <c r="M2183" s="24"/>
      <c r="N2183" s="6"/>
      <c r="O2183" s="6" t="b">
        <v>0</v>
      </c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43"/>
      <c r="AA2183" s="43"/>
      <c r="AB2183" s="43" t="s">
        <v>339</v>
      </c>
      <c r="AC2183" s="6" t="s">
        <v>339</v>
      </c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</row>
    <row r="2184">
      <c r="A2184" s="6"/>
      <c r="B2184" s="6"/>
      <c r="C2184" s="6"/>
      <c r="D2184" s="6"/>
      <c r="E2184" s="6"/>
      <c r="F2184" s="6" t="s">
        <v>96</v>
      </c>
      <c r="G2184" s="6"/>
      <c r="H2184" s="6" t="b">
        <v>0</v>
      </c>
      <c r="I2184" s="6" t="b">
        <v>0</v>
      </c>
      <c r="J2184" s="6" t="b">
        <v>0</v>
      </c>
      <c r="K2184" s="106"/>
      <c r="L2184" s="43"/>
      <c r="M2184" s="24"/>
      <c r="N2184" s="6"/>
      <c r="O2184" s="6" t="b">
        <v>0</v>
      </c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43"/>
      <c r="AA2184" s="43"/>
      <c r="AB2184" s="43" t="s">
        <v>339</v>
      </c>
      <c r="AC2184" s="6" t="s">
        <v>339</v>
      </c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</row>
    <row r="2185">
      <c r="A2185" s="6"/>
      <c r="B2185" s="6"/>
      <c r="C2185" s="6"/>
      <c r="D2185" s="6"/>
      <c r="E2185" s="6"/>
      <c r="F2185" s="6" t="s">
        <v>96</v>
      </c>
      <c r="G2185" s="6"/>
      <c r="H2185" s="6" t="b">
        <v>0</v>
      </c>
      <c r="I2185" s="6" t="b">
        <v>0</v>
      </c>
      <c r="J2185" s="6" t="b">
        <v>0</v>
      </c>
      <c r="K2185" s="106"/>
      <c r="L2185" s="43"/>
      <c r="M2185" s="24"/>
      <c r="N2185" s="6"/>
      <c r="O2185" s="6" t="b">
        <v>0</v>
      </c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43"/>
      <c r="AA2185" s="43"/>
      <c r="AB2185" s="43" t="s">
        <v>339</v>
      </c>
      <c r="AC2185" s="6" t="s">
        <v>339</v>
      </c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</row>
    <row r="2186">
      <c r="A2186" s="6"/>
      <c r="B2186" s="6"/>
      <c r="C2186" s="6"/>
      <c r="D2186" s="6"/>
      <c r="E2186" s="6"/>
      <c r="F2186" s="6" t="s">
        <v>96</v>
      </c>
      <c r="G2186" s="6"/>
      <c r="H2186" s="6" t="b">
        <v>0</v>
      </c>
      <c r="I2186" s="6" t="b">
        <v>0</v>
      </c>
      <c r="J2186" s="6" t="b">
        <v>0</v>
      </c>
      <c r="K2186" s="106"/>
      <c r="L2186" s="43"/>
      <c r="M2186" s="24"/>
      <c r="N2186" s="6"/>
      <c r="O2186" s="6" t="b">
        <v>0</v>
      </c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43"/>
      <c r="AA2186" s="43"/>
      <c r="AB2186" s="43" t="s">
        <v>339</v>
      </c>
      <c r="AC2186" s="6" t="s">
        <v>339</v>
      </c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</row>
    <row r="2187">
      <c r="A2187" s="6"/>
      <c r="B2187" s="6"/>
      <c r="C2187" s="6"/>
      <c r="D2187" s="6"/>
      <c r="E2187" s="6"/>
      <c r="F2187" s="6" t="s">
        <v>96</v>
      </c>
      <c r="G2187" s="6"/>
      <c r="H2187" s="6" t="b">
        <v>0</v>
      </c>
      <c r="I2187" s="6" t="b">
        <v>0</v>
      </c>
      <c r="J2187" s="6" t="b">
        <v>0</v>
      </c>
      <c r="K2187" s="106"/>
      <c r="L2187" s="43"/>
      <c r="M2187" s="24"/>
      <c r="N2187" s="6"/>
      <c r="O2187" s="6" t="b">
        <v>0</v>
      </c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43"/>
      <c r="AA2187" s="43"/>
      <c r="AB2187" s="43" t="s">
        <v>339</v>
      </c>
      <c r="AC2187" s="6" t="s">
        <v>339</v>
      </c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</row>
    <row r="2188">
      <c r="A2188" s="6"/>
      <c r="B2188" s="6"/>
      <c r="C2188" s="6"/>
      <c r="D2188" s="6"/>
      <c r="E2188" s="6"/>
      <c r="F2188" s="6" t="s">
        <v>96</v>
      </c>
      <c r="G2188" s="6"/>
      <c r="H2188" s="6" t="b">
        <v>0</v>
      </c>
      <c r="I2188" s="6" t="b">
        <v>0</v>
      </c>
      <c r="J2188" s="6" t="b">
        <v>0</v>
      </c>
      <c r="K2188" s="106"/>
      <c r="L2188" s="43"/>
      <c r="M2188" s="24"/>
      <c r="N2188" s="6"/>
      <c r="O2188" s="6" t="b">
        <v>0</v>
      </c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43"/>
      <c r="AA2188" s="43"/>
      <c r="AB2188" s="43" t="s">
        <v>339</v>
      </c>
      <c r="AC2188" s="6" t="s">
        <v>339</v>
      </c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</row>
    <row r="2189">
      <c r="A2189" s="6"/>
      <c r="B2189" s="6"/>
      <c r="C2189" s="6"/>
      <c r="D2189" s="6"/>
      <c r="E2189" s="6"/>
      <c r="F2189" s="6" t="s">
        <v>96</v>
      </c>
      <c r="G2189" s="6"/>
      <c r="H2189" s="6" t="b">
        <v>0</v>
      </c>
      <c r="I2189" s="6" t="b">
        <v>0</v>
      </c>
      <c r="J2189" s="6" t="b">
        <v>0</v>
      </c>
      <c r="K2189" s="106"/>
      <c r="L2189" s="43"/>
      <c r="M2189" s="24"/>
      <c r="N2189" s="6"/>
      <c r="O2189" s="6" t="b">
        <v>0</v>
      </c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43"/>
      <c r="AA2189" s="43"/>
      <c r="AB2189" s="43" t="s">
        <v>339</v>
      </c>
      <c r="AC2189" s="6" t="s">
        <v>339</v>
      </c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</row>
    <row r="2190">
      <c r="A2190" s="6"/>
      <c r="B2190" s="6"/>
      <c r="C2190" s="6"/>
      <c r="D2190" s="6"/>
      <c r="E2190" s="6"/>
      <c r="F2190" s="6" t="s">
        <v>96</v>
      </c>
      <c r="G2190" s="6"/>
      <c r="H2190" s="6" t="b">
        <v>0</v>
      </c>
      <c r="I2190" s="6" t="b">
        <v>0</v>
      </c>
      <c r="J2190" s="6" t="b">
        <v>0</v>
      </c>
      <c r="K2190" s="106"/>
      <c r="L2190" s="43"/>
      <c r="M2190" s="24"/>
      <c r="N2190" s="6"/>
      <c r="O2190" s="6" t="b">
        <v>0</v>
      </c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43"/>
      <c r="AA2190" s="43"/>
      <c r="AB2190" s="43" t="s">
        <v>339</v>
      </c>
      <c r="AC2190" s="6" t="s">
        <v>339</v>
      </c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</row>
    <row r="2191">
      <c r="A2191" s="6"/>
      <c r="B2191" s="6"/>
      <c r="C2191" s="6"/>
      <c r="D2191" s="6"/>
      <c r="E2191" s="6"/>
      <c r="F2191" s="6" t="s">
        <v>96</v>
      </c>
      <c r="G2191" s="6"/>
      <c r="H2191" s="6" t="b">
        <v>0</v>
      </c>
      <c r="I2191" s="6" t="b">
        <v>0</v>
      </c>
      <c r="J2191" s="6" t="b">
        <v>0</v>
      </c>
      <c r="K2191" s="106"/>
      <c r="L2191" s="43"/>
      <c r="M2191" s="24"/>
      <c r="N2191" s="6"/>
      <c r="O2191" s="6" t="b">
        <v>0</v>
      </c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43"/>
      <c r="AA2191" s="43"/>
      <c r="AB2191" s="43" t="s">
        <v>339</v>
      </c>
      <c r="AC2191" s="6" t="s">
        <v>339</v>
      </c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</row>
    <row r="2192">
      <c r="A2192" s="6"/>
      <c r="B2192" s="6"/>
      <c r="C2192" s="6"/>
      <c r="D2192" s="6"/>
      <c r="E2192" s="6"/>
      <c r="F2192" s="6" t="s">
        <v>96</v>
      </c>
      <c r="G2192" s="6"/>
      <c r="H2192" s="6" t="b">
        <v>0</v>
      </c>
      <c r="I2192" s="6" t="b">
        <v>0</v>
      </c>
      <c r="J2192" s="6" t="b">
        <v>0</v>
      </c>
      <c r="K2192" s="106"/>
      <c r="L2192" s="43"/>
      <c r="M2192" s="24"/>
      <c r="N2192" s="6"/>
      <c r="O2192" s="6" t="b">
        <v>0</v>
      </c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43"/>
      <c r="AA2192" s="43"/>
      <c r="AB2192" s="43" t="s">
        <v>339</v>
      </c>
      <c r="AC2192" s="6" t="s">
        <v>339</v>
      </c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</row>
    <row r="2193">
      <c r="A2193" s="6"/>
      <c r="B2193" s="6"/>
      <c r="C2193" s="6"/>
      <c r="D2193" s="6"/>
      <c r="E2193" s="6"/>
      <c r="F2193" s="6" t="s">
        <v>96</v>
      </c>
      <c r="G2193" s="6"/>
      <c r="H2193" s="6" t="b">
        <v>0</v>
      </c>
      <c r="I2193" s="6" t="b">
        <v>0</v>
      </c>
      <c r="J2193" s="6" t="b">
        <v>0</v>
      </c>
      <c r="K2193" s="106"/>
      <c r="L2193" s="43"/>
      <c r="M2193" s="24"/>
      <c r="N2193" s="6"/>
      <c r="O2193" s="6" t="b">
        <v>0</v>
      </c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43"/>
      <c r="AA2193" s="43"/>
      <c r="AB2193" s="43" t="s">
        <v>339</v>
      </c>
      <c r="AC2193" s="6" t="s">
        <v>339</v>
      </c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</row>
    <row r="2194">
      <c r="A2194" s="6"/>
      <c r="B2194" s="6"/>
      <c r="C2194" s="6"/>
      <c r="D2194" s="6"/>
      <c r="E2194" s="6"/>
      <c r="F2194" s="6" t="s">
        <v>96</v>
      </c>
      <c r="G2194" s="6"/>
      <c r="H2194" s="6" t="b">
        <v>0</v>
      </c>
      <c r="I2194" s="6" t="b">
        <v>0</v>
      </c>
      <c r="J2194" s="6" t="b">
        <v>0</v>
      </c>
      <c r="K2194" s="106"/>
      <c r="L2194" s="43"/>
      <c r="M2194" s="24"/>
      <c r="N2194" s="6"/>
      <c r="O2194" s="6" t="b">
        <v>0</v>
      </c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43"/>
      <c r="AA2194" s="43"/>
      <c r="AB2194" s="43" t="s">
        <v>339</v>
      </c>
      <c r="AC2194" s="6" t="s">
        <v>339</v>
      </c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</row>
    <row r="2195">
      <c r="A2195" s="6"/>
      <c r="B2195" s="6"/>
      <c r="C2195" s="6"/>
      <c r="D2195" s="6"/>
      <c r="E2195" s="6"/>
      <c r="F2195" s="6" t="s">
        <v>96</v>
      </c>
      <c r="G2195" s="6"/>
      <c r="H2195" s="6" t="b">
        <v>0</v>
      </c>
      <c r="I2195" s="6" t="b">
        <v>0</v>
      </c>
      <c r="J2195" s="6" t="b">
        <v>0</v>
      </c>
      <c r="K2195" s="106"/>
      <c r="L2195" s="43"/>
      <c r="M2195" s="24"/>
      <c r="N2195" s="6"/>
      <c r="O2195" s="6" t="b">
        <v>0</v>
      </c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43"/>
      <c r="AA2195" s="43"/>
      <c r="AB2195" s="43" t="s">
        <v>339</v>
      </c>
      <c r="AC2195" s="6" t="s">
        <v>339</v>
      </c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</row>
    <row r="2196">
      <c r="A2196" s="6"/>
      <c r="B2196" s="6"/>
      <c r="C2196" s="6"/>
      <c r="D2196" s="6"/>
      <c r="E2196" s="6"/>
      <c r="F2196" s="6" t="s">
        <v>96</v>
      </c>
      <c r="G2196" s="6"/>
      <c r="H2196" s="6" t="b">
        <v>0</v>
      </c>
      <c r="I2196" s="6" t="b">
        <v>0</v>
      </c>
      <c r="J2196" s="6" t="b">
        <v>0</v>
      </c>
      <c r="K2196" s="106"/>
      <c r="L2196" s="43"/>
      <c r="M2196" s="24"/>
      <c r="N2196" s="6"/>
      <c r="O2196" s="6" t="b">
        <v>0</v>
      </c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43"/>
      <c r="AA2196" s="43"/>
      <c r="AB2196" s="43" t="s">
        <v>339</v>
      </c>
      <c r="AC2196" s="6" t="s">
        <v>339</v>
      </c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</row>
    <row r="2197">
      <c r="A2197" s="6"/>
      <c r="B2197" s="6"/>
      <c r="C2197" s="6"/>
      <c r="D2197" s="6"/>
      <c r="E2197" s="6"/>
      <c r="F2197" s="6" t="s">
        <v>96</v>
      </c>
      <c r="G2197" s="6"/>
      <c r="H2197" s="6" t="b">
        <v>0</v>
      </c>
      <c r="I2197" s="6" t="b">
        <v>0</v>
      </c>
      <c r="J2197" s="6" t="b">
        <v>0</v>
      </c>
      <c r="K2197" s="106"/>
      <c r="L2197" s="43"/>
      <c r="M2197" s="24"/>
      <c r="N2197" s="6"/>
      <c r="O2197" s="6" t="b">
        <v>0</v>
      </c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43"/>
      <c r="AA2197" s="43"/>
      <c r="AB2197" s="43" t="s">
        <v>339</v>
      </c>
      <c r="AC2197" s="6" t="s">
        <v>339</v>
      </c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</row>
    <row r="2198">
      <c r="A2198" s="6"/>
      <c r="B2198" s="6"/>
      <c r="C2198" s="6"/>
      <c r="D2198" s="6"/>
      <c r="E2198" s="6"/>
      <c r="F2198" s="6" t="s">
        <v>96</v>
      </c>
      <c r="G2198" s="6"/>
      <c r="H2198" s="6" t="b">
        <v>0</v>
      </c>
      <c r="I2198" s="6" t="b">
        <v>0</v>
      </c>
      <c r="J2198" s="6" t="b">
        <v>0</v>
      </c>
      <c r="K2198" s="106"/>
      <c r="L2198" s="43"/>
      <c r="M2198" s="24"/>
      <c r="N2198" s="6"/>
      <c r="O2198" s="6" t="b">
        <v>0</v>
      </c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43"/>
      <c r="AA2198" s="43"/>
      <c r="AB2198" s="43" t="s">
        <v>339</v>
      </c>
      <c r="AC2198" s="6" t="s">
        <v>339</v>
      </c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</row>
    <row r="2199">
      <c r="A2199" s="6"/>
      <c r="B2199" s="6"/>
      <c r="C2199" s="6"/>
      <c r="D2199" s="6"/>
      <c r="E2199" s="6"/>
      <c r="F2199" s="6" t="s">
        <v>96</v>
      </c>
      <c r="G2199" s="6"/>
      <c r="H2199" s="6" t="b">
        <v>0</v>
      </c>
      <c r="I2199" s="6" t="b">
        <v>0</v>
      </c>
      <c r="J2199" s="6" t="b">
        <v>0</v>
      </c>
      <c r="K2199" s="106"/>
      <c r="L2199" s="43"/>
      <c r="M2199" s="24"/>
      <c r="N2199" s="6"/>
      <c r="O2199" s="6" t="b">
        <v>0</v>
      </c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43"/>
      <c r="AA2199" s="43"/>
      <c r="AB2199" s="43" t="s">
        <v>339</v>
      </c>
      <c r="AC2199" s="6" t="s">
        <v>339</v>
      </c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</row>
    <row r="2200">
      <c r="A2200" s="6"/>
      <c r="B2200" s="6"/>
      <c r="C2200" s="6"/>
      <c r="D2200" s="6"/>
      <c r="E2200" s="6"/>
      <c r="F2200" s="6" t="s">
        <v>96</v>
      </c>
      <c r="G2200" s="6"/>
      <c r="H2200" s="6" t="b">
        <v>0</v>
      </c>
      <c r="I2200" s="6" t="b">
        <v>0</v>
      </c>
      <c r="J2200" s="6" t="b">
        <v>0</v>
      </c>
      <c r="K2200" s="106"/>
      <c r="L2200" s="43"/>
      <c r="M2200" s="24"/>
      <c r="N2200" s="6"/>
      <c r="O2200" s="6" t="b">
        <v>0</v>
      </c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43"/>
      <c r="AA2200" s="43"/>
      <c r="AB2200" s="43" t="s">
        <v>339</v>
      </c>
      <c r="AC2200" s="6" t="s">
        <v>339</v>
      </c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</row>
    <row r="2201">
      <c r="A2201" s="6"/>
      <c r="B2201" s="6"/>
      <c r="C2201" s="6"/>
      <c r="D2201" s="6"/>
      <c r="E2201" s="6"/>
      <c r="F2201" s="6" t="s">
        <v>96</v>
      </c>
      <c r="G2201" s="6"/>
      <c r="H2201" s="6" t="b">
        <v>0</v>
      </c>
      <c r="I2201" s="6" t="b">
        <v>0</v>
      </c>
      <c r="J2201" s="6" t="b">
        <v>0</v>
      </c>
      <c r="K2201" s="106"/>
      <c r="L2201" s="43"/>
      <c r="M2201" s="24"/>
      <c r="N2201" s="6"/>
      <c r="O2201" s="6" t="b">
        <v>0</v>
      </c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43"/>
      <c r="AA2201" s="43"/>
      <c r="AB2201" s="43" t="s">
        <v>339</v>
      </c>
      <c r="AC2201" s="6" t="s">
        <v>339</v>
      </c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</row>
    <row r="2202">
      <c r="A2202" s="6"/>
      <c r="B2202" s="6"/>
      <c r="C2202" s="6"/>
      <c r="D2202" s="6"/>
      <c r="E2202" s="6"/>
      <c r="F2202" s="6" t="s">
        <v>96</v>
      </c>
      <c r="G2202" s="6"/>
      <c r="H2202" s="6" t="b">
        <v>0</v>
      </c>
      <c r="I2202" s="6" t="b">
        <v>0</v>
      </c>
      <c r="J2202" s="6" t="b">
        <v>0</v>
      </c>
      <c r="K2202" s="106"/>
      <c r="L2202" s="43"/>
      <c r="M2202" s="24"/>
      <c r="N2202" s="6"/>
      <c r="O2202" s="6" t="b">
        <v>0</v>
      </c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43"/>
      <c r="AA2202" s="43"/>
      <c r="AB2202" s="43" t="s">
        <v>339</v>
      </c>
      <c r="AC2202" s="6" t="s">
        <v>339</v>
      </c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</row>
    <row r="2203">
      <c r="A2203" s="6"/>
      <c r="B2203" s="6"/>
      <c r="C2203" s="6"/>
      <c r="D2203" s="6"/>
      <c r="E2203" s="6"/>
      <c r="F2203" s="6" t="s">
        <v>96</v>
      </c>
      <c r="G2203" s="6"/>
      <c r="H2203" s="6" t="b">
        <v>0</v>
      </c>
      <c r="I2203" s="6" t="b">
        <v>0</v>
      </c>
      <c r="J2203" s="6" t="b">
        <v>0</v>
      </c>
      <c r="K2203" s="106"/>
      <c r="L2203" s="43"/>
      <c r="M2203" s="24"/>
      <c r="N2203" s="6"/>
      <c r="O2203" s="6" t="b">
        <v>0</v>
      </c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43"/>
      <c r="AA2203" s="43"/>
      <c r="AB2203" s="43" t="s">
        <v>339</v>
      </c>
      <c r="AC2203" s="6" t="s">
        <v>339</v>
      </c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</row>
    <row r="2204">
      <c r="A2204" s="6"/>
      <c r="B2204" s="6"/>
      <c r="C2204" s="6"/>
      <c r="D2204" s="6"/>
      <c r="E2204" s="6"/>
      <c r="F2204" s="6" t="s">
        <v>96</v>
      </c>
      <c r="G2204" s="6"/>
      <c r="H2204" s="6" t="b">
        <v>0</v>
      </c>
      <c r="I2204" s="6" t="b">
        <v>0</v>
      </c>
      <c r="J2204" s="6" t="b">
        <v>0</v>
      </c>
      <c r="K2204" s="106"/>
      <c r="L2204" s="43"/>
      <c r="M2204" s="24"/>
      <c r="N2204" s="6"/>
      <c r="O2204" s="6" t="b">
        <v>0</v>
      </c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43"/>
      <c r="AA2204" s="43"/>
      <c r="AB2204" s="43" t="s">
        <v>339</v>
      </c>
      <c r="AC2204" s="6" t="s">
        <v>339</v>
      </c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</row>
    <row r="2205">
      <c r="A2205" s="6"/>
      <c r="B2205" s="6"/>
      <c r="C2205" s="6"/>
      <c r="D2205" s="6"/>
      <c r="E2205" s="6"/>
      <c r="F2205" s="6" t="s">
        <v>96</v>
      </c>
      <c r="G2205" s="6"/>
      <c r="H2205" s="6" t="b">
        <v>0</v>
      </c>
      <c r="I2205" s="6" t="b">
        <v>0</v>
      </c>
      <c r="J2205" s="6" t="b">
        <v>0</v>
      </c>
      <c r="K2205" s="106"/>
      <c r="L2205" s="43"/>
      <c r="M2205" s="24"/>
      <c r="N2205" s="6"/>
      <c r="O2205" s="6" t="b">
        <v>0</v>
      </c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43"/>
      <c r="AA2205" s="43"/>
      <c r="AB2205" s="43" t="s">
        <v>339</v>
      </c>
      <c r="AC2205" s="6" t="s">
        <v>339</v>
      </c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</row>
    <row r="2206">
      <c r="A2206" s="6"/>
      <c r="B2206" s="6"/>
      <c r="C2206" s="6"/>
      <c r="D2206" s="6"/>
      <c r="E2206" s="6"/>
      <c r="F2206" s="6" t="s">
        <v>96</v>
      </c>
      <c r="G2206" s="6"/>
      <c r="H2206" s="6" t="b">
        <v>0</v>
      </c>
      <c r="I2206" s="6" t="b">
        <v>0</v>
      </c>
      <c r="J2206" s="6" t="b">
        <v>0</v>
      </c>
      <c r="K2206" s="106"/>
      <c r="L2206" s="43"/>
      <c r="M2206" s="24"/>
      <c r="N2206" s="6"/>
      <c r="O2206" s="6" t="b">
        <v>0</v>
      </c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43"/>
      <c r="AA2206" s="43"/>
      <c r="AB2206" s="43" t="s">
        <v>339</v>
      </c>
      <c r="AC2206" s="6" t="s">
        <v>339</v>
      </c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</row>
    <row r="2207">
      <c r="A2207" s="6"/>
      <c r="B2207" s="6"/>
      <c r="C2207" s="6"/>
      <c r="D2207" s="6"/>
      <c r="E2207" s="6"/>
      <c r="F2207" s="6" t="s">
        <v>96</v>
      </c>
      <c r="G2207" s="6"/>
      <c r="H2207" s="6" t="b">
        <v>0</v>
      </c>
      <c r="I2207" s="6" t="b">
        <v>0</v>
      </c>
      <c r="J2207" s="6" t="b">
        <v>0</v>
      </c>
      <c r="K2207" s="106"/>
      <c r="L2207" s="43"/>
      <c r="M2207" s="24"/>
      <c r="N2207" s="6"/>
      <c r="O2207" s="6" t="b">
        <v>0</v>
      </c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43"/>
      <c r="AA2207" s="43"/>
      <c r="AB2207" s="43" t="s">
        <v>339</v>
      </c>
      <c r="AC2207" s="6" t="s">
        <v>339</v>
      </c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</row>
    <row r="2208">
      <c r="A2208" s="6"/>
      <c r="B2208" s="6"/>
      <c r="C2208" s="6"/>
      <c r="D2208" s="6"/>
      <c r="E2208" s="6"/>
      <c r="F2208" s="6" t="s">
        <v>96</v>
      </c>
      <c r="G2208" s="6"/>
      <c r="H2208" s="6" t="b">
        <v>0</v>
      </c>
      <c r="I2208" s="6" t="b">
        <v>0</v>
      </c>
      <c r="J2208" s="6" t="b">
        <v>0</v>
      </c>
      <c r="K2208" s="106"/>
      <c r="L2208" s="43"/>
      <c r="M2208" s="24"/>
      <c r="N2208" s="6"/>
      <c r="O2208" s="6" t="b">
        <v>0</v>
      </c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43"/>
      <c r="AA2208" s="43"/>
      <c r="AB2208" s="43" t="s">
        <v>339</v>
      </c>
      <c r="AC2208" s="6" t="s">
        <v>339</v>
      </c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</row>
    <row r="2209">
      <c r="A2209" s="6"/>
      <c r="B2209" s="6"/>
      <c r="C2209" s="6"/>
      <c r="D2209" s="6"/>
      <c r="E2209" s="6"/>
      <c r="F2209" s="6" t="s">
        <v>96</v>
      </c>
      <c r="G2209" s="6"/>
      <c r="H2209" s="6" t="b">
        <v>0</v>
      </c>
      <c r="I2209" s="6" t="b">
        <v>0</v>
      </c>
      <c r="J2209" s="6" t="b">
        <v>0</v>
      </c>
      <c r="K2209" s="106"/>
      <c r="L2209" s="43"/>
      <c r="M2209" s="24"/>
      <c r="N2209" s="6"/>
      <c r="O2209" s="6" t="b">
        <v>0</v>
      </c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43"/>
      <c r="AA2209" s="43"/>
      <c r="AB2209" s="43" t="s">
        <v>339</v>
      </c>
      <c r="AC2209" s="6" t="s">
        <v>339</v>
      </c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</row>
    <row r="2210">
      <c r="A2210" s="6"/>
      <c r="B2210" s="6"/>
      <c r="C2210" s="6"/>
      <c r="D2210" s="6"/>
      <c r="E2210" s="6"/>
      <c r="F2210" s="6" t="s">
        <v>96</v>
      </c>
      <c r="G2210" s="6"/>
      <c r="H2210" s="6" t="b">
        <v>0</v>
      </c>
      <c r="I2210" s="6" t="b">
        <v>0</v>
      </c>
      <c r="J2210" s="6" t="b">
        <v>0</v>
      </c>
      <c r="K2210" s="106"/>
      <c r="L2210" s="43"/>
      <c r="M2210" s="24"/>
      <c r="N2210" s="6"/>
      <c r="O2210" s="6" t="b">
        <v>0</v>
      </c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43"/>
      <c r="AA2210" s="43"/>
      <c r="AB2210" s="43" t="s">
        <v>339</v>
      </c>
      <c r="AC2210" s="6" t="s">
        <v>339</v>
      </c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</row>
    <row r="2211">
      <c r="A2211" s="6"/>
      <c r="B2211" s="6"/>
      <c r="C2211" s="6"/>
      <c r="D2211" s="6"/>
      <c r="E2211" s="6"/>
      <c r="F2211" s="6" t="s">
        <v>96</v>
      </c>
      <c r="G2211" s="6"/>
      <c r="H2211" s="6" t="b">
        <v>0</v>
      </c>
      <c r="I2211" s="6" t="b">
        <v>0</v>
      </c>
      <c r="J2211" s="6" t="b">
        <v>0</v>
      </c>
      <c r="K2211" s="106"/>
      <c r="L2211" s="43"/>
      <c r="M2211" s="24"/>
      <c r="N2211" s="6"/>
      <c r="O2211" s="6" t="b">
        <v>0</v>
      </c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43"/>
      <c r="AA2211" s="43"/>
      <c r="AB2211" s="43" t="s">
        <v>339</v>
      </c>
      <c r="AC2211" s="6" t="s">
        <v>339</v>
      </c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</row>
    <row r="2212">
      <c r="A2212" s="6"/>
      <c r="B2212" s="6"/>
      <c r="C2212" s="6"/>
      <c r="D2212" s="6"/>
      <c r="E2212" s="6"/>
      <c r="F2212" s="6" t="s">
        <v>96</v>
      </c>
      <c r="G2212" s="6"/>
      <c r="H2212" s="6" t="b">
        <v>0</v>
      </c>
      <c r="I2212" s="6" t="b">
        <v>0</v>
      </c>
      <c r="J2212" s="6" t="b">
        <v>0</v>
      </c>
      <c r="K2212" s="106"/>
      <c r="L2212" s="43"/>
      <c r="M2212" s="24"/>
      <c r="N2212" s="6"/>
      <c r="O2212" s="6" t="b">
        <v>0</v>
      </c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43"/>
      <c r="AA2212" s="43"/>
      <c r="AB2212" s="43" t="s">
        <v>339</v>
      </c>
      <c r="AC2212" s="6" t="s">
        <v>339</v>
      </c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</row>
    <row r="2213">
      <c r="A2213" s="6"/>
      <c r="B2213" s="6"/>
      <c r="C2213" s="6"/>
      <c r="D2213" s="6"/>
      <c r="E2213" s="6"/>
      <c r="F2213" s="6" t="s">
        <v>96</v>
      </c>
      <c r="G2213" s="6"/>
      <c r="H2213" s="6" t="b">
        <v>0</v>
      </c>
      <c r="I2213" s="6" t="b">
        <v>0</v>
      </c>
      <c r="J2213" s="6" t="b">
        <v>0</v>
      </c>
      <c r="K2213" s="106"/>
      <c r="L2213" s="43"/>
      <c r="M2213" s="24"/>
      <c r="N2213" s="6"/>
      <c r="O2213" s="6" t="b">
        <v>0</v>
      </c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43"/>
      <c r="AA2213" s="43"/>
      <c r="AB2213" s="43" t="s">
        <v>339</v>
      </c>
      <c r="AC2213" s="6" t="s">
        <v>339</v>
      </c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</row>
    <row r="2214">
      <c r="A2214" s="6"/>
      <c r="B2214" s="6"/>
      <c r="C2214" s="6"/>
      <c r="D2214" s="6"/>
      <c r="E2214" s="6"/>
      <c r="F2214" s="6" t="s">
        <v>96</v>
      </c>
      <c r="G2214" s="6"/>
      <c r="H2214" s="6" t="b">
        <v>0</v>
      </c>
      <c r="I2214" s="6" t="b">
        <v>0</v>
      </c>
      <c r="J2214" s="6" t="b">
        <v>0</v>
      </c>
      <c r="K2214" s="106"/>
      <c r="L2214" s="43"/>
      <c r="M2214" s="24"/>
      <c r="N2214" s="6"/>
      <c r="O2214" s="6" t="b">
        <v>0</v>
      </c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43"/>
      <c r="AA2214" s="43"/>
      <c r="AB2214" s="43" t="s">
        <v>339</v>
      </c>
      <c r="AC2214" s="6" t="s">
        <v>339</v>
      </c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</row>
    <row r="2215">
      <c r="A2215" s="6"/>
      <c r="B2215" s="6"/>
      <c r="C2215" s="6"/>
      <c r="D2215" s="6"/>
      <c r="E2215" s="6"/>
      <c r="F2215" s="6" t="s">
        <v>96</v>
      </c>
      <c r="G2215" s="6"/>
      <c r="H2215" s="6" t="b">
        <v>0</v>
      </c>
      <c r="I2215" s="6" t="b">
        <v>0</v>
      </c>
      <c r="J2215" s="6" t="b">
        <v>0</v>
      </c>
      <c r="K2215" s="106"/>
      <c r="L2215" s="43"/>
      <c r="M2215" s="24"/>
      <c r="N2215" s="6"/>
      <c r="O2215" s="6" t="b">
        <v>0</v>
      </c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43"/>
      <c r="AA2215" s="43"/>
      <c r="AB2215" s="43" t="s">
        <v>339</v>
      </c>
      <c r="AC2215" s="6" t="s">
        <v>339</v>
      </c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</row>
    <row r="2216">
      <c r="A2216" s="6"/>
      <c r="B2216" s="6"/>
      <c r="C2216" s="6"/>
      <c r="D2216" s="6"/>
      <c r="E2216" s="6"/>
      <c r="F2216" s="6" t="s">
        <v>96</v>
      </c>
      <c r="G2216" s="6"/>
      <c r="H2216" s="6" t="b">
        <v>0</v>
      </c>
      <c r="I2216" s="6" t="b">
        <v>0</v>
      </c>
      <c r="J2216" s="6" t="b">
        <v>0</v>
      </c>
      <c r="K2216" s="106"/>
      <c r="L2216" s="43"/>
      <c r="M2216" s="24"/>
      <c r="N2216" s="6"/>
      <c r="O2216" s="6" t="b">
        <v>0</v>
      </c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43"/>
      <c r="AA2216" s="43"/>
      <c r="AB2216" s="43" t="s">
        <v>339</v>
      </c>
      <c r="AC2216" s="6" t="s">
        <v>339</v>
      </c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</row>
    <row r="2217">
      <c r="A2217" s="6"/>
      <c r="B2217" s="6"/>
      <c r="C2217" s="6"/>
      <c r="D2217" s="6"/>
      <c r="E2217" s="6"/>
      <c r="F2217" s="6" t="s">
        <v>96</v>
      </c>
      <c r="G2217" s="6"/>
      <c r="H2217" s="6" t="b">
        <v>0</v>
      </c>
      <c r="I2217" s="6" t="b">
        <v>0</v>
      </c>
      <c r="J2217" s="6" t="b">
        <v>0</v>
      </c>
      <c r="K2217" s="106"/>
      <c r="L2217" s="43"/>
      <c r="M2217" s="24"/>
      <c r="N2217" s="6"/>
      <c r="O2217" s="6" t="b">
        <v>0</v>
      </c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43"/>
      <c r="AA2217" s="43"/>
      <c r="AB2217" s="43" t="s">
        <v>339</v>
      </c>
      <c r="AC2217" s="6" t="s">
        <v>339</v>
      </c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</row>
    <row r="2218">
      <c r="A2218" s="6"/>
      <c r="B2218" s="6"/>
      <c r="C2218" s="6"/>
      <c r="D2218" s="6"/>
      <c r="E2218" s="6"/>
      <c r="F2218" s="6" t="s">
        <v>96</v>
      </c>
      <c r="G2218" s="6"/>
      <c r="H2218" s="6" t="b">
        <v>0</v>
      </c>
      <c r="I2218" s="6" t="b">
        <v>0</v>
      </c>
      <c r="J2218" s="6" t="b">
        <v>0</v>
      </c>
      <c r="K2218" s="106"/>
      <c r="L2218" s="43"/>
      <c r="M2218" s="24"/>
      <c r="N2218" s="6"/>
      <c r="O2218" s="6" t="b">
        <v>0</v>
      </c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43"/>
      <c r="AA2218" s="43"/>
      <c r="AB2218" s="43" t="s">
        <v>339</v>
      </c>
      <c r="AC2218" s="6" t="s">
        <v>339</v>
      </c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</row>
    <row r="2219">
      <c r="A2219" s="6"/>
      <c r="B2219" s="6"/>
      <c r="C2219" s="6"/>
      <c r="D2219" s="6"/>
      <c r="E2219" s="6"/>
      <c r="F2219" s="6" t="s">
        <v>96</v>
      </c>
      <c r="G2219" s="6"/>
      <c r="H2219" s="6" t="b">
        <v>0</v>
      </c>
      <c r="I2219" s="6" t="b">
        <v>0</v>
      </c>
      <c r="J2219" s="6" t="b">
        <v>0</v>
      </c>
      <c r="K2219" s="106"/>
      <c r="L2219" s="43"/>
      <c r="M2219" s="24"/>
      <c r="N2219" s="6"/>
      <c r="O2219" s="6" t="b">
        <v>0</v>
      </c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43"/>
      <c r="AA2219" s="43"/>
      <c r="AB2219" s="43" t="s">
        <v>339</v>
      </c>
      <c r="AC2219" s="6" t="s">
        <v>339</v>
      </c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</row>
    <row r="2220">
      <c r="A2220" s="6"/>
      <c r="B2220" s="6"/>
      <c r="C2220" s="6"/>
      <c r="D2220" s="6"/>
      <c r="E2220" s="6"/>
      <c r="F2220" s="6" t="s">
        <v>96</v>
      </c>
      <c r="G2220" s="6"/>
      <c r="H2220" s="6" t="b">
        <v>0</v>
      </c>
      <c r="I2220" s="6" t="b">
        <v>0</v>
      </c>
      <c r="J2220" s="6" t="b">
        <v>0</v>
      </c>
      <c r="K2220" s="106"/>
      <c r="L2220" s="43"/>
      <c r="M2220" s="24"/>
      <c r="N2220" s="6"/>
      <c r="O2220" s="6" t="b">
        <v>0</v>
      </c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43"/>
      <c r="AA2220" s="43"/>
      <c r="AB2220" s="43" t="s">
        <v>339</v>
      </c>
      <c r="AC2220" s="6" t="s">
        <v>339</v>
      </c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</row>
    <row r="2221">
      <c r="A2221" s="6"/>
      <c r="B2221" s="6"/>
      <c r="C2221" s="6"/>
      <c r="D2221" s="6"/>
      <c r="E2221" s="6"/>
      <c r="F2221" s="6" t="s">
        <v>96</v>
      </c>
      <c r="G2221" s="6"/>
      <c r="H2221" s="6" t="b">
        <v>0</v>
      </c>
      <c r="I2221" s="6" t="b">
        <v>0</v>
      </c>
      <c r="J2221" s="6" t="b">
        <v>0</v>
      </c>
      <c r="K2221" s="106"/>
      <c r="L2221" s="43"/>
      <c r="M2221" s="24"/>
      <c r="N2221" s="6"/>
      <c r="O2221" s="6" t="b">
        <v>0</v>
      </c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43"/>
      <c r="AA2221" s="43"/>
      <c r="AB2221" s="43" t="s">
        <v>339</v>
      </c>
      <c r="AC2221" s="6" t="s">
        <v>339</v>
      </c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</row>
    <row r="2222">
      <c r="A2222" s="6"/>
      <c r="B2222" s="6"/>
      <c r="C2222" s="6"/>
      <c r="D2222" s="6"/>
      <c r="E2222" s="6"/>
      <c r="F2222" s="6" t="s">
        <v>96</v>
      </c>
      <c r="G2222" s="6"/>
      <c r="H2222" s="6" t="b">
        <v>0</v>
      </c>
      <c r="I2222" s="6" t="b">
        <v>0</v>
      </c>
      <c r="J2222" s="6" t="b">
        <v>0</v>
      </c>
      <c r="K2222" s="106"/>
      <c r="L2222" s="43"/>
      <c r="M2222" s="24"/>
      <c r="N2222" s="6"/>
      <c r="O2222" s="6" t="b">
        <v>0</v>
      </c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43"/>
      <c r="AA2222" s="43"/>
      <c r="AB2222" s="43" t="s">
        <v>339</v>
      </c>
      <c r="AC2222" s="6" t="s">
        <v>339</v>
      </c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</row>
    <row r="2223">
      <c r="A2223" s="6"/>
      <c r="B2223" s="6"/>
      <c r="C2223" s="6"/>
      <c r="D2223" s="6"/>
      <c r="E2223" s="6"/>
      <c r="F2223" s="6" t="s">
        <v>96</v>
      </c>
      <c r="G2223" s="6"/>
      <c r="H2223" s="6" t="b">
        <v>0</v>
      </c>
      <c r="I2223" s="6" t="b">
        <v>0</v>
      </c>
      <c r="J2223" s="6" t="b">
        <v>0</v>
      </c>
      <c r="K2223" s="106"/>
      <c r="L2223" s="43"/>
      <c r="M2223" s="24"/>
      <c r="N2223" s="6"/>
      <c r="O2223" s="6" t="b">
        <v>0</v>
      </c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43"/>
      <c r="AA2223" s="43"/>
      <c r="AB2223" s="43" t="s">
        <v>339</v>
      </c>
      <c r="AC2223" s="6" t="s">
        <v>339</v>
      </c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</row>
    <row r="2224">
      <c r="A2224" s="6"/>
      <c r="B2224" s="6"/>
      <c r="C2224" s="6"/>
      <c r="D2224" s="6"/>
      <c r="E2224" s="6"/>
      <c r="F2224" s="6" t="s">
        <v>96</v>
      </c>
      <c r="G2224" s="6"/>
      <c r="H2224" s="6" t="b">
        <v>0</v>
      </c>
      <c r="I2224" s="6" t="b">
        <v>0</v>
      </c>
      <c r="J2224" s="6" t="b">
        <v>0</v>
      </c>
      <c r="K2224" s="106"/>
      <c r="L2224" s="43"/>
      <c r="M2224" s="24"/>
      <c r="N2224" s="6"/>
      <c r="O2224" s="6" t="b">
        <v>0</v>
      </c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43"/>
      <c r="AA2224" s="43"/>
      <c r="AB2224" s="43" t="s">
        <v>339</v>
      </c>
      <c r="AC2224" s="6" t="s">
        <v>339</v>
      </c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</row>
    <row r="2225">
      <c r="A2225" s="6"/>
      <c r="B2225" s="6"/>
      <c r="C2225" s="6"/>
      <c r="D2225" s="6"/>
      <c r="E2225" s="6"/>
      <c r="F2225" s="6" t="s">
        <v>96</v>
      </c>
      <c r="G2225" s="6"/>
      <c r="H2225" s="6" t="b">
        <v>0</v>
      </c>
      <c r="I2225" s="6" t="b">
        <v>0</v>
      </c>
      <c r="J2225" s="6" t="b">
        <v>0</v>
      </c>
      <c r="K2225" s="106"/>
      <c r="L2225" s="43"/>
      <c r="M2225" s="24"/>
      <c r="N2225" s="6"/>
      <c r="O2225" s="6" t="b">
        <v>0</v>
      </c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43"/>
      <c r="AA2225" s="43"/>
      <c r="AB2225" s="43" t="s">
        <v>339</v>
      </c>
      <c r="AC2225" s="6" t="s">
        <v>339</v>
      </c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</row>
    <row r="2226">
      <c r="A2226" s="6"/>
      <c r="B2226" s="6"/>
      <c r="C2226" s="6"/>
      <c r="D2226" s="6"/>
      <c r="E2226" s="6"/>
      <c r="F2226" s="6" t="s">
        <v>96</v>
      </c>
      <c r="G2226" s="6"/>
      <c r="H2226" s="6" t="b">
        <v>0</v>
      </c>
      <c r="I2226" s="6" t="b">
        <v>0</v>
      </c>
      <c r="J2226" s="6" t="b">
        <v>0</v>
      </c>
      <c r="K2226" s="106"/>
      <c r="L2226" s="43"/>
      <c r="M2226" s="24"/>
      <c r="N2226" s="6"/>
      <c r="O2226" s="6" t="b">
        <v>0</v>
      </c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43"/>
      <c r="AA2226" s="43"/>
      <c r="AB2226" s="43" t="s">
        <v>339</v>
      </c>
      <c r="AC2226" s="6" t="s">
        <v>339</v>
      </c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</row>
    <row r="2227">
      <c r="A2227" s="6"/>
      <c r="B2227" s="6"/>
      <c r="C2227" s="6"/>
      <c r="D2227" s="6"/>
      <c r="E2227" s="6"/>
      <c r="F2227" s="6" t="s">
        <v>96</v>
      </c>
      <c r="G2227" s="6"/>
      <c r="H2227" s="6" t="b">
        <v>0</v>
      </c>
      <c r="I2227" s="6" t="b">
        <v>0</v>
      </c>
      <c r="J2227" s="6" t="b">
        <v>0</v>
      </c>
      <c r="K2227" s="106"/>
      <c r="L2227" s="43"/>
      <c r="M2227" s="24"/>
      <c r="N2227" s="6"/>
      <c r="O2227" s="6" t="b">
        <v>0</v>
      </c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43"/>
      <c r="AA2227" s="43"/>
      <c r="AB2227" s="43" t="s">
        <v>339</v>
      </c>
      <c r="AC2227" s="6" t="s">
        <v>339</v>
      </c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</row>
    <row r="2228">
      <c r="A2228" s="6"/>
      <c r="B2228" s="6"/>
      <c r="C2228" s="6"/>
      <c r="D2228" s="6"/>
      <c r="E2228" s="6"/>
      <c r="F2228" s="6" t="s">
        <v>96</v>
      </c>
      <c r="G2228" s="6"/>
      <c r="H2228" s="6" t="b">
        <v>0</v>
      </c>
      <c r="I2228" s="6" t="b">
        <v>0</v>
      </c>
      <c r="J2228" s="6" t="b">
        <v>0</v>
      </c>
      <c r="K2228" s="106"/>
      <c r="L2228" s="43"/>
      <c r="M2228" s="24"/>
      <c r="N2228" s="6"/>
      <c r="O2228" s="6" t="b">
        <v>0</v>
      </c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43"/>
      <c r="AA2228" s="43"/>
      <c r="AB2228" s="43" t="s">
        <v>339</v>
      </c>
      <c r="AC2228" s="6" t="s">
        <v>339</v>
      </c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</row>
    <row r="2229">
      <c r="A2229" s="6"/>
      <c r="B2229" s="6"/>
      <c r="C2229" s="6"/>
      <c r="D2229" s="6"/>
      <c r="E2229" s="6"/>
      <c r="F2229" s="6" t="s">
        <v>96</v>
      </c>
      <c r="G2229" s="6"/>
      <c r="H2229" s="6" t="b">
        <v>0</v>
      </c>
      <c r="I2229" s="6" t="b">
        <v>0</v>
      </c>
      <c r="J2229" s="6" t="b">
        <v>0</v>
      </c>
      <c r="K2229" s="106"/>
      <c r="L2229" s="43"/>
      <c r="M2229" s="24"/>
      <c r="N2229" s="6"/>
      <c r="O2229" s="6" t="b">
        <v>0</v>
      </c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43"/>
      <c r="AA2229" s="43"/>
      <c r="AB2229" s="43" t="s">
        <v>339</v>
      </c>
      <c r="AC2229" s="6" t="s">
        <v>339</v>
      </c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</row>
    <row r="2230">
      <c r="A2230" s="6"/>
      <c r="B2230" s="6"/>
      <c r="C2230" s="6"/>
      <c r="D2230" s="6"/>
      <c r="E2230" s="6"/>
      <c r="F2230" s="6" t="s">
        <v>96</v>
      </c>
      <c r="G2230" s="6"/>
      <c r="H2230" s="6" t="b">
        <v>0</v>
      </c>
      <c r="I2230" s="6" t="b">
        <v>0</v>
      </c>
      <c r="J2230" s="6" t="b">
        <v>0</v>
      </c>
      <c r="K2230" s="106"/>
      <c r="L2230" s="43"/>
      <c r="M2230" s="24"/>
      <c r="N2230" s="6"/>
      <c r="O2230" s="6" t="b">
        <v>0</v>
      </c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43"/>
      <c r="AA2230" s="43"/>
      <c r="AB2230" s="43" t="s">
        <v>339</v>
      </c>
      <c r="AC2230" s="6" t="s">
        <v>339</v>
      </c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</row>
    <row r="2231">
      <c r="A2231" s="6"/>
      <c r="B2231" s="6"/>
      <c r="C2231" s="6"/>
      <c r="D2231" s="6"/>
      <c r="E2231" s="6"/>
      <c r="F2231" s="6" t="s">
        <v>96</v>
      </c>
      <c r="G2231" s="6"/>
      <c r="H2231" s="6" t="b">
        <v>0</v>
      </c>
      <c r="I2231" s="6" t="b">
        <v>0</v>
      </c>
      <c r="J2231" s="6" t="b">
        <v>0</v>
      </c>
      <c r="K2231" s="106"/>
      <c r="L2231" s="43"/>
      <c r="M2231" s="24"/>
      <c r="N2231" s="6"/>
      <c r="O2231" s="6" t="b">
        <v>0</v>
      </c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43"/>
      <c r="AA2231" s="43"/>
      <c r="AB2231" s="43" t="s">
        <v>339</v>
      </c>
      <c r="AC2231" s="6" t="s">
        <v>339</v>
      </c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</row>
    <row r="2232">
      <c r="A2232" s="6"/>
      <c r="B2232" s="6"/>
      <c r="C2232" s="6"/>
      <c r="D2232" s="6"/>
      <c r="E2232" s="6"/>
      <c r="F2232" s="6" t="s">
        <v>96</v>
      </c>
      <c r="G2232" s="6"/>
      <c r="H2232" s="6" t="b">
        <v>0</v>
      </c>
      <c r="I2232" s="6" t="b">
        <v>0</v>
      </c>
      <c r="J2232" s="6" t="b">
        <v>0</v>
      </c>
      <c r="K2232" s="106"/>
      <c r="L2232" s="43"/>
      <c r="M2232" s="24"/>
      <c r="N2232" s="6"/>
      <c r="O2232" s="6" t="b">
        <v>0</v>
      </c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43"/>
      <c r="AA2232" s="43"/>
      <c r="AB2232" s="43" t="s">
        <v>339</v>
      </c>
      <c r="AC2232" s="6" t="s">
        <v>339</v>
      </c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</row>
    <row r="2233">
      <c r="A2233" s="6"/>
      <c r="B2233" s="6"/>
      <c r="C2233" s="6"/>
      <c r="D2233" s="6"/>
      <c r="E2233" s="6"/>
      <c r="F2233" s="6" t="s">
        <v>96</v>
      </c>
      <c r="G2233" s="6"/>
      <c r="H2233" s="6" t="b">
        <v>0</v>
      </c>
      <c r="I2233" s="6" t="b">
        <v>0</v>
      </c>
      <c r="J2233" s="6" t="b">
        <v>0</v>
      </c>
      <c r="K2233" s="106"/>
      <c r="L2233" s="43"/>
      <c r="M2233" s="24"/>
      <c r="N2233" s="6"/>
      <c r="O2233" s="6" t="b">
        <v>0</v>
      </c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43"/>
      <c r="AA2233" s="43"/>
      <c r="AB2233" s="43" t="s">
        <v>339</v>
      </c>
      <c r="AC2233" s="6" t="s">
        <v>339</v>
      </c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</row>
    <row r="2234">
      <c r="A2234" s="6"/>
      <c r="B2234" s="6"/>
      <c r="C2234" s="6"/>
      <c r="D2234" s="6"/>
      <c r="E2234" s="6"/>
      <c r="F2234" s="6" t="s">
        <v>96</v>
      </c>
      <c r="G2234" s="6"/>
      <c r="H2234" s="6" t="b">
        <v>0</v>
      </c>
      <c r="I2234" s="6" t="b">
        <v>0</v>
      </c>
      <c r="J2234" s="6" t="b">
        <v>0</v>
      </c>
      <c r="K2234" s="106"/>
      <c r="L2234" s="43"/>
      <c r="M2234" s="24"/>
      <c r="N2234" s="6"/>
      <c r="O2234" s="6" t="b">
        <v>0</v>
      </c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43"/>
      <c r="AA2234" s="43"/>
      <c r="AB2234" s="43" t="s">
        <v>339</v>
      </c>
      <c r="AC2234" s="6" t="s">
        <v>339</v>
      </c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</row>
    <row r="2235">
      <c r="A2235" s="6"/>
      <c r="B2235" s="6"/>
      <c r="C2235" s="6"/>
      <c r="D2235" s="6"/>
      <c r="E2235" s="6"/>
      <c r="F2235" s="6" t="s">
        <v>96</v>
      </c>
      <c r="G2235" s="6"/>
      <c r="H2235" s="6" t="b">
        <v>0</v>
      </c>
      <c r="I2235" s="6" t="b">
        <v>0</v>
      </c>
      <c r="J2235" s="6" t="b">
        <v>0</v>
      </c>
      <c r="K2235" s="106"/>
      <c r="L2235" s="43"/>
      <c r="M2235" s="24"/>
      <c r="N2235" s="6"/>
      <c r="O2235" s="6" t="b">
        <v>0</v>
      </c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43"/>
      <c r="AA2235" s="43"/>
      <c r="AB2235" s="43" t="s">
        <v>339</v>
      </c>
      <c r="AC2235" s="6" t="s">
        <v>339</v>
      </c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</row>
    <row r="2236">
      <c r="A2236" s="6"/>
      <c r="B2236" s="6"/>
      <c r="C2236" s="6"/>
      <c r="D2236" s="6"/>
      <c r="E2236" s="6"/>
      <c r="F2236" s="6" t="s">
        <v>96</v>
      </c>
      <c r="G2236" s="6"/>
      <c r="H2236" s="6" t="b">
        <v>0</v>
      </c>
      <c r="I2236" s="6" t="b">
        <v>0</v>
      </c>
      <c r="J2236" s="6" t="b">
        <v>0</v>
      </c>
      <c r="K2236" s="106"/>
      <c r="L2236" s="43"/>
      <c r="M2236" s="24"/>
      <c r="N2236" s="6"/>
      <c r="O2236" s="6" t="b">
        <v>0</v>
      </c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43"/>
      <c r="AA2236" s="43"/>
      <c r="AB2236" s="43" t="s">
        <v>339</v>
      </c>
      <c r="AC2236" s="6" t="s">
        <v>339</v>
      </c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</row>
    <row r="2237">
      <c r="A2237" s="6"/>
      <c r="B2237" s="6"/>
      <c r="C2237" s="6"/>
      <c r="D2237" s="6"/>
      <c r="E2237" s="6"/>
      <c r="F2237" s="6" t="s">
        <v>96</v>
      </c>
      <c r="G2237" s="6"/>
      <c r="H2237" s="6" t="b">
        <v>0</v>
      </c>
      <c r="I2237" s="6" t="b">
        <v>0</v>
      </c>
      <c r="J2237" s="6" t="b">
        <v>0</v>
      </c>
      <c r="K2237" s="106"/>
      <c r="L2237" s="43"/>
      <c r="M2237" s="24"/>
      <c r="N2237" s="6"/>
      <c r="O2237" s="6" t="b">
        <v>0</v>
      </c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43"/>
      <c r="AA2237" s="43"/>
      <c r="AB2237" s="43" t="s">
        <v>339</v>
      </c>
      <c r="AC2237" s="6" t="s">
        <v>339</v>
      </c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</row>
    <row r="2238">
      <c r="A2238" s="6"/>
      <c r="B2238" s="6"/>
      <c r="C2238" s="6"/>
      <c r="D2238" s="6"/>
      <c r="E2238" s="6"/>
      <c r="F2238" s="6" t="s">
        <v>96</v>
      </c>
      <c r="G2238" s="6"/>
      <c r="H2238" s="6" t="b">
        <v>0</v>
      </c>
      <c r="I2238" s="6" t="b">
        <v>0</v>
      </c>
      <c r="J2238" s="6" t="b">
        <v>0</v>
      </c>
      <c r="K2238" s="106"/>
      <c r="L2238" s="43"/>
      <c r="M2238" s="24"/>
      <c r="N2238" s="6"/>
      <c r="O2238" s="6" t="b">
        <v>0</v>
      </c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43"/>
      <c r="AA2238" s="43"/>
      <c r="AB2238" s="43" t="s">
        <v>339</v>
      </c>
      <c r="AC2238" s="6" t="s">
        <v>339</v>
      </c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</row>
    <row r="2239">
      <c r="A2239" s="6"/>
      <c r="B2239" s="6"/>
      <c r="C2239" s="6"/>
      <c r="D2239" s="6"/>
      <c r="E2239" s="6"/>
      <c r="F2239" s="6" t="s">
        <v>96</v>
      </c>
      <c r="G2239" s="6"/>
      <c r="H2239" s="6" t="b">
        <v>0</v>
      </c>
      <c r="I2239" s="6" t="b">
        <v>0</v>
      </c>
      <c r="J2239" s="6" t="b">
        <v>0</v>
      </c>
      <c r="K2239" s="106"/>
      <c r="L2239" s="43"/>
      <c r="M2239" s="24"/>
      <c r="N2239" s="6"/>
      <c r="O2239" s="6" t="b">
        <v>0</v>
      </c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43"/>
      <c r="AA2239" s="43"/>
      <c r="AB2239" s="43" t="s">
        <v>339</v>
      </c>
      <c r="AC2239" s="6" t="s">
        <v>339</v>
      </c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</row>
    <row r="2240">
      <c r="A2240" s="6"/>
      <c r="B2240" s="6"/>
      <c r="C2240" s="6"/>
      <c r="D2240" s="6"/>
      <c r="E2240" s="6"/>
      <c r="F2240" s="6" t="s">
        <v>96</v>
      </c>
      <c r="G2240" s="6"/>
      <c r="H2240" s="6" t="b">
        <v>0</v>
      </c>
      <c r="I2240" s="6" t="b">
        <v>0</v>
      </c>
      <c r="J2240" s="6" t="b">
        <v>0</v>
      </c>
      <c r="K2240" s="106"/>
      <c r="L2240" s="43"/>
      <c r="M2240" s="24"/>
      <c r="N2240" s="6"/>
      <c r="O2240" s="6" t="b">
        <v>0</v>
      </c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43"/>
      <c r="AA2240" s="43"/>
      <c r="AB2240" s="43" t="s">
        <v>339</v>
      </c>
      <c r="AC2240" s="6" t="s">
        <v>339</v>
      </c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</row>
    <row r="2241">
      <c r="A2241" s="6"/>
      <c r="B2241" s="6"/>
      <c r="C2241" s="6"/>
      <c r="D2241" s="6"/>
      <c r="E2241" s="6"/>
      <c r="F2241" s="6" t="s">
        <v>96</v>
      </c>
      <c r="G2241" s="6"/>
      <c r="H2241" s="6" t="b">
        <v>0</v>
      </c>
      <c r="I2241" s="6" t="b">
        <v>0</v>
      </c>
      <c r="J2241" s="6" t="b">
        <v>0</v>
      </c>
      <c r="K2241" s="106"/>
      <c r="L2241" s="43"/>
      <c r="M2241" s="24"/>
      <c r="N2241" s="6"/>
      <c r="O2241" s="6" t="b">
        <v>0</v>
      </c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43"/>
      <c r="AA2241" s="43"/>
      <c r="AB2241" s="43" t="s">
        <v>339</v>
      </c>
      <c r="AC2241" s="6" t="s">
        <v>339</v>
      </c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</row>
    <row r="2242">
      <c r="A2242" s="6"/>
      <c r="B2242" s="6"/>
      <c r="C2242" s="6"/>
      <c r="D2242" s="6"/>
      <c r="E2242" s="6"/>
      <c r="F2242" s="6" t="s">
        <v>96</v>
      </c>
      <c r="G2242" s="6"/>
      <c r="H2242" s="6" t="b">
        <v>0</v>
      </c>
      <c r="I2242" s="6" t="b">
        <v>0</v>
      </c>
      <c r="J2242" s="6" t="b">
        <v>0</v>
      </c>
      <c r="K2242" s="106"/>
      <c r="L2242" s="43"/>
      <c r="M2242" s="24"/>
      <c r="N2242" s="6"/>
      <c r="O2242" s="6" t="b">
        <v>0</v>
      </c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43"/>
      <c r="AA2242" s="43"/>
      <c r="AB2242" s="43" t="s">
        <v>339</v>
      </c>
      <c r="AC2242" s="6" t="s">
        <v>339</v>
      </c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</row>
    <row r="2243">
      <c r="A2243" s="6"/>
      <c r="B2243" s="6"/>
      <c r="C2243" s="6"/>
      <c r="D2243" s="6"/>
      <c r="E2243" s="6"/>
      <c r="F2243" s="6" t="s">
        <v>96</v>
      </c>
      <c r="G2243" s="6"/>
      <c r="H2243" s="6" t="b">
        <v>0</v>
      </c>
      <c r="I2243" s="6" t="b">
        <v>0</v>
      </c>
      <c r="J2243" s="6" t="b">
        <v>0</v>
      </c>
      <c r="K2243" s="106"/>
      <c r="L2243" s="43"/>
      <c r="M2243" s="24"/>
      <c r="N2243" s="6"/>
      <c r="O2243" s="6" t="b">
        <v>0</v>
      </c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43"/>
      <c r="AA2243" s="43"/>
      <c r="AB2243" s="43" t="s">
        <v>339</v>
      </c>
      <c r="AC2243" s="6" t="s">
        <v>339</v>
      </c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</row>
    <row r="2244">
      <c r="A2244" s="6"/>
      <c r="B2244" s="6"/>
      <c r="C2244" s="6"/>
      <c r="D2244" s="6"/>
      <c r="E2244" s="6"/>
      <c r="F2244" s="6" t="s">
        <v>96</v>
      </c>
      <c r="G2244" s="6"/>
      <c r="H2244" s="6" t="b">
        <v>0</v>
      </c>
      <c r="I2244" s="6" t="b">
        <v>0</v>
      </c>
      <c r="J2244" s="6" t="b">
        <v>0</v>
      </c>
      <c r="K2244" s="106"/>
      <c r="L2244" s="43"/>
      <c r="M2244" s="24"/>
      <c r="N2244" s="6"/>
      <c r="O2244" s="6" t="b">
        <v>0</v>
      </c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43"/>
      <c r="AA2244" s="43"/>
      <c r="AB2244" s="43" t="s">
        <v>339</v>
      </c>
      <c r="AC2244" s="6" t="s">
        <v>339</v>
      </c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</row>
    <row r="2245">
      <c r="A2245" s="6"/>
      <c r="B2245" s="6"/>
      <c r="C2245" s="6"/>
      <c r="D2245" s="6"/>
      <c r="E2245" s="6"/>
      <c r="F2245" s="6" t="s">
        <v>96</v>
      </c>
      <c r="G2245" s="6"/>
      <c r="H2245" s="6" t="b">
        <v>0</v>
      </c>
      <c r="I2245" s="6" t="b">
        <v>0</v>
      </c>
      <c r="J2245" s="6" t="b">
        <v>0</v>
      </c>
      <c r="K2245" s="106"/>
      <c r="L2245" s="43"/>
      <c r="M2245" s="24"/>
      <c r="N2245" s="6"/>
      <c r="O2245" s="6" t="b">
        <v>0</v>
      </c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43"/>
      <c r="AA2245" s="43"/>
      <c r="AB2245" s="43" t="s">
        <v>339</v>
      </c>
      <c r="AC2245" s="6" t="s">
        <v>339</v>
      </c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</row>
    <row r="2246">
      <c r="A2246" s="6"/>
      <c r="B2246" s="6"/>
      <c r="C2246" s="6"/>
      <c r="D2246" s="6"/>
      <c r="E2246" s="6"/>
      <c r="F2246" s="6" t="s">
        <v>96</v>
      </c>
      <c r="G2246" s="6"/>
      <c r="H2246" s="6" t="b">
        <v>0</v>
      </c>
      <c r="I2246" s="6" t="b">
        <v>0</v>
      </c>
      <c r="J2246" s="6" t="b">
        <v>0</v>
      </c>
      <c r="K2246" s="106"/>
      <c r="L2246" s="43"/>
      <c r="M2246" s="24"/>
      <c r="N2246" s="6"/>
      <c r="O2246" s="6" t="b">
        <v>0</v>
      </c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43"/>
      <c r="AA2246" s="43"/>
      <c r="AB2246" s="43" t="s">
        <v>339</v>
      </c>
      <c r="AC2246" s="6" t="s">
        <v>339</v>
      </c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</row>
    <row r="2247">
      <c r="A2247" s="6"/>
      <c r="B2247" s="6"/>
      <c r="C2247" s="6"/>
      <c r="D2247" s="6"/>
      <c r="E2247" s="6"/>
      <c r="F2247" s="6" t="s">
        <v>96</v>
      </c>
      <c r="G2247" s="6"/>
      <c r="H2247" s="6" t="b">
        <v>0</v>
      </c>
      <c r="I2247" s="6" t="b">
        <v>0</v>
      </c>
      <c r="J2247" s="6" t="b">
        <v>0</v>
      </c>
      <c r="K2247" s="106"/>
      <c r="L2247" s="43"/>
      <c r="M2247" s="24"/>
      <c r="N2247" s="6"/>
      <c r="O2247" s="6" t="b">
        <v>0</v>
      </c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43"/>
      <c r="AA2247" s="43"/>
      <c r="AB2247" s="43" t="s">
        <v>339</v>
      </c>
      <c r="AC2247" s="6" t="s">
        <v>339</v>
      </c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</row>
    <row r="2248">
      <c r="A2248" s="6"/>
      <c r="B2248" s="6"/>
      <c r="C2248" s="6"/>
      <c r="D2248" s="6"/>
      <c r="E2248" s="6"/>
      <c r="F2248" s="6" t="s">
        <v>96</v>
      </c>
      <c r="G2248" s="6"/>
      <c r="H2248" s="6" t="b">
        <v>0</v>
      </c>
      <c r="I2248" s="6" t="b">
        <v>0</v>
      </c>
      <c r="J2248" s="6" t="b">
        <v>0</v>
      </c>
      <c r="K2248" s="106"/>
      <c r="L2248" s="43"/>
      <c r="M2248" s="24"/>
      <c r="N2248" s="6"/>
      <c r="O2248" s="6" t="b">
        <v>0</v>
      </c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43"/>
      <c r="AA2248" s="43"/>
      <c r="AB2248" s="43" t="s">
        <v>339</v>
      </c>
      <c r="AC2248" s="6" t="s">
        <v>339</v>
      </c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</row>
    <row r="2249">
      <c r="A2249" s="6"/>
      <c r="B2249" s="6"/>
      <c r="C2249" s="6"/>
      <c r="D2249" s="6"/>
      <c r="E2249" s="6"/>
      <c r="F2249" s="6" t="s">
        <v>96</v>
      </c>
      <c r="G2249" s="6"/>
      <c r="H2249" s="6" t="b">
        <v>0</v>
      </c>
      <c r="I2249" s="6" t="b">
        <v>0</v>
      </c>
      <c r="J2249" s="6" t="b">
        <v>0</v>
      </c>
      <c r="K2249" s="106"/>
      <c r="L2249" s="43"/>
      <c r="M2249" s="24"/>
      <c r="N2249" s="6"/>
      <c r="O2249" s="6" t="b">
        <v>0</v>
      </c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43"/>
      <c r="AA2249" s="43"/>
      <c r="AB2249" s="43" t="s">
        <v>339</v>
      </c>
      <c r="AC2249" s="6" t="s">
        <v>339</v>
      </c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</row>
    <row r="2250">
      <c r="A2250" s="6"/>
      <c r="B2250" s="6"/>
      <c r="C2250" s="6"/>
      <c r="D2250" s="6"/>
      <c r="E2250" s="6"/>
      <c r="F2250" s="6" t="s">
        <v>96</v>
      </c>
      <c r="G2250" s="6"/>
      <c r="H2250" s="6" t="b">
        <v>0</v>
      </c>
      <c r="I2250" s="6" t="b">
        <v>0</v>
      </c>
      <c r="J2250" s="6" t="b">
        <v>0</v>
      </c>
      <c r="K2250" s="106"/>
      <c r="L2250" s="43"/>
      <c r="M2250" s="24"/>
      <c r="N2250" s="6"/>
      <c r="O2250" s="6" t="b">
        <v>0</v>
      </c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43"/>
      <c r="AA2250" s="43"/>
      <c r="AB2250" s="43" t="s">
        <v>339</v>
      </c>
      <c r="AC2250" s="6" t="s">
        <v>339</v>
      </c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</row>
    <row r="2251">
      <c r="A2251" s="6"/>
      <c r="B2251" s="6"/>
      <c r="C2251" s="6"/>
      <c r="D2251" s="6"/>
      <c r="E2251" s="6"/>
      <c r="F2251" s="6" t="s">
        <v>96</v>
      </c>
      <c r="G2251" s="6"/>
      <c r="H2251" s="6" t="b">
        <v>0</v>
      </c>
      <c r="I2251" s="6" t="b">
        <v>0</v>
      </c>
      <c r="J2251" s="6" t="b">
        <v>0</v>
      </c>
      <c r="K2251" s="106"/>
      <c r="L2251" s="43"/>
      <c r="M2251" s="24"/>
      <c r="N2251" s="6"/>
      <c r="O2251" s="6" t="b">
        <v>0</v>
      </c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43"/>
      <c r="AA2251" s="43"/>
      <c r="AB2251" s="43" t="s">
        <v>339</v>
      </c>
      <c r="AC2251" s="6" t="s">
        <v>339</v>
      </c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</row>
    <row r="2252">
      <c r="A2252" s="6"/>
      <c r="B2252" s="6"/>
      <c r="C2252" s="6"/>
      <c r="D2252" s="6"/>
      <c r="E2252" s="6"/>
      <c r="F2252" s="6" t="s">
        <v>96</v>
      </c>
      <c r="G2252" s="6"/>
      <c r="H2252" s="6" t="b">
        <v>0</v>
      </c>
      <c r="I2252" s="6" t="b">
        <v>0</v>
      </c>
      <c r="J2252" s="6" t="b">
        <v>0</v>
      </c>
      <c r="K2252" s="106"/>
      <c r="L2252" s="43"/>
      <c r="M2252" s="24"/>
      <c r="N2252" s="6"/>
      <c r="O2252" s="6" t="b">
        <v>0</v>
      </c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43"/>
      <c r="AA2252" s="43"/>
      <c r="AB2252" s="43" t="s">
        <v>339</v>
      </c>
      <c r="AC2252" s="6" t="s">
        <v>339</v>
      </c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</row>
    <row r="2253">
      <c r="A2253" s="6"/>
      <c r="B2253" s="6"/>
      <c r="C2253" s="6"/>
      <c r="D2253" s="6"/>
      <c r="E2253" s="6"/>
      <c r="F2253" s="6" t="s">
        <v>96</v>
      </c>
      <c r="G2253" s="6"/>
      <c r="H2253" s="6" t="b">
        <v>0</v>
      </c>
      <c r="I2253" s="6" t="b">
        <v>0</v>
      </c>
      <c r="J2253" s="6" t="b">
        <v>0</v>
      </c>
      <c r="K2253" s="106"/>
      <c r="L2253" s="43"/>
      <c r="M2253" s="24"/>
      <c r="N2253" s="6"/>
      <c r="O2253" s="6" t="b">
        <v>0</v>
      </c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43"/>
      <c r="AA2253" s="43"/>
      <c r="AB2253" s="43" t="s">
        <v>339</v>
      </c>
      <c r="AC2253" s="6" t="s">
        <v>339</v>
      </c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</row>
    <row r="2254">
      <c r="A2254" s="6"/>
      <c r="B2254" s="6"/>
      <c r="C2254" s="6"/>
      <c r="D2254" s="6"/>
      <c r="E2254" s="6"/>
      <c r="F2254" s="6" t="s">
        <v>96</v>
      </c>
      <c r="G2254" s="6"/>
      <c r="H2254" s="6" t="b">
        <v>0</v>
      </c>
      <c r="I2254" s="6" t="b">
        <v>0</v>
      </c>
      <c r="J2254" s="6" t="b">
        <v>0</v>
      </c>
      <c r="K2254" s="106"/>
      <c r="L2254" s="43"/>
      <c r="M2254" s="24"/>
      <c r="N2254" s="6"/>
      <c r="O2254" s="6" t="b">
        <v>0</v>
      </c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43"/>
      <c r="AA2254" s="43"/>
      <c r="AB2254" s="43" t="s">
        <v>339</v>
      </c>
      <c r="AC2254" s="6" t="s">
        <v>339</v>
      </c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</row>
    <row r="2255">
      <c r="A2255" s="6"/>
      <c r="B2255" s="6"/>
      <c r="C2255" s="6"/>
      <c r="D2255" s="6"/>
      <c r="E2255" s="6"/>
      <c r="F2255" s="6" t="s">
        <v>96</v>
      </c>
      <c r="G2255" s="6"/>
      <c r="H2255" s="6" t="b">
        <v>0</v>
      </c>
      <c r="I2255" s="6" t="b">
        <v>0</v>
      </c>
      <c r="J2255" s="6" t="b">
        <v>0</v>
      </c>
      <c r="K2255" s="106"/>
      <c r="L2255" s="43"/>
      <c r="M2255" s="24"/>
      <c r="N2255" s="6"/>
      <c r="O2255" s="6" t="b">
        <v>0</v>
      </c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43"/>
      <c r="AA2255" s="43"/>
      <c r="AB2255" s="43" t="s">
        <v>339</v>
      </c>
      <c r="AC2255" s="6" t="s">
        <v>339</v>
      </c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</row>
    <row r="2256">
      <c r="A2256" s="6"/>
      <c r="B2256" s="6"/>
      <c r="C2256" s="6"/>
      <c r="D2256" s="6"/>
      <c r="E2256" s="6"/>
      <c r="F2256" s="6" t="s">
        <v>96</v>
      </c>
      <c r="G2256" s="6"/>
      <c r="H2256" s="6" t="b">
        <v>0</v>
      </c>
      <c r="I2256" s="6" t="b">
        <v>0</v>
      </c>
      <c r="J2256" s="6" t="b">
        <v>0</v>
      </c>
      <c r="K2256" s="106"/>
      <c r="L2256" s="43"/>
      <c r="M2256" s="24"/>
      <c r="N2256" s="6"/>
      <c r="O2256" s="6" t="b">
        <v>0</v>
      </c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43"/>
      <c r="AA2256" s="43"/>
      <c r="AB2256" s="43" t="s">
        <v>339</v>
      </c>
      <c r="AC2256" s="6" t="s">
        <v>339</v>
      </c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</row>
    <row r="2257">
      <c r="A2257" s="6"/>
      <c r="B2257" s="6"/>
      <c r="C2257" s="6"/>
      <c r="D2257" s="6"/>
      <c r="E2257" s="6"/>
      <c r="F2257" s="6" t="s">
        <v>96</v>
      </c>
      <c r="G2257" s="6"/>
      <c r="H2257" s="6" t="b">
        <v>0</v>
      </c>
      <c r="I2257" s="6" t="b">
        <v>0</v>
      </c>
      <c r="J2257" s="6" t="b">
        <v>0</v>
      </c>
      <c r="K2257" s="106"/>
      <c r="L2257" s="43"/>
      <c r="M2257" s="24"/>
      <c r="N2257" s="6"/>
      <c r="O2257" s="6" t="b">
        <v>0</v>
      </c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43"/>
      <c r="AA2257" s="43"/>
      <c r="AB2257" s="43" t="s">
        <v>339</v>
      </c>
      <c r="AC2257" s="6" t="s">
        <v>339</v>
      </c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</row>
    <row r="2258">
      <c r="A2258" s="6"/>
      <c r="B2258" s="6"/>
      <c r="C2258" s="6"/>
      <c r="D2258" s="6"/>
      <c r="E2258" s="6"/>
      <c r="F2258" s="6" t="s">
        <v>96</v>
      </c>
      <c r="G2258" s="6"/>
      <c r="H2258" s="6" t="b">
        <v>0</v>
      </c>
      <c r="I2258" s="6" t="b">
        <v>0</v>
      </c>
      <c r="J2258" s="6" t="b">
        <v>0</v>
      </c>
      <c r="K2258" s="106"/>
      <c r="L2258" s="43"/>
      <c r="M2258" s="24"/>
      <c r="N2258" s="6"/>
      <c r="O2258" s="6" t="b">
        <v>0</v>
      </c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43"/>
      <c r="AA2258" s="43"/>
      <c r="AB2258" s="43" t="s">
        <v>339</v>
      </c>
      <c r="AC2258" s="6" t="s">
        <v>339</v>
      </c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</row>
    <row r="2259">
      <c r="A2259" s="6"/>
      <c r="B2259" s="6"/>
      <c r="C2259" s="6"/>
      <c r="D2259" s="6"/>
      <c r="E2259" s="6"/>
      <c r="F2259" s="6" t="s">
        <v>96</v>
      </c>
      <c r="G2259" s="6"/>
      <c r="H2259" s="6" t="b">
        <v>0</v>
      </c>
      <c r="I2259" s="6" t="b">
        <v>0</v>
      </c>
      <c r="J2259" s="6" t="b">
        <v>0</v>
      </c>
      <c r="K2259" s="106"/>
      <c r="L2259" s="43"/>
      <c r="M2259" s="24"/>
      <c r="N2259" s="6"/>
      <c r="O2259" s="6" t="b">
        <v>0</v>
      </c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43"/>
      <c r="AA2259" s="43"/>
      <c r="AB2259" s="43" t="s">
        <v>339</v>
      </c>
      <c r="AC2259" s="6" t="s">
        <v>339</v>
      </c>
      <c r="AD2259" s="6"/>
      <c r="AE2259" s="6"/>
      <c r="AF2259" s="6"/>
      <c r="AG2259" s="6"/>
      <c r="AH2259" s="6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</row>
    <row r="2260">
      <c r="A2260" s="6"/>
      <c r="B2260" s="6"/>
      <c r="C2260" s="6"/>
      <c r="D2260" s="6"/>
      <c r="E2260" s="6"/>
      <c r="F2260" s="6" t="s">
        <v>96</v>
      </c>
      <c r="G2260" s="6"/>
      <c r="H2260" s="6" t="b">
        <v>0</v>
      </c>
      <c r="I2260" s="6" t="b">
        <v>0</v>
      </c>
      <c r="J2260" s="6" t="b">
        <v>0</v>
      </c>
      <c r="K2260" s="106"/>
      <c r="L2260" s="43"/>
      <c r="M2260" s="24"/>
      <c r="N2260" s="6"/>
      <c r="O2260" s="6" t="b">
        <v>0</v>
      </c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43"/>
      <c r="AA2260" s="43"/>
      <c r="AB2260" s="43" t="s">
        <v>339</v>
      </c>
      <c r="AC2260" s="6" t="s">
        <v>339</v>
      </c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</row>
    <row r="2261">
      <c r="A2261" s="6"/>
      <c r="B2261" s="6"/>
      <c r="C2261" s="6"/>
      <c r="D2261" s="6"/>
      <c r="E2261" s="6"/>
      <c r="F2261" s="6" t="s">
        <v>96</v>
      </c>
      <c r="G2261" s="6"/>
      <c r="H2261" s="6" t="b">
        <v>0</v>
      </c>
      <c r="I2261" s="6" t="b">
        <v>0</v>
      </c>
      <c r="J2261" s="6" t="b">
        <v>0</v>
      </c>
      <c r="K2261" s="106"/>
      <c r="L2261" s="43"/>
      <c r="M2261" s="24"/>
      <c r="N2261" s="6"/>
      <c r="O2261" s="6" t="b">
        <v>0</v>
      </c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43"/>
      <c r="AA2261" s="43"/>
      <c r="AB2261" s="43" t="s">
        <v>339</v>
      </c>
      <c r="AC2261" s="6" t="s">
        <v>339</v>
      </c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</row>
    <row r="2262">
      <c r="A2262" s="6"/>
      <c r="B2262" s="6"/>
      <c r="C2262" s="6"/>
      <c r="D2262" s="6"/>
      <c r="E2262" s="6"/>
      <c r="F2262" s="6" t="s">
        <v>96</v>
      </c>
      <c r="G2262" s="6"/>
      <c r="H2262" s="6" t="b">
        <v>0</v>
      </c>
      <c r="I2262" s="6" t="b">
        <v>0</v>
      </c>
      <c r="J2262" s="6" t="b">
        <v>0</v>
      </c>
      <c r="K2262" s="106"/>
      <c r="L2262" s="43"/>
      <c r="M2262" s="24"/>
      <c r="N2262" s="6"/>
      <c r="O2262" s="6" t="b">
        <v>0</v>
      </c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43"/>
      <c r="AA2262" s="43"/>
      <c r="AB2262" s="43" t="s">
        <v>339</v>
      </c>
      <c r="AC2262" s="6" t="s">
        <v>339</v>
      </c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</row>
    <row r="2263">
      <c r="A2263" s="6"/>
      <c r="B2263" s="6"/>
      <c r="C2263" s="6"/>
      <c r="D2263" s="6"/>
      <c r="E2263" s="6"/>
      <c r="F2263" s="6" t="s">
        <v>96</v>
      </c>
      <c r="G2263" s="6"/>
      <c r="H2263" s="6" t="b">
        <v>0</v>
      </c>
      <c r="I2263" s="6" t="b">
        <v>0</v>
      </c>
      <c r="J2263" s="6" t="b">
        <v>0</v>
      </c>
      <c r="K2263" s="106"/>
      <c r="L2263" s="43"/>
      <c r="M2263" s="24"/>
      <c r="N2263" s="6"/>
      <c r="O2263" s="6" t="b">
        <v>0</v>
      </c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43"/>
      <c r="AA2263" s="43"/>
      <c r="AB2263" s="43" t="s">
        <v>339</v>
      </c>
      <c r="AC2263" s="6" t="s">
        <v>339</v>
      </c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</row>
    <row r="2264">
      <c r="A2264" s="6"/>
      <c r="B2264" s="6"/>
      <c r="C2264" s="6"/>
      <c r="D2264" s="6"/>
      <c r="E2264" s="6"/>
      <c r="F2264" s="6" t="s">
        <v>96</v>
      </c>
      <c r="G2264" s="6"/>
      <c r="H2264" s="6" t="b">
        <v>0</v>
      </c>
      <c r="I2264" s="6" t="b">
        <v>0</v>
      </c>
      <c r="J2264" s="6" t="b">
        <v>0</v>
      </c>
      <c r="K2264" s="106"/>
      <c r="L2264" s="43"/>
      <c r="M2264" s="24"/>
      <c r="N2264" s="6"/>
      <c r="O2264" s="6" t="b">
        <v>0</v>
      </c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43"/>
      <c r="AA2264" s="43"/>
      <c r="AB2264" s="43" t="s">
        <v>339</v>
      </c>
      <c r="AC2264" s="6" t="s">
        <v>339</v>
      </c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</row>
    <row r="2265">
      <c r="A2265" s="6"/>
      <c r="B2265" s="6"/>
      <c r="C2265" s="6"/>
      <c r="D2265" s="6"/>
      <c r="E2265" s="6"/>
      <c r="F2265" s="6" t="s">
        <v>96</v>
      </c>
      <c r="G2265" s="6"/>
      <c r="H2265" s="6" t="b">
        <v>0</v>
      </c>
      <c r="I2265" s="6" t="b">
        <v>0</v>
      </c>
      <c r="J2265" s="6" t="b">
        <v>0</v>
      </c>
      <c r="K2265" s="106"/>
      <c r="L2265" s="43"/>
      <c r="M2265" s="24"/>
      <c r="N2265" s="6"/>
      <c r="O2265" s="6" t="b">
        <v>0</v>
      </c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43"/>
      <c r="AA2265" s="43"/>
      <c r="AB2265" s="43" t="s">
        <v>339</v>
      </c>
      <c r="AC2265" s="6" t="s">
        <v>339</v>
      </c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</row>
    <row r="2266">
      <c r="A2266" s="6"/>
      <c r="B2266" s="6"/>
      <c r="C2266" s="6"/>
      <c r="D2266" s="6"/>
      <c r="E2266" s="6"/>
      <c r="F2266" s="6" t="s">
        <v>96</v>
      </c>
      <c r="G2266" s="6"/>
      <c r="H2266" s="6" t="b">
        <v>0</v>
      </c>
      <c r="I2266" s="6" t="b">
        <v>0</v>
      </c>
      <c r="J2266" s="6" t="b">
        <v>0</v>
      </c>
      <c r="K2266" s="106"/>
      <c r="L2266" s="43"/>
      <c r="M2266" s="24"/>
      <c r="N2266" s="6"/>
      <c r="O2266" s="6" t="b">
        <v>0</v>
      </c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43"/>
      <c r="AA2266" s="43"/>
      <c r="AB2266" s="43" t="s">
        <v>339</v>
      </c>
      <c r="AC2266" s="6" t="s">
        <v>339</v>
      </c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</row>
    <row r="2267">
      <c r="A2267" s="6"/>
      <c r="B2267" s="6"/>
      <c r="C2267" s="6"/>
      <c r="D2267" s="6"/>
      <c r="E2267" s="6"/>
      <c r="F2267" s="6" t="s">
        <v>96</v>
      </c>
      <c r="G2267" s="6"/>
      <c r="H2267" s="6" t="b">
        <v>0</v>
      </c>
      <c r="I2267" s="6" t="b">
        <v>0</v>
      </c>
      <c r="J2267" s="6" t="b">
        <v>0</v>
      </c>
      <c r="K2267" s="106"/>
      <c r="L2267" s="43"/>
      <c r="M2267" s="24"/>
      <c r="N2267" s="6"/>
      <c r="O2267" s="6" t="b">
        <v>0</v>
      </c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43"/>
      <c r="AA2267" s="43"/>
      <c r="AB2267" s="43" t="s">
        <v>339</v>
      </c>
      <c r="AC2267" s="6" t="s">
        <v>339</v>
      </c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</row>
    <row r="2268">
      <c r="A2268" s="6"/>
      <c r="B2268" s="6"/>
      <c r="C2268" s="6"/>
      <c r="D2268" s="6"/>
      <c r="E2268" s="6"/>
      <c r="F2268" s="6" t="s">
        <v>96</v>
      </c>
      <c r="G2268" s="6"/>
      <c r="H2268" s="6" t="b">
        <v>0</v>
      </c>
      <c r="I2268" s="6" t="b">
        <v>0</v>
      </c>
      <c r="J2268" s="6" t="b">
        <v>0</v>
      </c>
      <c r="K2268" s="106"/>
      <c r="L2268" s="43"/>
      <c r="M2268" s="24"/>
      <c r="N2268" s="6"/>
      <c r="O2268" s="6" t="b">
        <v>0</v>
      </c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43"/>
      <c r="AA2268" s="43"/>
      <c r="AB2268" s="43" t="s">
        <v>339</v>
      </c>
      <c r="AC2268" s="6" t="s">
        <v>339</v>
      </c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</row>
    <row r="2269">
      <c r="A2269" s="6"/>
      <c r="B2269" s="6"/>
      <c r="C2269" s="6"/>
      <c r="D2269" s="6"/>
      <c r="E2269" s="6"/>
      <c r="F2269" s="6" t="s">
        <v>96</v>
      </c>
      <c r="G2269" s="6"/>
      <c r="H2269" s="6" t="b">
        <v>0</v>
      </c>
      <c r="I2269" s="6" t="b">
        <v>0</v>
      </c>
      <c r="J2269" s="6" t="b">
        <v>0</v>
      </c>
      <c r="K2269" s="106"/>
      <c r="L2269" s="43"/>
      <c r="M2269" s="24"/>
      <c r="N2269" s="6"/>
      <c r="O2269" s="6" t="b">
        <v>0</v>
      </c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43"/>
      <c r="AA2269" s="43"/>
      <c r="AB2269" s="43" t="s">
        <v>339</v>
      </c>
      <c r="AC2269" s="6" t="s">
        <v>339</v>
      </c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</row>
    <row r="2270">
      <c r="A2270" s="6"/>
      <c r="B2270" s="6"/>
      <c r="C2270" s="6"/>
      <c r="D2270" s="6"/>
      <c r="E2270" s="6"/>
      <c r="F2270" s="6" t="s">
        <v>96</v>
      </c>
      <c r="G2270" s="6"/>
      <c r="H2270" s="6" t="b">
        <v>0</v>
      </c>
      <c r="I2270" s="6" t="b">
        <v>0</v>
      </c>
      <c r="J2270" s="6" t="b">
        <v>0</v>
      </c>
      <c r="K2270" s="106"/>
      <c r="L2270" s="43"/>
      <c r="M2270" s="24"/>
      <c r="N2270" s="6"/>
      <c r="O2270" s="6" t="b">
        <v>0</v>
      </c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43"/>
      <c r="AA2270" s="43"/>
      <c r="AB2270" s="43" t="s">
        <v>339</v>
      </c>
      <c r="AC2270" s="6" t="s">
        <v>339</v>
      </c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</row>
    <row r="2271">
      <c r="A2271" s="6"/>
      <c r="B2271" s="6"/>
      <c r="C2271" s="6"/>
      <c r="D2271" s="6"/>
      <c r="E2271" s="6"/>
      <c r="F2271" s="6" t="s">
        <v>96</v>
      </c>
      <c r="G2271" s="6"/>
      <c r="H2271" s="6" t="b">
        <v>0</v>
      </c>
      <c r="I2271" s="6" t="b">
        <v>0</v>
      </c>
      <c r="J2271" s="6" t="b">
        <v>0</v>
      </c>
      <c r="K2271" s="106"/>
      <c r="L2271" s="43"/>
      <c r="M2271" s="24"/>
      <c r="N2271" s="6"/>
      <c r="O2271" s="6" t="b">
        <v>0</v>
      </c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43"/>
      <c r="AA2271" s="43"/>
      <c r="AB2271" s="43" t="s">
        <v>339</v>
      </c>
      <c r="AC2271" s="6" t="s">
        <v>339</v>
      </c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/>
    </row>
    <row r="2272">
      <c r="A2272" s="6"/>
      <c r="B2272" s="6"/>
      <c r="C2272" s="6"/>
      <c r="D2272" s="6"/>
      <c r="E2272" s="6"/>
      <c r="F2272" s="6" t="s">
        <v>96</v>
      </c>
      <c r="G2272" s="6"/>
      <c r="H2272" s="6" t="b">
        <v>0</v>
      </c>
      <c r="I2272" s="6" t="b">
        <v>0</v>
      </c>
      <c r="J2272" s="6" t="b">
        <v>0</v>
      </c>
      <c r="K2272" s="106"/>
      <c r="L2272" s="43"/>
      <c r="M2272" s="24"/>
      <c r="N2272" s="6"/>
      <c r="O2272" s="6" t="b">
        <v>0</v>
      </c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43"/>
      <c r="AA2272" s="43"/>
      <c r="AB2272" s="43" t="s">
        <v>339</v>
      </c>
      <c r="AC2272" s="6" t="s">
        <v>339</v>
      </c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</row>
    <row r="2273">
      <c r="A2273" s="6"/>
      <c r="B2273" s="6"/>
      <c r="C2273" s="6"/>
      <c r="D2273" s="6"/>
      <c r="E2273" s="6"/>
      <c r="F2273" s="6" t="s">
        <v>96</v>
      </c>
      <c r="G2273" s="6"/>
      <c r="H2273" s="6" t="b">
        <v>0</v>
      </c>
      <c r="I2273" s="6" t="b">
        <v>0</v>
      </c>
      <c r="J2273" s="6" t="b">
        <v>0</v>
      </c>
      <c r="K2273" s="106"/>
      <c r="L2273" s="43"/>
      <c r="M2273" s="24"/>
      <c r="N2273" s="6"/>
      <c r="O2273" s="6" t="b">
        <v>0</v>
      </c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43"/>
      <c r="AA2273" s="43"/>
      <c r="AB2273" s="43" t="s">
        <v>339</v>
      </c>
      <c r="AC2273" s="6" t="s">
        <v>339</v>
      </c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</row>
    <row r="2274">
      <c r="A2274" s="6"/>
      <c r="B2274" s="6"/>
      <c r="C2274" s="6"/>
      <c r="D2274" s="6"/>
      <c r="E2274" s="6"/>
      <c r="F2274" s="6" t="s">
        <v>96</v>
      </c>
      <c r="G2274" s="6"/>
      <c r="H2274" s="6" t="b">
        <v>0</v>
      </c>
      <c r="I2274" s="6" t="b">
        <v>0</v>
      </c>
      <c r="J2274" s="6" t="b">
        <v>0</v>
      </c>
      <c r="K2274" s="106"/>
      <c r="L2274" s="43"/>
      <c r="M2274" s="24"/>
      <c r="N2274" s="6"/>
      <c r="O2274" s="6" t="b">
        <v>0</v>
      </c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43"/>
      <c r="AA2274" s="43"/>
      <c r="AB2274" s="43" t="s">
        <v>339</v>
      </c>
      <c r="AC2274" s="6" t="s">
        <v>339</v>
      </c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</row>
    <row r="2275">
      <c r="A2275" s="6"/>
      <c r="B2275" s="6"/>
      <c r="C2275" s="6"/>
      <c r="D2275" s="6"/>
      <c r="E2275" s="6"/>
      <c r="F2275" s="6" t="s">
        <v>96</v>
      </c>
      <c r="G2275" s="6"/>
      <c r="H2275" s="6" t="b">
        <v>0</v>
      </c>
      <c r="I2275" s="6" t="b">
        <v>0</v>
      </c>
      <c r="J2275" s="6" t="b">
        <v>0</v>
      </c>
      <c r="K2275" s="106"/>
      <c r="L2275" s="43"/>
      <c r="M2275" s="24"/>
      <c r="N2275" s="6"/>
      <c r="O2275" s="6" t="b">
        <v>0</v>
      </c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43"/>
      <c r="AA2275" s="43"/>
      <c r="AB2275" s="43" t="s">
        <v>339</v>
      </c>
      <c r="AC2275" s="6" t="s">
        <v>339</v>
      </c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</row>
    <row r="2276">
      <c r="A2276" s="6"/>
      <c r="B2276" s="6"/>
      <c r="C2276" s="6"/>
      <c r="D2276" s="6"/>
      <c r="E2276" s="6"/>
      <c r="F2276" s="6" t="s">
        <v>96</v>
      </c>
      <c r="G2276" s="6"/>
      <c r="H2276" s="6" t="b">
        <v>0</v>
      </c>
      <c r="I2276" s="6" t="b">
        <v>0</v>
      </c>
      <c r="J2276" s="6" t="b">
        <v>0</v>
      </c>
      <c r="K2276" s="106"/>
      <c r="L2276" s="43"/>
      <c r="M2276" s="24"/>
      <c r="N2276" s="6"/>
      <c r="O2276" s="6" t="b">
        <v>0</v>
      </c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43"/>
      <c r="AA2276" s="43"/>
      <c r="AB2276" s="43" t="s">
        <v>339</v>
      </c>
      <c r="AC2276" s="6" t="s">
        <v>339</v>
      </c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</row>
    <row r="2277">
      <c r="A2277" s="6"/>
      <c r="B2277" s="6"/>
      <c r="C2277" s="6"/>
      <c r="D2277" s="6"/>
      <c r="E2277" s="6"/>
      <c r="F2277" s="6" t="s">
        <v>96</v>
      </c>
      <c r="G2277" s="6"/>
      <c r="H2277" s="6" t="b">
        <v>0</v>
      </c>
      <c r="I2277" s="6" t="b">
        <v>0</v>
      </c>
      <c r="J2277" s="6" t="b">
        <v>0</v>
      </c>
      <c r="K2277" s="106"/>
      <c r="L2277" s="43"/>
      <c r="M2277" s="24"/>
      <c r="N2277" s="6"/>
      <c r="O2277" s="6" t="b">
        <v>0</v>
      </c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43"/>
      <c r="AA2277" s="43"/>
      <c r="AB2277" s="43" t="s">
        <v>339</v>
      </c>
      <c r="AC2277" s="6" t="s">
        <v>339</v>
      </c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</row>
    <row r="2278">
      <c r="A2278" s="6"/>
      <c r="B2278" s="6"/>
      <c r="C2278" s="6"/>
      <c r="D2278" s="6"/>
      <c r="E2278" s="6"/>
      <c r="F2278" s="6" t="s">
        <v>96</v>
      </c>
      <c r="G2278" s="6"/>
      <c r="H2278" s="6" t="b">
        <v>0</v>
      </c>
      <c r="I2278" s="6" t="b">
        <v>0</v>
      </c>
      <c r="J2278" s="6" t="b">
        <v>0</v>
      </c>
      <c r="K2278" s="106"/>
      <c r="L2278" s="43"/>
      <c r="M2278" s="24"/>
      <c r="N2278" s="6"/>
      <c r="O2278" s="6" t="b">
        <v>0</v>
      </c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43"/>
      <c r="AA2278" s="43"/>
      <c r="AB2278" s="43" t="s">
        <v>339</v>
      </c>
      <c r="AC2278" s="6" t="s">
        <v>339</v>
      </c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</row>
    <row r="2279">
      <c r="A2279" s="6"/>
      <c r="B2279" s="6"/>
      <c r="C2279" s="6"/>
      <c r="D2279" s="6"/>
      <c r="E2279" s="6"/>
      <c r="F2279" s="6" t="s">
        <v>96</v>
      </c>
      <c r="G2279" s="6"/>
      <c r="H2279" s="6" t="b">
        <v>0</v>
      </c>
      <c r="I2279" s="6" t="b">
        <v>0</v>
      </c>
      <c r="J2279" s="6" t="b">
        <v>0</v>
      </c>
      <c r="K2279" s="106"/>
      <c r="L2279" s="43"/>
      <c r="M2279" s="24"/>
      <c r="N2279" s="6"/>
      <c r="O2279" s="6" t="b">
        <v>0</v>
      </c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43"/>
      <c r="AA2279" s="43"/>
      <c r="AB2279" s="43" t="s">
        <v>339</v>
      </c>
      <c r="AC2279" s="6" t="s">
        <v>339</v>
      </c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</row>
    <row r="2280">
      <c r="A2280" s="6"/>
      <c r="B2280" s="6"/>
      <c r="C2280" s="6"/>
      <c r="D2280" s="6"/>
      <c r="E2280" s="6"/>
      <c r="F2280" s="6" t="s">
        <v>96</v>
      </c>
      <c r="G2280" s="6"/>
      <c r="H2280" s="6" t="b">
        <v>0</v>
      </c>
      <c r="I2280" s="6" t="b">
        <v>0</v>
      </c>
      <c r="J2280" s="6" t="b">
        <v>0</v>
      </c>
      <c r="K2280" s="106"/>
      <c r="L2280" s="43"/>
      <c r="M2280" s="24"/>
      <c r="N2280" s="6"/>
      <c r="O2280" s="6" t="b">
        <v>0</v>
      </c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43"/>
      <c r="AA2280" s="43"/>
      <c r="AB2280" s="43" t="s">
        <v>339</v>
      </c>
      <c r="AC2280" s="6" t="s">
        <v>339</v>
      </c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</row>
    <row r="2281">
      <c r="A2281" s="6"/>
      <c r="B2281" s="6"/>
      <c r="C2281" s="6"/>
      <c r="D2281" s="6"/>
      <c r="E2281" s="6"/>
      <c r="F2281" s="6" t="s">
        <v>96</v>
      </c>
      <c r="G2281" s="6"/>
      <c r="H2281" s="6" t="b">
        <v>0</v>
      </c>
      <c r="I2281" s="6" t="b">
        <v>0</v>
      </c>
      <c r="J2281" s="6" t="b">
        <v>0</v>
      </c>
      <c r="K2281" s="106"/>
      <c r="L2281" s="43"/>
      <c r="M2281" s="24"/>
      <c r="N2281" s="6"/>
      <c r="O2281" s="6" t="b">
        <v>0</v>
      </c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43"/>
      <c r="AA2281" s="43"/>
      <c r="AB2281" s="43" t="s">
        <v>339</v>
      </c>
      <c r="AC2281" s="6" t="s">
        <v>339</v>
      </c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</row>
    <row r="2282">
      <c r="A2282" s="6"/>
      <c r="B2282" s="6"/>
      <c r="C2282" s="6"/>
      <c r="D2282" s="6"/>
      <c r="E2282" s="6"/>
      <c r="F2282" s="6" t="s">
        <v>96</v>
      </c>
      <c r="G2282" s="6"/>
      <c r="H2282" s="6" t="b">
        <v>0</v>
      </c>
      <c r="I2282" s="6" t="b">
        <v>0</v>
      </c>
      <c r="J2282" s="6" t="b">
        <v>0</v>
      </c>
      <c r="K2282" s="106"/>
      <c r="L2282" s="43"/>
      <c r="M2282" s="24"/>
      <c r="N2282" s="6"/>
      <c r="O2282" s="6" t="b">
        <v>0</v>
      </c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43"/>
      <c r="AA2282" s="43"/>
      <c r="AB2282" s="43" t="s">
        <v>339</v>
      </c>
      <c r="AC2282" s="6" t="s">
        <v>339</v>
      </c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</row>
    <row r="2283">
      <c r="A2283" s="6"/>
      <c r="B2283" s="6"/>
      <c r="C2283" s="6"/>
      <c r="D2283" s="6"/>
      <c r="E2283" s="6"/>
      <c r="F2283" s="6" t="s">
        <v>96</v>
      </c>
      <c r="G2283" s="6"/>
      <c r="H2283" s="6" t="b">
        <v>0</v>
      </c>
      <c r="I2283" s="6" t="b">
        <v>0</v>
      </c>
      <c r="J2283" s="6" t="b">
        <v>0</v>
      </c>
      <c r="K2283" s="106"/>
      <c r="L2283" s="43"/>
      <c r="M2283" s="24"/>
      <c r="N2283" s="6"/>
      <c r="O2283" s="6" t="b">
        <v>0</v>
      </c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43"/>
      <c r="AA2283" s="43"/>
      <c r="AB2283" s="43" t="s">
        <v>339</v>
      </c>
      <c r="AC2283" s="6" t="s">
        <v>339</v>
      </c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</row>
    <row r="2284">
      <c r="A2284" s="6"/>
      <c r="B2284" s="6"/>
      <c r="C2284" s="6"/>
      <c r="D2284" s="6"/>
      <c r="E2284" s="6"/>
      <c r="F2284" s="6" t="s">
        <v>96</v>
      </c>
      <c r="G2284" s="6"/>
      <c r="H2284" s="6" t="b">
        <v>0</v>
      </c>
      <c r="I2284" s="6" t="b">
        <v>0</v>
      </c>
      <c r="J2284" s="6" t="b">
        <v>0</v>
      </c>
      <c r="K2284" s="106"/>
      <c r="L2284" s="43"/>
      <c r="M2284" s="24"/>
      <c r="N2284" s="6"/>
      <c r="O2284" s="6" t="b">
        <v>0</v>
      </c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43"/>
      <c r="AA2284" s="43"/>
      <c r="AB2284" s="43" t="s">
        <v>339</v>
      </c>
      <c r="AC2284" s="6" t="s">
        <v>339</v>
      </c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</row>
    <row r="2285">
      <c r="A2285" s="6"/>
      <c r="B2285" s="6"/>
      <c r="C2285" s="6"/>
      <c r="D2285" s="6"/>
      <c r="E2285" s="6"/>
      <c r="F2285" s="6" t="s">
        <v>96</v>
      </c>
      <c r="G2285" s="6"/>
      <c r="H2285" s="6" t="b">
        <v>0</v>
      </c>
      <c r="I2285" s="6" t="b">
        <v>0</v>
      </c>
      <c r="J2285" s="6" t="b">
        <v>0</v>
      </c>
      <c r="K2285" s="106"/>
      <c r="L2285" s="43"/>
      <c r="M2285" s="24"/>
      <c r="N2285" s="6"/>
      <c r="O2285" s="6" t="b">
        <v>0</v>
      </c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43"/>
      <c r="AA2285" s="43"/>
      <c r="AB2285" s="43" t="s">
        <v>339</v>
      </c>
      <c r="AC2285" s="6" t="s">
        <v>339</v>
      </c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</row>
    <row r="2286">
      <c r="A2286" s="6"/>
      <c r="B2286" s="6"/>
      <c r="C2286" s="6"/>
      <c r="D2286" s="6"/>
      <c r="E2286" s="6"/>
      <c r="F2286" s="6" t="s">
        <v>96</v>
      </c>
      <c r="G2286" s="6"/>
      <c r="H2286" s="6" t="b">
        <v>0</v>
      </c>
      <c r="I2286" s="6" t="b">
        <v>0</v>
      </c>
      <c r="J2286" s="6" t="b">
        <v>0</v>
      </c>
      <c r="K2286" s="106"/>
      <c r="L2286" s="43"/>
      <c r="M2286" s="24"/>
      <c r="N2286" s="6"/>
      <c r="O2286" s="6" t="b">
        <v>0</v>
      </c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43"/>
      <c r="AA2286" s="43"/>
      <c r="AB2286" s="43" t="s">
        <v>339</v>
      </c>
      <c r="AC2286" s="6" t="s">
        <v>339</v>
      </c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</row>
    <row r="2287">
      <c r="A2287" s="6"/>
      <c r="B2287" s="6"/>
      <c r="C2287" s="6"/>
      <c r="D2287" s="6"/>
      <c r="E2287" s="6"/>
      <c r="F2287" s="6" t="s">
        <v>96</v>
      </c>
      <c r="G2287" s="6"/>
      <c r="H2287" s="6" t="b">
        <v>0</v>
      </c>
      <c r="I2287" s="6" t="b">
        <v>0</v>
      </c>
      <c r="J2287" s="6" t="b">
        <v>0</v>
      </c>
      <c r="K2287" s="106"/>
      <c r="L2287" s="43"/>
      <c r="M2287" s="24"/>
      <c r="N2287" s="6"/>
      <c r="O2287" s="6" t="b">
        <v>0</v>
      </c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43"/>
      <c r="AA2287" s="43"/>
      <c r="AB2287" s="43" t="s">
        <v>339</v>
      </c>
      <c r="AC2287" s="6" t="s">
        <v>339</v>
      </c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</row>
    <row r="2288">
      <c r="A2288" s="6"/>
      <c r="B2288" s="6"/>
      <c r="C2288" s="6"/>
      <c r="D2288" s="6"/>
      <c r="E2288" s="6"/>
      <c r="F2288" s="6" t="s">
        <v>96</v>
      </c>
      <c r="G2288" s="6"/>
      <c r="H2288" s="6" t="b">
        <v>0</v>
      </c>
      <c r="I2288" s="6" t="b">
        <v>0</v>
      </c>
      <c r="J2288" s="6" t="b">
        <v>0</v>
      </c>
      <c r="K2288" s="106"/>
      <c r="L2288" s="43"/>
      <c r="M2288" s="24"/>
      <c r="N2288" s="6"/>
      <c r="O2288" s="6" t="b">
        <v>0</v>
      </c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43"/>
      <c r="AA2288" s="43"/>
      <c r="AB2288" s="43" t="s">
        <v>339</v>
      </c>
      <c r="AC2288" s="6" t="s">
        <v>339</v>
      </c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</row>
    <row r="2289">
      <c r="A2289" s="6"/>
      <c r="B2289" s="6"/>
      <c r="C2289" s="6"/>
      <c r="D2289" s="6"/>
      <c r="E2289" s="6"/>
      <c r="F2289" s="6" t="s">
        <v>96</v>
      </c>
      <c r="G2289" s="6"/>
      <c r="H2289" s="6" t="b">
        <v>0</v>
      </c>
      <c r="I2289" s="6" t="b">
        <v>0</v>
      </c>
      <c r="J2289" s="6" t="b">
        <v>0</v>
      </c>
      <c r="K2289" s="106"/>
      <c r="L2289" s="43"/>
      <c r="M2289" s="24"/>
      <c r="N2289" s="6"/>
      <c r="O2289" s="6" t="b">
        <v>0</v>
      </c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43"/>
      <c r="AA2289" s="43"/>
      <c r="AB2289" s="43" t="s">
        <v>339</v>
      </c>
      <c r="AC2289" s="6" t="s">
        <v>339</v>
      </c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</row>
    <row r="2290">
      <c r="A2290" s="6"/>
      <c r="B2290" s="6"/>
      <c r="C2290" s="6"/>
      <c r="D2290" s="6"/>
      <c r="E2290" s="6"/>
      <c r="F2290" s="6" t="s">
        <v>96</v>
      </c>
      <c r="G2290" s="6"/>
      <c r="H2290" s="6" t="b">
        <v>0</v>
      </c>
      <c r="I2290" s="6" t="b">
        <v>0</v>
      </c>
      <c r="J2290" s="6" t="b">
        <v>0</v>
      </c>
      <c r="K2290" s="106"/>
      <c r="L2290" s="43"/>
      <c r="M2290" s="24"/>
      <c r="N2290" s="6"/>
      <c r="O2290" s="6" t="b">
        <v>0</v>
      </c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43"/>
      <c r="AA2290" s="43"/>
      <c r="AB2290" s="43" t="s">
        <v>339</v>
      </c>
      <c r="AC2290" s="6" t="s">
        <v>339</v>
      </c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</row>
    <row r="2291">
      <c r="A2291" s="6"/>
      <c r="B2291" s="6"/>
      <c r="C2291" s="6"/>
      <c r="D2291" s="6"/>
      <c r="E2291" s="6"/>
      <c r="F2291" s="6" t="s">
        <v>96</v>
      </c>
      <c r="G2291" s="6"/>
      <c r="H2291" s="6" t="b">
        <v>0</v>
      </c>
      <c r="I2291" s="6" t="b">
        <v>0</v>
      </c>
      <c r="J2291" s="6" t="b">
        <v>0</v>
      </c>
      <c r="K2291" s="106"/>
      <c r="L2291" s="43"/>
      <c r="M2291" s="24"/>
      <c r="N2291" s="6"/>
      <c r="O2291" s="6" t="b">
        <v>0</v>
      </c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43"/>
      <c r="AA2291" s="43"/>
      <c r="AB2291" s="43" t="s">
        <v>339</v>
      </c>
      <c r="AC2291" s="6" t="s">
        <v>339</v>
      </c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</row>
    <row r="2292">
      <c r="A2292" s="6"/>
      <c r="B2292" s="6"/>
      <c r="C2292" s="6"/>
      <c r="D2292" s="6"/>
      <c r="E2292" s="6"/>
      <c r="F2292" s="6" t="s">
        <v>96</v>
      </c>
      <c r="G2292" s="6"/>
      <c r="H2292" s="6" t="b">
        <v>0</v>
      </c>
      <c r="I2292" s="6" t="b">
        <v>0</v>
      </c>
      <c r="J2292" s="6" t="b">
        <v>0</v>
      </c>
      <c r="K2292" s="106"/>
      <c r="L2292" s="43"/>
      <c r="M2292" s="24"/>
      <c r="N2292" s="6"/>
      <c r="O2292" s="6" t="b">
        <v>0</v>
      </c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43"/>
      <c r="AA2292" s="43"/>
      <c r="AB2292" s="43" t="s">
        <v>339</v>
      </c>
      <c r="AC2292" s="6" t="s">
        <v>339</v>
      </c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</row>
    <row r="2293">
      <c r="A2293" s="6"/>
      <c r="B2293" s="6"/>
      <c r="C2293" s="6"/>
      <c r="D2293" s="6"/>
      <c r="E2293" s="6"/>
      <c r="F2293" s="6" t="s">
        <v>96</v>
      </c>
      <c r="G2293" s="6"/>
      <c r="H2293" s="6" t="b">
        <v>0</v>
      </c>
      <c r="I2293" s="6" t="b">
        <v>0</v>
      </c>
      <c r="J2293" s="6" t="b">
        <v>0</v>
      </c>
      <c r="K2293" s="106"/>
      <c r="L2293" s="43"/>
      <c r="M2293" s="24"/>
      <c r="N2293" s="6"/>
      <c r="O2293" s="6" t="b">
        <v>0</v>
      </c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43"/>
      <c r="AA2293" s="43"/>
      <c r="AB2293" s="43" t="s">
        <v>339</v>
      </c>
      <c r="AC2293" s="6" t="s">
        <v>339</v>
      </c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</row>
    <row r="2294">
      <c r="A2294" s="6"/>
      <c r="B2294" s="6"/>
      <c r="C2294" s="6"/>
      <c r="D2294" s="6"/>
      <c r="E2294" s="6"/>
      <c r="F2294" s="6" t="s">
        <v>96</v>
      </c>
      <c r="G2294" s="6"/>
      <c r="H2294" s="6" t="b">
        <v>0</v>
      </c>
      <c r="I2294" s="6" t="b">
        <v>0</v>
      </c>
      <c r="J2294" s="6" t="b">
        <v>0</v>
      </c>
      <c r="K2294" s="106"/>
      <c r="L2294" s="43"/>
      <c r="M2294" s="24"/>
      <c r="N2294" s="6"/>
      <c r="O2294" s="6" t="b">
        <v>0</v>
      </c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43"/>
      <c r="AA2294" s="43"/>
      <c r="AB2294" s="43" t="s">
        <v>339</v>
      </c>
      <c r="AC2294" s="6" t="s">
        <v>339</v>
      </c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</row>
    <row r="2295">
      <c r="A2295" s="6"/>
      <c r="B2295" s="6"/>
      <c r="C2295" s="6"/>
      <c r="D2295" s="6"/>
      <c r="E2295" s="6"/>
      <c r="F2295" s="6" t="s">
        <v>96</v>
      </c>
      <c r="G2295" s="6"/>
      <c r="H2295" s="6" t="b">
        <v>0</v>
      </c>
      <c r="I2295" s="6" t="b">
        <v>0</v>
      </c>
      <c r="J2295" s="6" t="b">
        <v>0</v>
      </c>
      <c r="K2295" s="106"/>
      <c r="L2295" s="43"/>
      <c r="M2295" s="24"/>
      <c r="N2295" s="6"/>
      <c r="O2295" s="6" t="b">
        <v>0</v>
      </c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43"/>
      <c r="AA2295" s="43"/>
      <c r="AB2295" s="43" t="s">
        <v>339</v>
      </c>
      <c r="AC2295" s="6" t="s">
        <v>339</v>
      </c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/>
    </row>
    <row r="2296">
      <c r="A2296" s="6"/>
      <c r="B2296" s="6"/>
      <c r="C2296" s="6"/>
      <c r="D2296" s="6"/>
      <c r="E2296" s="6"/>
      <c r="F2296" s="6" t="s">
        <v>96</v>
      </c>
      <c r="G2296" s="6"/>
      <c r="H2296" s="6" t="b">
        <v>0</v>
      </c>
      <c r="I2296" s="6" t="b">
        <v>0</v>
      </c>
      <c r="J2296" s="6" t="b">
        <v>0</v>
      </c>
      <c r="K2296" s="106"/>
      <c r="L2296" s="43"/>
      <c r="M2296" s="24"/>
      <c r="N2296" s="6"/>
      <c r="O2296" s="6" t="b">
        <v>0</v>
      </c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43"/>
      <c r="AA2296" s="43"/>
      <c r="AB2296" s="43" t="s">
        <v>339</v>
      </c>
      <c r="AC2296" s="6" t="s">
        <v>339</v>
      </c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</row>
    <row r="2297">
      <c r="A2297" s="6"/>
      <c r="B2297" s="6"/>
      <c r="C2297" s="6"/>
      <c r="D2297" s="6"/>
      <c r="E2297" s="6"/>
      <c r="F2297" s="6" t="s">
        <v>96</v>
      </c>
      <c r="G2297" s="6"/>
      <c r="H2297" s="6" t="b">
        <v>0</v>
      </c>
      <c r="I2297" s="6" t="b">
        <v>0</v>
      </c>
      <c r="J2297" s="6" t="b">
        <v>0</v>
      </c>
      <c r="K2297" s="106"/>
      <c r="L2297" s="43"/>
      <c r="M2297" s="24"/>
      <c r="N2297" s="6"/>
      <c r="O2297" s="6" t="b">
        <v>0</v>
      </c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43"/>
      <c r="AA2297" s="43"/>
      <c r="AB2297" s="43" t="s">
        <v>339</v>
      </c>
      <c r="AC2297" s="6" t="s">
        <v>339</v>
      </c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</row>
    <row r="2298">
      <c r="A2298" s="6"/>
      <c r="B2298" s="6"/>
      <c r="C2298" s="6"/>
      <c r="D2298" s="6"/>
      <c r="E2298" s="6"/>
      <c r="F2298" s="6" t="s">
        <v>96</v>
      </c>
      <c r="G2298" s="6"/>
      <c r="H2298" s="6" t="b">
        <v>0</v>
      </c>
      <c r="I2298" s="6" t="b">
        <v>0</v>
      </c>
      <c r="J2298" s="6" t="b">
        <v>0</v>
      </c>
      <c r="K2298" s="106"/>
      <c r="L2298" s="43"/>
      <c r="M2298" s="24"/>
      <c r="N2298" s="6"/>
      <c r="O2298" s="6" t="b">
        <v>0</v>
      </c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43"/>
      <c r="AA2298" s="43"/>
      <c r="AB2298" s="43" t="s">
        <v>339</v>
      </c>
      <c r="AC2298" s="6" t="s">
        <v>339</v>
      </c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</row>
    <row r="2299">
      <c r="A2299" s="6"/>
      <c r="B2299" s="6"/>
      <c r="C2299" s="6"/>
      <c r="D2299" s="6"/>
      <c r="E2299" s="6"/>
      <c r="F2299" s="6" t="s">
        <v>96</v>
      </c>
      <c r="G2299" s="6"/>
      <c r="H2299" s="6" t="b">
        <v>0</v>
      </c>
      <c r="I2299" s="6" t="b">
        <v>0</v>
      </c>
      <c r="J2299" s="6" t="b">
        <v>0</v>
      </c>
      <c r="K2299" s="106"/>
      <c r="L2299" s="43"/>
      <c r="M2299" s="24"/>
      <c r="N2299" s="6"/>
      <c r="O2299" s="6" t="b">
        <v>0</v>
      </c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43"/>
      <c r="AA2299" s="43"/>
      <c r="AB2299" s="43" t="s">
        <v>339</v>
      </c>
      <c r="AC2299" s="6" t="s">
        <v>339</v>
      </c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/>
    </row>
    <row r="2300">
      <c r="A2300" s="6"/>
      <c r="B2300" s="6"/>
      <c r="C2300" s="6"/>
      <c r="D2300" s="6"/>
      <c r="E2300" s="6"/>
      <c r="F2300" s="6" t="s">
        <v>96</v>
      </c>
      <c r="G2300" s="6"/>
      <c r="H2300" s="6" t="b">
        <v>0</v>
      </c>
      <c r="I2300" s="6" t="b">
        <v>0</v>
      </c>
      <c r="J2300" s="6" t="b">
        <v>0</v>
      </c>
      <c r="K2300" s="106"/>
      <c r="L2300" s="43"/>
      <c r="M2300" s="24"/>
      <c r="N2300" s="6"/>
      <c r="O2300" s="6" t="b">
        <v>0</v>
      </c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43"/>
      <c r="AA2300" s="43"/>
      <c r="AB2300" s="43" t="s">
        <v>339</v>
      </c>
      <c r="AC2300" s="6" t="s">
        <v>339</v>
      </c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/>
    </row>
    <row r="2301">
      <c r="A2301" s="6"/>
      <c r="B2301" s="6"/>
      <c r="C2301" s="6"/>
      <c r="D2301" s="6"/>
      <c r="E2301" s="6"/>
      <c r="F2301" s="6" t="s">
        <v>96</v>
      </c>
      <c r="G2301" s="6"/>
      <c r="H2301" s="6" t="b">
        <v>0</v>
      </c>
      <c r="I2301" s="6" t="b">
        <v>0</v>
      </c>
      <c r="J2301" s="6" t="b">
        <v>0</v>
      </c>
      <c r="K2301" s="106"/>
      <c r="L2301" s="43"/>
      <c r="M2301" s="24"/>
      <c r="N2301" s="6"/>
      <c r="O2301" s="6" t="b">
        <v>0</v>
      </c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43"/>
      <c r="AA2301" s="43"/>
      <c r="AB2301" s="43" t="s">
        <v>339</v>
      </c>
      <c r="AC2301" s="6" t="s">
        <v>339</v>
      </c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  <c r="AO2301" s="6"/>
      <c r="AP2301" s="6"/>
      <c r="AQ2301" s="6"/>
      <c r="AR2301" s="6"/>
    </row>
    <row r="2302">
      <c r="A2302" s="6"/>
      <c r="B2302" s="6"/>
      <c r="C2302" s="6"/>
      <c r="D2302" s="6"/>
      <c r="E2302" s="6"/>
      <c r="F2302" s="6" t="s">
        <v>96</v>
      </c>
      <c r="G2302" s="6"/>
      <c r="H2302" s="6" t="b">
        <v>0</v>
      </c>
      <c r="I2302" s="6" t="b">
        <v>0</v>
      </c>
      <c r="J2302" s="6" t="b">
        <v>0</v>
      </c>
      <c r="K2302" s="106"/>
      <c r="L2302" s="43"/>
      <c r="M2302" s="24"/>
      <c r="N2302" s="6"/>
      <c r="O2302" s="6" t="b">
        <v>0</v>
      </c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43"/>
      <c r="AA2302" s="43"/>
      <c r="AB2302" s="43" t="s">
        <v>339</v>
      </c>
      <c r="AC2302" s="6" t="s">
        <v>339</v>
      </c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</row>
    <row r="2303">
      <c r="A2303" s="6"/>
      <c r="B2303" s="6"/>
      <c r="C2303" s="6"/>
      <c r="D2303" s="6"/>
      <c r="E2303" s="6"/>
      <c r="F2303" s="6" t="s">
        <v>96</v>
      </c>
      <c r="G2303" s="6"/>
      <c r="H2303" s="6" t="b">
        <v>0</v>
      </c>
      <c r="I2303" s="6" t="b">
        <v>0</v>
      </c>
      <c r="J2303" s="6" t="b">
        <v>0</v>
      </c>
      <c r="K2303" s="106"/>
      <c r="L2303" s="43"/>
      <c r="M2303" s="24"/>
      <c r="N2303" s="6"/>
      <c r="O2303" s="6" t="b">
        <v>0</v>
      </c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43"/>
      <c r="AA2303" s="43"/>
      <c r="AB2303" s="43" t="s">
        <v>339</v>
      </c>
      <c r="AC2303" s="6" t="s">
        <v>339</v>
      </c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</row>
    <row r="2304">
      <c r="A2304" s="6"/>
      <c r="B2304" s="6"/>
      <c r="C2304" s="6"/>
      <c r="D2304" s="6"/>
      <c r="E2304" s="6"/>
      <c r="F2304" s="6" t="s">
        <v>96</v>
      </c>
      <c r="G2304" s="6"/>
      <c r="H2304" s="6" t="b">
        <v>0</v>
      </c>
      <c r="I2304" s="6" t="b">
        <v>0</v>
      </c>
      <c r="J2304" s="6" t="b">
        <v>0</v>
      </c>
      <c r="K2304" s="106"/>
      <c r="L2304" s="43"/>
      <c r="M2304" s="24"/>
      <c r="N2304" s="6"/>
      <c r="O2304" s="6" t="b">
        <v>0</v>
      </c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43"/>
      <c r="AA2304" s="43"/>
      <c r="AB2304" s="43" t="s">
        <v>339</v>
      </c>
      <c r="AC2304" s="6" t="s">
        <v>339</v>
      </c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</row>
    <row r="2305">
      <c r="A2305" s="6"/>
      <c r="B2305" s="6"/>
      <c r="C2305" s="6"/>
      <c r="D2305" s="6"/>
      <c r="E2305" s="6"/>
      <c r="F2305" s="6" t="s">
        <v>96</v>
      </c>
      <c r="G2305" s="6"/>
      <c r="H2305" s="6" t="b">
        <v>0</v>
      </c>
      <c r="I2305" s="6" t="b">
        <v>0</v>
      </c>
      <c r="J2305" s="6" t="b">
        <v>0</v>
      </c>
      <c r="K2305" s="106"/>
      <c r="L2305" s="43"/>
      <c r="M2305" s="24"/>
      <c r="N2305" s="6"/>
      <c r="O2305" s="6" t="b">
        <v>0</v>
      </c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43"/>
      <c r="AA2305" s="43"/>
      <c r="AB2305" s="43" t="s">
        <v>339</v>
      </c>
      <c r="AC2305" s="6" t="s">
        <v>339</v>
      </c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</row>
    <row r="2306">
      <c r="A2306" s="6"/>
      <c r="B2306" s="6"/>
      <c r="C2306" s="6"/>
      <c r="D2306" s="6"/>
      <c r="E2306" s="6"/>
      <c r="F2306" s="6" t="s">
        <v>96</v>
      </c>
      <c r="G2306" s="6"/>
      <c r="H2306" s="6" t="b">
        <v>0</v>
      </c>
      <c r="I2306" s="6" t="b">
        <v>0</v>
      </c>
      <c r="J2306" s="6" t="b">
        <v>0</v>
      </c>
      <c r="K2306" s="106"/>
      <c r="L2306" s="43"/>
      <c r="M2306" s="24"/>
      <c r="N2306" s="6"/>
      <c r="O2306" s="6" t="b">
        <v>0</v>
      </c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43"/>
      <c r="AA2306" s="43"/>
      <c r="AB2306" s="43" t="s">
        <v>339</v>
      </c>
      <c r="AC2306" s="6" t="s">
        <v>339</v>
      </c>
      <c r="AD2306" s="6"/>
      <c r="AE2306" s="6"/>
      <c r="AF2306" s="6"/>
      <c r="AG2306" s="6"/>
      <c r="AH2306" s="6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/>
    </row>
    <row r="2307">
      <c r="A2307" s="6"/>
      <c r="B2307" s="6"/>
      <c r="C2307" s="6"/>
      <c r="D2307" s="6"/>
      <c r="E2307" s="6"/>
      <c r="F2307" s="6" t="s">
        <v>96</v>
      </c>
      <c r="G2307" s="6"/>
      <c r="H2307" s="6" t="b">
        <v>0</v>
      </c>
      <c r="I2307" s="6" t="b">
        <v>0</v>
      </c>
      <c r="J2307" s="6" t="b">
        <v>0</v>
      </c>
      <c r="K2307" s="106"/>
      <c r="L2307" s="43"/>
      <c r="M2307" s="24"/>
      <c r="N2307" s="6"/>
      <c r="O2307" s="6" t="b">
        <v>0</v>
      </c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43"/>
      <c r="AA2307" s="43"/>
      <c r="AB2307" s="43" t="s">
        <v>339</v>
      </c>
      <c r="AC2307" s="6" t="s">
        <v>339</v>
      </c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6"/>
      <c r="AO2307" s="6"/>
      <c r="AP2307" s="6"/>
      <c r="AQ2307" s="6"/>
      <c r="AR2307" s="6"/>
    </row>
    <row r="2308">
      <c r="A2308" s="6"/>
      <c r="B2308" s="6"/>
      <c r="C2308" s="6"/>
      <c r="D2308" s="6"/>
      <c r="E2308" s="6"/>
      <c r="F2308" s="6" t="s">
        <v>96</v>
      </c>
      <c r="G2308" s="6"/>
      <c r="H2308" s="6" t="b">
        <v>0</v>
      </c>
      <c r="I2308" s="6" t="b">
        <v>0</v>
      </c>
      <c r="J2308" s="6" t="b">
        <v>0</v>
      </c>
      <c r="K2308" s="106"/>
      <c r="L2308" s="43"/>
      <c r="M2308" s="24"/>
      <c r="N2308" s="6"/>
      <c r="O2308" s="6" t="b">
        <v>0</v>
      </c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43"/>
      <c r="AA2308" s="43"/>
      <c r="AB2308" s="43" t="s">
        <v>339</v>
      </c>
      <c r="AC2308" s="6" t="s">
        <v>339</v>
      </c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</row>
    <row r="2309">
      <c r="A2309" s="6"/>
      <c r="B2309" s="6"/>
      <c r="C2309" s="6"/>
      <c r="D2309" s="6"/>
      <c r="E2309" s="6"/>
      <c r="F2309" s="6" t="s">
        <v>96</v>
      </c>
      <c r="G2309" s="6"/>
      <c r="H2309" s="6" t="b">
        <v>0</v>
      </c>
      <c r="I2309" s="6" t="b">
        <v>0</v>
      </c>
      <c r="J2309" s="6" t="b">
        <v>0</v>
      </c>
      <c r="K2309" s="106"/>
      <c r="L2309" s="43"/>
      <c r="M2309" s="24"/>
      <c r="N2309" s="6"/>
      <c r="O2309" s="6" t="b">
        <v>0</v>
      </c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43"/>
      <c r="AA2309" s="43"/>
      <c r="AB2309" s="43" t="s">
        <v>339</v>
      </c>
      <c r="AC2309" s="6" t="s">
        <v>339</v>
      </c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</row>
    <row r="2310">
      <c r="A2310" s="6"/>
      <c r="B2310" s="6"/>
      <c r="C2310" s="6"/>
      <c r="D2310" s="6"/>
      <c r="E2310" s="6"/>
      <c r="F2310" s="6" t="s">
        <v>96</v>
      </c>
      <c r="G2310" s="6"/>
      <c r="H2310" s="6" t="b">
        <v>0</v>
      </c>
      <c r="I2310" s="6" t="b">
        <v>0</v>
      </c>
      <c r="J2310" s="6" t="b">
        <v>0</v>
      </c>
      <c r="K2310" s="106"/>
      <c r="L2310" s="43"/>
      <c r="M2310" s="24"/>
      <c r="N2310" s="6"/>
      <c r="O2310" s="6" t="b">
        <v>0</v>
      </c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43"/>
      <c r="AA2310" s="43"/>
      <c r="AB2310" s="43" t="s">
        <v>339</v>
      </c>
      <c r="AC2310" s="6" t="s">
        <v>339</v>
      </c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</row>
    <row r="2311">
      <c r="A2311" s="6"/>
      <c r="B2311" s="6"/>
      <c r="C2311" s="6"/>
      <c r="D2311" s="6"/>
      <c r="E2311" s="6"/>
      <c r="F2311" s="6" t="s">
        <v>96</v>
      </c>
      <c r="G2311" s="6"/>
      <c r="H2311" s="6" t="b">
        <v>0</v>
      </c>
      <c r="I2311" s="6" t="b">
        <v>0</v>
      </c>
      <c r="J2311" s="6" t="b">
        <v>0</v>
      </c>
      <c r="K2311" s="106"/>
      <c r="L2311" s="43"/>
      <c r="M2311" s="24"/>
      <c r="N2311" s="6"/>
      <c r="O2311" s="6" t="b">
        <v>0</v>
      </c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43"/>
      <c r="AA2311" s="43"/>
      <c r="AB2311" s="43" t="s">
        <v>339</v>
      </c>
      <c r="AC2311" s="6" t="s">
        <v>339</v>
      </c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</row>
    <row r="2312">
      <c r="A2312" s="6"/>
      <c r="B2312" s="6"/>
      <c r="C2312" s="6"/>
      <c r="D2312" s="6"/>
      <c r="E2312" s="6"/>
      <c r="F2312" s="6" t="s">
        <v>96</v>
      </c>
      <c r="G2312" s="6"/>
      <c r="H2312" s="6" t="b">
        <v>0</v>
      </c>
      <c r="I2312" s="6" t="b">
        <v>0</v>
      </c>
      <c r="J2312" s="6" t="b">
        <v>0</v>
      </c>
      <c r="K2312" s="106"/>
      <c r="L2312" s="43"/>
      <c r="M2312" s="24"/>
      <c r="N2312" s="6"/>
      <c r="O2312" s="6" t="b">
        <v>0</v>
      </c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43"/>
      <c r="AA2312" s="43"/>
      <c r="AB2312" s="43" t="s">
        <v>339</v>
      </c>
      <c r="AC2312" s="6" t="s">
        <v>339</v>
      </c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</row>
    <row r="2313">
      <c r="A2313" s="6"/>
      <c r="B2313" s="6"/>
      <c r="C2313" s="6"/>
      <c r="D2313" s="6"/>
      <c r="E2313" s="6"/>
      <c r="F2313" s="6" t="s">
        <v>96</v>
      </c>
      <c r="G2313" s="6"/>
      <c r="H2313" s="6" t="b">
        <v>0</v>
      </c>
      <c r="I2313" s="6" t="b">
        <v>0</v>
      </c>
      <c r="J2313" s="6" t="b">
        <v>0</v>
      </c>
      <c r="K2313" s="106"/>
      <c r="L2313" s="43"/>
      <c r="M2313" s="24"/>
      <c r="N2313" s="6"/>
      <c r="O2313" s="6" t="b">
        <v>0</v>
      </c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43"/>
      <c r="AA2313" s="43"/>
      <c r="AB2313" s="43" t="s">
        <v>339</v>
      </c>
      <c r="AC2313" s="6" t="s">
        <v>339</v>
      </c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/>
    </row>
    <row r="2314">
      <c r="A2314" s="6"/>
      <c r="B2314" s="6"/>
      <c r="C2314" s="6"/>
      <c r="D2314" s="6"/>
      <c r="E2314" s="6"/>
      <c r="F2314" s="6" t="s">
        <v>96</v>
      </c>
      <c r="G2314" s="6"/>
      <c r="H2314" s="6" t="b">
        <v>0</v>
      </c>
      <c r="I2314" s="6" t="b">
        <v>0</v>
      </c>
      <c r="J2314" s="6" t="b">
        <v>0</v>
      </c>
      <c r="K2314" s="106"/>
      <c r="L2314" s="43"/>
      <c r="M2314" s="24"/>
      <c r="N2314" s="6"/>
      <c r="O2314" s="6" t="b">
        <v>0</v>
      </c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43"/>
      <c r="AA2314" s="43"/>
      <c r="AB2314" s="43" t="s">
        <v>339</v>
      </c>
      <c r="AC2314" s="6" t="s">
        <v>339</v>
      </c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</row>
    <row r="2315">
      <c r="A2315" s="6"/>
      <c r="B2315" s="6"/>
      <c r="C2315" s="6"/>
      <c r="D2315" s="6"/>
      <c r="E2315" s="6"/>
      <c r="F2315" s="6" t="s">
        <v>96</v>
      </c>
      <c r="G2315" s="6"/>
      <c r="H2315" s="6" t="b">
        <v>0</v>
      </c>
      <c r="I2315" s="6" t="b">
        <v>0</v>
      </c>
      <c r="J2315" s="6" t="b">
        <v>0</v>
      </c>
      <c r="K2315" s="106"/>
      <c r="L2315" s="43"/>
      <c r="M2315" s="24"/>
      <c r="N2315" s="6"/>
      <c r="O2315" s="6" t="b">
        <v>0</v>
      </c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43"/>
      <c r="AA2315" s="43"/>
      <c r="AB2315" s="43" t="s">
        <v>339</v>
      </c>
      <c r="AC2315" s="6" t="s">
        <v>339</v>
      </c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</row>
    <row r="2316">
      <c r="A2316" s="6"/>
      <c r="B2316" s="6"/>
      <c r="C2316" s="6"/>
      <c r="D2316" s="6"/>
      <c r="E2316" s="6"/>
      <c r="F2316" s="6" t="s">
        <v>96</v>
      </c>
      <c r="G2316" s="6"/>
      <c r="H2316" s="6" t="b">
        <v>0</v>
      </c>
      <c r="I2316" s="6" t="b">
        <v>0</v>
      </c>
      <c r="J2316" s="6" t="b">
        <v>0</v>
      </c>
      <c r="K2316" s="106"/>
      <c r="L2316" s="43"/>
      <c r="M2316" s="24"/>
      <c r="N2316" s="6"/>
      <c r="O2316" s="6" t="b">
        <v>0</v>
      </c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43"/>
      <c r="AA2316" s="43"/>
      <c r="AB2316" s="43" t="s">
        <v>339</v>
      </c>
      <c r="AC2316" s="6" t="s">
        <v>339</v>
      </c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</row>
    <row r="2317">
      <c r="A2317" s="6"/>
      <c r="B2317" s="6"/>
      <c r="C2317" s="6"/>
      <c r="D2317" s="6"/>
      <c r="E2317" s="6"/>
      <c r="F2317" s="6" t="s">
        <v>96</v>
      </c>
      <c r="G2317" s="6"/>
      <c r="H2317" s="6" t="b">
        <v>0</v>
      </c>
      <c r="I2317" s="6" t="b">
        <v>0</v>
      </c>
      <c r="J2317" s="6" t="b">
        <v>0</v>
      </c>
      <c r="K2317" s="106"/>
      <c r="L2317" s="43"/>
      <c r="M2317" s="24"/>
      <c r="N2317" s="6"/>
      <c r="O2317" s="6" t="b">
        <v>0</v>
      </c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43"/>
      <c r="AA2317" s="43"/>
      <c r="AB2317" s="43" t="s">
        <v>339</v>
      </c>
      <c r="AC2317" s="6" t="s">
        <v>339</v>
      </c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</row>
    <row r="2318">
      <c r="A2318" s="6"/>
      <c r="B2318" s="6"/>
      <c r="C2318" s="6"/>
      <c r="D2318" s="6"/>
      <c r="E2318" s="6"/>
      <c r="F2318" s="6" t="s">
        <v>96</v>
      </c>
      <c r="G2318" s="6"/>
      <c r="H2318" s="6" t="b">
        <v>0</v>
      </c>
      <c r="I2318" s="6" t="b">
        <v>0</v>
      </c>
      <c r="J2318" s="6" t="b">
        <v>0</v>
      </c>
      <c r="K2318" s="106"/>
      <c r="L2318" s="43"/>
      <c r="M2318" s="24"/>
      <c r="N2318" s="6"/>
      <c r="O2318" s="6" t="b">
        <v>0</v>
      </c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43"/>
      <c r="AA2318" s="43"/>
      <c r="AB2318" s="43" t="s">
        <v>339</v>
      </c>
      <c r="AC2318" s="6" t="s">
        <v>339</v>
      </c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</row>
    <row r="2319">
      <c r="A2319" s="6"/>
      <c r="B2319" s="6"/>
      <c r="C2319" s="6"/>
      <c r="D2319" s="6"/>
      <c r="E2319" s="6"/>
      <c r="F2319" s="6" t="s">
        <v>96</v>
      </c>
      <c r="G2319" s="6"/>
      <c r="H2319" s="6" t="b">
        <v>0</v>
      </c>
      <c r="I2319" s="6" t="b">
        <v>0</v>
      </c>
      <c r="J2319" s="6" t="b">
        <v>0</v>
      </c>
      <c r="K2319" s="106"/>
      <c r="L2319" s="43"/>
      <c r="M2319" s="24"/>
      <c r="N2319" s="6"/>
      <c r="O2319" s="6" t="b">
        <v>0</v>
      </c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43"/>
      <c r="AA2319" s="43"/>
      <c r="AB2319" s="43" t="s">
        <v>339</v>
      </c>
      <c r="AC2319" s="6" t="s">
        <v>339</v>
      </c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/>
    </row>
    <row r="2320">
      <c r="A2320" s="6"/>
      <c r="B2320" s="6"/>
      <c r="C2320" s="6"/>
      <c r="D2320" s="6"/>
      <c r="E2320" s="6"/>
      <c r="F2320" s="6" t="s">
        <v>96</v>
      </c>
      <c r="G2320" s="6"/>
      <c r="H2320" s="6" t="b">
        <v>0</v>
      </c>
      <c r="I2320" s="6" t="b">
        <v>0</v>
      </c>
      <c r="J2320" s="6" t="b">
        <v>0</v>
      </c>
      <c r="K2320" s="106"/>
      <c r="L2320" s="43"/>
      <c r="M2320" s="24"/>
      <c r="N2320" s="6"/>
      <c r="O2320" s="6" t="b">
        <v>0</v>
      </c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43"/>
      <c r="AA2320" s="43"/>
      <c r="AB2320" s="43" t="s">
        <v>339</v>
      </c>
      <c r="AC2320" s="6" t="s">
        <v>339</v>
      </c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</row>
    <row r="2321">
      <c r="A2321" s="6"/>
      <c r="B2321" s="6"/>
      <c r="C2321" s="6"/>
      <c r="D2321" s="6"/>
      <c r="E2321" s="6"/>
      <c r="F2321" s="6" t="s">
        <v>96</v>
      </c>
      <c r="G2321" s="6"/>
      <c r="H2321" s="6" t="b">
        <v>0</v>
      </c>
      <c r="I2321" s="6" t="b">
        <v>0</v>
      </c>
      <c r="J2321" s="6" t="b">
        <v>0</v>
      </c>
      <c r="K2321" s="106"/>
      <c r="L2321" s="43"/>
      <c r="M2321" s="24"/>
      <c r="N2321" s="6"/>
      <c r="O2321" s="6" t="b">
        <v>0</v>
      </c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43"/>
      <c r="AA2321" s="43"/>
      <c r="AB2321" s="43" t="s">
        <v>339</v>
      </c>
      <c r="AC2321" s="6" t="s">
        <v>339</v>
      </c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</row>
    <row r="2322">
      <c r="A2322" s="6"/>
      <c r="B2322" s="6"/>
      <c r="C2322" s="6"/>
      <c r="D2322" s="6"/>
      <c r="E2322" s="6"/>
      <c r="F2322" s="6" t="s">
        <v>96</v>
      </c>
      <c r="G2322" s="6"/>
      <c r="H2322" s="6" t="b">
        <v>0</v>
      </c>
      <c r="I2322" s="6" t="b">
        <v>0</v>
      </c>
      <c r="J2322" s="6" t="b">
        <v>0</v>
      </c>
      <c r="K2322" s="106"/>
      <c r="L2322" s="43"/>
      <c r="M2322" s="24"/>
      <c r="N2322" s="6"/>
      <c r="O2322" s="6" t="b">
        <v>0</v>
      </c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43"/>
      <c r="AA2322" s="43"/>
      <c r="AB2322" s="43" t="s">
        <v>339</v>
      </c>
      <c r="AC2322" s="6" t="s">
        <v>339</v>
      </c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</row>
    <row r="2323">
      <c r="A2323" s="6"/>
      <c r="B2323" s="6"/>
      <c r="C2323" s="6"/>
      <c r="D2323" s="6"/>
      <c r="E2323" s="6"/>
      <c r="F2323" s="6" t="s">
        <v>96</v>
      </c>
      <c r="G2323" s="6"/>
      <c r="H2323" s="6" t="b">
        <v>0</v>
      </c>
      <c r="I2323" s="6" t="b">
        <v>0</v>
      </c>
      <c r="J2323" s="6" t="b">
        <v>0</v>
      </c>
      <c r="K2323" s="106"/>
      <c r="L2323" s="43"/>
      <c r="M2323" s="24"/>
      <c r="N2323" s="6"/>
      <c r="O2323" s="6" t="b">
        <v>0</v>
      </c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43"/>
      <c r="AA2323" s="43"/>
      <c r="AB2323" s="43" t="s">
        <v>339</v>
      </c>
      <c r="AC2323" s="6" t="s">
        <v>339</v>
      </c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</row>
    <row r="2324">
      <c r="A2324" s="6"/>
      <c r="B2324" s="6"/>
      <c r="C2324" s="6"/>
      <c r="D2324" s="6"/>
      <c r="E2324" s="6"/>
      <c r="F2324" s="6" t="s">
        <v>96</v>
      </c>
      <c r="G2324" s="6"/>
      <c r="H2324" s="6" t="b">
        <v>0</v>
      </c>
      <c r="I2324" s="6" t="b">
        <v>0</v>
      </c>
      <c r="J2324" s="6" t="b">
        <v>0</v>
      </c>
      <c r="K2324" s="106"/>
      <c r="L2324" s="43"/>
      <c r="M2324" s="24"/>
      <c r="N2324" s="6"/>
      <c r="O2324" s="6" t="b">
        <v>0</v>
      </c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43"/>
      <c r="AA2324" s="43"/>
      <c r="AB2324" s="43" t="s">
        <v>339</v>
      </c>
      <c r="AC2324" s="6" t="s">
        <v>339</v>
      </c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</row>
    <row r="2325">
      <c r="A2325" s="6"/>
      <c r="B2325" s="6"/>
      <c r="C2325" s="6"/>
      <c r="D2325" s="6"/>
      <c r="E2325" s="6"/>
      <c r="F2325" s="6" t="s">
        <v>96</v>
      </c>
      <c r="G2325" s="6"/>
      <c r="H2325" s="6" t="b">
        <v>0</v>
      </c>
      <c r="I2325" s="6" t="b">
        <v>0</v>
      </c>
      <c r="J2325" s="6" t="b">
        <v>0</v>
      </c>
      <c r="K2325" s="106"/>
      <c r="L2325" s="43"/>
      <c r="M2325" s="24"/>
      <c r="N2325" s="6"/>
      <c r="O2325" s="6" t="b">
        <v>0</v>
      </c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43"/>
      <c r="AA2325" s="43"/>
      <c r="AB2325" s="43" t="s">
        <v>339</v>
      </c>
      <c r="AC2325" s="6" t="s">
        <v>339</v>
      </c>
      <c r="AD2325" s="6"/>
      <c r="AE2325" s="6"/>
      <c r="AF2325" s="6"/>
      <c r="AG2325" s="6"/>
      <c r="AH2325" s="6"/>
      <c r="AI2325" s="6"/>
      <c r="AJ2325" s="6"/>
      <c r="AK2325" s="6"/>
      <c r="AL2325" s="6"/>
      <c r="AM2325" s="6"/>
      <c r="AN2325" s="6"/>
      <c r="AO2325" s="6"/>
      <c r="AP2325" s="6"/>
      <c r="AQ2325" s="6"/>
      <c r="AR2325" s="6"/>
    </row>
    <row r="2326">
      <c r="A2326" s="6"/>
      <c r="B2326" s="6"/>
      <c r="C2326" s="6"/>
      <c r="D2326" s="6"/>
      <c r="E2326" s="6"/>
      <c r="F2326" s="6" t="s">
        <v>96</v>
      </c>
      <c r="G2326" s="6"/>
      <c r="H2326" s="6" t="b">
        <v>0</v>
      </c>
      <c r="I2326" s="6" t="b">
        <v>0</v>
      </c>
      <c r="J2326" s="6" t="b">
        <v>0</v>
      </c>
      <c r="K2326" s="106"/>
      <c r="L2326" s="43"/>
      <c r="M2326" s="24"/>
      <c r="N2326" s="6"/>
      <c r="O2326" s="6" t="b">
        <v>0</v>
      </c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43"/>
      <c r="AA2326" s="43"/>
      <c r="AB2326" s="43" t="s">
        <v>339</v>
      </c>
      <c r="AC2326" s="6" t="s">
        <v>339</v>
      </c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</row>
    <row r="2327">
      <c r="A2327" s="6"/>
      <c r="B2327" s="6"/>
      <c r="C2327" s="6"/>
      <c r="D2327" s="6"/>
      <c r="E2327" s="6"/>
      <c r="F2327" s="6" t="s">
        <v>96</v>
      </c>
      <c r="G2327" s="6"/>
      <c r="H2327" s="6" t="b">
        <v>0</v>
      </c>
      <c r="I2327" s="6" t="b">
        <v>0</v>
      </c>
      <c r="J2327" s="6" t="b">
        <v>0</v>
      </c>
      <c r="K2327" s="106"/>
      <c r="L2327" s="43"/>
      <c r="M2327" s="24"/>
      <c r="N2327" s="6"/>
      <c r="O2327" s="6" t="b">
        <v>0</v>
      </c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43"/>
      <c r="AA2327" s="43"/>
      <c r="AB2327" s="43" t="s">
        <v>339</v>
      </c>
      <c r="AC2327" s="6" t="s">
        <v>339</v>
      </c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</row>
    <row r="2328">
      <c r="A2328" s="6"/>
      <c r="B2328" s="6"/>
      <c r="C2328" s="6"/>
      <c r="D2328" s="6"/>
      <c r="E2328" s="6"/>
      <c r="F2328" s="6" t="s">
        <v>96</v>
      </c>
      <c r="G2328" s="6"/>
      <c r="H2328" s="6" t="b">
        <v>0</v>
      </c>
      <c r="I2328" s="6" t="b">
        <v>0</v>
      </c>
      <c r="J2328" s="6" t="b">
        <v>0</v>
      </c>
      <c r="K2328" s="106"/>
      <c r="L2328" s="43"/>
      <c r="M2328" s="24"/>
      <c r="N2328" s="6"/>
      <c r="O2328" s="6" t="b">
        <v>0</v>
      </c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43"/>
      <c r="AA2328" s="43"/>
      <c r="AB2328" s="43" t="s">
        <v>339</v>
      </c>
      <c r="AC2328" s="6" t="s">
        <v>339</v>
      </c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</row>
    <row r="2329">
      <c r="A2329" s="6"/>
      <c r="B2329" s="6"/>
      <c r="C2329" s="6"/>
      <c r="D2329" s="6"/>
      <c r="E2329" s="6"/>
      <c r="F2329" s="6" t="s">
        <v>96</v>
      </c>
      <c r="G2329" s="6"/>
      <c r="H2329" s="6" t="b">
        <v>0</v>
      </c>
      <c r="I2329" s="6" t="b">
        <v>0</v>
      </c>
      <c r="J2329" s="6" t="b">
        <v>0</v>
      </c>
      <c r="K2329" s="106"/>
      <c r="L2329" s="43"/>
      <c r="M2329" s="24"/>
      <c r="N2329" s="6"/>
      <c r="O2329" s="6" t="b">
        <v>0</v>
      </c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43"/>
      <c r="AA2329" s="43"/>
      <c r="AB2329" s="43" t="s">
        <v>339</v>
      </c>
      <c r="AC2329" s="6" t="s">
        <v>339</v>
      </c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</row>
    <row r="2330">
      <c r="A2330" s="6"/>
      <c r="B2330" s="6"/>
      <c r="C2330" s="6"/>
      <c r="D2330" s="6"/>
      <c r="E2330" s="6"/>
      <c r="F2330" s="6" t="s">
        <v>96</v>
      </c>
      <c r="G2330" s="6"/>
      <c r="H2330" s="6" t="b">
        <v>0</v>
      </c>
      <c r="I2330" s="6" t="b">
        <v>0</v>
      </c>
      <c r="J2330" s="6" t="b">
        <v>0</v>
      </c>
      <c r="K2330" s="106"/>
      <c r="L2330" s="43"/>
      <c r="M2330" s="24"/>
      <c r="N2330" s="6"/>
      <c r="O2330" s="6" t="b">
        <v>0</v>
      </c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43"/>
      <c r="AA2330" s="43"/>
      <c r="AB2330" s="43" t="s">
        <v>339</v>
      </c>
      <c r="AC2330" s="6" t="s">
        <v>339</v>
      </c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</row>
    <row r="2331">
      <c r="A2331" s="6"/>
      <c r="B2331" s="6"/>
      <c r="C2331" s="6"/>
      <c r="D2331" s="6"/>
      <c r="E2331" s="6"/>
      <c r="F2331" s="6" t="s">
        <v>96</v>
      </c>
      <c r="G2331" s="6"/>
      <c r="H2331" s="6" t="b">
        <v>0</v>
      </c>
      <c r="I2331" s="6" t="b">
        <v>0</v>
      </c>
      <c r="J2331" s="6" t="b">
        <v>0</v>
      </c>
      <c r="K2331" s="106"/>
      <c r="L2331" s="43"/>
      <c r="M2331" s="24"/>
      <c r="N2331" s="6"/>
      <c r="O2331" s="6" t="b">
        <v>0</v>
      </c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43"/>
      <c r="AA2331" s="43"/>
      <c r="AB2331" s="43" t="s">
        <v>339</v>
      </c>
      <c r="AC2331" s="6" t="s">
        <v>339</v>
      </c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</row>
    <row r="2332">
      <c r="A2332" s="6"/>
      <c r="B2332" s="6"/>
      <c r="C2332" s="6"/>
      <c r="D2332" s="6"/>
      <c r="E2332" s="6"/>
      <c r="F2332" s="6" t="s">
        <v>96</v>
      </c>
      <c r="G2332" s="6"/>
      <c r="H2332" s="6" t="b">
        <v>0</v>
      </c>
      <c r="I2332" s="6" t="b">
        <v>0</v>
      </c>
      <c r="J2332" s="6" t="b">
        <v>0</v>
      </c>
      <c r="K2332" s="106"/>
      <c r="L2332" s="43"/>
      <c r="M2332" s="24"/>
      <c r="N2332" s="6"/>
      <c r="O2332" s="6" t="b">
        <v>0</v>
      </c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43"/>
      <c r="AA2332" s="43"/>
      <c r="AB2332" s="43" t="s">
        <v>339</v>
      </c>
      <c r="AC2332" s="6" t="s">
        <v>339</v>
      </c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</row>
    <row r="2333">
      <c r="A2333" s="6"/>
      <c r="B2333" s="6"/>
      <c r="C2333" s="6"/>
      <c r="D2333" s="6"/>
      <c r="E2333" s="6"/>
      <c r="F2333" s="6" t="s">
        <v>96</v>
      </c>
      <c r="G2333" s="6"/>
      <c r="H2333" s="6" t="b">
        <v>0</v>
      </c>
      <c r="I2333" s="6" t="b">
        <v>0</v>
      </c>
      <c r="J2333" s="6" t="b">
        <v>0</v>
      </c>
      <c r="K2333" s="106"/>
      <c r="L2333" s="43"/>
      <c r="M2333" s="24"/>
      <c r="N2333" s="6"/>
      <c r="O2333" s="6" t="b">
        <v>0</v>
      </c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43"/>
      <c r="AA2333" s="43"/>
      <c r="AB2333" s="43" t="s">
        <v>339</v>
      </c>
      <c r="AC2333" s="6" t="s">
        <v>339</v>
      </c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</row>
    <row r="2334">
      <c r="A2334" s="6"/>
      <c r="B2334" s="6"/>
      <c r="C2334" s="6"/>
      <c r="D2334" s="6"/>
      <c r="E2334" s="6"/>
      <c r="F2334" s="6" t="s">
        <v>96</v>
      </c>
      <c r="G2334" s="6"/>
      <c r="H2334" s="6" t="b">
        <v>0</v>
      </c>
      <c r="I2334" s="6" t="b">
        <v>0</v>
      </c>
      <c r="J2334" s="6" t="b">
        <v>0</v>
      </c>
      <c r="K2334" s="106"/>
      <c r="L2334" s="43"/>
      <c r="M2334" s="24"/>
      <c r="N2334" s="6"/>
      <c r="O2334" s="6" t="b">
        <v>0</v>
      </c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43"/>
      <c r="AA2334" s="43"/>
      <c r="AB2334" s="43" t="s">
        <v>339</v>
      </c>
      <c r="AC2334" s="6" t="s">
        <v>339</v>
      </c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</row>
    <row r="2335">
      <c r="A2335" s="6"/>
      <c r="B2335" s="6"/>
      <c r="C2335" s="6"/>
      <c r="D2335" s="6"/>
      <c r="E2335" s="6"/>
      <c r="F2335" s="6" t="s">
        <v>96</v>
      </c>
      <c r="G2335" s="6"/>
      <c r="H2335" s="6" t="b">
        <v>0</v>
      </c>
      <c r="I2335" s="6" t="b">
        <v>0</v>
      </c>
      <c r="J2335" s="6" t="b">
        <v>0</v>
      </c>
      <c r="K2335" s="106"/>
      <c r="L2335" s="43"/>
      <c r="M2335" s="24"/>
      <c r="N2335" s="6"/>
      <c r="O2335" s="6" t="b">
        <v>0</v>
      </c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43"/>
      <c r="AA2335" s="43"/>
      <c r="AB2335" s="43" t="s">
        <v>339</v>
      </c>
      <c r="AC2335" s="6" t="s">
        <v>339</v>
      </c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</row>
    <row r="2336">
      <c r="A2336" s="6"/>
      <c r="B2336" s="6"/>
      <c r="C2336" s="6"/>
      <c r="D2336" s="6"/>
      <c r="E2336" s="6"/>
      <c r="F2336" s="6" t="s">
        <v>96</v>
      </c>
      <c r="G2336" s="6"/>
      <c r="H2336" s="6" t="b">
        <v>0</v>
      </c>
      <c r="I2336" s="6" t="b">
        <v>0</v>
      </c>
      <c r="J2336" s="6" t="b">
        <v>0</v>
      </c>
      <c r="K2336" s="106"/>
      <c r="L2336" s="43"/>
      <c r="M2336" s="24"/>
      <c r="N2336" s="6"/>
      <c r="O2336" s="6" t="b">
        <v>0</v>
      </c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43"/>
      <c r="AA2336" s="43"/>
      <c r="AB2336" s="43" t="s">
        <v>339</v>
      </c>
      <c r="AC2336" s="6" t="s">
        <v>339</v>
      </c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</row>
    <row r="2337">
      <c r="A2337" s="6"/>
      <c r="B2337" s="6"/>
      <c r="C2337" s="6"/>
      <c r="D2337" s="6"/>
      <c r="E2337" s="6"/>
      <c r="F2337" s="6" t="s">
        <v>96</v>
      </c>
      <c r="G2337" s="6"/>
      <c r="H2337" s="6" t="b">
        <v>0</v>
      </c>
      <c r="I2337" s="6" t="b">
        <v>0</v>
      </c>
      <c r="J2337" s="6" t="b">
        <v>0</v>
      </c>
      <c r="K2337" s="106"/>
      <c r="L2337" s="43"/>
      <c r="M2337" s="24"/>
      <c r="N2337" s="6"/>
      <c r="O2337" s="6" t="b">
        <v>0</v>
      </c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43"/>
      <c r="AA2337" s="43"/>
      <c r="AB2337" s="43" t="s">
        <v>339</v>
      </c>
      <c r="AC2337" s="6" t="s">
        <v>339</v>
      </c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/>
    </row>
    <row r="2338">
      <c r="A2338" s="6"/>
      <c r="B2338" s="6"/>
      <c r="C2338" s="6"/>
      <c r="D2338" s="6"/>
      <c r="E2338" s="6"/>
      <c r="F2338" s="6" t="s">
        <v>96</v>
      </c>
      <c r="G2338" s="6"/>
      <c r="H2338" s="6" t="b">
        <v>0</v>
      </c>
      <c r="I2338" s="6" t="b">
        <v>0</v>
      </c>
      <c r="J2338" s="6" t="b">
        <v>0</v>
      </c>
      <c r="K2338" s="106"/>
      <c r="L2338" s="43"/>
      <c r="M2338" s="24"/>
      <c r="N2338" s="6"/>
      <c r="O2338" s="6" t="b">
        <v>0</v>
      </c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43"/>
      <c r="AA2338" s="43"/>
      <c r="AB2338" s="43" t="s">
        <v>339</v>
      </c>
      <c r="AC2338" s="6" t="s">
        <v>339</v>
      </c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</row>
    <row r="2339">
      <c r="A2339" s="6"/>
      <c r="B2339" s="6"/>
      <c r="C2339" s="6"/>
      <c r="D2339" s="6"/>
      <c r="E2339" s="6"/>
      <c r="F2339" s="6" t="s">
        <v>96</v>
      </c>
      <c r="G2339" s="6"/>
      <c r="H2339" s="6" t="b">
        <v>0</v>
      </c>
      <c r="I2339" s="6" t="b">
        <v>0</v>
      </c>
      <c r="J2339" s="6" t="b">
        <v>0</v>
      </c>
      <c r="K2339" s="106"/>
      <c r="L2339" s="43"/>
      <c r="M2339" s="24"/>
      <c r="N2339" s="6"/>
      <c r="O2339" s="6" t="b">
        <v>0</v>
      </c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43"/>
      <c r="AA2339" s="43"/>
      <c r="AB2339" s="43" t="s">
        <v>339</v>
      </c>
      <c r="AC2339" s="6" t="s">
        <v>339</v>
      </c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</row>
    <row r="2340">
      <c r="A2340" s="6"/>
      <c r="B2340" s="6"/>
      <c r="C2340" s="6"/>
      <c r="D2340" s="6"/>
      <c r="E2340" s="6"/>
      <c r="F2340" s="6" t="s">
        <v>96</v>
      </c>
      <c r="G2340" s="6"/>
      <c r="H2340" s="6" t="b">
        <v>0</v>
      </c>
      <c r="I2340" s="6" t="b">
        <v>0</v>
      </c>
      <c r="J2340" s="6" t="b">
        <v>0</v>
      </c>
      <c r="K2340" s="106"/>
      <c r="L2340" s="43"/>
      <c r="M2340" s="24"/>
      <c r="N2340" s="6"/>
      <c r="O2340" s="6" t="b">
        <v>0</v>
      </c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43"/>
      <c r="AA2340" s="43"/>
      <c r="AB2340" s="43" t="s">
        <v>339</v>
      </c>
      <c r="AC2340" s="6" t="s">
        <v>339</v>
      </c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</row>
    <row r="2341">
      <c r="A2341" s="6"/>
      <c r="B2341" s="6"/>
      <c r="C2341" s="6"/>
      <c r="D2341" s="6"/>
      <c r="E2341" s="6"/>
      <c r="F2341" s="6" t="s">
        <v>96</v>
      </c>
      <c r="G2341" s="6"/>
      <c r="H2341" s="6" t="b">
        <v>0</v>
      </c>
      <c r="I2341" s="6" t="b">
        <v>0</v>
      </c>
      <c r="J2341" s="6" t="b">
        <v>0</v>
      </c>
      <c r="K2341" s="106"/>
      <c r="L2341" s="43"/>
      <c r="M2341" s="24"/>
      <c r="N2341" s="6"/>
      <c r="O2341" s="6" t="b">
        <v>0</v>
      </c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43"/>
      <c r="AA2341" s="43"/>
      <c r="AB2341" s="43" t="s">
        <v>339</v>
      </c>
      <c r="AC2341" s="6" t="s">
        <v>339</v>
      </c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</row>
    <row r="2342">
      <c r="A2342" s="6"/>
      <c r="B2342" s="6"/>
      <c r="C2342" s="6"/>
      <c r="D2342" s="6"/>
      <c r="E2342" s="6"/>
      <c r="F2342" s="6" t="s">
        <v>96</v>
      </c>
      <c r="G2342" s="6"/>
      <c r="H2342" s="6" t="b">
        <v>0</v>
      </c>
      <c r="I2342" s="6" t="b">
        <v>0</v>
      </c>
      <c r="J2342" s="6" t="b">
        <v>0</v>
      </c>
      <c r="K2342" s="106"/>
      <c r="L2342" s="43"/>
      <c r="M2342" s="24"/>
      <c r="N2342" s="6"/>
      <c r="O2342" s="6" t="b">
        <v>0</v>
      </c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43"/>
      <c r="AA2342" s="43"/>
      <c r="AB2342" s="43" t="s">
        <v>339</v>
      </c>
      <c r="AC2342" s="6" t="s">
        <v>339</v>
      </c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/>
    </row>
    <row r="2343">
      <c r="A2343" s="6"/>
      <c r="B2343" s="6"/>
      <c r="C2343" s="6"/>
      <c r="D2343" s="6"/>
      <c r="E2343" s="6"/>
      <c r="F2343" s="6" t="s">
        <v>96</v>
      </c>
      <c r="G2343" s="6"/>
      <c r="H2343" s="6" t="b">
        <v>0</v>
      </c>
      <c r="I2343" s="6" t="b">
        <v>0</v>
      </c>
      <c r="J2343" s="6" t="b">
        <v>0</v>
      </c>
      <c r="K2343" s="106"/>
      <c r="L2343" s="43"/>
      <c r="M2343" s="24"/>
      <c r="N2343" s="6"/>
      <c r="O2343" s="6" t="b">
        <v>0</v>
      </c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43"/>
      <c r="AA2343" s="43"/>
      <c r="AB2343" s="43" t="s">
        <v>339</v>
      </c>
      <c r="AC2343" s="6" t="s">
        <v>339</v>
      </c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</row>
    <row r="2344">
      <c r="A2344" s="6"/>
      <c r="B2344" s="6"/>
      <c r="C2344" s="6"/>
      <c r="D2344" s="6"/>
      <c r="E2344" s="6"/>
      <c r="F2344" s="6" t="s">
        <v>96</v>
      </c>
      <c r="G2344" s="6"/>
      <c r="H2344" s="6" t="b">
        <v>0</v>
      </c>
      <c r="I2344" s="6" t="b">
        <v>0</v>
      </c>
      <c r="J2344" s="6" t="b">
        <v>0</v>
      </c>
      <c r="K2344" s="106"/>
      <c r="L2344" s="43"/>
      <c r="M2344" s="24"/>
      <c r="N2344" s="6"/>
      <c r="O2344" s="6" t="b">
        <v>0</v>
      </c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43"/>
      <c r="AA2344" s="43"/>
      <c r="AB2344" s="43" t="s">
        <v>339</v>
      </c>
      <c r="AC2344" s="6" t="s">
        <v>339</v>
      </c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</row>
    <row r="2345">
      <c r="A2345" s="6"/>
      <c r="B2345" s="6"/>
      <c r="C2345" s="6"/>
      <c r="D2345" s="6"/>
      <c r="E2345" s="6"/>
      <c r="F2345" s="6" t="s">
        <v>96</v>
      </c>
      <c r="G2345" s="6"/>
      <c r="H2345" s="6" t="b">
        <v>0</v>
      </c>
      <c r="I2345" s="6" t="b">
        <v>0</v>
      </c>
      <c r="J2345" s="6" t="b">
        <v>0</v>
      </c>
      <c r="K2345" s="106"/>
      <c r="L2345" s="43"/>
      <c r="M2345" s="24"/>
      <c r="N2345" s="6"/>
      <c r="O2345" s="6" t="b">
        <v>0</v>
      </c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43"/>
      <c r="AA2345" s="43"/>
      <c r="AB2345" s="43" t="s">
        <v>339</v>
      </c>
      <c r="AC2345" s="6" t="s">
        <v>339</v>
      </c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</row>
    <row r="2346">
      <c r="A2346" s="6"/>
      <c r="B2346" s="6"/>
      <c r="C2346" s="6"/>
      <c r="D2346" s="6"/>
      <c r="E2346" s="6"/>
      <c r="F2346" s="6" t="s">
        <v>96</v>
      </c>
      <c r="G2346" s="6"/>
      <c r="H2346" s="6" t="b">
        <v>0</v>
      </c>
      <c r="I2346" s="6" t="b">
        <v>0</v>
      </c>
      <c r="J2346" s="6" t="b">
        <v>0</v>
      </c>
      <c r="K2346" s="106"/>
      <c r="L2346" s="43"/>
      <c r="M2346" s="24"/>
      <c r="N2346" s="6"/>
      <c r="O2346" s="6" t="b">
        <v>0</v>
      </c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43"/>
      <c r="AA2346" s="43"/>
      <c r="AB2346" s="43" t="s">
        <v>339</v>
      </c>
      <c r="AC2346" s="6" t="s">
        <v>339</v>
      </c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</row>
    <row r="2347">
      <c r="A2347" s="6"/>
      <c r="B2347" s="6"/>
      <c r="C2347" s="6"/>
      <c r="D2347" s="6"/>
      <c r="E2347" s="6"/>
      <c r="F2347" s="6" t="s">
        <v>96</v>
      </c>
      <c r="G2347" s="6"/>
      <c r="H2347" s="6" t="b">
        <v>0</v>
      </c>
      <c r="I2347" s="6" t="b">
        <v>0</v>
      </c>
      <c r="J2347" s="6" t="b">
        <v>0</v>
      </c>
      <c r="K2347" s="106"/>
      <c r="L2347" s="43"/>
      <c r="M2347" s="24"/>
      <c r="N2347" s="6"/>
      <c r="O2347" s="6" t="b">
        <v>0</v>
      </c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43"/>
      <c r="AA2347" s="43"/>
      <c r="AB2347" s="43" t="s">
        <v>339</v>
      </c>
      <c r="AC2347" s="6" t="s">
        <v>339</v>
      </c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</row>
    <row r="2348">
      <c r="A2348" s="6"/>
      <c r="B2348" s="6"/>
      <c r="C2348" s="6"/>
      <c r="D2348" s="6"/>
      <c r="E2348" s="6"/>
      <c r="F2348" s="6" t="s">
        <v>96</v>
      </c>
      <c r="G2348" s="6"/>
      <c r="H2348" s="6" t="b">
        <v>0</v>
      </c>
      <c r="I2348" s="6" t="b">
        <v>0</v>
      </c>
      <c r="J2348" s="6" t="b">
        <v>0</v>
      </c>
      <c r="K2348" s="106"/>
      <c r="L2348" s="43"/>
      <c r="M2348" s="24"/>
      <c r="N2348" s="6"/>
      <c r="O2348" s="6" t="b">
        <v>0</v>
      </c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43"/>
      <c r="AA2348" s="43"/>
      <c r="AB2348" s="43" t="s">
        <v>339</v>
      </c>
      <c r="AC2348" s="6" t="s">
        <v>339</v>
      </c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</row>
    <row r="2349">
      <c r="A2349" s="6"/>
      <c r="B2349" s="6"/>
      <c r="C2349" s="6"/>
      <c r="D2349" s="6"/>
      <c r="E2349" s="6"/>
      <c r="F2349" s="6" t="s">
        <v>96</v>
      </c>
      <c r="G2349" s="6"/>
      <c r="H2349" s="6" t="b">
        <v>0</v>
      </c>
      <c r="I2349" s="6" t="b">
        <v>0</v>
      </c>
      <c r="J2349" s="6" t="b">
        <v>0</v>
      </c>
      <c r="K2349" s="106"/>
      <c r="L2349" s="43"/>
      <c r="M2349" s="24"/>
      <c r="N2349" s="6"/>
      <c r="O2349" s="6" t="b">
        <v>0</v>
      </c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43"/>
      <c r="AA2349" s="43"/>
      <c r="AB2349" s="43" t="s">
        <v>339</v>
      </c>
      <c r="AC2349" s="6" t="s">
        <v>339</v>
      </c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</row>
    <row r="2350">
      <c r="A2350" s="6"/>
      <c r="B2350" s="6"/>
      <c r="C2350" s="6"/>
      <c r="D2350" s="6"/>
      <c r="E2350" s="6"/>
      <c r="F2350" s="6" t="s">
        <v>96</v>
      </c>
      <c r="G2350" s="6"/>
      <c r="H2350" s="6" t="b">
        <v>0</v>
      </c>
      <c r="I2350" s="6" t="b">
        <v>0</v>
      </c>
      <c r="J2350" s="6" t="b">
        <v>0</v>
      </c>
      <c r="K2350" s="106"/>
      <c r="L2350" s="43"/>
      <c r="M2350" s="24"/>
      <c r="N2350" s="6"/>
      <c r="O2350" s="6" t="b">
        <v>0</v>
      </c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43"/>
      <c r="AA2350" s="43"/>
      <c r="AB2350" s="43" t="s">
        <v>339</v>
      </c>
      <c r="AC2350" s="6" t="s">
        <v>339</v>
      </c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</row>
    <row r="2351">
      <c r="A2351" s="6"/>
      <c r="B2351" s="6"/>
      <c r="C2351" s="6"/>
      <c r="D2351" s="6"/>
      <c r="E2351" s="6"/>
      <c r="F2351" s="6" t="s">
        <v>96</v>
      </c>
      <c r="G2351" s="6"/>
      <c r="H2351" s="6" t="b">
        <v>0</v>
      </c>
      <c r="I2351" s="6" t="b">
        <v>0</v>
      </c>
      <c r="J2351" s="6" t="b">
        <v>0</v>
      </c>
      <c r="K2351" s="106"/>
      <c r="L2351" s="43"/>
      <c r="M2351" s="24"/>
      <c r="N2351" s="6"/>
      <c r="O2351" s="6" t="b">
        <v>0</v>
      </c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43"/>
      <c r="AA2351" s="43"/>
      <c r="AB2351" s="43" t="s">
        <v>339</v>
      </c>
      <c r="AC2351" s="6" t="s">
        <v>339</v>
      </c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</row>
    <row r="2352">
      <c r="A2352" s="6"/>
      <c r="B2352" s="6"/>
      <c r="C2352" s="6"/>
      <c r="D2352" s="6"/>
      <c r="E2352" s="6"/>
      <c r="F2352" s="6" t="s">
        <v>96</v>
      </c>
      <c r="G2352" s="6"/>
      <c r="H2352" s="6" t="b">
        <v>0</v>
      </c>
      <c r="I2352" s="6" t="b">
        <v>0</v>
      </c>
      <c r="J2352" s="6" t="b">
        <v>0</v>
      </c>
      <c r="K2352" s="106"/>
      <c r="L2352" s="43"/>
      <c r="M2352" s="24"/>
      <c r="N2352" s="6"/>
      <c r="O2352" s="6" t="b">
        <v>0</v>
      </c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43"/>
      <c r="AA2352" s="43"/>
      <c r="AB2352" s="43" t="s">
        <v>339</v>
      </c>
      <c r="AC2352" s="6" t="s">
        <v>339</v>
      </c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</row>
    <row r="2353">
      <c r="A2353" s="6"/>
      <c r="B2353" s="6"/>
      <c r="C2353" s="6"/>
      <c r="D2353" s="6"/>
      <c r="E2353" s="6"/>
      <c r="F2353" s="6" t="s">
        <v>96</v>
      </c>
      <c r="G2353" s="6"/>
      <c r="H2353" s="6" t="b">
        <v>0</v>
      </c>
      <c r="I2353" s="6" t="b">
        <v>0</v>
      </c>
      <c r="J2353" s="6" t="b">
        <v>0</v>
      </c>
      <c r="K2353" s="106"/>
      <c r="L2353" s="43"/>
      <c r="M2353" s="24"/>
      <c r="N2353" s="6"/>
      <c r="O2353" s="6" t="b">
        <v>0</v>
      </c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43"/>
      <c r="AA2353" s="43"/>
      <c r="AB2353" s="43" t="s">
        <v>339</v>
      </c>
      <c r="AC2353" s="6" t="s">
        <v>339</v>
      </c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</row>
    <row r="2354">
      <c r="A2354" s="6"/>
      <c r="B2354" s="6"/>
      <c r="C2354" s="6"/>
      <c r="D2354" s="6"/>
      <c r="E2354" s="6"/>
      <c r="F2354" s="6" t="s">
        <v>96</v>
      </c>
      <c r="G2354" s="6"/>
      <c r="H2354" s="6" t="b">
        <v>0</v>
      </c>
      <c r="I2354" s="6" t="b">
        <v>0</v>
      </c>
      <c r="J2354" s="6" t="b">
        <v>0</v>
      </c>
      <c r="K2354" s="106"/>
      <c r="L2354" s="43"/>
      <c r="M2354" s="24"/>
      <c r="N2354" s="6"/>
      <c r="O2354" s="6" t="b">
        <v>0</v>
      </c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43"/>
      <c r="AA2354" s="43"/>
      <c r="AB2354" s="43" t="s">
        <v>339</v>
      </c>
      <c r="AC2354" s="6" t="s">
        <v>339</v>
      </c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</row>
    <row r="2355">
      <c r="A2355" s="6"/>
      <c r="B2355" s="6"/>
      <c r="C2355" s="6"/>
      <c r="D2355" s="6"/>
      <c r="E2355" s="6"/>
      <c r="F2355" s="6" t="s">
        <v>96</v>
      </c>
      <c r="G2355" s="6"/>
      <c r="H2355" s="6" t="b">
        <v>0</v>
      </c>
      <c r="I2355" s="6" t="b">
        <v>0</v>
      </c>
      <c r="J2355" s="6" t="b">
        <v>0</v>
      </c>
      <c r="K2355" s="106"/>
      <c r="L2355" s="43"/>
      <c r="M2355" s="24"/>
      <c r="N2355" s="6"/>
      <c r="O2355" s="6" t="b">
        <v>0</v>
      </c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43"/>
      <c r="AA2355" s="43"/>
      <c r="AB2355" s="43" t="s">
        <v>339</v>
      </c>
      <c r="AC2355" s="6" t="s">
        <v>339</v>
      </c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/>
    </row>
    <row r="2356">
      <c r="A2356" s="6"/>
      <c r="B2356" s="6"/>
      <c r="C2356" s="6"/>
      <c r="D2356" s="6"/>
      <c r="E2356" s="6"/>
      <c r="F2356" s="6" t="s">
        <v>96</v>
      </c>
      <c r="G2356" s="6"/>
      <c r="H2356" s="6" t="b">
        <v>0</v>
      </c>
      <c r="I2356" s="6" t="b">
        <v>0</v>
      </c>
      <c r="J2356" s="6" t="b">
        <v>0</v>
      </c>
      <c r="K2356" s="106"/>
      <c r="L2356" s="43"/>
      <c r="M2356" s="24"/>
      <c r="N2356" s="6"/>
      <c r="O2356" s="6" t="b">
        <v>0</v>
      </c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43"/>
      <c r="AA2356" s="43"/>
      <c r="AB2356" s="43" t="s">
        <v>339</v>
      </c>
      <c r="AC2356" s="6" t="s">
        <v>339</v>
      </c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</row>
    <row r="2357">
      <c r="A2357" s="6"/>
      <c r="B2357" s="6"/>
      <c r="C2357" s="6"/>
      <c r="D2357" s="6"/>
      <c r="E2357" s="6"/>
      <c r="F2357" s="6" t="s">
        <v>96</v>
      </c>
      <c r="G2357" s="6"/>
      <c r="H2357" s="6" t="b">
        <v>0</v>
      </c>
      <c r="I2357" s="6" t="b">
        <v>0</v>
      </c>
      <c r="J2357" s="6" t="b">
        <v>0</v>
      </c>
      <c r="K2357" s="106"/>
      <c r="L2357" s="43"/>
      <c r="M2357" s="24"/>
      <c r="N2357" s="6"/>
      <c r="O2357" s="6" t="b">
        <v>0</v>
      </c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43"/>
      <c r="AA2357" s="43"/>
      <c r="AB2357" s="43" t="s">
        <v>339</v>
      </c>
      <c r="AC2357" s="6" t="s">
        <v>339</v>
      </c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</row>
    <row r="2358">
      <c r="A2358" s="6"/>
      <c r="B2358" s="6"/>
      <c r="C2358" s="6"/>
      <c r="D2358" s="6"/>
      <c r="E2358" s="6"/>
      <c r="F2358" s="6" t="s">
        <v>96</v>
      </c>
      <c r="G2358" s="6"/>
      <c r="H2358" s="6" t="b">
        <v>0</v>
      </c>
      <c r="I2358" s="6" t="b">
        <v>0</v>
      </c>
      <c r="J2358" s="6" t="b">
        <v>0</v>
      </c>
      <c r="K2358" s="106"/>
      <c r="L2358" s="43"/>
      <c r="M2358" s="24"/>
      <c r="N2358" s="6"/>
      <c r="O2358" s="6" t="b">
        <v>0</v>
      </c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43"/>
      <c r="AA2358" s="43"/>
      <c r="AB2358" s="43" t="s">
        <v>339</v>
      </c>
      <c r="AC2358" s="6" t="s">
        <v>339</v>
      </c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</row>
    <row r="2359">
      <c r="A2359" s="6"/>
      <c r="B2359" s="6"/>
      <c r="C2359" s="6"/>
      <c r="D2359" s="6"/>
      <c r="E2359" s="6"/>
      <c r="F2359" s="6" t="s">
        <v>96</v>
      </c>
      <c r="G2359" s="6"/>
      <c r="H2359" s="6" t="b">
        <v>0</v>
      </c>
      <c r="I2359" s="6" t="b">
        <v>0</v>
      </c>
      <c r="J2359" s="6" t="b">
        <v>0</v>
      </c>
      <c r="K2359" s="106"/>
      <c r="L2359" s="43"/>
      <c r="M2359" s="24"/>
      <c r="N2359" s="6"/>
      <c r="O2359" s="6" t="b">
        <v>0</v>
      </c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43"/>
      <c r="AA2359" s="43"/>
      <c r="AB2359" s="43" t="s">
        <v>339</v>
      </c>
      <c r="AC2359" s="6" t="s">
        <v>339</v>
      </c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</row>
    <row r="2360">
      <c r="A2360" s="6"/>
      <c r="B2360" s="6"/>
      <c r="C2360" s="6"/>
      <c r="D2360" s="6"/>
      <c r="E2360" s="6"/>
      <c r="F2360" s="6" t="s">
        <v>96</v>
      </c>
      <c r="G2360" s="6"/>
      <c r="H2360" s="6" t="b">
        <v>0</v>
      </c>
      <c r="I2360" s="6" t="b">
        <v>0</v>
      </c>
      <c r="J2360" s="6" t="b">
        <v>0</v>
      </c>
      <c r="K2360" s="106"/>
      <c r="L2360" s="43"/>
      <c r="M2360" s="24"/>
      <c r="N2360" s="6"/>
      <c r="O2360" s="6" t="b">
        <v>0</v>
      </c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43"/>
      <c r="AA2360" s="43"/>
      <c r="AB2360" s="43" t="s">
        <v>339</v>
      </c>
      <c r="AC2360" s="6" t="s">
        <v>339</v>
      </c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</row>
    <row r="2361">
      <c r="A2361" s="6"/>
      <c r="B2361" s="6"/>
      <c r="C2361" s="6"/>
      <c r="D2361" s="6"/>
      <c r="E2361" s="6"/>
      <c r="F2361" s="6" t="s">
        <v>96</v>
      </c>
      <c r="G2361" s="6"/>
      <c r="H2361" s="6" t="b">
        <v>0</v>
      </c>
      <c r="I2361" s="6" t="b">
        <v>0</v>
      </c>
      <c r="J2361" s="6" t="b">
        <v>0</v>
      </c>
      <c r="K2361" s="106"/>
      <c r="L2361" s="43"/>
      <c r="M2361" s="24"/>
      <c r="N2361" s="6"/>
      <c r="O2361" s="6" t="b">
        <v>0</v>
      </c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43"/>
      <c r="AA2361" s="43"/>
      <c r="AB2361" s="43" t="s">
        <v>339</v>
      </c>
      <c r="AC2361" s="6" t="s">
        <v>339</v>
      </c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</row>
    <row r="2362">
      <c r="A2362" s="6"/>
      <c r="B2362" s="6"/>
      <c r="C2362" s="6"/>
      <c r="D2362" s="6"/>
      <c r="E2362" s="6"/>
      <c r="F2362" s="6" t="s">
        <v>96</v>
      </c>
      <c r="G2362" s="6"/>
      <c r="H2362" s="6" t="b">
        <v>0</v>
      </c>
      <c r="I2362" s="6" t="b">
        <v>0</v>
      </c>
      <c r="J2362" s="6" t="b">
        <v>0</v>
      </c>
      <c r="K2362" s="106"/>
      <c r="L2362" s="43"/>
      <c r="M2362" s="24"/>
      <c r="N2362" s="6"/>
      <c r="O2362" s="6" t="b">
        <v>0</v>
      </c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43"/>
      <c r="AA2362" s="43"/>
      <c r="AB2362" s="43" t="s">
        <v>339</v>
      </c>
      <c r="AC2362" s="6" t="s">
        <v>339</v>
      </c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</row>
    <row r="2363">
      <c r="A2363" s="6"/>
      <c r="B2363" s="6"/>
      <c r="C2363" s="6"/>
      <c r="D2363" s="6"/>
      <c r="E2363" s="6"/>
      <c r="F2363" s="6" t="s">
        <v>96</v>
      </c>
      <c r="G2363" s="6"/>
      <c r="H2363" s="6" t="b">
        <v>0</v>
      </c>
      <c r="I2363" s="6" t="b">
        <v>0</v>
      </c>
      <c r="J2363" s="6" t="b">
        <v>0</v>
      </c>
      <c r="K2363" s="106"/>
      <c r="L2363" s="43"/>
      <c r="M2363" s="24"/>
      <c r="N2363" s="6"/>
      <c r="O2363" s="6" t="b">
        <v>0</v>
      </c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43"/>
      <c r="AA2363" s="43"/>
      <c r="AB2363" s="43" t="s">
        <v>339</v>
      </c>
      <c r="AC2363" s="6" t="s">
        <v>339</v>
      </c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</row>
    <row r="2364">
      <c r="A2364" s="6"/>
      <c r="B2364" s="6"/>
      <c r="C2364" s="6"/>
      <c r="D2364" s="6"/>
      <c r="E2364" s="6"/>
      <c r="F2364" s="6" t="s">
        <v>96</v>
      </c>
      <c r="G2364" s="6"/>
      <c r="H2364" s="6" t="b">
        <v>0</v>
      </c>
      <c r="I2364" s="6" t="b">
        <v>0</v>
      </c>
      <c r="J2364" s="6" t="b">
        <v>0</v>
      </c>
      <c r="K2364" s="106"/>
      <c r="L2364" s="43"/>
      <c r="M2364" s="24"/>
      <c r="N2364" s="6"/>
      <c r="O2364" s="6" t="b">
        <v>0</v>
      </c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43"/>
      <c r="AA2364" s="43"/>
      <c r="AB2364" s="43" t="s">
        <v>339</v>
      </c>
      <c r="AC2364" s="6" t="s">
        <v>339</v>
      </c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</row>
    <row r="2365">
      <c r="A2365" s="6"/>
      <c r="B2365" s="6"/>
      <c r="C2365" s="6"/>
      <c r="D2365" s="6"/>
      <c r="E2365" s="6"/>
      <c r="F2365" s="6" t="s">
        <v>96</v>
      </c>
      <c r="G2365" s="6"/>
      <c r="H2365" s="6" t="b">
        <v>0</v>
      </c>
      <c r="I2365" s="6" t="b">
        <v>0</v>
      </c>
      <c r="J2365" s="6" t="b">
        <v>0</v>
      </c>
      <c r="K2365" s="106"/>
      <c r="L2365" s="43"/>
      <c r="M2365" s="24"/>
      <c r="N2365" s="6"/>
      <c r="O2365" s="6" t="b">
        <v>0</v>
      </c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43"/>
      <c r="AA2365" s="43"/>
      <c r="AB2365" s="43" t="s">
        <v>339</v>
      </c>
      <c r="AC2365" s="6" t="s">
        <v>339</v>
      </c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</row>
    <row r="2366">
      <c r="A2366" s="6"/>
      <c r="B2366" s="6"/>
      <c r="C2366" s="6"/>
      <c r="D2366" s="6"/>
      <c r="E2366" s="6"/>
      <c r="F2366" s="6" t="s">
        <v>96</v>
      </c>
      <c r="G2366" s="6"/>
      <c r="H2366" s="6" t="b">
        <v>0</v>
      </c>
      <c r="I2366" s="6" t="b">
        <v>0</v>
      </c>
      <c r="J2366" s="6" t="b">
        <v>0</v>
      </c>
      <c r="K2366" s="106"/>
      <c r="L2366" s="43"/>
      <c r="M2366" s="24"/>
      <c r="N2366" s="6"/>
      <c r="O2366" s="6" t="b">
        <v>0</v>
      </c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43"/>
      <c r="AA2366" s="43"/>
      <c r="AB2366" s="43" t="s">
        <v>339</v>
      </c>
      <c r="AC2366" s="6" t="s">
        <v>339</v>
      </c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</row>
    <row r="2367">
      <c r="A2367" s="6"/>
      <c r="B2367" s="6"/>
      <c r="C2367" s="6"/>
      <c r="D2367" s="6"/>
      <c r="E2367" s="6"/>
      <c r="F2367" s="6" t="s">
        <v>96</v>
      </c>
      <c r="G2367" s="6"/>
      <c r="H2367" s="6" t="b">
        <v>0</v>
      </c>
      <c r="I2367" s="6" t="b">
        <v>0</v>
      </c>
      <c r="J2367" s="6" t="b">
        <v>0</v>
      </c>
      <c r="K2367" s="106"/>
      <c r="L2367" s="43"/>
      <c r="M2367" s="24"/>
      <c r="N2367" s="6"/>
      <c r="O2367" s="6" t="b">
        <v>0</v>
      </c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43"/>
      <c r="AA2367" s="43"/>
      <c r="AB2367" s="43" t="s">
        <v>339</v>
      </c>
      <c r="AC2367" s="6" t="s">
        <v>339</v>
      </c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/>
    </row>
    <row r="2368">
      <c r="A2368" s="6"/>
      <c r="B2368" s="6"/>
      <c r="C2368" s="6"/>
      <c r="D2368" s="6"/>
      <c r="E2368" s="6"/>
      <c r="F2368" s="6" t="s">
        <v>96</v>
      </c>
      <c r="G2368" s="6"/>
      <c r="H2368" s="6" t="b">
        <v>0</v>
      </c>
      <c r="I2368" s="6" t="b">
        <v>0</v>
      </c>
      <c r="J2368" s="6" t="b">
        <v>0</v>
      </c>
      <c r="K2368" s="106"/>
      <c r="L2368" s="43"/>
      <c r="M2368" s="24"/>
      <c r="N2368" s="6"/>
      <c r="O2368" s="6" t="b">
        <v>0</v>
      </c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43"/>
      <c r="AA2368" s="43"/>
      <c r="AB2368" s="43" t="s">
        <v>339</v>
      </c>
      <c r="AC2368" s="6" t="s">
        <v>339</v>
      </c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</row>
    <row r="2369">
      <c r="A2369" s="6"/>
      <c r="B2369" s="6"/>
      <c r="C2369" s="6"/>
      <c r="D2369" s="6"/>
      <c r="E2369" s="6"/>
      <c r="F2369" s="6" t="s">
        <v>96</v>
      </c>
      <c r="G2369" s="6"/>
      <c r="H2369" s="6" t="b">
        <v>0</v>
      </c>
      <c r="I2369" s="6" t="b">
        <v>0</v>
      </c>
      <c r="J2369" s="6" t="b">
        <v>0</v>
      </c>
      <c r="K2369" s="106"/>
      <c r="L2369" s="43"/>
      <c r="M2369" s="24"/>
      <c r="N2369" s="6"/>
      <c r="O2369" s="6" t="b">
        <v>0</v>
      </c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43"/>
      <c r="AA2369" s="43"/>
      <c r="AB2369" s="43" t="s">
        <v>339</v>
      </c>
      <c r="AC2369" s="6" t="s">
        <v>339</v>
      </c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</row>
    <row r="2370">
      <c r="A2370" s="6"/>
      <c r="B2370" s="6"/>
      <c r="C2370" s="6"/>
      <c r="D2370" s="6"/>
      <c r="E2370" s="6"/>
      <c r="F2370" s="6" t="s">
        <v>96</v>
      </c>
      <c r="G2370" s="6"/>
      <c r="H2370" s="6" t="b">
        <v>0</v>
      </c>
      <c r="I2370" s="6" t="b">
        <v>0</v>
      </c>
      <c r="J2370" s="6" t="b">
        <v>0</v>
      </c>
      <c r="K2370" s="106"/>
      <c r="L2370" s="43"/>
      <c r="M2370" s="24"/>
      <c r="N2370" s="6"/>
      <c r="O2370" s="6" t="b">
        <v>0</v>
      </c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43"/>
      <c r="AA2370" s="43"/>
      <c r="AB2370" s="43" t="s">
        <v>339</v>
      </c>
      <c r="AC2370" s="6" t="s">
        <v>339</v>
      </c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</row>
    <row r="2371">
      <c r="A2371" s="6"/>
      <c r="B2371" s="6"/>
      <c r="C2371" s="6"/>
      <c r="D2371" s="6"/>
      <c r="E2371" s="6"/>
      <c r="F2371" s="6" t="s">
        <v>96</v>
      </c>
      <c r="G2371" s="6"/>
      <c r="H2371" s="6" t="b">
        <v>0</v>
      </c>
      <c r="I2371" s="6" t="b">
        <v>0</v>
      </c>
      <c r="J2371" s="6" t="b">
        <v>0</v>
      </c>
      <c r="K2371" s="106"/>
      <c r="L2371" s="43"/>
      <c r="M2371" s="24"/>
      <c r="N2371" s="6"/>
      <c r="O2371" s="6" t="b">
        <v>0</v>
      </c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43"/>
      <c r="AA2371" s="43"/>
      <c r="AB2371" s="43" t="s">
        <v>339</v>
      </c>
      <c r="AC2371" s="6" t="s">
        <v>339</v>
      </c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</row>
    <row r="2372">
      <c r="A2372" s="6"/>
      <c r="B2372" s="6"/>
      <c r="C2372" s="6"/>
      <c r="D2372" s="6"/>
      <c r="E2372" s="6"/>
      <c r="F2372" s="6" t="s">
        <v>96</v>
      </c>
      <c r="G2372" s="6"/>
      <c r="H2372" s="6" t="b">
        <v>0</v>
      </c>
      <c r="I2372" s="6" t="b">
        <v>0</v>
      </c>
      <c r="J2372" s="6" t="b">
        <v>0</v>
      </c>
      <c r="K2372" s="106"/>
      <c r="L2372" s="43"/>
      <c r="M2372" s="24"/>
      <c r="N2372" s="6"/>
      <c r="O2372" s="6" t="b">
        <v>0</v>
      </c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43"/>
      <c r="AA2372" s="43"/>
      <c r="AB2372" s="43" t="s">
        <v>339</v>
      </c>
      <c r="AC2372" s="6" t="s">
        <v>339</v>
      </c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</row>
    <row r="2373">
      <c r="A2373" s="6"/>
      <c r="B2373" s="6"/>
      <c r="C2373" s="6"/>
      <c r="D2373" s="6"/>
      <c r="E2373" s="6"/>
      <c r="F2373" s="6" t="s">
        <v>96</v>
      </c>
      <c r="G2373" s="6"/>
      <c r="H2373" s="6" t="b">
        <v>0</v>
      </c>
      <c r="I2373" s="6" t="b">
        <v>0</v>
      </c>
      <c r="J2373" s="6" t="b">
        <v>0</v>
      </c>
      <c r="K2373" s="106"/>
      <c r="L2373" s="43"/>
      <c r="M2373" s="24"/>
      <c r="N2373" s="6"/>
      <c r="O2373" s="6" t="b">
        <v>0</v>
      </c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43"/>
      <c r="AA2373" s="43"/>
      <c r="AB2373" s="43" t="s">
        <v>339</v>
      </c>
      <c r="AC2373" s="6" t="s">
        <v>339</v>
      </c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/>
    </row>
    <row r="2374">
      <c r="A2374" s="6"/>
      <c r="B2374" s="6"/>
      <c r="C2374" s="6"/>
      <c r="D2374" s="6"/>
      <c r="E2374" s="6"/>
      <c r="F2374" s="6" t="s">
        <v>96</v>
      </c>
      <c r="G2374" s="6"/>
      <c r="H2374" s="6" t="b">
        <v>0</v>
      </c>
      <c r="I2374" s="6" t="b">
        <v>0</v>
      </c>
      <c r="J2374" s="6" t="b">
        <v>0</v>
      </c>
      <c r="K2374" s="106"/>
      <c r="L2374" s="43"/>
      <c r="M2374" s="24"/>
      <c r="N2374" s="6"/>
      <c r="O2374" s="6" t="b">
        <v>0</v>
      </c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43"/>
      <c r="AA2374" s="43"/>
      <c r="AB2374" s="43" t="s">
        <v>339</v>
      </c>
      <c r="AC2374" s="6" t="s">
        <v>339</v>
      </c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</row>
    <row r="2375">
      <c r="A2375" s="6"/>
      <c r="B2375" s="6"/>
      <c r="C2375" s="6"/>
      <c r="D2375" s="6"/>
      <c r="E2375" s="6"/>
      <c r="F2375" s="6" t="s">
        <v>96</v>
      </c>
      <c r="G2375" s="6"/>
      <c r="H2375" s="6" t="b">
        <v>0</v>
      </c>
      <c r="I2375" s="6" t="b">
        <v>0</v>
      </c>
      <c r="J2375" s="6" t="b">
        <v>0</v>
      </c>
      <c r="K2375" s="106"/>
      <c r="L2375" s="43"/>
      <c r="M2375" s="24"/>
      <c r="N2375" s="6"/>
      <c r="O2375" s="6" t="b">
        <v>0</v>
      </c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43"/>
      <c r="AA2375" s="43"/>
      <c r="AB2375" s="43" t="s">
        <v>339</v>
      </c>
      <c r="AC2375" s="6" t="s">
        <v>339</v>
      </c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</row>
    <row r="2376">
      <c r="A2376" s="6"/>
      <c r="B2376" s="6"/>
      <c r="C2376" s="6"/>
      <c r="D2376" s="6"/>
      <c r="E2376" s="6"/>
      <c r="F2376" s="6" t="s">
        <v>96</v>
      </c>
      <c r="G2376" s="6"/>
      <c r="H2376" s="6" t="b">
        <v>0</v>
      </c>
      <c r="I2376" s="6" t="b">
        <v>0</v>
      </c>
      <c r="J2376" s="6" t="b">
        <v>0</v>
      </c>
      <c r="K2376" s="106"/>
      <c r="L2376" s="43"/>
      <c r="M2376" s="24"/>
      <c r="N2376" s="6"/>
      <c r="O2376" s="6" t="b">
        <v>0</v>
      </c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43"/>
      <c r="AA2376" s="43"/>
      <c r="AB2376" s="43" t="s">
        <v>339</v>
      </c>
      <c r="AC2376" s="6" t="s">
        <v>339</v>
      </c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</row>
    <row r="2377">
      <c r="A2377" s="6"/>
      <c r="B2377" s="6"/>
      <c r="C2377" s="6"/>
      <c r="D2377" s="6"/>
      <c r="E2377" s="6"/>
      <c r="F2377" s="6" t="s">
        <v>96</v>
      </c>
      <c r="G2377" s="6"/>
      <c r="H2377" s="6" t="b">
        <v>0</v>
      </c>
      <c r="I2377" s="6" t="b">
        <v>0</v>
      </c>
      <c r="J2377" s="6" t="b">
        <v>0</v>
      </c>
      <c r="K2377" s="106"/>
      <c r="L2377" s="43"/>
      <c r="M2377" s="24"/>
      <c r="N2377" s="6"/>
      <c r="O2377" s="6" t="b">
        <v>0</v>
      </c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43"/>
      <c r="AA2377" s="43"/>
      <c r="AB2377" s="43" t="s">
        <v>339</v>
      </c>
      <c r="AC2377" s="6" t="s">
        <v>339</v>
      </c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</row>
    <row r="2378">
      <c r="A2378" s="6"/>
      <c r="B2378" s="6"/>
      <c r="C2378" s="6"/>
      <c r="D2378" s="6"/>
      <c r="E2378" s="6"/>
      <c r="F2378" s="6" t="s">
        <v>96</v>
      </c>
      <c r="G2378" s="6"/>
      <c r="H2378" s="6" t="b">
        <v>0</v>
      </c>
      <c r="I2378" s="6" t="b">
        <v>0</v>
      </c>
      <c r="J2378" s="6" t="b">
        <v>0</v>
      </c>
      <c r="K2378" s="106"/>
      <c r="L2378" s="43"/>
      <c r="M2378" s="24"/>
      <c r="N2378" s="6"/>
      <c r="O2378" s="6" t="b">
        <v>0</v>
      </c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43"/>
      <c r="AA2378" s="43"/>
      <c r="AB2378" s="43" t="s">
        <v>339</v>
      </c>
      <c r="AC2378" s="6" t="s">
        <v>339</v>
      </c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</row>
    <row r="2379">
      <c r="A2379" s="6"/>
      <c r="B2379" s="6"/>
      <c r="C2379" s="6"/>
      <c r="D2379" s="6"/>
      <c r="E2379" s="6"/>
      <c r="F2379" s="6" t="s">
        <v>96</v>
      </c>
      <c r="G2379" s="6"/>
      <c r="H2379" s="6" t="b">
        <v>0</v>
      </c>
      <c r="I2379" s="6" t="b">
        <v>0</v>
      </c>
      <c r="J2379" s="6" t="b">
        <v>0</v>
      </c>
      <c r="K2379" s="106"/>
      <c r="L2379" s="43"/>
      <c r="M2379" s="24"/>
      <c r="N2379" s="6"/>
      <c r="O2379" s="6" t="b">
        <v>0</v>
      </c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43"/>
      <c r="AA2379" s="43"/>
      <c r="AB2379" s="43" t="s">
        <v>339</v>
      </c>
      <c r="AC2379" s="6" t="s">
        <v>339</v>
      </c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</row>
    <row r="2380">
      <c r="A2380" s="6"/>
      <c r="B2380" s="6"/>
      <c r="C2380" s="6"/>
      <c r="D2380" s="6"/>
      <c r="E2380" s="6"/>
      <c r="F2380" s="6" t="s">
        <v>96</v>
      </c>
      <c r="G2380" s="6"/>
      <c r="H2380" s="6" t="b">
        <v>0</v>
      </c>
      <c r="I2380" s="6" t="b">
        <v>0</v>
      </c>
      <c r="J2380" s="6" t="b">
        <v>0</v>
      </c>
      <c r="K2380" s="106"/>
      <c r="L2380" s="43"/>
      <c r="M2380" s="24"/>
      <c r="N2380" s="6"/>
      <c r="O2380" s="6" t="b">
        <v>0</v>
      </c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43"/>
      <c r="AA2380" s="43"/>
      <c r="AB2380" s="43" t="s">
        <v>339</v>
      </c>
      <c r="AC2380" s="6" t="s">
        <v>339</v>
      </c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</row>
    <row r="2381">
      <c r="A2381" s="6"/>
      <c r="B2381" s="6"/>
      <c r="C2381" s="6"/>
      <c r="D2381" s="6"/>
      <c r="E2381" s="6"/>
      <c r="F2381" s="6" t="s">
        <v>96</v>
      </c>
      <c r="G2381" s="6"/>
      <c r="H2381" s="6" t="b">
        <v>0</v>
      </c>
      <c r="I2381" s="6" t="b">
        <v>0</v>
      </c>
      <c r="J2381" s="6" t="b">
        <v>0</v>
      </c>
      <c r="K2381" s="106"/>
      <c r="L2381" s="43"/>
      <c r="M2381" s="24"/>
      <c r="N2381" s="6"/>
      <c r="O2381" s="6" t="b">
        <v>0</v>
      </c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43"/>
      <c r="AA2381" s="43"/>
      <c r="AB2381" s="43" t="s">
        <v>339</v>
      </c>
      <c r="AC2381" s="6" t="s">
        <v>339</v>
      </c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</row>
    <row r="2382">
      <c r="A2382" s="6"/>
      <c r="B2382" s="6"/>
      <c r="C2382" s="6"/>
      <c r="D2382" s="6"/>
      <c r="E2382" s="6"/>
      <c r="F2382" s="6" t="s">
        <v>96</v>
      </c>
      <c r="G2382" s="6"/>
      <c r="H2382" s="6" t="b">
        <v>0</v>
      </c>
      <c r="I2382" s="6" t="b">
        <v>0</v>
      </c>
      <c r="J2382" s="6" t="b">
        <v>0</v>
      </c>
      <c r="K2382" s="106"/>
      <c r="L2382" s="43"/>
      <c r="M2382" s="24"/>
      <c r="N2382" s="6"/>
      <c r="O2382" s="6" t="b">
        <v>0</v>
      </c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43"/>
      <c r="AA2382" s="43"/>
      <c r="AB2382" s="43" t="s">
        <v>339</v>
      </c>
      <c r="AC2382" s="6" t="s">
        <v>339</v>
      </c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</row>
    <row r="2383">
      <c r="A2383" s="6"/>
      <c r="B2383" s="6"/>
      <c r="C2383" s="6"/>
      <c r="D2383" s="6"/>
      <c r="E2383" s="6"/>
      <c r="F2383" s="6" t="s">
        <v>96</v>
      </c>
      <c r="G2383" s="6"/>
      <c r="H2383" s="6" t="b">
        <v>0</v>
      </c>
      <c r="I2383" s="6" t="b">
        <v>0</v>
      </c>
      <c r="J2383" s="6" t="b">
        <v>0</v>
      </c>
      <c r="K2383" s="106"/>
      <c r="L2383" s="43"/>
      <c r="M2383" s="24"/>
      <c r="N2383" s="6"/>
      <c r="O2383" s="6" t="b">
        <v>0</v>
      </c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43"/>
      <c r="AA2383" s="43"/>
      <c r="AB2383" s="43" t="s">
        <v>339</v>
      </c>
      <c r="AC2383" s="6" t="s">
        <v>339</v>
      </c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</row>
    <row r="2384">
      <c r="A2384" s="6"/>
      <c r="B2384" s="6"/>
      <c r="C2384" s="6"/>
      <c r="D2384" s="6"/>
      <c r="E2384" s="6"/>
      <c r="F2384" s="6" t="s">
        <v>96</v>
      </c>
      <c r="G2384" s="6"/>
      <c r="H2384" s="6" t="b">
        <v>0</v>
      </c>
      <c r="I2384" s="6" t="b">
        <v>0</v>
      </c>
      <c r="J2384" s="6" t="b">
        <v>0</v>
      </c>
      <c r="K2384" s="106"/>
      <c r="L2384" s="43"/>
      <c r="M2384" s="24"/>
      <c r="N2384" s="6"/>
      <c r="O2384" s="6" t="b">
        <v>0</v>
      </c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43"/>
      <c r="AA2384" s="43"/>
      <c r="AB2384" s="43" t="s">
        <v>339</v>
      </c>
      <c r="AC2384" s="6" t="s">
        <v>339</v>
      </c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</row>
    <row r="2385">
      <c r="A2385" s="6"/>
      <c r="B2385" s="6"/>
      <c r="C2385" s="6"/>
      <c r="D2385" s="6"/>
      <c r="E2385" s="6"/>
      <c r="F2385" s="6" t="s">
        <v>96</v>
      </c>
      <c r="G2385" s="6"/>
      <c r="H2385" s="6" t="b">
        <v>0</v>
      </c>
      <c r="I2385" s="6" t="b">
        <v>0</v>
      </c>
      <c r="J2385" s="6" t="b">
        <v>0</v>
      </c>
      <c r="K2385" s="106"/>
      <c r="L2385" s="43"/>
      <c r="M2385" s="24"/>
      <c r="N2385" s="6"/>
      <c r="O2385" s="6" t="b">
        <v>0</v>
      </c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43"/>
      <c r="AA2385" s="43"/>
      <c r="AB2385" s="43" t="s">
        <v>339</v>
      </c>
      <c r="AC2385" s="6" t="s">
        <v>339</v>
      </c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6"/>
      <c r="AO2385" s="6"/>
      <c r="AP2385" s="6"/>
      <c r="AQ2385" s="6"/>
      <c r="AR2385" s="6"/>
    </row>
    <row r="2386">
      <c r="A2386" s="6"/>
      <c r="B2386" s="6"/>
      <c r="C2386" s="6"/>
      <c r="D2386" s="6"/>
      <c r="E2386" s="6"/>
      <c r="F2386" s="6" t="s">
        <v>96</v>
      </c>
      <c r="G2386" s="6"/>
      <c r="H2386" s="6" t="b">
        <v>0</v>
      </c>
      <c r="I2386" s="6" t="b">
        <v>0</v>
      </c>
      <c r="J2386" s="6" t="b">
        <v>0</v>
      </c>
      <c r="K2386" s="106"/>
      <c r="L2386" s="43"/>
      <c r="M2386" s="24"/>
      <c r="N2386" s="6"/>
      <c r="O2386" s="6" t="b">
        <v>0</v>
      </c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43"/>
      <c r="AA2386" s="43"/>
      <c r="AB2386" s="43" t="s">
        <v>339</v>
      </c>
      <c r="AC2386" s="6" t="s">
        <v>339</v>
      </c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</row>
    <row r="2387">
      <c r="A2387" s="6"/>
      <c r="B2387" s="6"/>
      <c r="C2387" s="6"/>
      <c r="D2387" s="6"/>
      <c r="E2387" s="6"/>
      <c r="F2387" s="6" t="s">
        <v>96</v>
      </c>
      <c r="G2387" s="6"/>
      <c r="H2387" s="6" t="b">
        <v>0</v>
      </c>
      <c r="I2387" s="6" t="b">
        <v>0</v>
      </c>
      <c r="J2387" s="6" t="b">
        <v>0</v>
      </c>
      <c r="K2387" s="106"/>
      <c r="L2387" s="43"/>
      <c r="M2387" s="24"/>
      <c r="N2387" s="6"/>
      <c r="O2387" s="6" t="b">
        <v>0</v>
      </c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43"/>
      <c r="AA2387" s="43"/>
      <c r="AB2387" s="43" t="s">
        <v>339</v>
      </c>
      <c r="AC2387" s="6" t="s">
        <v>339</v>
      </c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</row>
    <row r="2388">
      <c r="A2388" s="6"/>
      <c r="B2388" s="6"/>
      <c r="C2388" s="6"/>
      <c r="D2388" s="6"/>
      <c r="E2388" s="6"/>
      <c r="F2388" s="6" t="s">
        <v>96</v>
      </c>
      <c r="G2388" s="6"/>
      <c r="H2388" s="6" t="b">
        <v>0</v>
      </c>
      <c r="I2388" s="6" t="b">
        <v>0</v>
      </c>
      <c r="J2388" s="6" t="b">
        <v>0</v>
      </c>
      <c r="K2388" s="106"/>
      <c r="L2388" s="43"/>
      <c r="M2388" s="24"/>
      <c r="N2388" s="6"/>
      <c r="O2388" s="6" t="b">
        <v>0</v>
      </c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43"/>
      <c r="AA2388" s="43"/>
      <c r="AB2388" s="43" t="s">
        <v>339</v>
      </c>
      <c r="AC2388" s="6" t="s">
        <v>339</v>
      </c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</row>
    <row r="2389">
      <c r="A2389" s="6"/>
      <c r="B2389" s="6"/>
      <c r="C2389" s="6"/>
      <c r="D2389" s="6"/>
      <c r="E2389" s="6"/>
      <c r="F2389" s="6" t="s">
        <v>96</v>
      </c>
      <c r="G2389" s="6"/>
      <c r="H2389" s="6" t="b">
        <v>0</v>
      </c>
      <c r="I2389" s="6" t="b">
        <v>0</v>
      </c>
      <c r="J2389" s="6" t="b">
        <v>0</v>
      </c>
      <c r="K2389" s="106"/>
      <c r="L2389" s="43"/>
      <c r="M2389" s="24"/>
      <c r="N2389" s="6"/>
      <c r="O2389" s="6" t="b">
        <v>0</v>
      </c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43"/>
      <c r="AA2389" s="43"/>
      <c r="AB2389" s="43" t="s">
        <v>339</v>
      </c>
      <c r="AC2389" s="6" t="s">
        <v>339</v>
      </c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</row>
    <row r="2390">
      <c r="A2390" s="6"/>
      <c r="B2390" s="6"/>
      <c r="C2390" s="6"/>
      <c r="D2390" s="6"/>
      <c r="E2390" s="6"/>
      <c r="F2390" s="6" t="s">
        <v>96</v>
      </c>
      <c r="G2390" s="6"/>
      <c r="H2390" s="6" t="b">
        <v>0</v>
      </c>
      <c r="I2390" s="6" t="b">
        <v>0</v>
      </c>
      <c r="J2390" s="6" t="b">
        <v>0</v>
      </c>
      <c r="K2390" s="106"/>
      <c r="L2390" s="43"/>
      <c r="M2390" s="24"/>
      <c r="N2390" s="6"/>
      <c r="O2390" s="6" t="b">
        <v>0</v>
      </c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43"/>
      <c r="AA2390" s="43"/>
      <c r="AB2390" s="43" t="s">
        <v>339</v>
      </c>
      <c r="AC2390" s="6" t="s">
        <v>339</v>
      </c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</row>
    <row r="2391">
      <c r="A2391" s="6"/>
      <c r="B2391" s="6"/>
      <c r="C2391" s="6"/>
      <c r="D2391" s="6"/>
      <c r="E2391" s="6"/>
      <c r="F2391" s="6" t="s">
        <v>96</v>
      </c>
      <c r="G2391" s="6"/>
      <c r="H2391" s="6" t="b">
        <v>0</v>
      </c>
      <c r="I2391" s="6" t="b">
        <v>0</v>
      </c>
      <c r="J2391" s="6" t="b">
        <v>0</v>
      </c>
      <c r="K2391" s="106"/>
      <c r="L2391" s="43"/>
      <c r="M2391" s="24"/>
      <c r="N2391" s="6"/>
      <c r="O2391" s="6" t="b">
        <v>0</v>
      </c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43"/>
      <c r="AA2391" s="43"/>
      <c r="AB2391" s="43" t="s">
        <v>339</v>
      </c>
      <c r="AC2391" s="6" t="s">
        <v>339</v>
      </c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</row>
    <row r="2392">
      <c r="A2392" s="6"/>
      <c r="B2392" s="6"/>
      <c r="C2392" s="6"/>
      <c r="D2392" s="6"/>
      <c r="E2392" s="6"/>
      <c r="F2392" s="6" t="s">
        <v>96</v>
      </c>
      <c r="G2392" s="6"/>
      <c r="H2392" s="6" t="b">
        <v>0</v>
      </c>
      <c r="I2392" s="6" t="b">
        <v>0</v>
      </c>
      <c r="J2392" s="6" t="b">
        <v>0</v>
      </c>
      <c r="K2392" s="106"/>
      <c r="L2392" s="43"/>
      <c r="M2392" s="24"/>
      <c r="N2392" s="6"/>
      <c r="O2392" s="6" t="b">
        <v>0</v>
      </c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43"/>
      <c r="AA2392" s="43"/>
      <c r="AB2392" s="43" t="s">
        <v>339</v>
      </c>
      <c r="AC2392" s="6" t="s">
        <v>339</v>
      </c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</row>
    <row r="2393">
      <c r="A2393" s="6"/>
      <c r="B2393" s="6"/>
      <c r="C2393" s="6"/>
      <c r="D2393" s="6"/>
      <c r="E2393" s="6"/>
      <c r="F2393" s="6" t="s">
        <v>96</v>
      </c>
      <c r="G2393" s="6"/>
      <c r="H2393" s="6" t="b">
        <v>0</v>
      </c>
      <c r="I2393" s="6" t="b">
        <v>0</v>
      </c>
      <c r="J2393" s="6" t="b">
        <v>0</v>
      </c>
      <c r="K2393" s="106"/>
      <c r="L2393" s="43"/>
      <c r="M2393" s="24"/>
      <c r="N2393" s="6"/>
      <c r="O2393" s="6" t="b">
        <v>0</v>
      </c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43"/>
      <c r="AA2393" s="43"/>
      <c r="AB2393" s="43" t="s">
        <v>339</v>
      </c>
      <c r="AC2393" s="6" t="s">
        <v>339</v>
      </c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</row>
    <row r="2394">
      <c r="A2394" s="6"/>
      <c r="B2394" s="6"/>
      <c r="C2394" s="6"/>
      <c r="D2394" s="6"/>
      <c r="E2394" s="6"/>
      <c r="F2394" s="6" t="s">
        <v>96</v>
      </c>
      <c r="G2394" s="6"/>
      <c r="H2394" s="6" t="b">
        <v>0</v>
      </c>
      <c r="I2394" s="6" t="b">
        <v>0</v>
      </c>
      <c r="J2394" s="6" t="b">
        <v>0</v>
      </c>
      <c r="K2394" s="106"/>
      <c r="L2394" s="43"/>
      <c r="M2394" s="24"/>
      <c r="N2394" s="6"/>
      <c r="O2394" s="6" t="b">
        <v>0</v>
      </c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43"/>
      <c r="AA2394" s="43"/>
      <c r="AB2394" s="43" t="s">
        <v>339</v>
      </c>
      <c r="AC2394" s="6" t="s">
        <v>339</v>
      </c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</row>
    <row r="2395">
      <c r="A2395" s="6"/>
      <c r="B2395" s="6"/>
      <c r="C2395" s="6"/>
      <c r="D2395" s="6"/>
      <c r="E2395" s="6"/>
      <c r="F2395" s="6" t="s">
        <v>96</v>
      </c>
      <c r="G2395" s="6"/>
      <c r="H2395" s="6" t="b">
        <v>0</v>
      </c>
      <c r="I2395" s="6" t="b">
        <v>0</v>
      </c>
      <c r="J2395" s="6" t="b">
        <v>0</v>
      </c>
      <c r="K2395" s="106"/>
      <c r="L2395" s="43"/>
      <c r="M2395" s="24"/>
      <c r="N2395" s="6"/>
      <c r="O2395" s="6" t="b">
        <v>0</v>
      </c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43"/>
      <c r="AA2395" s="43"/>
      <c r="AB2395" s="43" t="s">
        <v>339</v>
      </c>
      <c r="AC2395" s="6" t="s">
        <v>339</v>
      </c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</row>
    <row r="2396">
      <c r="A2396" s="6"/>
      <c r="B2396" s="6"/>
      <c r="C2396" s="6"/>
      <c r="D2396" s="6"/>
      <c r="E2396" s="6"/>
      <c r="F2396" s="6" t="s">
        <v>96</v>
      </c>
      <c r="G2396" s="6"/>
      <c r="H2396" s="6" t="b">
        <v>0</v>
      </c>
      <c r="I2396" s="6" t="b">
        <v>0</v>
      </c>
      <c r="J2396" s="6" t="b">
        <v>0</v>
      </c>
      <c r="K2396" s="106"/>
      <c r="L2396" s="43"/>
      <c r="M2396" s="24"/>
      <c r="N2396" s="6"/>
      <c r="O2396" s="6" t="b">
        <v>0</v>
      </c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43"/>
      <c r="AA2396" s="43"/>
      <c r="AB2396" s="43" t="s">
        <v>339</v>
      </c>
      <c r="AC2396" s="6" t="s">
        <v>339</v>
      </c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</row>
    <row r="2397">
      <c r="A2397" s="6"/>
      <c r="B2397" s="6"/>
      <c r="C2397" s="6"/>
      <c r="D2397" s="6"/>
      <c r="E2397" s="6"/>
      <c r="F2397" s="6" t="s">
        <v>96</v>
      </c>
      <c r="G2397" s="6"/>
      <c r="H2397" s="6" t="b">
        <v>0</v>
      </c>
      <c r="I2397" s="6" t="b">
        <v>0</v>
      </c>
      <c r="J2397" s="6" t="b">
        <v>0</v>
      </c>
      <c r="K2397" s="106"/>
      <c r="L2397" s="43"/>
      <c r="M2397" s="24"/>
      <c r="N2397" s="6"/>
      <c r="O2397" s="6" t="b">
        <v>0</v>
      </c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43"/>
      <c r="AA2397" s="43"/>
      <c r="AB2397" s="43" t="s">
        <v>339</v>
      </c>
      <c r="AC2397" s="6" t="s">
        <v>339</v>
      </c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</row>
    <row r="2398">
      <c r="A2398" s="6"/>
      <c r="B2398" s="6"/>
      <c r="C2398" s="6"/>
      <c r="D2398" s="6"/>
      <c r="E2398" s="6"/>
      <c r="F2398" s="6" t="s">
        <v>96</v>
      </c>
      <c r="G2398" s="6"/>
      <c r="H2398" s="6" t="b">
        <v>0</v>
      </c>
      <c r="I2398" s="6" t="b">
        <v>0</v>
      </c>
      <c r="J2398" s="6" t="b">
        <v>0</v>
      </c>
      <c r="K2398" s="106"/>
      <c r="L2398" s="43"/>
      <c r="M2398" s="24"/>
      <c r="N2398" s="6"/>
      <c r="O2398" s="6" t="b">
        <v>0</v>
      </c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43"/>
      <c r="AA2398" s="43"/>
      <c r="AB2398" s="43" t="s">
        <v>339</v>
      </c>
      <c r="AC2398" s="6" t="s">
        <v>339</v>
      </c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</row>
    <row r="2399">
      <c r="A2399" s="6"/>
      <c r="B2399" s="6"/>
      <c r="C2399" s="6"/>
      <c r="D2399" s="6"/>
      <c r="E2399" s="6"/>
      <c r="F2399" s="6" t="s">
        <v>96</v>
      </c>
      <c r="G2399" s="6"/>
      <c r="H2399" s="6" t="b">
        <v>0</v>
      </c>
      <c r="I2399" s="6" t="b">
        <v>0</v>
      </c>
      <c r="J2399" s="6" t="b">
        <v>0</v>
      </c>
      <c r="K2399" s="106"/>
      <c r="L2399" s="43"/>
      <c r="M2399" s="24"/>
      <c r="N2399" s="6"/>
      <c r="O2399" s="6" t="b">
        <v>0</v>
      </c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43"/>
      <c r="AA2399" s="43"/>
      <c r="AB2399" s="43" t="s">
        <v>339</v>
      </c>
      <c r="AC2399" s="6" t="s">
        <v>339</v>
      </c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</row>
    <row r="2400">
      <c r="A2400" s="6"/>
      <c r="B2400" s="6"/>
      <c r="C2400" s="6"/>
      <c r="D2400" s="6"/>
      <c r="E2400" s="6"/>
      <c r="F2400" s="6" t="s">
        <v>96</v>
      </c>
      <c r="G2400" s="6"/>
      <c r="H2400" s="6" t="b">
        <v>0</v>
      </c>
      <c r="I2400" s="6" t="b">
        <v>0</v>
      </c>
      <c r="J2400" s="6" t="b">
        <v>0</v>
      </c>
      <c r="K2400" s="106"/>
      <c r="L2400" s="43"/>
      <c r="M2400" s="24"/>
      <c r="N2400" s="6"/>
      <c r="O2400" s="6" t="b">
        <v>0</v>
      </c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43"/>
      <c r="AA2400" s="43"/>
      <c r="AB2400" s="43" t="s">
        <v>339</v>
      </c>
      <c r="AC2400" s="6" t="s">
        <v>339</v>
      </c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</row>
    <row r="2401">
      <c r="A2401" s="6"/>
      <c r="B2401" s="6"/>
      <c r="C2401" s="6"/>
      <c r="D2401" s="6"/>
      <c r="E2401" s="6"/>
      <c r="F2401" s="6" t="s">
        <v>96</v>
      </c>
      <c r="G2401" s="6"/>
      <c r="H2401" s="6" t="b">
        <v>0</v>
      </c>
      <c r="I2401" s="6" t="b">
        <v>0</v>
      </c>
      <c r="J2401" s="6" t="b">
        <v>0</v>
      </c>
      <c r="K2401" s="106"/>
      <c r="L2401" s="43"/>
      <c r="M2401" s="24"/>
      <c r="N2401" s="6"/>
      <c r="O2401" s="6" t="b">
        <v>0</v>
      </c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43"/>
      <c r="AA2401" s="43"/>
      <c r="AB2401" s="43" t="s">
        <v>339</v>
      </c>
      <c r="AC2401" s="6" t="s">
        <v>339</v>
      </c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</row>
    <row r="2402">
      <c r="A2402" s="6"/>
      <c r="B2402" s="6"/>
      <c r="C2402" s="6"/>
      <c r="D2402" s="6"/>
      <c r="E2402" s="6"/>
      <c r="F2402" s="6" t="s">
        <v>96</v>
      </c>
      <c r="G2402" s="6"/>
      <c r="H2402" s="6" t="b">
        <v>0</v>
      </c>
      <c r="I2402" s="6" t="b">
        <v>0</v>
      </c>
      <c r="J2402" s="6" t="b">
        <v>0</v>
      </c>
      <c r="K2402" s="106"/>
      <c r="L2402" s="43"/>
      <c r="M2402" s="24"/>
      <c r="N2402" s="6"/>
      <c r="O2402" s="6" t="b">
        <v>0</v>
      </c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43"/>
      <c r="AA2402" s="43"/>
      <c r="AB2402" s="43" t="s">
        <v>339</v>
      </c>
      <c r="AC2402" s="6" t="s">
        <v>339</v>
      </c>
      <c r="AD2402" s="6"/>
      <c r="AE2402" s="6"/>
      <c r="AF2402" s="6"/>
      <c r="AG2402" s="6"/>
      <c r="AH2402" s="6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</row>
    <row r="2403">
      <c r="A2403" s="6"/>
      <c r="B2403" s="6"/>
      <c r="C2403" s="6"/>
      <c r="D2403" s="6"/>
      <c r="E2403" s="6"/>
      <c r="F2403" s="6" t="s">
        <v>96</v>
      </c>
      <c r="G2403" s="6"/>
      <c r="H2403" s="6" t="b">
        <v>0</v>
      </c>
      <c r="I2403" s="6" t="b">
        <v>0</v>
      </c>
      <c r="J2403" s="6" t="b">
        <v>0</v>
      </c>
      <c r="K2403" s="106"/>
      <c r="L2403" s="43"/>
      <c r="M2403" s="24"/>
      <c r="N2403" s="6"/>
      <c r="O2403" s="6" t="b">
        <v>0</v>
      </c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43"/>
      <c r="AA2403" s="43"/>
      <c r="AB2403" s="43" t="s">
        <v>339</v>
      </c>
      <c r="AC2403" s="6" t="s">
        <v>339</v>
      </c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</row>
    <row r="2404">
      <c r="A2404" s="6"/>
      <c r="B2404" s="6"/>
      <c r="C2404" s="6"/>
      <c r="D2404" s="6"/>
      <c r="E2404" s="6"/>
      <c r="F2404" s="6" t="s">
        <v>96</v>
      </c>
      <c r="G2404" s="6"/>
      <c r="H2404" s="6" t="b">
        <v>0</v>
      </c>
      <c r="I2404" s="6" t="b">
        <v>0</v>
      </c>
      <c r="J2404" s="6" t="b">
        <v>0</v>
      </c>
      <c r="K2404" s="106"/>
      <c r="L2404" s="43"/>
      <c r="M2404" s="24"/>
      <c r="N2404" s="6"/>
      <c r="O2404" s="6" t="b">
        <v>0</v>
      </c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43"/>
      <c r="AA2404" s="43"/>
      <c r="AB2404" s="43" t="s">
        <v>339</v>
      </c>
      <c r="AC2404" s="6" t="s">
        <v>339</v>
      </c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</row>
    <row r="2405">
      <c r="A2405" s="6"/>
      <c r="B2405" s="6"/>
      <c r="C2405" s="6"/>
      <c r="D2405" s="6"/>
      <c r="E2405" s="6"/>
      <c r="F2405" s="6" t="s">
        <v>96</v>
      </c>
      <c r="G2405" s="6"/>
      <c r="H2405" s="6" t="b">
        <v>0</v>
      </c>
      <c r="I2405" s="6" t="b">
        <v>0</v>
      </c>
      <c r="J2405" s="6" t="b">
        <v>0</v>
      </c>
      <c r="K2405" s="106"/>
      <c r="L2405" s="43"/>
      <c r="M2405" s="24"/>
      <c r="N2405" s="6"/>
      <c r="O2405" s="6" t="b">
        <v>0</v>
      </c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43"/>
      <c r="AA2405" s="43"/>
      <c r="AB2405" s="43" t="s">
        <v>339</v>
      </c>
      <c r="AC2405" s="6" t="s">
        <v>339</v>
      </c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</row>
    <row r="2406">
      <c r="A2406" s="6"/>
      <c r="B2406" s="6"/>
      <c r="C2406" s="6"/>
      <c r="D2406" s="6"/>
      <c r="E2406" s="6"/>
      <c r="F2406" s="6" t="s">
        <v>96</v>
      </c>
      <c r="G2406" s="6"/>
      <c r="H2406" s="6" t="b">
        <v>0</v>
      </c>
      <c r="I2406" s="6" t="b">
        <v>0</v>
      </c>
      <c r="J2406" s="6" t="b">
        <v>0</v>
      </c>
      <c r="K2406" s="106"/>
      <c r="L2406" s="43"/>
      <c r="M2406" s="24"/>
      <c r="N2406" s="6"/>
      <c r="O2406" s="6" t="b">
        <v>0</v>
      </c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43"/>
      <c r="AA2406" s="43"/>
      <c r="AB2406" s="43" t="s">
        <v>339</v>
      </c>
      <c r="AC2406" s="6" t="s">
        <v>339</v>
      </c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</row>
    <row r="2407">
      <c r="A2407" s="6"/>
      <c r="B2407" s="6"/>
      <c r="C2407" s="6"/>
      <c r="D2407" s="6"/>
      <c r="E2407" s="6"/>
      <c r="F2407" s="6" t="s">
        <v>96</v>
      </c>
      <c r="G2407" s="6"/>
      <c r="H2407" s="6" t="b">
        <v>0</v>
      </c>
      <c r="I2407" s="6" t="b">
        <v>0</v>
      </c>
      <c r="J2407" s="6" t="b">
        <v>0</v>
      </c>
      <c r="K2407" s="106"/>
      <c r="L2407" s="43"/>
      <c r="M2407" s="24"/>
      <c r="N2407" s="6"/>
      <c r="O2407" s="6" t="b">
        <v>0</v>
      </c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43"/>
      <c r="AA2407" s="43"/>
      <c r="AB2407" s="43" t="s">
        <v>339</v>
      </c>
      <c r="AC2407" s="6" t="s">
        <v>339</v>
      </c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</row>
    <row r="2408">
      <c r="A2408" s="6"/>
      <c r="B2408" s="6"/>
      <c r="C2408" s="6"/>
      <c r="D2408" s="6"/>
      <c r="E2408" s="6"/>
      <c r="F2408" s="6" t="s">
        <v>96</v>
      </c>
      <c r="G2408" s="6"/>
      <c r="H2408" s="6" t="b">
        <v>0</v>
      </c>
      <c r="I2408" s="6" t="b">
        <v>0</v>
      </c>
      <c r="J2408" s="6" t="b">
        <v>0</v>
      </c>
      <c r="K2408" s="106"/>
      <c r="L2408" s="43"/>
      <c r="M2408" s="24"/>
      <c r="N2408" s="6"/>
      <c r="O2408" s="6" t="b">
        <v>0</v>
      </c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43"/>
      <c r="AA2408" s="43"/>
      <c r="AB2408" s="43" t="s">
        <v>339</v>
      </c>
      <c r="AC2408" s="6" t="s">
        <v>339</v>
      </c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</row>
    <row r="2409">
      <c r="A2409" s="6"/>
      <c r="B2409" s="6"/>
      <c r="C2409" s="6"/>
      <c r="D2409" s="6"/>
      <c r="E2409" s="6"/>
      <c r="F2409" s="6" t="s">
        <v>96</v>
      </c>
      <c r="G2409" s="6"/>
      <c r="H2409" s="6" t="b">
        <v>0</v>
      </c>
      <c r="I2409" s="6" t="b">
        <v>0</v>
      </c>
      <c r="J2409" s="6" t="b">
        <v>0</v>
      </c>
      <c r="K2409" s="106"/>
      <c r="L2409" s="43"/>
      <c r="M2409" s="24"/>
      <c r="N2409" s="6"/>
      <c r="O2409" s="6" t="b">
        <v>0</v>
      </c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43"/>
      <c r="AA2409" s="43"/>
      <c r="AB2409" s="43" t="s">
        <v>339</v>
      </c>
      <c r="AC2409" s="6" t="s">
        <v>339</v>
      </c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</row>
    <row r="2410">
      <c r="A2410" s="6"/>
      <c r="B2410" s="6"/>
      <c r="C2410" s="6"/>
      <c r="D2410" s="6"/>
      <c r="E2410" s="6"/>
      <c r="F2410" s="6" t="s">
        <v>96</v>
      </c>
      <c r="G2410" s="6"/>
      <c r="H2410" s="6" t="b">
        <v>0</v>
      </c>
      <c r="I2410" s="6" t="b">
        <v>0</v>
      </c>
      <c r="J2410" s="6" t="b">
        <v>0</v>
      </c>
      <c r="K2410" s="106"/>
      <c r="L2410" s="43"/>
      <c r="M2410" s="24"/>
      <c r="N2410" s="6"/>
      <c r="O2410" s="6" t="b">
        <v>0</v>
      </c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43"/>
      <c r="AA2410" s="43"/>
      <c r="AB2410" s="43" t="s">
        <v>339</v>
      </c>
      <c r="AC2410" s="6" t="s">
        <v>339</v>
      </c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</row>
    <row r="2411">
      <c r="A2411" s="6"/>
      <c r="B2411" s="6"/>
      <c r="C2411" s="6"/>
      <c r="D2411" s="6"/>
      <c r="E2411" s="6"/>
      <c r="F2411" s="6" t="s">
        <v>96</v>
      </c>
      <c r="G2411" s="6"/>
      <c r="H2411" s="6" t="b">
        <v>0</v>
      </c>
      <c r="I2411" s="6" t="b">
        <v>0</v>
      </c>
      <c r="J2411" s="6" t="b">
        <v>0</v>
      </c>
      <c r="K2411" s="106"/>
      <c r="L2411" s="43"/>
      <c r="M2411" s="24"/>
      <c r="N2411" s="6"/>
      <c r="O2411" s="6" t="b">
        <v>0</v>
      </c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43"/>
      <c r="AA2411" s="43"/>
      <c r="AB2411" s="43" t="s">
        <v>339</v>
      </c>
      <c r="AC2411" s="6" t="s">
        <v>339</v>
      </c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</row>
    <row r="2412">
      <c r="A2412" s="6"/>
      <c r="B2412" s="6"/>
      <c r="C2412" s="6"/>
      <c r="D2412" s="6"/>
      <c r="E2412" s="6"/>
      <c r="F2412" s="6" t="s">
        <v>96</v>
      </c>
      <c r="G2412" s="6"/>
      <c r="H2412" s="6" t="b">
        <v>0</v>
      </c>
      <c r="I2412" s="6" t="b">
        <v>0</v>
      </c>
      <c r="J2412" s="6" t="b">
        <v>0</v>
      </c>
      <c r="K2412" s="106"/>
      <c r="L2412" s="43"/>
      <c r="M2412" s="24"/>
      <c r="N2412" s="6"/>
      <c r="O2412" s="6" t="b">
        <v>0</v>
      </c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43"/>
      <c r="AA2412" s="43"/>
      <c r="AB2412" s="43" t="s">
        <v>339</v>
      </c>
      <c r="AC2412" s="6" t="s">
        <v>339</v>
      </c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</row>
    <row r="2413">
      <c r="A2413" s="6"/>
      <c r="B2413" s="6"/>
      <c r="C2413" s="6"/>
      <c r="D2413" s="6"/>
      <c r="E2413" s="6"/>
      <c r="F2413" s="6" t="s">
        <v>96</v>
      </c>
      <c r="G2413" s="6"/>
      <c r="H2413" s="6" t="b">
        <v>0</v>
      </c>
      <c r="I2413" s="6" t="b">
        <v>0</v>
      </c>
      <c r="J2413" s="6" t="b">
        <v>0</v>
      </c>
      <c r="K2413" s="106"/>
      <c r="L2413" s="43"/>
      <c r="M2413" s="24"/>
      <c r="N2413" s="6"/>
      <c r="O2413" s="6" t="b">
        <v>0</v>
      </c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43"/>
      <c r="AA2413" s="43"/>
      <c r="AB2413" s="43" t="s">
        <v>339</v>
      </c>
      <c r="AC2413" s="6" t="s">
        <v>339</v>
      </c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</row>
    <row r="2414">
      <c r="A2414" s="6"/>
      <c r="B2414" s="6"/>
      <c r="C2414" s="6"/>
      <c r="D2414" s="6"/>
      <c r="E2414" s="6"/>
      <c r="F2414" s="6" t="s">
        <v>96</v>
      </c>
      <c r="G2414" s="6"/>
      <c r="H2414" s="6" t="b">
        <v>0</v>
      </c>
      <c r="I2414" s="6" t="b">
        <v>0</v>
      </c>
      <c r="J2414" s="6" t="b">
        <v>0</v>
      </c>
      <c r="K2414" s="106"/>
      <c r="L2414" s="43"/>
      <c r="M2414" s="24"/>
      <c r="N2414" s="6"/>
      <c r="O2414" s="6" t="b">
        <v>0</v>
      </c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43"/>
      <c r="AA2414" s="43"/>
      <c r="AB2414" s="43" t="s">
        <v>339</v>
      </c>
      <c r="AC2414" s="6" t="s">
        <v>339</v>
      </c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</row>
    <row r="2415">
      <c r="A2415" s="6"/>
      <c r="B2415" s="6"/>
      <c r="C2415" s="6"/>
      <c r="D2415" s="6"/>
      <c r="E2415" s="6"/>
      <c r="F2415" s="6" t="s">
        <v>96</v>
      </c>
      <c r="G2415" s="6"/>
      <c r="H2415" s="6" t="b">
        <v>0</v>
      </c>
      <c r="I2415" s="6" t="b">
        <v>0</v>
      </c>
      <c r="J2415" s="6" t="b">
        <v>0</v>
      </c>
      <c r="K2415" s="106"/>
      <c r="L2415" s="43"/>
      <c r="M2415" s="24"/>
      <c r="N2415" s="6"/>
      <c r="O2415" s="6" t="b">
        <v>0</v>
      </c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43"/>
      <c r="AA2415" s="43"/>
      <c r="AB2415" s="43" t="s">
        <v>339</v>
      </c>
      <c r="AC2415" s="6" t="s">
        <v>339</v>
      </c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/>
    </row>
    <row r="2416">
      <c r="A2416" s="6"/>
      <c r="B2416" s="6"/>
      <c r="C2416" s="6"/>
      <c r="D2416" s="6"/>
      <c r="E2416" s="6"/>
      <c r="F2416" s="6" t="s">
        <v>96</v>
      </c>
      <c r="G2416" s="6"/>
      <c r="H2416" s="6" t="b">
        <v>0</v>
      </c>
      <c r="I2416" s="6" t="b">
        <v>0</v>
      </c>
      <c r="J2416" s="6" t="b">
        <v>0</v>
      </c>
      <c r="K2416" s="106"/>
      <c r="L2416" s="43"/>
      <c r="M2416" s="24"/>
      <c r="N2416" s="6"/>
      <c r="O2416" s="6" t="b">
        <v>0</v>
      </c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43"/>
      <c r="AA2416" s="43"/>
      <c r="AB2416" s="43" t="s">
        <v>339</v>
      </c>
      <c r="AC2416" s="6" t="s">
        <v>339</v>
      </c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</row>
    <row r="2417">
      <c r="A2417" s="6"/>
      <c r="B2417" s="6"/>
      <c r="C2417" s="6"/>
      <c r="D2417" s="6"/>
      <c r="E2417" s="6"/>
      <c r="F2417" s="6" t="s">
        <v>96</v>
      </c>
      <c r="G2417" s="6"/>
      <c r="H2417" s="6" t="b">
        <v>0</v>
      </c>
      <c r="I2417" s="6" t="b">
        <v>0</v>
      </c>
      <c r="J2417" s="6" t="b">
        <v>0</v>
      </c>
      <c r="K2417" s="106"/>
      <c r="L2417" s="43"/>
      <c r="M2417" s="24"/>
      <c r="N2417" s="6"/>
      <c r="O2417" s="6" t="b">
        <v>0</v>
      </c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43"/>
      <c r="AA2417" s="43"/>
      <c r="AB2417" s="43" t="s">
        <v>339</v>
      </c>
      <c r="AC2417" s="6" t="s">
        <v>339</v>
      </c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</row>
    <row r="2418">
      <c r="A2418" s="6"/>
      <c r="B2418" s="6"/>
      <c r="C2418" s="6"/>
      <c r="D2418" s="6"/>
      <c r="E2418" s="6"/>
      <c r="F2418" s="6" t="s">
        <v>96</v>
      </c>
      <c r="G2418" s="6"/>
      <c r="H2418" s="6" t="b">
        <v>0</v>
      </c>
      <c r="I2418" s="6" t="b">
        <v>0</v>
      </c>
      <c r="J2418" s="6" t="b">
        <v>0</v>
      </c>
      <c r="K2418" s="106"/>
      <c r="L2418" s="43"/>
      <c r="M2418" s="24"/>
      <c r="N2418" s="6"/>
      <c r="O2418" s="6" t="b">
        <v>0</v>
      </c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43"/>
      <c r="AA2418" s="43"/>
      <c r="AB2418" s="43" t="s">
        <v>339</v>
      </c>
      <c r="AC2418" s="6" t="s">
        <v>339</v>
      </c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</row>
    <row r="2419">
      <c r="A2419" s="6"/>
      <c r="B2419" s="6"/>
      <c r="C2419" s="6"/>
      <c r="D2419" s="6"/>
      <c r="E2419" s="6"/>
      <c r="F2419" s="6" t="s">
        <v>96</v>
      </c>
      <c r="G2419" s="6"/>
      <c r="H2419" s="6" t="b">
        <v>0</v>
      </c>
      <c r="I2419" s="6" t="b">
        <v>0</v>
      </c>
      <c r="J2419" s="6" t="b">
        <v>0</v>
      </c>
      <c r="K2419" s="106"/>
      <c r="L2419" s="43"/>
      <c r="M2419" s="24"/>
      <c r="N2419" s="6"/>
      <c r="O2419" s="6" t="b">
        <v>0</v>
      </c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43"/>
      <c r="AA2419" s="43"/>
      <c r="AB2419" s="43" t="s">
        <v>339</v>
      </c>
      <c r="AC2419" s="6" t="s">
        <v>339</v>
      </c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</row>
    <row r="2420">
      <c r="A2420" s="6"/>
      <c r="B2420" s="6"/>
      <c r="C2420" s="6"/>
      <c r="D2420" s="6"/>
      <c r="E2420" s="6"/>
      <c r="F2420" s="6" t="s">
        <v>96</v>
      </c>
      <c r="G2420" s="6"/>
      <c r="H2420" s="6" t="b">
        <v>0</v>
      </c>
      <c r="I2420" s="6" t="b">
        <v>0</v>
      </c>
      <c r="J2420" s="6" t="b">
        <v>0</v>
      </c>
      <c r="K2420" s="106"/>
      <c r="L2420" s="43"/>
      <c r="M2420" s="24"/>
      <c r="N2420" s="6"/>
      <c r="O2420" s="6" t="b">
        <v>0</v>
      </c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43"/>
      <c r="AA2420" s="43"/>
      <c r="AB2420" s="43" t="s">
        <v>339</v>
      </c>
      <c r="AC2420" s="6" t="s">
        <v>339</v>
      </c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</row>
    <row r="2421">
      <c r="A2421" s="6"/>
      <c r="B2421" s="6"/>
      <c r="C2421" s="6"/>
      <c r="D2421" s="6"/>
      <c r="E2421" s="6"/>
      <c r="F2421" s="6" t="s">
        <v>96</v>
      </c>
      <c r="G2421" s="6"/>
      <c r="H2421" s="6" t="b">
        <v>0</v>
      </c>
      <c r="I2421" s="6" t="b">
        <v>0</v>
      </c>
      <c r="J2421" s="6" t="b">
        <v>0</v>
      </c>
      <c r="K2421" s="106"/>
      <c r="L2421" s="43"/>
      <c r="M2421" s="24"/>
      <c r="N2421" s="6"/>
      <c r="O2421" s="6" t="b">
        <v>0</v>
      </c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43"/>
      <c r="AA2421" s="43"/>
      <c r="AB2421" s="43" t="s">
        <v>339</v>
      </c>
      <c r="AC2421" s="6" t="s">
        <v>339</v>
      </c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</row>
    <row r="2422">
      <c r="A2422" s="6"/>
      <c r="B2422" s="6"/>
      <c r="C2422" s="6"/>
      <c r="D2422" s="6"/>
      <c r="E2422" s="6"/>
      <c r="F2422" s="6" t="s">
        <v>96</v>
      </c>
      <c r="G2422" s="6"/>
      <c r="H2422" s="6" t="b">
        <v>0</v>
      </c>
      <c r="I2422" s="6" t="b">
        <v>0</v>
      </c>
      <c r="J2422" s="6" t="b">
        <v>0</v>
      </c>
      <c r="K2422" s="106"/>
      <c r="L2422" s="43"/>
      <c r="M2422" s="24"/>
      <c r="N2422" s="6"/>
      <c r="O2422" s="6" t="b">
        <v>0</v>
      </c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43"/>
      <c r="AA2422" s="43"/>
      <c r="AB2422" s="43" t="s">
        <v>339</v>
      </c>
      <c r="AC2422" s="6" t="s">
        <v>339</v>
      </c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</row>
    <row r="2423">
      <c r="A2423" s="6"/>
      <c r="B2423" s="6"/>
      <c r="C2423" s="6"/>
      <c r="D2423" s="6"/>
      <c r="E2423" s="6"/>
      <c r="F2423" s="6" t="s">
        <v>96</v>
      </c>
      <c r="G2423" s="6"/>
      <c r="H2423" s="6" t="b">
        <v>0</v>
      </c>
      <c r="I2423" s="6" t="b">
        <v>0</v>
      </c>
      <c r="J2423" s="6" t="b">
        <v>0</v>
      </c>
      <c r="K2423" s="106"/>
      <c r="L2423" s="43"/>
      <c r="M2423" s="24"/>
      <c r="N2423" s="6"/>
      <c r="O2423" s="6" t="b">
        <v>0</v>
      </c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43"/>
      <c r="AA2423" s="43"/>
      <c r="AB2423" s="43" t="s">
        <v>339</v>
      </c>
      <c r="AC2423" s="6" t="s">
        <v>339</v>
      </c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</row>
    <row r="2424">
      <c r="A2424" s="6"/>
      <c r="B2424" s="6"/>
      <c r="C2424" s="6"/>
      <c r="D2424" s="6"/>
      <c r="E2424" s="6"/>
      <c r="F2424" s="6" t="s">
        <v>96</v>
      </c>
      <c r="G2424" s="6"/>
      <c r="H2424" s="6" t="b">
        <v>0</v>
      </c>
      <c r="I2424" s="6" t="b">
        <v>0</v>
      </c>
      <c r="J2424" s="6" t="b">
        <v>0</v>
      </c>
      <c r="K2424" s="106"/>
      <c r="L2424" s="43"/>
      <c r="M2424" s="24"/>
      <c r="N2424" s="6"/>
      <c r="O2424" s="6" t="b">
        <v>0</v>
      </c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43"/>
      <c r="AA2424" s="43"/>
      <c r="AB2424" s="43" t="s">
        <v>339</v>
      </c>
      <c r="AC2424" s="6" t="s">
        <v>339</v>
      </c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</row>
    <row r="2425">
      <c r="A2425" s="6"/>
      <c r="B2425" s="6"/>
      <c r="C2425" s="6"/>
      <c r="D2425" s="6"/>
      <c r="E2425" s="6"/>
      <c r="F2425" s="6" t="s">
        <v>96</v>
      </c>
      <c r="G2425" s="6"/>
      <c r="H2425" s="6" t="b">
        <v>0</v>
      </c>
      <c r="I2425" s="6" t="b">
        <v>0</v>
      </c>
      <c r="J2425" s="6" t="b">
        <v>0</v>
      </c>
      <c r="K2425" s="106"/>
      <c r="L2425" s="43"/>
      <c r="M2425" s="24"/>
      <c r="N2425" s="6"/>
      <c r="O2425" s="6" t="b">
        <v>0</v>
      </c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43"/>
      <c r="AA2425" s="43"/>
      <c r="AB2425" s="43" t="s">
        <v>339</v>
      </c>
      <c r="AC2425" s="6" t="s">
        <v>339</v>
      </c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</row>
    <row r="2426">
      <c r="A2426" s="6"/>
      <c r="B2426" s="6"/>
      <c r="C2426" s="6"/>
      <c r="D2426" s="6"/>
      <c r="E2426" s="6"/>
      <c r="F2426" s="6" t="s">
        <v>96</v>
      </c>
      <c r="G2426" s="6"/>
      <c r="H2426" s="6" t="b">
        <v>0</v>
      </c>
      <c r="I2426" s="6" t="b">
        <v>0</v>
      </c>
      <c r="J2426" s="6" t="b">
        <v>0</v>
      </c>
      <c r="K2426" s="106"/>
      <c r="L2426" s="43"/>
      <c r="M2426" s="24"/>
      <c r="N2426" s="6"/>
      <c r="O2426" s="6" t="b">
        <v>0</v>
      </c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43"/>
      <c r="AA2426" s="43"/>
      <c r="AB2426" s="43" t="s">
        <v>339</v>
      </c>
      <c r="AC2426" s="6" t="s">
        <v>339</v>
      </c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</row>
    <row r="2427">
      <c r="A2427" s="6"/>
      <c r="B2427" s="6"/>
      <c r="C2427" s="6"/>
      <c r="D2427" s="6"/>
      <c r="E2427" s="6"/>
      <c r="F2427" s="6" t="s">
        <v>96</v>
      </c>
      <c r="G2427" s="6"/>
      <c r="H2427" s="6" t="b">
        <v>0</v>
      </c>
      <c r="I2427" s="6" t="b">
        <v>0</v>
      </c>
      <c r="J2427" s="6" t="b">
        <v>0</v>
      </c>
      <c r="K2427" s="106"/>
      <c r="L2427" s="43"/>
      <c r="M2427" s="24"/>
      <c r="N2427" s="6"/>
      <c r="O2427" s="6" t="b">
        <v>0</v>
      </c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43"/>
      <c r="AA2427" s="43"/>
      <c r="AB2427" s="43" t="s">
        <v>339</v>
      </c>
      <c r="AC2427" s="6" t="s">
        <v>339</v>
      </c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</row>
    <row r="2428">
      <c r="A2428" s="6"/>
      <c r="B2428" s="6"/>
      <c r="C2428" s="6"/>
      <c r="D2428" s="6"/>
      <c r="E2428" s="6"/>
      <c r="F2428" s="6" t="s">
        <v>96</v>
      </c>
      <c r="G2428" s="6"/>
      <c r="H2428" s="6" t="b">
        <v>0</v>
      </c>
      <c r="I2428" s="6" t="b">
        <v>0</v>
      </c>
      <c r="J2428" s="6" t="b">
        <v>0</v>
      </c>
      <c r="K2428" s="106"/>
      <c r="L2428" s="43"/>
      <c r="M2428" s="24"/>
      <c r="N2428" s="6"/>
      <c r="O2428" s="6" t="b">
        <v>0</v>
      </c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43"/>
      <c r="AA2428" s="43"/>
      <c r="AB2428" s="43" t="s">
        <v>339</v>
      </c>
      <c r="AC2428" s="6" t="s">
        <v>339</v>
      </c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</row>
    <row r="2429">
      <c r="A2429" s="6"/>
      <c r="B2429" s="6"/>
      <c r="C2429" s="6"/>
      <c r="D2429" s="6"/>
      <c r="E2429" s="6"/>
      <c r="F2429" s="6" t="s">
        <v>96</v>
      </c>
      <c r="G2429" s="6"/>
      <c r="H2429" s="6" t="b">
        <v>0</v>
      </c>
      <c r="I2429" s="6" t="b">
        <v>0</v>
      </c>
      <c r="J2429" s="6" t="b">
        <v>0</v>
      </c>
      <c r="K2429" s="106"/>
      <c r="L2429" s="43"/>
      <c r="M2429" s="24"/>
      <c r="N2429" s="6"/>
      <c r="O2429" s="6" t="b">
        <v>0</v>
      </c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43"/>
      <c r="AA2429" s="43"/>
      <c r="AB2429" s="43" t="s">
        <v>339</v>
      </c>
      <c r="AC2429" s="6" t="s">
        <v>339</v>
      </c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</row>
    <row r="2430">
      <c r="A2430" s="6"/>
      <c r="B2430" s="6"/>
      <c r="C2430" s="6"/>
      <c r="D2430" s="6"/>
      <c r="E2430" s="6"/>
      <c r="F2430" s="6" t="s">
        <v>96</v>
      </c>
      <c r="G2430" s="6"/>
      <c r="H2430" s="6" t="b">
        <v>0</v>
      </c>
      <c r="I2430" s="6" t="b">
        <v>0</v>
      </c>
      <c r="J2430" s="6" t="b">
        <v>0</v>
      </c>
      <c r="K2430" s="106"/>
      <c r="L2430" s="43"/>
      <c r="M2430" s="24"/>
      <c r="N2430" s="6"/>
      <c r="O2430" s="6" t="b">
        <v>0</v>
      </c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43"/>
      <c r="AA2430" s="43"/>
      <c r="AB2430" s="43" t="s">
        <v>339</v>
      </c>
      <c r="AC2430" s="6" t="s">
        <v>339</v>
      </c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</row>
    <row r="2431">
      <c r="A2431" s="6"/>
      <c r="B2431" s="6"/>
      <c r="C2431" s="6"/>
      <c r="D2431" s="6"/>
      <c r="E2431" s="6"/>
      <c r="F2431" s="6" t="s">
        <v>96</v>
      </c>
      <c r="G2431" s="6"/>
      <c r="H2431" s="6" t="b">
        <v>0</v>
      </c>
      <c r="I2431" s="6" t="b">
        <v>0</v>
      </c>
      <c r="J2431" s="6" t="b">
        <v>0</v>
      </c>
      <c r="K2431" s="106"/>
      <c r="L2431" s="43"/>
      <c r="M2431" s="24"/>
      <c r="N2431" s="6"/>
      <c r="O2431" s="6" t="b">
        <v>0</v>
      </c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43"/>
      <c r="AA2431" s="43"/>
      <c r="AB2431" s="43" t="s">
        <v>339</v>
      </c>
      <c r="AC2431" s="6" t="s">
        <v>339</v>
      </c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</row>
    <row r="2432">
      <c r="A2432" s="6"/>
      <c r="B2432" s="6"/>
      <c r="C2432" s="6"/>
      <c r="D2432" s="6"/>
      <c r="E2432" s="6"/>
      <c r="F2432" s="6" t="s">
        <v>96</v>
      </c>
      <c r="G2432" s="6"/>
      <c r="H2432" s="6" t="b">
        <v>0</v>
      </c>
      <c r="I2432" s="6" t="b">
        <v>0</v>
      </c>
      <c r="J2432" s="6" t="b">
        <v>0</v>
      </c>
      <c r="K2432" s="106"/>
      <c r="L2432" s="43"/>
      <c r="M2432" s="24"/>
      <c r="N2432" s="6"/>
      <c r="O2432" s="6" t="b">
        <v>0</v>
      </c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43"/>
      <c r="AA2432" s="43"/>
      <c r="AB2432" s="43" t="s">
        <v>339</v>
      </c>
      <c r="AC2432" s="6" t="s">
        <v>339</v>
      </c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</row>
    <row r="2433">
      <c r="A2433" s="6"/>
      <c r="B2433" s="6"/>
      <c r="C2433" s="6"/>
      <c r="D2433" s="6"/>
      <c r="E2433" s="6"/>
      <c r="F2433" s="6" t="s">
        <v>96</v>
      </c>
      <c r="G2433" s="6"/>
      <c r="H2433" s="6" t="b">
        <v>0</v>
      </c>
      <c r="I2433" s="6" t="b">
        <v>0</v>
      </c>
      <c r="J2433" s="6" t="b">
        <v>0</v>
      </c>
      <c r="K2433" s="106"/>
      <c r="L2433" s="43"/>
      <c r="M2433" s="24"/>
      <c r="N2433" s="6"/>
      <c r="O2433" s="6" t="b">
        <v>0</v>
      </c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43"/>
      <c r="AA2433" s="43"/>
      <c r="AB2433" s="43" t="s">
        <v>339</v>
      </c>
      <c r="AC2433" s="6" t="s">
        <v>339</v>
      </c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</row>
    <row r="2434">
      <c r="A2434" s="6"/>
      <c r="B2434" s="6"/>
      <c r="C2434" s="6"/>
      <c r="D2434" s="6"/>
      <c r="E2434" s="6"/>
      <c r="F2434" s="6" t="s">
        <v>96</v>
      </c>
      <c r="G2434" s="6"/>
      <c r="H2434" s="6" t="b">
        <v>0</v>
      </c>
      <c r="I2434" s="6" t="b">
        <v>0</v>
      </c>
      <c r="J2434" s="6" t="b">
        <v>0</v>
      </c>
      <c r="K2434" s="106"/>
      <c r="L2434" s="43"/>
      <c r="M2434" s="24"/>
      <c r="N2434" s="6"/>
      <c r="O2434" s="6" t="b">
        <v>0</v>
      </c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43"/>
      <c r="AA2434" s="43"/>
      <c r="AB2434" s="43" t="s">
        <v>339</v>
      </c>
      <c r="AC2434" s="6" t="s">
        <v>339</v>
      </c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</row>
    <row r="2435">
      <c r="A2435" s="6"/>
      <c r="B2435" s="6"/>
      <c r="C2435" s="6"/>
      <c r="D2435" s="6"/>
      <c r="E2435" s="6"/>
      <c r="F2435" s="6" t="s">
        <v>96</v>
      </c>
      <c r="G2435" s="6"/>
      <c r="H2435" s="6" t="b">
        <v>0</v>
      </c>
      <c r="I2435" s="6" t="b">
        <v>0</v>
      </c>
      <c r="J2435" s="6" t="b">
        <v>0</v>
      </c>
      <c r="K2435" s="106"/>
      <c r="L2435" s="43"/>
      <c r="M2435" s="24"/>
      <c r="N2435" s="6"/>
      <c r="O2435" s="6" t="b">
        <v>0</v>
      </c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43"/>
      <c r="AA2435" s="43"/>
      <c r="AB2435" s="43" t="s">
        <v>339</v>
      </c>
      <c r="AC2435" s="6" t="s">
        <v>339</v>
      </c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</row>
    <row r="2436">
      <c r="A2436" s="6"/>
      <c r="B2436" s="6"/>
      <c r="C2436" s="6"/>
      <c r="D2436" s="6"/>
      <c r="E2436" s="6"/>
      <c r="F2436" s="6" t="s">
        <v>96</v>
      </c>
      <c r="G2436" s="6"/>
      <c r="H2436" s="6" t="b">
        <v>0</v>
      </c>
      <c r="I2436" s="6" t="b">
        <v>0</v>
      </c>
      <c r="J2436" s="6" t="b">
        <v>0</v>
      </c>
      <c r="K2436" s="106"/>
      <c r="L2436" s="43"/>
      <c r="M2436" s="24"/>
      <c r="N2436" s="6"/>
      <c r="O2436" s="6" t="b">
        <v>0</v>
      </c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43"/>
      <c r="AA2436" s="43"/>
      <c r="AB2436" s="43" t="s">
        <v>339</v>
      </c>
      <c r="AC2436" s="6" t="s">
        <v>339</v>
      </c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</row>
    <row r="2437">
      <c r="A2437" s="6"/>
      <c r="B2437" s="6"/>
      <c r="C2437" s="6"/>
      <c r="D2437" s="6"/>
      <c r="E2437" s="6"/>
      <c r="F2437" s="6" t="s">
        <v>96</v>
      </c>
      <c r="G2437" s="6"/>
      <c r="H2437" s="6" t="b">
        <v>0</v>
      </c>
      <c r="I2437" s="6" t="b">
        <v>0</v>
      </c>
      <c r="J2437" s="6" t="b">
        <v>0</v>
      </c>
      <c r="K2437" s="106"/>
      <c r="L2437" s="43"/>
      <c r="M2437" s="24"/>
      <c r="N2437" s="6"/>
      <c r="O2437" s="6" t="b">
        <v>0</v>
      </c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43"/>
      <c r="AA2437" s="43"/>
      <c r="AB2437" s="43" t="s">
        <v>339</v>
      </c>
      <c r="AC2437" s="6" t="s">
        <v>339</v>
      </c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</row>
    <row r="2438">
      <c r="A2438" s="6"/>
      <c r="B2438" s="6"/>
      <c r="C2438" s="6"/>
      <c r="D2438" s="6"/>
      <c r="E2438" s="6"/>
      <c r="F2438" s="6" t="s">
        <v>96</v>
      </c>
      <c r="G2438" s="6"/>
      <c r="H2438" s="6" t="b">
        <v>0</v>
      </c>
      <c r="I2438" s="6" t="b">
        <v>0</v>
      </c>
      <c r="J2438" s="6" t="b">
        <v>0</v>
      </c>
      <c r="K2438" s="106"/>
      <c r="L2438" s="43"/>
      <c r="M2438" s="24"/>
      <c r="N2438" s="6"/>
      <c r="O2438" s="6" t="b">
        <v>0</v>
      </c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43"/>
      <c r="AA2438" s="43"/>
      <c r="AB2438" s="43" t="s">
        <v>339</v>
      </c>
      <c r="AC2438" s="6" t="s">
        <v>339</v>
      </c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</row>
    <row r="2439">
      <c r="A2439" s="6"/>
      <c r="B2439" s="6"/>
      <c r="C2439" s="6"/>
      <c r="D2439" s="6"/>
      <c r="E2439" s="6"/>
      <c r="F2439" s="6" t="s">
        <v>96</v>
      </c>
      <c r="G2439" s="6"/>
      <c r="H2439" s="6" t="b">
        <v>0</v>
      </c>
      <c r="I2439" s="6" t="b">
        <v>0</v>
      </c>
      <c r="J2439" s="6" t="b">
        <v>0</v>
      </c>
      <c r="K2439" s="106"/>
      <c r="L2439" s="43"/>
      <c r="M2439" s="24"/>
      <c r="N2439" s="6"/>
      <c r="O2439" s="6" t="b">
        <v>0</v>
      </c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43"/>
      <c r="AA2439" s="43"/>
      <c r="AB2439" s="43" t="s">
        <v>339</v>
      </c>
      <c r="AC2439" s="6" t="s">
        <v>339</v>
      </c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</row>
    <row r="2440">
      <c r="A2440" s="6"/>
      <c r="B2440" s="6"/>
      <c r="C2440" s="6"/>
      <c r="D2440" s="6"/>
      <c r="E2440" s="6"/>
      <c r="F2440" s="6" t="s">
        <v>96</v>
      </c>
      <c r="G2440" s="6"/>
      <c r="H2440" s="6" t="b">
        <v>0</v>
      </c>
      <c r="I2440" s="6" t="b">
        <v>0</v>
      </c>
      <c r="J2440" s="6" t="b">
        <v>0</v>
      </c>
      <c r="K2440" s="106"/>
      <c r="L2440" s="43"/>
      <c r="M2440" s="24"/>
      <c r="N2440" s="6"/>
      <c r="O2440" s="6" t="b">
        <v>0</v>
      </c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43"/>
      <c r="AA2440" s="43"/>
      <c r="AB2440" s="43" t="s">
        <v>339</v>
      </c>
      <c r="AC2440" s="6" t="s">
        <v>339</v>
      </c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</row>
    <row r="2441">
      <c r="A2441" s="6"/>
      <c r="B2441" s="6"/>
      <c r="C2441" s="6"/>
      <c r="D2441" s="6"/>
      <c r="E2441" s="6"/>
      <c r="F2441" s="6" t="s">
        <v>96</v>
      </c>
      <c r="G2441" s="6"/>
      <c r="H2441" s="6" t="b">
        <v>0</v>
      </c>
      <c r="I2441" s="6" t="b">
        <v>0</v>
      </c>
      <c r="J2441" s="6" t="b">
        <v>0</v>
      </c>
      <c r="K2441" s="106"/>
      <c r="L2441" s="43"/>
      <c r="M2441" s="24"/>
      <c r="N2441" s="6"/>
      <c r="O2441" s="6" t="b">
        <v>0</v>
      </c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43"/>
      <c r="AA2441" s="43"/>
      <c r="AB2441" s="43" t="s">
        <v>339</v>
      </c>
      <c r="AC2441" s="6" t="s">
        <v>339</v>
      </c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</row>
    <row r="2442">
      <c r="A2442" s="6"/>
      <c r="B2442" s="6"/>
      <c r="C2442" s="6"/>
      <c r="D2442" s="6"/>
      <c r="E2442" s="6"/>
      <c r="F2442" s="6" t="s">
        <v>96</v>
      </c>
      <c r="G2442" s="6"/>
      <c r="H2442" s="6" t="b">
        <v>0</v>
      </c>
      <c r="I2442" s="6" t="b">
        <v>0</v>
      </c>
      <c r="J2442" s="6" t="b">
        <v>0</v>
      </c>
      <c r="K2442" s="106"/>
      <c r="L2442" s="43"/>
      <c r="M2442" s="24"/>
      <c r="N2442" s="6"/>
      <c r="O2442" s="6" t="b">
        <v>0</v>
      </c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43"/>
      <c r="AA2442" s="43"/>
      <c r="AB2442" s="43" t="s">
        <v>339</v>
      </c>
      <c r="AC2442" s="6" t="s">
        <v>339</v>
      </c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</row>
    <row r="2443">
      <c r="A2443" s="6"/>
      <c r="B2443" s="6"/>
      <c r="C2443" s="6"/>
      <c r="D2443" s="6"/>
      <c r="E2443" s="6"/>
      <c r="F2443" s="6" t="s">
        <v>96</v>
      </c>
      <c r="G2443" s="6"/>
      <c r="H2443" s="6" t="b">
        <v>0</v>
      </c>
      <c r="I2443" s="6" t="b">
        <v>0</v>
      </c>
      <c r="J2443" s="6" t="b">
        <v>0</v>
      </c>
      <c r="K2443" s="106"/>
      <c r="L2443" s="43"/>
      <c r="M2443" s="24"/>
      <c r="N2443" s="6"/>
      <c r="O2443" s="6" t="b">
        <v>0</v>
      </c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43"/>
      <c r="AA2443" s="43"/>
      <c r="AB2443" s="43" t="s">
        <v>339</v>
      </c>
      <c r="AC2443" s="6" t="s">
        <v>339</v>
      </c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</row>
    <row r="2444">
      <c r="A2444" s="6"/>
      <c r="B2444" s="6"/>
      <c r="C2444" s="6"/>
      <c r="D2444" s="6"/>
      <c r="E2444" s="6"/>
      <c r="F2444" s="6" t="s">
        <v>96</v>
      </c>
      <c r="G2444" s="6"/>
      <c r="H2444" s="6" t="b">
        <v>0</v>
      </c>
      <c r="I2444" s="6" t="b">
        <v>0</v>
      </c>
      <c r="J2444" s="6" t="b">
        <v>0</v>
      </c>
      <c r="K2444" s="106"/>
      <c r="L2444" s="43"/>
      <c r="M2444" s="24"/>
      <c r="N2444" s="6"/>
      <c r="O2444" s="6" t="b">
        <v>0</v>
      </c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43"/>
      <c r="AA2444" s="43"/>
      <c r="AB2444" s="43" t="s">
        <v>339</v>
      </c>
      <c r="AC2444" s="6" t="s">
        <v>339</v>
      </c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</row>
    <row r="2445">
      <c r="A2445" s="6"/>
      <c r="B2445" s="6"/>
      <c r="C2445" s="6"/>
      <c r="D2445" s="6"/>
      <c r="E2445" s="6"/>
      <c r="F2445" s="6" t="s">
        <v>96</v>
      </c>
      <c r="G2445" s="6"/>
      <c r="H2445" s="6" t="b">
        <v>0</v>
      </c>
      <c r="I2445" s="6" t="b">
        <v>0</v>
      </c>
      <c r="J2445" s="6" t="b">
        <v>0</v>
      </c>
      <c r="K2445" s="106"/>
      <c r="L2445" s="43"/>
      <c r="M2445" s="24"/>
      <c r="N2445" s="6"/>
      <c r="O2445" s="6" t="b">
        <v>0</v>
      </c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43"/>
      <c r="AA2445" s="43"/>
      <c r="AB2445" s="43" t="s">
        <v>339</v>
      </c>
      <c r="AC2445" s="6" t="s">
        <v>339</v>
      </c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</row>
    <row r="2446">
      <c r="A2446" s="6"/>
      <c r="B2446" s="6"/>
      <c r="C2446" s="6"/>
      <c r="D2446" s="6"/>
      <c r="E2446" s="6"/>
      <c r="F2446" s="6" t="s">
        <v>96</v>
      </c>
      <c r="G2446" s="6"/>
      <c r="H2446" s="6" t="b">
        <v>0</v>
      </c>
      <c r="I2446" s="6" t="b">
        <v>0</v>
      </c>
      <c r="J2446" s="6" t="b">
        <v>0</v>
      </c>
      <c r="K2446" s="106"/>
      <c r="L2446" s="43"/>
      <c r="M2446" s="24"/>
      <c r="N2446" s="6"/>
      <c r="O2446" s="6" t="b">
        <v>0</v>
      </c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43"/>
      <c r="AA2446" s="43"/>
      <c r="AB2446" s="43" t="s">
        <v>339</v>
      </c>
      <c r="AC2446" s="6" t="s">
        <v>339</v>
      </c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</row>
    <row r="2447">
      <c r="A2447" s="6"/>
      <c r="B2447" s="6"/>
      <c r="C2447" s="6"/>
      <c r="D2447" s="6"/>
      <c r="E2447" s="6"/>
      <c r="F2447" s="6" t="s">
        <v>96</v>
      </c>
      <c r="G2447" s="6"/>
      <c r="H2447" s="6" t="b">
        <v>0</v>
      </c>
      <c r="I2447" s="6" t="b">
        <v>0</v>
      </c>
      <c r="J2447" s="6" t="b">
        <v>0</v>
      </c>
      <c r="K2447" s="106"/>
      <c r="L2447" s="43"/>
      <c r="M2447" s="24"/>
      <c r="N2447" s="6"/>
      <c r="O2447" s="6" t="b">
        <v>0</v>
      </c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43"/>
      <c r="AA2447" s="43"/>
      <c r="AB2447" s="43" t="s">
        <v>339</v>
      </c>
      <c r="AC2447" s="6" t="s">
        <v>339</v>
      </c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</row>
    <row r="2448">
      <c r="A2448" s="6"/>
      <c r="B2448" s="6"/>
      <c r="C2448" s="6"/>
      <c r="D2448" s="6"/>
      <c r="E2448" s="6"/>
      <c r="F2448" s="6" t="s">
        <v>96</v>
      </c>
      <c r="G2448" s="6"/>
      <c r="H2448" s="6" t="b">
        <v>0</v>
      </c>
      <c r="I2448" s="6" t="b">
        <v>0</v>
      </c>
      <c r="J2448" s="6" t="b">
        <v>0</v>
      </c>
      <c r="K2448" s="106"/>
      <c r="L2448" s="43"/>
      <c r="M2448" s="24"/>
      <c r="N2448" s="6"/>
      <c r="O2448" s="6" t="b">
        <v>0</v>
      </c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43"/>
      <c r="AA2448" s="43"/>
      <c r="AB2448" s="43" t="s">
        <v>339</v>
      </c>
      <c r="AC2448" s="6" t="s">
        <v>339</v>
      </c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</row>
    <row r="2449">
      <c r="A2449" s="6"/>
      <c r="B2449" s="6"/>
      <c r="C2449" s="6"/>
      <c r="D2449" s="6"/>
      <c r="E2449" s="6"/>
      <c r="F2449" s="6" t="s">
        <v>96</v>
      </c>
      <c r="G2449" s="6"/>
      <c r="H2449" s="6" t="b">
        <v>0</v>
      </c>
      <c r="I2449" s="6" t="b">
        <v>0</v>
      </c>
      <c r="J2449" s="6" t="b">
        <v>0</v>
      </c>
      <c r="K2449" s="106"/>
      <c r="L2449" s="43"/>
      <c r="M2449" s="24"/>
      <c r="N2449" s="6"/>
      <c r="O2449" s="6" t="b">
        <v>0</v>
      </c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43"/>
      <c r="AA2449" s="43"/>
      <c r="AB2449" s="43" t="s">
        <v>339</v>
      </c>
      <c r="AC2449" s="6" t="s">
        <v>339</v>
      </c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</row>
    <row r="2450">
      <c r="A2450" s="6"/>
      <c r="B2450" s="6"/>
      <c r="C2450" s="6"/>
      <c r="D2450" s="6"/>
      <c r="E2450" s="6"/>
      <c r="F2450" s="6" t="s">
        <v>96</v>
      </c>
      <c r="G2450" s="6"/>
      <c r="H2450" s="6" t="b">
        <v>0</v>
      </c>
      <c r="I2450" s="6" t="b">
        <v>0</v>
      </c>
      <c r="J2450" s="6" t="b">
        <v>0</v>
      </c>
      <c r="K2450" s="106"/>
      <c r="L2450" s="43"/>
      <c r="M2450" s="24"/>
      <c r="N2450" s="6"/>
      <c r="O2450" s="6" t="b">
        <v>0</v>
      </c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43"/>
      <c r="AA2450" s="43"/>
      <c r="AB2450" s="43" t="s">
        <v>339</v>
      </c>
      <c r="AC2450" s="6" t="s">
        <v>339</v>
      </c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</row>
    <row r="2451">
      <c r="A2451" s="6"/>
      <c r="B2451" s="6"/>
      <c r="C2451" s="6"/>
      <c r="D2451" s="6"/>
      <c r="E2451" s="6"/>
      <c r="F2451" s="6" t="s">
        <v>96</v>
      </c>
      <c r="G2451" s="6"/>
      <c r="H2451" s="6" t="b">
        <v>0</v>
      </c>
      <c r="I2451" s="6" t="b">
        <v>0</v>
      </c>
      <c r="J2451" s="6" t="b">
        <v>0</v>
      </c>
      <c r="K2451" s="106"/>
      <c r="L2451" s="43"/>
      <c r="M2451" s="24"/>
      <c r="N2451" s="6"/>
      <c r="O2451" s="6" t="b">
        <v>0</v>
      </c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43"/>
      <c r="AA2451" s="43"/>
      <c r="AB2451" s="43" t="s">
        <v>339</v>
      </c>
      <c r="AC2451" s="6" t="s">
        <v>339</v>
      </c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/>
    </row>
    <row r="2452">
      <c r="A2452" s="6"/>
      <c r="B2452" s="6"/>
      <c r="C2452" s="6"/>
      <c r="D2452" s="6"/>
      <c r="E2452" s="6"/>
      <c r="F2452" s="6" t="s">
        <v>96</v>
      </c>
      <c r="G2452" s="6"/>
      <c r="H2452" s="6" t="b">
        <v>0</v>
      </c>
      <c r="I2452" s="6" t="b">
        <v>0</v>
      </c>
      <c r="J2452" s="6" t="b">
        <v>0</v>
      </c>
      <c r="K2452" s="106"/>
      <c r="L2452" s="43"/>
      <c r="M2452" s="24"/>
      <c r="N2452" s="6"/>
      <c r="O2452" s="6" t="b">
        <v>0</v>
      </c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43"/>
      <c r="AA2452" s="43"/>
      <c r="AB2452" s="43" t="s">
        <v>339</v>
      </c>
      <c r="AC2452" s="6" t="s">
        <v>339</v>
      </c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</row>
    <row r="2453">
      <c r="A2453" s="6"/>
      <c r="B2453" s="6"/>
      <c r="C2453" s="6"/>
      <c r="D2453" s="6"/>
      <c r="E2453" s="6"/>
      <c r="F2453" s="6" t="s">
        <v>96</v>
      </c>
      <c r="G2453" s="6"/>
      <c r="H2453" s="6" t="b">
        <v>0</v>
      </c>
      <c r="I2453" s="6" t="b">
        <v>0</v>
      </c>
      <c r="J2453" s="6" t="b">
        <v>0</v>
      </c>
      <c r="K2453" s="106"/>
      <c r="L2453" s="43"/>
      <c r="M2453" s="24"/>
      <c r="N2453" s="6"/>
      <c r="O2453" s="6" t="b">
        <v>0</v>
      </c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43"/>
      <c r="AA2453" s="43"/>
      <c r="AB2453" s="43" t="s">
        <v>339</v>
      </c>
      <c r="AC2453" s="6" t="s">
        <v>339</v>
      </c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</row>
    <row r="2454">
      <c r="A2454" s="6"/>
      <c r="B2454" s="6"/>
      <c r="C2454" s="6"/>
      <c r="D2454" s="6"/>
      <c r="E2454" s="6"/>
      <c r="F2454" s="6" t="s">
        <v>96</v>
      </c>
      <c r="G2454" s="6"/>
      <c r="H2454" s="6" t="b">
        <v>0</v>
      </c>
      <c r="I2454" s="6" t="b">
        <v>0</v>
      </c>
      <c r="J2454" s="6" t="b">
        <v>0</v>
      </c>
      <c r="K2454" s="106"/>
      <c r="L2454" s="43"/>
      <c r="M2454" s="24"/>
      <c r="N2454" s="6"/>
      <c r="O2454" s="6" t="b">
        <v>0</v>
      </c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43"/>
      <c r="AA2454" s="43"/>
      <c r="AB2454" s="43" t="s">
        <v>339</v>
      </c>
      <c r="AC2454" s="6" t="s">
        <v>339</v>
      </c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</row>
    <row r="2455">
      <c r="A2455" s="6"/>
      <c r="B2455" s="6"/>
      <c r="C2455" s="6"/>
      <c r="D2455" s="6"/>
      <c r="E2455" s="6"/>
      <c r="F2455" s="6" t="s">
        <v>96</v>
      </c>
      <c r="G2455" s="6"/>
      <c r="H2455" s="6" t="b">
        <v>0</v>
      </c>
      <c r="I2455" s="6" t="b">
        <v>0</v>
      </c>
      <c r="J2455" s="6" t="b">
        <v>0</v>
      </c>
      <c r="K2455" s="106"/>
      <c r="L2455" s="43"/>
      <c r="M2455" s="24"/>
      <c r="N2455" s="6"/>
      <c r="O2455" s="6" t="b">
        <v>0</v>
      </c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43"/>
      <c r="AA2455" s="43"/>
      <c r="AB2455" s="43" t="s">
        <v>339</v>
      </c>
      <c r="AC2455" s="6" t="s">
        <v>339</v>
      </c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</row>
    <row r="2456">
      <c r="A2456" s="6"/>
      <c r="B2456" s="6"/>
      <c r="C2456" s="6"/>
      <c r="D2456" s="6"/>
      <c r="E2456" s="6"/>
      <c r="F2456" s="6" t="s">
        <v>96</v>
      </c>
      <c r="G2456" s="6"/>
      <c r="H2456" s="6" t="b">
        <v>0</v>
      </c>
      <c r="I2456" s="6" t="b">
        <v>0</v>
      </c>
      <c r="J2456" s="6" t="b">
        <v>0</v>
      </c>
      <c r="K2456" s="106"/>
      <c r="L2456" s="43"/>
      <c r="M2456" s="24"/>
      <c r="N2456" s="6"/>
      <c r="O2456" s="6" t="b">
        <v>0</v>
      </c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43"/>
      <c r="AA2456" s="43"/>
      <c r="AB2456" s="43" t="s">
        <v>339</v>
      </c>
      <c r="AC2456" s="6" t="s">
        <v>339</v>
      </c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</row>
    <row r="2457">
      <c r="A2457" s="6"/>
      <c r="B2457" s="6"/>
      <c r="C2457" s="6"/>
      <c r="D2457" s="6"/>
      <c r="E2457" s="6"/>
      <c r="F2457" s="6" t="s">
        <v>96</v>
      </c>
      <c r="G2457" s="6"/>
      <c r="H2457" s="6" t="b">
        <v>0</v>
      </c>
      <c r="I2457" s="6" t="b">
        <v>0</v>
      </c>
      <c r="J2457" s="6" t="b">
        <v>0</v>
      </c>
      <c r="K2457" s="106"/>
      <c r="L2457" s="43"/>
      <c r="M2457" s="24"/>
      <c r="N2457" s="6"/>
      <c r="O2457" s="6" t="b">
        <v>0</v>
      </c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43"/>
      <c r="AA2457" s="43"/>
      <c r="AB2457" s="43" t="s">
        <v>339</v>
      </c>
      <c r="AC2457" s="6" t="s">
        <v>339</v>
      </c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/>
    </row>
    <row r="2458">
      <c r="A2458" s="6"/>
      <c r="B2458" s="6"/>
      <c r="C2458" s="6"/>
      <c r="D2458" s="6"/>
      <c r="E2458" s="6"/>
      <c r="F2458" s="6" t="s">
        <v>96</v>
      </c>
      <c r="G2458" s="6"/>
      <c r="H2458" s="6" t="b">
        <v>0</v>
      </c>
      <c r="I2458" s="6" t="b">
        <v>0</v>
      </c>
      <c r="J2458" s="6" t="b">
        <v>0</v>
      </c>
      <c r="K2458" s="106"/>
      <c r="L2458" s="43"/>
      <c r="M2458" s="24"/>
      <c r="N2458" s="6"/>
      <c r="O2458" s="6" t="b">
        <v>0</v>
      </c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43"/>
      <c r="AA2458" s="43"/>
      <c r="AB2458" s="43" t="s">
        <v>339</v>
      </c>
      <c r="AC2458" s="6" t="s">
        <v>339</v>
      </c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</row>
    <row r="2459">
      <c r="A2459" s="6"/>
      <c r="B2459" s="6"/>
      <c r="C2459" s="6"/>
      <c r="D2459" s="6"/>
      <c r="E2459" s="6"/>
      <c r="F2459" s="6" t="s">
        <v>96</v>
      </c>
      <c r="G2459" s="6"/>
      <c r="H2459" s="6" t="b">
        <v>0</v>
      </c>
      <c r="I2459" s="6" t="b">
        <v>0</v>
      </c>
      <c r="J2459" s="6" t="b">
        <v>0</v>
      </c>
      <c r="K2459" s="106"/>
      <c r="L2459" s="43"/>
      <c r="M2459" s="24"/>
      <c r="N2459" s="6"/>
      <c r="O2459" s="6" t="b">
        <v>0</v>
      </c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43"/>
      <c r="AA2459" s="43"/>
      <c r="AB2459" s="43" t="s">
        <v>339</v>
      </c>
      <c r="AC2459" s="6" t="s">
        <v>339</v>
      </c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</row>
    <row r="2460">
      <c r="A2460" s="6"/>
      <c r="B2460" s="6"/>
      <c r="C2460" s="6"/>
      <c r="D2460" s="6"/>
      <c r="E2460" s="6"/>
      <c r="F2460" s="6" t="s">
        <v>96</v>
      </c>
      <c r="G2460" s="6"/>
      <c r="H2460" s="6" t="b">
        <v>0</v>
      </c>
      <c r="I2460" s="6" t="b">
        <v>0</v>
      </c>
      <c r="J2460" s="6" t="b">
        <v>0</v>
      </c>
      <c r="K2460" s="106"/>
      <c r="L2460" s="43"/>
      <c r="M2460" s="24"/>
      <c r="N2460" s="6"/>
      <c r="O2460" s="6" t="b">
        <v>0</v>
      </c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43"/>
      <c r="AA2460" s="43"/>
      <c r="AB2460" s="43" t="s">
        <v>339</v>
      </c>
      <c r="AC2460" s="6" t="s">
        <v>339</v>
      </c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</row>
    <row r="2461">
      <c r="A2461" s="6"/>
      <c r="B2461" s="6"/>
      <c r="C2461" s="6"/>
      <c r="D2461" s="6"/>
      <c r="E2461" s="6"/>
      <c r="F2461" s="6" t="s">
        <v>96</v>
      </c>
      <c r="G2461" s="6"/>
      <c r="H2461" s="6" t="b">
        <v>0</v>
      </c>
      <c r="I2461" s="6" t="b">
        <v>0</v>
      </c>
      <c r="J2461" s="6" t="b">
        <v>0</v>
      </c>
      <c r="K2461" s="106"/>
      <c r="L2461" s="43"/>
      <c r="M2461" s="24"/>
      <c r="N2461" s="6"/>
      <c r="O2461" s="6" t="b">
        <v>0</v>
      </c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43"/>
      <c r="AA2461" s="43"/>
      <c r="AB2461" s="43" t="s">
        <v>339</v>
      </c>
      <c r="AC2461" s="6" t="s">
        <v>339</v>
      </c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</row>
    <row r="2462">
      <c r="A2462" s="6"/>
      <c r="B2462" s="6"/>
      <c r="C2462" s="6"/>
      <c r="D2462" s="6"/>
      <c r="E2462" s="6"/>
      <c r="F2462" s="6" t="s">
        <v>96</v>
      </c>
      <c r="G2462" s="6"/>
      <c r="H2462" s="6" t="b">
        <v>0</v>
      </c>
      <c r="I2462" s="6" t="b">
        <v>0</v>
      </c>
      <c r="J2462" s="6" t="b">
        <v>0</v>
      </c>
      <c r="K2462" s="106"/>
      <c r="L2462" s="43"/>
      <c r="M2462" s="24"/>
      <c r="N2462" s="6"/>
      <c r="O2462" s="6" t="b">
        <v>0</v>
      </c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43"/>
      <c r="AA2462" s="43"/>
      <c r="AB2462" s="43" t="s">
        <v>339</v>
      </c>
      <c r="AC2462" s="6" t="s">
        <v>339</v>
      </c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</row>
    <row r="2463">
      <c r="A2463" s="6"/>
      <c r="B2463" s="6"/>
      <c r="C2463" s="6"/>
      <c r="D2463" s="6"/>
      <c r="E2463" s="6"/>
      <c r="F2463" s="6" t="s">
        <v>96</v>
      </c>
      <c r="G2463" s="6"/>
      <c r="H2463" s="6" t="b">
        <v>0</v>
      </c>
      <c r="I2463" s="6" t="b">
        <v>0</v>
      </c>
      <c r="J2463" s="6" t="b">
        <v>0</v>
      </c>
      <c r="K2463" s="106"/>
      <c r="L2463" s="43"/>
      <c r="M2463" s="24"/>
      <c r="N2463" s="6"/>
      <c r="O2463" s="6" t="b">
        <v>0</v>
      </c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43"/>
      <c r="AA2463" s="43"/>
      <c r="AB2463" s="43" t="s">
        <v>339</v>
      </c>
      <c r="AC2463" s="6" t="s">
        <v>339</v>
      </c>
      <c r="AD2463" s="6"/>
      <c r="AE2463" s="6"/>
      <c r="AF2463" s="6"/>
      <c r="AG2463" s="6"/>
      <c r="AH2463" s="6"/>
      <c r="AI2463" s="6"/>
      <c r="AJ2463" s="6"/>
      <c r="AK2463" s="6"/>
      <c r="AL2463" s="6"/>
      <c r="AM2463" s="6"/>
      <c r="AN2463" s="6"/>
      <c r="AO2463" s="6"/>
      <c r="AP2463" s="6"/>
      <c r="AQ2463" s="6"/>
      <c r="AR2463" s="6"/>
    </row>
    <row r="2464">
      <c r="A2464" s="6"/>
      <c r="B2464" s="6"/>
      <c r="C2464" s="6"/>
      <c r="D2464" s="6"/>
      <c r="E2464" s="6"/>
      <c r="F2464" s="6" t="s">
        <v>96</v>
      </c>
      <c r="G2464" s="6"/>
      <c r="H2464" s="6" t="b">
        <v>0</v>
      </c>
      <c r="I2464" s="6" t="b">
        <v>0</v>
      </c>
      <c r="J2464" s="6" t="b">
        <v>0</v>
      </c>
      <c r="K2464" s="106"/>
      <c r="L2464" s="43"/>
      <c r="M2464" s="24"/>
      <c r="N2464" s="6"/>
      <c r="O2464" s="6" t="b">
        <v>0</v>
      </c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43"/>
      <c r="AA2464" s="43"/>
      <c r="AB2464" s="43" t="s">
        <v>339</v>
      </c>
      <c r="AC2464" s="6" t="s">
        <v>339</v>
      </c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</row>
    <row r="2465">
      <c r="A2465" s="6"/>
      <c r="B2465" s="6"/>
      <c r="C2465" s="6"/>
      <c r="D2465" s="6"/>
      <c r="E2465" s="6"/>
      <c r="F2465" s="6" t="s">
        <v>96</v>
      </c>
      <c r="G2465" s="6"/>
      <c r="H2465" s="6" t="b">
        <v>0</v>
      </c>
      <c r="I2465" s="6" t="b">
        <v>0</v>
      </c>
      <c r="J2465" s="6" t="b">
        <v>0</v>
      </c>
      <c r="K2465" s="106"/>
      <c r="L2465" s="43"/>
      <c r="M2465" s="24"/>
      <c r="N2465" s="6"/>
      <c r="O2465" s="6" t="b">
        <v>0</v>
      </c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43"/>
      <c r="AA2465" s="43"/>
      <c r="AB2465" s="43" t="s">
        <v>339</v>
      </c>
      <c r="AC2465" s="6" t="s">
        <v>339</v>
      </c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</row>
    <row r="2466">
      <c r="A2466" s="6"/>
      <c r="B2466" s="6"/>
      <c r="C2466" s="6"/>
      <c r="D2466" s="6"/>
      <c r="E2466" s="6"/>
      <c r="F2466" s="6" t="s">
        <v>96</v>
      </c>
      <c r="G2466" s="6"/>
      <c r="H2466" s="6" t="b">
        <v>0</v>
      </c>
      <c r="I2466" s="6" t="b">
        <v>0</v>
      </c>
      <c r="J2466" s="6" t="b">
        <v>0</v>
      </c>
      <c r="K2466" s="106"/>
      <c r="L2466" s="43"/>
      <c r="M2466" s="24"/>
      <c r="N2466" s="6"/>
      <c r="O2466" s="6" t="b">
        <v>0</v>
      </c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43"/>
      <c r="AA2466" s="43"/>
      <c r="AB2466" s="43" t="s">
        <v>339</v>
      </c>
      <c r="AC2466" s="6" t="s">
        <v>339</v>
      </c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</row>
    <row r="2467">
      <c r="A2467" s="6"/>
      <c r="B2467" s="6"/>
      <c r="C2467" s="6"/>
      <c r="D2467" s="6"/>
      <c r="E2467" s="6"/>
      <c r="F2467" s="6" t="s">
        <v>96</v>
      </c>
      <c r="G2467" s="6"/>
      <c r="H2467" s="6" t="b">
        <v>0</v>
      </c>
      <c r="I2467" s="6" t="b">
        <v>0</v>
      </c>
      <c r="J2467" s="6" t="b">
        <v>0</v>
      </c>
      <c r="K2467" s="106"/>
      <c r="L2467" s="43"/>
      <c r="M2467" s="24"/>
      <c r="N2467" s="6"/>
      <c r="O2467" s="6" t="b">
        <v>0</v>
      </c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43"/>
      <c r="AA2467" s="43"/>
      <c r="AB2467" s="43" t="s">
        <v>339</v>
      </c>
      <c r="AC2467" s="6" t="s">
        <v>339</v>
      </c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</row>
    <row r="2468">
      <c r="A2468" s="6"/>
      <c r="B2468" s="6"/>
      <c r="C2468" s="6"/>
      <c r="D2468" s="6"/>
      <c r="E2468" s="6"/>
      <c r="F2468" s="6" t="s">
        <v>96</v>
      </c>
      <c r="G2468" s="6"/>
      <c r="H2468" s="6" t="b">
        <v>0</v>
      </c>
      <c r="I2468" s="6" t="b">
        <v>0</v>
      </c>
      <c r="J2468" s="6" t="b">
        <v>0</v>
      </c>
      <c r="K2468" s="106"/>
      <c r="L2468" s="43"/>
      <c r="M2468" s="24"/>
      <c r="N2468" s="6"/>
      <c r="O2468" s="6" t="b">
        <v>0</v>
      </c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43"/>
      <c r="AA2468" s="43"/>
      <c r="AB2468" s="43" t="s">
        <v>339</v>
      </c>
      <c r="AC2468" s="6" t="s">
        <v>339</v>
      </c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</row>
    <row r="2469">
      <c r="A2469" s="6"/>
      <c r="B2469" s="6"/>
      <c r="C2469" s="6"/>
      <c r="D2469" s="6"/>
      <c r="E2469" s="6"/>
      <c r="F2469" s="6" t="s">
        <v>96</v>
      </c>
      <c r="G2469" s="6"/>
      <c r="H2469" s="6" t="b">
        <v>0</v>
      </c>
      <c r="I2469" s="6" t="b">
        <v>0</v>
      </c>
      <c r="J2469" s="6" t="b">
        <v>0</v>
      </c>
      <c r="K2469" s="106"/>
      <c r="L2469" s="43"/>
      <c r="M2469" s="24"/>
      <c r="N2469" s="6"/>
      <c r="O2469" s="6" t="b">
        <v>0</v>
      </c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43"/>
      <c r="AA2469" s="43"/>
      <c r="AB2469" s="43" t="s">
        <v>339</v>
      </c>
      <c r="AC2469" s="6" t="s">
        <v>339</v>
      </c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</row>
    <row r="2470">
      <c r="A2470" s="6"/>
      <c r="B2470" s="6"/>
      <c r="C2470" s="6"/>
      <c r="D2470" s="6"/>
      <c r="E2470" s="6"/>
      <c r="F2470" s="6" t="s">
        <v>96</v>
      </c>
      <c r="G2470" s="6"/>
      <c r="H2470" s="6" t="b">
        <v>0</v>
      </c>
      <c r="I2470" s="6" t="b">
        <v>0</v>
      </c>
      <c r="J2470" s="6" t="b">
        <v>0</v>
      </c>
      <c r="K2470" s="106"/>
      <c r="L2470" s="43"/>
      <c r="M2470" s="24"/>
      <c r="N2470" s="6"/>
      <c r="O2470" s="6" t="b">
        <v>0</v>
      </c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43"/>
      <c r="AA2470" s="43"/>
      <c r="AB2470" s="43" t="s">
        <v>339</v>
      </c>
      <c r="AC2470" s="6" t="s">
        <v>339</v>
      </c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</row>
    <row r="2471">
      <c r="A2471" s="6"/>
      <c r="B2471" s="6"/>
      <c r="C2471" s="6"/>
      <c r="D2471" s="6"/>
      <c r="E2471" s="6"/>
      <c r="F2471" s="6" t="s">
        <v>96</v>
      </c>
      <c r="G2471" s="6"/>
      <c r="H2471" s="6" t="b">
        <v>0</v>
      </c>
      <c r="I2471" s="6" t="b">
        <v>0</v>
      </c>
      <c r="J2471" s="6" t="b">
        <v>0</v>
      </c>
      <c r="K2471" s="106"/>
      <c r="L2471" s="43"/>
      <c r="M2471" s="24"/>
      <c r="N2471" s="6"/>
      <c r="O2471" s="6" t="b">
        <v>0</v>
      </c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43"/>
      <c r="AA2471" s="43"/>
      <c r="AB2471" s="43" t="s">
        <v>339</v>
      </c>
      <c r="AC2471" s="6" t="s">
        <v>339</v>
      </c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</row>
    <row r="2472">
      <c r="A2472" s="6"/>
      <c r="B2472" s="6"/>
      <c r="C2472" s="6"/>
      <c r="D2472" s="6"/>
      <c r="E2472" s="6"/>
      <c r="F2472" s="6" t="s">
        <v>96</v>
      </c>
      <c r="G2472" s="6"/>
      <c r="H2472" s="6" t="b">
        <v>0</v>
      </c>
      <c r="I2472" s="6" t="b">
        <v>0</v>
      </c>
      <c r="J2472" s="6" t="b">
        <v>0</v>
      </c>
      <c r="K2472" s="106"/>
      <c r="L2472" s="43"/>
      <c r="M2472" s="24"/>
      <c r="N2472" s="6"/>
      <c r="O2472" s="6" t="b">
        <v>0</v>
      </c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43"/>
      <c r="AA2472" s="43"/>
      <c r="AB2472" s="43" t="s">
        <v>339</v>
      </c>
      <c r="AC2472" s="6" t="s">
        <v>339</v>
      </c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</row>
    <row r="2473">
      <c r="A2473" s="6"/>
      <c r="B2473" s="6"/>
      <c r="C2473" s="6"/>
      <c r="D2473" s="6"/>
      <c r="E2473" s="6"/>
      <c r="F2473" s="6" t="s">
        <v>96</v>
      </c>
      <c r="G2473" s="6"/>
      <c r="H2473" s="6" t="b">
        <v>0</v>
      </c>
      <c r="I2473" s="6" t="b">
        <v>0</v>
      </c>
      <c r="J2473" s="6" t="b">
        <v>0</v>
      </c>
      <c r="K2473" s="106"/>
      <c r="L2473" s="43"/>
      <c r="M2473" s="24"/>
      <c r="N2473" s="6"/>
      <c r="O2473" s="6" t="b">
        <v>0</v>
      </c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43"/>
      <c r="AA2473" s="43"/>
      <c r="AB2473" s="43" t="s">
        <v>339</v>
      </c>
      <c r="AC2473" s="6" t="s">
        <v>339</v>
      </c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</row>
    <row r="2474">
      <c r="A2474" s="6"/>
      <c r="B2474" s="6"/>
      <c r="C2474" s="6"/>
      <c r="D2474" s="6"/>
      <c r="E2474" s="6"/>
      <c r="F2474" s="6" t="s">
        <v>96</v>
      </c>
      <c r="G2474" s="6"/>
      <c r="H2474" s="6" t="b">
        <v>0</v>
      </c>
      <c r="I2474" s="6" t="b">
        <v>0</v>
      </c>
      <c r="J2474" s="6" t="b">
        <v>0</v>
      </c>
      <c r="K2474" s="106"/>
      <c r="L2474" s="43"/>
      <c r="M2474" s="24"/>
      <c r="N2474" s="6"/>
      <c r="O2474" s="6" t="b">
        <v>0</v>
      </c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43"/>
      <c r="AA2474" s="43"/>
      <c r="AB2474" s="43" t="s">
        <v>339</v>
      </c>
      <c r="AC2474" s="6" t="s">
        <v>339</v>
      </c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</row>
    <row r="2475">
      <c r="A2475" s="6"/>
      <c r="B2475" s="6"/>
      <c r="C2475" s="6"/>
      <c r="D2475" s="6"/>
      <c r="E2475" s="6"/>
      <c r="F2475" s="6" t="s">
        <v>96</v>
      </c>
      <c r="G2475" s="6"/>
      <c r="H2475" s="6" t="b">
        <v>0</v>
      </c>
      <c r="I2475" s="6" t="b">
        <v>0</v>
      </c>
      <c r="J2475" s="6" t="b">
        <v>0</v>
      </c>
      <c r="K2475" s="106"/>
      <c r="L2475" s="43"/>
      <c r="M2475" s="24"/>
      <c r="N2475" s="6"/>
      <c r="O2475" s="6" t="b">
        <v>0</v>
      </c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43"/>
      <c r="AA2475" s="43"/>
      <c r="AB2475" s="43" t="s">
        <v>339</v>
      </c>
      <c r="AC2475" s="6" t="s">
        <v>339</v>
      </c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/>
    </row>
    <row r="2476">
      <c r="A2476" s="6"/>
      <c r="B2476" s="6"/>
      <c r="C2476" s="6"/>
      <c r="D2476" s="6"/>
      <c r="E2476" s="6"/>
      <c r="F2476" s="6" t="s">
        <v>96</v>
      </c>
      <c r="G2476" s="6"/>
      <c r="H2476" s="6" t="b">
        <v>0</v>
      </c>
      <c r="I2476" s="6" t="b">
        <v>0</v>
      </c>
      <c r="J2476" s="6" t="b">
        <v>0</v>
      </c>
      <c r="K2476" s="106"/>
      <c r="L2476" s="43"/>
      <c r="M2476" s="24"/>
      <c r="N2476" s="6"/>
      <c r="O2476" s="6" t="b">
        <v>0</v>
      </c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43"/>
      <c r="AA2476" s="43"/>
      <c r="AB2476" s="43" t="s">
        <v>339</v>
      </c>
      <c r="AC2476" s="6" t="s">
        <v>339</v>
      </c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</row>
    <row r="2477">
      <c r="A2477" s="6"/>
      <c r="B2477" s="6"/>
      <c r="C2477" s="6"/>
      <c r="D2477" s="6"/>
      <c r="E2477" s="6"/>
      <c r="F2477" s="6" t="s">
        <v>96</v>
      </c>
      <c r="G2477" s="6"/>
      <c r="H2477" s="6" t="b">
        <v>0</v>
      </c>
      <c r="I2477" s="6" t="b">
        <v>0</v>
      </c>
      <c r="J2477" s="6" t="b">
        <v>0</v>
      </c>
      <c r="K2477" s="106"/>
      <c r="L2477" s="43"/>
      <c r="M2477" s="24"/>
      <c r="N2477" s="6"/>
      <c r="O2477" s="6" t="b">
        <v>0</v>
      </c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43"/>
      <c r="AA2477" s="43"/>
      <c r="AB2477" s="43" t="s">
        <v>339</v>
      </c>
      <c r="AC2477" s="6" t="s">
        <v>339</v>
      </c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</row>
    <row r="2478">
      <c r="A2478" s="6"/>
      <c r="B2478" s="6"/>
      <c r="C2478" s="6"/>
      <c r="D2478" s="6"/>
      <c r="E2478" s="6"/>
      <c r="F2478" s="6" t="s">
        <v>96</v>
      </c>
      <c r="G2478" s="6"/>
      <c r="H2478" s="6" t="b">
        <v>0</v>
      </c>
      <c r="I2478" s="6" t="b">
        <v>0</v>
      </c>
      <c r="J2478" s="6" t="b">
        <v>0</v>
      </c>
      <c r="K2478" s="106"/>
      <c r="L2478" s="43"/>
      <c r="M2478" s="24"/>
      <c r="N2478" s="6"/>
      <c r="O2478" s="6" t="b">
        <v>0</v>
      </c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43"/>
      <c r="AA2478" s="43"/>
      <c r="AB2478" s="43" t="s">
        <v>339</v>
      </c>
      <c r="AC2478" s="6" t="s">
        <v>339</v>
      </c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</row>
    <row r="2479">
      <c r="A2479" s="6"/>
      <c r="B2479" s="6"/>
      <c r="C2479" s="6"/>
      <c r="D2479" s="6"/>
      <c r="E2479" s="6"/>
      <c r="F2479" s="6" t="s">
        <v>96</v>
      </c>
      <c r="G2479" s="6"/>
      <c r="H2479" s="6" t="b">
        <v>0</v>
      </c>
      <c r="I2479" s="6" t="b">
        <v>0</v>
      </c>
      <c r="J2479" s="6" t="b">
        <v>0</v>
      </c>
      <c r="K2479" s="106"/>
      <c r="L2479" s="43"/>
      <c r="M2479" s="24"/>
      <c r="N2479" s="6"/>
      <c r="O2479" s="6" t="b">
        <v>0</v>
      </c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43"/>
      <c r="AA2479" s="43"/>
      <c r="AB2479" s="43" t="s">
        <v>339</v>
      </c>
      <c r="AC2479" s="6" t="s">
        <v>339</v>
      </c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</row>
    <row r="2480">
      <c r="A2480" s="6"/>
      <c r="B2480" s="6"/>
      <c r="C2480" s="6"/>
      <c r="D2480" s="6"/>
      <c r="E2480" s="6"/>
      <c r="F2480" s="6" t="s">
        <v>96</v>
      </c>
      <c r="G2480" s="6"/>
      <c r="H2480" s="6" t="b">
        <v>0</v>
      </c>
      <c r="I2480" s="6" t="b">
        <v>0</v>
      </c>
      <c r="J2480" s="6" t="b">
        <v>0</v>
      </c>
      <c r="K2480" s="106"/>
      <c r="L2480" s="43"/>
      <c r="M2480" s="24"/>
      <c r="N2480" s="6"/>
      <c r="O2480" s="6" t="b">
        <v>0</v>
      </c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43"/>
      <c r="AA2480" s="43"/>
      <c r="AB2480" s="43" t="s">
        <v>339</v>
      </c>
      <c r="AC2480" s="6" t="s">
        <v>339</v>
      </c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</row>
    <row r="2481">
      <c r="A2481" s="6"/>
      <c r="B2481" s="6"/>
      <c r="C2481" s="6"/>
      <c r="D2481" s="6"/>
      <c r="E2481" s="6"/>
      <c r="F2481" s="6" t="s">
        <v>96</v>
      </c>
      <c r="G2481" s="6"/>
      <c r="H2481" s="6" t="b">
        <v>0</v>
      </c>
      <c r="I2481" s="6" t="b">
        <v>0</v>
      </c>
      <c r="J2481" s="6" t="b">
        <v>0</v>
      </c>
      <c r="K2481" s="106"/>
      <c r="L2481" s="43"/>
      <c r="M2481" s="24"/>
      <c r="N2481" s="6"/>
      <c r="O2481" s="6" t="b">
        <v>0</v>
      </c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43"/>
      <c r="AA2481" s="43"/>
      <c r="AB2481" s="43" t="s">
        <v>339</v>
      </c>
      <c r="AC2481" s="6" t="s">
        <v>339</v>
      </c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</row>
    <row r="2482">
      <c r="A2482" s="6"/>
      <c r="B2482" s="6"/>
      <c r="C2482" s="6"/>
      <c r="D2482" s="6"/>
      <c r="E2482" s="6"/>
      <c r="F2482" s="6" t="s">
        <v>96</v>
      </c>
      <c r="G2482" s="6"/>
      <c r="H2482" s="6" t="b">
        <v>0</v>
      </c>
      <c r="I2482" s="6" t="b">
        <v>0</v>
      </c>
      <c r="J2482" s="6" t="b">
        <v>0</v>
      </c>
      <c r="K2482" s="106"/>
      <c r="L2482" s="43"/>
      <c r="M2482" s="24"/>
      <c r="N2482" s="6"/>
      <c r="O2482" s="6" t="b">
        <v>0</v>
      </c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43"/>
      <c r="AA2482" s="43"/>
      <c r="AB2482" s="43" t="s">
        <v>339</v>
      </c>
      <c r="AC2482" s="6" t="s">
        <v>339</v>
      </c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</row>
    <row r="2483">
      <c r="A2483" s="6"/>
      <c r="B2483" s="6"/>
      <c r="C2483" s="6"/>
      <c r="D2483" s="6"/>
      <c r="E2483" s="6"/>
      <c r="F2483" s="6" t="s">
        <v>96</v>
      </c>
      <c r="G2483" s="6"/>
      <c r="H2483" s="6" t="b">
        <v>0</v>
      </c>
      <c r="I2483" s="6" t="b">
        <v>0</v>
      </c>
      <c r="J2483" s="6" t="b">
        <v>0</v>
      </c>
      <c r="K2483" s="106"/>
      <c r="L2483" s="43"/>
      <c r="M2483" s="24"/>
      <c r="N2483" s="6"/>
      <c r="O2483" s="6" t="b">
        <v>0</v>
      </c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43"/>
      <c r="AA2483" s="43"/>
      <c r="AB2483" s="43" t="s">
        <v>339</v>
      </c>
      <c r="AC2483" s="6" t="s">
        <v>339</v>
      </c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</row>
    <row r="2484">
      <c r="A2484" s="6"/>
      <c r="B2484" s="6"/>
      <c r="C2484" s="6"/>
      <c r="D2484" s="6"/>
      <c r="E2484" s="6"/>
      <c r="F2484" s="6" t="s">
        <v>96</v>
      </c>
      <c r="G2484" s="6"/>
      <c r="H2484" s="6" t="b">
        <v>0</v>
      </c>
      <c r="I2484" s="6" t="b">
        <v>0</v>
      </c>
      <c r="J2484" s="6" t="b">
        <v>0</v>
      </c>
      <c r="K2484" s="106"/>
      <c r="L2484" s="43"/>
      <c r="M2484" s="24"/>
      <c r="N2484" s="6"/>
      <c r="O2484" s="6" t="b">
        <v>0</v>
      </c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43"/>
      <c r="AA2484" s="43"/>
      <c r="AB2484" s="43" t="s">
        <v>339</v>
      </c>
      <c r="AC2484" s="6" t="s">
        <v>339</v>
      </c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</row>
    <row r="2485">
      <c r="A2485" s="6"/>
      <c r="B2485" s="6"/>
      <c r="C2485" s="6"/>
      <c r="D2485" s="6"/>
      <c r="E2485" s="6"/>
      <c r="F2485" s="6" t="s">
        <v>96</v>
      </c>
      <c r="G2485" s="6"/>
      <c r="H2485" s="6" t="b">
        <v>0</v>
      </c>
      <c r="I2485" s="6" t="b">
        <v>0</v>
      </c>
      <c r="J2485" s="6" t="b">
        <v>0</v>
      </c>
      <c r="K2485" s="106"/>
      <c r="L2485" s="43"/>
      <c r="M2485" s="24"/>
      <c r="N2485" s="6"/>
      <c r="O2485" s="6" t="b">
        <v>0</v>
      </c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43"/>
      <c r="AA2485" s="43"/>
      <c r="AB2485" s="43" t="s">
        <v>339</v>
      </c>
      <c r="AC2485" s="6" t="s">
        <v>339</v>
      </c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</row>
    <row r="2486">
      <c r="A2486" s="6"/>
      <c r="B2486" s="6"/>
      <c r="C2486" s="6"/>
      <c r="D2486" s="6"/>
      <c r="E2486" s="6"/>
      <c r="F2486" s="6" t="s">
        <v>96</v>
      </c>
      <c r="G2486" s="6"/>
      <c r="H2486" s="6" t="b">
        <v>0</v>
      </c>
      <c r="I2486" s="6" t="b">
        <v>0</v>
      </c>
      <c r="J2486" s="6" t="b">
        <v>0</v>
      </c>
      <c r="K2486" s="106"/>
      <c r="L2486" s="43"/>
      <c r="M2486" s="24"/>
      <c r="N2486" s="6"/>
      <c r="O2486" s="6" t="b">
        <v>0</v>
      </c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43"/>
      <c r="AA2486" s="43"/>
      <c r="AB2486" s="43" t="s">
        <v>339</v>
      </c>
      <c r="AC2486" s="6" t="s">
        <v>339</v>
      </c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</row>
    <row r="2487">
      <c r="A2487" s="6"/>
      <c r="B2487" s="6"/>
      <c r="C2487" s="6"/>
      <c r="D2487" s="6"/>
      <c r="E2487" s="6"/>
      <c r="F2487" s="6" t="s">
        <v>96</v>
      </c>
      <c r="G2487" s="6"/>
      <c r="H2487" s="6" t="b">
        <v>0</v>
      </c>
      <c r="I2487" s="6" t="b">
        <v>0</v>
      </c>
      <c r="J2487" s="6" t="b">
        <v>0</v>
      </c>
      <c r="K2487" s="106"/>
      <c r="L2487" s="43"/>
      <c r="M2487" s="24"/>
      <c r="N2487" s="6"/>
      <c r="O2487" s="6" t="b">
        <v>0</v>
      </c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43"/>
      <c r="AA2487" s="43"/>
      <c r="AB2487" s="43" t="s">
        <v>339</v>
      </c>
      <c r="AC2487" s="6" t="s">
        <v>339</v>
      </c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</row>
    <row r="2488">
      <c r="A2488" s="6"/>
      <c r="B2488" s="6"/>
      <c r="C2488" s="6"/>
      <c r="D2488" s="6"/>
      <c r="E2488" s="6"/>
      <c r="F2488" s="6" t="s">
        <v>96</v>
      </c>
      <c r="G2488" s="6"/>
      <c r="H2488" s="6" t="b">
        <v>0</v>
      </c>
      <c r="I2488" s="6" t="b">
        <v>0</v>
      </c>
      <c r="J2488" s="6" t="b">
        <v>0</v>
      </c>
      <c r="K2488" s="106"/>
      <c r="L2488" s="43"/>
      <c r="M2488" s="24"/>
      <c r="N2488" s="6"/>
      <c r="O2488" s="6" t="b">
        <v>0</v>
      </c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43"/>
      <c r="AA2488" s="43"/>
      <c r="AB2488" s="43" t="s">
        <v>339</v>
      </c>
      <c r="AC2488" s="6" t="s">
        <v>339</v>
      </c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</row>
    <row r="2489">
      <c r="A2489" s="6"/>
      <c r="B2489" s="6"/>
      <c r="C2489" s="6"/>
      <c r="D2489" s="6"/>
      <c r="E2489" s="6"/>
      <c r="F2489" s="6" t="s">
        <v>96</v>
      </c>
      <c r="G2489" s="6"/>
      <c r="H2489" s="6" t="b">
        <v>0</v>
      </c>
      <c r="I2489" s="6" t="b">
        <v>0</v>
      </c>
      <c r="J2489" s="6" t="b">
        <v>0</v>
      </c>
      <c r="K2489" s="106"/>
      <c r="L2489" s="43"/>
      <c r="M2489" s="24"/>
      <c r="N2489" s="6"/>
      <c r="O2489" s="6" t="b">
        <v>0</v>
      </c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43"/>
      <c r="AA2489" s="43"/>
      <c r="AB2489" s="43" t="s">
        <v>339</v>
      </c>
      <c r="AC2489" s="6" t="s">
        <v>339</v>
      </c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</row>
    <row r="2490">
      <c r="A2490" s="6"/>
      <c r="B2490" s="6"/>
      <c r="C2490" s="6"/>
      <c r="D2490" s="6"/>
      <c r="E2490" s="6"/>
      <c r="F2490" s="6" t="s">
        <v>96</v>
      </c>
      <c r="G2490" s="6"/>
      <c r="H2490" s="6" t="b">
        <v>0</v>
      </c>
      <c r="I2490" s="6" t="b">
        <v>0</v>
      </c>
      <c r="J2490" s="6" t="b">
        <v>0</v>
      </c>
      <c r="K2490" s="106"/>
      <c r="L2490" s="43"/>
      <c r="M2490" s="24"/>
      <c r="N2490" s="6"/>
      <c r="O2490" s="6" t="b">
        <v>0</v>
      </c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43"/>
      <c r="AA2490" s="43"/>
      <c r="AB2490" s="43" t="s">
        <v>339</v>
      </c>
      <c r="AC2490" s="6" t="s">
        <v>339</v>
      </c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</row>
    <row r="2491">
      <c r="A2491" s="6"/>
      <c r="B2491" s="6"/>
      <c r="C2491" s="6"/>
      <c r="D2491" s="6"/>
      <c r="E2491" s="6"/>
      <c r="F2491" s="6" t="s">
        <v>96</v>
      </c>
      <c r="G2491" s="6"/>
      <c r="H2491" s="6" t="b">
        <v>0</v>
      </c>
      <c r="I2491" s="6" t="b">
        <v>0</v>
      </c>
      <c r="J2491" s="6" t="b">
        <v>0</v>
      </c>
      <c r="K2491" s="106"/>
      <c r="L2491" s="43"/>
      <c r="M2491" s="24"/>
      <c r="N2491" s="6"/>
      <c r="O2491" s="6" t="b">
        <v>0</v>
      </c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43"/>
      <c r="AA2491" s="43"/>
      <c r="AB2491" s="43" t="s">
        <v>339</v>
      </c>
      <c r="AC2491" s="6" t="s">
        <v>339</v>
      </c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</row>
    <row r="2492">
      <c r="A2492" s="6"/>
      <c r="B2492" s="6"/>
      <c r="C2492" s="6"/>
      <c r="D2492" s="6"/>
      <c r="E2492" s="6"/>
      <c r="F2492" s="6" t="s">
        <v>96</v>
      </c>
      <c r="G2492" s="6"/>
      <c r="H2492" s="6" t="b">
        <v>0</v>
      </c>
      <c r="I2492" s="6" t="b">
        <v>0</v>
      </c>
      <c r="J2492" s="6" t="b">
        <v>0</v>
      </c>
      <c r="K2492" s="106"/>
      <c r="L2492" s="43"/>
      <c r="M2492" s="24"/>
      <c r="N2492" s="6"/>
      <c r="O2492" s="6" t="b">
        <v>0</v>
      </c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43"/>
      <c r="AA2492" s="43"/>
      <c r="AB2492" s="43" t="s">
        <v>339</v>
      </c>
      <c r="AC2492" s="6" t="s">
        <v>339</v>
      </c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</row>
    <row r="2493">
      <c r="A2493" s="6"/>
      <c r="B2493" s="6"/>
      <c r="C2493" s="6"/>
      <c r="D2493" s="6"/>
      <c r="E2493" s="6"/>
      <c r="F2493" s="6" t="s">
        <v>96</v>
      </c>
      <c r="G2493" s="6"/>
      <c r="H2493" s="6" t="b">
        <v>0</v>
      </c>
      <c r="I2493" s="6" t="b">
        <v>0</v>
      </c>
      <c r="J2493" s="6" t="b">
        <v>0</v>
      </c>
      <c r="K2493" s="106"/>
      <c r="L2493" s="43"/>
      <c r="M2493" s="24"/>
      <c r="N2493" s="6"/>
      <c r="O2493" s="6" t="b">
        <v>0</v>
      </c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43"/>
      <c r="AA2493" s="43"/>
      <c r="AB2493" s="43" t="s">
        <v>339</v>
      </c>
      <c r="AC2493" s="6" t="s">
        <v>339</v>
      </c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/>
    </row>
    <row r="2494">
      <c r="A2494" s="6"/>
      <c r="B2494" s="6"/>
      <c r="C2494" s="6"/>
      <c r="D2494" s="6"/>
      <c r="E2494" s="6"/>
      <c r="F2494" s="6" t="s">
        <v>96</v>
      </c>
      <c r="G2494" s="6"/>
      <c r="H2494" s="6" t="b">
        <v>0</v>
      </c>
      <c r="I2494" s="6" t="b">
        <v>0</v>
      </c>
      <c r="J2494" s="6" t="b">
        <v>0</v>
      </c>
      <c r="K2494" s="106"/>
      <c r="L2494" s="43"/>
      <c r="M2494" s="24"/>
      <c r="N2494" s="6"/>
      <c r="O2494" s="6" t="b">
        <v>0</v>
      </c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43"/>
      <c r="AA2494" s="43"/>
      <c r="AB2494" s="43" t="s">
        <v>339</v>
      </c>
      <c r="AC2494" s="6" t="s">
        <v>339</v>
      </c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</row>
    <row r="2495">
      <c r="A2495" s="6"/>
      <c r="B2495" s="6"/>
      <c r="C2495" s="6"/>
      <c r="D2495" s="6"/>
      <c r="E2495" s="6"/>
      <c r="F2495" s="6" t="s">
        <v>96</v>
      </c>
      <c r="G2495" s="6"/>
      <c r="H2495" s="6" t="b">
        <v>0</v>
      </c>
      <c r="I2495" s="6" t="b">
        <v>0</v>
      </c>
      <c r="J2495" s="6" t="b">
        <v>0</v>
      </c>
      <c r="K2495" s="106"/>
      <c r="L2495" s="43"/>
      <c r="M2495" s="24"/>
      <c r="N2495" s="6"/>
      <c r="O2495" s="6" t="b">
        <v>0</v>
      </c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43"/>
      <c r="AA2495" s="43"/>
      <c r="AB2495" s="43" t="s">
        <v>339</v>
      </c>
      <c r="AC2495" s="6" t="s">
        <v>339</v>
      </c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</row>
    <row r="2496">
      <c r="A2496" s="6"/>
      <c r="B2496" s="6"/>
      <c r="C2496" s="6"/>
      <c r="D2496" s="6"/>
      <c r="E2496" s="6"/>
      <c r="F2496" s="6" t="s">
        <v>96</v>
      </c>
      <c r="G2496" s="6"/>
      <c r="H2496" s="6" t="b">
        <v>0</v>
      </c>
      <c r="I2496" s="6" t="b">
        <v>0</v>
      </c>
      <c r="J2496" s="6" t="b">
        <v>0</v>
      </c>
      <c r="K2496" s="106"/>
      <c r="L2496" s="43"/>
      <c r="M2496" s="24"/>
      <c r="N2496" s="6"/>
      <c r="O2496" s="6" t="b">
        <v>0</v>
      </c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43"/>
      <c r="AA2496" s="43"/>
      <c r="AB2496" s="43" t="s">
        <v>339</v>
      </c>
      <c r="AC2496" s="6" t="s">
        <v>339</v>
      </c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</row>
    <row r="2497">
      <c r="A2497" s="6"/>
      <c r="B2497" s="6"/>
      <c r="C2497" s="6"/>
      <c r="D2497" s="6"/>
      <c r="E2497" s="6"/>
      <c r="F2497" s="6" t="s">
        <v>96</v>
      </c>
      <c r="G2497" s="6"/>
      <c r="H2497" s="6" t="b">
        <v>0</v>
      </c>
      <c r="I2497" s="6" t="b">
        <v>0</v>
      </c>
      <c r="J2497" s="6" t="b">
        <v>0</v>
      </c>
      <c r="K2497" s="106"/>
      <c r="L2497" s="43"/>
      <c r="M2497" s="24"/>
      <c r="N2497" s="6"/>
      <c r="O2497" s="6" t="b">
        <v>0</v>
      </c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43"/>
      <c r="AA2497" s="43"/>
      <c r="AB2497" s="43" t="s">
        <v>339</v>
      </c>
      <c r="AC2497" s="6" t="s">
        <v>339</v>
      </c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</row>
    <row r="2498">
      <c r="A2498" s="6"/>
      <c r="B2498" s="6"/>
      <c r="C2498" s="6"/>
      <c r="D2498" s="6"/>
      <c r="E2498" s="6"/>
      <c r="F2498" s="6" t="s">
        <v>96</v>
      </c>
      <c r="G2498" s="6"/>
      <c r="H2498" s="6" t="b">
        <v>0</v>
      </c>
      <c r="I2498" s="6" t="b">
        <v>0</v>
      </c>
      <c r="J2498" s="6" t="b">
        <v>0</v>
      </c>
      <c r="K2498" s="106"/>
      <c r="L2498" s="43"/>
      <c r="M2498" s="24"/>
      <c r="N2498" s="6"/>
      <c r="O2498" s="6" t="b">
        <v>0</v>
      </c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43"/>
      <c r="AA2498" s="43"/>
      <c r="AB2498" s="43" t="s">
        <v>339</v>
      </c>
      <c r="AC2498" s="6" t="s">
        <v>339</v>
      </c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</row>
    <row r="2499">
      <c r="A2499" s="6"/>
      <c r="B2499" s="6"/>
      <c r="C2499" s="6"/>
      <c r="D2499" s="6"/>
      <c r="E2499" s="6"/>
      <c r="F2499" s="6" t="s">
        <v>96</v>
      </c>
      <c r="G2499" s="6"/>
      <c r="H2499" s="6" t="b">
        <v>0</v>
      </c>
      <c r="I2499" s="6" t="b">
        <v>0</v>
      </c>
      <c r="J2499" s="6" t="b">
        <v>0</v>
      </c>
      <c r="K2499" s="106"/>
      <c r="L2499" s="43"/>
      <c r="M2499" s="24"/>
      <c r="N2499" s="6"/>
      <c r="O2499" s="6" t="b">
        <v>0</v>
      </c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43"/>
      <c r="AA2499" s="43"/>
      <c r="AB2499" s="43" t="s">
        <v>339</v>
      </c>
      <c r="AC2499" s="6" t="s">
        <v>339</v>
      </c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/>
    </row>
    <row r="2500">
      <c r="A2500" s="6"/>
      <c r="B2500" s="6"/>
      <c r="C2500" s="6"/>
      <c r="D2500" s="6"/>
      <c r="E2500" s="6"/>
      <c r="F2500" s="6" t="s">
        <v>96</v>
      </c>
      <c r="G2500" s="6"/>
      <c r="H2500" s="6" t="b">
        <v>0</v>
      </c>
      <c r="I2500" s="6" t="b">
        <v>0</v>
      </c>
      <c r="J2500" s="6" t="b">
        <v>0</v>
      </c>
      <c r="K2500" s="106"/>
      <c r="L2500" s="43"/>
      <c r="M2500" s="24"/>
      <c r="N2500" s="6"/>
      <c r="O2500" s="6" t="b">
        <v>0</v>
      </c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43"/>
      <c r="AA2500" s="43"/>
      <c r="AB2500" s="43" t="s">
        <v>339</v>
      </c>
      <c r="AC2500" s="6" t="s">
        <v>339</v>
      </c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</row>
    <row r="2501">
      <c r="A2501" s="6"/>
      <c r="B2501" s="6"/>
      <c r="C2501" s="6"/>
      <c r="D2501" s="6"/>
      <c r="E2501" s="6"/>
      <c r="F2501" s="6" t="s">
        <v>96</v>
      </c>
      <c r="G2501" s="6"/>
      <c r="H2501" s="6" t="b">
        <v>0</v>
      </c>
      <c r="I2501" s="6" t="b">
        <v>0</v>
      </c>
      <c r="J2501" s="6" t="b">
        <v>0</v>
      </c>
      <c r="K2501" s="106"/>
      <c r="L2501" s="43"/>
      <c r="M2501" s="24"/>
      <c r="N2501" s="6"/>
      <c r="O2501" s="6" t="b">
        <v>0</v>
      </c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43"/>
      <c r="AA2501" s="43"/>
      <c r="AB2501" s="43" t="s">
        <v>339</v>
      </c>
      <c r="AC2501" s="6" t="s">
        <v>339</v>
      </c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</row>
    <row r="2502">
      <c r="A2502" s="6"/>
      <c r="B2502" s="6"/>
      <c r="C2502" s="6"/>
      <c r="D2502" s="6"/>
      <c r="E2502" s="6"/>
      <c r="F2502" s="6" t="s">
        <v>96</v>
      </c>
      <c r="G2502" s="6"/>
      <c r="H2502" s="6" t="b">
        <v>0</v>
      </c>
      <c r="I2502" s="6" t="b">
        <v>0</v>
      </c>
      <c r="J2502" s="6" t="b">
        <v>0</v>
      </c>
      <c r="K2502" s="106"/>
      <c r="L2502" s="43"/>
      <c r="M2502" s="24"/>
      <c r="N2502" s="6"/>
      <c r="O2502" s="6" t="b">
        <v>0</v>
      </c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43"/>
      <c r="AA2502" s="43"/>
      <c r="AB2502" s="43" t="s">
        <v>339</v>
      </c>
      <c r="AC2502" s="6" t="s">
        <v>339</v>
      </c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</row>
    <row r="2503">
      <c r="A2503" s="6"/>
      <c r="B2503" s="6"/>
      <c r="C2503" s="6"/>
      <c r="D2503" s="6"/>
      <c r="E2503" s="6"/>
      <c r="F2503" s="6" t="s">
        <v>96</v>
      </c>
      <c r="G2503" s="6"/>
      <c r="H2503" s="6" t="b">
        <v>0</v>
      </c>
      <c r="I2503" s="6" t="b">
        <v>0</v>
      </c>
      <c r="J2503" s="6" t="b">
        <v>0</v>
      </c>
      <c r="K2503" s="106"/>
      <c r="L2503" s="43"/>
      <c r="M2503" s="24"/>
      <c r="N2503" s="6"/>
      <c r="O2503" s="6" t="b">
        <v>0</v>
      </c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43"/>
      <c r="AA2503" s="43"/>
      <c r="AB2503" s="43" t="s">
        <v>339</v>
      </c>
      <c r="AC2503" s="6" t="s">
        <v>339</v>
      </c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</row>
    <row r="2504">
      <c r="A2504" s="6"/>
      <c r="B2504" s="6"/>
      <c r="C2504" s="6"/>
      <c r="D2504" s="6"/>
      <c r="E2504" s="6"/>
      <c r="F2504" s="6" t="s">
        <v>96</v>
      </c>
      <c r="G2504" s="6"/>
      <c r="H2504" s="6" t="b">
        <v>0</v>
      </c>
      <c r="I2504" s="6" t="b">
        <v>0</v>
      </c>
      <c r="J2504" s="6" t="b">
        <v>0</v>
      </c>
      <c r="K2504" s="106"/>
      <c r="L2504" s="43"/>
      <c r="M2504" s="24"/>
      <c r="N2504" s="6"/>
      <c r="O2504" s="6" t="b">
        <v>0</v>
      </c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43"/>
      <c r="AA2504" s="43"/>
      <c r="AB2504" s="43" t="s">
        <v>339</v>
      </c>
      <c r="AC2504" s="6" t="s">
        <v>339</v>
      </c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</row>
    <row r="2505">
      <c r="A2505" s="6"/>
      <c r="B2505" s="6"/>
      <c r="C2505" s="6"/>
      <c r="D2505" s="6"/>
      <c r="E2505" s="6"/>
      <c r="F2505" s="6" t="s">
        <v>96</v>
      </c>
      <c r="G2505" s="6"/>
      <c r="H2505" s="6" t="b">
        <v>0</v>
      </c>
      <c r="I2505" s="6" t="b">
        <v>0</v>
      </c>
      <c r="J2505" s="6" t="b">
        <v>0</v>
      </c>
      <c r="K2505" s="106"/>
      <c r="L2505" s="43"/>
      <c r="M2505" s="24"/>
      <c r="N2505" s="6"/>
      <c r="O2505" s="6" t="b">
        <v>0</v>
      </c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43"/>
      <c r="AA2505" s="43"/>
      <c r="AB2505" s="43" t="s">
        <v>339</v>
      </c>
      <c r="AC2505" s="6" t="s">
        <v>339</v>
      </c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/>
    </row>
    <row r="2506">
      <c r="A2506" s="6"/>
      <c r="B2506" s="6"/>
      <c r="C2506" s="6"/>
      <c r="D2506" s="6"/>
      <c r="E2506" s="6"/>
      <c r="F2506" s="6" t="s">
        <v>96</v>
      </c>
      <c r="G2506" s="6"/>
      <c r="H2506" s="6" t="b">
        <v>0</v>
      </c>
      <c r="I2506" s="6" t="b">
        <v>0</v>
      </c>
      <c r="J2506" s="6" t="b">
        <v>0</v>
      </c>
      <c r="K2506" s="106"/>
      <c r="L2506" s="43"/>
      <c r="M2506" s="24"/>
      <c r="N2506" s="6"/>
      <c r="O2506" s="6" t="b">
        <v>0</v>
      </c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43"/>
      <c r="AA2506" s="43"/>
      <c r="AB2506" s="43" t="s">
        <v>339</v>
      </c>
      <c r="AC2506" s="6" t="s">
        <v>339</v>
      </c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</row>
    <row r="2507">
      <c r="A2507" s="6"/>
      <c r="B2507" s="6"/>
      <c r="C2507" s="6"/>
      <c r="D2507" s="6"/>
      <c r="E2507" s="6"/>
      <c r="F2507" s="6" t="s">
        <v>96</v>
      </c>
      <c r="G2507" s="6"/>
      <c r="H2507" s="6" t="b">
        <v>0</v>
      </c>
      <c r="I2507" s="6" t="b">
        <v>0</v>
      </c>
      <c r="J2507" s="6" t="b">
        <v>0</v>
      </c>
      <c r="K2507" s="106"/>
      <c r="L2507" s="43"/>
      <c r="M2507" s="24"/>
      <c r="N2507" s="6"/>
      <c r="O2507" s="6" t="b">
        <v>0</v>
      </c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43"/>
      <c r="AA2507" s="43"/>
      <c r="AB2507" s="43" t="s">
        <v>339</v>
      </c>
      <c r="AC2507" s="6" t="s">
        <v>339</v>
      </c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</row>
    <row r="2508">
      <c r="A2508" s="6"/>
      <c r="B2508" s="6"/>
      <c r="C2508" s="6"/>
      <c r="D2508" s="6"/>
      <c r="E2508" s="6"/>
      <c r="F2508" s="6" t="s">
        <v>96</v>
      </c>
      <c r="G2508" s="6"/>
      <c r="H2508" s="6" t="b">
        <v>0</v>
      </c>
      <c r="I2508" s="6" t="b">
        <v>0</v>
      </c>
      <c r="J2508" s="6" t="b">
        <v>0</v>
      </c>
      <c r="K2508" s="106"/>
      <c r="L2508" s="43"/>
      <c r="M2508" s="24"/>
      <c r="N2508" s="6"/>
      <c r="O2508" s="6" t="b">
        <v>0</v>
      </c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43"/>
      <c r="AA2508" s="43"/>
      <c r="AB2508" s="43" t="s">
        <v>339</v>
      </c>
      <c r="AC2508" s="6" t="s">
        <v>339</v>
      </c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</row>
    <row r="2509">
      <c r="A2509" s="6"/>
      <c r="B2509" s="6"/>
      <c r="C2509" s="6"/>
      <c r="D2509" s="6"/>
      <c r="E2509" s="6"/>
      <c r="F2509" s="6" t="s">
        <v>96</v>
      </c>
      <c r="G2509" s="6"/>
      <c r="H2509" s="6" t="b">
        <v>0</v>
      </c>
      <c r="I2509" s="6" t="b">
        <v>0</v>
      </c>
      <c r="J2509" s="6" t="b">
        <v>0</v>
      </c>
      <c r="K2509" s="106"/>
      <c r="L2509" s="43"/>
      <c r="M2509" s="24"/>
      <c r="N2509" s="6"/>
      <c r="O2509" s="6" t="b">
        <v>0</v>
      </c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43"/>
      <c r="AA2509" s="43"/>
      <c r="AB2509" s="43" t="s">
        <v>339</v>
      </c>
      <c r="AC2509" s="6" t="s">
        <v>339</v>
      </c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</row>
    <row r="2510">
      <c r="A2510" s="6"/>
      <c r="B2510" s="6"/>
      <c r="C2510" s="6"/>
      <c r="D2510" s="6"/>
      <c r="E2510" s="6"/>
      <c r="F2510" s="6" t="s">
        <v>96</v>
      </c>
      <c r="G2510" s="6"/>
      <c r="H2510" s="6" t="b">
        <v>0</v>
      </c>
      <c r="I2510" s="6" t="b">
        <v>0</v>
      </c>
      <c r="J2510" s="6" t="b">
        <v>0</v>
      </c>
      <c r="K2510" s="106"/>
      <c r="L2510" s="43"/>
      <c r="M2510" s="24"/>
      <c r="N2510" s="6"/>
      <c r="O2510" s="6" t="b">
        <v>0</v>
      </c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43"/>
      <c r="AA2510" s="43"/>
      <c r="AB2510" s="43" t="s">
        <v>339</v>
      </c>
      <c r="AC2510" s="6" t="s">
        <v>339</v>
      </c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</row>
    <row r="2511">
      <c r="A2511" s="6"/>
      <c r="B2511" s="6"/>
      <c r="C2511" s="6"/>
      <c r="D2511" s="6"/>
      <c r="E2511" s="6"/>
      <c r="F2511" s="6" t="s">
        <v>96</v>
      </c>
      <c r="G2511" s="6"/>
      <c r="H2511" s="6" t="b">
        <v>0</v>
      </c>
      <c r="I2511" s="6" t="b">
        <v>0</v>
      </c>
      <c r="J2511" s="6" t="b">
        <v>0</v>
      </c>
      <c r="K2511" s="106"/>
      <c r="L2511" s="43"/>
      <c r="M2511" s="24"/>
      <c r="N2511" s="6"/>
      <c r="O2511" s="6" t="b">
        <v>0</v>
      </c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43"/>
      <c r="AA2511" s="43"/>
      <c r="AB2511" s="43" t="s">
        <v>339</v>
      </c>
      <c r="AC2511" s="6" t="s">
        <v>339</v>
      </c>
      <c r="AD2511" s="6"/>
      <c r="AE2511" s="6"/>
      <c r="AF2511" s="6"/>
      <c r="AG2511" s="6"/>
      <c r="AH2511" s="6"/>
      <c r="AI2511" s="6"/>
      <c r="AJ2511" s="6"/>
      <c r="AK2511" s="6"/>
      <c r="AL2511" s="6"/>
      <c r="AM2511" s="6"/>
      <c r="AN2511" s="6"/>
      <c r="AO2511" s="6"/>
      <c r="AP2511" s="6"/>
      <c r="AQ2511" s="6"/>
      <c r="AR2511" s="6"/>
    </row>
    <row r="2512">
      <c r="A2512" s="6"/>
      <c r="B2512" s="6"/>
      <c r="C2512" s="6"/>
      <c r="D2512" s="6"/>
      <c r="E2512" s="6"/>
      <c r="F2512" s="6" t="s">
        <v>96</v>
      </c>
      <c r="G2512" s="6"/>
      <c r="H2512" s="6" t="b">
        <v>0</v>
      </c>
      <c r="I2512" s="6" t="b">
        <v>0</v>
      </c>
      <c r="J2512" s="6" t="b">
        <v>0</v>
      </c>
      <c r="K2512" s="106"/>
      <c r="L2512" s="43"/>
      <c r="M2512" s="24"/>
      <c r="N2512" s="6"/>
      <c r="O2512" s="6" t="b">
        <v>0</v>
      </c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43"/>
      <c r="AA2512" s="43"/>
      <c r="AB2512" s="43" t="s">
        <v>339</v>
      </c>
      <c r="AC2512" s="6" t="s">
        <v>339</v>
      </c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</row>
    <row r="2513">
      <c r="A2513" s="6"/>
      <c r="B2513" s="6"/>
      <c r="C2513" s="6"/>
      <c r="D2513" s="6"/>
      <c r="E2513" s="6"/>
      <c r="F2513" s="6" t="s">
        <v>96</v>
      </c>
      <c r="G2513" s="6"/>
      <c r="H2513" s="6" t="b">
        <v>0</v>
      </c>
      <c r="I2513" s="6" t="b">
        <v>0</v>
      </c>
      <c r="J2513" s="6" t="b">
        <v>0</v>
      </c>
      <c r="K2513" s="106"/>
      <c r="L2513" s="43"/>
      <c r="M2513" s="24"/>
      <c r="N2513" s="6"/>
      <c r="O2513" s="6" t="b">
        <v>0</v>
      </c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43"/>
      <c r="AA2513" s="43"/>
      <c r="AB2513" s="43" t="s">
        <v>339</v>
      </c>
      <c r="AC2513" s="6" t="s">
        <v>339</v>
      </c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</row>
    <row r="2514">
      <c r="A2514" s="6"/>
      <c r="B2514" s="6"/>
      <c r="C2514" s="6"/>
      <c r="D2514" s="6"/>
      <c r="E2514" s="6"/>
      <c r="F2514" s="6" t="s">
        <v>96</v>
      </c>
      <c r="G2514" s="6"/>
      <c r="H2514" s="6" t="b">
        <v>0</v>
      </c>
      <c r="I2514" s="6" t="b">
        <v>0</v>
      </c>
      <c r="J2514" s="6" t="b">
        <v>0</v>
      </c>
      <c r="K2514" s="106"/>
      <c r="L2514" s="43"/>
      <c r="M2514" s="24"/>
      <c r="N2514" s="6"/>
      <c r="O2514" s="6" t="b">
        <v>0</v>
      </c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43"/>
      <c r="AA2514" s="43"/>
      <c r="AB2514" s="43" t="s">
        <v>339</v>
      </c>
      <c r="AC2514" s="6" t="s">
        <v>339</v>
      </c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</row>
    <row r="2515">
      <c r="A2515" s="6"/>
      <c r="B2515" s="6"/>
      <c r="C2515" s="6"/>
      <c r="D2515" s="6"/>
      <c r="E2515" s="6"/>
      <c r="F2515" s="6" t="s">
        <v>96</v>
      </c>
      <c r="G2515" s="6"/>
      <c r="H2515" s="6" t="b">
        <v>0</v>
      </c>
      <c r="I2515" s="6" t="b">
        <v>0</v>
      </c>
      <c r="J2515" s="6" t="b">
        <v>0</v>
      </c>
      <c r="K2515" s="106"/>
      <c r="L2515" s="43"/>
      <c r="M2515" s="24"/>
      <c r="N2515" s="6"/>
      <c r="O2515" s="6" t="b">
        <v>0</v>
      </c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43"/>
      <c r="AA2515" s="43"/>
      <c r="AB2515" s="43" t="s">
        <v>339</v>
      </c>
      <c r="AC2515" s="6" t="s">
        <v>339</v>
      </c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</row>
    <row r="2516">
      <c r="A2516" s="6"/>
      <c r="B2516" s="6"/>
      <c r="C2516" s="6"/>
      <c r="D2516" s="6"/>
      <c r="E2516" s="6"/>
      <c r="F2516" s="6" t="s">
        <v>96</v>
      </c>
      <c r="G2516" s="6"/>
      <c r="H2516" s="6" t="b">
        <v>0</v>
      </c>
      <c r="I2516" s="6" t="b">
        <v>0</v>
      </c>
      <c r="J2516" s="6" t="b">
        <v>0</v>
      </c>
      <c r="K2516" s="106"/>
      <c r="L2516" s="43"/>
      <c r="M2516" s="24"/>
      <c r="N2516" s="6"/>
      <c r="O2516" s="6" t="b">
        <v>0</v>
      </c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43"/>
      <c r="AA2516" s="43"/>
      <c r="AB2516" s="43" t="s">
        <v>339</v>
      </c>
      <c r="AC2516" s="6" t="s">
        <v>339</v>
      </c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</row>
    <row r="2517">
      <c r="A2517" s="6"/>
      <c r="B2517" s="6"/>
      <c r="C2517" s="6"/>
      <c r="D2517" s="6"/>
      <c r="E2517" s="6"/>
      <c r="F2517" s="6" t="s">
        <v>96</v>
      </c>
      <c r="G2517" s="6"/>
      <c r="H2517" s="6" t="b">
        <v>0</v>
      </c>
      <c r="I2517" s="6" t="b">
        <v>0</v>
      </c>
      <c r="J2517" s="6" t="b">
        <v>0</v>
      </c>
      <c r="K2517" s="106"/>
      <c r="L2517" s="43"/>
      <c r="M2517" s="24"/>
      <c r="N2517" s="6"/>
      <c r="O2517" s="6" t="b">
        <v>0</v>
      </c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43"/>
      <c r="AA2517" s="43"/>
      <c r="AB2517" s="43" t="s">
        <v>339</v>
      </c>
      <c r="AC2517" s="6" t="s">
        <v>339</v>
      </c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</row>
    <row r="2518">
      <c r="A2518" s="6"/>
      <c r="B2518" s="6"/>
      <c r="C2518" s="6"/>
      <c r="D2518" s="6"/>
      <c r="E2518" s="6"/>
      <c r="F2518" s="6" t="s">
        <v>96</v>
      </c>
      <c r="G2518" s="6"/>
      <c r="H2518" s="6" t="b">
        <v>0</v>
      </c>
      <c r="I2518" s="6" t="b">
        <v>0</v>
      </c>
      <c r="J2518" s="6" t="b">
        <v>0</v>
      </c>
      <c r="K2518" s="106"/>
      <c r="L2518" s="43"/>
      <c r="M2518" s="24"/>
      <c r="N2518" s="6"/>
      <c r="O2518" s="6" t="b">
        <v>0</v>
      </c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43"/>
      <c r="AA2518" s="43"/>
      <c r="AB2518" s="43" t="s">
        <v>339</v>
      </c>
      <c r="AC2518" s="6" t="s">
        <v>339</v>
      </c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</row>
    <row r="2519">
      <c r="A2519" s="6"/>
      <c r="B2519" s="6"/>
      <c r="C2519" s="6"/>
      <c r="D2519" s="6"/>
      <c r="E2519" s="6"/>
      <c r="F2519" s="6" t="s">
        <v>96</v>
      </c>
      <c r="G2519" s="6"/>
      <c r="H2519" s="6" t="b">
        <v>0</v>
      </c>
      <c r="I2519" s="6" t="b">
        <v>0</v>
      </c>
      <c r="J2519" s="6" t="b">
        <v>0</v>
      </c>
      <c r="K2519" s="106"/>
      <c r="L2519" s="43"/>
      <c r="M2519" s="24"/>
      <c r="N2519" s="6"/>
      <c r="O2519" s="6" t="b">
        <v>0</v>
      </c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43"/>
      <c r="AA2519" s="43"/>
      <c r="AB2519" s="43" t="s">
        <v>339</v>
      </c>
      <c r="AC2519" s="6" t="s">
        <v>339</v>
      </c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</row>
    <row r="2520">
      <c r="A2520" s="6"/>
      <c r="B2520" s="6"/>
      <c r="C2520" s="6"/>
      <c r="D2520" s="6"/>
      <c r="E2520" s="6"/>
      <c r="F2520" s="6" t="s">
        <v>96</v>
      </c>
      <c r="G2520" s="6"/>
      <c r="H2520" s="6" t="b">
        <v>0</v>
      </c>
      <c r="I2520" s="6" t="b">
        <v>0</v>
      </c>
      <c r="J2520" s="6" t="b">
        <v>0</v>
      </c>
      <c r="K2520" s="106"/>
      <c r="L2520" s="43"/>
      <c r="M2520" s="24"/>
      <c r="N2520" s="6"/>
      <c r="O2520" s="6" t="b">
        <v>0</v>
      </c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43"/>
      <c r="AA2520" s="43"/>
      <c r="AB2520" s="43" t="s">
        <v>339</v>
      </c>
      <c r="AC2520" s="6" t="s">
        <v>339</v>
      </c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</row>
    <row r="2521">
      <c r="A2521" s="6"/>
      <c r="B2521" s="6"/>
      <c r="C2521" s="6"/>
      <c r="D2521" s="6"/>
      <c r="E2521" s="6"/>
      <c r="F2521" s="6" t="s">
        <v>96</v>
      </c>
      <c r="G2521" s="6"/>
      <c r="H2521" s="6" t="b">
        <v>0</v>
      </c>
      <c r="I2521" s="6" t="b">
        <v>0</v>
      </c>
      <c r="J2521" s="6" t="b">
        <v>0</v>
      </c>
      <c r="K2521" s="106"/>
      <c r="L2521" s="43"/>
      <c r="M2521" s="24"/>
      <c r="N2521" s="6"/>
      <c r="O2521" s="6" t="b">
        <v>0</v>
      </c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43"/>
      <c r="AA2521" s="43"/>
      <c r="AB2521" s="43" t="s">
        <v>339</v>
      </c>
      <c r="AC2521" s="6" t="s">
        <v>339</v>
      </c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</row>
    <row r="2522">
      <c r="A2522" s="6"/>
      <c r="B2522" s="6"/>
      <c r="C2522" s="6"/>
      <c r="D2522" s="6"/>
      <c r="E2522" s="6"/>
      <c r="F2522" s="6" t="s">
        <v>96</v>
      </c>
      <c r="G2522" s="6"/>
      <c r="H2522" s="6" t="b">
        <v>0</v>
      </c>
      <c r="I2522" s="6" t="b">
        <v>0</v>
      </c>
      <c r="J2522" s="6" t="b">
        <v>0</v>
      </c>
      <c r="K2522" s="106"/>
      <c r="L2522" s="43"/>
      <c r="M2522" s="24"/>
      <c r="N2522" s="6"/>
      <c r="O2522" s="6" t="b">
        <v>0</v>
      </c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43"/>
      <c r="AA2522" s="43"/>
      <c r="AB2522" s="43" t="s">
        <v>339</v>
      </c>
      <c r="AC2522" s="6" t="s">
        <v>339</v>
      </c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</row>
    <row r="2523">
      <c r="A2523" s="6"/>
      <c r="B2523" s="6"/>
      <c r="C2523" s="6"/>
      <c r="D2523" s="6"/>
      <c r="E2523" s="6"/>
      <c r="F2523" s="6" t="s">
        <v>96</v>
      </c>
      <c r="G2523" s="6"/>
      <c r="H2523" s="6" t="b">
        <v>0</v>
      </c>
      <c r="I2523" s="6" t="b">
        <v>0</v>
      </c>
      <c r="J2523" s="6" t="b">
        <v>0</v>
      </c>
      <c r="K2523" s="106"/>
      <c r="L2523" s="43"/>
      <c r="M2523" s="24"/>
      <c r="N2523" s="6"/>
      <c r="O2523" s="6" t="b">
        <v>0</v>
      </c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43"/>
      <c r="AA2523" s="43"/>
      <c r="AB2523" s="43" t="s">
        <v>339</v>
      </c>
      <c r="AC2523" s="6" t="s">
        <v>339</v>
      </c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/>
    </row>
    <row r="2524">
      <c r="A2524" s="6"/>
      <c r="B2524" s="6"/>
      <c r="C2524" s="6"/>
      <c r="D2524" s="6"/>
      <c r="E2524" s="6"/>
      <c r="F2524" s="6" t="s">
        <v>96</v>
      </c>
      <c r="G2524" s="6"/>
      <c r="H2524" s="6" t="b">
        <v>0</v>
      </c>
      <c r="I2524" s="6" t="b">
        <v>0</v>
      </c>
      <c r="J2524" s="6" t="b">
        <v>0</v>
      </c>
      <c r="K2524" s="106"/>
      <c r="L2524" s="43"/>
      <c r="M2524" s="24"/>
      <c r="N2524" s="6"/>
      <c r="O2524" s="6" t="b">
        <v>0</v>
      </c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43"/>
      <c r="AA2524" s="43"/>
      <c r="AB2524" s="43" t="s">
        <v>339</v>
      </c>
      <c r="AC2524" s="6" t="s">
        <v>339</v>
      </c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</row>
    <row r="2525">
      <c r="A2525" s="6"/>
      <c r="B2525" s="6"/>
      <c r="C2525" s="6"/>
      <c r="D2525" s="6"/>
      <c r="E2525" s="6"/>
      <c r="F2525" s="6" t="s">
        <v>96</v>
      </c>
      <c r="G2525" s="6"/>
      <c r="H2525" s="6" t="b">
        <v>0</v>
      </c>
      <c r="I2525" s="6" t="b">
        <v>0</v>
      </c>
      <c r="J2525" s="6" t="b">
        <v>0</v>
      </c>
      <c r="K2525" s="106"/>
      <c r="L2525" s="43"/>
      <c r="M2525" s="24"/>
      <c r="N2525" s="6"/>
      <c r="O2525" s="6" t="b">
        <v>0</v>
      </c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43"/>
      <c r="AA2525" s="43"/>
      <c r="AB2525" s="43" t="s">
        <v>339</v>
      </c>
      <c r="AC2525" s="6" t="s">
        <v>339</v>
      </c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</row>
    <row r="2526">
      <c r="A2526" s="6"/>
      <c r="B2526" s="6"/>
      <c r="C2526" s="6"/>
      <c r="D2526" s="6"/>
      <c r="E2526" s="6"/>
      <c r="F2526" s="6" t="s">
        <v>96</v>
      </c>
      <c r="G2526" s="6"/>
      <c r="H2526" s="6" t="b">
        <v>0</v>
      </c>
      <c r="I2526" s="6" t="b">
        <v>0</v>
      </c>
      <c r="J2526" s="6" t="b">
        <v>0</v>
      </c>
      <c r="K2526" s="106"/>
      <c r="L2526" s="43"/>
      <c r="M2526" s="24"/>
      <c r="N2526" s="6"/>
      <c r="O2526" s="6" t="b">
        <v>0</v>
      </c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43"/>
      <c r="AA2526" s="43"/>
      <c r="AB2526" s="43" t="s">
        <v>339</v>
      </c>
      <c r="AC2526" s="6" t="s">
        <v>339</v>
      </c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</row>
    <row r="2527">
      <c r="A2527" s="6"/>
      <c r="B2527" s="6"/>
      <c r="C2527" s="6"/>
      <c r="D2527" s="6"/>
      <c r="E2527" s="6"/>
      <c r="F2527" s="6" t="s">
        <v>96</v>
      </c>
      <c r="G2527" s="6"/>
      <c r="H2527" s="6" t="b">
        <v>0</v>
      </c>
      <c r="I2527" s="6" t="b">
        <v>0</v>
      </c>
      <c r="J2527" s="6" t="b">
        <v>0</v>
      </c>
      <c r="K2527" s="106"/>
      <c r="L2527" s="43"/>
      <c r="M2527" s="24"/>
      <c r="N2527" s="6"/>
      <c r="O2527" s="6" t="b">
        <v>0</v>
      </c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43"/>
      <c r="AA2527" s="43"/>
      <c r="AB2527" s="43" t="s">
        <v>339</v>
      </c>
      <c r="AC2527" s="6" t="s">
        <v>339</v>
      </c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</row>
    <row r="2528">
      <c r="A2528" s="6"/>
      <c r="B2528" s="6"/>
      <c r="C2528" s="6"/>
      <c r="D2528" s="6"/>
      <c r="E2528" s="6"/>
      <c r="F2528" s="6" t="s">
        <v>96</v>
      </c>
      <c r="G2528" s="6"/>
      <c r="H2528" s="6" t="b">
        <v>0</v>
      </c>
      <c r="I2528" s="6" t="b">
        <v>0</v>
      </c>
      <c r="J2528" s="6" t="b">
        <v>0</v>
      </c>
      <c r="K2528" s="106"/>
      <c r="L2528" s="43"/>
      <c r="M2528" s="24"/>
      <c r="N2528" s="6"/>
      <c r="O2528" s="6" t="b">
        <v>0</v>
      </c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43"/>
      <c r="AA2528" s="43"/>
      <c r="AB2528" s="43" t="s">
        <v>339</v>
      </c>
      <c r="AC2528" s="6" t="s">
        <v>339</v>
      </c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</row>
    <row r="2529">
      <c r="A2529" s="6"/>
      <c r="B2529" s="6"/>
      <c r="C2529" s="6"/>
      <c r="D2529" s="6"/>
      <c r="E2529" s="6"/>
      <c r="F2529" s="6" t="s">
        <v>96</v>
      </c>
      <c r="G2529" s="6"/>
      <c r="H2529" s="6" t="b">
        <v>0</v>
      </c>
      <c r="I2529" s="6" t="b">
        <v>0</v>
      </c>
      <c r="J2529" s="6" t="b">
        <v>0</v>
      </c>
      <c r="K2529" s="106"/>
      <c r="L2529" s="43"/>
      <c r="M2529" s="24"/>
      <c r="N2529" s="6"/>
      <c r="O2529" s="6" t="b">
        <v>0</v>
      </c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43"/>
      <c r="AA2529" s="43"/>
      <c r="AB2529" s="43" t="s">
        <v>339</v>
      </c>
      <c r="AC2529" s="6" t="s">
        <v>339</v>
      </c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/>
    </row>
    <row r="2530">
      <c r="A2530" s="6"/>
      <c r="B2530" s="6"/>
      <c r="C2530" s="6"/>
      <c r="D2530" s="6"/>
      <c r="E2530" s="6"/>
      <c r="F2530" s="6" t="s">
        <v>96</v>
      </c>
      <c r="G2530" s="6"/>
      <c r="H2530" s="6" t="b">
        <v>0</v>
      </c>
      <c r="I2530" s="6" t="b">
        <v>0</v>
      </c>
      <c r="J2530" s="6" t="b">
        <v>0</v>
      </c>
      <c r="K2530" s="106"/>
      <c r="L2530" s="43"/>
      <c r="M2530" s="24"/>
      <c r="N2530" s="6"/>
      <c r="O2530" s="6" t="b">
        <v>0</v>
      </c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43"/>
      <c r="AA2530" s="43"/>
      <c r="AB2530" s="43" t="s">
        <v>339</v>
      </c>
      <c r="AC2530" s="6" t="s">
        <v>339</v>
      </c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</row>
    <row r="2531">
      <c r="A2531" s="6"/>
      <c r="B2531" s="6"/>
      <c r="C2531" s="6"/>
      <c r="D2531" s="6"/>
      <c r="E2531" s="6"/>
      <c r="F2531" s="6" t="s">
        <v>96</v>
      </c>
      <c r="G2531" s="6"/>
      <c r="H2531" s="6" t="b">
        <v>0</v>
      </c>
      <c r="I2531" s="6" t="b">
        <v>0</v>
      </c>
      <c r="J2531" s="6" t="b">
        <v>0</v>
      </c>
      <c r="K2531" s="106"/>
      <c r="L2531" s="43"/>
      <c r="M2531" s="24"/>
      <c r="N2531" s="6"/>
      <c r="O2531" s="6" t="b">
        <v>0</v>
      </c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43"/>
      <c r="AA2531" s="43"/>
      <c r="AB2531" s="43" t="s">
        <v>339</v>
      </c>
      <c r="AC2531" s="6" t="s">
        <v>339</v>
      </c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</row>
    <row r="2532">
      <c r="A2532" s="6"/>
      <c r="B2532" s="6"/>
      <c r="C2532" s="6"/>
      <c r="D2532" s="6"/>
      <c r="E2532" s="6"/>
      <c r="F2532" s="6" t="s">
        <v>96</v>
      </c>
      <c r="G2532" s="6"/>
      <c r="H2532" s="6" t="b">
        <v>0</v>
      </c>
      <c r="I2532" s="6" t="b">
        <v>0</v>
      </c>
      <c r="J2532" s="6" t="b">
        <v>0</v>
      </c>
      <c r="K2532" s="106"/>
      <c r="L2532" s="43"/>
      <c r="M2532" s="24"/>
      <c r="N2532" s="6"/>
      <c r="O2532" s="6" t="b">
        <v>0</v>
      </c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43"/>
      <c r="AA2532" s="43"/>
      <c r="AB2532" s="43" t="s">
        <v>339</v>
      </c>
      <c r="AC2532" s="6" t="s">
        <v>339</v>
      </c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</row>
    <row r="2533">
      <c r="A2533" s="6"/>
      <c r="B2533" s="6"/>
      <c r="C2533" s="6"/>
      <c r="D2533" s="6"/>
      <c r="E2533" s="6"/>
      <c r="F2533" s="6" t="s">
        <v>96</v>
      </c>
      <c r="G2533" s="6"/>
      <c r="H2533" s="6" t="b">
        <v>0</v>
      </c>
      <c r="I2533" s="6" t="b">
        <v>0</v>
      </c>
      <c r="J2533" s="6" t="b">
        <v>0</v>
      </c>
      <c r="K2533" s="106"/>
      <c r="L2533" s="43"/>
      <c r="M2533" s="24"/>
      <c r="N2533" s="6"/>
      <c r="O2533" s="6" t="b">
        <v>0</v>
      </c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43"/>
      <c r="AA2533" s="43"/>
      <c r="AB2533" s="43" t="s">
        <v>339</v>
      </c>
      <c r="AC2533" s="6" t="s">
        <v>339</v>
      </c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</row>
    <row r="2534">
      <c r="A2534" s="6"/>
      <c r="B2534" s="6"/>
      <c r="C2534" s="6"/>
      <c r="D2534" s="6"/>
      <c r="E2534" s="6"/>
      <c r="F2534" s="6" t="s">
        <v>96</v>
      </c>
      <c r="G2534" s="6"/>
      <c r="H2534" s="6" t="b">
        <v>0</v>
      </c>
      <c r="I2534" s="6" t="b">
        <v>0</v>
      </c>
      <c r="J2534" s="6" t="b">
        <v>0</v>
      </c>
      <c r="K2534" s="106"/>
      <c r="L2534" s="43"/>
      <c r="M2534" s="24"/>
      <c r="N2534" s="6"/>
      <c r="O2534" s="6" t="b">
        <v>0</v>
      </c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43"/>
      <c r="AA2534" s="43"/>
      <c r="AB2534" s="43" t="s">
        <v>339</v>
      </c>
      <c r="AC2534" s="6" t="s">
        <v>339</v>
      </c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</row>
    <row r="2535">
      <c r="A2535" s="6"/>
      <c r="B2535" s="6"/>
      <c r="C2535" s="6"/>
      <c r="D2535" s="6"/>
      <c r="E2535" s="6"/>
      <c r="F2535" s="6" t="s">
        <v>96</v>
      </c>
      <c r="G2535" s="6"/>
      <c r="H2535" s="6" t="b">
        <v>0</v>
      </c>
      <c r="I2535" s="6" t="b">
        <v>0</v>
      </c>
      <c r="J2535" s="6" t="b">
        <v>0</v>
      </c>
      <c r="K2535" s="106"/>
      <c r="L2535" s="43"/>
      <c r="M2535" s="24"/>
      <c r="N2535" s="6"/>
      <c r="O2535" s="6" t="b">
        <v>0</v>
      </c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43"/>
      <c r="AA2535" s="43"/>
      <c r="AB2535" s="43" t="s">
        <v>339</v>
      </c>
      <c r="AC2535" s="6" t="s">
        <v>339</v>
      </c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6"/>
      <c r="AO2535" s="6"/>
      <c r="AP2535" s="6"/>
      <c r="AQ2535" s="6"/>
      <c r="AR2535" s="6"/>
    </row>
    <row r="2536">
      <c r="A2536" s="6"/>
      <c r="B2536" s="6"/>
      <c r="C2536" s="6"/>
      <c r="D2536" s="6"/>
      <c r="E2536" s="6"/>
      <c r="F2536" s="6" t="s">
        <v>96</v>
      </c>
      <c r="G2536" s="6"/>
      <c r="H2536" s="6" t="b">
        <v>0</v>
      </c>
      <c r="I2536" s="6" t="b">
        <v>0</v>
      </c>
      <c r="J2536" s="6" t="b">
        <v>0</v>
      </c>
      <c r="K2536" s="106"/>
      <c r="L2536" s="43"/>
      <c r="M2536" s="24"/>
      <c r="N2536" s="6"/>
      <c r="O2536" s="6" t="b">
        <v>0</v>
      </c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43"/>
      <c r="AA2536" s="43"/>
      <c r="AB2536" s="43" t="s">
        <v>339</v>
      </c>
      <c r="AC2536" s="6" t="s">
        <v>339</v>
      </c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</row>
    <row r="2537">
      <c r="A2537" s="6"/>
      <c r="B2537" s="6"/>
      <c r="C2537" s="6"/>
      <c r="D2537" s="6"/>
      <c r="E2537" s="6"/>
      <c r="F2537" s="6" t="s">
        <v>96</v>
      </c>
      <c r="G2537" s="6"/>
      <c r="H2537" s="6" t="b">
        <v>0</v>
      </c>
      <c r="I2537" s="6" t="b">
        <v>0</v>
      </c>
      <c r="J2537" s="6" t="b">
        <v>0</v>
      </c>
      <c r="K2537" s="106"/>
      <c r="L2537" s="43"/>
      <c r="M2537" s="24"/>
      <c r="N2537" s="6"/>
      <c r="O2537" s="6" t="b">
        <v>0</v>
      </c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43"/>
      <c r="AA2537" s="43"/>
      <c r="AB2537" s="43" t="s">
        <v>339</v>
      </c>
      <c r="AC2537" s="6" t="s">
        <v>339</v>
      </c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</row>
    <row r="2538">
      <c r="A2538" s="6"/>
      <c r="B2538" s="6"/>
      <c r="C2538" s="6"/>
      <c r="D2538" s="6"/>
      <c r="E2538" s="6"/>
      <c r="F2538" s="6" t="s">
        <v>96</v>
      </c>
      <c r="G2538" s="6"/>
      <c r="H2538" s="6" t="b">
        <v>0</v>
      </c>
      <c r="I2538" s="6" t="b">
        <v>0</v>
      </c>
      <c r="J2538" s="6" t="b">
        <v>0</v>
      </c>
      <c r="K2538" s="106"/>
      <c r="L2538" s="43"/>
      <c r="M2538" s="24"/>
      <c r="N2538" s="6"/>
      <c r="O2538" s="6" t="b">
        <v>0</v>
      </c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43"/>
      <c r="AA2538" s="43"/>
      <c r="AB2538" s="43" t="s">
        <v>339</v>
      </c>
      <c r="AC2538" s="6" t="s">
        <v>339</v>
      </c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</row>
    <row r="2539">
      <c r="A2539" s="6"/>
      <c r="B2539" s="6"/>
      <c r="C2539" s="6"/>
      <c r="D2539" s="6"/>
      <c r="E2539" s="6"/>
      <c r="F2539" s="6" t="s">
        <v>96</v>
      </c>
      <c r="G2539" s="6"/>
      <c r="H2539" s="6" t="b">
        <v>0</v>
      </c>
      <c r="I2539" s="6" t="b">
        <v>0</v>
      </c>
      <c r="J2539" s="6" t="b">
        <v>0</v>
      </c>
      <c r="K2539" s="106"/>
      <c r="L2539" s="43"/>
      <c r="M2539" s="24"/>
      <c r="N2539" s="6"/>
      <c r="O2539" s="6" t="b">
        <v>0</v>
      </c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43"/>
      <c r="AA2539" s="43"/>
      <c r="AB2539" s="43" t="s">
        <v>339</v>
      </c>
      <c r="AC2539" s="6" t="s">
        <v>339</v>
      </c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</row>
    <row r="2540">
      <c r="A2540" s="6"/>
      <c r="B2540" s="6"/>
      <c r="C2540" s="6"/>
      <c r="D2540" s="6"/>
      <c r="E2540" s="6"/>
      <c r="F2540" s="6" t="s">
        <v>96</v>
      </c>
      <c r="G2540" s="6"/>
      <c r="H2540" s="6" t="b">
        <v>0</v>
      </c>
      <c r="I2540" s="6" t="b">
        <v>0</v>
      </c>
      <c r="J2540" s="6" t="b">
        <v>0</v>
      </c>
      <c r="K2540" s="106"/>
      <c r="L2540" s="43"/>
      <c r="M2540" s="24"/>
      <c r="N2540" s="6"/>
      <c r="O2540" s="6" t="b">
        <v>0</v>
      </c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43"/>
      <c r="AA2540" s="43"/>
      <c r="AB2540" s="43" t="s">
        <v>339</v>
      </c>
      <c r="AC2540" s="6" t="s">
        <v>339</v>
      </c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</row>
    <row r="2541">
      <c r="A2541" s="6"/>
      <c r="B2541" s="6"/>
      <c r="C2541" s="6"/>
      <c r="D2541" s="6"/>
      <c r="E2541" s="6"/>
      <c r="F2541" s="6" t="s">
        <v>96</v>
      </c>
      <c r="G2541" s="6"/>
      <c r="H2541" s="6" t="b">
        <v>0</v>
      </c>
      <c r="I2541" s="6" t="b">
        <v>0</v>
      </c>
      <c r="J2541" s="6" t="b">
        <v>0</v>
      </c>
      <c r="K2541" s="106"/>
      <c r="L2541" s="43"/>
      <c r="M2541" s="24"/>
      <c r="N2541" s="6"/>
      <c r="O2541" s="6" t="b">
        <v>0</v>
      </c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43"/>
      <c r="AA2541" s="43"/>
      <c r="AB2541" s="43" t="s">
        <v>339</v>
      </c>
      <c r="AC2541" s="6" t="s">
        <v>339</v>
      </c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6"/>
      <c r="AO2541" s="6"/>
      <c r="AP2541" s="6"/>
      <c r="AQ2541" s="6"/>
      <c r="AR2541" s="6"/>
    </row>
    <row r="2542">
      <c r="A2542" s="6"/>
      <c r="B2542" s="6"/>
      <c r="C2542" s="6"/>
      <c r="D2542" s="6"/>
      <c r="E2542" s="6"/>
      <c r="F2542" s="6" t="s">
        <v>96</v>
      </c>
      <c r="G2542" s="6"/>
      <c r="H2542" s="6" t="b">
        <v>0</v>
      </c>
      <c r="I2542" s="6" t="b">
        <v>0</v>
      </c>
      <c r="J2542" s="6" t="b">
        <v>0</v>
      </c>
      <c r="K2542" s="106"/>
      <c r="L2542" s="43"/>
      <c r="M2542" s="24"/>
      <c r="N2542" s="6"/>
      <c r="O2542" s="6" t="b">
        <v>0</v>
      </c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43"/>
      <c r="AA2542" s="43"/>
      <c r="AB2542" s="43" t="s">
        <v>339</v>
      </c>
      <c r="AC2542" s="6" t="s">
        <v>339</v>
      </c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</row>
    <row r="2543">
      <c r="A2543" s="6"/>
      <c r="B2543" s="6"/>
      <c r="C2543" s="6"/>
      <c r="D2543" s="6"/>
      <c r="E2543" s="6"/>
      <c r="F2543" s="6" t="s">
        <v>96</v>
      </c>
      <c r="G2543" s="6"/>
      <c r="H2543" s="6" t="b">
        <v>0</v>
      </c>
      <c r="I2543" s="6" t="b">
        <v>0</v>
      </c>
      <c r="J2543" s="6" t="b">
        <v>0</v>
      </c>
      <c r="K2543" s="106"/>
      <c r="L2543" s="43"/>
      <c r="M2543" s="24"/>
      <c r="N2543" s="6"/>
      <c r="O2543" s="6" t="b">
        <v>0</v>
      </c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43"/>
      <c r="AA2543" s="43"/>
      <c r="AB2543" s="43" t="s">
        <v>339</v>
      </c>
      <c r="AC2543" s="6" t="s">
        <v>339</v>
      </c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</row>
    <row r="2544">
      <c r="A2544" s="6"/>
      <c r="B2544" s="6"/>
      <c r="C2544" s="6"/>
      <c r="D2544" s="6"/>
      <c r="E2544" s="6"/>
      <c r="F2544" s="6" t="s">
        <v>96</v>
      </c>
      <c r="G2544" s="6"/>
      <c r="H2544" s="6" t="b">
        <v>0</v>
      </c>
      <c r="I2544" s="6" t="b">
        <v>0</v>
      </c>
      <c r="J2544" s="6" t="b">
        <v>0</v>
      </c>
      <c r="K2544" s="106"/>
      <c r="L2544" s="43"/>
      <c r="M2544" s="24"/>
      <c r="N2544" s="6"/>
      <c r="O2544" s="6" t="b">
        <v>0</v>
      </c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43"/>
      <c r="AA2544" s="43"/>
      <c r="AB2544" s="43" t="s">
        <v>339</v>
      </c>
      <c r="AC2544" s="6" t="s">
        <v>339</v>
      </c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</row>
    <row r="2545">
      <c r="A2545" s="6"/>
      <c r="B2545" s="6"/>
      <c r="C2545" s="6"/>
      <c r="D2545" s="6"/>
      <c r="E2545" s="6"/>
      <c r="F2545" s="6" t="s">
        <v>96</v>
      </c>
      <c r="G2545" s="6"/>
      <c r="H2545" s="6" t="b">
        <v>0</v>
      </c>
      <c r="I2545" s="6" t="b">
        <v>0</v>
      </c>
      <c r="J2545" s="6" t="b">
        <v>0</v>
      </c>
      <c r="K2545" s="106"/>
      <c r="L2545" s="43"/>
      <c r="M2545" s="24"/>
      <c r="N2545" s="6"/>
      <c r="O2545" s="6" t="b">
        <v>0</v>
      </c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43"/>
      <c r="AA2545" s="43"/>
      <c r="AB2545" s="43" t="s">
        <v>339</v>
      </c>
      <c r="AC2545" s="6" t="s">
        <v>339</v>
      </c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</row>
    <row r="2546">
      <c r="A2546" s="6"/>
      <c r="B2546" s="6"/>
      <c r="C2546" s="6"/>
      <c r="D2546" s="6"/>
      <c r="E2546" s="6"/>
      <c r="F2546" s="6" t="s">
        <v>96</v>
      </c>
      <c r="G2546" s="6"/>
      <c r="H2546" s="6" t="b">
        <v>0</v>
      </c>
      <c r="I2546" s="6" t="b">
        <v>0</v>
      </c>
      <c r="J2546" s="6" t="b">
        <v>0</v>
      </c>
      <c r="K2546" s="106"/>
      <c r="L2546" s="43"/>
      <c r="M2546" s="24"/>
      <c r="N2546" s="6"/>
      <c r="O2546" s="6" t="b">
        <v>0</v>
      </c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43"/>
      <c r="AA2546" s="43"/>
      <c r="AB2546" s="43" t="s">
        <v>339</v>
      </c>
      <c r="AC2546" s="6" t="s">
        <v>339</v>
      </c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</row>
    <row r="2547">
      <c r="A2547" s="6"/>
      <c r="B2547" s="6"/>
      <c r="C2547" s="6"/>
      <c r="D2547" s="6"/>
      <c r="E2547" s="6"/>
      <c r="F2547" s="6" t="s">
        <v>96</v>
      </c>
      <c r="G2547" s="6"/>
      <c r="H2547" s="6" t="b">
        <v>0</v>
      </c>
      <c r="I2547" s="6" t="b">
        <v>0</v>
      </c>
      <c r="J2547" s="6" t="b">
        <v>0</v>
      </c>
      <c r="K2547" s="106"/>
      <c r="L2547" s="43"/>
      <c r="M2547" s="24"/>
      <c r="N2547" s="6"/>
      <c r="O2547" s="6" t="b">
        <v>0</v>
      </c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43"/>
      <c r="AA2547" s="43"/>
      <c r="AB2547" s="43" t="s">
        <v>339</v>
      </c>
      <c r="AC2547" s="6" t="s">
        <v>339</v>
      </c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</row>
    <row r="2548">
      <c r="A2548" s="6"/>
      <c r="B2548" s="6"/>
      <c r="C2548" s="6"/>
      <c r="D2548" s="6"/>
      <c r="E2548" s="6"/>
      <c r="F2548" s="6" t="s">
        <v>96</v>
      </c>
      <c r="G2548" s="6"/>
      <c r="H2548" s="6" t="b">
        <v>0</v>
      </c>
      <c r="I2548" s="6" t="b">
        <v>0</v>
      </c>
      <c r="J2548" s="6" t="b">
        <v>0</v>
      </c>
      <c r="K2548" s="106"/>
      <c r="L2548" s="43"/>
      <c r="M2548" s="24"/>
      <c r="N2548" s="6"/>
      <c r="O2548" s="6" t="b">
        <v>0</v>
      </c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43"/>
      <c r="AA2548" s="43"/>
      <c r="AB2548" s="43" t="s">
        <v>339</v>
      </c>
      <c r="AC2548" s="6" t="s">
        <v>339</v>
      </c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</row>
    <row r="2549">
      <c r="A2549" s="6"/>
      <c r="B2549" s="6"/>
      <c r="C2549" s="6"/>
      <c r="D2549" s="6"/>
      <c r="E2549" s="6"/>
      <c r="F2549" s="6" t="s">
        <v>96</v>
      </c>
      <c r="G2549" s="6"/>
      <c r="H2549" s="6" t="b">
        <v>0</v>
      </c>
      <c r="I2549" s="6" t="b">
        <v>0</v>
      </c>
      <c r="J2549" s="6" t="b">
        <v>0</v>
      </c>
      <c r="K2549" s="106"/>
      <c r="L2549" s="43"/>
      <c r="M2549" s="24"/>
      <c r="N2549" s="6"/>
      <c r="O2549" s="6" t="b">
        <v>0</v>
      </c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43"/>
      <c r="AA2549" s="43"/>
      <c r="AB2549" s="43" t="s">
        <v>339</v>
      </c>
      <c r="AC2549" s="6" t="s">
        <v>339</v>
      </c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</row>
    <row r="2550">
      <c r="A2550" s="6"/>
      <c r="B2550" s="6"/>
      <c r="C2550" s="6"/>
      <c r="D2550" s="6"/>
      <c r="E2550" s="6"/>
      <c r="F2550" s="6" t="s">
        <v>96</v>
      </c>
      <c r="G2550" s="6"/>
      <c r="H2550" s="6" t="b">
        <v>0</v>
      </c>
      <c r="I2550" s="6" t="b">
        <v>0</v>
      </c>
      <c r="J2550" s="6" t="b">
        <v>0</v>
      </c>
      <c r="K2550" s="106"/>
      <c r="L2550" s="43"/>
      <c r="M2550" s="24"/>
      <c r="N2550" s="6"/>
      <c r="O2550" s="6" t="b">
        <v>0</v>
      </c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43"/>
      <c r="AA2550" s="43"/>
      <c r="AB2550" s="43" t="s">
        <v>339</v>
      </c>
      <c r="AC2550" s="6" t="s">
        <v>339</v>
      </c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</row>
    <row r="2551">
      <c r="A2551" s="6"/>
      <c r="B2551" s="6"/>
      <c r="C2551" s="6"/>
      <c r="D2551" s="6"/>
      <c r="E2551" s="6"/>
      <c r="F2551" s="6" t="s">
        <v>96</v>
      </c>
      <c r="G2551" s="6"/>
      <c r="H2551" s="6" t="b">
        <v>0</v>
      </c>
      <c r="I2551" s="6" t="b">
        <v>0</v>
      </c>
      <c r="J2551" s="6" t="b">
        <v>0</v>
      </c>
      <c r="K2551" s="106"/>
      <c r="L2551" s="43"/>
      <c r="M2551" s="24"/>
      <c r="N2551" s="6"/>
      <c r="O2551" s="6" t="b">
        <v>0</v>
      </c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43"/>
      <c r="AA2551" s="43"/>
      <c r="AB2551" s="43" t="s">
        <v>339</v>
      </c>
      <c r="AC2551" s="6" t="s">
        <v>339</v>
      </c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</row>
    <row r="2552">
      <c r="A2552" s="6"/>
      <c r="B2552" s="6"/>
      <c r="C2552" s="6"/>
      <c r="D2552" s="6"/>
      <c r="E2552" s="6"/>
      <c r="F2552" s="6" t="s">
        <v>96</v>
      </c>
      <c r="G2552" s="6"/>
      <c r="H2552" s="6" t="b">
        <v>0</v>
      </c>
      <c r="I2552" s="6" t="b">
        <v>0</v>
      </c>
      <c r="J2552" s="6" t="b">
        <v>0</v>
      </c>
      <c r="K2552" s="106"/>
      <c r="L2552" s="43"/>
      <c r="M2552" s="24"/>
      <c r="N2552" s="6"/>
      <c r="O2552" s="6" t="b">
        <v>0</v>
      </c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43"/>
      <c r="AA2552" s="43"/>
      <c r="AB2552" s="43" t="s">
        <v>339</v>
      </c>
      <c r="AC2552" s="6" t="s">
        <v>339</v>
      </c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</row>
    <row r="2553">
      <c r="A2553" s="6"/>
      <c r="B2553" s="6"/>
      <c r="C2553" s="6"/>
      <c r="D2553" s="6"/>
      <c r="E2553" s="6"/>
      <c r="F2553" s="6" t="s">
        <v>96</v>
      </c>
      <c r="G2553" s="6"/>
      <c r="H2553" s="6" t="b">
        <v>0</v>
      </c>
      <c r="I2553" s="6" t="b">
        <v>0</v>
      </c>
      <c r="J2553" s="6" t="b">
        <v>0</v>
      </c>
      <c r="K2553" s="106"/>
      <c r="L2553" s="43"/>
      <c r="M2553" s="24"/>
      <c r="N2553" s="6"/>
      <c r="O2553" s="6" t="b">
        <v>0</v>
      </c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43"/>
      <c r="AA2553" s="43"/>
      <c r="AB2553" s="43" t="s">
        <v>339</v>
      </c>
      <c r="AC2553" s="6" t="s">
        <v>339</v>
      </c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</row>
    <row r="2554">
      <c r="A2554" s="6"/>
      <c r="B2554" s="6"/>
      <c r="C2554" s="6"/>
      <c r="D2554" s="6"/>
      <c r="E2554" s="6"/>
      <c r="F2554" s="6" t="s">
        <v>96</v>
      </c>
      <c r="G2554" s="6"/>
      <c r="H2554" s="6" t="b">
        <v>0</v>
      </c>
      <c r="I2554" s="6" t="b">
        <v>0</v>
      </c>
      <c r="J2554" s="6" t="b">
        <v>0</v>
      </c>
      <c r="K2554" s="106"/>
      <c r="L2554" s="43"/>
      <c r="M2554" s="24"/>
      <c r="N2554" s="6"/>
      <c r="O2554" s="6" t="b">
        <v>0</v>
      </c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43"/>
      <c r="AA2554" s="43"/>
      <c r="AB2554" s="43" t="s">
        <v>339</v>
      </c>
      <c r="AC2554" s="6" t="s">
        <v>339</v>
      </c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</row>
    <row r="2555">
      <c r="A2555" s="6"/>
      <c r="B2555" s="6"/>
      <c r="C2555" s="6"/>
      <c r="D2555" s="6"/>
      <c r="E2555" s="6"/>
      <c r="F2555" s="6" t="s">
        <v>96</v>
      </c>
      <c r="G2555" s="6"/>
      <c r="H2555" s="6" t="b">
        <v>0</v>
      </c>
      <c r="I2555" s="6" t="b">
        <v>0</v>
      </c>
      <c r="J2555" s="6" t="b">
        <v>0</v>
      </c>
      <c r="K2555" s="106"/>
      <c r="L2555" s="43"/>
      <c r="M2555" s="24"/>
      <c r="N2555" s="6"/>
      <c r="O2555" s="6" t="b">
        <v>0</v>
      </c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43"/>
      <c r="AA2555" s="43"/>
      <c r="AB2555" s="43" t="s">
        <v>339</v>
      </c>
      <c r="AC2555" s="6" t="s">
        <v>339</v>
      </c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</row>
    <row r="2556">
      <c r="A2556" s="6"/>
      <c r="B2556" s="6"/>
      <c r="C2556" s="6"/>
      <c r="D2556" s="6"/>
      <c r="E2556" s="6"/>
      <c r="F2556" s="6" t="s">
        <v>96</v>
      </c>
      <c r="G2556" s="6"/>
      <c r="H2556" s="6" t="b">
        <v>0</v>
      </c>
      <c r="I2556" s="6" t="b">
        <v>0</v>
      </c>
      <c r="J2556" s="6" t="b">
        <v>0</v>
      </c>
      <c r="K2556" s="106"/>
      <c r="L2556" s="43"/>
      <c r="M2556" s="24"/>
      <c r="N2556" s="6"/>
      <c r="O2556" s="6" t="b">
        <v>0</v>
      </c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43"/>
      <c r="AA2556" s="43"/>
      <c r="AB2556" s="43" t="s">
        <v>339</v>
      </c>
      <c r="AC2556" s="6" t="s">
        <v>339</v>
      </c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</row>
    <row r="2557">
      <c r="A2557" s="6"/>
      <c r="B2557" s="6"/>
      <c r="C2557" s="6"/>
      <c r="D2557" s="6"/>
      <c r="E2557" s="6"/>
      <c r="F2557" s="6" t="s">
        <v>96</v>
      </c>
      <c r="G2557" s="6"/>
      <c r="H2557" s="6" t="b">
        <v>0</v>
      </c>
      <c r="I2557" s="6" t="b">
        <v>0</v>
      </c>
      <c r="J2557" s="6" t="b">
        <v>0</v>
      </c>
      <c r="K2557" s="106"/>
      <c r="L2557" s="43"/>
      <c r="M2557" s="24"/>
      <c r="N2557" s="6"/>
      <c r="O2557" s="6" t="b">
        <v>0</v>
      </c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43"/>
      <c r="AA2557" s="43"/>
      <c r="AB2557" s="43" t="s">
        <v>339</v>
      </c>
      <c r="AC2557" s="6" t="s">
        <v>339</v>
      </c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</row>
    <row r="2558">
      <c r="A2558" s="6"/>
      <c r="B2558" s="6"/>
      <c r="C2558" s="6"/>
      <c r="D2558" s="6"/>
      <c r="E2558" s="6"/>
      <c r="F2558" s="6" t="s">
        <v>96</v>
      </c>
      <c r="G2558" s="6"/>
      <c r="H2558" s="6" t="b">
        <v>0</v>
      </c>
      <c r="I2558" s="6" t="b">
        <v>0</v>
      </c>
      <c r="J2558" s="6" t="b">
        <v>0</v>
      </c>
      <c r="K2558" s="106"/>
      <c r="L2558" s="43"/>
      <c r="M2558" s="24"/>
      <c r="N2558" s="6"/>
      <c r="O2558" s="6" t="b">
        <v>0</v>
      </c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43"/>
      <c r="AA2558" s="43"/>
      <c r="AB2558" s="43" t="s">
        <v>339</v>
      </c>
      <c r="AC2558" s="6" t="s">
        <v>339</v>
      </c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</row>
    <row r="2559">
      <c r="A2559" s="6"/>
      <c r="B2559" s="6"/>
      <c r="C2559" s="6"/>
      <c r="D2559" s="6"/>
      <c r="E2559" s="6"/>
      <c r="F2559" s="6" t="s">
        <v>96</v>
      </c>
      <c r="G2559" s="6"/>
      <c r="H2559" s="6" t="b">
        <v>0</v>
      </c>
      <c r="I2559" s="6" t="b">
        <v>0</v>
      </c>
      <c r="J2559" s="6" t="b">
        <v>0</v>
      </c>
      <c r="K2559" s="106"/>
      <c r="L2559" s="43"/>
      <c r="M2559" s="24"/>
      <c r="N2559" s="6"/>
      <c r="O2559" s="6" t="b">
        <v>0</v>
      </c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43"/>
      <c r="AA2559" s="43"/>
      <c r="AB2559" s="43" t="s">
        <v>339</v>
      </c>
      <c r="AC2559" s="6" t="s">
        <v>339</v>
      </c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6"/>
      <c r="AO2559" s="6"/>
      <c r="AP2559" s="6"/>
      <c r="AQ2559" s="6"/>
      <c r="AR2559" s="6"/>
    </row>
    <row r="2560">
      <c r="A2560" s="6"/>
      <c r="B2560" s="6"/>
      <c r="C2560" s="6"/>
      <c r="D2560" s="6"/>
      <c r="E2560" s="6"/>
      <c r="F2560" s="6" t="s">
        <v>96</v>
      </c>
      <c r="G2560" s="6"/>
      <c r="H2560" s="6" t="b">
        <v>0</v>
      </c>
      <c r="I2560" s="6" t="b">
        <v>0</v>
      </c>
      <c r="J2560" s="6" t="b">
        <v>0</v>
      </c>
      <c r="K2560" s="106"/>
      <c r="L2560" s="43"/>
      <c r="M2560" s="24"/>
      <c r="N2560" s="6"/>
      <c r="O2560" s="6" t="b">
        <v>0</v>
      </c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43"/>
      <c r="AA2560" s="43"/>
      <c r="AB2560" s="43" t="s">
        <v>339</v>
      </c>
      <c r="AC2560" s="6" t="s">
        <v>339</v>
      </c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</row>
    <row r="2561">
      <c r="A2561" s="6"/>
      <c r="B2561" s="6"/>
      <c r="C2561" s="6"/>
      <c r="D2561" s="6"/>
      <c r="E2561" s="6"/>
      <c r="F2561" s="6" t="s">
        <v>96</v>
      </c>
      <c r="G2561" s="6"/>
      <c r="H2561" s="6" t="b">
        <v>0</v>
      </c>
      <c r="I2561" s="6" t="b">
        <v>0</v>
      </c>
      <c r="J2561" s="6" t="b">
        <v>0</v>
      </c>
      <c r="K2561" s="106"/>
      <c r="L2561" s="43"/>
      <c r="M2561" s="24"/>
      <c r="N2561" s="6"/>
      <c r="O2561" s="6" t="b">
        <v>0</v>
      </c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43"/>
      <c r="AA2561" s="43"/>
      <c r="AB2561" s="43" t="s">
        <v>339</v>
      </c>
      <c r="AC2561" s="6" t="s">
        <v>339</v>
      </c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</row>
    <row r="2562">
      <c r="A2562" s="6"/>
      <c r="B2562" s="6"/>
      <c r="C2562" s="6"/>
      <c r="D2562" s="6"/>
      <c r="E2562" s="6"/>
      <c r="F2562" s="6" t="s">
        <v>96</v>
      </c>
      <c r="G2562" s="6"/>
      <c r="H2562" s="6" t="b">
        <v>0</v>
      </c>
      <c r="I2562" s="6" t="b">
        <v>0</v>
      </c>
      <c r="J2562" s="6" t="b">
        <v>0</v>
      </c>
      <c r="K2562" s="106"/>
      <c r="L2562" s="43"/>
      <c r="M2562" s="24"/>
      <c r="N2562" s="6"/>
      <c r="O2562" s="6" t="b">
        <v>0</v>
      </c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43"/>
      <c r="AA2562" s="43"/>
      <c r="AB2562" s="43" t="s">
        <v>339</v>
      </c>
      <c r="AC2562" s="6" t="s">
        <v>339</v>
      </c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</row>
    <row r="2563">
      <c r="A2563" s="6"/>
      <c r="B2563" s="6"/>
      <c r="C2563" s="6"/>
      <c r="D2563" s="6"/>
      <c r="E2563" s="6"/>
      <c r="F2563" s="6" t="s">
        <v>96</v>
      </c>
      <c r="G2563" s="6"/>
      <c r="H2563" s="6" t="b">
        <v>0</v>
      </c>
      <c r="I2563" s="6" t="b">
        <v>0</v>
      </c>
      <c r="J2563" s="6" t="b">
        <v>0</v>
      </c>
      <c r="K2563" s="106"/>
      <c r="L2563" s="43"/>
      <c r="M2563" s="24"/>
      <c r="N2563" s="6"/>
      <c r="O2563" s="6" t="b">
        <v>0</v>
      </c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43"/>
      <c r="AA2563" s="43"/>
      <c r="AB2563" s="43" t="s">
        <v>339</v>
      </c>
      <c r="AC2563" s="6" t="s">
        <v>339</v>
      </c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</row>
    <row r="2564">
      <c r="A2564" s="6"/>
      <c r="B2564" s="6"/>
      <c r="C2564" s="6"/>
      <c r="D2564" s="6"/>
      <c r="E2564" s="6"/>
      <c r="F2564" s="6" t="s">
        <v>96</v>
      </c>
      <c r="G2564" s="6"/>
      <c r="H2564" s="6" t="b">
        <v>0</v>
      </c>
      <c r="I2564" s="6" t="b">
        <v>0</v>
      </c>
      <c r="J2564" s="6" t="b">
        <v>0</v>
      </c>
      <c r="K2564" s="106"/>
      <c r="L2564" s="43"/>
      <c r="M2564" s="24"/>
      <c r="N2564" s="6"/>
      <c r="O2564" s="6" t="b">
        <v>0</v>
      </c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43"/>
      <c r="AA2564" s="43"/>
      <c r="AB2564" s="43" t="s">
        <v>339</v>
      </c>
      <c r="AC2564" s="6" t="s">
        <v>339</v>
      </c>
      <c r="AD2564" s="6"/>
      <c r="AE2564" s="6"/>
      <c r="AF2564" s="6"/>
      <c r="AG2564" s="6"/>
      <c r="AH2564" s="6"/>
      <c r="AI2564" s="6"/>
      <c r="AJ2564" s="6"/>
      <c r="AK2564" s="6"/>
      <c r="AL2564" s="6"/>
      <c r="AM2564" s="6"/>
      <c r="AN2564" s="6"/>
      <c r="AO2564" s="6"/>
      <c r="AP2564" s="6"/>
      <c r="AQ2564" s="6"/>
      <c r="AR2564" s="6"/>
    </row>
    <row r="2565">
      <c r="A2565" s="6"/>
      <c r="B2565" s="6"/>
      <c r="C2565" s="6"/>
      <c r="D2565" s="6"/>
      <c r="E2565" s="6"/>
      <c r="F2565" s="6" t="s">
        <v>96</v>
      </c>
      <c r="G2565" s="6"/>
      <c r="H2565" s="6" t="b">
        <v>0</v>
      </c>
      <c r="I2565" s="6" t="b">
        <v>0</v>
      </c>
      <c r="J2565" s="6" t="b">
        <v>0</v>
      </c>
      <c r="K2565" s="106"/>
      <c r="L2565" s="43"/>
      <c r="M2565" s="24"/>
      <c r="N2565" s="6"/>
      <c r="O2565" s="6" t="b">
        <v>0</v>
      </c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43"/>
      <c r="AA2565" s="43"/>
      <c r="AB2565" s="43" t="s">
        <v>339</v>
      </c>
      <c r="AC2565" s="6" t="s">
        <v>339</v>
      </c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6"/>
      <c r="AO2565" s="6"/>
      <c r="AP2565" s="6"/>
      <c r="AQ2565" s="6"/>
      <c r="AR2565" s="6"/>
    </row>
    <row r="2566">
      <c r="A2566" s="6"/>
      <c r="B2566" s="6"/>
      <c r="C2566" s="6"/>
      <c r="D2566" s="6"/>
      <c r="E2566" s="6"/>
      <c r="F2566" s="6" t="s">
        <v>96</v>
      </c>
      <c r="G2566" s="6"/>
      <c r="H2566" s="6" t="b">
        <v>0</v>
      </c>
      <c r="I2566" s="6" t="b">
        <v>0</v>
      </c>
      <c r="J2566" s="6" t="b">
        <v>0</v>
      </c>
      <c r="K2566" s="106"/>
      <c r="L2566" s="43"/>
      <c r="M2566" s="24"/>
      <c r="N2566" s="6"/>
      <c r="O2566" s="6" t="b">
        <v>0</v>
      </c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43"/>
      <c r="AA2566" s="43"/>
      <c r="AB2566" s="43" t="s">
        <v>339</v>
      </c>
      <c r="AC2566" s="6" t="s">
        <v>339</v>
      </c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</row>
    <row r="2567">
      <c r="A2567" s="6"/>
      <c r="B2567" s="6"/>
      <c r="C2567" s="6"/>
      <c r="D2567" s="6"/>
      <c r="E2567" s="6"/>
      <c r="F2567" s="6" t="s">
        <v>96</v>
      </c>
      <c r="G2567" s="6"/>
      <c r="H2567" s="6" t="b">
        <v>0</v>
      </c>
      <c r="I2567" s="6" t="b">
        <v>0</v>
      </c>
      <c r="J2567" s="6" t="b">
        <v>0</v>
      </c>
      <c r="K2567" s="106"/>
      <c r="L2567" s="43"/>
      <c r="M2567" s="24"/>
      <c r="N2567" s="6"/>
      <c r="O2567" s="6" t="b">
        <v>0</v>
      </c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43"/>
      <c r="AA2567" s="43"/>
      <c r="AB2567" s="43" t="s">
        <v>339</v>
      </c>
      <c r="AC2567" s="6" t="s">
        <v>339</v>
      </c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</row>
    <row r="2568">
      <c r="A2568" s="6"/>
      <c r="B2568" s="6"/>
      <c r="C2568" s="6"/>
      <c r="D2568" s="6"/>
      <c r="E2568" s="6"/>
      <c r="F2568" s="6" t="s">
        <v>96</v>
      </c>
      <c r="G2568" s="6"/>
      <c r="H2568" s="6" t="b">
        <v>0</v>
      </c>
      <c r="I2568" s="6" t="b">
        <v>0</v>
      </c>
      <c r="J2568" s="6" t="b">
        <v>0</v>
      </c>
      <c r="K2568" s="106"/>
      <c r="L2568" s="43"/>
      <c r="M2568" s="24"/>
      <c r="N2568" s="6"/>
      <c r="O2568" s="6" t="b">
        <v>0</v>
      </c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43"/>
      <c r="AA2568" s="43"/>
      <c r="AB2568" s="43" t="s">
        <v>339</v>
      </c>
      <c r="AC2568" s="6" t="s">
        <v>339</v>
      </c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</row>
    <row r="2569">
      <c r="A2569" s="6"/>
      <c r="B2569" s="6"/>
      <c r="C2569" s="6"/>
      <c r="D2569" s="6"/>
      <c r="E2569" s="6"/>
      <c r="F2569" s="6" t="s">
        <v>96</v>
      </c>
      <c r="G2569" s="6"/>
      <c r="H2569" s="6" t="b">
        <v>0</v>
      </c>
      <c r="I2569" s="6" t="b">
        <v>0</v>
      </c>
      <c r="J2569" s="6" t="b">
        <v>0</v>
      </c>
      <c r="K2569" s="106"/>
      <c r="L2569" s="43"/>
      <c r="M2569" s="24"/>
      <c r="N2569" s="6"/>
      <c r="O2569" s="6" t="b">
        <v>0</v>
      </c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43"/>
      <c r="AA2569" s="43"/>
      <c r="AB2569" s="43" t="s">
        <v>339</v>
      </c>
      <c r="AC2569" s="6" t="s">
        <v>339</v>
      </c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</row>
    <row r="2570">
      <c r="A2570" s="6"/>
      <c r="B2570" s="6"/>
      <c r="C2570" s="6"/>
      <c r="D2570" s="6"/>
      <c r="E2570" s="6"/>
      <c r="F2570" s="6" t="s">
        <v>96</v>
      </c>
      <c r="G2570" s="6"/>
      <c r="H2570" s="6" t="b">
        <v>0</v>
      </c>
      <c r="I2570" s="6" t="b">
        <v>0</v>
      </c>
      <c r="J2570" s="6" t="b">
        <v>0</v>
      </c>
      <c r="K2570" s="106"/>
      <c r="L2570" s="43"/>
      <c r="M2570" s="24"/>
      <c r="N2570" s="6"/>
      <c r="O2570" s="6" t="b">
        <v>0</v>
      </c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43"/>
      <c r="AA2570" s="43"/>
      <c r="AB2570" s="43" t="s">
        <v>339</v>
      </c>
      <c r="AC2570" s="6" t="s">
        <v>339</v>
      </c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</row>
    <row r="2571">
      <c r="A2571" s="6"/>
      <c r="B2571" s="6"/>
      <c r="C2571" s="6"/>
      <c r="D2571" s="6"/>
      <c r="E2571" s="6"/>
      <c r="F2571" s="6" t="s">
        <v>96</v>
      </c>
      <c r="G2571" s="6"/>
      <c r="H2571" s="6" t="b">
        <v>0</v>
      </c>
      <c r="I2571" s="6" t="b">
        <v>0</v>
      </c>
      <c r="J2571" s="6" t="b">
        <v>0</v>
      </c>
      <c r="K2571" s="106"/>
      <c r="L2571" s="43"/>
      <c r="M2571" s="24"/>
      <c r="N2571" s="6"/>
      <c r="O2571" s="6" t="b">
        <v>0</v>
      </c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43"/>
      <c r="AA2571" s="43"/>
      <c r="AB2571" s="43" t="s">
        <v>339</v>
      </c>
      <c r="AC2571" s="6" t="s">
        <v>339</v>
      </c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6"/>
      <c r="AO2571" s="6"/>
      <c r="AP2571" s="6"/>
      <c r="AQ2571" s="6"/>
      <c r="AR2571" s="6"/>
    </row>
    <row r="2572">
      <c r="A2572" s="6"/>
      <c r="B2572" s="6"/>
      <c r="C2572" s="6"/>
      <c r="D2572" s="6"/>
      <c r="E2572" s="6"/>
      <c r="F2572" s="6" t="s">
        <v>96</v>
      </c>
      <c r="G2572" s="6"/>
      <c r="H2572" s="6" t="b">
        <v>0</v>
      </c>
      <c r="I2572" s="6" t="b">
        <v>0</v>
      </c>
      <c r="J2572" s="6" t="b">
        <v>0</v>
      </c>
      <c r="K2572" s="106"/>
      <c r="L2572" s="43"/>
      <c r="M2572" s="24"/>
      <c r="N2572" s="6"/>
      <c r="O2572" s="6" t="b">
        <v>0</v>
      </c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43"/>
      <c r="AA2572" s="43"/>
      <c r="AB2572" s="43" t="s">
        <v>339</v>
      </c>
      <c r="AC2572" s="6" t="s">
        <v>339</v>
      </c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</row>
    <row r="2573">
      <c r="A2573" s="6"/>
      <c r="B2573" s="6"/>
      <c r="C2573" s="6"/>
      <c r="D2573" s="6"/>
      <c r="E2573" s="6"/>
      <c r="F2573" s="6" t="s">
        <v>96</v>
      </c>
      <c r="G2573" s="6"/>
      <c r="H2573" s="6" t="b">
        <v>0</v>
      </c>
      <c r="I2573" s="6" t="b">
        <v>0</v>
      </c>
      <c r="J2573" s="6" t="b">
        <v>0</v>
      </c>
      <c r="K2573" s="106"/>
      <c r="L2573" s="43"/>
      <c r="M2573" s="24"/>
      <c r="N2573" s="6"/>
      <c r="O2573" s="6" t="b">
        <v>0</v>
      </c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43"/>
      <c r="AA2573" s="43"/>
      <c r="AB2573" s="43" t="s">
        <v>339</v>
      </c>
      <c r="AC2573" s="6" t="s">
        <v>339</v>
      </c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</row>
    <row r="2574">
      <c r="A2574" s="6"/>
      <c r="B2574" s="6"/>
      <c r="C2574" s="6"/>
      <c r="D2574" s="6"/>
      <c r="E2574" s="6"/>
      <c r="F2574" s="6" t="s">
        <v>96</v>
      </c>
      <c r="G2574" s="6"/>
      <c r="H2574" s="6" t="b">
        <v>0</v>
      </c>
      <c r="I2574" s="6" t="b">
        <v>0</v>
      </c>
      <c r="J2574" s="6" t="b">
        <v>0</v>
      </c>
      <c r="K2574" s="106"/>
      <c r="L2574" s="43"/>
      <c r="M2574" s="24"/>
      <c r="N2574" s="6"/>
      <c r="O2574" s="6" t="b">
        <v>0</v>
      </c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43"/>
      <c r="AA2574" s="43"/>
      <c r="AB2574" s="43" t="s">
        <v>339</v>
      </c>
      <c r="AC2574" s="6" t="s">
        <v>339</v>
      </c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</row>
    <row r="2575">
      <c r="A2575" s="6"/>
      <c r="B2575" s="6"/>
      <c r="C2575" s="6"/>
      <c r="D2575" s="6"/>
      <c r="E2575" s="6"/>
      <c r="F2575" s="6" t="s">
        <v>96</v>
      </c>
      <c r="G2575" s="6"/>
      <c r="H2575" s="6" t="b">
        <v>0</v>
      </c>
      <c r="I2575" s="6" t="b">
        <v>0</v>
      </c>
      <c r="J2575" s="6" t="b">
        <v>0</v>
      </c>
      <c r="K2575" s="106"/>
      <c r="L2575" s="43"/>
      <c r="M2575" s="24"/>
      <c r="N2575" s="6"/>
      <c r="O2575" s="6" t="b">
        <v>0</v>
      </c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43"/>
      <c r="AA2575" s="43"/>
      <c r="AB2575" s="43" t="s">
        <v>339</v>
      </c>
      <c r="AC2575" s="6" t="s">
        <v>339</v>
      </c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</row>
    <row r="2576">
      <c r="A2576" s="6"/>
      <c r="B2576" s="6"/>
      <c r="C2576" s="6"/>
      <c r="D2576" s="6"/>
      <c r="E2576" s="6"/>
      <c r="F2576" s="6" t="s">
        <v>96</v>
      </c>
      <c r="G2576" s="6"/>
      <c r="H2576" s="6" t="b">
        <v>0</v>
      </c>
      <c r="I2576" s="6" t="b">
        <v>0</v>
      </c>
      <c r="J2576" s="6" t="b">
        <v>0</v>
      </c>
      <c r="K2576" s="106"/>
      <c r="L2576" s="43"/>
      <c r="M2576" s="24"/>
      <c r="N2576" s="6"/>
      <c r="O2576" s="6" t="b">
        <v>0</v>
      </c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43"/>
      <c r="AA2576" s="43"/>
      <c r="AB2576" s="43" t="s">
        <v>339</v>
      </c>
      <c r="AC2576" s="6" t="s">
        <v>339</v>
      </c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</row>
    <row r="2577">
      <c r="A2577" s="6"/>
      <c r="B2577" s="6"/>
      <c r="C2577" s="6"/>
      <c r="D2577" s="6"/>
      <c r="E2577" s="6"/>
      <c r="F2577" s="6" t="s">
        <v>96</v>
      </c>
      <c r="G2577" s="6"/>
      <c r="H2577" s="6" t="b">
        <v>0</v>
      </c>
      <c r="I2577" s="6" t="b">
        <v>0</v>
      </c>
      <c r="J2577" s="6" t="b">
        <v>0</v>
      </c>
      <c r="K2577" s="106"/>
      <c r="L2577" s="43"/>
      <c r="M2577" s="24"/>
      <c r="N2577" s="6"/>
      <c r="O2577" s="6" t="b">
        <v>0</v>
      </c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43"/>
      <c r="AA2577" s="43"/>
      <c r="AB2577" s="43" t="s">
        <v>339</v>
      </c>
      <c r="AC2577" s="6" t="s">
        <v>339</v>
      </c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</row>
    <row r="2578">
      <c r="A2578" s="6"/>
      <c r="B2578" s="6"/>
      <c r="C2578" s="6"/>
      <c r="D2578" s="6"/>
      <c r="E2578" s="6"/>
      <c r="F2578" s="6" t="s">
        <v>96</v>
      </c>
      <c r="G2578" s="6"/>
      <c r="H2578" s="6" t="b">
        <v>0</v>
      </c>
      <c r="I2578" s="6" t="b">
        <v>0</v>
      </c>
      <c r="J2578" s="6" t="b">
        <v>0</v>
      </c>
      <c r="K2578" s="106"/>
      <c r="L2578" s="43"/>
      <c r="M2578" s="24"/>
      <c r="N2578" s="6"/>
      <c r="O2578" s="6" t="b">
        <v>0</v>
      </c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43"/>
      <c r="AA2578" s="43"/>
      <c r="AB2578" s="43" t="s">
        <v>339</v>
      </c>
      <c r="AC2578" s="6" t="s">
        <v>339</v>
      </c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</row>
    <row r="2579">
      <c r="A2579" s="6"/>
      <c r="B2579" s="6"/>
      <c r="C2579" s="6"/>
      <c r="D2579" s="6"/>
      <c r="E2579" s="6"/>
      <c r="F2579" s="6" t="s">
        <v>96</v>
      </c>
      <c r="G2579" s="6"/>
      <c r="H2579" s="6" t="b">
        <v>0</v>
      </c>
      <c r="I2579" s="6" t="b">
        <v>0</v>
      </c>
      <c r="J2579" s="6" t="b">
        <v>0</v>
      </c>
      <c r="K2579" s="106"/>
      <c r="L2579" s="43"/>
      <c r="M2579" s="24"/>
      <c r="N2579" s="6"/>
      <c r="O2579" s="6" t="b">
        <v>0</v>
      </c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43"/>
      <c r="AA2579" s="43"/>
      <c r="AB2579" s="43" t="s">
        <v>339</v>
      </c>
      <c r="AC2579" s="6" t="s">
        <v>339</v>
      </c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</row>
    <row r="2580">
      <c r="A2580" s="6"/>
      <c r="B2580" s="6"/>
      <c r="C2580" s="6"/>
      <c r="D2580" s="6"/>
      <c r="E2580" s="6"/>
      <c r="F2580" s="6" t="s">
        <v>96</v>
      </c>
      <c r="G2580" s="6"/>
      <c r="H2580" s="6" t="b">
        <v>0</v>
      </c>
      <c r="I2580" s="6" t="b">
        <v>0</v>
      </c>
      <c r="J2580" s="6" t="b">
        <v>0</v>
      </c>
      <c r="K2580" s="106"/>
      <c r="L2580" s="43"/>
      <c r="M2580" s="24"/>
      <c r="N2580" s="6"/>
      <c r="O2580" s="6" t="b">
        <v>0</v>
      </c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43"/>
      <c r="AA2580" s="43"/>
      <c r="AB2580" s="43" t="s">
        <v>339</v>
      </c>
      <c r="AC2580" s="6" t="s">
        <v>339</v>
      </c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</row>
    <row r="2581">
      <c r="A2581" s="6"/>
      <c r="B2581" s="6"/>
      <c r="C2581" s="6"/>
      <c r="D2581" s="6"/>
      <c r="E2581" s="6"/>
      <c r="F2581" s="6" t="s">
        <v>96</v>
      </c>
      <c r="G2581" s="6"/>
      <c r="H2581" s="6" t="b">
        <v>0</v>
      </c>
      <c r="I2581" s="6" t="b">
        <v>0</v>
      </c>
      <c r="J2581" s="6" t="b">
        <v>0</v>
      </c>
      <c r="K2581" s="106"/>
      <c r="L2581" s="43"/>
      <c r="M2581" s="24"/>
      <c r="N2581" s="6"/>
      <c r="O2581" s="6" t="b">
        <v>0</v>
      </c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43"/>
      <c r="AA2581" s="43"/>
      <c r="AB2581" s="43" t="s">
        <v>339</v>
      </c>
      <c r="AC2581" s="6" t="s">
        <v>339</v>
      </c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</row>
    <row r="2582">
      <c r="A2582" s="6"/>
      <c r="B2582" s="6"/>
      <c r="C2582" s="6"/>
      <c r="D2582" s="6"/>
      <c r="E2582" s="6"/>
      <c r="F2582" s="6" t="s">
        <v>96</v>
      </c>
      <c r="G2582" s="6"/>
      <c r="H2582" s="6" t="b">
        <v>0</v>
      </c>
      <c r="I2582" s="6" t="b">
        <v>0</v>
      </c>
      <c r="J2582" s="6" t="b">
        <v>0</v>
      </c>
      <c r="K2582" s="106"/>
      <c r="L2582" s="43"/>
      <c r="M2582" s="24"/>
      <c r="N2582" s="6"/>
      <c r="O2582" s="6" t="b">
        <v>0</v>
      </c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43"/>
      <c r="AA2582" s="43"/>
      <c r="AB2582" s="43" t="s">
        <v>339</v>
      </c>
      <c r="AC2582" s="6" t="s">
        <v>339</v>
      </c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</row>
    <row r="2583">
      <c r="A2583" s="6"/>
      <c r="B2583" s="6"/>
      <c r="C2583" s="6"/>
      <c r="D2583" s="6"/>
      <c r="E2583" s="6"/>
      <c r="F2583" s="6" t="s">
        <v>96</v>
      </c>
      <c r="G2583" s="6"/>
      <c r="H2583" s="6" t="b">
        <v>0</v>
      </c>
      <c r="I2583" s="6" t="b">
        <v>0</v>
      </c>
      <c r="J2583" s="6" t="b">
        <v>0</v>
      </c>
      <c r="K2583" s="106"/>
      <c r="L2583" s="43"/>
      <c r="M2583" s="24"/>
      <c r="N2583" s="6"/>
      <c r="O2583" s="6" t="b">
        <v>0</v>
      </c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43"/>
      <c r="AA2583" s="43"/>
      <c r="AB2583" s="43" t="s">
        <v>339</v>
      </c>
      <c r="AC2583" s="6" t="s">
        <v>339</v>
      </c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</row>
    <row r="2584">
      <c r="A2584" s="6"/>
      <c r="B2584" s="6"/>
      <c r="C2584" s="6"/>
      <c r="D2584" s="6"/>
      <c r="E2584" s="6"/>
      <c r="F2584" s="6" t="s">
        <v>96</v>
      </c>
      <c r="G2584" s="6"/>
      <c r="H2584" s="6" t="b">
        <v>0</v>
      </c>
      <c r="I2584" s="6" t="b">
        <v>0</v>
      </c>
      <c r="J2584" s="6" t="b">
        <v>0</v>
      </c>
      <c r="K2584" s="106"/>
      <c r="L2584" s="43"/>
      <c r="M2584" s="24"/>
      <c r="N2584" s="6"/>
      <c r="O2584" s="6" t="b">
        <v>0</v>
      </c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43"/>
      <c r="AA2584" s="43"/>
      <c r="AB2584" s="43" t="s">
        <v>339</v>
      </c>
      <c r="AC2584" s="6" t="s">
        <v>339</v>
      </c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</row>
    <row r="2585">
      <c r="A2585" s="6"/>
      <c r="B2585" s="6"/>
      <c r="C2585" s="6"/>
      <c r="D2585" s="6"/>
      <c r="E2585" s="6"/>
      <c r="F2585" s="6" t="s">
        <v>96</v>
      </c>
      <c r="G2585" s="6"/>
      <c r="H2585" s="6" t="b">
        <v>0</v>
      </c>
      <c r="I2585" s="6" t="b">
        <v>0</v>
      </c>
      <c r="J2585" s="6" t="b">
        <v>0</v>
      </c>
      <c r="K2585" s="106"/>
      <c r="L2585" s="43"/>
      <c r="M2585" s="24"/>
      <c r="N2585" s="6"/>
      <c r="O2585" s="6" t="b">
        <v>0</v>
      </c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43"/>
      <c r="AA2585" s="43"/>
      <c r="AB2585" s="43" t="s">
        <v>339</v>
      </c>
      <c r="AC2585" s="6" t="s">
        <v>339</v>
      </c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</row>
    <row r="2586">
      <c r="A2586" s="6"/>
      <c r="B2586" s="6"/>
      <c r="C2586" s="6"/>
      <c r="D2586" s="6"/>
      <c r="E2586" s="6"/>
      <c r="F2586" s="6" t="s">
        <v>96</v>
      </c>
      <c r="G2586" s="6"/>
      <c r="H2586" s="6" t="b">
        <v>0</v>
      </c>
      <c r="I2586" s="6" t="b">
        <v>0</v>
      </c>
      <c r="J2586" s="6" t="b">
        <v>0</v>
      </c>
      <c r="K2586" s="106"/>
      <c r="L2586" s="43"/>
      <c r="M2586" s="24"/>
      <c r="N2586" s="6"/>
      <c r="O2586" s="6" t="b">
        <v>0</v>
      </c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43"/>
      <c r="AA2586" s="43"/>
      <c r="AB2586" s="43" t="s">
        <v>339</v>
      </c>
      <c r="AC2586" s="6" t="s">
        <v>339</v>
      </c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</row>
    <row r="2587">
      <c r="A2587" s="6"/>
      <c r="B2587" s="6"/>
      <c r="C2587" s="6"/>
      <c r="D2587" s="6"/>
      <c r="E2587" s="6"/>
      <c r="F2587" s="6" t="s">
        <v>96</v>
      </c>
      <c r="G2587" s="6"/>
      <c r="H2587" s="6" t="b">
        <v>0</v>
      </c>
      <c r="I2587" s="6" t="b">
        <v>0</v>
      </c>
      <c r="J2587" s="6" t="b">
        <v>0</v>
      </c>
      <c r="K2587" s="106"/>
      <c r="L2587" s="43"/>
      <c r="M2587" s="24"/>
      <c r="N2587" s="6"/>
      <c r="O2587" s="6" t="b">
        <v>0</v>
      </c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43"/>
      <c r="AA2587" s="43"/>
      <c r="AB2587" s="43" t="s">
        <v>339</v>
      </c>
      <c r="AC2587" s="6" t="s">
        <v>339</v>
      </c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</row>
    <row r="2588">
      <c r="A2588" s="6"/>
      <c r="B2588" s="6"/>
      <c r="C2588" s="6"/>
      <c r="D2588" s="6"/>
      <c r="E2588" s="6"/>
      <c r="F2588" s="6" t="s">
        <v>96</v>
      </c>
      <c r="G2588" s="6"/>
      <c r="H2588" s="6" t="b">
        <v>0</v>
      </c>
      <c r="I2588" s="6" t="b">
        <v>0</v>
      </c>
      <c r="J2588" s="6" t="b">
        <v>0</v>
      </c>
      <c r="K2588" s="106"/>
      <c r="L2588" s="43"/>
      <c r="M2588" s="24"/>
      <c r="N2588" s="6"/>
      <c r="O2588" s="6" t="b">
        <v>0</v>
      </c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43"/>
      <c r="AA2588" s="43"/>
      <c r="AB2588" s="43" t="s">
        <v>339</v>
      </c>
      <c r="AC2588" s="6" t="s">
        <v>339</v>
      </c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</row>
    <row r="2589">
      <c r="A2589" s="6"/>
      <c r="B2589" s="6"/>
      <c r="C2589" s="6"/>
      <c r="D2589" s="6"/>
      <c r="E2589" s="6"/>
      <c r="F2589" s="6" t="s">
        <v>96</v>
      </c>
      <c r="G2589" s="6"/>
      <c r="H2589" s="6" t="b">
        <v>0</v>
      </c>
      <c r="I2589" s="6" t="b">
        <v>0</v>
      </c>
      <c r="J2589" s="6" t="b">
        <v>0</v>
      </c>
      <c r="K2589" s="106"/>
      <c r="L2589" s="43"/>
      <c r="M2589" s="24"/>
      <c r="N2589" s="6"/>
      <c r="O2589" s="6" t="b">
        <v>0</v>
      </c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43"/>
      <c r="AA2589" s="43"/>
      <c r="AB2589" s="43" t="s">
        <v>339</v>
      </c>
      <c r="AC2589" s="6" t="s">
        <v>339</v>
      </c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</row>
    <row r="2590">
      <c r="A2590" s="6"/>
      <c r="B2590" s="6"/>
      <c r="C2590" s="6"/>
      <c r="D2590" s="6"/>
      <c r="E2590" s="6"/>
      <c r="F2590" s="6" t="s">
        <v>96</v>
      </c>
      <c r="G2590" s="6"/>
      <c r="H2590" s="6" t="b">
        <v>0</v>
      </c>
      <c r="I2590" s="6" t="b">
        <v>0</v>
      </c>
      <c r="J2590" s="6" t="b">
        <v>0</v>
      </c>
      <c r="K2590" s="106"/>
      <c r="L2590" s="43"/>
      <c r="M2590" s="24"/>
      <c r="N2590" s="6"/>
      <c r="O2590" s="6" t="b">
        <v>0</v>
      </c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43"/>
      <c r="AA2590" s="43"/>
      <c r="AB2590" s="43" t="s">
        <v>339</v>
      </c>
      <c r="AC2590" s="6" t="s">
        <v>339</v>
      </c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</row>
    <row r="2591">
      <c r="A2591" s="6"/>
      <c r="B2591" s="6"/>
      <c r="C2591" s="6"/>
      <c r="D2591" s="6"/>
      <c r="E2591" s="6"/>
      <c r="F2591" s="6" t="s">
        <v>96</v>
      </c>
      <c r="G2591" s="6"/>
      <c r="H2591" s="6" t="b">
        <v>0</v>
      </c>
      <c r="I2591" s="6" t="b">
        <v>0</v>
      </c>
      <c r="J2591" s="6" t="b">
        <v>0</v>
      </c>
      <c r="K2591" s="106"/>
      <c r="L2591" s="43"/>
      <c r="M2591" s="24"/>
      <c r="N2591" s="6"/>
      <c r="O2591" s="6" t="b">
        <v>0</v>
      </c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43"/>
      <c r="AA2591" s="43"/>
      <c r="AB2591" s="43" t="s">
        <v>339</v>
      </c>
      <c r="AC2591" s="6" t="s">
        <v>339</v>
      </c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</row>
    <row r="2592">
      <c r="A2592" s="6"/>
      <c r="B2592" s="6"/>
      <c r="C2592" s="6"/>
      <c r="D2592" s="6"/>
      <c r="E2592" s="6"/>
      <c r="F2592" s="6" t="s">
        <v>96</v>
      </c>
      <c r="G2592" s="6"/>
      <c r="H2592" s="6" t="b">
        <v>0</v>
      </c>
      <c r="I2592" s="6" t="b">
        <v>0</v>
      </c>
      <c r="J2592" s="6" t="b">
        <v>0</v>
      </c>
      <c r="K2592" s="106"/>
      <c r="L2592" s="43"/>
      <c r="M2592" s="24"/>
      <c r="N2592" s="6"/>
      <c r="O2592" s="6" t="b">
        <v>0</v>
      </c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43"/>
      <c r="AA2592" s="43"/>
      <c r="AB2592" s="43" t="s">
        <v>339</v>
      </c>
      <c r="AC2592" s="6" t="s">
        <v>339</v>
      </c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</row>
    <row r="2593">
      <c r="A2593" s="6"/>
      <c r="B2593" s="6"/>
      <c r="C2593" s="6"/>
      <c r="D2593" s="6"/>
      <c r="E2593" s="6"/>
      <c r="F2593" s="6" t="s">
        <v>96</v>
      </c>
      <c r="G2593" s="6"/>
      <c r="H2593" s="6" t="b">
        <v>0</v>
      </c>
      <c r="I2593" s="6" t="b">
        <v>0</v>
      </c>
      <c r="J2593" s="6" t="b">
        <v>0</v>
      </c>
      <c r="K2593" s="106"/>
      <c r="L2593" s="43"/>
      <c r="M2593" s="24"/>
      <c r="N2593" s="6"/>
      <c r="O2593" s="6" t="b">
        <v>0</v>
      </c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43"/>
      <c r="AA2593" s="43"/>
      <c r="AB2593" s="43" t="s">
        <v>339</v>
      </c>
      <c r="AC2593" s="6" t="s">
        <v>339</v>
      </c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</row>
    <row r="2594">
      <c r="A2594" s="6"/>
      <c r="B2594" s="6"/>
      <c r="C2594" s="6"/>
      <c r="D2594" s="6"/>
      <c r="E2594" s="6"/>
      <c r="F2594" s="6" t="s">
        <v>96</v>
      </c>
      <c r="G2594" s="6"/>
      <c r="H2594" s="6" t="b">
        <v>0</v>
      </c>
      <c r="I2594" s="6" t="b">
        <v>0</v>
      </c>
      <c r="J2594" s="6" t="b">
        <v>0</v>
      </c>
      <c r="K2594" s="106"/>
      <c r="L2594" s="43"/>
      <c r="M2594" s="24"/>
      <c r="N2594" s="6"/>
      <c r="O2594" s="6" t="b">
        <v>0</v>
      </c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43"/>
      <c r="AA2594" s="43"/>
      <c r="AB2594" s="43" t="s">
        <v>339</v>
      </c>
      <c r="AC2594" s="6" t="s">
        <v>339</v>
      </c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</row>
    <row r="2595">
      <c r="A2595" s="6"/>
      <c r="B2595" s="6"/>
      <c r="C2595" s="6"/>
      <c r="D2595" s="6"/>
      <c r="E2595" s="6"/>
      <c r="F2595" s="6" t="s">
        <v>96</v>
      </c>
      <c r="G2595" s="6"/>
      <c r="H2595" s="6" t="b">
        <v>0</v>
      </c>
      <c r="I2595" s="6" t="b">
        <v>0</v>
      </c>
      <c r="J2595" s="6" t="b">
        <v>0</v>
      </c>
      <c r="K2595" s="106"/>
      <c r="L2595" s="43"/>
      <c r="M2595" s="24"/>
      <c r="N2595" s="6"/>
      <c r="O2595" s="6" t="b">
        <v>0</v>
      </c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43"/>
      <c r="AA2595" s="43"/>
      <c r="AB2595" s="43" t="s">
        <v>339</v>
      </c>
      <c r="AC2595" s="6" t="s">
        <v>339</v>
      </c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</row>
    <row r="2596">
      <c r="A2596" s="6"/>
      <c r="B2596" s="6"/>
      <c r="C2596" s="6"/>
      <c r="D2596" s="6"/>
      <c r="E2596" s="6"/>
      <c r="F2596" s="6" t="s">
        <v>96</v>
      </c>
      <c r="G2596" s="6"/>
      <c r="H2596" s="6" t="b">
        <v>0</v>
      </c>
      <c r="I2596" s="6" t="b">
        <v>0</v>
      </c>
      <c r="J2596" s="6" t="b">
        <v>0</v>
      </c>
      <c r="K2596" s="106"/>
      <c r="L2596" s="43"/>
      <c r="M2596" s="24"/>
      <c r="N2596" s="6"/>
      <c r="O2596" s="6" t="b">
        <v>0</v>
      </c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43"/>
      <c r="AA2596" s="43"/>
      <c r="AB2596" s="43" t="s">
        <v>339</v>
      </c>
      <c r="AC2596" s="6" t="s">
        <v>339</v>
      </c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</row>
    <row r="2597">
      <c r="A2597" s="6"/>
      <c r="B2597" s="6"/>
      <c r="C2597" s="6"/>
      <c r="D2597" s="6"/>
      <c r="E2597" s="6"/>
      <c r="F2597" s="6" t="s">
        <v>96</v>
      </c>
      <c r="G2597" s="6"/>
      <c r="H2597" s="6" t="b">
        <v>0</v>
      </c>
      <c r="I2597" s="6" t="b">
        <v>0</v>
      </c>
      <c r="J2597" s="6" t="b">
        <v>0</v>
      </c>
      <c r="K2597" s="106"/>
      <c r="L2597" s="43"/>
      <c r="M2597" s="24"/>
      <c r="N2597" s="6"/>
      <c r="O2597" s="6" t="b">
        <v>0</v>
      </c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43"/>
      <c r="AA2597" s="43"/>
      <c r="AB2597" s="43" t="s">
        <v>339</v>
      </c>
      <c r="AC2597" s="6" t="s">
        <v>339</v>
      </c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</row>
    <row r="2598">
      <c r="A2598" s="6"/>
      <c r="B2598" s="6"/>
      <c r="C2598" s="6"/>
      <c r="D2598" s="6"/>
      <c r="E2598" s="6"/>
      <c r="F2598" s="6" t="s">
        <v>96</v>
      </c>
      <c r="G2598" s="6"/>
      <c r="H2598" s="6" t="b">
        <v>0</v>
      </c>
      <c r="I2598" s="6" t="b">
        <v>0</v>
      </c>
      <c r="J2598" s="6" t="b">
        <v>0</v>
      </c>
      <c r="K2598" s="106"/>
      <c r="L2598" s="43"/>
      <c r="M2598" s="24"/>
      <c r="N2598" s="6"/>
      <c r="O2598" s="6" t="b">
        <v>0</v>
      </c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43"/>
      <c r="AA2598" s="43"/>
      <c r="AB2598" s="43" t="s">
        <v>339</v>
      </c>
      <c r="AC2598" s="6" t="s">
        <v>339</v>
      </c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</row>
    <row r="2599">
      <c r="A2599" s="6"/>
      <c r="B2599" s="6"/>
      <c r="C2599" s="6"/>
      <c r="D2599" s="6"/>
      <c r="E2599" s="6"/>
      <c r="F2599" s="6" t="s">
        <v>96</v>
      </c>
      <c r="G2599" s="6"/>
      <c r="H2599" s="6" t="b">
        <v>0</v>
      </c>
      <c r="I2599" s="6" t="b">
        <v>0</v>
      </c>
      <c r="J2599" s="6" t="b">
        <v>0</v>
      </c>
      <c r="K2599" s="106"/>
      <c r="L2599" s="43"/>
      <c r="M2599" s="24"/>
      <c r="N2599" s="6"/>
      <c r="O2599" s="6" t="b">
        <v>0</v>
      </c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43"/>
      <c r="AA2599" s="43"/>
      <c r="AB2599" s="43" t="s">
        <v>339</v>
      </c>
      <c r="AC2599" s="6" t="s">
        <v>339</v>
      </c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</row>
    <row r="2600">
      <c r="A2600" s="6"/>
      <c r="B2600" s="6"/>
      <c r="C2600" s="6"/>
      <c r="D2600" s="6"/>
      <c r="E2600" s="6"/>
      <c r="F2600" s="6" t="s">
        <v>96</v>
      </c>
      <c r="G2600" s="6"/>
      <c r="H2600" s="6" t="b">
        <v>0</v>
      </c>
      <c r="I2600" s="6" t="b">
        <v>0</v>
      </c>
      <c r="J2600" s="6" t="b">
        <v>0</v>
      </c>
      <c r="K2600" s="106"/>
      <c r="L2600" s="43"/>
      <c r="M2600" s="24"/>
      <c r="N2600" s="6"/>
      <c r="O2600" s="6" t="b">
        <v>0</v>
      </c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43"/>
      <c r="AA2600" s="43"/>
      <c r="AB2600" s="43" t="s">
        <v>339</v>
      </c>
      <c r="AC2600" s="6" t="s">
        <v>339</v>
      </c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</row>
    <row r="2601">
      <c r="A2601" s="6"/>
      <c r="B2601" s="6"/>
      <c r="C2601" s="6"/>
      <c r="D2601" s="6"/>
      <c r="E2601" s="6"/>
      <c r="F2601" s="6" t="s">
        <v>96</v>
      </c>
      <c r="G2601" s="6"/>
      <c r="H2601" s="6" t="b">
        <v>0</v>
      </c>
      <c r="I2601" s="6" t="b">
        <v>0</v>
      </c>
      <c r="J2601" s="6" t="b">
        <v>0</v>
      </c>
      <c r="K2601" s="106"/>
      <c r="L2601" s="43"/>
      <c r="M2601" s="24"/>
      <c r="N2601" s="6"/>
      <c r="O2601" s="6" t="b">
        <v>0</v>
      </c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43"/>
      <c r="AA2601" s="43"/>
      <c r="AB2601" s="43" t="s">
        <v>339</v>
      </c>
      <c r="AC2601" s="6" t="s">
        <v>339</v>
      </c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6"/>
      <c r="AO2601" s="6"/>
      <c r="AP2601" s="6"/>
      <c r="AQ2601" s="6"/>
      <c r="AR2601" s="6"/>
    </row>
    <row r="2602">
      <c r="A2602" s="6"/>
      <c r="B2602" s="6"/>
      <c r="C2602" s="6"/>
      <c r="D2602" s="6"/>
      <c r="E2602" s="6"/>
      <c r="F2602" s="6" t="s">
        <v>96</v>
      </c>
      <c r="G2602" s="6"/>
      <c r="H2602" s="6" t="b">
        <v>0</v>
      </c>
      <c r="I2602" s="6" t="b">
        <v>0</v>
      </c>
      <c r="J2602" s="6" t="b">
        <v>0</v>
      </c>
      <c r="K2602" s="106"/>
      <c r="L2602" s="43"/>
      <c r="M2602" s="24"/>
      <c r="N2602" s="6"/>
      <c r="O2602" s="6" t="b">
        <v>0</v>
      </c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43"/>
      <c r="AA2602" s="43"/>
      <c r="AB2602" s="43" t="s">
        <v>339</v>
      </c>
      <c r="AC2602" s="6" t="s">
        <v>339</v>
      </c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</row>
    <row r="2603">
      <c r="A2603" s="6"/>
      <c r="B2603" s="6"/>
      <c r="C2603" s="6"/>
      <c r="D2603" s="6"/>
      <c r="E2603" s="6"/>
      <c r="F2603" s="6" t="s">
        <v>96</v>
      </c>
      <c r="G2603" s="6"/>
      <c r="H2603" s="6" t="b">
        <v>0</v>
      </c>
      <c r="I2603" s="6" t="b">
        <v>0</v>
      </c>
      <c r="J2603" s="6" t="b">
        <v>0</v>
      </c>
      <c r="K2603" s="106"/>
      <c r="L2603" s="43"/>
      <c r="M2603" s="24"/>
      <c r="N2603" s="6"/>
      <c r="O2603" s="6" t="b">
        <v>0</v>
      </c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43"/>
      <c r="AA2603" s="43"/>
      <c r="AB2603" s="43" t="s">
        <v>339</v>
      </c>
      <c r="AC2603" s="6" t="s">
        <v>339</v>
      </c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</row>
    <row r="2604">
      <c r="A2604" s="6"/>
      <c r="B2604" s="6"/>
      <c r="C2604" s="6"/>
      <c r="D2604" s="6"/>
      <c r="E2604" s="6"/>
      <c r="F2604" s="6" t="s">
        <v>96</v>
      </c>
      <c r="G2604" s="6"/>
      <c r="H2604" s="6" t="b">
        <v>0</v>
      </c>
      <c r="I2604" s="6" t="b">
        <v>0</v>
      </c>
      <c r="J2604" s="6" t="b">
        <v>0</v>
      </c>
      <c r="K2604" s="106"/>
      <c r="L2604" s="43"/>
      <c r="M2604" s="24"/>
      <c r="N2604" s="6"/>
      <c r="O2604" s="6" t="b">
        <v>0</v>
      </c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43"/>
      <c r="AA2604" s="43"/>
      <c r="AB2604" s="43" t="s">
        <v>339</v>
      </c>
      <c r="AC2604" s="6" t="s">
        <v>339</v>
      </c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</row>
    <row r="2605">
      <c r="A2605" s="6"/>
      <c r="B2605" s="6"/>
      <c r="C2605" s="6"/>
      <c r="D2605" s="6"/>
      <c r="E2605" s="6"/>
      <c r="F2605" s="6" t="s">
        <v>96</v>
      </c>
      <c r="G2605" s="6"/>
      <c r="H2605" s="6" t="b">
        <v>0</v>
      </c>
      <c r="I2605" s="6" t="b">
        <v>0</v>
      </c>
      <c r="J2605" s="6" t="b">
        <v>0</v>
      </c>
      <c r="K2605" s="106"/>
      <c r="L2605" s="43"/>
      <c r="M2605" s="24"/>
      <c r="N2605" s="6"/>
      <c r="O2605" s="6" t="b">
        <v>0</v>
      </c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43"/>
      <c r="AA2605" s="43"/>
      <c r="AB2605" s="43" t="s">
        <v>339</v>
      </c>
      <c r="AC2605" s="6" t="s">
        <v>339</v>
      </c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</row>
    <row r="2606">
      <c r="A2606" s="6"/>
      <c r="B2606" s="6"/>
      <c r="C2606" s="6"/>
      <c r="D2606" s="6"/>
      <c r="E2606" s="6"/>
      <c r="F2606" s="6" t="s">
        <v>96</v>
      </c>
      <c r="G2606" s="6"/>
      <c r="H2606" s="6" t="b">
        <v>0</v>
      </c>
      <c r="I2606" s="6" t="b">
        <v>0</v>
      </c>
      <c r="J2606" s="6" t="b">
        <v>0</v>
      </c>
      <c r="K2606" s="106"/>
      <c r="L2606" s="43"/>
      <c r="M2606" s="24"/>
      <c r="N2606" s="6"/>
      <c r="O2606" s="6" t="b">
        <v>0</v>
      </c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43"/>
      <c r="AA2606" s="43"/>
      <c r="AB2606" s="43" t="s">
        <v>339</v>
      </c>
      <c r="AC2606" s="6" t="s">
        <v>339</v>
      </c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</row>
    <row r="2607">
      <c r="A2607" s="6"/>
      <c r="B2607" s="6"/>
      <c r="C2607" s="6"/>
      <c r="D2607" s="6"/>
      <c r="E2607" s="6"/>
      <c r="F2607" s="6" t="s">
        <v>96</v>
      </c>
      <c r="G2607" s="6"/>
      <c r="H2607" s="6" t="b">
        <v>0</v>
      </c>
      <c r="I2607" s="6" t="b">
        <v>0</v>
      </c>
      <c r="J2607" s="6" t="b">
        <v>0</v>
      </c>
      <c r="K2607" s="106"/>
      <c r="L2607" s="43"/>
      <c r="M2607" s="24"/>
      <c r="N2607" s="6"/>
      <c r="O2607" s="6" t="b">
        <v>0</v>
      </c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43"/>
      <c r="AA2607" s="43"/>
      <c r="AB2607" s="43" t="s">
        <v>339</v>
      </c>
      <c r="AC2607" s="6" t="s">
        <v>339</v>
      </c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</row>
    <row r="2608">
      <c r="A2608" s="6"/>
      <c r="B2608" s="6"/>
      <c r="C2608" s="6"/>
      <c r="D2608" s="6"/>
      <c r="E2608" s="6"/>
      <c r="F2608" s="6" t="s">
        <v>96</v>
      </c>
      <c r="G2608" s="6"/>
      <c r="H2608" s="6" t="b">
        <v>0</v>
      </c>
      <c r="I2608" s="6" t="b">
        <v>0</v>
      </c>
      <c r="J2608" s="6" t="b">
        <v>0</v>
      </c>
      <c r="K2608" s="106"/>
      <c r="L2608" s="43"/>
      <c r="M2608" s="24"/>
      <c r="N2608" s="6"/>
      <c r="O2608" s="6" t="b">
        <v>0</v>
      </c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43"/>
      <c r="AA2608" s="43"/>
      <c r="AB2608" s="43" t="s">
        <v>339</v>
      </c>
      <c r="AC2608" s="6" t="s">
        <v>339</v>
      </c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</row>
    <row r="2609">
      <c r="A2609" s="6"/>
      <c r="B2609" s="6"/>
      <c r="C2609" s="6"/>
      <c r="D2609" s="6"/>
      <c r="E2609" s="6"/>
      <c r="F2609" s="6" t="s">
        <v>96</v>
      </c>
      <c r="G2609" s="6"/>
      <c r="H2609" s="6" t="b">
        <v>0</v>
      </c>
      <c r="I2609" s="6" t="b">
        <v>0</v>
      </c>
      <c r="J2609" s="6" t="b">
        <v>0</v>
      </c>
      <c r="K2609" s="106"/>
      <c r="L2609" s="43"/>
      <c r="M2609" s="24"/>
      <c r="N2609" s="6"/>
      <c r="O2609" s="6" t="b">
        <v>0</v>
      </c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43"/>
      <c r="AA2609" s="43"/>
      <c r="AB2609" s="43" t="s">
        <v>339</v>
      </c>
      <c r="AC2609" s="6" t="s">
        <v>339</v>
      </c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</row>
    <row r="2610">
      <c r="A2610" s="6"/>
      <c r="B2610" s="6"/>
      <c r="C2610" s="6"/>
      <c r="D2610" s="6"/>
      <c r="E2610" s="6"/>
      <c r="F2610" s="6" t="s">
        <v>96</v>
      </c>
      <c r="G2610" s="6"/>
      <c r="H2610" s="6" t="b">
        <v>0</v>
      </c>
      <c r="I2610" s="6" t="b">
        <v>0</v>
      </c>
      <c r="J2610" s="6" t="b">
        <v>0</v>
      </c>
      <c r="K2610" s="106"/>
      <c r="L2610" s="43"/>
      <c r="M2610" s="24"/>
      <c r="N2610" s="6"/>
      <c r="O2610" s="6" t="b">
        <v>0</v>
      </c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43"/>
      <c r="AA2610" s="43"/>
      <c r="AB2610" s="43" t="s">
        <v>339</v>
      </c>
      <c r="AC2610" s="6" t="s">
        <v>339</v>
      </c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</row>
    <row r="2611">
      <c r="A2611" s="6"/>
      <c r="B2611" s="6"/>
      <c r="C2611" s="6"/>
      <c r="D2611" s="6"/>
      <c r="E2611" s="6"/>
      <c r="F2611" s="6" t="s">
        <v>96</v>
      </c>
      <c r="G2611" s="6"/>
      <c r="H2611" s="6" t="b">
        <v>0</v>
      </c>
      <c r="I2611" s="6" t="b">
        <v>0</v>
      </c>
      <c r="J2611" s="6" t="b">
        <v>0</v>
      </c>
      <c r="K2611" s="106"/>
      <c r="L2611" s="43"/>
      <c r="M2611" s="24"/>
      <c r="N2611" s="6"/>
      <c r="O2611" s="6" t="b">
        <v>0</v>
      </c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43"/>
      <c r="AA2611" s="43"/>
      <c r="AB2611" s="43" t="s">
        <v>339</v>
      </c>
      <c r="AC2611" s="6" t="s">
        <v>339</v>
      </c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6"/>
      <c r="AO2611" s="6"/>
      <c r="AP2611" s="6"/>
      <c r="AQ2611" s="6"/>
      <c r="AR2611" s="6"/>
    </row>
    <row r="2612">
      <c r="A2612" s="6"/>
      <c r="B2612" s="6"/>
      <c r="C2612" s="6"/>
      <c r="D2612" s="6"/>
      <c r="E2612" s="6"/>
      <c r="F2612" s="6" t="s">
        <v>96</v>
      </c>
      <c r="G2612" s="6"/>
      <c r="H2612" s="6" t="b">
        <v>0</v>
      </c>
      <c r="I2612" s="6" t="b">
        <v>0</v>
      </c>
      <c r="J2612" s="6" t="b">
        <v>0</v>
      </c>
      <c r="K2612" s="106"/>
      <c r="L2612" s="43"/>
      <c r="M2612" s="24"/>
      <c r="N2612" s="6"/>
      <c r="O2612" s="6" t="b">
        <v>0</v>
      </c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43"/>
      <c r="AA2612" s="43"/>
      <c r="AB2612" s="43" t="s">
        <v>339</v>
      </c>
      <c r="AC2612" s="6" t="s">
        <v>339</v>
      </c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6"/>
      <c r="AO2612" s="6"/>
      <c r="AP2612" s="6"/>
      <c r="AQ2612" s="6"/>
      <c r="AR2612" s="6"/>
    </row>
    <row r="2613">
      <c r="A2613" s="6"/>
      <c r="B2613" s="6"/>
      <c r="C2613" s="6"/>
      <c r="D2613" s="6"/>
      <c r="E2613" s="6"/>
      <c r="F2613" s="6" t="s">
        <v>96</v>
      </c>
      <c r="G2613" s="6"/>
      <c r="H2613" s="6" t="b">
        <v>0</v>
      </c>
      <c r="I2613" s="6" t="b">
        <v>0</v>
      </c>
      <c r="J2613" s="6" t="b">
        <v>0</v>
      </c>
      <c r="K2613" s="106"/>
      <c r="L2613" s="43"/>
      <c r="M2613" s="24"/>
      <c r="N2613" s="6"/>
      <c r="O2613" s="6" t="b">
        <v>0</v>
      </c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43"/>
      <c r="AA2613" s="43"/>
      <c r="AB2613" s="43" t="s">
        <v>339</v>
      </c>
      <c r="AC2613" s="6" t="s">
        <v>339</v>
      </c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6"/>
      <c r="AO2613" s="6"/>
      <c r="AP2613" s="6"/>
      <c r="AQ2613" s="6"/>
      <c r="AR2613" s="6"/>
    </row>
    <row r="2614">
      <c r="A2614" s="6"/>
      <c r="B2614" s="6"/>
      <c r="C2614" s="6"/>
      <c r="D2614" s="6"/>
      <c r="E2614" s="6"/>
      <c r="F2614" s="6" t="s">
        <v>96</v>
      </c>
      <c r="G2614" s="6"/>
      <c r="H2614" s="6" t="b">
        <v>0</v>
      </c>
      <c r="I2614" s="6" t="b">
        <v>0</v>
      </c>
      <c r="J2614" s="6" t="b">
        <v>0</v>
      </c>
      <c r="K2614" s="106"/>
      <c r="L2614" s="43"/>
      <c r="M2614" s="24"/>
      <c r="N2614" s="6"/>
      <c r="O2614" s="6" t="b">
        <v>0</v>
      </c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43"/>
      <c r="AA2614" s="43"/>
      <c r="AB2614" s="43" t="s">
        <v>339</v>
      </c>
      <c r="AC2614" s="6" t="s">
        <v>339</v>
      </c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</row>
    <row r="2615">
      <c r="A2615" s="6"/>
      <c r="B2615" s="6"/>
      <c r="C2615" s="6"/>
      <c r="D2615" s="6"/>
      <c r="E2615" s="6"/>
      <c r="F2615" s="6" t="s">
        <v>96</v>
      </c>
      <c r="G2615" s="6"/>
      <c r="H2615" s="6" t="b">
        <v>0</v>
      </c>
      <c r="I2615" s="6" t="b">
        <v>0</v>
      </c>
      <c r="J2615" s="6" t="b">
        <v>0</v>
      </c>
      <c r="K2615" s="106"/>
      <c r="L2615" s="43"/>
      <c r="M2615" s="24"/>
      <c r="N2615" s="6"/>
      <c r="O2615" s="6" t="b">
        <v>0</v>
      </c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43"/>
      <c r="AA2615" s="43"/>
      <c r="AB2615" s="43" t="s">
        <v>339</v>
      </c>
      <c r="AC2615" s="6" t="s">
        <v>339</v>
      </c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6"/>
      <c r="AO2615" s="6"/>
      <c r="AP2615" s="6"/>
      <c r="AQ2615" s="6"/>
      <c r="AR2615" s="6"/>
    </row>
    <row r="2616">
      <c r="A2616" s="6"/>
      <c r="B2616" s="6"/>
      <c r="C2616" s="6"/>
      <c r="D2616" s="6"/>
      <c r="E2616" s="6"/>
      <c r="F2616" s="6" t="s">
        <v>96</v>
      </c>
      <c r="G2616" s="6"/>
      <c r="H2616" s="6" t="b">
        <v>0</v>
      </c>
      <c r="I2616" s="6" t="b">
        <v>0</v>
      </c>
      <c r="J2616" s="6" t="b">
        <v>0</v>
      </c>
      <c r="K2616" s="106"/>
      <c r="L2616" s="43"/>
      <c r="M2616" s="24"/>
      <c r="N2616" s="6"/>
      <c r="O2616" s="6" t="b">
        <v>0</v>
      </c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43"/>
      <c r="AA2616" s="43"/>
      <c r="AB2616" s="43" t="s">
        <v>339</v>
      </c>
      <c r="AC2616" s="6" t="s">
        <v>339</v>
      </c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6"/>
      <c r="AO2616" s="6"/>
      <c r="AP2616" s="6"/>
      <c r="AQ2616" s="6"/>
      <c r="AR2616" s="6"/>
    </row>
    <row r="2617">
      <c r="A2617" s="6"/>
      <c r="B2617" s="6"/>
      <c r="C2617" s="6"/>
      <c r="D2617" s="6"/>
      <c r="E2617" s="6"/>
      <c r="F2617" s="6" t="s">
        <v>96</v>
      </c>
      <c r="G2617" s="6"/>
      <c r="H2617" s="6" t="b">
        <v>0</v>
      </c>
      <c r="I2617" s="6" t="b">
        <v>0</v>
      </c>
      <c r="J2617" s="6" t="b">
        <v>0</v>
      </c>
      <c r="K2617" s="106"/>
      <c r="L2617" s="43"/>
      <c r="M2617" s="24"/>
      <c r="N2617" s="6"/>
      <c r="O2617" s="6" t="b">
        <v>0</v>
      </c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43"/>
      <c r="AA2617" s="43"/>
      <c r="AB2617" s="43" t="s">
        <v>339</v>
      </c>
      <c r="AC2617" s="6" t="s">
        <v>339</v>
      </c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6"/>
      <c r="AO2617" s="6"/>
      <c r="AP2617" s="6"/>
      <c r="AQ2617" s="6"/>
      <c r="AR2617" s="6"/>
    </row>
    <row r="2618">
      <c r="A2618" s="6"/>
      <c r="B2618" s="6"/>
      <c r="C2618" s="6"/>
      <c r="D2618" s="6"/>
      <c r="E2618" s="6"/>
      <c r="F2618" s="6" t="s">
        <v>96</v>
      </c>
      <c r="G2618" s="6"/>
      <c r="H2618" s="6" t="b">
        <v>0</v>
      </c>
      <c r="I2618" s="6" t="b">
        <v>0</v>
      </c>
      <c r="J2618" s="6" t="b">
        <v>0</v>
      </c>
      <c r="K2618" s="106"/>
      <c r="L2618" s="43"/>
      <c r="M2618" s="24"/>
      <c r="N2618" s="6"/>
      <c r="O2618" s="6" t="b">
        <v>0</v>
      </c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43"/>
      <c r="AA2618" s="43"/>
      <c r="AB2618" s="43" t="s">
        <v>339</v>
      </c>
      <c r="AC2618" s="6" t="s">
        <v>339</v>
      </c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6"/>
      <c r="AO2618" s="6"/>
      <c r="AP2618" s="6"/>
      <c r="AQ2618" s="6"/>
      <c r="AR2618" s="6"/>
    </row>
    <row r="2619">
      <c r="A2619" s="6"/>
      <c r="B2619" s="6"/>
      <c r="C2619" s="6"/>
      <c r="D2619" s="6"/>
      <c r="E2619" s="6"/>
      <c r="F2619" s="6" t="s">
        <v>96</v>
      </c>
      <c r="G2619" s="6"/>
      <c r="H2619" s="6" t="b">
        <v>0</v>
      </c>
      <c r="I2619" s="6" t="b">
        <v>0</v>
      </c>
      <c r="J2619" s="6" t="b">
        <v>0</v>
      </c>
      <c r="K2619" s="106"/>
      <c r="L2619" s="43"/>
      <c r="M2619" s="24"/>
      <c r="N2619" s="6"/>
      <c r="O2619" s="6" t="b">
        <v>0</v>
      </c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43"/>
      <c r="AA2619" s="43"/>
      <c r="AB2619" s="43" t="s">
        <v>339</v>
      </c>
      <c r="AC2619" s="6" t="s">
        <v>339</v>
      </c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6"/>
      <c r="AO2619" s="6"/>
      <c r="AP2619" s="6"/>
      <c r="AQ2619" s="6"/>
      <c r="AR2619" s="6"/>
    </row>
    <row r="2620">
      <c r="A2620" s="6"/>
      <c r="B2620" s="6"/>
      <c r="C2620" s="6"/>
      <c r="D2620" s="6"/>
      <c r="E2620" s="6"/>
      <c r="F2620" s="6" t="s">
        <v>96</v>
      </c>
      <c r="G2620" s="6"/>
      <c r="H2620" s="6" t="b">
        <v>0</v>
      </c>
      <c r="I2620" s="6" t="b">
        <v>0</v>
      </c>
      <c r="J2620" s="6" t="b">
        <v>0</v>
      </c>
      <c r="K2620" s="106"/>
      <c r="L2620" s="43"/>
      <c r="M2620" s="24"/>
      <c r="N2620" s="6"/>
      <c r="O2620" s="6" t="b">
        <v>0</v>
      </c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43"/>
      <c r="AA2620" s="43"/>
      <c r="AB2620" s="43" t="s">
        <v>339</v>
      </c>
      <c r="AC2620" s="6" t="s">
        <v>339</v>
      </c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</row>
    <row r="2621">
      <c r="A2621" s="6"/>
      <c r="B2621" s="6"/>
      <c r="C2621" s="6"/>
      <c r="D2621" s="6"/>
      <c r="E2621" s="6"/>
      <c r="F2621" s="6" t="s">
        <v>96</v>
      </c>
      <c r="G2621" s="6"/>
      <c r="H2621" s="6" t="b">
        <v>0</v>
      </c>
      <c r="I2621" s="6" t="b">
        <v>0</v>
      </c>
      <c r="J2621" s="6" t="b">
        <v>0</v>
      </c>
      <c r="K2621" s="106"/>
      <c r="L2621" s="43"/>
      <c r="M2621" s="24"/>
      <c r="N2621" s="6"/>
      <c r="O2621" s="6" t="b">
        <v>0</v>
      </c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43"/>
      <c r="AA2621" s="43"/>
      <c r="AB2621" s="43" t="s">
        <v>339</v>
      </c>
      <c r="AC2621" s="6" t="s">
        <v>339</v>
      </c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6"/>
      <c r="AO2621" s="6"/>
      <c r="AP2621" s="6"/>
      <c r="AQ2621" s="6"/>
      <c r="AR2621" s="6"/>
    </row>
    <row r="2622">
      <c r="A2622" s="6"/>
      <c r="B2622" s="6"/>
      <c r="C2622" s="6"/>
      <c r="D2622" s="6"/>
      <c r="E2622" s="6"/>
      <c r="F2622" s="6" t="s">
        <v>96</v>
      </c>
      <c r="G2622" s="6"/>
      <c r="H2622" s="6" t="b">
        <v>0</v>
      </c>
      <c r="I2622" s="6" t="b">
        <v>0</v>
      </c>
      <c r="J2622" s="6" t="b">
        <v>0</v>
      </c>
      <c r="K2622" s="106"/>
      <c r="L2622" s="43"/>
      <c r="M2622" s="24"/>
      <c r="N2622" s="6"/>
      <c r="O2622" s="6" t="b">
        <v>0</v>
      </c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43"/>
      <c r="AA2622" s="43"/>
      <c r="AB2622" s="43" t="s">
        <v>339</v>
      </c>
      <c r="AC2622" s="6" t="s">
        <v>339</v>
      </c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/>
      <c r="AO2622" s="6"/>
      <c r="AP2622" s="6"/>
      <c r="AQ2622" s="6"/>
      <c r="AR2622" s="6"/>
    </row>
    <row r="2623">
      <c r="A2623" s="6"/>
      <c r="B2623" s="6"/>
      <c r="C2623" s="6"/>
      <c r="D2623" s="6"/>
      <c r="E2623" s="6"/>
      <c r="F2623" s="6" t="s">
        <v>96</v>
      </c>
      <c r="G2623" s="6"/>
      <c r="H2623" s="6" t="b">
        <v>0</v>
      </c>
      <c r="I2623" s="6" t="b">
        <v>0</v>
      </c>
      <c r="J2623" s="6" t="b">
        <v>0</v>
      </c>
      <c r="K2623" s="106"/>
      <c r="L2623" s="43"/>
      <c r="M2623" s="24"/>
      <c r="N2623" s="6"/>
      <c r="O2623" s="6" t="b">
        <v>0</v>
      </c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43"/>
      <c r="AA2623" s="43"/>
      <c r="AB2623" s="43" t="s">
        <v>339</v>
      </c>
      <c r="AC2623" s="6" t="s">
        <v>339</v>
      </c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6"/>
      <c r="AO2623" s="6"/>
      <c r="AP2623" s="6"/>
      <c r="AQ2623" s="6"/>
      <c r="AR2623" s="6"/>
    </row>
    <row r="2624">
      <c r="A2624" s="6"/>
      <c r="B2624" s="6"/>
      <c r="C2624" s="6"/>
      <c r="D2624" s="6"/>
      <c r="E2624" s="6"/>
      <c r="F2624" s="6" t="s">
        <v>96</v>
      </c>
      <c r="G2624" s="6"/>
      <c r="H2624" s="6" t="b">
        <v>0</v>
      </c>
      <c r="I2624" s="6" t="b">
        <v>0</v>
      </c>
      <c r="J2624" s="6" t="b">
        <v>0</v>
      </c>
      <c r="K2624" s="106"/>
      <c r="L2624" s="43"/>
      <c r="M2624" s="24"/>
      <c r="N2624" s="6"/>
      <c r="O2624" s="6" t="b">
        <v>0</v>
      </c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43"/>
      <c r="AA2624" s="43"/>
      <c r="AB2624" s="43" t="s">
        <v>339</v>
      </c>
      <c r="AC2624" s="6" t="s">
        <v>339</v>
      </c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6"/>
      <c r="AO2624" s="6"/>
      <c r="AP2624" s="6"/>
      <c r="AQ2624" s="6"/>
      <c r="AR2624" s="6"/>
    </row>
    <row r="2625">
      <c r="A2625" s="6"/>
      <c r="B2625" s="6"/>
      <c r="C2625" s="6"/>
      <c r="D2625" s="6"/>
      <c r="E2625" s="6"/>
      <c r="F2625" s="6" t="s">
        <v>96</v>
      </c>
      <c r="G2625" s="6"/>
      <c r="H2625" s="6" t="b">
        <v>0</v>
      </c>
      <c r="I2625" s="6" t="b">
        <v>0</v>
      </c>
      <c r="J2625" s="6" t="b">
        <v>0</v>
      </c>
      <c r="K2625" s="106"/>
      <c r="L2625" s="43"/>
      <c r="M2625" s="24"/>
      <c r="N2625" s="6"/>
      <c r="O2625" s="6" t="b">
        <v>0</v>
      </c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43"/>
      <c r="AA2625" s="43"/>
      <c r="AB2625" s="43" t="s">
        <v>339</v>
      </c>
      <c r="AC2625" s="6" t="s">
        <v>339</v>
      </c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6"/>
      <c r="AO2625" s="6"/>
      <c r="AP2625" s="6"/>
      <c r="AQ2625" s="6"/>
      <c r="AR2625" s="6"/>
    </row>
    <row r="2626">
      <c r="A2626" s="6"/>
      <c r="B2626" s="6"/>
      <c r="C2626" s="6"/>
      <c r="D2626" s="6"/>
      <c r="E2626" s="6"/>
      <c r="F2626" s="6" t="s">
        <v>96</v>
      </c>
      <c r="G2626" s="6"/>
      <c r="H2626" s="6" t="b">
        <v>0</v>
      </c>
      <c r="I2626" s="6" t="b">
        <v>0</v>
      </c>
      <c r="J2626" s="6" t="b">
        <v>0</v>
      </c>
      <c r="K2626" s="106"/>
      <c r="L2626" s="43"/>
      <c r="M2626" s="24"/>
      <c r="N2626" s="6"/>
      <c r="O2626" s="6" t="b">
        <v>0</v>
      </c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43"/>
      <c r="AA2626" s="43"/>
      <c r="AB2626" s="43" t="s">
        <v>339</v>
      </c>
      <c r="AC2626" s="6" t="s">
        <v>339</v>
      </c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</row>
    <row r="2627">
      <c r="A2627" s="6"/>
      <c r="B2627" s="6"/>
      <c r="C2627" s="6"/>
      <c r="D2627" s="6"/>
      <c r="E2627" s="6"/>
      <c r="F2627" s="6" t="s">
        <v>96</v>
      </c>
      <c r="G2627" s="6"/>
      <c r="H2627" s="6" t="b">
        <v>0</v>
      </c>
      <c r="I2627" s="6" t="b">
        <v>0</v>
      </c>
      <c r="J2627" s="6" t="b">
        <v>0</v>
      </c>
      <c r="K2627" s="106"/>
      <c r="L2627" s="43"/>
      <c r="M2627" s="24"/>
      <c r="N2627" s="6"/>
      <c r="O2627" s="6" t="b">
        <v>0</v>
      </c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43"/>
      <c r="AA2627" s="43"/>
      <c r="AB2627" s="43" t="s">
        <v>339</v>
      </c>
      <c r="AC2627" s="6" t="s">
        <v>339</v>
      </c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</row>
    <row r="2628">
      <c r="A2628" s="6"/>
      <c r="B2628" s="6"/>
      <c r="C2628" s="6"/>
      <c r="D2628" s="6"/>
      <c r="E2628" s="6"/>
      <c r="F2628" s="6" t="s">
        <v>96</v>
      </c>
      <c r="G2628" s="6"/>
      <c r="H2628" s="6" t="b">
        <v>0</v>
      </c>
      <c r="I2628" s="6" t="b">
        <v>0</v>
      </c>
      <c r="J2628" s="6" t="b">
        <v>0</v>
      </c>
      <c r="K2628" s="106"/>
      <c r="L2628" s="43"/>
      <c r="M2628" s="24"/>
      <c r="N2628" s="6"/>
      <c r="O2628" s="6" t="b">
        <v>0</v>
      </c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43"/>
      <c r="AA2628" s="43"/>
      <c r="AB2628" s="43" t="s">
        <v>339</v>
      </c>
      <c r="AC2628" s="6" t="s">
        <v>339</v>
      </c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</row>
    <row r="2629">
      <c r="A2629" s="6"/>
      <c r="B2629" s="6"/>
      <c r="C2629" s="6"/>
      <c r="D2629" s="6"/>
      <c r="E2629" s="6"/>
      <c r="F2629" s="6" t="s">
        <v>96</v>
      </c>
      <c r="G2629" s="6"/>
      <c r="H2629" s="6" t="b">
        <v>0</v>
      </c>
      <c r="I2629" s="6" t="b">
        <v>0</v>
      </c>
      <c r="J2629" s="6" t="b">
        <v>0</v>
      </c>
      <c r="K2629" s="106"/>
      <c r="L2629" s="43"/>
      <c r="M2629" s="24"/>
      <c r="N2629" s="6"/>
      <c r="O2629" s="6" t="b">
        <v>0</v>
      </c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43"/>
      <c r="AA2629" s="43"/>
      <c r="AB2629" s="43" t="s">
        <v>339</v>
      </c>
      <c r="AC2629" s="6" t="s">
        <v>339</v>
      </c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  <c r="AO2629" s="6"/>
      <c r="AP2629" s="6"/>
      <c r="AQ2629" s="6"/>
      <c r="AR2629" s="6"/>
    </row>
    <row r="2630">
      <c r="A2630" s="6"/>
      <c r="B2630" s="6"/>
      <c r="C2630" s="6"/>
      <c r="D2630" s="6"/>
      <c r="E2630" s="6"/>
      <c r="F2630" s="6" t="s">
        <v>96</v>
      </c>
      <c r="G2630" s="6"/>
      <c r="H2630" s="6" t="b">
        <v>0</v>
      </c>
      <c r="I2630" s="6" t="b">
        <v>0</v>
      </c>
      <c r="J2630" s="6" t="b">
        <v>0</v>
      </c>
      <c r="K2630" s="106"/>
      <c r="L2630" s="43"/>
      <c r="M2630" s="24"/>
      <c r="N2630" s="6"/>
      <c r="O2630" s="6" t="b">
        <v>0</v>
      </c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43"/>
      <c r="AA2630" s="43"/>
      <c r="AB2630" s="43" t="s">
        <v>339</v>
      </c>
      <c r="AC2630" s="6" t="s">
        <v>339</v>
      </c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6"/>
      <c r="AO2630" s="6"/>
      <c r="AP2630" s="6"/>
      <c r="AQ2630" s="6"/>
      <c r="AR2630" s="6"/>
    </row>
    <row r="2631">
      <c r="A2631" s="6"/>
      <c r="B2631" s="6"/>
      <c r="C2631" s="6"/>
      <c r="D2631" s="6"/>
      <c r="E2631" s="6"/>
      <c r="F2631" s="6" t="s">
        <v>96</v>
      </c>
      <c r="G2631" s="6"/>
      <c r="H2631" s="6" t="b">
        <v>0</v>
      </c>
      <c r="I2631" s="6" t="b">
        <v>0</v>
      </c>
      <c r="J2631" s="6" t="b">
        <v>0</v>
      </c>
      <c r="K2631" s="106"/>
      <c r="L2631" s="43"/>
      <c r="M2631" s="24"/>
      <c r="N2631" s="6"/>
      <c r="O2631" s="6" t="b">
        <v>0</v>
      </c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43"/>
      <c r="AA2631" s="43"/>
      <c r="AB2631" s="43" t="s">
        <v>339</v>
      </c>
      <c r="AC2631" s="6" t="s">
        <v>339</v>
      </c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6"/>
      <c r="AO2631" s="6"/>
      <c r="AP2631" s="6"/>
      <c r="AQ2631" s="6"/>
      <c r="AR2631" s="6"/>
    </row>
    <row r="2632">
      <c r="A2632" s="6"/>
      <c r="B2632" s="6"/>
      <c r="C2632" s="6"/>
      <c r="D2632" s="6"/>
      <c r="E2632" s="6"/>
      <c r="F2632" s="6" t="s">
        <v>96</v>
      </c>
      <c r="G2632" s="6"/>
      <c r="H2632" s="6" t="b">
        <v>0</v>
      </c>
      <c r="I2632" s="6" t="b">
        <v>0</v>
      </c>
      <c r="J2632" s="6" t="b">
        <v>0</v>
      </c>
      <c r="K2632" s="106"/>
      <c r="L2632" s="43"/>
      <c r="M2632" s="24"/>
      <c r="N2632" s="6"/>
      <c r="O2632" s="6" t="b">
        <v>0</v>
      </c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43"/>
      <c r="AA2632" s="43"/>
      <c r="AB2632" s="43" t="s">
        <v>339</v>
      </c>
      <c r="AC2632" s="6" t="s">
        <v>339</v>
      </c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</row>
    <row r="2633">
      <c r="A2633" s="6"/>
      <c r="B2633" s="6"/>
      <c r="C2633" s="6"/>
      <c r="D2633" s="6"/>
      <c r="E2633" s="6"/>
      <c r="F2633" s="6" t="s">
        <v>96</v>
      </c>
      <c r="G2633" s="6"/>
      <c r="H2633" s="6" t="b">
        <v>0</v>
      </c>
      <c r="I2633" s="6" t="b">
        <v>0</v>
      </c>
      <c r="J2633" s="6" t="b">
        <v>0</v>
      </c>
      <c r="K2633" s="106"/>
      <c r="L2633" s="43"/>
      <c r="M2633" s="24"/>
      <c r="N2633" s="6"/>
      <c r="O2633" s="6" t="b">
        <v>0</v>
      </c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43"/>
      <c r="AA2633" s="43"/>
      <c r="AB2633" s="43" t="s">
        <v>339</v>
      </c>
      <c r="AC2633" s="6" t="s">
        <v>339</v>
      </c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</row>
    <row r="2634">
      <c r="A2634" s="6"/>
      <c r="B2634" s="6"/>
      <c r="C2634" s="6"/>
      <c r="D2634" s="6"/>
      <c r="E2634" s="6"/>
      <c r="F2634" s="6" t="s">
        <v>96</v>
      </c>
      <c r="G2634" s="6"/>
      <c r="H2634" s="6" t="b">
        <v>0</v>
      </c>
      <c r="I2634" s="6" t="b">
        <v>0</v>
      </c>
      <c r="J2634" s="6" t="b">
        <v>0</v>
      </c>
      <c r="K2634" s="106"/>
      <c r="L2634" s="43"/>
      <c r="M2634" s="24"/>
      <c r="N2634" s="6"/>
      <c r="O2634" s="6" t="b">
        <v>0</v>
      </c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43"/>
      <c r="AA2634" s="43"/>
      <c r="AB2634" s="43" t="s">
        <v>339</v>
      </c>
      <c r="AC2634" s="6" t="s">
        <v>339</v>
      </c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</row>
    <row r="2635">
      <c r="A2635" s="6"/>
      <c r="B2635" s="6"/>
      <c r="C2635" s="6"/>
      <c r="D2635" s="6"/>
      <c r="E2635" s="6"/>
      <c r="F2635" s="6" t="s">
        <v>96</v>
      </c>
      <c r="G2635" s="6"/>
      <c r="H2635" s="6" t="b">
        <v>0</v>
      </c>
      <c r="I2635" s="6" t="b">
        <v>0</v>
      </c>
      <c r="J2635" s="6" t="b">
        <v>0</v>
      </c>
      <c r="K2635" s="106"/>
      <c r="L2635" s="43"/>
      <c r="M2635" s="24"/>
      <c r="N2635" s="6"/>
      <c r="O2635" s="6" t="b">
        <v>0</v>
      </c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43"/>
      <c r="AA2635" s="43"/>
      <c r="AB2635" s="43" t="s">
        <v>339</v>
      </c>
      <c r="AC2635" s="6" t="s">
        <v>339</v>
      </c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</row>
    <row r="2636">
      <c r="A2636" s="6"/>
      <c r="B2636" s="6"/>
      <c r="C2636" s="6"/>
      <c r="D2636" s="6"/>
      <c r="E2636" s="6"/>
      <c r="F2636" s="6" t="s">
        <v>96</v>
      </c>
      <c r="G2636" s="6"/>
      <c r="H2636" s="6" t="b">
        <v>0</v>
      </c>
      <c r="I2636" s="6" t="b">
        <v>0</v>
      </c>
      <c r="J2636" s="6" t="b">
        <v>0</v>
      </c>
      <c r="K2636" s="106"/>
      <c r="L2636" s="43"/>
      <c r="M2636" s="24"/>
      <c r="N2636" s="6"/>
      <c r="O2636" s="6" t="b">
        <v>0</v>
      </c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43"/>
      <c r="AA2636" s="43"/>
      <c r="AB2636" s="43" t="s">
        <v>339</v>
      </c>
      <c r="AC2636" s="6" t="s">
        <v>339</v>
      </c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</row>
    <row r="2637">
      <c r="A2637" s="6"/>
      <c r="B2637" s="6"/>
      <c r="C2637" s="6"/>
      <c r="D2637" s="6"/>
      <c r="E2637" s="6"/>
      <c r="F2637" s="6" t="s">
        <v>96</v>
      </c>
      <c r="G2637" s="6"/>
      <c r="H2637" s="6" t="b">
        <v>0</v>
      </c>
      <c r="I2637" s="6" t="b">
        <v>0</v>
      </c>
      <c r="J2637" s="6" t="b">
        <v>0</v>
      </c>
      <c r="K2637" s="106"/>
      <c r="L2637" s="43"/>
      <c r="M2637" s="24"/>
      <c r="N2637" s="6"/>
      <c r="O2637" s="6" t="b">
        <v>0</v>
      </c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43"/>
      <c r="AA2637" s="43"/>
      <c r="AB2637" s="43" t="s">
        <v>339</v>
      </c>
      <c r="AC2637" s="6" t="s">
        <v>339</v>
      </c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</row>
    <row r="2638">
      <c r="A2638" s="6"/>
      <c r="B2638" s="6"/>
      <c r="C2638" s="6"/>
      <c r="D2638" s="6"/>
      <c r="E2638" s="6"/>
      <c r="F2638" s="6" t="s">
        <v>96</v>
      </c>
      <c r="G2638" s="6"/>
      <c r="H2638" s="6" t="b">
        <v>0</v>
      </c>
      <c r="I2638" s="6" t="b">
        <v>0</v>
      </c>
      <c r="J2638" s="6" t="b">
        <v>0</v>
      </c>
      <c r="K2638" s="106"/>
      <c r="L2638" s="43"/>
      <c r="M2638" s="24"/>
      <c r="N2638" s="6"/>
      <c r="O2638" s="6" t="b">
        <v>0</v>
      </c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43"/>
      <c r="AA2638" s="43"/>
      <c r="AB2638" s="43" t="s">
        <v>339</v>
      </c>
      <c r="AC2638" s="6" t="s">
        <v>339</v>
      </c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</row>
    <row r="2639">
      <c r="A2639" s="6"/>
      <c r="B2639" s="6"/>
      <c r="C2639" s="6"/>
      <c r="D2639" s="6"/>
      <c r="E2639" s="6"/>
      <c r="F2639" s="6" t="s">
        <v>96</v>
      </c>
      <c r="G2639" s="6"/>
      <c r="H2639" s="6" t="b">
        <v>0</v>
      </c>
      <c r="I2639" s="6" t="b">
        <v>0</v>
      </c>
      <c r="J2639" s="6" t="b">
        <v>0</v>
      </c>
      <c r="K2639" s="106"/>
      <c r="L2639" s="43"/>
      <c r="M2639" s="24"/>
      <c r="N2639" s="6"/>
      <c r="O2639" s="6" t="b">
        <v>0</v>
      </c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43"/>
      <c r="AA2639" s="43"/>
      <c r="AB2639" s="43" t="s">
        <v>339</v>
      </c>
      <c r="AC2639" s="6" t="s">
        <v>339</v>
      </c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</row>
    <row r="2640">
      <c r="A2640" s="6"/>
      <c r="B2640" s="6"/>
      <c r="C2640" s="6"/>
      <c r="D2640" s="6"/>
      <c r="E2640" s="6"/>
      <c r="F2640" s="6" t="s">
        <v>96</v>
      </c>
      <c r="G2640" s="6"/>
      <c r="H2640" s="6" t="b">
        <v>0</v>
      </c>
      <c r="I2640" s="6" t="b">
        <v>0</v>
      </c>
      <c r="J2640" s="6" t="b">
        <v>0</v>
      </c>
      <c r="K2640" s="106"/>
      <c r="L2640" s="43"/>
      <c r="M2640" s="24"/>
      <c r="N2640" s="6"/>
      <c r="O2640" s="6" t="b">
        <v>0</v>
      </c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43"/>
      <c r="AA2640" s="43"/>
      <c r="AB2640" s="43" t="s">
        <v>339</v>
      </c>
      <c r="AC2640" s="6" t="s">
        <v>339</v>
      </c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</row>
    <row r="2641">
      <c r="A2641" s="6"/>
      <c r="B2641" s="6"/>
      <c r="C2641" s="6"/>
      <c r="D2641" s="6"/>
      <c r="E2641" s="6"/>
      <c r="F2641" s="6" t="s">
        <v>96</v>
      </c>
      <c r="G2641" s="6"/>
      <c r="H2641" s="6" t="b">
        <v>0</v>
      </c>
      <c r="I2641" s="6" t="b">
        <v>0</v>
      </c>
      <c r="J2641" s="6" t="b">
        <v>0</v>
      </c>
      <c r="K2641" s="106"/>
      <c r="L2641" s="43"/>
      <c r="M2641" s="24"/>
      <c r="N2641" s="6"/>
      <c r="O2641" s="6" t="b">
        <v>0</v>
      </c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43"/>
      <c r="AA2641" s="43"/>
      <c r="AB2641" s="43" t="s">
        <v>339</v>
      </c>
      <c r="AC2641" s="6" t="s">
        <v>339</v>
      </c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</row>
    <row r="2642">
      <c r="A2642" s="6"/>
      <c r="B2642" s="6"/>
      <c r="C2642" s="6"/>
      <c r="D2642" s="6"/>
      <c r="E2642" s="6"/>
      <c r="F2642" s="6" t="s">
        <v>96</v>
      </c>
      <c r="G2642" s="6"/>
      <c r="H2642" s="6" t="b">
        <v>0</v>
      </c>
      <c r="I2642" s="6" t="b">
        <v>0</v>
      </c>
      <c r="J2642" s="6" t="b">
        <v>0</v>
      </c>
      <c r="K2642" s="106"/>
      <c r="L2642" s="43"/>
      <c r="M2642" s="24"/>
      <c r="N2642" s="6"/>
      <c r="O2642" s="6" t="b">
        <v>0</v>
      </c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43"/>
      <c r="AA2642" s="43"/>
      <c r="AB2642" s="43" t="s">
        <v>339</v>
      </c>
      <c r="AC2642" s="6" t="s">
        <v>339</v>
      </c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6"/>
      <c r="AO2642" s="6"/>
      <c r="AP2642" s="6"/>
      <c r="AQ2642" s="6"/>
      <c r="AR2642" s="6"/>
    </row>
    <row r="2643">
      <c r="A2643" s="6"/>
      <c r="B2643" s="6"/>
      <c r="C2643" s="6"/>
      <c r="D2643" s="6"/>
      <c r="E2643" s="6"/>
      <c r="F2643" s="6" t="s">
        <v>96</v>
      </c>
      <c r="G2643" s="6"/>
      <c r="H2643" s="6" t="b">
        <v>0</v>
      </c>
      <c r="I2643" s="6" t="b">
        <v>0</v>
      </c>
      <c r="J2643" s="6" t="b">
        <v>0</v>
      </c>
      <c r="K2643" s="106"/>
      <c r="L2643" s="43"/>
      <c r="M2643" s="24"/>
      <c r="N2643" s="6"/>
      <c r="O2643" s="6" t="b">
        <v>0</v>
      </c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43"/>
      <c r="AA2643" s="43"/>
      <c r="AB2643" s="43" t="s">
        <v>339</v>
      </c>
      <c r="AC2643" s="6" t="s">
        <v>339</v>
      </c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</row>
    <row r="2644">
      <c r="A2644" s="6"/>
      <c r="B2644" s="6"/>
      <c r="C2644" s="6"/>
      <c r="D2644" s="6"/>
      <c r="E2644" s="6"/>
      <c r="F2644" s="6" t="s">
        <v>96</v>
      </c>
      <c r="G2644" s="6"/>
      <c r="H2644" s="6" t="b">
        <v>0</v>
      </c>
      <c r="I2644" s="6" t="b">
        <v>0</v>
      </c>
      <c r="J2644" s="6" t="b">
        <v>0</v>
      </c>
      <c r="K2644" s="106"/>
      <c r="L2644" s="43"/>
      <c r="M2644" s="24"/>
      <c r="N2644" s="6"/>
      <c r="O2644" s="6" t="b">
        <v>0</v>
      </c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43"/>
      <c r="AA2644" s="43"/>
      <c r="AB2644" s="43" t="s">
        <v>339</v>
      </c>
      <c r="AC2644" s="6" t="s">
        <v>339</v>
      </c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</row>
    <row r="2645">
      <c r="A2645" s="6"/>
      <c r="B2645" s="6"/>
      <c r="C2645" s="6"/>
      <c r="D2645" s="6"/>
      <c r="E2645" s="6"/>
      <c r="F2645" s="6" t="s">
        <v>96</v>
      </c>
      <c r="G2645" s="6"/>
      <c r="H2645" s="6" t="b">
        <v>0</v>
      </c>
      <c r="I2645" s="6" t="b">
        <v>0</v>
      </c>
      <c r="J2645" s="6" t="b">
        <v>0</v>
      </c>
      <c r="K2645" s="106"/>
      <c r="L2645" s="43"/>
      <c r="M2645" s="24"/>
      <c r="N2645" s="6"/>
      <c r="O2645" s="6" t="b">
        <v>0</v>
      </c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43"/>
      <c r="AA2645" s="43"/>
      <c r="AB2645" s="43" t="s">
        <v>339</v>
      </c>
      <c r="AC2645" s="6" t="s">
        <v>339</v>
      </c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</row>
    <row r="2646">
      <c r="A2646" s="6"/>
      <c r="B2646" s="6"/>
      <c r="C2646" s="6"/>
      <c r="D2646" s="6"/>
      <c r="E2646" s="6"/>
      <c r="F2646" s="6" t="s">
        <v>96</v>
      </c>
      <c r="G2646" s="6"/>
      <c r="H2646" s="6" t="b">
        <v>0</v>
      </c>
      <c r="I2646" s="6" t="b">
        <v>0</v>
      </c>
      <c r="J2646" s="6" t="b">
        <v>0</v>
      </c>
      <c r="K2646" s="106"/>
      <c r="L2646" s="43"/>
      <c r="M2646" s="24"/>
      <c r="N2646" s="6"/>
      <c r="O2646" s="6" t="b">
        <v>0</v>
      </c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43"/>
      <c r="AA2646" s="43"/>
      <c r="AB2646" s="43" t="s">
        <v>339</v>
      </c>
      <c r="AC2646" s="6" t="s">
        <v>339</v>
      </c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</row>
    <row r="2647">
      <c r="A2647" s="6"/>
      <c r="B2647" s="6"/>
      <c r="C2647" s="6"/>
      <c r="D2647" s="6"/>
      <c r="E2647" s="6"/>
      <c r="F2647" s="6" t="s">
        <v>96</v>
      </c>
      <c r="G2647" s="6"/>
      <c r="H2647" s="6" t="b">
        <v>0</v>
      </c>
      <c r="I2647" s="6" t="b">
        <v>0</v>
      </c>
      <c r="J2647" s="6" t="b">
        <v>0</v>
      </c>
      <c r="K2647" s="106"/>
      <c r="L2647" s="43"/>
      <c r="M2647" s="24"/>
      <c r="N2647" s="6"/>
      <c r="O2647" s="6" t="b">
        <v>0</v>
      </c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43"/>
      <c r="AA2647" s="43"/>
      <c r="AB2647" s="43" t="s">
        <v>339</v>
      </c>
      <c r="AC2647" s="6" t="s">
        <v>339</v>
      </c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</row>
    <row r="2648">
      <c r="A2648" s="6"/>
      <c r="B2648" s="6"/>
      <c r="C2648" s="6"/>
      <c r="D2648" s="6"/>
      <c r="E2648" s="6"/>
      <c r="F2648" s="6" t="s">
        <v>96</v>
      </c>
      <c r="G2648" s="6"/>
      <c r="H2648" s="6" t="b">
        <v>0</v>
      </c>
      <c r="I2648" s="6" t="b">
        <v>0</v>
      </c>
      <c r="J2648" s="6" t="b">
        <v>0</v>
      </c>
      <c r="K2648" s="106"/>
      <c r="L2648" s="43"/>
      <c r="M2648" s="24"/>
      <c r="N2648" s="6"/>
      <c r="O2648" s="6" t="b">
        <v>0</v>
      </c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43"/>
      <c r="AA2648" s="43"/>
      <c r="AB2648" s="43" t="s">
        <v>339</v>
      </c>
      <c r="AC2648" s="6" t="s">
        <v>339</v>
      </c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</row>
    <row r="2649">
      <c r="A2649" s="6"/>
      <c r="B2649" s="6"/>
      <c r="C2649" s="6"/>
      <c r="D2649" s="6"/>
      <c r="E2649" s="6"/>
      <c r="F2649" s="6" t="s">
        <v>96</v>
      </c>
      <c r="G2649" s="6"/>
      <c r="H2649" s="6" t="b">
        <v>0</v>
      </c>
      <c r="I2649" s="6" t="b">
        <v>0</v>
      </c>
      <c r="J2649" s="6" t="b">
        <v>0</v>
      </c>
      <c r="K2649" s="106"/>
      <c r="L2649" s="43"/>
      <c r="M2649" s="24"/>
      <c r="N2649" s="6"/>
      <c r="O2649" s="6" t="b">
        <v>0</v>
      </c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43"/>
      <c r="AA2649" s="43"/>
      <c r="AB2649" s="43" t="s">
        <v>339</v>
      </c>
      <c r="AC2649" s="6" t="s">
        <v>339</v>
      </c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  <c r="AO2649" s="6"/>
      <c r="AP2649" s="6"/>
      <c r="AQ2649" s="6"/>
      <c r="AR2649" s="6"/>
    </row>
    <row r="2650">
      <c r="A2650" s="6"/>
      <c r="B2650" s="6"/>
      <c r="C2650" s="6"/>
      <c r="D2650" s="6"/>
      <c r="E2650" s="6"/>
      <c r="F2650" s="6" t="s">
        <v>96</v>
      </c>
      <c r="G2650" s="6"/>
      <c r="H2650" s="6" t="b">
        <v>0</v>
      </c>
      <c r="I2650" s="6" t="b">
        <v>0</v>
      </c>
      <c r="J2650" s="6" t="b">
        <v>0</v>
      </c>
      <c r="K2650" s="106"/>
      <c r="L2650" s="43"/>
      <c r="M2650" s="24"/>
      <c r="N2650" s="6"/>
      <c r="O2650" s="6" t="b">
        <v>0</v>
      </c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43"/>
      <c r="AA2650" s="43"/>
      <c r="AB2650" s="43" t="s">
        <v>339</v>
      </c>
      <c r="AC2650" s="6" t="s">
        <v>339</v>
      </c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</row>
    <row r="2651">
      <c r="A2651" s="6"/>
      <c r="B2651" s="6"/>
      <c r="C2651" s="6"/>
      <c r="D2651" s="6"/>
      <c r="E2651" s="6"/>
      <c r="F2651" s="6" t="s">
        <v>96</v>
      </c>
      <c r="G2651" s="6"/>
      <c r="H2651" s="6" t="b">
        <v>0</v>
      </c>
      <c r="I2651" s="6" t="b">
        <v>0</v>
      </c>
      <c r="J2651" s="6" t="b">
        <v>0</v>
      </c>
      <c r="K2651" s="106"/>
      <c r="L2651" s="43"/>
      <c r="M2651" s="24"/>
      <c r="N2651" s="6"/>
      <c r="O2651" s="6" t="b">
        <v>0</v>
      </c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43"/>
      <c r="AA2651" s="43"/>
      <c r="AB2651" s="43" t="s">
        <v>339</v>
      </c>
      <c r="AC2651" s="6" t="s">
        <v>339</v>
      </c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6"/>
      <c r="AO2651" s="6"/>
      <c r="AP2651" s="6"/>
      <c r="AQ2651" s="6"/>
      <c r="AR2651" s="6"/>
    </row>
    <row r="2652">
      <c r="A2652" s="6"/>
      <c r="B2652" s="6"/>
      <c r="C2652" s="6"/>
      <c r="D2652" s="6"/>
      <c r="E2652" s="6"/>
      <c r="F2652" s="6" t="s">
        <v>96</v>
      </c>
      <c r="G2652" s="6"/>
      <c r="H2652" s="6" t="b">
        <v>0</v>
      </c>
      <c r="I2652" s="6" t="b">
        <v>0</v>
      </c>
      <c r="J2652" s="6" t="b">
        <v>0</v>
      </c>
      <c r="K2652" s="106"/>
      <c r="L2652" s="43"/>
      <c r="M2652" s="24"/>
      <c r="N2652" s="6"/>
      <c r="O2652" s="6" t="b">
        <v>0</v>
      </c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43"/>
      <c r="AA2652" s="43"/>
      <c r="AB2652" s="43" t="s">
        <v>339</v>
      </c>
      <c r="AC2652" s="6" t="s">
        <v>339</v>
      </c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</row>
    <row r="2653">
      <c r="A2653" s="6"/>
      <c r="B2653" s="6"/>
      <c r="C2653" s="6"/>
      <c r="D2653" s="6"/>
      <c r="E2653" s="6"/>
      <c r="F2653" s="6" t="s">
        <v>96</v>
      </c>
      <c r="G2653" s="6"/>
      <c r="H2653" s="6" t="b">
        <v>0</v>
      </c>
      <c r="I2653" s="6" t="b">
        <v>0</v>
      </c>
      <c r="J2653" s="6" t="b">
        <v>0</v>
      </c>
      <c r="K2653" s="106"/>
      <c r="L2653" s="43"/>
      <c r="M2653" s="24"/>
      <c r="N2653" s="6"/>
      <c r="O2653" s="6" t="b">
        <v>0</v>
      </c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43"/>
      <c r="AA2653" s="43"/>
      <c r="AB2653" s="43" t="s">
        <v>339</v>
      </c>
      <c r="AC2653" s="6" t="s">
        <v>339</v>
      </c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</row>
    <row r="2654">
      <c r="A2654" s="6"/>
      <c r="B2654" s="6"/>
      <c r="C2654" s="6"/>
      <c r="D2654" s="6"/>
      <c r="E2654" s="6"/>
      <c r="F2654" s="6" t="s">
        <v>96</v>
      </c>
      <c r="G2654" s="6"/>
      <c r="H2654" s="6" t="b">
        <v>0</v>
      </c>
      <c r="I2654" s="6" t="b">
        <v>0</v>
      </c>
      <c r="J2654" s="6" t="b">
        <v>0</v>
      </c>
      <c r="K2654" s="106"/>
      <c r="L2654" s="43"/>
      <c r="M2654" s="24"/>
      <c r="N2654" s="6"/>
      <c r="O2654" s="6" t="b">
        <v>0</v>
      </c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43"/>
      <c r="AA2654" s="43"/>
      <c r="AB2654" s="43" t="s">
        <v>339</v>
      </c>
      <c r="AC2654" s="6" t="s">
        <v>339</v>
      </c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</row>
    <row r="2655">
      <c r="A2655" s="6"/>
      <c r="B2655" s="6"/>
      <c r="C2655" s="6"/>
      <c r="D2655" s="6"/>
      <c r="E2655" s="6"/>
      <c r="F2655" s="6" t="s">
        <v>96</v>
      </c>
      <c r="G2655" s="6"/>
      <c r="H2655" s="6" t="b">
        <v>0</v>
      </c>
      <c r="I2655" s="6" t="b">
        <v>0</v>
      </c>
      <c r="J2655" s="6" t="b">
        <v>0</v>
      </c>
      <c r="K2655" s="106"/>
      <c r="L2655" s="43"/>
      <c r="M2655" s="24"/>
      <c r="N2655" s="6"/>
      <c r="O2655" s="6" t="b">
        <v>0</v>
      </c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43"/>
      <c r="AA2655" s="43"/>
      <c r="AB2655" s="43" t="s">
        <v>339</v>
      </c>
      <c r="AC2655" s="6" t="s">
        <v>339</v>
      </c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6"/>
      <c r="AO2655" s="6"/>
      <c r="AP2655" s="6"/>
      <c r="AQ2655" s="6"/>
      <c r="AR2655" s="6"/>
    </row>
    <row r="2656">
      <c r="A2656" s="6"/>
      <c r="B2656" s="6"/>
      <c r="C2656" s="6"/>
      <c r="D2656" s="6"/>
      <c r="E2656" s="6"/>
      <c r="F2656" s="6" t="s">
        <v>96</v>
      </c>
      <c r="G2656" s="6"/>
      <c r="H2656" s="6" t="b">
        <v>0</v>
      </c>
      <c r="I2656" s="6" t="b">
        <v>0</v>
      </c>
      <c r="J2656" s="6" t="b">
        <v>0</v>
      </c>
      <c r="K2656" s="106"/>
      <c r="L2656" s="43"/>
      <c r="M2656" s="24"/>
      <c r="N2656" s="6"/>
      <c r="O2656" s="6" t="b">
        <v>0</v>
      </c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43"/>
      <c r="AA2656" s="43"/>
      <c r="AB2656" s="43" t="s">
        <v>339</v>
      </c>
      <c r="AC2656" s="6" t="s">
        <v>339</v>
      </c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</row>
    <row r="2657">
      <c r="A2657" s="6"/>
      <c r="B2657" s="6"/>
      <c r="C2657" s="6"/>
      <c r="D2657" s="6"/>
      <c r="E2657" s="6"/>
      <c r="F2657" s="6" t="s">
        <v>96</v>
      </c>
      <c r="G2657" s="6"/>
      <c r="H2657" s="6" t="b">
        <v>0</v>
      </c>
      <c r="I2657" s="6" t="b">
        <v>0</v>
      </c>
      <c r="J2657" s="6" t="b">
        <v>0</v>
      </c>
      <c r="K2657" s="106"/>
      <c r="L2657" s="43"/>
      <c r="M2657" s="24"/>
      <c r="N2657" s="6"/>
      <c r="O2657" s="6" t="b">
        <v>0</v>
      </c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43"/>
      <c r="AA2657" s="43"/>
      <c r="AB2657" s="43" t="s">
        <v>339</v>
      </c>
      <c r="AC2657" s="6" t="s">
        <v>339</v>
      </c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</row>
    <row r="2658">
      <c r="A2658" s="6"/>
      <c r="B2658" s="6"/>
      <c r="C2658" s="6"/>
      <c r="D2658" s="6"/>
      <c r="E2658" s="6"/>
      <c r="F2658" s="6" t="s">
        <v>96</v>
      </c>
      <c r="G2658" s="6"/>
      <c r="H2658" s="6" t="b">
        <v>0</v>
      </c>
      <c r="I2658" s="6" t="b">
        <v>0</v>
      </c>
      <c r="J2658" s="6" t="b">
        <v>0</v>
      </c>
      <c r="K2658" s="106"/>
      <c r="L2658" s="43"/>
      <c r="M2658" s="24"/>
      <c r="N2658" s="6"/>
      <c r="O2658" s="6" t="b">
        <v>0</v>
      </c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43"/>
      <c r="AA2658" s="43"/>
      <c r="AB2658" s="43" t="s">
        <v>339</v>
      </c>
      <c r="AC2658" s="6" t="s">
        <v>339</v>
      </c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</row>
    <row r="2659">
      <c r="A2659" s="6"/>
      <c r="B2659" s="6"/>
      <c r="C2659" s="6"/>
      <c r="D2659" s="6"/>
      <c r="E2659" s="6"/>
      <c r="F2659" s="6" t="s">
        <v>96</v>
      </c>
      <c r="G2659" s="6"/>
      <c r="H2659" s="6" t="b">
        <v>0</v>
      </c>
      <c r="I2659" s="6" t="b">
        <v>0</v>
      </c>
      <c r="J2659" s="6" t="b">
        <v>0</v>
      </c>
      <c r="K2659" s="106"/>
      <c r="L2659" s="43"/>
      <c r="M2659" s="24"/>
      <c r="N2659" s="6"/>
      <c r="O2659" s="6" t="b">
        <v>0</v>
      </c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43"/>
      <c r="AA2659" s="43"/>
      <c r="AB2659" s="43" t="s">
        <v>339</v>
      </c>
      <c r="AC2659" s="6" t="s">
        <v>339</v>
      </c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</row>
    <row r="2660">
      <c r="A2660" s="6"/>
      <c r="B2660" s="6"/>
      <c r="C2660" s="6"/>
      <c r="D2660" s="6"/>
      <c r="E2660" s="6"/>
      <c r="F2660" s="6" t="s">
        <v>96</v>
      </c>
      <c r="G2660" s="6"/>
      <c r="H2660" s="6" t="b">
        <v>0</v>
      </c>
      <c r="I2660" s="6" t="b">
        <v>0</v>
      </c>
      <c r="J2660" s="6" t="b">
        <v>0</v>
      </c>
      <c r="K2660" s="106"/>
      <c r="L2660" s="43"/>
      <c r="M2660" s="24"/>
      <c r="N2660" s="6"/>
      <c r="O2660" s="6" t="b">
        <v>0</v>
      </c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43"/>
      <c r="AA2660" s="43"/>
      <c r="AB2660" s="43" t="s">
        <v>339</v>
      </c>
      <c r="AC2660" s="6" t="s">
        <v>339</v>
      </c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</row>
    <row r="2661">
      <c r="A2661" s="6"/>
      <c r="B2661" s="6"/>
      <c r="C2661" s="6"/>
      <c r="D2661" s="6"/>
      <c r="E2661" s="6"/>
      <c r="F2661" s="6" t="s">
        <v>96</v>
      </c>
      <c r="G2661" s="6"/>
      <c r="H2661" s="6" t="b">
        <v>0</v>
      </c>
      <c r="I2661" s="6" t="b">
        <v>0</v>
      </c>
      <c r="J2661" s="6" t="b">
        <v>0</v>
      </c>
      <c r="K2661" s="106"/>
      <c r="L2661" s="43"/>
      <c r="M2661" s="24"/>
      <c r="N2661" s="6"/>
      <c r="O2661" s="6" t="b">
        <v>0</v>
      </c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43"/>
      <c r="AA2661" s="43"/>
      <c r="AB2661" s="43" t="s">
        <v>339</v>
      </c>
      <c r="AC2661" s="6" t="s">
        <v>339</v>
      </c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</row>
    <row r="2662">
      <c r="A2662" s="6"/>
      <c r="B2662" s="6"/>
      <c r="C2662" s="6"/>
      <c r="D2662" s="6"/>
      <c r="E2662" s="6"/>
      <c r="F2662" s="6" t="s">
        <v>96</v>
      </c>
      <c r="G2662" s="6"/>
      <c r="H2662" s="6" t="b">
        <v>0</v>
      </c>
      <c r="I2662" s="6" t="b">
        <v>0</v>
      </c>
      <c r="J2662" s="6" t="b">
        <v>0</v>
      </c>
      <c r="K2662" s="106"/>
      <c r="L2662" s="43"/>
      <c r="M2662" s="24"/>
      <c r="N2662" s="6"/>
      <c r="O2662" s="6" t="b">
        <v>0</v>
      </c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43"/>
      <c r="AA2662" s="43"/>
      <c r="AB2662" s="43" t="s">
        <v>339</v>
      </c>
      <c r="AC2662" s="6" t="s">
        <v>339</v>
      </c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</row>
    <row r="2663">
      <c r="A2663" s="6"/>
      <c r="B2663" s="6"/>
      <c r="C2663" s="6"/>
      <c r="D2663" s="6"/>
      <c r="E2663" s="6"/>
      <c r="F2663" s="6" t="s">
        <v>96</v>
      </c>
      <c r="G2663" s="6"/>
      <c r="H2663" s="6" t="b">
        <v>0</v>
      </c>
      <c r="I2663" s="6" t="b">
        <v>0</v>
      </c>
      <c r="J2663" s="6" t="b">
        <v>0</v>
      </c>
      <c r="K2663" s="106"/>
      <c r="L2663" s="43"/>
      <c r="M2663" s="24"/>
      <c r="N2663" s="6"/>
      <c r="O2663" s="6" t="b">
        <v>0</v>
      </c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43"/>
      <c r="AA2663" s="43"/>
      <c r="AB2663" s="43" t="s">
        <v>339</v>
      </c>
      <c r="AC2663" s="6" t="s">
        <v>339</v>
      </c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</row>
    <row r="2664">
      <c r="A2664" s="6"/>
      <c r="B2664" s="6"/>
      <c r="C2664" s="6"/>
      <c r="D2664" s="6"/>
      <c r="E2664" s="6"/>
      <c r="F2664" s="6" t="s">
        <v>96</v>
      </c>
      <c r="G2664" s="6"/>
      <c r="H2664" s="6" t="b">
        <v>0</v>
      </c>
      <c r="I2664" s="6" t="b">
        <v>0</v>
      </c>
      <c r="J2664" s="6" t="b">
        <v>0</v>
      </c>
      <c r="K2664" s="106"/>
      <c r="L2664" s="43"/>
      <c r="M2664" s="24"/>
      <c r="N2664" s="6"/>
      <c r="O2664" s="6" t="b">
        <v>0</v>
      </c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43"/>
      <c r="AA2664" s="43"/>
      <c r="AB2664" s="43" t="s">
        <v>339</v>
      </c>
      <c r="AC2664" s="6" t="s">
        <v>339</v>
      </c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</row>
    <row r="2665">
      <c r="A2665" s="6"/>
      <c r="B2665" s="6"/>
      <c r="C2665" s="6"/>
      <c r="D2665" s="6"/>
      <c r="E2665" s="6"/>
      <c r="F2665" s="6" t="s">
        <v>96</v>
      </c>
      <c r="G2665" s="6"/>
      <c r="H2665" s="6" t="b">
        <v>0</v>
      </c>
      <c r="I2665" s="6" t="b">
        <v>0</v>
      </c>
      <c r="J2665" s="6" t="b">
        <v>0</v>
      </c>
      <c r="K2665" s="106"/>
      <c r="L2665" s="43"/>
      <c r="M2665" s="24"/>
      <c r="N2665" s="6"/>
      <c r="O2665" s="6" t="b">
        <v>0</v>
      </c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43"/>
      <c r="AA2665" s="43"/>
      <c r="AB2665" s="43" t="s">
        <v>339</v>
      </c>
      <c r="AC2665" s="6" t="s">
        <v>339</v>
      </c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</row>
    <row r="2666">
      <c r="A2666" s="6"/>
      <c r="B2666" s="6"/>
      <c r="C2666" s="6"/>
      <c r="D2666" s="6"/>
      <c r="E2666" s="6"/>
      <c r="F2666" s="6" t="s">
        <v>96</v>
      </c>
      <c r="G2666" s="6"/>
      <c r="H2666" s="6" t="b">
        <v>0</v>
      </c>
      <c r="I2666" s="6" t="b">
        <v>0</v>
      </c>
      <c r="J2666" s="6" t="b">
        <v>0</v>
      </c>
      <c r="K2666" s="106"/>
      <c r="L2666" s="43"/>
      <c r="M2666" s="24"/>
      <c r="N2666" s="6"/>
      <c r="O2666" s="6" t="b">
        <v>0</v>
      </c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43"/>
      <c r="AA2666" s="43"/>
      <c r="AB2666" s="43" t="s">
        <v>339</v>
      </c>
      <c r="AC2666" s="6" t="s">
        <v>339</v>
      </c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</row>
    <row r="2667">
      <c r="A2667" s="6"/>
      <c r="B2667" s="6"/>
      <c r="C2667" s="6"/>
      <c r="D2667" s="6"/>
      <c r="E2667" s="6"/>
      <c r="F2667" s="6" t="s">
        <v>96</v>
      </c>
      <c r="G2667" s="6"/>
      <c r="H2667" s="6" t="b">
        <v>0</v>
      </c>
      <c r="I2667" s="6" t="b">
        <v>0</v>
      </c>
      <c r="J2667" s="6" t="b">
        <v>0</v>
      </c>
      <c r="K2667" s="106"/>
      <c r="L2667" s="43"/>
      <c r="M2667" s="24"/>
      <c r="N2667" s="6"/>
      <c r="O2667" s="6" t="b">
        <v>0</v>
      </c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43"/>
      <c r="AA2667" s="43"/>
      <c r="AB2667" s="43" t="s">
        <v>339</v>
      </c>
      <c r="AC2667" s="6" t="s">
        <v>339</v>
      </c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6"/>
      <c r="AO2667" s="6"/>
      <c r="AP2667" s="6"/>
      <c r="AQ2667" s="6"/>
      <c r="AR2667" s="6"/>
    </row>
    <row r="2668">
      <c r="A2668" s="6"/>
      <c r="B2668" s="6"/>
      <c r="C2668" s="6"/>
      <c r="D2668" s="6"/>
      <c r="E2668" s="6"/>
      <c r="F2668" s="6" t="s">
        <v>96</v>
      </c>
      <c r="G2668" s="6"/>
      <c r="H2668" s="6" t="b">
        <v>0</v>
      </c>
      <c r="I2668" s="6" t="b">
        <v>0</v>
      </c>
      <c r="J2668" s="6" t="b">
        <v>0</v>
      </c>
      <c r="K2668" s="106"/>
      <c r="L2668" s="43"/>
      <c r="M2668" s="24"/>
      <c r="N2668" s="6"/>
      <c r="O2668" s="6" t="b">
        <v>0</v>
      </c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43"/>
      <c r="AA2668" s="43"/>
      <c r="AB2668" s="43" t="s">
        <v>339</v>
      </c>
      <c r="AC2668" s="6" t="s">
        <v>339</v>
      </c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</row>
    <row r="2669">
      <c r="A2669" s="6"/>
      <c r="B2669" s="6"/>
      <c r="C2669" s="6"/>
      <c r="D2669" s="6"/>
      <c r="E2669" s="6"/>
      <c r="F2669" s="6" t="s">
        <v>96</v>
      </c>
      <c r="G2669" s="6"/>
      <c r="H2669" s="6" t="b">
        <v>0</v>
      </c>
      <c r="I2669" s="6" t="b">
        <v>0</v>
      </c>
      <c r="J2669" s="6" t="b">
        <v>0</v>
      </c>
      <c r="K2669" s="106"/>
      <c r="L2669" s="43"/>
      <c r="M2669" s="24"/>
      <c r="N2669" s="6"/>
      <c r="O2669" s="6" t="b">
        <v>0</v>
      </c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43"/>
      <c r="AA2669" s="43"/>
      <c r="AB2669" s="43" t="s">
        <v>339</v>
      </c>
      <c r="AC2669" s="6" t="s">
        <v>339</v>
      </c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</row>
    <row r="2670">
      <c r="A2670" s="6"/>
      <c r="B2670" s="6"/>
      <c r="C2670" s="6"/>
      <c r="D2670" s="6"/>
      <c r="E2670" s="6"/>
      <c r="F2670" s="6" t="s">
        <v>96</v>
      </c>
      <c r="G2670" s="6"/>
      <c r="H2670" s="6" t="b">
        <v>0</v>
      </c>
      <c r="I2670" s="6" t="b">
        <v>0</v>
      </c>
      <c r="J2670" s="6" t="b">
        <v>0</v>
      </c>
      <c r="K2670" s="106"/>
      <c r="L2670" s="43"/>
      <c r="M2670" s="24"/>
      <c r="N2670" s="6"/>
      <c r="O2670" s="6" t="b">
        <v>0</v>
      </c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43"/>
      <c r="AA2670" s="43"/>
      <c r="AB2670" s="43" t="s">
        <v>339</v>
      </c>
      <c r="AC2670" s="6" t="s">
        <v>339</v>
      </c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</row>
    <row r="2671">
      <c r="A2671" s="6"/>
      <c r="B2671" s="6"/>
      <c r="C2671" s="6"/>
      <c r="D2671" s="6"/>
      <c r="E2671" s="6"/>
      <c r="F2671" s="6" t="s">
        <v>96</v>
      </c>
      <c r="G2671" s="6"/>
      <c r="H2671" s="6" t="b">
        <v>0</v>
      </c>
      <c r="I2671" s="6" t="b">
        <v>0</v>
      </c>
      <c r="J2671" s="6" t="b">
        <v>0</v>
      </c>
      <c r="K2671" s="106"/>
      <c r="L2671" s="43"/>
      <c r="M2671" s="24"/>
      <c r="N2671" s="6"/>
      <c r="O2671" s="6" t="b">
        <v>0</v>
      </c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43"/>
      <c r="AA2671" s="43"/>
      <c r="AB2671" s="43" t="s">
        <v>339</v>
      </c>
      <c r="AC2671" s="6" t="s">
        <v>339</v>
      </c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6"/>
      <c r="AO2671" s="6"/>
      <c r="AP2671" s="6"/>
      <c r="AQ2671" s="6"/>
      <c r="AR2671" s="6"/>
    </row>
    <row r="2672">
      <c r="A2672" s="6"/>
      <c r="B2672" s="6"/>
      <c r="C2672" s="6"/>
      <c r="D2672" s="6"/>
      <c r="E2672" s="6"/>
      <c r="F2672" s="6" t="s">
        <v>96</v>
      </c>
      <c r="G2672" s="6"/>
      <c r="H2672" s="6" t="b">
        <v>0</v>
      </c>
      <c r="I2672" s="6" t="b">
        <v>0</v>
      </c>
      <c r="J2672" s="6" t="b">
        <v>0</v>
      </c>
      <c r="K2672" s="106"/>
      <c r="L2672" s="43"/>
      <c r="M2672" s="24"/>
      <c r="N2672" s="6"/>
      <c r="O2672" s="6" t="b">
        <v>0</v>
      </c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43"/>
      <c r="AA2672" s="43"/>
      <c r="AB2672" s="43" t="s">
        <v>339</v>
      </c>
      <c r="AC2672" s="6" t="s">
        <v>339</v>
      </c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6"/>
      <c r="AO2672" s="6"/>
      <c r="AP2672" s="6"/>
      <c r="AQ2672" s="6"/>
      <c r="AR2672" s="6"/>
    </row>
    <row r="2673">
      <c r="A2673" s="6"/>
      <c r="B2673" s="6"/>
      <c r="C2673" s="6"/>
      <c r="D2673" s="6"/>
      <c r="E2673" s="6"/>
      <c r="F2673" s="6" t="s">
        <v>96</v>
      </c>
      <c r="G2673" s="6"/>
      <c r="H2673" s="6" t="b">
        <v>0</v>
      </c>
      <c r="I2673" s="6" t="b">
        <v>0</v>
      </c>
      <c r="J2673" s="6" t="b">
        <v>0</v>
      </c>
      <c r="K2673" s="106"/>
      <c r="L2673" s="43"/>
      <c r="M2673" s="24"/>
      <c r="N2673" s="6"/>
      <c r="O2673" s="6" t="b">
        <v>0</v>
      </c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43"/>
      <c r="AA2673" s="43"/>
      <c r="AB2673" s="43" t="s">
        <v>339</v>
      </c>
      <c r="AC2673" s="6" t="s">
        <v>339</v>
      </c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6"/>
      <c r="AO2673" s="6"/>
      <c r="AP2673" s="6"/>
      <c r="AQ2673" s="6"/>
      <c r="AR2673" s="6"/>
    </row>
    <row r="2674">
      <c r="A2674" s="6"/>
      <c r="B2674" s="6"/>
      <c r="C2674" s="6"/>
      <c r="D2674" s="6"/>
      <c r="E2674" s="6"/>
      <c r="F2674" s="6" t="s">
        <v>96</v>
      </c>
      <c r="G2674" s="6"/>
      <c r="H2674" s="6" t="b">
        <v>0</v>
      </c>
      <c r="I2674" s="6" t="b">
        <v>0</v>
      </c>
      <c r="J2674" s="6" t="b">
        <v>0</v>
      </c>
      <c r="K2674" s="106"/>
      <c r="L2674" s="43"/>
      <c r="M2674" s="24"/>
      <c r="N2674" s="6"/>
      <c r="O2674" s="6" t="b">
        <v>0</v>
      </c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43"/>
      <c r="AA2674" s="43"/>
      <c r="AB2674" s="43" t="s">
        <v>339</v>
      </c>
      <c r="AC2674" s="6" t="s">
        <v>339</v>
      </c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</row>
    <row r="2675">
      <c r="A2675" s="6"/>
      <c r="B2675" s="6"/>
      <c r="C2675" s="6"/>
      <c r="D2675" s="6"/>
      <c r="E2675" s="6"/>
      <c r="F2675" s="6" t="s">
        <v>96</v>
      </c>
      <c r="G2675" s="6"/>
      <c r="H2675" s="6" t="b">
        <v>0</v>
      </c>
      <c r="I2675" s="6" t="b">
        <v>0</v>
      </c>
      <c r="J2675" s="6" t="b">
        <v>0</v>
      </c>
      <c r="K2675" s="106"/>
      <c r="L2675" s="43"/>
      <c r="M2675" s="24"/>
      <c r="N2675" s="6"/>
      <c r="O2675" s="6" t="b">
        <v>0</v>
      </c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43"/>
      <c r="AA2675" s="43"/>
      <c r="AB2675" s="43" t="s">
        <v>339</v>
      </c>
      <c r="AC2675" s="6" t="s">
        <v>339</v>
      </c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</row>
    <row r="2676">
      <c r="A2676" s="6"/>
      <c r="B2676" s="6"/>
      <c r="C2676" s="6"/>
      <c r="D2676" s="6"/>
      <c r="E2676" s="6"/>
      <c r="F2676" s="6" t="s">
        <v>96</v>
      </c>
      <c r="G2676" s="6"/>
      <c r="H2676" s="6" t="b">
        <v>0</v>
      </c>
      <c r="I2676" s="6" t="b">
        <v>0</v>
      </c>
      <c r="J2676" s="6" t="b">
        <v>0</v>
      </c>
      <c r="K2676" s="106"/>
      <c r="L2676" s="43"/>
      <c r="M2676" s="24"/>
      <c r="N2676" s="6"/>
      <c r="O2676" s="6" t="b">
        <v>0</v>
      </c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43"/>
      <c r="AA2676" s="43"/>
      <c r="AB2676" s="43" t="s">
        <v>339</v>
      </c>
      <c r="AC2676" s="6" t="s">
        <v>339</v>
      </c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</row>
    <row r="2677">
      <c r="A2677" s="6"/>
      <c r="B2677" s="6"/>
      <c r="C2677" s="6"/>
      <c r="D2677" s="6"/>
      <c r="E2677" s="6"/>
      <c r="F2677" s="6" t="s">
        <v>96</v>
      </c>
      <c r="G2677" s="6"/>
      <c r="H2677" s="6" t="b">
        <v>0</v>
      </c>
      <c r="I2677" s="6" t="b">
        <v>0</v>
      </c>
      <c r="J2677" s="6" t="b">
        <v>0</v>
      </c>
      <c r="K2677" s="106"/>
      <c r="L2677" s="43"/>
      <c r="M2677" s="24"/>
      <c r="N2677" s="6"/>
      <c r="O2677" s="6" t="b">
        <v>0</v>
      </c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43"/>
      <c r="AA2677" s="43"/>
      <c r="AB2677" s="43" t="s">
        <v>339</v>
      </c>
      <c r="AC2677" s="6" t="s">
        <v>339</v>
      </c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</row>
    <row r="2678">
      <c r="A2678" s="6"/>
      <c r="B2678" s="6"/>
      <c r="C2678" s="6"/>
      <c r="D2678" s="6"/>
      <c r="E2678" s="6"/>
      <c r="F2678" s="6" t="s">
        <v>96</v>
      </c>
      <c r="G2678" s="6"/>
      <c r="H2678" s="6" t="b">
        <v>0</v>
      </c>
      <c r="I2678" s="6" t="b">
        <v>0</v>
      </c>
      <c r="J2678" s="6" t="b">
        <v>0</v>
      </c>
      <c r="K2678" s="106"/>
      <c r="L2678" s="43"/>
      <c r="M2678" s="24"/>
      <c r="N2678" s="6"/>
      <c r="O2678" s="6" t="b">
        <v>0</v>
      </c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43"/>
      <c r="AA2678" s="43"/>
      <c r="AB2678" s="43" t="s">
        <v>339</v>
      </c>
      <c r="AC2678" s="6" t="s">
        <v>339</v>
      </c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</row>
    <row r="2679">
      <c r="A2679" s="6"/>
      <c r="B2679" s="6"/>
      <c r="C2679" s="6"/>
      <c r="D2679" s="6"/>
      <c r="E2679" s="6"/>
      <c r="F2679" s="6" t="s">
        <v>96</v>
      </c>
      <c r="G2679" s="6"/>
      <c r="H2679" s="6" t="b">
        <v>0</v>
      </c>
      <c r="I2679" s="6" t="b">
        <v>0</v>
      </c>
      <c r="J2679" s="6" t="b">
        <v>0</v>
      </c>
      <c r="K2679" s="106"/>
      <c r="L2679" s="43"/>
      <c r="M2679" s="24"/>
      <c r="N2679" s="6"/>
      <c r="O2679" s="6" t="b">
        <v>0</v>
      </c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43"/>
      <c r="AA2679" s="43"/>
      <c r="AB2679" s="43" t="s">
        <v>339</v>
      </c>
      <c r="AC2679" s="6" t="s">
        <v>339</v>
      </c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</row>
    <row r="2680">
      <c r="A2680" s="6"/>
      <c r="B2680" s="6"/>
      <c r="C2680" s="6"/>
      <c r="D2680" s="6"/>
      <c r="E2680" s="6"/>
      <c r="F2680" s="6" t="s">
        <v>96</v>
      </c>
      <c r="G2680" s="6"/>
      <c r="H2680" s="6" t="b">
        <v>0</v>
      </c>
      <c r="I2680" s="6" t="b">
        <v>0</v>
      </c>
      <c r="J2680" s="6" t="b">
        <v>0</v>
      </c>
      <c r="K2680" s="106"/>
      <c r="L2680" s="43"/>
      <c r="M2680" s="24"/>
      <c r="N2680" s="6"/>
      <c r="O2680" s="6" t="b">
        <v>0</v>
      </c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43"/>
      <c r="AA2680" s="43"/>
      <c r="AB2680" s="43" t="s">
        <v>339</v>
      </c>
      <c r="AC2680" s="6" t="s">
        <v>339</v>
      </c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</row>
    <row r="2681">
      <c r="A2681" s="6"/>
      <c r="B2681" s="6"/>
      <c r="C2681" s="6"/>
      <c r="D2681" s="6"/>
      <c r="E2681" s="6"/>
      <c r="F2681" s="6" t="s">
        <v>96</v>
      </c>
      <c r="G2681" s="6"/>
      <c r="H2681" s="6" t="b">
        <v>0</v>
      </c>
      <c r="I2681" s="6" t="b">
        <v>0</v>
      </c>
      <c r="J2681" s="6" t="b">
        <v>0</v>
      </c>
      <c r="K2681" s="106"/>
      <c r="L2681" s="43"/>
      <c r="M2681" s="24"/>
      <c r="N2681" s="6"/>
      <c r="O2681" s="6" t="b">
        <v>0</v>
      </c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43"/>
      <c r="AA2681" s="43"/>
      <c r="AB2681" s="43" t="s">
        <v>339</v>
      </c>
      <c r="AC2681" s="6" t="s">
        <v>339</v>
      </c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</row>
    <row r="2682">
      <c r="A2682" s="6"/>
      <c r="B2682" s="6"/>
      <c r="C2682" s="6"/>
      <c r="D2682" s="6"/>
      <c r="E2682" s="6"/>
      <c r="F2682" s="6" t="s">
        <v>96</v>
      </c>
      <c r="G2682" s="6"/>
      <c r="H2682" s="6" t="b">
        <v>0</v>
      </c>
      <c r="I2682" s="6" t="b">
        <v>0</v>
      </c>
      <c r="J2682" s="6" t="b">
        <v>0</v>
      </c>
      <c r="K2682" s="106"/>
      <c r="L2682" s="43"/>
      <c r="M2682" s="24"/>
      <c r="N2682" s="6"/>
      <c r="O2682" s="6" t="b">
        <v>0</v>
      </c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43"/>
      <c r="AA2682" s="43"/>
      <c r="AB2682" s="43" t="s">
        <v>339</v>
      </c>
      <c r="AC2682" s="6" t="s">
        <v>339</v>
      </c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</row>
    <row r="2683">
      <c r="A2683" s="6"/>
      <c r="B2683" s="6"/>
      <c r="C2683" s="6"/>
      <c r="D2683" s="6"/>
      <c r="E2683" s="6"/>
      <c r="F2683" s="6" t="s">
        <v>96</v>
      </c>
      <c r="G2683" s="6"/>
      <c r="H2683" s="6" t="b">
        <v>0</v>
      </c>
      <c r="I2683" s="6" t="b">
        <v>0</v>
      </c>
      <c r="J2683" s="6" t="b">
        <v>0</v>
      </c>
      <c r="K2683" s="106"/>
      <c r="L2683" s="43"/>
      <c r="M2683" s="24"/>
      <c r="N2683" s="6"/>
      <c r="O2683" s="6" t="b">
        <v>0</v>
      </c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43"/>
      <c r="AA2683" s="43"/>
      <c r="AB2683" s="43" t="s">
        <v>339</v>
      </c>
      <c r="AC2683" s="6" t="s">
        <v>339</v>
      </c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</row>
    <row r="2684">
      <c r="A2684" s="6"/>
      <c r="B2684" s="6"/>
      <c r="C2684" s="6"/>
      <c r="D2684" s="6"/>
      <c r="E2684" s="6"/>
      <c r="F2684" s="6" t="s">
        <v>96</v>
      </c>
      <c r="G2684" s="6"/>
      <c r="H2684" s="6" t="b">
        <v>0</v>
      </c>
      <c r="I2684" s="6" t="b">
        <v>0</v>
      </c>
      <c r="J2684" s="6" t="b">
        <v>0</v>
      </c>
      <c r="K2684" s="106"/>
      <c r="L2684" s="43"/>
      <c r="M2684" s="24"/>
      <c r="N2684" s="6"/>
      <c r="O2684" s="6" t="b">
        <v>0</v>
      </c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43"/>
      <c r="AA2684" s="43"/>
      <c r="AB2684" s="43" t="s">
        <v>339</v>
      </c>
      <c r="AC2684" s="6" t="s">
        <v>339</v>
      </c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</row>
    <row r="2685">
      <c r="A2685" s="6"/>
      <c r="B2685" s="6"/>
      <c r="C2685" s="6"/>
      <c r="D2685" s="6"/>
      <c r="E2685" s="6"/>
      <c r="F2685" s="6" t="s">
        <v>96</v>
      </c>
      <c r="G2685" s="6"/>
      <c r="H2685" s="6" t="b">
        <v>0</v>
      </c>
      <c r="I2685" s="6" t="b">
        <v>0</v>
      </c>
      <c r="J2685" s="6" t="b">
        <v>0</v>
      </c>
      <c r="K2685" s="106"/>
      <c r="L2685" s="43"/>
      <c r="M2685" s="24"/>
      <c r="N2685" s="6"/>
      <c r="O2685" s="6" t="b">
        <v>0</v>
      </c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43"/>
      <c r="AA2685" s="43"/>
      <c r="AB2685" s="43" t="s">
        <v>339</v>
      </c>
      <c r="AC2685" s="6" t="s">
        <v>339</v>
      </c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6"/>
      <c r="AQ2685" s="6"/>
      <c r="AR2685" s="6"/>
    </row>
    <row r="2686">
      <c r="A2686" s="6"/>
      <c r="B2686" s="6"/>
      <c r="C2686" s="6"/>
      <c r="D2686" s="6"/>
      <c r="E2686" s="6"/>
      <c r="F2686" s="6" t="s">
        <v>96</v>
      </c>
      <c r="G2686" s="6"/>
      <c r="H2686" s="6" t="b">
        <v>0</v>
      </c>
      <c r="I2686" s="6" t="b">
        <v>0</v>
      </c>
      <c r="J2686" s="6" t="b">
        <v>0</v>
      </c>
      <c r="K2686" s="106"/>
      <c r="L2686" s="43"/>
      <c r="M2686" s="24"/>
      <c r="N2686" s="6"/>
      <c r="O2686" s="6" t="b">
        <v>0</v>
      </c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43"/>
      <c r="AA2686" s="43"/>
      <c r="AB2686" s="43" t="s">
        <v>339</v>
      </c>
      <c r="AC2686" s="6" t="s">
        <v>339</v>
      </c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</row>
    <row r="2687">
      <c r="A2687" s="6"/>
      <c r="B2687" s="6"/>
      <c r="C2687" s="6"/>
      <c r="D2687" s="6"/>
      <c r="E2687" s="6"/>
      <c r="F2687" s="6" t="s">
        <v>96</v>
      </c>
      <c r="G2687" s="6"/>
      <c r="H2687" s="6" t="b">
        <v>0</v>
      </c>
      <c r="I2687" s="6" t="b">
        <v>0</v>
      </c>
      <c r="J2687" s="6" t="b">
        <v>0</v>
      </c>
      <c r="K2687" s="106"/>
      <c r="L2687" s="43"/>
      <c r="M2687" s="24"/>
      <c r="N2687" s="6"/>
      <c r="O2687" s="6" t="b">
        <v>0</v>
      </c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43"/>
      <c r="AA2687" s="43"/>
      <c r="AB2687" s="43" t="s">
        <v>339</v>
      </c>
      <c r="AC2687" s="6" t="s">
        <v>339</v>
      </c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</row>
    <row r="2688">
      <c r="A2688" s="6"/>
      <c r="B2688" s="6"/>
      <c r="C2688" s="6"/>
      <c r="D2688" s="6"/>
      <c r="E2688" s="6"/>
      <c r="F2688" s="6" t="s">
        <v>96</v>
      </c>
      <c r="G2688" s="6"/>
      <c r="H2688" s="6" t="b">
        <v>0</v>
      </c>
      <c r="I2688" s="6" t="b">
        <v>0</v>
      </c>
      <c r="J2688" s="6" t="b">
        <v>0</v>
      </c>
      <c r="K2688" s="106"/>
      <c r="L2688" s="43"/>
      <c r="M2688" s="24"/>
      <c r="N2688" s="6"/>
      <c r="O2688" s="6" t="b">
        <v>0</v>
      </c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43"/>
      <c r="AA2688" s="43"/>
      <c r="AB2688" s="43" t="s">
        <v>339</v>
      </c>
      <c r="AC2688" s="6" t="s">
        <v>339</v>
      </c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</row>
    <row r="2689">
      <c r="A2689" s="6"/>
      <c r="B2689" s="6"/>
      <c r="C2689" s="6"/>
      <c r="D2689" s="6"/>
      <c r="E2689" s="6"/>
      <c r="F2689" s="6" t="s">
        <v>96</v>
      </c>
      <c r="G2689" s="6"/>
      <c r="H2689" s="6" t="b">
        <v>0</v>
      </c>
      <c r="I2689" s="6" t="b">
        <v>0</v>
      </c>
      <c r="J2689" s="6" t="b">
        <v>0</v>
      </c>
      <c r="K2689" s="106"/>
      <c r="L2689" s="43"/>
      <c r="M2689" s="24"/>
      <c r="N2689" s="6"/>
      <c r="O2689" s="6" t="b">
        <v>0</v>
      </c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43"/>
      <c r="AA2689" s="43"/>
      <c r="AB2689" s="43" t="s">
        <v>339</v>
      </c>
      <c r="AC2689" s="6" t="s">
        <v>339</v>
      </c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</row>
    <row r="2690">
      <c r="A2690" s="6"/>
      <c r="B2690" s="6"/>
      <c r="C2690" s="6"/>
      <c r="D2690" s="6"/>
      <c r="E2690" s="6"/>
      <c r="F2690" s="6" t="s">
        <v>96</v>
      </c>
      <c r="G2690" s="6"/>
      <c r="H2690" s="6" t="b">
        <v>0</v>
      </c>
      <c r="I2690" s="6" t="b">
        <v>0</v>
      </c>
      <c r="J2690" s="6" t="b">
        <v>0</v>
      </c>
      <c r="K2690" s="106"/>
      <c r="L2690" s="43"/>
      <c r="M2690" s="24"/>
      <c r="N2690" s="6"/>
      <c r="O2690" s="6" t="b">
        <v>0</v>
      </c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43"/>
      <c r="AA2690" s="43"/>
      <c r="AB2690" s="43" t="s">
        <v>339</v>
      </c>
      <c r="AC2690" s="6" t="s">
        <v>339</v>
      </c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</row>
    <row r="2691">
      <c r="A2691" s="6"/>
      <c r="B2691" s="6"/>
      <c r="C2691" s="6"/>
      <c r="D2691" s="6"/>
      <c r="E2691" s="6"/>
      <c r="F2691" s="6" t="s">
        <v>96</v>
      </c>
      <c r="G2691" s="6"/>
      <c r="H2691" s="6" t="b">
        <v>0</v>
      </c>
      <c r="I2691" s="6" t="b">
        <v>0</v>
      </c>
      <c r="J2691" s="6" t="b">
        <v>0</v>
      </c>
      <c r="K2691" s="106"/>
      <c r="L2691" s="43"/>
      <c r="M2691" s="24"/>
      <c r="N2691" s="6"/>
      <c r="O2691" s="6" t="b">
        <v>0</v>
      </c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43"/>
      <c r="AA2691" s="43"/>
      <c r="AB2691" s="43" t="s">
        <v>339</v>
      </c>
      <c r="AC2691" s="6" t="s">
        <v>339</v>
      </c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6"/>
      <c r="AQ2691" s="6"/>
      <c r="AR2691" s="6"/>
    </row>
    <row r="2692">
      <c r="A2692" s="6"/>
      <c r="B2692" s="6"/>
      <c r="C2692" s="6"/>
      <c r="D2692" s="6"/>
      <c r="E2692" s="6"/>
      <c r="F2692" s="6" t="s">
        <v>96</v>
      </c>
      <c r="G2692" s="6"/>
      <c r="H2692" s="6" t="b">
        <v>0</v>
      </c>
      <c r="I2692" s="6" t="b">
        <v>0</v>
      </c>
      <c r="J2692" s="6" t="b">
        <v>0</v>
      </c>
      <c r="K2692" s="106"/>
      <c r="L2692" s="43"/>
      <c r="M2692" s="24"/>
      <c r="N2692" s="6"/>
      <c r="O2692" s="6" t="b">
        <v>0</v>
      </c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43"/>
      <c r="AA2692" s="43"/>
      <c r="AB2692" s="43" t="s">
        <v>339</v>
      </c>
      <c r="AC2692" s="6" t="s">
        <v>339</v>
      </c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</row>
    <row r="2693">
      <c r="A2693" s="6"/>
      <c r="B2693" s="6"/>
      <c r="C2693" s="6"/>
      <c r="D2693" s="6"/>
      <c r="E2693" s="6"/>
      <c r="F2693" s="6" t="s">
        <v>96</v>
      </c>
      <c r="G2693" s="6"/>
      <c r="H2693" s="6" t="b">
        <v>0</v>
      </c>
      <c r="I2693" s="6" t="b">
        <v>0</v>
      </c>
      <c r="J2693" s="6" t="b">
        <v>0</v>
      </c>
      <c r="K2693" s="106"/>
      <c r="L2693" s="43"/>
      <c r="M2693" s="24"/>
      <c r="N2693" s="6"/>
      <c r="O2693" s="6" t="b">
        <v>0</v>
      </c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43"/>
      <c r="AA2693" s="43"/>
      <c r="AB2693" s="43" t="s">
        <v>339</v>
      </c>
      <c r="AC2693" s="6" t="s">
        <v>339</v>
      </c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</row>
    <row r="2694">
      <c r="A2694" s="6"/>
      <c r="B2694" s="6"/>
      <c r="C2694" s="6"/>
      <c r="D2694" s="6"/>
      <c r="E2694" s="6"/>
      <c r="F2694" s="6" t="s">
        <v>96</v>
      </c>
      <c r="G2694" s="6"/>
      <c r="H2694" s="6" t="b">
        <v>0</v>
      </c>
      <c r="I2694" s="6" t="b">
        <v>0</v>
      </c>
      <c r="J2694" s="6" t="b">
        <v>0</v>
      </c>
      <c r="K2694" s="106"/>
      <c r="L2694" s="43"/>
      <c r="M2694" s="24"/>
      <c r="N2694" s="6"/>
      <c r="O2694" s="6" t="b">
        <v>0</v>
      </c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43"/>
      <c r="AA2694" s="43"/>
      <c r="AB2694" s="43" t="s">
        <v>339</v>
      </c>
      <c r="AC2694" s="6" t="s">
        <v>339</v>
      </c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</row>
    <row r="2695">
      <c r="A2695" s="6"/>
      <c r="B2695" s="6"/>
      <c r="C2695" s="6"/>
      <c r="D2695" s="6"/>
      <c r="E2695" s="6"/>
      <c r="F2695" s="6" t="s">
        <v>96</v>
      </c>
      <c r="G2695" s="6"/>
      <c r="H2695" s="6" t="b">
        <v>0</v>
      </c>
      <c r="I2695" s="6" t="b">
        <v>0</v>
      </c>
      <c r="J2695" s="6" t="b">
        <v>0</v>
      </c>
      <c r="K2695" s="106"/>
      <c r="L2695" s="43"/>
      <c r="M2695" s="24"/>
      <c r="N2695" s="6"/>
      <c r="O2695" s="6" t="b">
        <v>0</v>
      </c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43"/>
      <c r="AA2695" s="43"/>
      <c r="AB2695" s="43" t="s">
        <v>339</v>
      </c>
      <c r="AC2695" s="6" t="s">
        <v>339</v>
      </c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</row>
    <row r="2696">
      <c r="A2696" s="6"/>
      <c r="B2696" s="6"/>
      <c r="C2696" s="6"/>
      <c r="D2696" s="6"/>
      <c r="E2696" s="6"/>
      <c r="F2696" s="6" t="s">
        <v>96</v>
      </c>
      <c r="G2696" s="6"/>
      <c r="H2696" s="6" t="b">
        <v>0</v>
      </c>
      <c r="I2696" s="6" t="b">
        <v>0</v>
      </c>
      <c r="J2696" s="6" t="b">
        <v>0</v>
      </c>
      <c r="K2696" s="106"/>
      <c r="L2696" s="43"/>
      <c r="M2696" s="24"/>
      <c r="N2696" s="6"/>
      <c r="O2696" s="6" t="b">
        <v>0</v>
      </c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43"/>
      <c r="AA2696" s="43"/>
      <c r="AB2696" s="43" t="s">
        <v>339</v>
      </c>
      <c r="AC2696" s="6" t="s">
        <v>339</v>
      </c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</row>
    <row r="2697">
      <c r="A2697" s="6"/>
      <c r="B2697" s="6"/>
      <c r="C2697" s="6"/>
      <c r="D2697" s="6"/>
      <c r="E2697" s="6"/>
      <c r="F2697" s="6" t="s">
        <v>96</v>
      </c>
      <c r="G2697" s="6"/>
      <c r="H2697" s="6" t="b">
        <v>0</v>
      </c>
      <c r="I2697" s="6" t="b">
        <v>0</v>
      </c>
      <c r="J2697" s="6" t="b">
        <v>0</v>
      </c>
      <c r="K2697" s="106"/>
      <c r="L2697" s="43"/>
      <c r="M2697" s="24"/>
      <c r="N2697" s="6"/>
      <c r="O2697" s="6" t="b">
        <v>0</v>
      </c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43"/>
      <c r="AA2697" s="43"/>
      <c r="AB2697" s="43" t="s">
        <v>339</v>
      </c>
      <c r="AC2697" s="6" t="s">
        <v>339</v>
      </c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</row>
    <row r="2698">
      <c r="A2698" s="6"/>
      <c r="B2698" s="6"/>
      <c r="C2698" s="6"/>
      <c r="D2698" s="6"/>
      <c r="E2698" s="6"/>
      <c r="F2698" s="6" t="s">
        <v>96</v>
      </c>
      <c r="G2698" s="6"/>
      <c r="H2698" s="6" t="b">
        <v>0</v>
      </c>
      <c r="I2698" s="6" t="b">
        <v>0</v>
      </c>
      <c r="J2698" s="6" t="b">
        <v>0</v>
      </c>
      <c r="K2698" s="106"/>
      <c r="L2698" s="43"/>
      <c r="M2698" s="24"/>
      <c r="N2698" s="6"/>
      <c r="O2698" s="6" t="b">
        <v>0</v>
      </c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43"/>
      <c r="AA2698" s="43"/>
      <c r="AB2698" s="43" t="s">
        <v>339</v>
      </c>
      <c r="AC2698" s="6" t="s">
        <v>339</v>
      </c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</row>
    <row r="2699">
      <c r="A2699" s="6"/>
      <c r="B2699" s="6"/>
      <c r="C2699" s="6"/>
      <c r="D2699" s="6"/>
      <c r="E2699" s="6"/>
      <c r="F2699" s="6" t="s">
        <v>96</v>
      </c>
      <c r="G2699" s="6"/>
      <c r="H2699" s="6" t="b">
        <v>0</v>
      </c>
      <c r="I2699" s="6" t="b">
        <v>0</v>
      </c>
      <c r="J2699" s="6" t="b">
        <v>0</v>
      </c>
      <c r="K2699" s="106"/>
      <c r="L2699" s="43"/>
      <c r="M2699" s="24"/>
      <c r="N2699" s="6"/>
      <c r="O2699" s="6" t="b">
        <v>0</v>
      </c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43"/>
      <c r="AA2699" s="43"/>
      <c r="AB2699" s="43" t="s">
        <v>339</v>
      </c>
      <c r="AC2699" s="6" t="s">
        <v>339</v>
      </c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</row>
    <row r="2700">
      <c r="A2700" s="6"/>
      <c r="B2700" s="6"/>
      <c r="C2700" s="6"/>
      <c r="D2700" s="6"/>
      <c r="E2700" s="6"/>
      <c r="F2700" s="6" t="s">
        <v>96</v>
      </c>
      <c r="G2700" s="6"/>
      <c r="H2700" s="6" t="b">
        <v>0</v>
      </c>
      <c r="I2700" s="6" t="b">
        <v>0</v>
      </c>
      <c r="J2700" s="6" t="b">
        <v>0</v>
      </c>
      <c r="K2700" s="106"/>
      <c r="L2700" s="43"/>
      <c r="M2700" s="24"/>
      <c r="N2700" s="6"/>
      <c r="O2700" s="6" t="b">
        <v>0</v>
      </c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43"/>
      <c r="AA2700" s="43"/>
      <c r="AB2700" s="43" t="s">
        <v>339</v>
      </c>
      <c r="AC2700" s="6" t="s">
        <v>339</v>
      </c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</row>
    <row r="2701">
      <c r="A2701" s="6"/>
      <c r="B2701" s="6"/>
      <c r="C2701" s="6"/>
      <c r="D2701" s="6"/>
      <c r="E2701" s="6"/>
      <c r="F2701" s="6" t="s">
        <v>96</v>
      </c>
      <c r="G2701" s="6"/>
      <c r="H2701" s="6" t="b">
        <v>0</v>
      </c>
      <c r="I2701" s="6" t="b">
        <v>0</v>
      </c>
      <c r="J2701" s="6" t="b">
        <v>0</v>
      </c>
      <c r="K2701" s="106"/>
      <c r="L2701" s="43"/>
      <c r="M2701" s="24"/>
      <c r="N2701" s="6"/>
      <c r="O2701" s="6" t="b">
        <v>0</v>
      </c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43"/>
      <c r="AA2701" s="43"/>
      <c r="AB2701" s="43" t="s">
        <v>339</v>
      </c>
      <c r="AC2701" s="6" t="s">
        <v>339</v>
      </c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</row>
    <row r="2702">
      <c r="A2702" s="6"/>
      <c r="B2702" s="6"/>
      <c r="C2702" s="6"/>
      <c r="D2702" s="6"/>
      <c r="E2702" s="6"/>
      <c r="F2702" s="6" t="s">
        <v>96</v>
      </c>
      <c r="G2702" s="6"/>
      <c r="H2702" s="6" t="b">
        <v>0</v>
      </c>
      <c r="I2702" s="6" t="b">
        <v>0</v>
      </c>
      <c r="J2702" s="6" t="b">
        <v>0</v>
      </c>
      <c r="K2702" s="106"/>
      <c r="L2702" s="43"/>
      <c r="M2702" s="24"/>
      <c r="N2702" s="6"/>
      <c r="O2702" s="6" t="b">
        <v>0</v>
      </c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43"/>
      <c r="AA2702" s="43"/>
      <c r="AB2702" s="43" t="s">
        <v>339</v>
      </c>
      <c r="AC2702" s="6" t="s">
        <v>339</v>
      </c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</row>
    <row r="2703">
      <c r="A2703" s="6"/>
      <c r="B2703" s="6"/>
      <c r="C2703" s="6"/>
      <c r="D2703" s="6"/>
      <c r="E2703" s="6"/>
      <c r="F2703" s="6" t="s">
        <v>96</v>
      </c>
      <c r="G2703" s="6"/>
      <c r="H2703" s="6" t="b">
        <v>0</v>
      </c>
      <c r="I2703" s="6" t="b">
        <v>0</v>
      </c>
      <c r="J2703" s="6" t="b">
        <v>0</v>
      </c>
      <c r="K2703" s="106"/>
      <c r="L2703" s="43"/>
      <c r="M2703" s="24"/>
      <c r="N2703" s="6"/>
      <c r="O2703" s="6" t="b">
        <v>0</v>
      </c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43"/>
      <c r="AA2703" s="43"/>
      <c r="AB2703" s="43" t="s">
        <v>339</v>
      </c>
      <c r="AC2703" s="6" t="s">
        <v>339</v>
      </c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</row>
    <row r="2704">
      <c r="A2704" s="6"/>
      <c r="B2704" s="6"/>
      <c r="C2704" s="6"/>
      <c r="D2704" s="6"/>
      <c r="E2704" s="6"/>
      <c r="F2704" s="6" t="s">
        <v>96</v>
      </c>
      <c r="G2704" s="6"/>
      <c r="H2704" s="6" t="b">
        <v>0</v>
      </c>
      <c r="I2704" s="6" t="b">
        <v>0</v>
      </c>
      <c r="J2704" s="6" t="b">
        <v>0</v>
      </c>
      <c r="K2704" s="106"/>
      <c r="L2704" s="43"/>
      <c r="M2704" s="24"/>
      <c r="N2704" s="6"/>
      <c r="O2704" s="6" t="b">
        <v>0</v>
      </c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43"/>
      <c r="AA2704" s="43"/>
      <c r="AB2704" s="43" t="s">
        <v>339</v>
      </c>
      <c r="AC2704" s="6" t="s">
        <v>339</v>
      </c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</row>
    <row r="2705">
      <c r="A2705" s="6"/>
      <c r="B2705" s="6"/>
      <c r="C2705" s="6"/>
      <c r="D2705" s="6"/>
      <c r="E2705" s="6"/>
      <c r="F2705" s="6" t="s">
        <v>96</v>
      </c>
      <c r="G2705" s="6"/>
      <c r="H2705" s="6" t="b">
        <v>0</v>
      </c>
      <c r="I2705" s="6" t="b">
        <v>0</v>
      </c>
      <c r="J2705" s="6" t="b">
        <v>0</v>
      </c>
      <c r="K2705" s="106"/>
      <c r="L2705" s="43"/>
      <c r="M2705" s="24"/>
      <c r="N2705" s="6"/>
      <c r="O2705" s="6" t="b">
        <v>0</v>
      </c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43"/>
      <c r="AA2705" s="43"/>
      <c r="AB2705" s="43" t="s">
        <v>339</v>
      </c>
      <c r="AC2705" s="6" t="s">
        <v>339</v>
      </c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</row>
    <row r="2706">
      <c r="A2706" s="6"/>
      <c r="B2706" s="6"/>
      <c r="C2706" s="6"/>
      <c r="D2706" s="6"/>
      <c r="E2706" s="6"/>
      <c r="F2706" s="6" t="s">
        <v>96</v>
      </c>
      <c r="G2706" s="6"/>
      <c r="H2706" s="6" t="b">
        <v>0</v>
      </c>
      <c r="I2706" s="6" t="b">
        <v>0</v>
      </c>
      <c r="J2706" s="6" t="b">
        <v>0</v>
      </c>
      <c r="K2706" s="106"/>
      <c r="L2706" s="43"/>
      <c r="M2706" s="24"/>
      <c r="N2706" s="6"/>
      <c r="O2706" s="6" t="b">
        <v>0</v>
      </c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43"/>
      <c r="AA2706" s="43"/>
      <c r="AB2706" s="43" t="s">
        <v>339</v>
      </c>
      <c r="AC2706" s="6" t="s">
        <v>339</v>
      </c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</row>
    <row r="2707">
      <c r="A2707" s="6"/>
      <c r="B2707" s="6"/>
      <c r="C2707" s="6"/>
      <c r="D2707" s="6"/>
      <c r="E2707" s="6"/>
      <c r="F2707" s="6" t="s">
        <v>96</v>
      </c>
      <c r="G2707" s="6"/>
      <c r="H2707" s="6" t="b">
        <v>0</v>
      </c>
      <c r="I2707" s="6" t="b">
        <v>0</v>
      </c>
      <c r="J2707" s="6" t="b">
        <v>0</v>
      </c>
      <c r="K2707" s="106"/>
      <c r="L2707" s="43"/>
      <c r="M2707" s="24"/>
      <c r="N2707" s="6"/>
      <c r="O2707" s="6" t="b">
        <v>0</v>
      </c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43"/>
      <c r="AA2707" s="43"/>
      <c r="AB2707" s="43" t="s">
        <v>339</v>
      </c>
      <c r="AC2707" s="6" t="s">
        <v>339</v>
      </c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6"/>
      <c r="AO2707" s="6"/>
      <c r="AP2707" s="6"/>
      <c r="AQ2707" s="6"/>
      <c r="AR2707" s="6"/>
    </row>
    <row r="2708">
      <c r="A2708" s="6"/>
      <c r="B2708" s="6"/>
      <c r="C2708" s="6"/>
      <c r="D2708" s="6"/>
      <c r="E2708" s="6"/>
      <c r="F2708" s="6" t="s">
        <v>96</v>
      </c>
      <c r="G2708" s="6"/>
      <c r="H2708" s="6" t="b">
        <v>0</v>
      </c>
      <c r="I2708" s="6" t="b">
        <v>0</v>
      </c>
      <c r="J2708" s="6" t="b">
        <v>0</v>
      </c>
      <c r="K2708" s="106"/>
      <c r="L2708" s="43"/>
      <c r="M2708" s="24"/>
      <c r="N2708" s="6"/>
      <c r="O2708" s="6" t="b">
        <v>0</v>
      </c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43"/>
      <c r="AA2708" s="43"/>
      <c r="AB2708" s="43" t="s">
        <v>339</v>
      </c>
      <c r="AC2708" s="6" t="s">
        <v>339</v>
      </c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</row>
    <row r="2709">
      <c r="A2709" s="6"/>
      <c r="B2709" s="6"/>
      <c r="C2709" s="6"/>
      <c r="D2709" s="6"/>
      <c r="E2709" s="6"/>
      <c r="F2709" s="6" t="s">
        <v>96</v>
      </c>
      <c r="G2709" s="6"/>
      <c r="H2709" s="6" t="b">
        <v>0</v>
      </c>
      <c r="I2709" s="6" t="b">
        <v>0</v>
      </c>
      <c r="J2709" s="6" t="b">
        <v>0</v>
      </c>
      <c r="K2709" s="106"/>
      <c r="L2709" s="43"/>
      <c r="M2709" s="24"/>
      <c r="N2709" s="6"/>
      <c r="O2709" s="6" t="b">
        <v>0</v>
      </c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43"/>
      <c r="AA2709" s="43"/>
      <c r="AB2709" s="43" t="s">
        <v>339</v>
      </c>
      <c r="AC2709" s="6" t="s">
        <v>339</v>
      </c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</row>
    <row r="2710">
      <c r="A2710" s="6"/>
      <c r="B2710" s="6"/>
      <c r="C2710" s="6"/>
      <c r="D2710" s="6"/>
      <c r="E2710" s="6"/>
      <c r="F2710" s="6" t="s">
        <v>96</v>
      </c>
      <c r="G2710" s="6"/>
      <c r="H2710" s="6" t="b">
        <v>0</v>
      </c>
      <c r="I2710" s="6" t="b">
        <v>0</v>
      </c>
      <c r="J2710" s="6" t="b">
        <v>0</v>
      </c>
      <c r="K2710" s="106"/>
      <c r="L2710" s="43"/>
      <c r="M2710" s="24"/>
      <c r="N2710" s="6"/>
      <c r="O2710" s="6" t="b">
        <v>0</v>
      </c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43"/>
      <c r="AA2710" s="43"/>
      <c r="AB2710" s="43" t="s">
        <v>339</v>
      </c>
      <c r="AC2710" s="6" t="s">
        <v>339</v>
      </c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</row>
    <row r="2711">
      <c r="A2711" s="6"/>
      <c r="B2711" s="6"/>
      <c r="C2711" s="6"/>
      <c r="D2711" s="6"/>
      <c r="E2711" s="6"/>
      <c r="F2711" s="6" t="s">
        <v>96</v>
      </c>
      <c r="G2711" s="6"/>
      <c r="H2711" s="6" t="b">
        <v>0</v>
      </c>
      <c r="I2711" s="6" t="b">
        <v>0</v>
      </c>
      <c r="J2711" s="6" t="b">
        <v>0</v>
      </c>
      <c r="K2711" s="106"/>
      <c r="L2711" s="43"/>
      <c r="M2711" s="24"/>
      <c r="N2711" s="6"/>
      <c r="O2711" s="6" t="b">
        <v>0</v>
      </c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43"/>
      <c r="AA2711" s="43"/>
      <c r="AB2711" s="43" t="s">
        <v>339</v>
      </c>
      <c r="AC2711" s="6" t="s">
        <v>339</v>
      </c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</row>
    <row r="2712">
      <c r="A2712" s="6"/>
      <c r="B2712" s="6"/>
      <c r="C2712" s="6"/>
      <c r="D2712" s="6"/>
      <c r="E2712" s="6"/>
      <c r="F2712" s="6" t="s">
        <v>96</v>
      </c>
      <c r="G2712" s="6"/>
      <c r="H2712" s="6" t="b">
        <v>0</v>
      </c>
      <c r="I2712" s="6" t="b">
        <v>0</v>
      </c>
      <c r="J2712" s="6" t="b">
        <v>0</v>
      </c>
      <c r="K2712" s="106"/>
      <c r="L2712" s="43"/>
      <c r="M2712" s="24"/>
      <c r="N2712" s="6"/>
      <c r="O2712" s="6" t="b">
        <v>0</v>
      </c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43"/>
      <c r="AA2712" s="43"/>
      <c r="AB2712" s="43" t="s">
        <v>339</v>
      </c>
      <c r="AC2712" s="6" t="s">
        <v>339</v>
      </c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</row>
    <row r="2713">
      <c r="A2713" s="6"/>
      <c r="B2713" s="6"/>
      <c r="C2713" s="6"/>
      <c r="D2713" s="6"/>
      <c r="E2713" s="6"/>
      <c r="F2713" s="6" t="s">
        <v>96</v>
      </c>
      <c r="G2713" s="6"/>
      <c r="H2713" s="6" t="b">
        <v>0</v>
      </c>
      <c r="I2713" s="6" t="b">
        <v>0</v>
      </c>
      <c r="J2713" s="6" t="b">
        <v>0</v>
      </c>
      <c r="K2713" s="106"/>
      <c r="L2713" s="43"/>
      <c r="M2713" s="24"/>
      <c r="N2713" s="6"/>
      <c r="O2713" s="6" t="b">
        <v>0</v>
      </c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43"/>
      <c r="AA2713" s="43"/>
      <c r="AB2713" s="43" t="s">
        <v>339</v>
      </c>
      <c r="AC2713" s="6" t="s">
        <v>339</v>
      </c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</row>
    <row r="2714">
      <c r="A2714" s="6"/>
      <c r="B2714" s="6"/>
      <c r="C2714" s="6"/>
      <c r="D2714" s="6"/>
      <c r="E2714" s="6"/>
      <c r="F2714" s="6" t="s">
        <v>96</v>
      </c>
      <c r="G2714" s="6"/>
      <c r="H2714" s="6" t="b">
        <v>0</v>
      </c>
      <c r="I2714" s="6" t="b">
        <v>0</v>
      </c>
      <c r="J2714" s="6" t="b">
        <v>0</v>
      </c>
      <c r="K2714" s="106"/>
      <c r="L2714" s="43"/>
      <c r="M2714" s="24"/>
      <c r="N2714" s="6"/>
      <c r="O2714" s="6" t="b">
        <v>0</v>
      </c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43"/>
      <c r="AA2714" s="43"/>
      <c r="AB2714" s="43" t="s">
        <v>339</v>
      </c>
      <c r="AC2714" s="6" t="s">
        <v>339</v>
      </c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</row>
    <row r="2715">
      <c r="A2715" s="6"/>
      <c r="B2715" s="6"/>
      <c r="C2715" s="6"/>
      <c r="D2715" s="6"/>
      <c r="E2715" s="6"/>
      <c r="F2715" s="6" t="s">
        <v>96</v>
      </c>
      <c r="G2715" s="6"/>
      <c r="H2715" s="6" t="b">
        <v>0</v>
      </c>
      <c r="I2715" s="6" t="b">
        <v>0</v>
      </c>
      <c r="J2715" s="6" t="b">
        <v>0</v>
      </c>
      <c r="K2715" s="106"/>
      <c r="L2715" s="43"/>
      <c r="M2715" s="24"/>
      <c r="N2715" s="6"/>
      <c r="O2715" s="6" t="b">
        <v>0</v>
      </c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43"/>
      <c r="AA2715" s="43"/>
      <c r="AB2715" s="43" t="s">
        <v>339</v>
      </c>
      <c r="AC2715" s="6" t="s">
        <v>339</v>
      </c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6"/>
      <c r="AO2715" s="6"/>
      <c r="AP2715" s="6"/>
      <c r="AQ2715" s="6"/>
      <c r="AR2715" s="6"/>
    </row>
    <row r="2716">
      <c r="A2716" s="6"/>
      <c r="B2716" s="6"/>
      <c r="C2716" s="6"/>
      <c r="D2716" s="6"/>
      <c r="E2716" s="6"/>
      <c r="F2716" s="6" t="s">
        <v>96</v>
      </c>
      <c r="G2716" s="6"/>
      <c r="H2716" s="6" t="b">
        <v>0</v>
      </c>
      <c r="I2716" s="6" t="b">
        <v>0</v>
      </c>
      <c r="J2716" s="6" t="b">
        <v>0</v>
      </c>
      <c r="K2716" s="106"/>
      <c r="L2716" s="43"/>
      <c r="M2716" s="24"/>
      <c r="N2716" s="6"/>
      <c r="O2716" s="6" t="b">
        <v>0</v>
      </c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43"/>
      <c r="AA2716" s="43"/>
      <c r="AB2716" s="43" t="s">
        <v>339</v>
      </c>
      <c r="AC2716" s="6" t="s">
        <v>339</v>
      </c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</row>
    <row r="2717">
      <c r="A2717" s="6"/>
      <c r="B2717" s="6"/>
      <c r="C2717" s="6"/>
      <c r="D2717" s="6"/>
      <c r="E2717" s="6"/>
      <c r="F2717" s="6" t="s">
        <v>96</v>
      </c>
      <c r="G2717" s="6"/>
      <c r="H2717" s="6" t="b">
        <v>0</v>
      </c>
      <c r="I2717" s="6" t="b">
        <v>0</v>
      </c>
      <c r="J2717" s="6" t="b">
        <v>0</v>
      </c>
      <c r="K2717" s="106"/>
      <c r="L2717" s="43"/>
      <c r="M2717" s="24"/>
      <c r="N2717" s="6"/>
      <c r="O2717" s="6" t="b">
        <v>0</v>
      </c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43"/>
      <c r="AA2717" s="43"/>
      <c r="AB2717" s="43" t="s">
        <v>339</v>
      </c>
      <c r="AC2717" s="6" t="s">
        <v>339</v>
      </c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</row>
    <row r="2718">
      <c r="A2718" s="6"/>
      <c r="B2718" s="6"/>
      <c r="C2718" s="6"/>
      <c r="D2718" s="6"/>
      <c r="E2718" s="6"/>
      <c r="F2718" s="6" t="s">
        <v>96</v>
      </c>
      <c r="G2718" s="6"/>
      <c r="H2718" s="6" t="b">
        <v>0</v>
      </c>
      <c r="I2718" s="6" t="b">
        <v>0</v>
      </c>
      <c r="J2718" s="6" t="b">
        <v>0</v>
      </c>
      <c r="K2718" s="106"/>
      <c r="L2718" s="43"/>
      <c r="M2718" s="24"/>
      <c r="N2718" s="6"/>
      <c r="O2718" s="6" t="b">
        <v>0</v>
      </c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43"/>
      <c r="AA2718" s="43"/>
      <c r="AB2718" s="43" t="s">
        <v>339</v>
      </c>
      <c r="AC2718" s="6" t="s">
        <v>339</v>
      </c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</row>
    <row r="2719">
      <c r="A2719" s="6"/>
      <c r="B2719" s="6"/>
      <c r="C2719" s="6"/>
      <c r="D2719" s="6"/>
      <c r="E2719" s="6"/>
      <c r="F2719" s="6" t="s">
        <v>96</v>
      </c>
      <c r="G2719" s="6"/>
      <c r="H2719" s="6" t="b">
        <v>0</v>
      </c>
      <c r="I2719" s="6" t="b">
        <v>0</v>
      </c>
      <c r="J2719" s="6" t="b">
        <v>0</v>
      </c>
      <c r="K2719" s="106"/>
      <c r="L2719" s="43"/>
      <c r="M2719" s="24"/>
      <c r="N2719" s="6"/>
      <c r="O2719" s="6" t="b">
        <v>0</v>
      </c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43"/>
      <c r="AA2719" s="43"/>
      <c r="AB2719" s="43" t="s">
        <v>339</v>
      </c>
      <c r="AC2719" s="6" t="s">
        <v>339</v>
      </c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</row>
    <row r="2720">
      <c r="A2720" s="6"/>
      <c r="B2720" s="6"/>
      <c r="C2720" s="6"/>
      <c r="D2720" s="6"/>
      <c r="E2720" s="6"/>
      <c r="F2720" s="6" t="s">
        <v>96</v>
      </c>
      <c r="G2720" s="6"/>
      <c r="H2720" s="6" t="b">
        <v>0</v>
      </c>
      <c r="I2720" s="6" t="b">
        <v>0</v>
      </c>
      <c r="J2720" s="6" t="b">
        <v>0</v>
      </c>
      <c r="K2720" s="106"/>
      <c r="L2720" s="43"/>
      <c r="M2720" s="24"/>
      <c r="N2720" s="6"/>
      <c r="O2720" s="6" t="b">
        <v>0</v>
      </c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43"/>
      <c r="AA2720" s="43"/>
      <c r="AB2720" s="43" t="s">
        <v>339</v>
      </c>
      <c r="AC2720" s="6" t="s">
        <v>339</v>
      </c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</row>
    <row r="2721">
      <c r="A2721" s="6"/>
      <c r="B2721" s="6"/>
      <c r="C2721" s="6"/>
      <c r="D2721" s="6"/>
      <c r="E2721" s="6"/>
      <c r="F2721" s="6" t="s">
        <v>96</v>
      </c>
      <c r="G2721" s="6"/>
      <c r="H2721" s="6" t="b">
        <v>0</v>
      </c>
      <c r="I2721" s="6" t="b">
        <v>0</v>
      </c>
      <c r="J2721" s="6" t="b">
        <v>0</v>
      </c>
      <c r="K2721" s="106"/>
      <c r="L2721" s="43"/>
      <c r="M2721" s="24"/>
      <c r="N2721" s="6"/>
      <c r="O2721" s="6" t="b">
        <v>0</v>
      </c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43"/>
      <c r="AA2721" s="43"/>
      <c r="AB2721" s="43" t="s">
        <v>339</v>
      </c>
      <c r="AC2721" s="6" t="s">
        <v>339</v>
      </c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6"/>
      <c r="AO2721" s="6"/>
      <c r="AP2721" s="6"/>
      <c r="AQ2721" s="6"/>
      <c r="AR2721" s="6"/>
    </row>
    <row r="2722">
      <c r="A2722" s="6"/>
      <c r="B2722" s="6"/>
      <c r="C2722" s="6"/>
      <c r="D2722" s="6"/>
      <c r="E2722" s="6"/>
      <c r="F2722" s="6" t="s">
        <v>96</v>
      </c>
      <c r="G2722" s="6"/>
      <c r="H2722" s="6" t="b">
        <v>0</v>
      </c>
      <c r="I2722" s="6" t="b">
        <v>0</v>
      </c>
      <c r="J2722" s="6" t="b">
        <v>0</v>
      </c>
      <c r="K2722" s="106"/>
      <c r="L2722" s="43"/>
      <c r="M2722" s="24"/>
      <c r="N2722" s="6"/>
      <c r="O2722" s="6" t="b">
        <v>0</v>
      </c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43"/>
      <c r="AA2722" s="43"/>
      <c r="AB2722" s="43" t="s">
        <v>339</v>
      </c>
      <c r="AC2722" s="6" t="s">
        <v>339</v>
      </c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</row>
    <row r="2723">
      <c r="A2723" s="6"/>
      <c r="B2723" s="6"/>
      <c r="C2723" s="6"/>
      <c r="D2723" s="6"/>
      <c r="E2723" s="6"/>
      <c r="F2723" s="6" t="s">
        <v>96</v>
      </c>
      <c r="G2723" s="6"/>
      <c r="H2723" s="6" t="b">
        <v>0</v>
      </c>
      <c r="I2723" s="6" t="b">
        <v>0</v>
      </c>
      <c r="J2723" s="6" t="b">
        <v>0</v>
      </c>
      <c r="K2723" s="106"/>
      <c r="L2723" s="43"/>
      <c r="M2723" s="24"/>
      <c r="N2723" s="6"/>
      <c r="O2723" s="6" t="b">
        <v>0</v>
      </c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43"/>
      <c r="AA2723" s="43"/>
      <c r="AB2723" s="43" t="s">
        <v>339</v>
      </c>
      <c r="AC2723" s="6" t="s">
        <v>339</v>
      </c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</row>
    <row r="2724">
      <c r="A2724" s="6"/>
      <c r="B2724" s="6"/>
      <c r="C2724" s="6"/>
      <c r="D2724" s="6"/>
      <c r="E2724" s="6"/>
      <c r="F2724" s="6" t="s">
        <v>96</v>
      </c>
      <c r="G2724" s="6"/>
      <c r="H2724" s="6" t="b">
        <v>0</v>
      </c>
      <c r="I2724" s="6" t="b">
        <v>0</v>
      </c>
      <c r="J2724" s="6" t="b">
        <v>0</v>
      </c>
      <c r="K2724" s="106"/>
      <c r="L2724" s="43"/>
      <c r="M2724" s="24"/>
      <c r="N2724" s="6"/>
      <c r="O2724" s="6" t="b">
        <v>0</v>
      </c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43"/>
      <c r="AA2724" s="43"/>
      <c r="AB2724" s="43" t="s">
        <v>339</v>
      </c>
      <c r="AC2724" s="6" t="s">
        <v>339</v>
      </c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</row>
    <row r="2725">
      <c r="A2725" s="6"/>
      <c r="B2725" s="6"/>
      <c r="C2725" s="6"/>
      <c r="D2725" s="6"/>
      <c r="E2725" s="6"/>
      <c r="F2725" s="6" t="s">
        <v>96</v>
      </c>
      <c r="G2725" s="6"/>
      <c r="H2725" s="6" t="b">
        <v>0</v>
      </c>
      <c r="I2725" s="6" t="b">
        <v>0</v>
      </c>
      <c r="J2725" s="6" t="b">
        <v>0</v>
      </c>
      <c r="K2725" s="106"/>
      <c r="L2725" s="43"/>
      <c r="M2725" s="24"/>
      <c r="N2725" s="6"/>
      <c r="O2725" s="6" t="b">
        <v>0</v>
      </c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43"/>
      <c r="AA2725" s="43"/>
      <c r="AB2725" s="43" t="s">
        <v>339</v>
      </c>
      <c r="AC2725" s="6" t="s">
        <v>339</v>
      </c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</row>
    <row r="2726">
      <c r="A2726" s="6"/>
      <c r="B2726" s="6"/>
      <c r="C2726" s="6"/>
      <c r="D2726" s="6"/>
      <c r="E2726" s="6"/>
      <c r="F2726" s="6" t="s">
        <v>96</v>
      </c>
      <c r="G2726" s="6"/>
      <c r="H2726" s="6" t="b">
        <v>0</v>
      </c>
      <c r="I2726" s="6" t="b">
        <v>0</v>
      </c>
      <c r="J2726" s="6" t="b">
        <v>0</v>
      </c>
      <c r="K2726" s="106"/>
      <c r="L2726" s="43"/>
      <c r="M2726" s="24"/>
      <c r="N2726" s="6"/>
      <c r="O2726" s="6" t="b">
        <v>0</v>
      </c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43"/>
      <c r="AA2726" s="43"/>
      <c r="AB2726" s="43" t="s">
        <v>339</v>
      </c>
      <c r="AC2726" s="6" t="s">
        <v>339</v>
      </c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</row>
    <row r="2727">
      <c r="A2727" s="6"/>
      <c r="B2727" s="6"/>
      <c r="C2727" s="6"/>
      <c r="D2727" s="6"/>
      <c r="E2727" s="6"/>
      <c r="F2727" s="6" t="s">
        <v>96</v>
      </c>
      <c r="G2727" s="6"/>
      <c r="H2727" s="6" t="b">
        <v>0</v>
      </c>
      <c r="I2727" s="6" t="b">
        <v>0</v>
      </c>
      <c r="J2727" s="6" t="b">
        <v>0</v>
      </c>
      <c r="K2727" s="106"/>
      <c r="L2727" s="43"/>
      <c r="M2727" s="24"/>
      <c r="N2727" s="6"/>
      <c r="O2727" s="6" t="b">
        <v>0</v>
      </c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43"/>
      <c r="AA2727" s="43"/>
      <c r="AB2727" s="43" t="s">
        <v>339</v>
      </c>
      <c r="AC2727" s="6" t="s">
        <v>339</v>
      </c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</row>
    <row r="2728">
      <c r="A2728" s="6"/>
      <c r="B2728" s="6"/>
      <c r="C2728" s="6"/>
      <c r="D2728" s="6"/>
      <c r="E2728" s="6"/>
      <c r="F2728" s="6" t="s">
        <v>96</v>
      </c>
      <c r="G2728" s="6"/>
      <c r="H2728" s="6" t="b">
        <v>0</v>
      </c>
      <c r="I2728" s="6" t="b">
        <v>0</v>
      </c>
      <c r="J2728" s="6" t="b">
        <v>0</v>
      </c>
      <c r="K2728" s="106"/>
      <c r="L2728" s="43"/>
      <c r="M2728" s="24"/>
      <c r="N2728" s="6"/>
      <c r="O2728" s="6" t="b">
        <v>0</v>
      </c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43"/>
      <c r="AA2728" s="43"/>
      <c r="AB2728" s="43" t="s">
        <v>339</v>
      </c>
      <c r="AC2728" s="6" t="s">
        <v>339</v>
      </c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</row>
    <row r="2729">
      <c r="A2729" s="6"/>
      <c r="B2729" s="6"/>
      <c r="C2729" s="6"/>
      <c r="D2729" s="6"/>
      <c r="E2729" s="6"/>
      <c r="F2729" s="6" t="s">
        <v>96</v>
      </c>
      <c r="G2729" s="6"/>
      <c r="H2729" s="6" t="b">
        <v>0</v>
      </c>
      <c r="I2729" s="6" t="b">
        <v>0</v>
      </c>
      <c r="J2729" s="6" t="b">
        <v>0</v>
      </c>
      <c r="K2729" s="106"/>
      <c r="L2729" s="43"/>
      <c r="M2729" s="24"/>
      <c r="N2729" s="6"/>
      <c r="O2729" s="6" t="b">
        <v>0</v>
      </c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43"/>
      <c r="AA2729" s="43"/>
      <c r="AB2729" s="43" t="s">
        <v>339</v>
      </c>
      <c r="AC2729" s="6" t="s">
        <v>339</v>
      </c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</row>
    <row r="2730">
      <c r="A2730" s="6"/>
      <c r="B2730" s="6"/>
      <c r="C2730" s="6"/>
      <c r="D2730" s="6"/>
      <c r="E2730" s="6"/>
      <c r="F2730" s="6" t="s">
        <v>96</v>
      </c>
      <c r="G2730" s="6"/>
      <c r="H2730" s="6" t="b">
        <v>0</v>
      </c>
      <c r="I2730" s="6" t="b">
        <v>0</v>
      </c>
      <c r="J2730" s="6" t="b">
        <v>0</v>
      </c>
      <c r="K2730" s="106"/>
      <c r="L2730" s="43"/>
      <c r="M2730" s="24"/>
      <c r="N2730" s="6"/>
      <c r="O2730" s="6" t="b">
        <v>0</v>
      </c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43"/>
      <c r="AA2730" s="43"/>
      <c r="AB2730" s="43" t="s">
        <v>339</v>
      </c>
      <c r="AC2730" s="6" t="s">
        <v>339</v>
      </c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</row>
    <row r="2731">
      <c r="A2731" s="6"/>
      <c r="B2731" s="6"/>
      <c r="C2731" s="6"/>
      <c r="D2731" s="6"/>
      <c r="E2731" s="6"/>
      <c r="F2731" s="6" t="s">
        <v>96</v>
      </c>
      <c r="G2731" s="6"/>
      <c r="H2731" s="6" t="b">
        <v>0</v>
      </c>
      <c r="I2731" s="6" t="b">
        <v>0</v>
      </c>
      <c r="J2731" s="6" t="b">
        <v>0</v>
      </c>
      <c r="K2731" s="106"/>
      <c r="L2731" s="43"/>
      <c r="M2731" s="24"/>
      <c r="N2731" s="6"/>
      <c r="O2731" s="6" t="b">
        <v>0</v>
      </c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43"/>
      <c r="AA2731" s="43"/>
      <c r="AB2731" s="43" t="s">
        <v>339</v>
      </c>
      <c r="AC2731" s="6" t="s">
        <v>339</v>
      </c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</row>
    <row r="2732">
      <c r="A2732" s="6"/>
      <c r="B2732" s="6"/>
      <c r="C2732" s="6"/>
      <c r="D2732" s="6"/>
      <c r="E2732" s="6"/>
      <c r="F2732" s="6" t="s">
        <v>96</v>
      </c>
      <c r="G2732" s="6"/>
      <c r="H2732" s="6" t="b">
        <v>0</v>
      </c>
      <c r="I2732" s="6" t="b">
        <v>0</v>
      </c>
      <c r="J2732" s="6" t="b">
        <v>0</v>
      </c>
      <c r="K2732" s="106"/>
      <c r="L2732" s="43"/>
      <c r="M2732" s="24"/>
      <c r="N2732" s="6"/>
      <c r="O2732" s="6" t="b">
        <v>0</v>
      </c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43"/>
      <c r="AA2732" s="43"/>
      <c r="AB2732" s="43" t="s">
        <v>339</v>
      </c>
      <c r="AC2732" s="6" t="s">
        <v>339</v>
      </c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</row>
    <row r="2733">
      <c r="A2733" s="6"/>
      <c r="B2733" s="6"/>
      <c r="C2733" s="6"/>
      <c r="D2733" s="6"/>
      <c r="E2733" s="6"/>
      <c r="F2733" s="6" t="s">
        <v>96</v>
      </c>
      <c r="G2733" s="6"/>
      <c r="H2733" s="6" t="b">
        <v>0</v>
      </c>
      <c r="I2733" s="6" t="b">
        <v>0</v>
      </c>
      <c r="J2733" s="6" t="b">
        <v>0</v>
      </c>
      <c r="K2733" s="106"/>
      <c r="L2733" s="43"/>
      <c r="M2733" s="24"/>
      <c r="N2733" s="6"/>
      <c r="O2733" s="6" t="b">
        <v>0</v>
      </c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43"/>
      <c r="AA2733" s="43"/>
      <c r="AB2733" s="43" t="s">
        <v>339</v>
      </c>
      <c r="AC2733" s="6" t="s">
        <v>339</v>
      </c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</row>
    <row r="2734">
      <c r="A2734" s="6"/>
      <c r="B2734" s="6"/>
      <c r="C2734" s="6"/>
      <c r="D2734" s="6"/>
      <c r="E2734" s="6"/>
      <c r="F2734" s="6" t="s">
        <v>96</v>
      </c>
      <c r="G2734" s="6"/>
      <c r="H2734" s="6" t="b">
        <v>0</v>
      </c>
      <c r="I2734" s="6" t="b">
        <v>0</v>
      </c>
      <c r="J2734" s="6" t="b">
        <v>0</v>
      </c>
      <c r="K2734" s="106"/>
      <c r="L2734" s="43"/>
      <c r="M2734" s="24"/>
      <c r="N2734" s="6"/>
      <c r="O2734" s="6" t="b">
        <v>0</v>
      </c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43"/>
      <c r="AA2734" s="43"/>
      <c r="AB2734" s="43" t="s">
        <v>339</v>
      </c>
      <c r="AC2734" s="6" t="s">
        <v>339</v>
      </c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</row>
    <row r="2735">
      <c r="A2735" s="6"/>
      <c r="B2735" s="6"/>
      <c r="C2735" s="6"/>
      <c r="D2735" s="6"/>
      <c r="E2735" s="6"/>
      <c r="F2735" s="6" t="s">
        <v>96</v>
      </c>
      <c r="G2735" s="6"/>
      <c r="H2735" s="6" t="b">
        <v>0</v>
      </c>
      <c r="I2735" s="6" t="b">
        <v>0</v>
      </c>
      <c r="J2735" s="6" t="b">
        <v>0</v>
      </c>
      <c r="K2735" s="106"/>
      <c r="L2735" s="43"/>
      <c r="M2735" s="24"/>
      <c r="N2735" s="6"/>
      <c r="O2735" s="6" t="b">
        <v>0</v>
      </c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43"/>
      <c r="AA2735" s="43"/>
      <c r="AB2735" s="43" t="s">
        <v>339</v>
      </c>
      <c r="AC2735" s="6" t="s">
        <v>339</v>
      </c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</row>
    <row r="2736">
      <c r="A2736" s="6"/>
      <c r="B2736" s="6"/>
      <c r="C2736" s="6"/>
      <c r="D2736" s="6"/>
      <c r="E2736" s="6"/>
      <c r="F2736" s="6" t="s">
        <v>96</v>
      </c>
      <c r="G2736" s="6"/>
      <c r="H2736" s="6" t="b">
        <v>0</v>
      </c>
      <c r="I2736" s="6" t="b">
        <v>0</v>
      </c>
      <c r="J2736" s="6" t="b">
        <v>0</v>
      </c>
      <c r="K2736" s="106"/>
      <c r="L2736" s="43"/>
      <c r="M2736" s="24"/>
      <c r="N2736" s="6"/>
      <c r="O2736" s="6" t="b">
        <v>0</v>
      </c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43"/>
      <c r="AA2736" s="43"/>
      <c r="AB2736" s="43" t="s">
        <v>339</v>
      </c>
      <c r="AC2736" s="6" t="s">
        <v>339</v>
      </c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</row>
    <row r="2737">
      <c r="A2737" s="6"/>
      <c r="B2737" s="6"/>
      <c r="C2737" s="6"/>
      <c r="D2737" s="6"/>
      <c r="E2737" s="6"/>
      <c r="F2737" s="6" t="s">
        <v>96</v>
      </c>
      <c r="G2737" s="6"/>
      <c r="H2737" s="6" t="b">
        <v>0</v>
      </c>
      <c r="I2737" s="6" t="b">
        <v>0</v>
      </c>
      <c r="J2737" s="6" t="b">
        <v>0</v>
      </c>
      <c r="K2737" s="106"/>
      <c r="L2737" s="43"/>
      <c r="M2737" s="24"/>
      <c r="N2737" s="6"/>
      <c r="O2737" s="6" t="b">
        <v>0</v>
      </c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43"/>
      <c r="AA2737" s="43"/>
      <c r="AB2737" s="43" t="s">
        <v>339</v>
      </c>
      <c r="AC2737" s="6" t="s">
        <v>339</v>
      </c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</row>
    <row r="2738">
      <c r="A2738" s="6"/>
      <c r="B2738" s="6"/>
      <c r="C2738" s="6"/>
      <c r="D2738" s="6"/>
      <c r="E2738" s="6"/>
      <c r="F2738" s="6" t="s">
        <v>96</v>
      </c>
      <c r="G2738" s="6"/>
      <c r="H2738" s="6" t="b">
        <v>0</v>
      </c>
      <c r="I2738" s="6" t="b">
        <v>0</v>
      </c>
      <c r="J2738" s="6" t="b">
        <v>0</v>
      </c>
      <c r="K2738" s="106"/>
      <c r="L2738" s="43"/>
      <c r="M2738" s="24"/>
      <c r="N2738" s="6"/>
      <c r="O2738" s="6" t="b">
        <v>0</v>
      </c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43"/>
      <c r="AA2738" s="43"/>
      <c r="AB2738" s="43" t="s">
        <v>339</v>
      </c>
      <c r="AC2738" s="6" t="s">
        <v>339</v>
      </c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</row>
    <row r="2739">
      <c r="A2739" s="6"/>
      <c r="B2739" s="6"/>
      <c r="C2739" s="6"/>
      <c r="D2739" s="6"/>
      <c r="E2739" s="6"/>
      <c r="F2739" s="6" t="s">
        <v>96</v>
      </c>
      <c r="G2739" s="6"/>
      <c r="H2739" s="6" t="b">
        <v>0</v>
      </c>
      <c r="I2739" s="6" t="b">
        <v>0</v>
      </c>
      <c r="J2739" s="6" t="b">
        <v>0</v>
      </c>
      <c r="K2739" s="106"/>
      <c r="L2739" s="43"/>
      <c r="M2739" s="24"/>
      <c r="N2739" s="6"/>
      <c r="O2739" s="6" t="b">
        <v>0</v>
      </c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43"/>
      <c r="AA2739" s="43"/>
      <c r="AB2739" s="43" t="s">
        <v>339</v>
      </c>
      <c r="AC2739" s="6" t="s">
        <v>339</v>
      </c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</row>
    <row r="2740">
      <c r="A2740" s="6"/>
      <c r="B2740" s="6"/>
      <c r="C2740" s="6"/>
      <c r="D2740" s="6"/>
      <c r="E2740" s="6"/>
      <c r="F2740" s="6" t="s">
        <v>96</v>
      </c>
      <c r="G2740" s="6"/>
      <c r="H2740" s="6" t="b">
        <v>0</v>
      </c>
      <c r="I2740" s="6" t="b">
        <v>0</v>
      </c>
      <c r="J2740" s="6" t="b">
        <v>0</v>
      </c>
      <c r="K2740" s="106"/>
      <c r="L2740" s="43"/>
      <c r="M2740" s="24"/>
      <c r="N2740" s="6"/>
      <c r="O2740" s="6" t="b">
        <v>0</v>
      </c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43"/>
      <c r="AA2740" s="43"/>
      <c r="AB2740" s="43" t="s">
        <v>339</v>
      </c>
      <c r="AC2740" s="6" t="s">
        <v>339</v>
      </c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</row>
    <row r="2741">
      <c r="A2741" s="6"/>
      <c r="B2741" s="6"/>
      <c r="C2741" s="6"/>
      <c r="D2741" s="6"/>
      <c r="E2741" s="6"/>
      <c r="F2741" s="6" t="s">
        <v>96</v>
      </c>
      <c r="G2741" s="6"/>
      <c r="H2741" s="6" t="b">
        <v>0</v>
      </c>
      <c r="I2741" s="6" t="b">
        <v>0</v>
      </c>
      <c r="J2741" s="6" t="b">
        <v>0</v>
      </c>
      <c r="K2741" s="106"/>
      <c r="L2741" s="43"/>
      <c r="M2741" s="24"/>
      <c r="N2741" s="6"/>
      <c r="O2741" s="6" t="b">
        <v>0</v>
      </c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43"/>
      <c r="AA2741" s="43"/>
      <c r="AB2741" s="43" t="s">
        <v>339</v>
      </c>
      <c r="AC2741" s="6" t="s">
        <v>339</v>
      </c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</row>
    <row r="2742">
      <c r="A2742" s="6"/>
      <c r="B2742" s="6"/>
      <c r="C2742" s="6"/>
      <c r="D2742" s="6"/>
      <c r="E2742" s="6"/>
      <c r="F2742" s="6" t="s">
        <v>96</v>
      </c>
      <c r="G2742" s="6"/>
      <c r="H2742" s="6" t="b">
        <v>0</v>
      </c>
      <c r="I2742" s="6" t="b">
        <v>0</v>
      </c>
      <c r="J2742" s="6" t="b">
        <v>0</v>
      </c>
      <c r="K2742" s="106"/>
      <c r="L2742" s="43"/>
      <c r="M2742" s="24"/>
      <c r="N2742" s="6"/>
      <c r="O2742" s="6" t="b">
        <v>0</v>
      </c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43"/>
      <c r="AA2742" s="43"/>
      <c r="AB2742" s="43" t="s">
        <v>339</v>
      </c>
      <c r="AC2742" s="6" t="s">
        <v>339</v>
      </c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</row>
    <row r="2743">
      <c r="A2743" s="6"/>
      <c r="B2743" s="6"/>
      <c r="C2743" s="6"/>
      <c r="D2743" s="6"/>
      <c r="E2743" s="6"/>
      <c r="F2743" s="6" t="s">
        <v>96</v>
      </c>
      <c r="G2743" s="6"/>
      <c r="H2743" s="6" t="b">
        <v>0</v>
      </c>
      <c r="I2743" s="6" t="b">
        <v>0</v>
      </c>
      <c r="J2743" s="6" t="b">
        <v>0</v>
      </c>
      <c r="K2743" s="106"/>
      <c r="L2743" s="43"/>
      <c r="M2743" s="24"/>
      <c r="N2743" s="6"/>
      <c r="O2743" s="6" t="b">
        <v>0</v>
      </c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43"/>
      <c r="AA2743" s="43"/>
      <c r="AB2743" s="43" t="s">
        <v>339</v>
      </c>
      <c r="AC2743" s="6" t="s">
        <v>339</v>
      </c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</row>
    <row r="2744">
      <c r="A2744" s="6"/>
      <c r="B2744" s="6"/>
      <c r="C2744" s="6"/>
      <c r="D2744" s="6"/>
      <c r="E2744" s="6"/>
      <c r="F2744" s="6" t="s">
        <v>96</v>
      </c>
      <c r="G2744" s="6"/>
      <c r="H2744" s="6" t="b">
        <v>0</v>
      </c>
      <c r="I2744" s="6" t="b">
        <v>0</v>
      </c>
      <c r="J2744" s="6" t="b">
        <v>0</v>
      </c>
      <c r="K2744" s="106"/>
      <c r="L2744" s="43"/>
      <c r="M2744" s="24"/>
      <c r="N2744" s="6"/>
      <c r="O2744" s="6" t="b">
        <v>0</v>
      </c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43"/>
      <c r="AA2744" s="43"/>
      <c r="AB2744" s="43" t="s">
        <v>339</v>
      </c>
      <c r="AC2744" s="6" t="s">
        <v>339</v>
      </c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</row>
    <row r="2745">
      <c r="A2745" s="6"/>
      <c r="B2745" s="6"/>
      <c r="C2745" s="6"/>
      <c r="D2745" s="6"/>
      <c r="E2745" s="6"/>
      <c r="F2745" s="6" t="s">
        <v>96</v>
      </c>
      <c r="G2745" s="6"/>
      <c r="H2745" s="6" t="b">
        <v>0</v>
      </c>
      <c r="I2745" s="6" t="b">
        <v>0</v>
      </c>
      <c r="J2745" s="6" t="b">
        <v>0</v>
      </c>
      <c r="K2745" s="106"/>
      <c r="L2745" s="43"/>
      <c r="M2745" s="24"/>
      <c r="N2745" s="6"/>
      <c r="O2745" s="6" t="b">
        <v>0</v>
      </c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43"/>
      <c r="AA2745" s="43"/>
      <c r="AB2745" s="43" t="s">
        <v>339</v>
      </c>
      <c r="AC2745" s="6" t="s">
        <v>339</v>
      </c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</row>
    <row r="2746">
      <c r="A2746" s="6"/>
      <c r="B2746" s="6"/>
      <c r="C2746" s="6"/>
      <c r="D2746" s="6"/>
      <c r="E2746" s="6"/>
      <c r="F2746" s="6" t="s">
        <v>96</v>
      </c>
      <c r="G2746" s="6"/>
      <c r="H2746" s="6" t="b">
        <v>0</v>
      </c>
      <c r="I2746" s="6" t="b">
        <v>0</v>
      </c>
      <c r="J2746" s="6" t="b">
        <v>0</v>
      </c>
      <c r="K2746" s="106"/>
      <c r="L2746" s="43"/>
      <c r="M2746" s="24"/>
      <c r="N2746" s="6"/>
      <c r="O2746" s="6" t="b">
        <v>0</v>
      </c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43"/>
      <c r="AA2746" s="43"/>
      <c r="AB2746" s="43" t="s">
        <v>339</v>
      </c>
      <c r="AC2746" s="6" t="s">
        <v>339</v>
      </c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</row>
    <row r="2747">
      <c r="A2747" s="6"/>
      <c r="B2747" s="6"/>
      <c r="C2747" s="6"/>
      <c r="D2747" s="6"/>
      <c r="E2747" s="6"/>
      <c r="F2747" s="6" t="s">
        <v>96</v>
      </c>
      <c r="G2747" s="6"/>
      <c r="H2747" s="6" t="b">
        <v>0</v>
      </c>
      <c r="I2747" s="6" t="b">
        <v>0</v>
      </c>
      <c r="J2747" s="6" t="b">
        <v>0</v>
      </c>
      <c r="K2747" s="106"/>
      <c r="L2747" s="43"/>
      <c r="M2747" s="24"/>
      <c r="N2747" s="6"/>
      <c r="O2747" s="6" t="b">
        <v>0</v>
      </c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43"/>
      <c r="AA2747" s="43"/>
      <c r="AB2747" s="43" t="s">
        <v>339</v>
      </c>
      <c r="AC2747" s="6" t="s">
        <v>339</v>
      </c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</row>
    <row r="2748">
      <c r="A2748" s="6"/>
      <c r="B2748" s="6"/>
      <c r="C2748" s="6"/>
      <c r="D2748" s="6"/>
      <c r="E2748" s="6"/>
      <c r="F2748" s="6" t="s">
        <v>96</v>
      </c>
      <c r="G2748" s="6"/>
      <c r="H2748" s="6" t="b">
        <v>0</v>
      </c>
      <c r="I2748" s="6" t="b">
        <v>0</v>
      </c>
      <c r="J2748" s="6" t="b">
        <v>0</v>
      </c>
      <c r="K2748" s="106"/>
      <c r="L2748" s="43"/>
      <c r="M2748" s="24"/>
      <c r="N2748" s="6"/>
      <c r="O2748" s="6" t="b">
        <v>0</v>
      </c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43"/>
      <c r="AA2748" s="43"/>
      <c r="AB2748" s="43" t="s">
        <v>339</v>
      </c>
      <c r="AC2748" s="6" t="s">
        <v>339</v>
      </c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</row>
    <row r="2749">
      <c r="A2749" s="6"/>
      <c r="B2749" s="6"/>
      <c r="C2749" s="6"/>
      <c r="D2749" s="6"/>
      <c r="E2749" s="6"/>
      <c r="F2749" s="6" t="s">
        <v>96</v>
      </c>
      <c r="G2749" s="6"/>
      <c r="H2749" s="6" t="b">
        <v>0</v>
      </c>
      <c r="I2749" s="6" t="b">
        <v>0</v>
      </c>
      <c r="J2749" s="6" t="b">
        <v>0</v>
      </c>
      <c r="K2749" s="106"/>
      <c r="L2749" s="43"/>
      <c r="M2749" s="24"/>
      <c r="N2749" s="6"/>
      <c r="O2749" s="6" t="b">
        <v>0</v>
      </c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43"/>
      <c r="AA2749" s="43"/>
      <c r="AB2749" s="43" t="s">
        <v>339</v>
      </c>
      <c r="AC2749" s="6" t="s">
        <v>339</v>
      </c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</row>
    <row r="2750">
      <c r="A2750" s="6"/>
      <c r="B2750" s="6"/>
      <c r="C2750" s="6"/>
      <c r="D2750" s="6"/>
      <c r="E2750" s="6"/>
      <c r="F2750" s="6" t="s">
        <v>96</v>
      </c>
      <c r="G2750" s="6"/>
      <c r="H2750" s="6" t="b">
        <v>0</v>
      </c>
      <c r="I2750" s="6" t="b">
        <v>0</v>
      </c>
      <c r="J2750" s="6" t="b">
        <v>0</v>
      </c>
      <c r="K2750" s="106"/>
      <c r="L2750" s="43"/>
      <c r="M2750" s="24"/>
      <c r="N2750" s="6"/>
      <c r="O2750" s="6" t="b">
        <v>0</v>
      </c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43"/>
      <c r="AA2750" s="43"/>
      <c r="AB2750" s="43" t="s">
        <v>339</v>
      </c>
      <c r="AC2750" s="6" t="s">
        <v>339</v>
      </c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</row>
    <row r="2751">
      <c r="A2751" s="6"/>
      <c r="B2751" s="6"/>
      <c r="C2751" s="6"/>
      <c r="D2751" s="6"/>
      <c r="E2751" s="6"/>
      <c r="F2751" s="6" t="s">
        <v>96</v>
      </c>
      <c r="G2751" s="6"/>
      <c r="H2751" s="6" t="b">
        <v>0</v>
      </c>
      <c r="I2751" s="6" t="b">
        <v>0</v>
      </c>
      <c r="J2751" s="6" t="b">
        <v>0</v>
      </c>
      <c r="K2751" s="106"/>
      <c r="L2751" s="43"/>
      <c r="M2751" s="24"/>
      <c r="N2751" s="6"/>
      <c r="O2751" s="6" t="b">
        <v>0</v>
      </c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43"/>
      <c r="AA2751" s="43"/>
      <c r="AB2751" s="43" t="s">
        <v>339</v>
      </c>
      <c r="AC2751" s="6" t="s">
        <v>339</v>
      </c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6"/>
      <c r="AO2751" s="6"/>
      <c r="AP2751" s="6"/>
      <c r="AQ2751" s="6"/>
      <c r="AR2751" s="6"/>
    </row>
    <row r="2752">
      <c r="A2752" s="6"/>
      <c r="B2752" s="6"/>
      <c r="C2752" s="6"/>
      <c r="D2752" s="6"/>
      <c r="E2752" s="6"/>
      <c r="F2752" s="6" t="s">
        <v>96</v>
      </c>
      <c r="G2752" s="6"/>
      <c r="H2752" s="6" t="b">
        <v>0</v>
      </c>
      <c r="I2752" s="6" t="b">
        <v>0</v>
      </c>
      <c r="J2752" s="6" t="b">
        <v>0</v>
      </c>
      <c r="K2752" s="106"/>
      <c r="L2752" s="43"/>
      <c r="M2752" s="24"/>
      <c r="N2752" s="6"/>
      <c r="O2752" s="6" t="b">
        <v>0</v>
      </c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43"/>
      <c r="AA2752" s="43"/>
      <c r="AB2752" s="43" t="s">
        <v>339</v>
      </c>
      <c r="AC2752" s="6" t="s">
        <v>339</v>
      </c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</row>
    <row r="2753">
      <c r="A2753" s="6"/>
      <c r="B2753" s="6"/>
      <c r="C2753" s="6"/>
      <c r="D2753" s="6"/>
      <c r="E2753" s="6"/>
      <c r="F2753" s="6" t="s">
        <v>96</v>
      </c>
      <c r="G2753" s="6"/>
      <c r="H2753" s="6" t="b">
        <v>0</v>
      </c>
      <c r="I2753" s="6" t="b">
        <v>0</v>
      </c>
      <c r="J2753" s="6" t="b">
        <v>0</v>
      </c>
      <c r="K2753" s="106"/>
      <c r="L2753" s="43"/>
      <c r="M2753" s="24"/>
      <c r="N2753" s="6"/>
      <c r="O2753" s="6" t="b">
        <v>0</v>
      </c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43"/>
      <c r="AA2753" s="43"/>
      <c r="AB2753" s="43" t="s">
        <v>339</v>
      </c>
      <c r="AC2753" s="6" t="s">
        <v>339</v>
      </c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</row>
    <row r="2754">
      <c r="A2754" s="6"/>
      <c r="B2754" s="6"/>
      <c r="C2754" s="6"/>
      <c r="D2754" s="6"/>
      <c r="E2754" s="6"/>
      <c r="F2754" s="6" t="s">
        <v>96</v>
      </c>
      <c r="G2754" s="6"/>
      <c r="H2754" s="6" t="b">
        <v>0</v>
      </c>
      <c r="I2754" s="6" t="b">
        <v>0</v>
      </c>
      <c r="J2754" s="6" t="b">
        <v>0</v>
      </c>
      <c r="K2754" s="106"/>
      <c r="L2754" s="43"/>
      <c r="M2754" s="24"/>
      <c r="N2754" s="6"/>
      <c r="O2754" s="6" t="b">
        <v>0</v>
      </c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43"/>
      <c r="AA2754" s="43"/>
      <c r="AB2754" s="43" t="s">
        <v>339</v>
      </c>
      <c r="AC2754" s="6" t="s">
        <v>339</v>
      </c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</row>
    <row r="2755">
      <c r="A2755" s="6"/>
      <c r="B2755" s="6"/>
      <c r="C2755" s="6"/>
      <c r="D2755" s="6"/>
      <c r="E2755" s="6"/>
      <c r="F2755" s="6" t="s">
        <v>96</v>
      </c>
      <c r="G2755" s="6"/>
      <c r="H2755" s="6" t="b">
        <v>0</v>
      </c>
      <c r="I2755" s="6" t="b">
        <v>0</v>
      </c>
      <c r="J2755" s="6" t="b">
        <v>0</v>
      </c>
      <c r="K2755" s="106"/>
      <c r="L2755" s="43"/>
      <c r="M2755" s="24"/>
      <c r="N2755" s="6"/>
      <c r="O2755" s="6" t="b">
        <v>0</v>
      </c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43"/>
      <c r="AA2755" s="43"/>
      <c r="AB2755" s="43" t="s">
        <v>339</v>
      </c>
      <c r="AC2755" s="6" t="s">
        <v>339</v>
      </c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</row>
    <row r="2756">
      <c r="A2756" s="6"/>
      <c r="B2756" s="6"/>
      <c r="C2756" s="6"/>
      <c r="D2756" s="6"/>
      <c r="E2756" s="6"/>
      <c r="F2756" s="6" t="s">
        <v>96</v>
      </c>
      <c r="G2756" s="6"/>
      <c r="H2756" s="6" t="b">
        <v>0</v>
      </c>
      <c r="I2756" s="6" t="b">
        <v>0</v>
      </c>
      <c r="J2756" s="6" t="b">
        <v>0</v>
      </c>
      <c r="K2756" s="106"/>
      <c r="L2756" s="43"/>
      <c r="M2756" s="24"/>
      <c r="N2756" s="6"/>
      <c r="O2756" s="6" t="b">
        <v>0</v>
      </c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43"/>
      <c r="AA2756" s="43"/>
      <c r="AB2756" s="43" t="s">
        <v>339</v>
      </c>
      <c r="AC2756" s="6" t="s">
        <v>339</v>
      </c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</row>
    <row r="2757">
      <c r="A2757" s="6"/>
      <c r="B2757" s="6"/>
      <c r="C2757" s="6"/>
      <c r="D2757" s="6"/>
      <c r="E2757" s="6"/>
      <c r="F2757" s="6" t="s">
        <v>96</v>
      </c>
      <c r="G2757" s="6"/>
      <c r="H2757" s="6" t="b">
        <v>0</v>
      </c>
      <c r="I2757" s="6" t="b">
        <v>0</v>
      </c>
      <c r="J2757" s="6" t="b">
        <v>0</v>
      </c>
      <c r="K2757" s="106"/>
      <c r="L2757" s="43"/>
      <c r="M2757" s="24"/>
      <c r="N2757" s="6"/>
      <c r="O2757" s="6" t="b">
        <v>0</v>
      </c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43"/>
      <c r="AA2757" s="43"/>
      <c r="AB2757" s="43" t="s">
        <v>339</v>
      </c>
      <c r="AC2757" s="6" t="s">
        <v>339</v>
      </c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</row>
    <row r="2758">
      <c r="A2758" s="6"/>
      <c r="B2758" s="6"/>
      <c r="C2758" s="6"/>
      <c r="D2758" s="6"/>
      <c r="E2758" s="6"/>
      <c r="F2758" s="6" t="s">
        <v>96</v>
      </c>
      <c r="G2758" s="6"/>
      <c r="H2758" s="6" t="b">
        <v>0</v>
      </c>
      <c r="I2758" s="6" t="b">
        <v>0</v>
      </c>
      <c r="J2758" s="6" t="b">
        <v>0</v>
      </c>
      <c r="K2758" s="106"/>
      <c r="L2758" s="43"/>
      <c r="M2758" s="24"/>
      <c r="N2758" s="6"/>
      <c r="O2758" s="6" t="b">
        <v>0</v>
      </c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43"/>
      <c r="AA2758" s="43"/>
      <c r="AB2758" s="43" t="s">
        <v>339</v>
      </c>
      <c r="AC2758" s="6" t="s">
        <v>339</v>
      </c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</row>
    <row r="2759">
      <c r="A2759" s="6"/>
      <c r="B2759" s="6"/>
      <c r="C2759" s="6"/>
      <c r="D2759" s="6"/>
      <c r="E2759" s="6"/>
      <c r="F2759" s="6" t="s">
        <v>96</v>
      </c>
      <c r="G2759" s="6"/>
      <c r="H2759" s="6" t="b">
        <v>0</v>
      </c>
      <c r="I2759" s="6" t="b">
        <v>0</v>
      </c>
      <c r="J2759" s="6" t="b">
        <v>0</v>
      </c>
      <c r="K2759" s="106"/>
      <c r="L2759" s="43"/>
      <c r="M2759" s="24"/>
      <c r="N2759" s="6"/>
      <c r="O2759" s="6" t="b">
        <v>0</v>
      </c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43"/>
      <c r="AA2759" s="43"/>
      <c r="AB2759" s="43" t="s">
        <v>339</v>
      </c>
      <c r="AC2759" s="6" t="s">
        <v>339</v>
      </c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</row>
    <row r="2760">
      <c r="A2760" s="6"/>
      <c r="B2760" s="6"/>
      <c r="C2760" s="6"/>
      <c r="D2760" s="6"/>
      <c r="E2760" s="6"/>
      <c r="F2760" s="6" t="s">
        <v>96</v>
      </c>
      <c r="G2760" s="6"/>
      <c r="H2760" s="6" t="b">
        <v>0</v>
      </c>
      <c r="I2760" s="6" t="b">
        <v>0</v>
      </c>
      <c r="J2760" s="6" t="b">
        <v>0</v>
      </c>
      <c r="K2760" s="106"/>
      <c r="L2760" s="43"/>
      <c r="M2760" s="24"/>
      <c r="N2760" s="6"/>
      <c r="O2760" s="6" t="b">
        <v>0</v>
      </c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43"/>
      <c r="AA2760" s="43"/>
      <c r="AB2760" s="43" t="s">
        <v>339</v>
      </c>
      <c r="AC2760" s="6" t="s">
        <v>339</v>
      </c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</row>
    <row r="2761">
      <c r="A2761" s="6"/>
      <c r="B2761" s="6"/>
      <c r="C2761" s="6"/>
      <c r="D2761" s="6"/>
      <c r="E2761" s="6"/>
      <c r="F2761" s="6" t="s">
        <v>96</v>
      </c>
      <c r="G2761" s="6"/>
      <c r="H2761" s="6" t="b">
        <v>0</v>
      </c>
      <c r="I2761" s="6" t="b">
        <v>0</v>
      </c>
      <c r="J2761" s="6" t="b">
        <v>0</v>
      </c>
      <c r="K2761" s="106"/>
      <c r="L2761" s="43"/>
      <c r="M2761" s="24"/>
      <c r="N2761" s="6"/>
      <c r="O2761" s="6" t="b">
        <v>0</v>
      </c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43"/>
      <c r="AA2761" s="43"/>
      <c r="AB2761" s="43" t="s">
        <v>339</v>
      </c>
      <c r="AC2761" s="6" t="s">
        <v>339</v>
      </c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</row>
    <row r="2762">
      <c r="A2762" s="6"/>
      <c r="B2762" s="6"/>
      <c r="C2762" s="6"/>
      <c r="D2762" s="6"/>
      <c r="E2762" s="6"/>
      <c r="F2762" s="6" t="s">
        <v>96</v>
      </c>
      <c r="G2762" s="6"/>
      <c r="H2762" s="6" t="b">
        <v>0</v>
      </c>
      <c r="I2762" s="6" t="b">
        <v>0</v>
      </c>
      <c r="J2762" s="6" t="b">
        <v>0</v>
      </c>
      <c r="K2762" s="106"/>
      <c r="L2762" s="43"/>
      <c r="M2762" s="24"/>
      <c r="N2762" s="6"/>
      <c r="O2762" s="6" t="b">
        <v>0</v>
      </c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43"/>
      <c r="AA2762" s="43"/>
      <c r="AB2762" s="43" t="s">
        <v>339</v>
      </c>
      <c r="AC2762" s="6" t="s">
        <v>339</v>
      </c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</row>
    <row r="2763">
      <c r="A2763" s="6"/>
      <c r="B2763" s="6"/>
      <c r="C2763" s="6"/>
      <c r="D2763" s="6"/>
      <c r="E2763" s="6"/>
      <c r="F2763" s="6" t="s">
        <v>96</v>
      </c>
      <c r="G2763" s="6"/>
      <c r="H2763" s="6" t="b">
        <v>0</v>
      </c>
      <c r="I2763" s="6" t="b">
        <v>0</v>
      </c>
      <c r="J2763" s="6" t="b">
        <v>0</v>
      </c>
      <c r="K2763" s="106"/>
      <c r="L2763" s="43"/>
      <c r="M2763" s="24"/>
      <c r="N2763" s="6"/>
      <c r="O2763" s="6" t="b">
        <v>0</v>
      </c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43"/>
      <c r="AA2763" s="43"/>
      <c r="AB2763" s="43" t="s">
        <v>339</v>
      </c>
      <c r="AC2763" s="6" t="s">
        <v>339</v>
      </c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6"/>
      <c r="AQ2763" s="6"/>
      <c r="AR2763" s="6"/>
    </row>
    <row r="2764">
      <c r="A2764" s="6"/>
      <c r="B2764" s="6"/>
      <c r="C2764" s="6"/>
      <c r="D2764" s="6"/>
      <c r="E2764" s="6"/>
      <c r="F2764" s="6" t="s">
        <v>96</v>
      </c>
      <c r="G2764" s="6"/>
      <c r="H2764" s="6" t="b">
        <v>0</v>
      </c>
      <c r="I2764" s="6" t="b">
        <v>0</v>
      </c>
      <c r="J2764" s="6" t="b">
        <v>0</v>
      </c>
      <c r="K2764" s="106"/>
      <c r="L2764" s="43"/>
      <c r="M2764" s="24"/>
      <c r="N2764" s="6"/>
      <c r="O2764" s="6" t="b">
        <v>0</v>
      </c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43"/>
      <c r="AA2764" s="43"/>
      <c r="AB2764" s="43" t="s">
        <v>339</v>
      </c>
      <c r="AC2764" s="6" t="s">
        <v>339</v>
      </c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</row>
    <row r="2765">
      <c r="A2765" s="6"/>
      <c r="B2765" s="6"/>
      <c r="C2765" s="6"/>
      <c r="D2765" s="6"/>
      <c r="E2765" s="6"/>
      <c r="F2765" s="6" t="s">
        <v>96</v>
      </c>
      <c r="G2765" s="6"/>
      <c r="H2765" s="6" t="b">
        <v>0</v>
      </c>
      <c r="I2765" s="6" t="b">
        <v>0</v>
      </c>
      <c r="J2765" s="6" t="b">
        <v>0</v>
      </c>
      <c r="K2765" s="106"/>
      <c r="L2765" s="43"/>
      <c r="M2765" s="24"/>
      <c r="N2765" s="6"/>
      <c r="O2765" s="6" t="b">
        <v>0</v>
      </c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43"/>
      <c r="AA2765" s="43"/>
      <c r="AB2765" s="43" t="s">
        <v>339</v>
      </c>
      <c r="AC2765" s="6" t="s">
        <v>339</v>
      </c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</row>
    <row r="2766">
      <c r="A2766" s="6"/>
      <c r="B2766" s="6"/>
      <c r="C2766" s="6"/>
      <c r="D2766" s="6"/>
      <c r="E2766" s="6"/>
      <c r="F2766" s="6" t="s">
        <v>96</v>
      </c>
      <c r="G2766" s="6"/>
      <c r="H2766" s="6" t="b">
        <v>0</v>
      </c>
      <c r="I2766" s="6" t="b">
        <v>0</v>
      </c>
      <c r="J2766" s="6" t="b">
        <v>0</v>
      </c>
      <c r="K2766" s="106"/>
      <c r="L2766" s="43"/>
      <c r="M2766" s="24"/>
      <c r="N2766" s="6"/>
      <c r="O2766" s="6" t="b">
        <v>0</v>
      </c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43"/>
      <c r="AA2766" s="43"/>
      <c r="AB2766" s="43" t="s">
        <v>339</v>
      </c>
      <c r="AC2766" s="6" t="s">
        <v>339</v>
      </c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</row>
    <row r="2767">
      <c r="A2767" s="6"/>
      <c r="B2767" s="6"/>
      <c r="C2767" s="6"/>
      <c r="D2767" s="6"/>
      <c r="E2767" s="6"/>
      <c r="F2767" s="6" t="s">
        <v>96</v>
      </c>
      <c r="G2767" s="6"/>
      <c r="H2767" s="6" t="b">
        <v>0</v>
      </c>
      <c r="I2767" s="6" t="b">
        <v>0</v>
      </c>
      <c r="J2767" s="6" t="b">
        <v>0</v>
      </c>
      <c r="K2767" s="106"/>
      <c r="L2767" s="43"/>
      <c r="M2767" s="24"/>
      <c r="N2767" s="6"/>
      <c r="O2767" s="6" t="b">
        <v>0</v>
      </c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43"/>
      <c r="AA2767" s="43"/>
      <c r="AB2767" s="43" t="s">
        <v>339</v>
      </c>
      <c r="AC2767" s="6" t="s">
        <v>339</v>
      </c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</row>
    <row r="2768">
      <c r="A2768" s="6"/>
      <c r="B2768" s="6"/>
      <c r="C2768" s="6"/>
      <c r="D2768" s="6"/>
      <c r="E2768" s="6"/>
      <c r="F2768" s="6" t="s">
        <v>96</v>
      </c>
      <c r="G2768" s="6"/>
      <c r="H2768" s="6" t="b">
        <v>0</v>
      </c>
      <c r="I2768" s="6" t="b">
        <v>0</v>
      </c>
      <c r="J2768" s="6" t="b">
        <v>0</v>
      </c>
      <c r="K2768" s="106"/>
      <c r="L2768" s="43"/>
      <c r="M2768" s="24"/>
      <c r="N2768" s="6"/>
      <c r="O2768" s="6" t="b">
        <v>0</v>
      </c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43"/>
      <c r="AA2768" s="43"/>
      <c r="AB2768" s="43" t="s">
        <v>339</v>
      </c>
      <c r="AC2768" s="6" t="s">
        <v>339</v>
      </c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</row>
    <row r="2769">
      <c r="A2769" s="6"/>
      <c r="B2769" s="6"/>
      <c r="C2769" s="6"/>
      <c r="D2769" s="6"/>
      <c r="E2769" s="6"/>
      <c r="F2769" s="6" t="s">
        <v>96</v>
      </c>
      <c r="G2769" s="6"/>
      <c r="H2769" s="6" t="b">
        <v>0</v>
      </c>
      <c r="I2769" s="6" t="b">
        <v>0</v>
      </c>
      <c r="J2769" s="6" t="b">
        <v>0</v>
      </c>
      <c r="K2769" s="106"/>
      <c r="L2769" s="43"/>
      <c r="M2769" s="24"/>
      <c r="N2769" s="6"/>
      <c r="O2769" s="6" t="b">
        <v>0</v>
      </c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43"/>
      <c r="AA2769" s="43"/>
      <c r="AB2769" s="43" t="s">
        <v>339</v>
      </c>
      <c r="AC2769" s="6" t="s">
        <v>339</v>
      </c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6"/>
      <c r="AO2769" s="6"/>
      <c r="AP2769" s="6"/>
      <c r="AQ2769" s="6"/>
      <c r="AR2769" s="6"/>
    </row>
    <row r="2770">
      <c r="A2770" s="6"/>
      <c r="B2770" s="6"/>
      <c r="C2770" s="6"/>
      <c r="D2770" s="6"/>
      <c r="E2770" s="6"/>
      <c r="F2770" s="6" t="s">
        <v>96</v>
      </c>
      <c r="G2770" s="6"/>
      <c r="H2770" s="6" t="b">
        <v>0</v>
      </c>
      <c r="I2770" s="6" t="b">
        <v>0</v>
      </c>
      <c r="J2770" s="6" t="b">
        <v>0</v>
      </c>
      <c r="K2770" s="106"/>
      <c r="L2770" s="43"/>
      <c r="M2770" s="24"/>
      <c r="N2770" s="6"/>
      <c r="O2770" s="6" t="b">
        <v>0</v>
      </c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43"/>
      <c r="AA2770" s="43"/>
      <c r="AB2770" s="43" t="s">
        <v>339</v>
      </c>
      <c r="AC2770" s="6" t="s">
        <v>339</v>
      </c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</row>
    <row r="2771">
      <c r="A2771" s="6"/>
      <c r="B2771" s="6"/>
      <c r="C2771" s="6"/>
      <c r="D2771" s="6"/>
      <c r="E2771" s="6"/>
      <c r="F2771" s="6" t="s">
        <v>96</v>
      </c>
      <c r="G2771" s="6"/>
      <c r="H2771" s="6" t="b">
        <v>0</v>
      </c>
      <c r="I2771" s="6" t="b">
        <v>0</v>
      </c>
      <c r="J2771" s="6" t="b">
        <v>0</v>
      </c>
      <c r="K2771" s="106"/>
      <c r="L2771" s="43"/>
      <c r="M2771" s="24"/>
      <c r="N2771" s="6"/>
      <c r="O2771" s="6" t="b">
        <v>0</v>
      </c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43"/>
      <c r="AA2771" s="43"/>
      <c r="AB2771" s="43" t="s">
        <v>339</v>
      </c>
      <c r="AC2771" s="6" t="s">
        <v>339</v>
      </c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</row>
    <row r="2772">
      <c r="A2772" s="6"/>
      <c r="B2772" s="6"/>
      <c r="C2772" s="6"/>
      <c r="D2772" s="6"/>
      <c r="E2772" s="6"/>
      <c r="F2772" s="6" t="s">
        <v>96</v>
      </c>
      <c r="G2772" s="6"/>
      <c r="H2772" s="6" t="b">
        <v>0</v>
      </c>
      <c r="I2772" s="6" t="b">
        <v>0</v>
      </c>
      <c r="J2772" s="6" t="b">
        <v>0</v>
      </c>
      <c r="K2772" s="106"/>
      <c r="L2772" s="43"/>
      <c r="M2772" s="24"/>
      <c r="N2772" s="6"/>
      <c r="O2772" s="6" t="b">
        <v>0</v>
      </c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43"/>
      <c r="AA2772" s="43"/>
      <c r="AB2772" s="43" t="s">
        <v>339</v>
      </c>
      <c r="AC2772" s="6" t="s">
        <v>339</v>
      </c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</row>
    <row r="2773">
      <c r="A2773" s="6"/>
      <c r="B2773" s="6"/>
      <c r="C2773" s="6"/>
      <c r="D2773" s="6"/>
      <c r="E2773" s="6"/>
      <c r="F2773" s="6" t="s">
        <v>96</v>
      </c>
      <c r="G2773" s="6"/>
      <c r="H2773" s="6" t="b">
        <v>0</v>
      </c>
      <c r="I2773" s="6" t="b">
        <v>0</v>
      </c>
      <c r="J2773" s="6" t="b">
        <v>0</v>
      </c>
      <c r="K2773" s="106"/>
      <c r="L2773" s="43"/>
      <c r="M2773" s="24"/>
      <c r="N2773" s="6"/>
      <c r="O2773" s="6" t="b">
        <v>0</v>
      </c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43"/>
      <c r="AA2773" s="43"/>
      <c r="AB2773" s="43" t="s">
        <v>339</v>
      </c>
      <c r="AC2773" s="6" t="s">
        <v>339</v>
      </c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</row>
    <row r="2774">
      <c r="A2774" s="6"/>
      <c r="B2774" s="6"/>
      <c r="C2774" s="6"/>
      <c r="D2774" s="6"/>
      <c r="E2774" s="6"/>
      <c r="F2774" s="6" t="s">
        <v>96</v>
      </c>
      <c r="G2774" s="6"/>
      <c r="H2774" s="6" t="b">
        <v>0</v>
      </c>
      <c r="I2774" s="6" t="b">
        <v>0</v>
      </c>
      <c r="J2774" s="6" t="b">
        <v>0</v>
      </c>
      <c r="K2774" s="106"/>
      <c r="L2774" s="43"/>
      <c r="M2774" s="24"/>
      <c r="N2774" s="6"/>
      <c r="O2774" s="6" t="b">
        <v>0</v>
      </c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43"/>
      <c r="AA2774" s="43"/>
      <c r="AB2774" s="43" t="s">
        <v>339</v>
      </c>
      <c r="AC2774" s="6" t="s">
        <v>339</v>
      </c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</row>
    <row r="2775">
      <c r="A2775" s="6"/>
      <c r="B2775" s="6"/>
      <c r="C2775" s="6"/>
      <c r="D2775" s="6"/>
      <c r="E2775" s="6"/>
      <c r="F2775" s="6" t="s">
        <v>96</v>
      </c>
      <c r="G2775" s="6"/>
      <c r="H2775" s="6" t="b">
        <v>0</v>
      </c>
      <c r="I2775" s="6" t="b">
        <v>0</v>
      </c>
      <c r="J2775" s="6" t="b">
        <v>0</v>
      </c>
      <c r="K2775" s="106"/>
      <c r="L2775" s="43"/>
      <c r="M2775" s="24"/>
      <c r="N2775" s="6"/>
      <c r="O2775" s="6" t="b">
        <v>0</v>
      </c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43"/>
      <c r="AA2775" s="43"/>
      <c r="AB2775" s="43" t="s">
        <v>339</v>
      </c>
      <c r="AC2775" s="6" t="s">
        <v>339</v>
      </c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</row>
    <row r="2776">
      <c r="A2776" s="6"/>
      <c r="B2776" s="6"/>
      <c r="C2776" s="6"/>
      <c r="D2776" s="6"/>
      <c r="E2776" s="6"/>
      <c r="F2776" s="6" t="s">
        <v>96</v>
      </c>
      <c r="G2776" s="6"/>
      <c r="H2776" s="6" t="b">
        <v>0</v>
      </c>
      <c r="I2776" s="6" t="b">
        <v>0</v>
      </c>
      <c r="J2776" s="6" t="b">
        <v>0</v>
      </c>
      <c r="K2776" s="106"/>
      <c r="L2776" s="43"/>
      <c r="M2776" s="24"/>
      <c r="N2776" s="6"/>
      <c r="O2776" s="6" t="b">
        <v>0</v>
      </c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43"/>
      <c r="AA2776" s="43"/>
      <c r="AB2776" s="43" t="s">
        <v>339</v>
      </c>
      <c r="AC2776" s="6" t="s">
        <v>339</v>
      </c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</row>
    <row r="2777">
      <c r="A2777" s="6"/>
      <c r="B2777" s="6"/>
      <c r="C2777" s="6"/>
      <c r="D2777" s="6"/>
      <c r="E2777" s="6"/>
      <c r="F2777" s="6" t="s">
        <v>96</v>
      </c>
      <c r="G2777" s="6"/>
      <c r="H2777" s="6" t="b">
        <v>0</v>
      </c>
      <c r="I2777" s="6" t="b">
        <v>0</v>
      </c>
      <c r="J2777" s="6" t="b">
        <v>0</v>
      </c>
      <c r="K2777" s="106"/>
      <c r="L2777" s="43"/>
      <c r="M2777" s="24"/>
      <c r="N2777" s="6"/>
      <c r="O2777" s="6" t="b">
        <v>0</v>
      </c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43"/>
      <c r="AA2777" s="43"/>
      <c r="AB2777" s="43" t="s">
        <v>339</v>
      </c>
      <c r="AC2777" s="6" t="s">
        <v>339</v>
      </c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</row>
    <row r="2778">
      <c r="A2778" s="6"/>
      <c r="B2778" s="6"/>
      <c r="C2778" s="6"/>
      <c r="D2778" s="6"/>
      <c r="E2778" s="6"/>
      <c r="F2778" s="6" t="s">
        <v>96</v>
      </c>
      <c r="G2778" s="6"/>
      <c r="H2778" s="6" t="b">
        <v>0</v>
      </c>
      <c r="I2778" s="6" t="b">
        <v>0</v>
      </c>
      <c r="J2778" s="6" t="b">
        <v>0</v>
      </c>
      <c r="K2778" s="106"/>
      <c r="L2778" s="43"/>
      <c r="M2778" s="24"/>
      <c r="N2778" s="6"/>
      <c r="O2778" s="6" t="b">
        <v>0</v>
      </c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43"/>
      <c r="AA2778" s="43"/>
      <c r="AB2778" s="43" t="s">
        <v>339</v>
      </c>
      <c r="AC2778" s="6" t="s">
        <v>339</v>
      </c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</row>
    <row r="2779">
      <c r="A2779" s="6"/>
      <c r="B2779" s="6"/>
      <c r="C2779" s="6"/>
      <c r="D2779" s="6"/>
      <c r="E2779" s="6"/>
      <c r="F2779" s="6" t="s">
        <v>96</v>
      </c>
      <c r="G2779" s="6"/>
      <c r="H2779" s="6" t="b">
        <v>0</v>
      </c>
      <c r="I2779" s="6" t="b">
        <v>0</v>
      </c>
      <c r="J2779" s="6" t="b">
        <v>0</v>
      </c>
      <c r="K2779" s="106"/>
      <c r="L2779" s="43"/>
      <c r="M2779" s="24"/>
      <c r="N2779" s="6"/>
      <c r="O2779" s="6" t="b">
        <v>0</v>
      </c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43"/>
      <c r="AA2779" s="43"/>
      <c r="AB2779" s="43" t="s">
        <v>339</v>
      </c>
      <c r="AC2779" s="6" t="s">
        <v>339</v>
      </c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</row>
    <row r="2780">
      <c r="A2780" s="6"/>
      <c r="B2780" s="6"/>
      <c r="C2780" s="6"/>
      <c r="D2780" s="6"/>
      <c r="E2780" s="6"/>
      <c r="F2780" s="6" t="s">
        <v>96</v>
      </c>
      <c r="G2780" s="6"/>
      <c r="H2780" s="6" t="b">
        <v>0</v>
      </c>
      <c r="I2780" s="6" t="b">
        <v>0</v>
      </c>
      <c r="J2780" s="6" t="b">
        <v>0</v>
      </c>
      <c r="K2780" s="106"/>
      <c r="L2780" s="43"/>
      <c r="M2780" s="24"/>
      <c r="N2780" s="6"/>
      <c r="O2780" s="6" t="b">
        <v>0</v>
      </c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43"/>
      <c r="AA2780" s="43"/>
      <c r="AB2780" s="43" t="s">
        <v>339</v>
      </c>
      <c r="AC2780" s="6" t="s">
        <v>339</v>
      </c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</row>
    <row r="2781">
      <c r="A2781" s="6"/>
      <c r="B2781" s="6"/>
      <c r="C2781" s="6"/>
      <c r="D2781" s="6"/>
      <c r="E2781" s="6"/>
      <c r="F2781" s="6" t="s">
        <v>96</v>
      </c>
      <c r="G2781" s="6"/>
      <c r="H2781" s="6" t="b">
        <v>0</v>
      </c>
      <c r="I2781" s="6" t="b">
        <v>0</v>
      </c>
      <c r="J2781" s="6" t="b">
        <v>0</v>
      </c>
      <c r="K2781" s="106"/>
      <c r="L2781" s="43"/>
      <c r="M2781" s="24"/>
      <c r="N2781" s="6"/>
      <c r="O2781" s="6" t="b">
        <v>0</v>
      </c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43"/>
      <c r="AA2781" s="43"/>
      <c r="AB2781" s="43" t="s">
        <v>339</v>
      </c>
      <c r="AC2781" s="6" t="s">
        <v>339</v>
      </c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</row>
    <row r="2782">
      <c r="A2782" s="6"/>
      <c r="B2782" s="6"/>
      <c r="C2782" s="6"/>
      <c r="D2782" s="6"/>
      <c r="E2782" s="6"/>
      <c r="F2782" s="6" t="s">
        <v>96</v>
      </c>
      <c r="G2782" s="6"/>
      <c r="H2782" s="6" t="b">
        <v>0</v>
      </c>
      <c r="I2782" s="6" t="b">
        <v>0</v>
      </c>
      <c r="J2782" s="6" t="b">
        <v>0</v>
      </c>
      <c r="K2782" s="106"/>
      <c r="L2782" s="43"/>
      <c r="M2782" s="24"/>
      <c r="N2782" s="6"/>
      <c r="O2782" s="6" t="b">
        <v>0</v>
      </c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43"/>
      <c r="AA2782" s="43"/>
      <c r="AB2782" s="43" t="s">
        <v>339</v>
      </c>
      <c r="AC2782" s="6" t="s">
        <v>339</v>
      </c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</row>
    <row r="2783">
      <c r="A2783" s="6"/>
      <c r="B2783" s="6"/>
      <c r="C2783" s="6"/>
      <c r="D2783" s="6"/>
      <c r="E2783" s="6"/>
      <c r="F2783" s="6" t="s">
        <v>96</v>
      </c>
      <c r="G2783" s="6"/>
      <c r="H2783" s="6" t="b">
        <v>0</v>
      </c>
      <c r="I2783" s="6" t="b">
        <v>0</v>
      </c>
      <c r="J2783" s="6" t="b">
        <v>0</v>
      </c>
      <c r="K2783" s="106"/>
      <c r="L2783" s="43"/>
      <c r="M2783" s="24"/>
      <c r="N2783" s="6"/>
      <c r="O2783" s="6" t="b">
        <v>0</v>
      </c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43"/>
      <c r="AA2783" s="43"/>
      <c r="AB2783" s="43" t="s">
        <v>339</v>
      </c>
      <c r="AC2783" s="6" t="s">
        <v>339</v>
      </c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</row>
    <row r="2784">
      <c r="A2784" s="6"/>
      <c r="B2784" s="6"/>
      <c r="C2784" s="6"/>
      <c r="D2784" s="6"/>
      <c r="E2784" s="6"/>
      <c r="F2784" s="6" t="s">
        <v>96</v>
      </c>
      <c r="G2784" s="6"/>
      <c r="H2784" s="6" t="b">
        <v>0</v>
      </c>
      <c r="I2784" s="6" t="b">
        <v>0</v>
      </c>
      <c r="J2784" s="6" t="b">
        <v>0</v>
      </c>
      <c r="K2784" s="106"/>
      <c r="L2784" s="43"/>
      <c r="M2784" s="24"/>
      <c r="N2784" s="6"/>
      <c r="O2784" s="6" t="b">
        <v>0</v>
      </c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43"/>
      <c r="AA2784" s="43"/>
      <c r="AB2784" s="43" t="s">
        <v>339</v>
      </c>
      <c r="AC2784" s="6" t="s">
        <v>339</v>
      </c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</row>
    <row r="2785">
      <c r="A2785" s="6"/>
      <c r="B2785" s="6"/>
      <c r="C2785" s="6"/>
      <c r="D2785" s="6"/>
      <c r="E2785" s="6"/>
      <c r="F2785" s="6" t="s">
        <v>96</v>
      </c>
      <c r="G2785" s="6"/>
      <c r="H2785" s="6" t="b">
        <v>0</v>
      </c>
      <c r="I2785" s="6" t="b">
        <v>0</v>
      </c>
      <c r="J2785" s="6" t="b">
        <v>0</v>
      </c>
      <c r="K2785" s="106"/>
      <c r="L2785" s="43"/>
      <c r="M2785" s="24"/>
      <c r="N2785" s="6"/>
      <c r="O2785" s="6" t="b">
        <v>0</v>
      </c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43"/>
      <c r="AA2785" s="43"/>
      <c r="AB2785" s="43" t="s">
        <v>339</v>
      </c>
      <c r="AC2785" s="6" t="s">
        <v>339</v>
      </c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</row>
    <row r="2786">
      <c r="A2786" s="6"/>
      <c r="B2786" s="6"/>
      <c r="C2786" s="6"/>
      <c r="D2786" s="6"/>
      <c r="E2786" s="6"/>
      <c r="F2786" s="6" t="s">
        <v>96</v>
      </c>
      <c r="G2786" s="6"/>
      <c r="H2786" s="6" t="b">
        <v>0</v>
      </c>
      <c r="I2786" s="6" t="b">
        <v>0</v>
      </c>
      <c r="J2786" s="6" t="b">
        <v>0</v>
      </c>
      <c r="K2786" s="106"/>
      <c r="L2786" s="43"/>
      <c r="M2786" s="24"/>
      <c r="N2786" s="6"/>
      <c r="O2786" s="6" t="b">
        <v>0</v>
      </c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43"/>
      <c r="AA2786" s="43"/>
      <c r="AB2786" s="43" t="s">
        <v>339</v>
      </c>
      <c r="AC2786" s="6" t="s">
        <v>339</v>
      </c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</row>
    <row r="2787">
      <c r="A2787" s="6"/>
      <c r="B2787" s="6"/>
      <c r="C2787" s="6"/>
      <c r="D2787" s="6"/>
      <c r="E2787" s="6"/>
      <c r="F2787" s="6" t="s">
        <v>96</v>
      </c>
      <c r="G2787" s="6"/>
      <c r="H2787" s="6" t="b">
        <v>0</v>
      </c>
      <c r="I2787" s="6" t="b">
        <v>0</v>
      </c>
      <c r="J2787" s="6" t="b">
        <v>0</v>
      </c>
      <c r="K2787" s="106"/>
      <c r="L2787" s="43"/>
      <c r="M2787" s="24"/>
      <c r="N2787" s="6"/>
      <c r="O2787" s="6" t="b">
        <v>0</v>
      </c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43"/>
      <c r="AA2787" s="43"/>
      <c r="AB2787" s="43" t="s">
        <v>339</v>
      </c>
      <c r="AC2787" s="6" t="s">
        <v>339</v>
      </c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</row>
    <row r="2788">
      <c r="A2788" s="6"/>
      <c r="B2788" s="6"/>
      <c r="C2788" s="6"/>
      <c r="D2788" s="6"/>
      <c r="E2788" s="6"/>
      <c r="F2788" s="6" t="s">
        <v>96</v>
      </c>
      <c r="G2788" s="6"/>
      <c r="H2788" s="6" t="b">
        <v>0</v>
      </c>
      <c r="I2788" s="6" t="b">
        <v>0</v>
      </c>
      <c r="J2788" s="6" t="b">
        <v>0</v>
      </c>
      <c r="K2788" s="106"/>
      <c r="L2788" s="43"/>
      <c r="M2788" s="24"/>
      <c r="N2788" s="6"/>
      <c r="O2788" s="6" t="b">
        <v>0</v>
      </c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43"/>
      <c r="AA2788" s="43"/>
      <c r="AB2788" s="43" t="s">
        <v>339</v>
      </c>
      <c r="AC2788" s="6" t="s">
        <v>339</v>
      </c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</row>
    <row r="2789">
      <c r="A2789" s="6"/>
      <c r="B2789" s="6"/>
      <c r="C2789" s="6"/>
      <c r="D2789" s="6"/>
      <c r="E2789" s="6"/>
      <c r="F2789" s="6" t="s">
        <v>96</v>
      </c>
      <c r="G2789" s="6"/>
      <c r="H2789" s="6" t="b">
        <v>0</v>
      </c>
      <c r="I2789" s="6" t="b">
        <v>0</v>
      </c>
      <c r="J2789" s="6" t="b">
        <v>0</v>
      </c>
      <c r="K2789" s="106"/>
      <c r="L2789" s="43"/>
      <c r="M2789" s="24"/>
      <c r="N2789" s="6"/>
      <c r="O2789" s="6" t="b">
        <v>0</v>
      </c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43"/>
      <c r="AA2789" s="43"/>
      <c r="AB2789" s="43" t="s">
        <v>339</v>
      </c>
      <c r="AC2789" s="6" t="s">
        <v>339</v>
      </c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</row>
    <row r="2790">
      <c r="A2790" s="6"/>
      <c r="B2790" s="6"/>
      <c r="C2790" s="6"/>
      <c r="D2790" s="6"/>
      <c r="E2790" s="6"/>
      <c r="F2790" s="6" t="s">
        <v>96</v>
      </c>
      <c r="G2790" s="6"/>
      <c r="H2790" s="6" t="b">
        <v>0</v>
      </c>
      <c r="I2790" s="6" t="b">
        <v>0</v>
      </c>
      <c r="J2790" s="6" t="b">
        <v>0</v>
      </c>
      <c r="K2790" s="106"/>
      <c r="L2790" s="43"/>
      <c r="M2790" s="24"/>
      <c r="N2790" s="6"/>
      <c r="O2790" s="6" t="b">
        <v>0</v>
      </c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43"/>
      <c r="AA2790" s="43"/>
      <c r="AB2790" s="43" t="s">
        <v>339</v>
      </c>
      <c r="AC2790" s="6" t="s">
        <v>339</v>
      </c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</row>
    <row r="2791">
      <c r="A2791" s="6"/>
      <c r="B2791" s="6"/>
      <c r="C2791" s="6"/>
      <c r="D2791" s="6"/>
      <c r="E2791" s="6"/>
      <c r="F2791" s="6" t="s">
        <v>96</v>
      </c>
      <c r="G2791" s="6"/>
      <c r="H2791" s="6" t="b">
        <v>0</v>
      </c>
      <c r="I2791" s="6" t="b">
        <v>0</v>
      </c>
      <c r="J2791" s="6" t="b">
        <v>0</v>
      </c>
      <c r="K2791" s="106"/>
      <c r="L2791" s="43"/>
      <c r="M2791" s="24"/>
      <c r="N2791" s="6"/>
      <c r="O2791" s="6" t="b">
        <v>0</v>
      </c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43"/>
      <c r="AA2791" s="43"/>
      <c r="AB2791" s="43" t="s">
        <v>339</v>
      </c>
      <c r="AC2791" s="6" t="s">
        <v>339</v>
      </c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</row>
    <row r="2792">
      <c r="A2792" s="6"/>
      <c r="B2792" s="6"/>
      <c r="C2792" s="6"/>
      <c r="D2792" s="6"/>
      <c r="E2792" s="6"/>
      <c r="F2792" s="6" t="s">
        <v>96</v>
      </c>
      <c r="G2792" s="6"/>
      <c r="H2792" s="6" t="b">
        <v>0</v>
      </c>
      <c r="I2792" s="6" t="b">
        <v>0</v>
      </c>
      <c r="J2792" s="6" t="b">
        <v>0</v>
      </c>
      <c r="K2792" s="106"/>
      <c r="L2792" s="43"/>
      <c r="M2792" s="24"/>
      <c r="N2792" s="6"/>
      <c r="O2792" s="6" t="b">
        <v>0</v>
      </c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43"/>
      <c r="AA2792" s="43"/>
      <c r="AB2792" s="43" t="s">
        <v>339</v>
      </c>
      <c r="AC2792" s="6" t="s">
        <v>339</v>
      </c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</row>
    <row r="2793">
      <c r="A2793" s="6"/>
      <c r="B2793" s="6"/>
      <c r="C2793" s="6"/>
      <c r="D2793" s="6"/>
      <c r="E2793" s="6"/>
      <c r="F2793" s="6" t="s">
        <v>96</v>
      </c>
      <c r="G2793" s="6"/>
      <c r="H2793" s="6" t="b">
        <v>0</v>
      </c>
      <c r="I2793" s="6" t="b">
        <v>0</v>
      </c>
      <c r="J2793" s="6" t="b">
        <v>0</v>
      </c>
      <c r="K2793" s="106"/>
      <c r="L2793" s="43"/>
      <c r="M2793" s="24"/>
      <c r="N2793" s="6"/>
      <c r="O2793" s="6" t="b">
        <v>0</v>
      </c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43"/>
      <c r="AA2793" s="43"/>
      <c r="AB2793" s="43" t="s">
        <v>339</v>
      </c>
      <c r="AC2793" s="6" t="s">
        <v>339</v>
      </c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6"/>
      <c r="AO2793" s="6"/>
      <c r="AP2793" s="6"/>
      <c r="AQ2793" s="6"/>
      <c r="AR2793" s="6"/>
    </row>
    <row r="2794">
      <c r="A2794" s="6"/>
      <c r="B2794" s="6"/>
      <c r="C2794" s="6"/>
      <c r="D2794" s="6"/>
      <c r="E2794" s="6"/>
      <c r="F2794" s="6" t="s">
        <v>96</v>
      </c>
      <c r="G2794" s="6"/>
      <c r="H2794" s="6" t="b">
        <v>0</v>
      </c>
      <c r="I2794" s="6" t="b">
        <v>0</v>
      </c>
      <c r="J2794" s="6" t="b">
        <v>0</v>
      </c>
      <c r="K2794" s="106"/>
      <c r="L2794" s="43"/>
      <c r="M2794" s="24"/>
      <c r="N2794" s="6"/>
      <c r="O2794" s="6" t="b">
        <v>0</v>
      </c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43"/>
      <c r="AA2794" s="43"/>
      <c r="AB2794" s="43" t="s">
        <v>339</v>
      </c>
      <c r="AC2794" s="6" t="s">
        <v>339</v>
      </c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</row>
    <row r="2795">
      <c r="A2795" s="6"/>
      <c r="B2795" s="6"/>
      <c r="C2795" s="6"/>
      <c r="D2795" s="6"/>
      <c r="E2795" s="6"/>
      <c r="F2795" s="6" t="s">
        <v>96</v>
      </c>
      <c r="G2795" s="6"/>
      <c r="H2795" s="6" t="b">
        <v>0</v>
      </c>
      <c r="I2795" s="6" t="b">
        <v>0</v>
      </c>
      <c r="J2795" s="6" t="b">
        <v>0</v>
      </c>
      <c r="K2795" s="106"/>
      <c r="L2795" s="43"/>
      <c r="M2795" s="24"/>
      <c r="N2795" s="6"/>
      <c r="O2795" s="6" t="b">
        <v>0</v>
      </c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43"/>
      <c r="AA2795" s="43"/>
      <c r="AB2795" s="43" t="s">
        <v>339</v>
      </c>
      <c r="AC2795" s="6" t="s">
        <v>339</v>
      </c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</row>
    <row r="2796">
      <c r="A2796" s="6"/>
      <c r="B2796" s="6"/>
      <c r="C2796" s="6"/>
      <c r="D2796" s="6"/>
      <c r="E2796" s="6"/>
      <c r="F2796" s="6" t="s">
        <v>96</v>
      </c>
      <c r="G2796" s="6"/>
      <c r="H2796" s="6" t="b">
        <v>0</v>
      </c>
      <c r="I2796" s="6" t="b">
        <v>0</v>
      </c>
      <c r="J2796" s="6" t="b">
        <v>0</v>
      </c>
      <c r="K2796" s="106"/>
      <c r="L2796" s="43"/>
      <c r="M2796" s="24"/>
      <c r="N2796" s="6"/>
      <c r="O2796" s="6" t="b">
        <v>0</v>
      </c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43"/>
      <c r="AA2796" s="43"/>
      <c r="AB2796" s="43" t="s">
        <v>339</v>
      </c>
      <c r="AC2796" s="6" t="s">
        <v>339</v>
      </c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</row>
    <row r="2797">
      <c r="A2797" s="6"/>
      <c r="B2797" s="6"/>
      <c r="C2797" s="6"/>
      <c r="D2797" s="6"/>
      <c r="E2797" s="6"/>
      <c r="F2797" s="6" t="s">
        <v>96</v>
      </c>
      <c r="G2797" s="6"/>
      <c r="H2797" s="6" t="b">
        <v>0</v>
      </c>
      <c r="I2797" s="6" t="b">
        <v>0</v>
      </c>
      <c r="J2797" s="6" t="b">
        <v>0</v>
      </c>
      <c r="K2797" s="106"/>
      <c r="L2797" s="43"/>
      <c r="M2797" s="24"/>
      <c r="N2797" s="6"/>
      <c r="O2797" s="6" t="b">
        <v>0</v>
      </c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43"/>
      <c r="AA2797" s="43"/>
      <c r="AB2797" s="43" t="s">
        <v>339</v>
      </c>
      <c r="AC2797" s="6" t="s">
        <v>339</v>
      </c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</row>
    <row r="2798">
      <c r="A2798" s="6"/>
      <c r="B2798" s="6"/>
      <c r="C2798" s="6"/>
      <c r="D2798" s="6"/>
      <c r="E2798" s="6"/>
      <c r="F2798" s="6" t="s">
        <v>96</v>
      </c>
      <c r="G2798" s="6"/>
      <c r="H2798" s="6" t="b">
        <v>0</v>
      </c>
      <c r="I2798" s="6" t="b">
        <v>0</v>
      </c>
      <c r="J2798" s="6" t="b">
        <v>0</v>
      </c>
      <c r="K2798" s="106"/>
      <c r="L2798" s="43"/>
      <c r="M2798" s="24"/>
      <c r="N2798" s="6"/>
      <c r="O2798" s="6" t="b">
        <v>0</v>
      </c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43"/>
      <c r="AA2798" s="43"/>
      <c r="AB2798" s="43" t="s">
        <v>339</v>
      </c>
      <c r="AC2798" s="6" t="s">
        <v>339</v>
      </c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</row>
    <row r="2799">
      <c r="A2799" s="6"/>
      <c r="B2799" s="6"/>
      <c r="C2799" s="6"/>
      <c r="D2799" s="6"/>
      <c r="E2799" s="6"/>
      <c r="F2799" s="6" t="s">
        <v>96</v>
      </c>
      <c r="G2799" s="6"/>
      <c r="H2799" s="6" t="b">
        <v>0</v>
      </c>
      <c r="I2799" s="6" t="b">
        <v>0</v>
      </c>
      <c r="J2799" s="6" t="b">
        <v>0</v>
      </c>
      <c r="K2799" s="106"/>
      <c r="L2799" s="43"/>
      <c r="M2799" s="24"/>
      <c r="N2799" s="6"/>
      <c r="O2799" s="6" t="b">
        <v>0</v>
      </c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43"/>
      <c r="AA2799" s="43"/>
      <c r="AB2799" s="43" t="s">
        <v>339</v>
      </c>
      <c r="AC2799" s="6" t="s">
        <v>339</v>
      </c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</row>
    <row r="2800">
      <c r="A2800" s="6"/>
      <c r="B2800" s="6"/>
      <c r="C2800" s="6"/>
      <c r="D2800" s="6"/>
      <c r="E2800" s="6"/>
      <c r="F2800" s="6" t="s">
        <v>96</v>
      </c>
      <c r="G2800" s="6"/>
      <c r="H2800" s="6" t="b">
        <v>0</v>
      </c>
      <c r="I2800" s="6" t="b">
        <v>0</v>
      </c>
      <c r="J2800" s="6" t="b">
        <v>0</v>
      </c>
      <c r="K2800" s="106"/>
      <c r="L2800" s="43"/>
      <c r="M2800" s="24"/>
      <c r="N2800" s="6"/>
      <c r="O2800" s="6" t="b">
        <v>0</v>
      </c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43"/>
      <c r="AA2800" s="43"/>
      <c r="AB2800" s="43" t="s">
        <v>339</v>
      </c>
      <c r="AC2800" s="6" t="s">
        <v>339</v>
      </c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</row>
    <row r="2801">
      <c r="A2801" s="6"/>
      <c r="B2801" s="6"/>
      <c r="C2801" s="6"/>
      <c r="D2801" s="6"/>
      <c r="E2801" s="6"/>
      <c r="F2801" s="6" t="s">
        <v>96</v>
      </c>
      <c r="G2801" s="6"/>
      <c r="H2801" s="6" t="b">
        <v>0</v>
      </c>
      <c r="I2801" s="6" t="b">
        <v>0</v>
      </c>
      <c r="J2801" s="6" t="b">
        <v>0</v>
      </c>
      <c r="K2801" s="106"/>
      <c r="L2801" s="43"/>
      <c r="M2801" s="24"/>
      <c r="N2801" s="6"/>
      <c r="O2801" s="6" t="b">
        <v>0</v>
      </c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43"/>
      <c r="AA2801" s="43"/>
      <c r="AB2801" s="43" t="s">
        <v>339</v>
      </c>
      <c r="AC2801" s="6" t="s">
        <v>339</v>
      </c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</row>
    <row r="2802">
      <c r="A2802" s="6"/>
      <c r="B2802" s="6"/>
      <c r="C2802" s="6"/>
      <c r="D2802" s="6"/>
      <c r="E2802" s="6"/>
      <c r="F2802" s="6" t="s">
        <v>96</v>
      </c>
      <c r="G2802" s="6"/>
      <c r="H2802" s="6" t="b">
        <v>0</v>
      </c>
      <c r="I2802" s="6" t="b">
        <v>0</v>
      </c>
      <c r="J2802" s="6" t="b">
        <v>0</v>
      </c>
      <c r="K2802" s="106"/>
      <c r="L2802" s="43"/>
      <c r="M2802" s="24"/>
      <c r="N2802" s="6"/>
      <c r="O2802" s="6" t="b">
        <v>0</v>
      </c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43"/>
      <c r="AA2802" s="43"/>
      <c r="AB2802" s="43" t="s">
        <v>339</v>
      </c>
      <c r="AC2802" s="6" t="s">
        <v>339</v>
      </c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</row>
    <row r="2803">
      <c r="A2803" s="6"/>
      <c r="B2803" s="6"/>
      <c r="C2803" s="6"/>
      <c r="D2803" s="6"/>
      <c r="E2803" s="6"/>
      <c r="F2803" s="6" t="s">
        <v>96</v>
      </c>
      <c r="G2803" s="6"/>
      <c r="H2803" s="6" t="b">
        <v>0</v>
      </c>
      <c r="I2803" s="6" t="b">
        <v>0</v>
      </c>
      <c r="J2803" s="6" t="b">
        <v>0</v>
      </c>
      <c r="K2803" s="106"/>
      <c r="L2803" s="43"/>
      <c r="M2803" s="24"/>
      <c r="N2803" s="6"/>
      <c r="O2803" s="6" t="b">
        <v>0</v>
      </c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43"/>
      <c r="AA2803" s="43"/>
      <c r="AB2803" s="43" t="s">
        <v>339</v>
      </c>
      <c r="AC2803" s="6" t="s">
        <v>339</v>
      </c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</row>
    <row r="2804">
      <c r="A2804" s="6"/>
      <c r="B2804" s="6"/>
      <c r="C2804" s="6"/>
      <c r="D2804" s="6"/>
      <c r="E2804" s="6"/>
      <c r="F2804" s="6" t="s">
        <v>96</v>
      </c>
      <c r="G2804" s="6"/>
      <c r="H2804" s="6" t="b">
        <v>0</v>
      </c>
      <c r="I2804" s="6" t="b">
        <v>0</v>
      </c>
      <c r="J2804" s="6" t="b">
        <v>0</v>
      </c>
      <c r="K2804" s="106"/>
      <c r="L2804" s="43"/>
      <c r="M2804" s="24"/>
      <c r="N2804" s="6"/>
      <c r="O2804" s="6" t="b">
        <v>0</v>
      </c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43"/>
      <c r="AA2804" s="43"/>
      <c r="AB2804" s="43" t="s">
        <v>339</v>
      </c>
      <c r="AC2804" s="6" t="s">
        <v>339</v>
      </c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</row>
    <row r="2805">
      <c r="A2805" s="6"/>
      <c r="B2805" s="6"/>
      <c r="C2805" s="6"/>
      <c r="D2805" s="6"/>
      <c r="E2805" s="6"/>
      <c r="F2805" s="6" t="s">
        <v>96</v>
      </c>
      <c r="G2805" s="6"/>
      <c r="H2805" s="6" t="b">
        <v>0</v>
      </c>
      <c r="I2805" s="6" t="b">
        <v>0</v>
      </c>
      <c r="J2805" s="6" t="b">
        <v>0</v>
      </c>
      <c r="K2805" s="106"/>
      <c r="L2805" s="43"/>
      <c r="M2805" s="24"/>
      <c r="N2805" s="6"/>
      <c r="O2805" s="6" t="b">
        <v>0</v>
      </c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43"/>
      <c r="AA2805" s="43"/>
      <c r="AB2805" s="43" t="s">
        <v>339</v>
      </c>
      <c r="AC2805" s="6" t="s">
        <v>339</v>
      </c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6"/>
      <c r="AO2805" s="6"/>
      <c r="AP2805" s="6"/>
      <c r="AQ2805" s="6"/>
      <c r="AR2805" s="6"/>
    </row>
    <row r="2806">
      <c r="A2806" s="6"/>
      <c r="B2806" s="6"/>
      <c r="C2806" s="6"/>
      <c r="D2806" s="6"/>
      <c r="E2806" s="6"/>
      <c r="F2806" s="6" t="s">
        <v>96</v>
      </c>
      <c r="G2806" s="6"/>
      <c r="H2806" s="6" t="b">
        <v>0</v>
      </c>
      <c r="I2806" s="6" t="b">
        <v>0</v>
      </c>
      <c r="J2806" s="6" t="b">
        <v>0</v>
      </c>
      <c r="K2806" s="106"/>
      <c r="L2806" s="43"/>
      <c r="M2806" s="24"/>
      <c r="N2806" s="6"/>
      <c r="O2806" s="6" t="b">
        <v>0</v>
      </c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43"/>
      <c r="AA2806" s="43"/>
      <c r="AB2806" s="43" t="s">
        <v>339</v>
      </c>
      <c r="AC2806" s="6" t="s">
        <v>339</v>
      </c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</row>
    <row r="2807">
      <c r="A2807" s="6"/>
      <c r="B2807" s="6"/>
      <c r="C2807" s="6"/>
      <c r="D2807" s="6"/>
      <c r="E2807" s="6"/>
      <c r="F2807" s="6" t="s">
        <v>96</v>
      </c>
      <c r="G2807" s="6"/>
      <c r="H2807" s="6" t="b">
        <v>0</v>
      </c>
      <c r="I2807" s="6" t="b">
        <v>0</v>
      </c>
      <c r="J2807" s="6" t="b">
        <v>0</v>
      </c>
      <c r="K2807" s="106"/>
      <c r="L2807" s="43"/>
      <c r="M2807" s="24"/>
      <c r="N2807" s="6"/>
      <c r="O2807" s="6" t="b">
        <v>0</v>
      </c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43"/>
      <c r="AA2807" s="43"/>
      <c r="AB2807" s="43" t="s">
        <v>339</v>
      </c>
      <c r="AC2807" s="6" t="s">
        <v>339</v>
      </c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</row>
    <row r="2808">
      <c r="A2808" s="6"/>
      <c r="B2808" s="6"/>
      <c r="C2808" s="6"/>
      <c r="D2808" s="6"/>
      <c r="E2808" s="6"/>
      <c r="F2808" s="6" t="s">
        <v>96</v>
      </c>
      <c r="G2808" s="6"/>
      <c r="H2808" s="6" t="b">
        <v>0</v>
      </c>
      <c r="I2808" s="6" t="b">
        <v>0</v>
      </c>
      <c r="J2808" s="6" t="b">
        <v>0</v>
      </c>
      <c r="K2808" s="106"/>
      <c r="L2808" s="43"/>
      <c r="M2808" s="24"/>
      <c r="N2808" s="6"/>
      <c r="O2808" s="6" t="b">
        <v>0</v>
      </c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43"/>
      <c r="AA2808" s="43"/>
      <c r="AB2808" s="43" t="s">
        <v>339</v>
      </c>
      <c r="AC2808" s="6" t="s">
        <v>339</v>
      </c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</row>
    <row r="2809">
      <c r="A2809" s="6"/>
      <c r="B2809" s="6"/>
      <c r="C2809" s="6"/>
      <c r="D2809" s="6"/>
      <c r="E2809" s="6"/>
      <c r="F2809" s="6" t="s">
        <v>96</v>
      </c>
      <c r="G2809" s="6"/>
      <c r="H2809" s="6" t="b">
        <v>0</v>
      </c>
      <c r="I2809" s="6" t="b">
        <v>0</v>
      </c>
      <c r="J2809" s="6" t="b">
        <v>0</v>
      </c>
      <c r="K2809" s="106"/>
      <c r="L2809" s="43"/>
      <c r="M2809" s="24"/>
      <c r="N2809" s="6"/>
      <c r="O2809" s="6" t="b">
        <v>0</v>
      </c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43"/>
      <c r="AA2809" s="43"/>
      <c r="AB2809" s="43" t="s">
        <v>339</v>
      </c>
      <c r="AC2809" s="6" t="s">
        <v>339</v>
      </c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</row>
    <row r="2810">
      <c r="A2810" s="6"/>
      <c r="B2810" s="6"/>
      <c r="C2810" s="6"/>
      <c r="D2810" s="6"/>
      <c r="E2810" s="6"/>
      <c r="F2810" s="6" t="s">
        <v>96</v>
      </c>
      <c r="G2810" s="6"/>
      <c r="H2810" s="6" t="b">
        <v>0</v>
      </c>
      <c r="I2810" s="6" t="b">
        <v>0</v>
      </c>
      <c r="J2810" s="6" t="b">
        <v>0</v>
      </c>
      <c r="K2810" s="106"/>
      <c r="L2810" s="43"/>
      <c r="M2810" s="24"/>
      <c r="N2810" s="6"/>
      <c r="O2810" s="6" t="b">
        <v>0</v>
      </c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43"/>
      <c r="AA2810" s="43"/>
      <c r="AB2810" s="43" t="s">
        <v>339</v>
      </c>
      <c r="AC2810" s="6" t="s">
        <v>339</v>
      </c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</row>
    <row r="2811">
      <c r="A2811" s="6"/>
      <c r="B2811" s="6"/>
      <c r="C2811" s="6"/>
      <c r="D2811" s="6"/>
      <c r="E2811" s="6"/>
      <c r="F2811" s="6" t="s">
        <v>96</v>
      </c>
      <c r="G2811" s="6"/>
      <c r="H2811" s="6" t="b">
        <v>0</v>
      </c>
      <c r="I2811" s="6" t="b">
        <v>0</v>
      </c>
      <c r="J2811" s="6" t="b">
        <v>0</v>
      </c>
      <c r="K2811" s="106"/>
      <c r="L2811" s="43"/>
      <c r="M2811" s="24"/>
      <c r="N2811" s="6"/>
      <c r="O2811" s="6" t="b">
        <v>0</v>
      </c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43"/>
      <c r="AA2811" s="43"/>
      <c r="AB2811" s="43" t="s">
        <v>339</v>
      </c>
      <c r="AC2811" s="6" t="s">
        <v>339</v>
      </c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/>
    </row>
    <row r="2812">
      <c r="A2812" s="6"/>
      <c r="B2812" s="6"/>
      <c r="C2812" s="6"/>
      <c r="D2812" s="6"/>
      <c r="E2812" s="6"/>
      <c r="F2812" s="6" t="s">
        <v>96</v>
      </c>
      <c r="G2812" s="6"/>
      <c r="H2812" s="6" t="b">
        <v>0</v>
      </c>
      <c r="I2812" s="6" t="b">
        <v>0</v>
      </c>
      <c r="J2812" s="6" t="b">
        <v>0</v>
      </c>
      <c r="K2812" s="106"/>
      <c r="L2812" s="43"/>
      <c r="M2812" s="24"/>
      <c r="N2812" s="6"/>
      <c r="O2812" s="6" t="b">
        <v>0</v>
      </c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43"/>
      <c r="AA2812" s="43"/>
      <c r="AB2812" s="43" t="s">
        <v>339</v>
      </c>
      <c r="AC2812" s="6" t="s">
        <v>339</v>
      </c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</row>
    <row r="2813">
      <c r="A2813" s="6"/>
      <c r="B2813" s="6"/>
      <c r="C2813" s="6"/>
      <c r="D2813" s="6"/>
      <c r="E2813" s="6"/>
      <c r="F2813" s="6" t="s">
        <v>96</v>
      </c>
      <c r="G2813" s="6"/>
      <c r="H2813" s="6" t="b">
        <v>0</v>
      </c>
      <c r="I2813" s="6" t="b">
        <v>0</v>
      </c>
      <c r="J2813" s="6" t="b">
        <v>0</v>
      </c>
      <c r="K2813" s="106"/>
      <c r="L2813" s="43"/>
      <c r="M2813" s="24"/>
      <c r="N2813" s="6"/>
      <c r="O2813" s="6" t="b">
        <v>0</v>
      </c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43"/>
      <c r="AA2813" s="43"/>
      <c r="AB2813" s="43" t="s">
        <v>339</v>
      </c>
      <c r="AC2813" s="6" t="s">
        <v>339</v>
      </c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</row>
    <row r="2814">
      <c r="A2814" s="6"/>
      <c r="B2814" s="6"/>
      <c r="C2814" s="6"/>
      <c r="D2814" s="6"/>
      <c r="E2814" s="6"/>
      <c r="F2814" s="6" t="s">
        <v>96</v>
      </c>
      <c r="G2814" s="6"/>
      <c r="H2814" s="6" t="b">
        <v>0</v>
      </c>
      <c r="I2814" s="6" t="b">
        <v>0</v>
      </c>
      <c r="J2814" s="6" t="b">
        <v>0</v>
      </c>
      <c r="K2814" s="106"/>
      <c r="L2814" s="43"/>
      <c r="M2814" s="24"/>
      <c r="N2814" s="6"/>
      <c r="O2814" s="6" t="b">
        <v>0</v>
      </c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43"/>
      <c r="AA2814" s="43"/>
      <c r="AB2814" s="43" t="s">
        <v>339</v>
      </c>
      <c r="AC2814" s="6" t="s">
        <v>339</v>
      </c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</row>
    <row r="2815">
      <c r="A2815" s="6"/>
      <c r="B2815" s="6"/>
      <c r="C2815" s="6"/>
      <c r="D2815" s="6"/>
      <c r="E2815" s="6"/>
      <c r="F2815" s="6" t="s">
        <v>96</v>
      </c>
      <c r="G2815" s="6"/>
      <c r="H2815" s="6" t="b">
        <v>0</v>
      </c>
      <c r="I2815" s="6" t="b">
        <v>0</v>
      </c>
      <c r="J2815" s="6" t="b">
        <v>0</v>
      </c>
      <c r="K2815" s="106"/>
      <c r="L2815" s="43"/>
      <c r="M2815" s="24"/>
      <c r="N2815" s="6"/>
      <c r="O2815" s="6" t="b">
        <v>0</v>
      </c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43"/>
      <c r="AA2815" s="43"/>
      <c r="AB2815" s="43" t="s">
        <v>339</v>
      </c>
      <c r="AC2815" s="6" t="s">
        <v>339</v>
      </c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</row>
    <row r="2816">
      <c r="A2816" s="6"/>
      <c r="B2816" s="6"/>
      <c r="C2816" s="6"/>
      <c r="D2816" s="6"/>
      <c r="E2816" s="6"/>
      <c r="F2816" s="6" t="s">
        <v>96</v>
      </c>
      <c r="G2816" s="6"/>
      <c r="H2816" s="6" t="b">
        <v>0</v>
      </c>
      <c r="I2816" s="6" t="b">
        <v>0</v>
      </c>
      <c r="J2816" s="6" t="b">
        <v>0</v>
      </c>
      <c r="K2816" s="106"/>
      <c r="L2816" s="43"/>
      <c r="M2816" s="24"/>
      <c r="N2816" s="6"/>
      <c r="O2816" s="6" t="b">
        <v>0</v>
      </c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43"/>
      <c r="AA2816" s="43"/>
      <c r="AB2816" s="43" t="s">
        <v>339</v>
      </c>
      <c r="AC2816" s="6" t="s">
        <v>339</v>
      </c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</row>
    <row r="2817">
      <c r="A2817" s="6"/>
      <c r="B2817" s="6"/>
      <c r="C2817" s="6"/>
      <c r="D2817" s="6"/>
      <c r="E2817" s="6"/>
      <c r="F2817" s="6" t="s">
        <v>96</v>
      </c>
      <c r="G2817" s="6"/>
      <c r="H2817" s="6" t="b">
        <v>0</v>
      </c>
      <c r="I2817" s="6" t="b">
        <v>0</v>
      </c>
      <c r="J2817" s="6" t="b">
        <v>0</v>
      </c>
      <c r="K2817" s="106"/>
      <c r="L2817" s="43"/>
      <c r="M2817" s="24"/>
      <c r="N2817" s="6"/>
      <c r="O2817" s="6" t="b">
        <v>0</v>
      </c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43"/>
      <c r="AA2817" s="43"/>
      <c r="AB2817" s="43" t="s">
        <v>339</v>
      </c>
      <c r="AC2817" s="6" t="s">
        <v>339</v>
      </c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  <c r="AO2817" s="6"/>
      <c r="AP2817" s="6"/>
      <c r="AQ2817" s="6"/>
      <c r="AR2817" s="6"/>
    </row>
    <row r="2818">
      <c r="A2818" s="6"/>
      <c r="B2818" s="6"/>
      <c r="C2818" s="6"/>
      <c r="D2818" s="6"/>
      <c r="E2818" s="6"/>
      <c r="F2818" s="6" t="s">
        <v>96</v>
      </c>
      <c r="G2818" s="6"/>
      <c r="H2818" s="6" t="b">
        <v>0</v>
      </c>
      <c r="I2818" s="6" t="b">
        <v>0</v>
      </c>
      <c r="J2818" s="6" t="b">
        <v>0</v>
      </c>
      <c r="K2818" s="106"/>
      <c r="L2818" s="43"/>
      <c r="M2818" s="24"/>
      <c r="N2818" s="6"/>
      <c r="O2818" s="6" t="b">
        <v>0</v>
      </c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43"/>
      <c r="AA2818" s="43"/>
      <c r="AB2818" s="43" t="s">
        <v>339</v>
      </c>
      <c r="AC2818" s="6" t="s">
        <v>339</v>
      </c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</row>
    <row r="2819">
      <c r="A2819" s="6"/>
      <c r="B2819" s="6"/>
      <c r="C2819" s="6"/>
      <c r="D2819" s="6"/>
      <c r="E2819" s="6"/>
      <c r="F2819" s="6" t="s">
        <v>96</v>
      </c>
      <c r="G2819" s="6"/>
      <c r="H2819" s="6" t="b">
        <v>0</v>
      </c>
      <c r="I2819" s="6" t="b">
        <v>0</v>
      </c>
      <c r="J2819" s="6" t="b">
        <v>0</v>
      </c>
      <c r="K2819" s="106"/>
      <c r="L2819" s="43"/>
      <c r="M2819" s="24"/>
      <c r="N2819" s="6"/>
      <c r="O2819" s="6" t="b">
        <v>0</v>
      </c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43"/>
      <c r="AA2819" s="43"/>
      <c r="AB2819" s="43" t="s">
        <v>339</v>
      </c>
      <c r="AC2819" s="6" t="s">
        <v>339</v>
      </c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</row>
    <row r="2820">
      <c r="A2820" s="6"/>
      <c r="B2820" s="6"/>
      <c r="C2820" s="6"/>
      <c r="D2820" s="6"/>
      <c r="E2820" s="6"/>
      <c r="F2820" s="6" t="s">
        <v>96</v>
      </c>
      <c r="G2820" s="6"/>
      <c r="H2820" s="6" t="b">
        <v>0</v>
      </c>
      <c r="I2820" s="6" t="b">
        <v>0</v>
      </c>
      <c r="J2820" s="6" t="b">
        <v>0</v>
      </c>
      <c r="K2820" s="106"/>
      <c r="L2820" s="43"/>
      <c r="M2820" s="24"/>
      <c r="N2820" s="6"/>
      <c r="O2820" s="6" t="b">
        <v>0</v>
      </c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43"/>
      <c r="AA2820" s="43"/>
      <c r="AB2820" s="43" t="s">
        <v>339</v>
      </c>
      <c r="AC2820" s="6" t="s">
        <v>339</v>
      </c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</row>
    <row r="2821">
      <c r="A2821" s="6"/>
      <c r="B2821" s="6"/>
      <c r="C2821" s="6"/>
      <c r="D2821" s="6"/>
      <c r="E2821" s="6"/>
      <c r="F2821" s="6" t="s">
        <v>96</v>
      </c>
      <c r="G2821" s="6"/>
      <c r="H2821" s="6" t="b">
        <v>0</v>
      </c>
      <c r="I2821" s="6" t="b">
        <v>0</v>
      </c>
      <c r="J2821" s="6" t="b">
        <v>0</v>
      </c>
      <c r="K2821" s="106"/>
      <c r="L2821" s="43"/>
      <c r="M2821" s="24"/>
      <c r="N2821" s="6"/>
      <c r="O2821" s="6" t="b">
        <v>0</v>
      </c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43"/>
      <c r="AA2821" s="43"/>
      <c r="AB2821" s="43" t="s">
        <v>339</v>
      </c>
      <c r="AC2821" s="6" t="s">
        <v>339</v>
      </c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</row>
    <row r="2822">
      <c r="A2822" s="6"/>
      <c r="B2822" s="6"/>
      <c r="C2822" s="6"/>
      <c r="D2822" s="6"/>
      <c r="E2822" s="6"/>
      <c r="F2822" s="6" t="s">
        <v>96</v>
      </c>
      <c r="G2822" s="6"/>
      <c r="H2822" s="6" t="b">
        <v>0</v>
      </c>
      <c r="I2822" s="6" t="b">
        <v>0</v>
      </c>
      <c r="J2822" s="6" t="b">
        <v>0</v>
      </c>
      <c r="K2822" s="106"/>
      <c r="L2822" s="43"/>
      <c r="M2822" s="24"/>
      <c r="N2822" s="6"/>
      <c r="O2822" s="6" t="b">
        <v>0</v>
      </c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43"/>
      <c r="AA2822" s="43"/>
      <c r="AB2822" s="43" t="s">
        <v>339</v>
      </c>
      <c r="AC2822" s="6" t="s">
        <v>339</v>
      </c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</row>
    <row r="2823">
      <c r="A2823" s="6"/>
      <c r="B2823" s="6"/>
      <c r="C2823" s="6"/>
      <c r="D2823" s="6"/>
      <c r="E2823" s="6"/>
      <c r="F2823" s="6" t="s">
        <v>96</v>
      </c>
      <c r="G2823" s="6"/>
      <c r="H2823" s="6" t="b">
        <v>0</v>
      </c>
      <c r="I2823" s="6" t="b">
        <v>0</v>
      </c>
      <c r="J2823" s="6" t="b">
        <v>0</v>
      </c>
      <c r="K2823" s="106"/>
      <c r="L2823" s="43"/>
      <c r="M2823" s="24"/>
      <c r="N2823" s="6"/>
      <c r="O2823" s="6" t="b">
        <v>0</v>
      </c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43"/>
      <c r="AA2823" s="43"/>
      <c r="AB2823" s="43" t="s">
        <v>339</v>
      </c>
      <c r="AC2823" s="6" t="s">
        <v>339</v>
      </c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6"/>
      <c r="AO2823" s="6"/>
      <c r="AP2823" s="6"/>
      <c r="AQ2823" s="6"/>
      <c r="AR2823" s="6"/>
    </row>
    <row r="2824">
      <c r="A2824" s="6"/>
      <c r="B2824" s="6"/>
      <c r="C2824" s="6"/>
      <c r="D2824" s="6"/>
      <c r="E2824" s="6"/>
      <c r="F2824" s="6" t="s">
        <v>96</v>
      </c>
      <c r="G2824" s="6"/>
      <c r="H2824" s="6" t="b">
        <v>0</v>
      </c>
      <c r="I2824" s="6" t="b">
        <v>0</v>
      </c>
      <c r="J2824" s="6" t="b">
        <v>0</v>
      </c>
      <c r="K2824" s="106"/>
      <c r="L2824" s="43"/>
      <c r="M2824" s="24"/>
      <c r="N2824" s="6"/>
      <c r="O2824" s="6" t="b">
        <v>0</v>
      </c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43"/>
      <c r="AA2824" s="43"/>
      <c r="AB2824" s="43" t="s">
        <v>339</v>
      </c>
      <c r="AC2824" s="6" t="s">
        <v>339</v>
      </c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</row>
    <row r="2825">
      <c r="A2825" s="6"/>
      <c r="B2825" s="6"/>
      <c r="C2825" s="6"/>
      <c r="D2825" s="6"/>
      <c r="E2825" s="6"/>
      <c r="F2825" s="6" t="s">
        <v>96</v>
      </c>
      <c r="G2825" s="6"/>
      <c r="H2825" s="6" t="b">
        <v>0</v>
      </c>
      <c r="I2825" s="6" t="b">
        <v>0</v>
      </c>
      <c r="J2825" s="6" t="b">
        <v>0</v>
      </c>
      <c r="K2825" s="106"/>
      <c r="L2825" s="43"/>
      <c r="M2825" s="24"/>
      <c r="N2825" s="6"/>
      <c r="O2825" s="6" t="b">
        <v>0</v>
      </c>
      <c r="P2825" s="6"/>
      <c r="Q2825" s="6"/>
      <c r="R2825" s="6"/>
      <c r="S2825" s="6"/>
      <c r="T2825" s="6"/>
      <c r="U2825" s="6"/>
      <c r="V2825" s="6"/>
      <c r="W2825" s="6"/>
      <c r="X2825" s="6"/>
      <c r="Y2825" s="6"/>
      <c r="Z2825" s="43"/>
      <c r="AA2825" s="43"/>
      <c r="AB2825" s="43" t="s">
        <v>339</v>
      </c>
      <c r="AC2825" s="6" t="s">
        <v>339</v>
      </c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</row>
    <row r="2826">
      <c r="A2826" s="6"/>
      <c r="B2826" s="6"/>
      <c r="C2826" s="6"/>
      <c r="D2826" s="6"/>
      <c r="E2826" s="6"/>
      <c r="F2826" s="6" t="s">
        <v>96</v>
      </c>
      <c r="G2826" s="6"/>
      <c r="H2826" s="6" t="b">
        <v>0</v>
      </c>
      <c r="I2826" s="6" t="b">
        <v>0</v>
      </c>
      <c r="J2826" s="6" t="b">
        <v>0</v>
      </c>
      <c r="K2826" s="106"/>
      <c r="L2826" s="43"/>
      <c r="M2826" s="24"/>
      <c r="N2826" s="6"/>
      <c r="O2826" s="6" t="b">
        <v>0</v>
      </c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43"/>
      <c r="AA2826" s="43"/>
      <c r="AB2826" s="43" t="s">
        <v>339</v>
      </c>
      <c r="AC2826" s="6" t="s">
        <v>339</v>
      </c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</row>
    <row r="2827">
      <c r="A2827" s="6"/>
      <c r="B2827" s="6"/>
      <c r="C2827" s="6"/>
      <c r="D2827" s="6"/>
      <c r="E2827" s="6"/>
      <c r="F2827" s="6" t="s">
        <v>96</v>
      </c>
      <c r="G2827" s="6"/>
      <c r="H2827" s="6" t="b">
        <v>0</v>
      </c>
      <c r="I2827" s="6" t="b">
        <v>0</v>
      </c>
      <c r="J2827" s="6" t="b">
        <v>0</v>
      </c>
      <c r="K2827" s="106"/>
      <c r="L2827" s="43"/>
      <c r="M2827" s="24"/>
      <c r="N2827" s="6"/>
      <c r="O2827" s="6" t="b">
        <v>0</v>
      </c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43"/>
      <c r="AA2827" s="43"/>
      <c r="AB2827" s="43" t="s">
        <v>339</v>
      </c>
      <c r="AC2827" s="6" t="s">
        <v>339</v>
      </c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</row>
    <row r="2828">
      <c r="A2828" s="6"/>
      <c r="B2828" s="6"/>
      <c r="C2828" s="6"/>
      <c r="D2828" s="6"/>
      <c r="E2828" s="6"/>
      <c r="F2828" s="6" t="s">
        <v>96</v>
      </c>
      <c r="G2828" s="6"/>
      <c r="H2828" s="6" t="b">
        <v>0</v>
      </c>
      <c r="I2828" s="6" t="b">
        <v>0</v>
      </c>
      <c r="J2828" s="6" t="b">
        <v>0</v>
      </c>
      <c r="K2828" s="106"/>
      <c r="L2828" s="43"/>
      <c r="M2828" s="24"/>
      <c r="N2828" s="6"/>
      <c r="O2828" s="6" t="b">
        <v>0</v>
      </c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43"/>
      <c r="AA2828" s="43"/>
      <c r="AB2828" s="43" t="s">
        <v>339</v>
      </c>
      <c r="AC2828" s="6" t="s">
        <v>339</v>
      </c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</row>
    <row r="2829">
      <c r="A2829" s="6"/>
      <c r="B2829" s="6"/>
      <c r="C2829" s="6"/>
      <c r="D2829" s="6"/>
      <c r="E2829" s="6"/>
      <c r="F2829" s="6" t="s">
        <v>96</v>
      </c>
      <c r="G2829" s="6"/>
      <c r="H2829" s="6" t="b">
        <v>0</v>
      </c>
      <c r="I2829" s="6" t="b">
        <v>0</v>
      </c>
      <c r="J2829" s="6" t="b">
        <v>0</v>
      </c>
      <c r="K2829" s="106"/>
      <c r="L2829" s="43"/>
      <c r="M2829" s="24"/>
      <c r="N2829" s="6"/>
      <c r="O2829" s="6" t="b">
        <v>0</v>
      </c>
      <c r="P2829" s="6"/>
      <c r="Q2829" s="6"/>
      <c r="R2829" s="6"/>
      <c r="S2829" s="6"/>
      <c r="T2829" s="6"/>
      <c r="U2829" s="6"/>
      <c r="V2829" s="6"/>
      <c r="W2829" s="6"/>
      <c r="X2829" s="6"/>
      <c r="Y2829" s="6"/>
      <c r="Z2829" s="43"/>
      <c r="AA2829" s="43"/>
      <c r="AB2829" s="43" t="s">
        <v>339</v>
      </c>
      <c r="AC2829" s="6" t="s">
        <v>339</v>
      </c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6"/>
      <c r="AO2829" s="6"/>
      <c r="AP2829" s="6"/>
      <c r="AQ2829" s="6"/>
      <c r="AR2829" s="6"/>
    </row>
    <row r="2830">
      <c r="A2830" s="6"/>
      <c r="B2830" s="6"/>
      <c r="C2830" s="6"/>
      <c r="D2830" s="6"/>
      <c r="E2830" s="6"/>
      <c r="F2830" s="6" t="s">
        <v>96</v>
      </c>
      <c r="G2830" s="6"/>
      <c r="H2830" s="6" t="b">
        <v>0</v>
      </c>
      <c r="I2830" s="6" t="b">
        <v>0</v>
      </c>
      <c r="J2830" s="6" t="b">
        <v>0</v>
      </c>
      <c r="K2830" s="106"/>
      <c r="L2830" s="43"/>
      <c r="M2830" s="24"/>
      <c r="N2830" s="6"/>
      <c r="O2830" s="6" t="b">
        <v>0</v>
      </c>
      <c r="P2830" s="6"/>
      <c r="Q2830" s="6"/>
      <c r="R2830" s="6"/>
      <c r="S2830" s="6"/>
      <c r="T2830" s="6"/>
      <c r="U2830" s="6"/>
      <c r="V2830" s="6"/>
      <c r="W2830" s="6"/>
      <c r="X2830" s="6"/>
      <c r="Y2830" s="6"/>
      <c r="Z2830" s="43"/>
      <c r="AA2830" s="43"/>
      <c r="AB2830" s="43" t="s">
        <v>339</v>
      </c>
      <c r="AC2830" s="6" t="s">
        <v>339</v>
      </c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</row>
    <row r="2831">
      <c r="A2831" s="6"/>
      <c r="B2831" s="6"/>
      <c r="C2831" s="6"/>
      <c r="D2831" s="6"/>
      <c r="E2831" s="6"/>
      <c r="F2831" s="6" t="s">
        <v>96</v>
      </c>
      <c r="G2831" s="6"/>
      <c r="H2831" s="6" t="b">
        <v>0</v>
      </c>
      <c r="I2831" s="6" t="b">
        <v>0</v>
      </c>
      <c r="J2831" s="6" t="b">
        <v>0</v>
      </c>
      <c r="K2831" s="106"/>
      <c r="L2831" s="43"/>
      <c r="M2831" s="24"/>
      <c r="N2831" s="6"/>
      <c r="O2831" s="6" t="b">
        <v>0</v>
      </c>
      <c r="P2831" s="6"/>
      <c r="Q2831" s="6"/>
      <c r="R2831" s="6"/>
      <c r="S2831" s="6"/>
      <c r="T2831" s="6"/>
      <c r="U2831" s="6"/>
      <c r="V2831" s="6"/>
      <c r="W2831" s="6"/>
      <c r="X2831" s="6"/>
      <c r="Y2831" s="6"/>
      <c r="Z2831" s="43"/>
      <c r="AA2831" s="43"/>
      <c r="AB2831" s="43" t="s">
        <v>339</v>
      </c>
      <c r="AC2831" s="6" t="s">
        <v>339</v>
      </c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</row>
    <row r="2832">
      <c r="A2832" s="6"/>
      <c r="B2832" s="6"/>
      <c r="C2832" s="6"/>
      <c r="D2832" s="6"/>
      <c r="E2832" s="6"/>
      <c r="F2832" s="6" t="s">
        <v>96</v>
      </c>
      <c r="G2832" s="6"/>
      <c r="H2832" s="6" t="b">
        <v>0</v>
      </c>
      <c r="I2832" s="6" t="b">
        <v>0</v>
      </c>
      <c r="J2832" s="6" t="b">
        <v>0</v>
      </c>
      <c r="K2832" s="106"/>
      <c r="L2832" s="43"/>
      <c r="M2832" s="24"/>
      <c r="N2832" s="6"/>
      <c r="O2832" s="6" t="b">
        <v>0</v>
      </c>
      <c r="P2832" s="6"/>
      <c r="Q2832" s="6"/>
      <c r="R2832" s="6"/>
      <c r="S2832" s="6"/>
      <c r="T2832" s="6"/>
      <c r="U2832" s="6"/>
      <c r="V2832" s="6"/>
      <c r="W2832" s="6"/>
      <c r="X2832" s="6"/>
      <c r="Y2832" s="6"/>
      <c r="Z2832" s="43"/>
      <c r="AA2832" s="43"/>
      <c r="AB2832" s="43" t="s">
        <v>339</v>
      </c>
      <c r="AC2832" s="6" t="s">
        <v>339</v>
      </c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</row>
    <row r="2833">
      <c r="A2833" s="6"/>
      <c r="B2833" s="6"/>
      <c r="C2833" s="6"/>
      <c r="D2833" s="6"/>
      <c r="E2833" s="6"/>
      <c r="F2833" s="6" t="s">
        <v>96</v>
      </c>
      <c r="G2833" s="6"/>
      <c r="H2833" s="6" t="b">
        <v>0</v>
      </c>
      <c r="I2833" s="6" t="b">
        <v>0</v>
      </c>
      <c r="J2833" s="6" t="b">
        <v>0</v>
      </c>
      <c r="K2833" s="106"/>
      <c r="L2833" s="43"/>
      <c r="M2833" s="24"/>
      <c r="N2833" s="6"/>
      <c r="O2833" s="6" t="b">
        <v>0</v>
      </c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43"/>
      <c r="AA2833" s="43"/>
      <c r="AB2833" s="43" t="s">
        <v>339</v>
      </c>
      <c r="AC2833" s="6" t="s">
        <v>339</v>
      </c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</row>
    <row r="2834">
      <c r="A2834" s="6"/>
      <c r="B2834" s="6"/>
      <c r="C2834" s="6"/>
      <c r="D2834" s="6"/>
      <c r="E2834" s="6"/>
      <c r="F2834" s="6" t="s">
        <v>96</v>
      </c>
      <c r="G2834" s="6"/>
      <c r="H2834" s="6" t="b">
        <v>0</v>
      </c>
      <c r="I2834" s="6" t="b">
        <v>0</v>
      </c>
      <c r="J2834" s="6" t="b">
        <v>0</v>
      </c>
      <c r="K2834" s="106"/>
      <c r="L2834" s="43"/>
      <c r="M2834" s="24"/>
      <c r="N2834" s="6"/>
      <c r="O2834" s="6" t="b">
        <v>0</v>
      </c>
      <c r="P2834" s="6"/>
      <c r="Q2834" s="6"/>
      <c r="R2834" s="6"/>
      <c r="S2834" s="6"/>
      <c r="T2834" s="6"/>
      <c r="U2834" s="6"/>
      <c r="V2834" s="6"/>
      <c r="W2834" s="6"/>
      <c r="X2834" s="6"/>
      <c r="Y2834" s="6"/>
      <c r="Z2834" s="43"/>
      <c r="AA2834" s="43"/>
      <c r="AB2834" s="43" t="s">
        <v>339</v>
      </c>
      <c r="AC2834" s="6" t="s">
        <v>339</v>
      </c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</row>
    <row r="2835">
      <c r="A2835" s="6"/>
      <c r="B2835" s="6"/>
      <c r="C2835" s="6"/>
      <c r="D2835" s="6"/>
      <c r="E2835" s="6"/>
      <c r="F2835" s="6" t="s">
        <v>96</v>
      </c>
      <c r="G2835" s="6"/>
      <c r="H2835" s="6" t="b">
        <v>0</v>
      </c>
      <c r="I2835" s="6" t="b">
        <v>0</v>
      </c>
      <c r="J2835" s="6" t="b">
        <v>0</v>
      </c>
      <c r="K2835" s="106"/>
      <c r="L2835" s="43"/>
      <c r="M2835" s="24"/>
      <c r="N2835" s="6"/>
      <c r="O2835" s="6" t="b">
        <v>0</v>
      </c>
      <c r="P2835" s="6"/>
      <c r="Q2835" s="6"/>
      <c r="R2835" s="6"/>
      <c r="S2835" s="6"/>
      <c r="T2835" s="6"/>
      <c r="U2835" s="6"/>
      <c r="V2835" s="6"/>
      <c r="W2835" s="6"/>
      <c r="X2835" s="6"/>
      <c r="Y2835" s="6"/>
      <c r="Z2835" s="43"/>
      <c r="AA2835" s="43"/>
      <c r="AB2835" s="43" t="s">
        <v>339</v>
      </c>
      <c r="AC2835" s="6" t="s">
        <v>339</v>
      </c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6"/>
      <c r="AO2835" s="6"/>
      <c r="AP2835" s="6"/>
      <c r="AQ2835" s="6"/>
      <c r="AR2835" s="6"/>
    </row>
    <row r="2836">
      <c r="A2836" s="6"/>
      <c r="B2836" s="6"/>
      <c r="C2836" s="6"/>
      <c r="D2836" s="6"/>
      <c r="E2836" s="6"/>
      <c r="F2836" s="6" t="s">
        <v>96</v>
      </c>
      <c r="G2836" s="6"/>
      <c r="H2836" s="6" t="b">
        <v>0</v>
      </c>
      <c r="I2836" s="6" t="b">
        <v>0</v>
      </c>
      <c r="J2836" s="6" t="b">
        <v>0</v>
      </c>
      <c r="K2836" s="106"/>
      <c r="L2836" s="43"/>
      <c r="M2836" s="24"/>
      <c r="N2836" s="6"/>
      <c r="O2836" s="6" t="b">
        <v>0</v>
      </c>
      <c r="P2836" s="6"/>
      <c r="Q2836" s="6"/>
      <c r="R2836" s="6"/>
      <c r="S2836" s="6"/>
      <c r="T2836" s="6"/>
      <c r="U2836" s="6"/>
      <c r="V2836" s="6"/>
      <c r="W2836" s="6"/>
      <c r="X2836" s="6"/>
      <c r="Y2836" s="6"/>
      <c r="Z2836" s="43"/>
      <c r="AA2836" s="43"/>
      <c r="AB2836" s="43" t="s">
        <v>339</v>
      </c>
      <c r="AC2836" s="6" t="s">
        <v>339</v>
      </c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</row>
    <row r="2837">
      <c r="A2837" s="6"/>
      <c r="B2837" s="6"/>
      <c r="C2837" s="6"/>
      <c r="D2837" s="6"/>
      <c r="E2837" s="6"/>
      <c r="F2837" s="6" t="s">
        <v>96</v>
      </c>
      <c r="G2837" s="6"/>
      <c r="H2837" s="6" t="b">
        <v>0</v>
      </c>
      <c r="I2837" s="6" t="b">
        <v>0</v>
      </c>
      <c r="J2837" s="6" t="b">
        <v>0</v>
      </c>
      <c r="K2837" s="106"/>
      <c r="L2837" s="43"/>
      <c r="M2837" s="24"/>
      <c r="N2837" s="6"/>
      <c r="O2837" s="6" t="b">
        <v>0</v>
      </c>
      <c r="P2837" s="6"/>
      <c r="Q2837" s="6"/>
      <c r="R2837" s="6"/>
      <c r="S2837" s="6"/>
      <c r="T2837" s="6"/>
      <c r="U2837" s="6"/>
      <c r="V2837" s="6"/>
      <c r="W2837" s="6"/>
      <c r="X2837" s="6"/>
      <c r="Y2837" s="6"/>
      <c r="Z2837" s="43"/>
      <c r="AA2837" s="43"/>
      <c r="AB2837" s="43" t="s">
        <v>339</v>
      </c>
      <c r="AC2837" s="6" t="s">
        <v>339</v>
      </c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</row>
    <row r="2838">
      <c r="A2838" s="6"/>
      <c r="B2838" s="6"/>
      <c r="C2838" s="6"/>
      <c r="D2838" s="6"/>
      <c r="E2838" s="6"/>
      <c r="F2838" s="6" t="s">
        <v>96</v>
      </c>
      <c r="G2838" s="6"/>
      <c r="H2838" s="6" t="b">
        <v>0</v>
      </c>
      <c r="I2838" s="6" t="b">
        <v>0</v>
      </c>
      <c r="J2838" s="6" t="b">
        <v>0</v>
      </c>
      <c r="K2838" s="106"/>
      <c r="L2838" s="43"/>
      <c r="M2838" s="24"/>
      <c r="N2838" s="6"/>
      <c r="O2838" s="6" t="b">
        <v>0</v>
      </c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43"/>
      <c r="AA2838" s="43"/>
      <c r="AB2838" s="43" t="s">
        <v>339</v>
      </c>
      <c r="AC2838" s="6" t="s">
        <v>339</v>
      </c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</row>
    <row r="2839">
      <c r="A2839" s="6"/>
      <c r="B2839" s="6"/>
      <c r="C2839" s="6"/>
      <c r="D2839" s="6"/>
      <c r="E2839" s="6"/>
      <c r="F2839" s="6" t="s">
        <v>96</v>
      </c>
      <c r="G2839" s="6"/>
      <c r="H2839" s="6" t="b">
        <v>0</v>
      </c>
      <c r="I2839" s="6" t="b">
        <v>0</v>
      </c>
      <c r="J2839" s="6" t="b">
        <v>0</v>
      </c>
      <c r="K2839" s="106"/>
      <c r="L2839" s="43"/>
      <c r="M2839" s="24"/>
      <c r="N2839" s="6"/>
      <c r="O2839" s="6" t="b">
        <v>0</v>
      </c>
      <c r="P2839" s="6"/>
      <c r="Q2839" s="6"/>
      <c r="R2839" s="6"/>
      <c r="S2839" s="6"/>
      <c r="T2839" s="6"/>
      <c r="U2839" s="6"/>
      <c r="V2839" s="6"/>
      <c r="W2839" s="6"/>
      <c r="X2839" s="6"/>
      <c r="Y2839" s="6"/>
      <c r="Z2839" s="43"/>
      <c r="AA2839" s="43"/>
      <c r="AB2839" s="43" t="s">
        <v>339</v>
      </c>
      <c r="AC2839" s="6" t="s">
        <v>339</v>
      </c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</row>
    <row r="2840">
      <c r="A2840" s="6"/>
      <c r="B2840" s="6"/>
      <c r="C2840" s="6"/>
      <c r="D2840" s="6"/>
      <c r="E2840" s="6"/>
      <c r="F2840" s="6" t="s">
        <v>96</v>
      </c>
      <c r="G2840" s="6"/>
      <c r="H2840" s="6" t="b">
        <v>0</v>
      </c>
      <c r="I2840" s="6" t="b">
        <v>0</v>
      </c>
      <c r="J2840" s="6" t="b">
        <v>0</v>
      </c>
      <c r="K2840" s="106"/>
      <c r="L2840" s="43"/>
      <c r="M2840" s="24"/>
      <c r="N2840" s="6"/>
      <c r="O2840" s="6" t="b">
        <v>0</v>
      </c>
      <c r="P2840" s="6"/>
      <c r="Q2840" s="6"/>
      <c r="R2840" s="6"/>
      <c r="S2840" s="6"/>
      <c r="T2840" s="6"/>
      <c r="U2840" s="6"/>
      <c r="V2840" s="6"/>
      <c r="W2840" s="6"/>
      <c r="X2840" s="6"/>
      <c r="Y2840" s="6"/>
      <c r="Z2840" s="43"/>
      <c r="AA2840" s="43"/>
      <c r="AB2840" s="43" t="s">
        <v>339</v>
      </c>
      <c r="AC2840" s="6" t="s">
        <v>339</v>
      </c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</row>
    <row r="2841">
      <c r="A2841" s="6"/>
      <c r="B2841" s="6"/>
      <c r="C2841" s="6"/>
      <c r="D2841" s="6"/>
      <c r="E2841" s="6"/>
      <c r="F2841" s="6" t="s">
        <v>96</v>
      </c>
      <c r="G2841" s="6"/>
      <c r="H2841" s="6" t="b">
        <v>0</v>
      </c>
      <c r="I2841" s="6" t="b">
        <v>0</v>
      </c>
      <c r="J2841" s="6" t="b">
        <v>0</v>
      </c>
      <c r="K2841" s="106"/>
      <c r="L2841" s="43"/>
      <c r="M2841" s="24"/>
      <c r="N2841" s="6"/>
      <c r="O2841" s="6" t="b">
        <v>0</v>
      </c>
      <c r="P2841" s="6"/>
      <c r="Q2841" s="6"/>
      <c r="R2841" s="6"/>
      <c r="S2841" s="6"/>
      <c r="T2841" s="6"/>
      <c r="U2841" s="6"/>
      <c r="V2841" s="6"/>
      <c r="W2841" s="6"/>
      <c r="X2841" s="6"/>
      <c r="Y2841" s="6"/>
      <c r="Z2841" s="43"/>
      <c r="AA2841" s="43"/>
      <c r="AB2841" s="43" t="s">
        <v>339</v>
      </c>
      <c r="AC2841" s="6" t="s">
        <v>339</v>
      </c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</row>
    <row r="2842">
      <c r="A2842" s="6"/>
      <c r="B2842" s="6"/>
      <c r="C2842" s="6"/>
      <c r="D2842" s="6"/>
      <c r="E2842" s="6"/>
      <c r="F2842" s="6" t="s">
        <v>96</v>
      </c>
      <c r="G2842" s="6"/>
      <c r="H2842" s="6" t="b">
        <v>0</v>
      </c>
      <c r="I2842" s="6" t="b">
        <v>0</v>
      </c>
      <c r="J2842" s="6" t="b">
        <v>0</v>
      </c>
      <c r="K2842" s="106"/>
      <c r="L2842" s="43"/>
      <c r="M2842" s="24"/>
      <c r="N2842" s="6"/>
      <c r="O2842" s="6" t="b">
        <v>0</v>
      </c>
      <c r="P2842" s="6"/>
      <c r="Q2842" s="6"/>
      <c r="R2842" s="6"/>
      <c r="S2842" s="6"/>
      <c r="T2842" s="6"/>
      <c r="U2842" s="6"/>
      <c r="V2842" s="6"/>
      <c r="W2842" s="6"/>
      <c r="X2842" s="6"/>
      <c r="Y2842" s="6"/>
      <c r="Z2842" s="43"/>
      <c r="AA2842" s="43"/>
      <c r="AB2842" s="43" t="s">
        <v>339</v>
      </c>
      <c r="AC2842" s="6" t="s">
        <v>339</v>
      </c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</row>
    <row r="2843">
      <c r="A2843" s="6"/>
      <c r="B2843" s="6"/>
      <c r="C2843" s="6"/>
      <c r="D2843" s="6"/>
      <c r="E2843" s="6"/>
      <c r="F2843" s="6" t="s">
        <v>96</v>
      </c>
      <c r="G2843" s="6"/>
      <c r="H2843" s="6" t="b">
        <v>0</v>
      </c>
      <c r="I2843" s="6" t="b">
        <v>0</v>
      </c>
      <c r="J2843" s="6" t="b">
        <v>0</v>
      </c>
      <c r="K2843" s="106"/>
      <c r="L2843" s="43"/>
      <c r="M2843" s="24"/>
      <c r="N2843" s="6"/>
      <c r="O2843" s="6" t="b">
        <v>0</v>
      </c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43"/>
      <c r="AA2843" s="43"/>
      <c r="AB2843" s="43" t="s">
        <v>339</v>
      </c>
      <c r="AC2843" s="6" t="s">
        <v>339</v>
      </c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</row>
    <row r="2844">
      <c r="A2844" s="6"/>
      <c r="B2844" s="6"/>
      <c r="C2844" s="6"/>
      <c r="D2844" s="6"/>
      <c r="E2844" s="6"/>
      <c r="F2844" s="6" t="s">
        <v>96</v>
      </c>
      <c r="G2844" s="6"/>
      <c r="H2844" s="6" t="b">
        <v>0</v>
      </c>
      <c r="I2844" s="6" t="b">
        <v>0</v>
      </c>
      <c r="J2844" s="6" t="b">
        <v>0</v>
      </c>
      <c r="K2844" s="106"/>
      <c r="L2844" s="43"/>
      <c r="M2844" s="24"/>
      <c r="N2844" s="6"/>
      <c r="O2844" s="6" t="b">
        <v>0</v>
      </c>
      <c r="P2844" s="6"/>
      <c r="Q2844" s="6"/>
      <c r="R2844" s="6"/>
      <c r="S2844" s="6"/>
      <c r="T2844" s="6"/>
      <c r="U2844" s="6"/>
      <c r="V2844" s="6"/>
      <c r="W2844" s="6"/>
      <c r="X2844" s="6"/>
      <c r="Y2844" s="6"/>
      <c r="Z2844" s="43"/>
      <c r="AA2844" s="43"/>
      <c r="AB2844" s="43" t="s">
        <v>339</v>
      </c>
      <c r="AC2844" s="6" t="s">
        <v>339</v>
      </c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</row>
    <row r="2845">
      <c r="A2845" s="6"/>
      <c r="B2845" s="6"/>
      <c r="C2845" s="6"/>
      <c r="D2845" s="6"/>
      <c r="E2845" s="6"/>
      <c r="F2845" s="6" t="s">
        <v>96</v>
      </c>
      <c r="G2845" s="6"/>
      <c r="H2845" s="6" t="b">
        <v>0</v>
      </c>
      <c r="I2845" s="6" t="b">
        <v>0</v>
      </c>
      <c r="J2845" s="6" t="b">
        <v>0</v>
      </c>
      <c r="K2845" s="106"/>
      <c r="L2845" s="43"/>
      <c r="M2845" s="24"/>
      <c r="N2845" s="6"/>
      <c r="O2845" s="6" t="b">
        <v>0</v>
      </c>
      <c r="P2845" s="6"/>
      <c r="Q2845" s="6"/>
      <c r="R2845" s="6"/>
      <c r="S2845" s="6"/>
      <c r="T2845" s="6"/>
      <c r="U2845" s="6"/>
      <c r="V2845" s="6"/>
      <c r="W2845" s="6"/>
      <c r="X2845" s="6"/>
      <c r="Y2845" s="6"/>
      <c r="Z2845" s="43"/>
      <c r="AA2845" s="43"/>
      <c r="AB2845" s="43" t="s">
        <v>339</v>
      </c>
      <c r="AC2845" s="6" t="s">
        <v>339</v>
      </c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</row>
    <row r="2846">
      <c r="A2846" s="6"/>
      <c r="B2846" s="6"/>
      <c r="C2846" s="6"/>
      <c r="D2846" s="6"/>
      <c r="E2846" s="6"/>
      <c r="F2846" s="6" t="s">
        <v>96</v>
      </c>
      <c r="G2846" s="6"/>
      <c r="H2846" s="6" t="b">
        <v>0</v>
      </c>
      <c r="I2846" s="6" t="b">
        <v>0</v>
      </c>
      <c r="J2846" s="6" t="b">
        <v>0</v>
      </c>
      <c r="K2846" s="106"/>
      <c r="L2846" s="43"/>
      <c r="M2846" s="24"/>
      <c r="N2846" s="6"/>
      <c r="O2846" s="6" t="b">
        <v>0</v>
      </c>
      <c r="P2846" s="6"/>
      <c r="Q2846" s="6"/>
      <c r="R2846" s="6"/>
      <c r="S2846" s="6"/>
      <c r="T2846" s="6"/>
      <c r="U2846" s="6"/>
      <c r="V2846" s="6"/>
      <c r="W2846" s="6"/>
      <c r="X2846" s="6"/>
      <c r="Y2846" s="6"/>
      <c r="Z2846" s="43"/>
      <c r="AA2846" s="43"/>
      <c r="AB2846" s="43" t="s">
        <v>339</v>
      </c>
      <c r="AC2846" s="6" t="s">
        <v>339</v>
      </c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</row>
    <row r="2847">
      <c r="A2847" s="6"/>
      <c r="B2847" s="6"/>
      <c r="C2847" s="6"/>
      <c r="D2847" s="6"/>
      <c r="E2847" s="6"/>
      <c r="F2847" s="6" t="s">
        <v>96</v>
      </c>
      <c r="G2847" s="6"/>
      <c r="H2847" s="6" t="b">
        <v>0</v>
      </c>
      <c r="I2847" s="6" t="b">
        <v>0</v>
      </c>
      <c r="J2847" s="6" t="b">
        <v>0</v>
      </c>
      <c r="K2847" s="106"/>
      <c r="L2847" s="43"/>
      <c r="M2847" s="24"/>
      <c r="N2847" s="6"/>
      <c r="O2847" s="6" t="b">
        <v>0</v>
      </c>
      <c r="P2847" s="6"/>
      <c r="Q2847" s="6"/>
      <c r="R2847" s="6"/>
      <c r="S2847" s="6"/>
      <c r="T2847" s="6"/>
      <c r="U2847" s="6"/>
      <c r="V2847" s="6"/>
      <c r="W2847" s="6"/>
      <c r="X2847" s="6"/>
      <c r="Y2847" s="6"/>
      <c r="Z2847" s="43"/>
      <c r="AA2847" s="43"/>
      <c r="AB2847" s="43" t="s">
        <v>339</v>
      </c>
      <c r="AC2847" s="6" t="s">
        <v>339</v>
      </c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6"/>
      <c r="AO2847" s="6"/>
      <c r="AP2847" s="6"/>
      <c r="AQ2847" s="6"/>
      <c r="AR2847" s="6"/>
    </row>
    <row r="2848">
      <c r="A2848" s="6"/>
      <c r="B2848" s="6"/>
      <c r="C2848" s="6"/>
      <c r="D2848" s="6"/>
      <c r="E2848" s="6"/>
      <c r="F2848" s="6" t="s">
        <v>96</v>
      </c>
      <c r="G2848" s="6"/>
      <c r="H2848" s="6" t="b">
        <v>0</v>
      </c>
      <c r="I2848" s="6" t="b">
        <v>0</v>
      </c>
      <c r="J2848" s="6" t="b">
        <v>0</v>
      </c>
      <c r="K2848" s="106"/>
      <c r="L2848" s="43"/>
      <c r="M2848" s="24"/>
      <c r="N2848" s="6"/>
      <c r="O2848" s="6" t="b">
        <v>0</v>
      </c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43"/>
      <c r="AA2848" s="43"/>
      <c r="AB2848" s="43" t="s">
        <v>339</v>
      </c>
      <c r="AC2848" s="6" t="s">
        <v>339</v>
      </c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</row>
    <row r="2849">
      <c r="A2849" s="6"/>
      <c r="B2849" s="6"/>
      <c r="C2849" s="6"/>
      <c r="D2849" s="6"/>
      <c r="E2849" s="6"/>
      <c r="F2849" s="6" t="s">
        <v>96</v>
      </c>
      <c r="G2849" s="6"/>
      <c r="H2849" s="6" t="b">
        <v>0</v>
      </c>
      <c r="I2849" s="6" t="b">
        <v>0</v>
      </c>
      <c r="J2849" s="6" t="b">
        <v>0</v>
      </c>
      <c r="K2849" s="106"/>
      <c r="L2849" s="43"/>
      <c r="M2849" s="24"/>
      <c r="N2849" s="6"/>
      <c r="O2849" s="6" t="b">
        <v>0</v>
      </c>
      <c r="P2849" s="6"/>
      <c r="Q2849" s="6"/>
      <c r="R2849" s="6"/>
      <c r="S2849" s="6"/>
      <c r="T2849" s="6"/>
      <c r="U2849" s="6"/>
      <c r="V2849" s="6"/>
      <c r="W2849" s="6"/>
      <c r="X2849" s="6"/>
      <c r="Y2849" s="6"/>
      <c r="Z2849" s="43"/>
      <c r="AA2849" s="43"/>
      <c r="AB2849" s="43" t="s">
        <v>339</v>
      </c>
      <c r="AC2849" s="6" t="s">
        <v>339</v>
      </c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</row>
    <row r="2850">
      <c r="A2850" s="6"/>
      <c r="B2850" s="6"/>
      <c r="C2850" s="6"/>
      <c r="D2850" s="6"/>
      <c r="E2850" s="6"/>
      <c r="F2850" s="6" t="s">
        <v>96</v>
      </c>
      <c r="G2850" s="6"/>
      <c r="H2850" s="6" t="b">
        <v>0</v>
      </c>
      <c r="I2850" s="6" t="b">
        <v>0</v>
      </c>
      <c r="J2850" s="6" t="b">
        <v>0</v>
      </c>
      <c r="K2850" s="106"/>
      <c r="L2850" s="43"/>
      <c r="M2850" s="24"/>
      <c r="N2850" s="6"/>
      <c r="O2850" s="6" t="b">
        <v>0</v>
      </c>
      <c r="P2850" s="6"/>
      <c r="Q2850" s="6"/>
      <c r="R2850" s="6"/>
      <c r="S2850" s="6"/>
      <c r="T2850" s="6"/>
      <c r="U2850" s="6"/>
      <c r="V2850" s="6"/>
      <c r="W2850" s="6"/>
      <c r="X2850" s="6"/>
      <c r="Y2850" s="6"/>
      <c r="Z2850" s="43"/>
      <c r="AA2850" s="43"/>
      <c r="AB2850" s="43" t="s">
        <v>339</v>
      </c>
      <c r="AC2850" s="6" t="s">
        <v>339</v>
      </c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</row>
    <row r="2851">
      <c r="A2851" s="6"/>
      <c r="B2851" s="6"/>
      <c r="C2851" s="6"/>
      <c r="D2851" s="6"/>
      <c r="E2851" s="6"/>
      <c r="F2851" s="6" t="s">
        <v>96</v>
      </c>
      <c r="G2851" s="6"/>
      <c r="H2851" s="6" t="b">
        <v>0</v>
      </c>
      <c r="I2851" s="6" t="b">
        <v>0</v>
      </c>
      <c r="J2851" s="6" t="b">
        <v>0</v>
      </c>
      <c r="K2851" s="106"/>
      <c r="L2851" s="43"/>
      <c r="M2851" s="24"/>
      <c r="N2851" s="6"/>
      <c r="O2851" s="6" t="b">
        <v>0</v>
      </c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43"/>
      <c r="AA2851" s="43"/>
      <c r="AB2851" s="43" t="s">
        <v>339</v>
      </c>
      <c r="AC2851" s="6" t="s">
        <v>339</v>
      </c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</row>
    <row r="2852">
      <c r="A2852" s="6"/>
      <c r="B2852" s="6"/>
      <c r="C2852" s="6"/>
      <c r="D2852" s="6"/>
      <c r="E2852" s="6"/>
      <c r="F2852" s="6" t="s">
        <v>96</v>
      </c>
      <c r="G2852" s="6"/>
      <c r="H2852" s="6" t="b">
        <v>0</v>
      </c>
      <c r="I2852" s="6" t="b">
        <v>0</v>
      </c>
      <c r="J2852" s="6" t="b">
        <v>0</v>
      </c>
      <c r="K2852" s="106"/>
      <c r="L2852" s="43"/>
      <c r="M2852" s="24"/>
      <c r="N2852" s="6"/>
      <c r="O2852" s="6" t="b">
        <v>0</v>
      </c>
      <c r="P2852" s="6"/>
      <c r="Q2852" s="6"/>
      <c r="R2852" s="6"/>
      <c r="S2852" s="6"/>
      <c r="T2852" s="6"/>
      <c r="U2852" s="6"/>
      <c r="V2852" s="6"/>
      <c r="W2852" s="6"/>
      <c r="X2852" s="6"/>
      <c r="Y2852" s="6"/>
      <c r="Z2852" s="43"/>
      <c r="AA2852" s="43"/>
      <c r="AB2852" s="43" t="s">
        <v>339</v>
      </c>
      <c r="AC2852" s="6" t="s">
        <v>339</v>
      </c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</row>
    <row r="2853">
      <c r="A2853" s="6"/>
      <c r="B2853" s="6"/>
      <c r="C2853" s="6"/>
      <c r="D2853" s="6"/>
      <c r="E2853" s="6"/>
      <c r="F2853" s="6" t="s">
        <v>96</v>
      </c>
      <c r="G2853" s="6"/>
      <c r="H2853" s="6" t="b">
        <v>0</v>
      </c>
      <c r="I2853" s="6" t="b">
        <v>0</v>
      </c>
      <c r="J2853" s="6" t="b">
        <v>0</v>
      </c>
      <c r="K2853" s="106"/>
      <c r="L2853" s="43"/>
      <c r="M2853" s="24"/>
      <c r="N2853" s="6"/>
      <c r="O2853" s="6" t="b">
        <v>0</v>
      </c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43"/>
      <c r="AA2853" s="43"/>
      <c r="AB2853" s="43" t="s">
        <v>339</v>
      </c>
      <c r="AC2853" s="6" t="s">
        <v>339</v>
      </c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</row>
    <row r="2854">
      <c r="A2854" s="6"/>
      <c r="B2854" s="6"/>
      <c r="C2854" s="6"/>
      <c r="D2854" s="6"/>
      <c r="E2854" s="6"/>
      <c r="F2854" s="6" t="s">
        <v>96</v>
      </c>
      <c r="G2854" s="6"/>
      <c r="H2854" s="6" t="b">
        <v>0</v>
      </c>
      <c r="I2854" s="6" t="b">
        <v>0</v>
      </c>
      <c r="J2854" s="6" t="b">
        <v>0</v>
      </c>
      <c r="K2854" s="106"/>
      <c r="L2854" s="43"/>
      <c r="M2854" s="24"/>
      <c r="N2854" s="6"/>
      <c r="O2854" s="6" t="b">
        <v>0</v>
      </c>
      <c r="P2854" s="6"/>
      <c r="Q2854" s="6"/>
      <c r="R2854" s="6"/>
      <c r="S2854" s="6"/>
      <c r="T2854" s="6"/>
      <c r="U2854" s="6"/>
      <c r="V2854" s="6"/>
      <c r="W2854" s="6"/>
      <c r="X2854" s="6"/>
      <c r="Y2854" s="6"/>
      <c r="Z2854" s="43"/>
      <c r="AA2854" s="43"/>
      <c r="AB2854" s="43" t="s">
        <v>339</v>
      </c>
      <c r="AC2854" s="6" t="s">
        <v>339</v>
      </c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6"/>
      <c r="AO2854" s="6"/>
      <c r="AP2854" s="6"/>
      <c r="AQ2854" s="6"/>
      <c r="AR2854" s="6"/>
    </row>
    <row r="2855">
      <c r="A2855" s="6"/>
      <c r="B2855" s="6"/>
      <c r="C2855" s="6"/>
      <c r="D2855" s="6"/>
      <c r="E2855" s="6"/>
      <c r="F2855" s="6" t="s">
        <v>96</v>
      </c>
      <c r="G2855" s="6"/>
      <c r="H2855" s="6" t="b">
        <v>0</v>
      </c>
      <c r="I2855" s="6" t="b">
        <v>0</v>
      </c>
      <c r="J2855" s="6" t="b">
        <v>0</v>
      </c>
      <c r="K2855" s="106"/>
      <c r="L2855" s="43"/>
      <c r="M2855" s="24"/>
      <c r="N2855" s="6"/>
      <c r="O2855" s="6" t="b">
        <v>0</v>
      </c>
      <c r="P2855" s="6"/>
      <c r="Q2855" s="6"/>
      <c r="R2855" s="6"/>
      <c r="S2855" s="6"/>
      <c r="T2855" s="6"/>
      <c r="U2855" s="6"/>
      <c r="V2855" s="6"/>
      <c r="W2855" s="6"/>
      <c r="X2855" s="6"/>
      <c r="Y2855" s="6"/>
      <c r="Z2855" s="43"/>
      <c r="AA2855" s="43"/>
      <c r="AB2855" s="43" t="s">
        <v>339</v>
      </c>
      <c r="AC2855" s="6" t="s">
        <v>339</v>
      </c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6"/>
      <c r="AO2855" s="6"/>
      <c r="AP2855" s="6"/>
      <c r="AQ2855" s="6"/>
      <c r="AR2855" s="6"/>
    </row>
    <row r="2856">
      <c r="A2856" s="6"/>
      <c r="B2856" s="6"/>
      <c r="C2856" s="6"/>
      <c r="D2856" s="6"/>
      <c r="E2856" s="6"/>
      <c r="F2856" s="6" t="s">
        <v>96</v>
      </c>
      <c r="G2856" s="6"/>
      <c r="H2856" s="6" t="b">
        <v>0</v>
      </c>
      <c r="I2856" s="6" t="b">
        <v>0</v>
      </c>
      <c r="J2856" s="6" t="b">
        <v>0</v>
      </c>
      <c r="K2856" s="106"/>
      <c r="L2856" s="43"/>
      <c r="M2856" s="24"/>
      <c r="N2856" s="6"/>
      <c r="O2856" s="6" t="b">
        <v>0</v>
      </c>
      <c r="P2856" s="6"/>
      <c r="Q2856" s="6"/>
      <c r="R2856" s="6"/>
      <c r="S2856" s="6"/>
      <c r="T2856" s="6"/>
      <c r="U2856" s="6"/>
      <c r="V2856" s="6"/>
      <c r="W2856" s="6"/>
      <c r="X2856" s="6"/>
      <c r="Y2856" s="6"/>
      <c r="Z2856" s="43"/>
      <c r="AA2856" s="43"/>
      <c r="AB2856" s="43" t="s">
        <v>339</v>
      </c>
      <c r="AC2856" s="6" t="s">
        <v>339</v>
      </c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</row>
    <row r="2857">
      <c r="A2857" s="6"/>
      <c r="B2857" s="6"/>
      <c r="C2857" s="6"/>
      <c r="D2857" s="6"/>
      <c r="E2857" s="6"/>
      <c r="F2857" s="6" t="s">
        <v>96</v>
      </c>
      <c r="G2857" s="6"/>
      <c r="H2857" s="6" t="b">
        <v>0</v>
      </c>
      <c r="I2857" s="6" t="b">
        <v>0</v>
      </c>
      <c r="J2857" s="6" t="b">
        <v>0</v>
      </c>
      <c r="K2857" s="106"/>
      <c r="L2857" s="43"/>
      <c r="M2857" s="24"/>
      <c r="N2857" s="6"/>
      <c r="O2857" s="6" t="b">
        <v>0</v>
      </c>
      <c r="P2857" s="6"/>
      <c r="Q2857" s="6"/>
      <c r="R2857" s="6"/>
      <c r="S2857" s="6"/>
      <c r="T2857" s="6"/>
      <c r="U2857" s="6"/>
      <c r="V2857" s="6"/>
      <c r="W2857" s="6"/>
      <c r="X2857" s="6"/>
      <c r="Y2857" s="6"/>
      <c r="Z2857" s="43"/>
      <c r="AA2857" s="43"/>
      <c r="AB2857" s="43" t="s">
        <v>339</v>
      </c>
      <c r="AC2857" s="6" t="s">
        <v>339</v>
      </c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</row>
    <row r="2858">
      <c r="A2858" s="6"/>
      <c r="B2858" s="6"/>
      <c r="C2858" s="6"/>
      <c r="D2858" s="6"/>
      <c r="E2858" s="6"/>
      <c r="F2858" s="6" t="s">
        <v>96</v>
      </c>
      <c r="G2858" s="6"/>
      <c r="H2858" s="6" t="b">
        <v>0</v>
      </c>
      <c r="I2858" s="6" t="b">
        <v>0</v>
      </c>
      <c r="J2858" s="6" t="b">
        <v>0</v>
      </c>
      <c r="K2858" s="106"/>
      <c r="L2858" s="43"/>
      <c r="M2858" s="24"/>
      <c r="N2858" s="6"/>
      <c r="O2858" s="6" t="b">
        <v>0</v>
      </c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43"/>
      <c r="AA2858" s="43"/>
      <c r="AB2858" s="43" t="s">
        <v>339</v>
      </c>
      <c r="AC2858" s="6" t="s">
        <v>339</v>
      </c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</row>
    <row r="2859">
      <c r="A2859" s="6"/>
      <c r="B2859" s="6"/>
      <c r="C2859" s="6"/>
      <c r="D2859" s="6"/>
      <c r="E2859" s="6"/>
      <c r="F2859" s="6" t="s">
        <v>96</v>
      </c>
      <c r="G2859" s="6"/>
      <c r="H2859" s="6" t="b">
        <v>0</v>
      </c>
      <c r="I2859" s="6" t="b">
        <v>0</v>
      </c>
      <c r="J2859" s="6" t="b">
        <v>0</v>
      </c>
      <c r="K2859" s="106"/>
      <c r="L2859" s="43"/>
      <c r="M2859" s="24"/>
      <c r="N2859" s="6"/>
      <c r="O2859" s="6" t="b">
        <v>0</v>
      </c>
      <c r="P2859" s="6"/>
      <c r="Q2859" s="6"/>
      <c r="R2859" s="6"/>
      <c r="S2859" s="6"/>
      <c r="T2859" s="6"/>
      <c r="U2859" s="6"/>
      <c r="V2859" s="6"/>
      <c r="W2859" s="6"/>
      <c r="X2859" s="6"/>
      <c r="Y2859" s="6"/>
      <c r="Z2859" s="43"/>
      <c r="AA2859" s="43"/>
      <c r="AB2859" s="43" t="s">
        <v>339</v>
      </c>
      <c r="AC2859" s="6" t="s">
        <v>339</v>
      </c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</row>
    <row r="2860">
      <c r="A2860" s="6"/>
      <c r="B2860" s="6"/>
      <c r="C2860" s="6"/>
      <c r="D2860" s="6"/>
      <c r="E2860" s="6"/>
      <c r="F2860" s="6" t="s">
        <v>96</v>
      </c>
      <c r="G2860" s="6"/>
      <c r="H2860" s="6" t="b">
        <v>0</v>
      </c>
      <c r="I2860" s="6" t="b">
        <v>0</v>
      </c>
      <c r="J2860" s="6" t="b">
        <v>0</v>
      </c>
      <c r="K2860" s="106"/>
      <c r="L2860" s="43"/>
      <c r="M2860" s="24"/>
      <c r="N2860" s="6"/>
      <c r="O2860" s="6" t="b">
        <v>0</v>
      </c>
      <c r="P2860" s="6"/>
      <c r="Q2860" s="6"/>
      <c r="R2860" s="6"/>
      <c r="S2860" s="6"/>
      <c r="T2860" s="6"/>
      <c r="U2860" s="6"/>
      <c r="V2860" s="6"/>
      <c r="W2860" s="6"/>
      <c r="X2860" s="6"/>
      <c r="Y2860" s="6"/>
      <c r="Z2860" s="43"/>
      <c r="AA2860" s="43"/>
      <c r="AB2860" s="43" t="s">
        <v>339</v>
      </c>
      <c r="AC2860" s="6" t="s">
        <v>339</v>
      </c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</row>
    <row r="2861">
      <c r="A2861" s="6"/>
      <c r="B2861" s="6"/>
      <c r="C2861" s="6"/>
      <c r="D2861" s="6"/>
      <c r="E2861" s="6"/>
      <c r="F2861" s="6" t="s">
        <v>96</v>
      </c>
      <c r="G2861" s="6"/>
      <c r="H2861" s="6" t="b">
        <v>0</v>
      </c>
      <c r="I2861" s="6" t="b">
        <v>0</v>
      </c>
      <c r="J2861" s="6" t="b">
        <v>0</v>
      </c>
      <c r="K2861" s="106"/>
      <c r="L2861" s="43"/>
      <c r="M2861" s="24"/>
      <c r="N2861" s="6"/>
      <c r="O2861" s="6" t="b">
        <v>0</v>
      </c>
      <c r="P2861" s="6"/>
      <c r="Q2861" s="6"/>
      <c r="R2861" s="6"/>
      <c r="S2861" s="6"/>
      <c r="T2861" s="6"/>
      <c r="U2861" s="6"/>
      <c r="V2861" s="6"/>
      <c r="W2861" s="6"/>
      <c r="X2861" s="6"/>
      <c r="Y2861" s="6"/>
      <c r="Z2861" s="43"/>
      <c r="AA2861" s="43"/>
      <c r="AB2861" s="43" t="s">
        <v>339</v>
      </c>
      <c r="AC2861" s="6" t="s">
        <v>339</v>
      </c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</row>
    <row r="2862">
      <c r="A2862" s="6"/>
      <c r="B2862" s="6"/>
      <c r="C2862" s="6"/>
      <c r="D2862" s="6"/>
      <c r="E2862" s="6"/>
      <c r="F2862" s="6" t="s">
        <v>96</v>
      </c>
      <c r="G2862" s="6"/>
      <c r="H2862" s="6" t="b">
        <v>0</v>
      </c>
      <c r="I2862" s="6" t="b">
        <v>0</v>
      </c>
      <c r="J2862" s="6" t="b">
        <v>0</v>
      </c>
      <c r="K2862" s="106"/>
      <c r="L2862" s="43"/>
      <c r="M2862" s="24"/>
      <c r="N2862" s="6"/>
      <c r="O2862" s="6" t="b">
        <v>0</v>
      </c>
      <c r="P2862" s="6"/>
      <c r="Q2862" s="6"/>
      <c r="R2862" s="6"/>
      <c r="S2862" s="6"/>
      <c r="T2862" s="6"/>
      <c r="U2862" s="6"/>
      <c r="V2862" s="6"/>
      <c r="W2862" s="6"/>
      <c r="X2862" s="6"/>
      <c r="Y2862" s="6"/>
      <c r="Z2862" s="43"/>
      <c r="AA2862" s="43"/>
      <c r="AB2862" s="43" t="s">
        <v>339</v>
      </c>
      <c r="AC2862" s="6" t="s">
        <v>339</v>
      </c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</row>
    <row r="2863">
      <c r="A2863" s="6"/>
      <c r="B2863" s="6"/>
      <c r="C2863" s="6"/>
      <c r="D2863" s="6"/>
      <c r="E2863" s="6"/>
      <c r="F2863" s="6" t="s">
        <v>96</v>
      </c>
      <c r="G2863" s="6"/>
      <c r="H2863" s="6" t="b">
        <v>0</v>
      </c>
      <c r="I2863" s="6" t="b">
        <v>0</v>
      </c>
      <c r="J2863" s="6" t="b">
        <v>0</v>
      </c>
      <c r="K2863" s="106"/>
      <c r="L2863" s="43"/>
      <c r="M2863" s="24"/>
      <c r="N2863" s="6"/>
      <c r="O2863" s="6" t="b">
        <v>0</v>
      </c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43"/>
      <c r="AA2863" s="43"/>
      <c r="AB2863" s="43" t="s">
        <v>339</v>
      </c>
      <c r="AC2863" s="6" t="s">
        <v>339</v>
      </c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</row>
    <row r="2864">
      <c r="A2864" s="6"/>
      <c r="B2864" s="6"/>
      <c r="C2864" s="6"/>
      <c r="D2864" s="6"/>
      <c r="E2864" s="6"/>
      <c r="F2864" s="6" t="s">
        <v>96</v>
      </c>
      <c r="G2864" s="6"/>
      <c r="H2864" s="6" t="b">
        <v>0</v>
      </c>
      <c r="I2864" s="6" t="b">
        <v>0</v>
      </c>
      <c r="J2864" s="6" t="b">
        <v>0</v>
      </c>
      <c r="K2864" s="106"/>
      <c r="L2864" s="43"/>
      <c r="M2864" s="24"/>
      <c r="N2864" s="6"/>
      <c r="O2864" s="6" t="b">
        <v>0</v>
      </c>
      <c r="P2864" s="6"/>
      <c r="Q2864" s="6"/>
      <c r="R2864" s="6"/>
      <c r="S2864" s="6"/>
      <c r="T2864" s="6"/>
      <c r="U2864" s="6"/>
      <c r="V2864" s="6"/>
      <c r="W2864" s="6"/>
      <c r="X2864" s="6"/>
      <c r="Y2864" s="6"/>
      <c r="Z2864" s="43"/>
      <c r="AA2864" s="43"/>
      <c r="AB2864" s="43" t="s">
        <v>339</v>
      </c>
      <c r="AC2864" s="6" t="s">
        <v>339</v>
      </c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</row>
    <row r="2865">
      <c r="A2865" s="6"/>
      <c r="B2865" s="6"/>
      <c r="C2865" s="6"/>
      <c r="D2865" s="6"/>
      <c r="E2865" s="6"/>
      <c r="F2865" s="6" t="s">
        <v>96</v>
      </c>
      <c r="G2865" s="6"/>
      <c r="H2865" s="6" t="b">
        <v>0</v>
      </c>
      <c r="I2865" s="6" t="b">
        <v>0</v>
      </c>
      <c r="J2865" s="6" t="b">
        <v>0</v>
      </c>
      <c r="K2865" s="106"/>
      <c r="L2865" s="43"/>
      <c r="M2865" s="24"/>
      <c r="N2865" s="6"/>
      <c r="O2865" s="6" t="b">
        <v>0</v>
      </c>
      <c r="P2865" s="6"/>
      <c r="Q2865" s="6"/>
      <c r="R2865" s="6"/>
      <c r="S2865" s="6"/>
      <c r="T2865" s="6"/>
      <c r="U2865" s="6"/>
      <c r="V2865" s="6"/>
      <c r="W2865" s="6"/>
      <c r="X2865" s="6"/>
      <c r="Y2865" s="6"/>
      <c r="Z2865" s="43"/>
      <c r="AA2865" s="43"/>
      <c r="AB2865" s="43" t="s">
        <v>339</v>
      </c>
      <c r="AC2865" s="6" t="s">
        <v>339</v>
      </c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</row>
    <row r="2866">
      <c r="A2866" s="6"/>
      <c r="B2866" s="6"/>
      <c r="C2866" s="6"/>
      <c r="D2866" s="6"/>
      <c r="E2866" s="6"/>
      <c r="F2866" s="6" t="s">
        <v>96</v>
      </c>
      <c r="G2866" s="6"/>
      <c r="H2866" s="6" t="b">
        <v>0</v>
      </c>
      <c r="I2866" s="6" t="b">
        <v>0</v>
      </c>
      <c r="J2866" s="6" t="b">
        <v>0</v>
      </c>
      <c r="K2866" s="106"/>
      <c r="L2866" s="43"/>
      <c r="M2866" s="24"/>
      <c r="N2866" s="6"/>
      <c r="O2866" s="6" t="b">
        <v>0</v>
      </c>
      <c r="P2866" s="6"/>
      <c r="Q2866" s="6"/>
      <c r="R2866" s="6"/>
      <c r="S2866" s="6"/>
      <c r="T2866" s="6"/>
      <c r="U2866" s="6"/>
      <c r="V2866" s="6"/>
      <c r="W2866" s="6"/>
      <c r="X2866" s="6"/>
      <c r="Y2866" s="6"/>
      <c r="Z2866" s="43"/>
      <c r="AA2866" s="43"/>
      <c r="AB2866" s="43" t="s">
        <v>339</v>
      </c>
      <c r="AC2866" s="6" t="s">
        <v>339</v>
      </c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</row>
    <row r="2867">
      <c r="A2867" s="6"/>
      <c r="B2867" s="6"/>
      <c r="C2867" s="6"/>
      <c r="D2867" s="6"/>
      <c r="E2867" s="6"/>
      <c r="F2867" s="6" t="s">
        <v>96</v>
      </c>
      <c r="G2867" s="6"/>
      <c r="H2867" s="6" t="b">
        <v>0</v>
      </c>
      <c r="I2867" s="6" t="b">
        <v>0</v>
      </c>
      <c r="J2867" s="6" t="b">
        <v>0</v>
      </c>
      <c r="K2867" s="106"/>
      <c r="L2867" s="43"/>
      <c r="M2867" s="24"/>
      <c r="N2867" s="6"/>
      <c r="O2867" s="6" t="b">
        <v>0</v>
      </c>
      <c r="P2867" s="6"/>
      <c r="Q2867" s="6"/>
      <c r="R2867" s="6"/>
      <c r="S2867" s="6"/>
      <c r="T2867" s="6"/>
      <c r="U2867" s="6"/>
      <c r="V2867" s="6"/>
      <c r="W2867" s="6"/>
      <c r="X2867" s="6"/>
      <c r="Y2867" s="6"/>
      <c r="Z2867" s="43"/>
      <c r="AA2867" s="43"/>
      <c r="AB2867" s="43" t="s">
        <v>339</v>
      </c>
      <c r="AC2867" s="6" t="s">
        <v>339</v>
      </c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6"/>
      <c r="AO2867" s="6"/>
      <c r="AP2867" s="6"/>
      <c r="AQ2867" s="6"/>
      <c r="AR2867" s="6"/>
    </row>
    <row r="2868">
      <c r="A2868" s="6"/>
      <c r="B2868" s="6"/>
      <c r="C2868" s="6"/>
      <c r="D2868" s="6"/>
      <c r="E2868" s="6"/>
      <c r="F2868" s="6" t="s">
        <v>96</v>
      </c>
      <c r="G2868" s="6"/>
      <c r="H2868" s="6" t="b">
        <v>0</v>
      </c>
      <c r="I2868" s="6" t="b">
        <v>0</v>
      </c>
      <c r="J2868" s="6" t="b">
        <v>0</v>
      </c>
      <c r="K2868" s="106"/>
      <c r="L2868" s="43"/>
      <c r="M2868" s="24"/>
      <c r="N2868" s="6"/>
      <c r="O2868" s="6" t="b">
        <v>0</v>
      </c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43"/>
      <c r="AA2868" s="43"/>
      <c r="AB2868" s="43" t="s">
        <v>339</v>
      </c>
      <c r="AC2868" s="6" t="s">
        <v>339</v>
      </c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</row>
    <row r="2869">
      <c r="A2869" s="6"/>
      <c r="B2869" s="6"/>
      <c r="C2869" s="6"/>
      <c r="D2869" s="6"/>
      <c r="E2869" s="6"/>
      <c r="F2869" s="6" t="s">
        <v>96</v>
      </c>
      <c r="G2869" s="6"/>
      <c r="H2869" s="6" t="b">
        <v>0</v>
      </c>
      <c r="I2869" s="6" t="b">
        <v>0</v>
      </c>
      <c r="J2869" s="6" t="b">
        <v>0</v>
      </c>
      <c r="K2869" s="106"/>
      <c r="L2869" s="43"/>
      <c r="M2869" s="24"/>
      <c r="N2869" s="6"/>
      <c r="O2869" s="6" t="b">
        <v>0</v>
      </c>
      <c r="P2869" s="6"/>
      <c r="Q2869" s="6"/>
      <c r="R2869" s="6"/>
      <c r="S2869" s="6"/>
      <c r="T2869" s="6"/>
      <c r="U2869" s="6"/>
      <c r="V2869" s="6"/>
      <c r="W2869" s="6"/>
      <c r="X2869" s="6"/>
      <c r="Y2869" s="6"/>
      <c r="Z2869" s="43"/>
      <c r="AA2869" s="43"/>
      <c r="AB2869" s="43" t="s">
        <v>339</v>
      </c>
      <c r="AC2869" s="6" t="s">
        <v>339</v>
      </c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6"/>
      <c r="AO2869" s="6"/>
      <c r="AP2869" s="6"/>
      <c r="AQ2869" s="6"/>
      <c r="AR2869" s="6"/>
    </row>
    <row r="2870">
      <c r="A2870" s="6"/>
      <c r="B2870" s="6"/>
      <c r="C2870" s="6"/>
      <c r="D2870" s="6"/>
      <c r="E2870" s="6"/>
      <c r="F2870" s="6" t="s">
        <v>96</v>
      </c>
      <c r="G2870" s="6"/>
      <c r="H2870" s="6" t="b">
        <v>0</v>
      </c>
      <c r="I2870" s="6" t="b">
        <v>0</v>
      </c>
      <c r="J2870" s="6" t="b">
        <v>0</v>
      </c>
      <c r="K2870" s="106"/>
      <c r="L2870" s="43"/>
      <c r="M2870" s="24"/>
      <c r="N2870" s="6"/>
      <c r="O2870" s="6" t="b">
        <v>0</v>
      </c>
      <c r="P2870" s="6"/>
      <c r="Q2870" s="6"/>
      <c r="R2870" s="6"/>
      <c r="S2870" s="6"/>
      <c r="T2870" s="6"/>
      <c r="U2870" s="6"/>
      <c r="V2870" s="6"/>
      <c r="W2870" s="6"/>
      <c r="X2870" s="6"/>
      <c r="Y2870" s="6"/>
      <c r="Z2870" s="43"/>
      <c r="AA2870" s="43"/>
      <c r="AB2870" s="43" t="s">
        <v>339</v>
      </c>
      <c r="AC2870" s="6" t="s">
        <v>339</v>
      </c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</row>
    <row r="2871">
      <c r="A2871" s="6"/>
      <c r="B2871" s="6"/>
      <c r="C2871" s="6"/>
      <c r="D2871" s="6"/>
      <c r="E2871" s="6"/>
      <c r="F2871" s="6" t="s">
        <v>96</v>
      </c>
      <c r="G2871" s="6"/>
      <c r="H2871" s="6" t="b">
        <v>0</v>
      </c>
      <c r="I2871" s="6" t="b">
        <v>0</v>
      </c>
      <c r="J2871" s="6" t="b">
        <v>0</v>
      </c>
      <c r="K2871" s="106"/>
      <c r="L2871" s="43"/>
      <c r="M2871" s="24"/>
      <c r="N2871" s="6"/>
      <c r="O2871" s="6" t="b">
        <v>0</v>
      </c>
      <c r="P2871" s="6"/>
      <c r="Q2871" s="6"/>
      <c r="R2871" s="6"/>
      <c r="S2871" s="6"/>
      <c r="T2871" s="6"/>
      <c r="U2871" s="6"/>
      <c r="V2871" s="6"/>
      <c r="W2871" s="6"/>
      <c r="X2871" s="6"/>
      <c r="Y2871" s="6"/>
      <c r="Z2871" s="43"/>
      <c r="AA2871" s="43"/>
      <c r="AB2871" s="43" t="s">
        <v>339</v>
      </c>
      <c r="AC2871" s="6" t="s">
        <v>339</v>
      </c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6"/>
      <c r="AO2871" s="6"/>
      <c r="AP2871" s="6"/>
      <c r="AQ2871" s="6"/>
      <c r="AR2871" s="6"/>
    </row>
    <row r="2872">
      <c r="A2872" s="6"/>
      <c r="B2872" s="6"/>
      <c r="C2872" s="6"/>
      <c r="D2872" s="6"/>
      <c r="E2872" s="6"/>
      <c r="F2872" s="6" t="s">
        <v>96</v>
      </c>
      <c r="G2872" s="6"/>
      <c r="H2872" s="6" t="b">
        <v>0</v>
      </c>
      <c r="I2872" s="6" t="b">
        <v>0</v>
      </c>
      <c r="J2872" s="6" t="b">
        <v>0</v>
      </c>
      <c r="K2872" s="106"/>
      <c r="L2872" s="43"/>
      <c r="M2872" s="24"/>
      <c r="N2872" s="6"/>
      <c r="O2872" s="6" t="b">
        <v>0</v>
      </c>
      <c r="P2872" s="6"/>
      <c r="Q2872" s="6"/>
      <c r="R2872" s="6"/>
      <c r="S2872" s="6"/>
      <c r="T2872" s="6"/>
      <c r="U2872" s="6"/>
      <c r="V2872" s="6"/>
      <c r="W2872" s="6"/>
      <c r="X2872" s="6"/>
      <c r="Y2872" s="6"/>
      <c r="Z2872" s="43"/>
      <c r="AA2872" s="43"/>
      <c r="AB2872" s="43" t="s">
        <v>339</v>
      </c>
      <c r="AC2872" s="6" t="s">
        <v>339</v>
      </c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6"/>
      <c r="AO2872" s="6"/>
      <c r="AP2872" s="6"/>
      <c r="AQ2872" s="6"/>
      <c r="AR2872" s="6"/>
    </row>
    <row r="2873">
      <c r="A2873" s="6"/>
      <c r="B2873" s="6"/>
      <c r="C2873" s="6"/>
      <c r="D2873" s="6"/>
      <c r="E2873" s="6"/>
      <c r="F2873" s="6" t="s">
        <v>96</v>
      </c>
      <c r="G2873" s="6"/>
      <c r="H2873" s="6" t="b">
        <v>0</v>
      </c>
      <c r="I2873" s="6" t="b">
        <v>0</v>
      </c>
      <c r="J2873" s="6" t="b">
        <v>0</v>
      </c>
      <c r="K2873" s="106"/>
      <c r="L2873" s="43"/>
      <c r="M2873" s="24"/>
      <c r="N2873" s="6"/>
      <c r="O2873" s="6" t="b">
        <v>0</v>
      </c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43"/>
      <c r="AA2873" s="43"/>
      <c r="AB2873" s="43" t="s">
        <v>339</v>
      </c>
      <c r="AC2873" s="6" t="s">
        <v>339</v>
      </c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6"/>
      <c r="AO2873" s="6"/>
      <c r="AP2873" s="6"/>
      <c r="AQ2873" s="6"/>
      <c r="AR2873" s="6"/>
    </row>
    <row r="2874">
      <c r="A2874" s="6"/>
      <c r="B2874" s="6"/>
      <c r="C2874" s="6"/>
      <c r="D2874" s="6"/>
      <c r="E2874" s="6"/>
      <c r="F2874" s="6" t="s">
        <v>96</v>
      </c>
      <c r="G2874" s="6"/>
      <c r="H2874" s="6" t="b">
        <v>0</v>
      </c>
      <c r="I2874" s="6" t="b">
        <v>0</v>
      </c>
      <c r="J2874" s="6" t="b">
        <v>0</v>
      </c>
      <c r="K2874" s="106"/>
      <c r="L2874" s="43"/>
      <c r="M2874" s="24"/>
      <c r="N2874" s="6"/>
      <c r="O2874" s="6" t="b">
        <v>0</v>
      </c>
      <c r="P2874" s="6"/>
      <c r="Q2874" s="6"/>
      <c r="R2874" s="6"/>
      <c r="S2874" s="6"/>
      <c r="T2874" s="6"/>
      <c r="U2874" s="6"/>
      <c r="V2874" s="6"/>
      <c r="W2874" s="6"/>
      <c r="X2874" s="6"/>
      <c r="Y2874" s="6"/>
      <c r="Z2874" s="43"/>
      <c r="AA2874" s="43"/>
      <c r="AB2874" s="43" t="s">
        <v>339</v>
      </c>
      <c r="AC2874" s="6" t="s">
        <v>339</v>
      </c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</row>
    <row r="2875">
      <c r="A2875" s="6"/>
      <c r="B2875" s="6"/>
      <c r="C2875" s="6"/>
      <c r="D2875" s="6"/>
      <c r="E2875" s="6"/>
      <c r="F2875" s="6" t="s">
        <v>96</v>
      </c>
      <c r="G2875" s="6"/>
      <c r="H2875" s="6" t="b">
        <v>0</v>
      </c>
      <c r="I2875" s="6" t="b">
        <v>0</v>
      </c>
      <c r="J2875" s="6" t="b">
        <v>0</v>
      </c>
      <c r="K2875" s="106"/>
      <c r="L2875" s="43"/>
      <c r="M2875" s="24"/>
      <c r="N2875" s="6"/>
      <c r="O2875" s="6" t="b">
        <v>0</v>
      </c>
      <c r="P2875" s="6"/>
      <c r="Q2875" s="6"/>
      <c r="R2875" s="6"/>
      <c r="S2875" s="6"/>
      <c r="T2875" s="6"/>
      <c r="U2875" s="6"/>
      <c r="V2875" s="6"/>
      <c r="W2875" s="6"/>
      <c r="X2875" s="6"/>
      <c r="Y2875" s="6"/>
      <c r="Z2875" s="43"/>
      <c r="AA2875" s="43"/>
      <c r="AB2875" s="43" t="s">
        <v>339</v>
      </c>
      <c r="AC2875" s="6" t="s">
        <v>339</v>
      </c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6"/>
      <c r="AO2875" s="6"/>
      <c r="AP2875" s="6"/>
      <c r="AQ2875" s="6"/>
      <c r="AR2875" s="6"/>
    </row>
    <row r="2876">
      <c r="A2876" s="6"/>
      <c r="B2876" s="6"/>
      <c r="C2876" s="6"/>
      <c r="D2876" s="6"/>
      <c r="E2876" s="6"/>
      <c r="F2876" s="6" t="s">
        <v>96</v>
      </c>
      <c r="G2876" s="6"/>
      <c r="H2876" s="6" t="b">
        <v>0</v>
      </c>
      <c r="I2876" s="6" t="b">
        <v>0</v>
      </c>
      <c r="J2876" s="6" t="b">
        <v>0</v>
      </c>
      <c r="K2876" s="106"/>
      <c r="L2876" s="43"/>
      <c r="M2876" s="24"/>
      <c r="N2876" s="6"/>
      <c r="O2876" s="6" t="b">
        <v>0</v>
      </c>
      <c r="P2876" s="6"/>
      <c r="Q2876" s="6"/>
      <c r="R2876" s="6"/>
      <c r="S2876" s="6"/>
      <c r="T2876" s="6"/>
      <c r="U2876" s="6"/>
      <c r="V2876" s="6"/>
      <c r="W2876" s="6"/>
      <c r="X2876" s="6"/>
      <c r="Y2876" s="6"/>
      <c r="Z2876" s="43"/>
      <c r="AA2876" s="43"/>
      <c r="AB2876" s="43" t="s">
        <v>339</v>
      </c>
      <c r="AC2876" s="6" t="s">
        <v>339</v>
      </c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</row>
    <row r="2877">
      <c r="A2877" s="6"/>
      <c r="B2877" s="6"/>
      <c r="C2877" s="6"/>
      <c r="D2877" s="6"/>
      <c r="E2877" s="6"/>
      <c r="F2877" s="6" t="s">
        <v>96</v>
      </c>
      <c r="G2877" s="6"/>
      <c r="H2877" s="6" t="b">
        <v>0</v>
      </c>
      <c r="I2877" s="6" t="b">
        <v>0</v>
      </c>
      <c r="J2877" s="6" t="b">
        <v>0</v>
      </c>
      <c r="K2877" s="106"/>
      <c r="L2877" s="43"/>
      <c r="M2877" s="24"/>
      <c r="N2877" s="6"/>
      <c r="O2877" s="6" t="b">
        <v>0</v>
      </c>
      <c r="P2877" s="6"/>
      <c r="Q2877" s="6"/>
      <c r="R2877" s="6"/>
      <c r="S2877" s="6"/>
      <c r="T2877" s="6"/>
      <c r="U2877" s="6"/>
      <c r="V2877" s="6"/>
      <c r="W2877" s="6"/>
      <c r="X2877" s="6"/>
      <c r="Y2877" s="6"/>
      <c r="Z2877" s="43"/>
      <c r="AA2877" s="43"/>
      <c r="AB2877" s="43" t="s">
        <v>339</v>
      </c>
      <c r="AC2877" s="6" t="s">
        <v>339</v>
      </c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6"/>
      <c r="AO2877" s="6"/>
      <c r="AP2877" s="6"/>
      <c r="AQ2877" s="6"/>
      <c r="AR2877" s="6"/>
    </row>
    <row r="2878">
      <c r="A2878" s="6"/>
      <c r="B2878" s="6"/>
      <c r="C2878" s="6"/>
      <c r="D2878" s="6"/>
      <c r="E2878" s="6"/>
      <c r="F2878" s="6" t="s">
        <v>96</v>
      </c>
      <c r="G2878" s="6"/>
      <c r="H2878" s="6" t="b">
        <v>0</v>
      </c>
      <c r="I2878" s="6" t="b">
        <v>0</v>
      </c>
      <c r="J2878" s="6" t="b">
        <v>0</v>
      </c>
      <c r="K2878" s="106"/>
      <c r="L2878" s="43"/>
      <c r="M2878" s="24"/>
      <c r="N2878" s="6"/>
      <c r="O2878" s="6" t="b">
        <v>0</v>
      </c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43"/>
      <c r="AA2878" s="43"/>
      <c r="AB2878" s="43" t="s">
        <v>339</v>
      </c>
      <c r="AC2878" s="6" t="s">
        <v>339</v>
      </c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</row>
    <row r="2879">
      <c r="A2879" s="6"/>
      <c r="B2879" s="6"/>
      <c r="C2879" s="6"/>
      <c r="D2879" s="6"/>
      <c r="E2879" s="6"/>
      <c r="F2879" s="6" t="s">
        <v>96</v>
      </c>
      <c r="G2879" s="6"/>
      <c r="H2879" s="6" t="b">
        <v>0</v>
      </c>
      <c r="I2879" s="6" t="b">
        <v>0</v>
      </c>
      <c r="J2879" s="6" t="b">
        <v>0</v>
      </c>
      <c r="K2879" s="106"/>
      <c r="L2879" s="43"/>
      <c r="M2879" s="24"/>
      <c r="N2879" s="6"/>
      <c r="O2879" s="6" t="b">
        <v>0</v>
      </c>
      <c r="P2879" s="6"/>
      <c r="Q2879" s="6"/>
      <c r="R2879" s="6"/>
      <c r="S2879" s="6"/>
      <c r="T2879" s="6"/>
      <c r="U2879" s="6"/>
      <c r="V2879" s="6"/>
      <c r="W2879" s="6"/>
      <c r="X2879" s="6"/>
      <c r="Y2879" s="6"/>
      <c r="Z2879" s="43"/>
      <c r="AA2879" s="43"/>
      <c r="AB2879" s="43" t="s">
        <v>339</v>
      </c>
      <c r="AC2879" s="6" t="s">
        <v>339</v>
      </c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</row>
    <row r="2880">
      <c r="A2880" s="6"/>
      <c r="B2880" s="6"/>
      <c r="C2880" s="6"/>
      <c r="D2880" s="6"/>
      <c r="E2880" s="6"/>
      <c r="F2880" s="6" t="s">
        <v>96</v>
      </c>
      <c r="G2880" s="6"/>
      <c r="H2880" s="6" t="b">
        <v>0</v>
      </c>
      <c r="I2880" s="6" t="b">
        <v>0</v>
      </c>
      <c r="J2880" s="6" t="b">
        <v>0</v>
      </c>
      <c r="K2880" s="106"/>
      <c r="L2880" s="43"/>
      <c r="M2880" s="24"/>
      <c r="N2880" s="6"/>
      <c r="O2880" s="6" t="b">
        <v>0</v>
      </c>
      <c r="P2880" s="6"/>
      <c r="Q2880" s="6"/>
      <c r="R2880" s="6"/>
      <c r="S2880" s="6"/>
      <c r="T2880" s="6"/>
      <c r="U2880" s="6"/>
      <c r="V2880" s="6"/>
      <c r="W2880" s="6"/>
      <c r="X2880" s="6"/>
      <c r="Y2880" s="6"/>
      <c r="Z2880" s="43"/>
      <c r="AA2880" s="43"/>
      <c r="AB2880" s="43" t="s">
        <v>339</v>
      </c>
      <c r="AC2880" s="6" t="s">
        <v>339</v>
      </c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</row>
    <row r="2881">
      <c r="A2881" s="6"/>
      <c r="B2881" s="6"/>
      <c r="C2881" s="6"/>
      <c r="D2881" s="6"/>
      <c r="E2881" s="6"/>
      <c r="F2881" s="6" t="s">
        <v>96</v>
      </c>
      <c r="G2881" s="6"/>
      <c r="H2881" s="6" t="b">
        <v>0</v>
      </c>
      <c r="I2881" s="6" t="b">
        <v>0</v>
      </c>
      <c r="J2881" s="6" t="b">
        <v>0</v>
      </c>
      <c r="K2881" s="106"/>
      <c r="L2881" s="43"/>
      <c r="M2881" s="24"/>
      <c r="N2881" s="6"/>
      <c r="O2881" s="6" t="b">
        <v>0</v>
      </c>
      <c r="P2881" s="6"/>
      <c r="Q2881" s="6"/>
      <c r="R2881" s="6"/>
      <c r="S2881" s="6"/>
      <c r="T2881" s="6"/>
      <c r="U2881" s="6"/>
      <c r="V2881" s="6"/>
      <c r="W2881" s="6"/>
      <c r="X2881" s="6"/>
      <c r="Y2881" s="6"/>
      <c r="Z2881" s="43"/>
      <c r="AA2881" s="43"/>
      <c r="AB2881" s="43" t="s">
        <v>339</v>
      </c>
      <c r="AC2881" s="6" t="s">
        <v>339</v>
      </c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</row>
    <row r="2882">
      <c r="A2882" s="6"/>
      <c r="B2882" s="6"/>
      <c r="C2882" s="6"/>
      <c r="D2882" s="6"/>
      <c r="E2882" s="6"/>
      <c r="F2882" s="6" t="s">
        <v>96</v>
      </c>
      <c r="G2882" s="6"/>
      <c r="H2882" s="6" t="b">
        <v>0</v>
      </c>
      <c r="I2882" s="6" t="b">
        <v>0</v>
      </c>
      <c r="J2882" s="6" t="b">
        <v>0</v>
      </c>
      <c r="K2882" s="106"/>
      <c r="L2882" s="43"/>
      <c r="M2882" s="24"/>
      <c r="N2882" s="6"/>
      <c r="O2882" s="6" t="b">
        <v>0</v>
      </c>
      <c r="P2882" s="6"/>
      <c r="Q2882" s="6"/>
      <c r="R2882" s="6"/>
      <c r="S2882" s="6"/>
      <c r="T2882" s="6"/>
      <c r="U2882" s="6"/>
      <c r="V2882" s="6"/>
      <c r="W2882" s="6"/>
      <c r="X2882" s="6"/>
      <c r="Y2882" s="6"/>
      <c r="Z2882" s="43"/>
      <c r="AA2882" s="43"/>
      <c r="AB2882" s="43" t="s">
        <v>339</v>
      </c>
      <c r="AC2882" s="6" t="s">
        <v>339</v>
      </c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</row>
    <row r="2883">
      <c r="A2883" s="6"/>
      <c r="B2883" s="6"/>
      <c r="C2883" s="6"/>
      <c r="D2883" s="6"/>
      <c r="E2883" s="6"/>
      <c r="F2883" s="6" t="s">
        <v>96</v>
      </c>
      <c r="G2883" s="6"/>
      <c r="H2883" s="6" t="b">
        <v>0</v>
      </c>
      <c r="I2883" s="6" t="b">
        <v>0</v>
      </c>
      <c r="J2883" s="6" t="b">
        <v>0</v>
      </c>
      <c r="K2883" s="106"/>
      <c r="L2883" s="43"/>
      <c r="M2883" s="24"/>
      <c r="N2883" s="6"/>
      <c r="O2883" s="6" t="b">
        <v>0</v>
      </c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43"/>
      <c r="AA2883" s="43"/>
      <c r="AB2883" s="43" t="s">
        <v>339</v>
      </c>
      <c r="AC2883" s="6" t="s">
        <v>339</v>
      </c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</row>
    <row r="2884">
      <c r="A2884" s="6"/>
      <c r="B2884" s="6"/>
      <c r="C2884" s="6"/>
      <c r="D2884" s="6"/>
      <c r="E2884" s="6"/>
      <c r="F2884" s="6" t="s">
        <v>96</v>
      </c>
      <c r="G2884" s="6"/>
      <c r="H2884" s="6" t="b">
        <v>0</v>
      </c>
      <c r="I2884" s="6" t="b">
        <v>0</v>
      </c>
      <c r="J2884" s="6" t="b">
        <v>0</v>
      </c>
      <c r="K2884" s="106"/>
      <c r="L2884" s="43"/>
      <c r="M2884" s="24"/>
      <c r="N2884" s="6"/>
      <c r="O2884" s="6" t="b">
        <v>0</v>
      </c>
      <c r="P2884" s="6"/>
      <c r="Q2884" s="6"/>
      <c r="R2884" s="6"/>
      <c r="S2884" s="6"/>
      <c r="T2884" s="6"/>
      <c r="U2884" s="6"/>
      <c r="V2884" s="6"/>
      <c r="W2884" s="6"/>
      <c r="X2884" s="6"/>
      <c r="Y2884" s="6"/>
      <c r="Z2884" s="43"/>
      <c r="AA2884" s="43"/>
      <c r="AB2884" s="43" t="s">
        <v>339</v>
      </c>
      <c r="AC2884" s="6" t="s">
        <v>339</v>
      </c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</row>
    <row r="2885">
      <c r="A2885" s="6"/>
      <c r="B2885" s="6"/>
      <c r="C2885" s="6"/>
      <c r="D2885" s="6"/>
      <c r="E2885" s="6"/>
      <c r="F2885" s="6" t="s">
        <v>96</v>
      </c>
      <c r="G2885" s="6"/>
      <c r="H2885" s="6" t="b">
        <v>0</v>
      </c>
      <c r="I2885" s="6" t="b">
        <v>0</v>
      </c>
      <c r="J2885" s="6" t="b">
        <v>0</v>
      </c>
      <c r="K2885" s="106"/>
      <c r="L2885" s="43"/>
      <c r="M2885" s="24"/>
      <c r="N2885" s="6"/>
      <c r="O2885" s="6" t="b">
        <v>0</v>
      </c>
      <c r="P2885" s="6"/>
      <c r="Q2885" s="6"/>
      <c r="R2885" s="6"/>
      <c r="S2885" s="6"/>
      <c r="T2885" s="6"/>
      <c r="U2885" s="6"/>
      <c r="V2885" s="6"/>
      <c r="W2885" s="6"/>
      <c r="X2885" s="6"/>
      <c r="Y2885" s="6"/>
      <c r="Z2885" s="43"/>
      <c r="AA2885" s="43"/>
      <c r="AB2885" s="43" t="s">
        <v>339</v>
      </c>
      <c r="AC2885" s="6" t="s">
        <v>339</v>
      </c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</row>
    <row r="2886">
      <c r="A2886" s="6"/>
      <c r="B2886" s="6"/>
      <c r="C2886" s="6"/>
      <c r="D2886" s="6"/>
      <c r="E2886" s="6"/>
      <c r="F2886" s="6" t="s">
        <v>96</v>
      </c>
      <c r="G2886" s="6"/>
      <c r="H2886" s="6" t="b">
        <v>0</v>
      </c>
      <c r="I2886" s="6" t="b">
        <v>0</v>
      </c>
      <c r="J2886" s="6" t="b">
        <v>0</v>
      </c>
      <c r="K2886" s="106"/>
      <c r="L2886" s="43"/>
      <c r="M2886" s="24"/>
      <c r="N2886" s="6"/>
      <c r="O2886" s="6" t="b">
        <v>0</v>
      </c>
      <c r="P2886" s="6"/>
      <c r="Q2886" s="6"/>
      <c r="R2886" s="6"/>
      <c r="S2886" s="6"/>
      <c r="T2886" s="6"/>
      <c r="U2886" s="6"/>
      <c r="V2886" s="6"/>
      <c r="W2886" s="6"/>
      <c r="X2886" s="6"/>
      <c r="Y2886" s="6"/>
      <c r="Z2886" s="43"/>
      <c r="AA2886" s="43"/>
      <c r="AB2886" s="43" t="s">
        <v>339</v>
      </c>
      <c r="AC2886" s="6" t="s">
        <v>339</v>
      </c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</row>
    <row r="2887">
      <c r="A2887" s="6"/>
      <c r="B2887" s="6"/>
      <c r="C2887" s="6"/>
      <c r="D2887" s="6"/>
      <c r="E2887" s="6"/>
      <c r="F2887" s="6" t="s">
        <v>96</v>
      </c>
      <c r="G2887" s="6"/>
      <c r="H2887" s="6" t="b">
        <v>0</v>
      </c>
      <c r="I2887" s="6" t="b">
        <v>0</v>
      </c>
      <c r="J2887" s="6" t="b">
        <v>0</v>
      </c>
      <c r="K2887" s="106"/>
      <c r="L2887" s="43"/>
      <c r="M2887" s="24"/>
      <c r="N2887" s="6"/>
      <c r="O2887" s="6" t="b">
        <v>0</v>
      </c>
      <c r="P2887" s="6"/>
      <c r="Q2887" s="6"/>
      <c r="R2887" s="6"/>
      <c r="S2887" s="6"/>
      <c r="T2887" s="6"/>
      <c r="U2887" s="6"/>
      <c r="V2887" s="6"/>
      <c r="W2887" s="6"/>
      <c r="X2887" s="6"/>
      <c r="Y2887" s="6"/>
      <c r="Z2887" s="43"/>
      <c r="AA2887" s="43"/>
      <c r="AB2887" s="43" t="s">
        <v>339</v>
      </c>
      <c r="AC2887" s="6" t="s">
        <v>339</v>
      </c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</row>
    <row r="2888">
      <c r="A2888" s="6"/>
      <c r="B2888" s="6"/>
      <c r="C2888" s="6"/>
      <c r="D2888" s="6"/>
      <c r="E2888" s="6"/>
      <c r="F2888" s="6" t="s">
        <v>96</v>
      </c>
      <c r="G2888" s="6"/>
      <c r="H2888" s="6" t="b">
        <v>0</v>
      </c>
      <c r="I2888" s="6" t="b">
        <v>0</v>
      </c>
      <c r="J2888" s="6" t="b">
        <v>0</v>
      </c>
      <c r="K2888" s="106"/>
      <c r="L2888" s="43"/>
      <c r="M2888" s="24"/>
      <c r="N2888" s="6"/>
      <c r="O2888" s="6" t="b">
        <v>0</v>
      </c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43"/>
      <c r="AA2888" s="43"/>
      <c r="AB2888" s="43" t="s">
        <v>339</v>
      </c>
      <c r="AC2888" s="6" t="s">
        <v>339</v>
      </c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</row>
    <row r="2889">
      <c r="A2889" s="6"/>
      <c r="B2889" s="6"/>
      <c r="C2889" s="6"/>
      <c r="D2889" s="6"/>
      <c r="E2889" s="6"/>
      <c r="F2889" s="6" t="s">
        <v>96</v>
      </c>
      <c r="G2889" s="6"/>
      <c r="H2889" s="6" t="b">
        <v>0</v>
      </c>
      <c r="I2889" s="6" t="b">
        <v>0</v>
      </c>
      <c r="J2889" s="6" t="b">
        <v>0</v>
      </c>
      <c r="K2889" s="106"/>
      <c r="L2889" s="43"/>
      <c r="M2889" s="24"/>
      <c r="N2889" s="6"/>
      <c r="O2889" s="6" t="b">
        <v>0</v>
      </c>
      <c r="P2889" s="6"/>
      <c r="Q2889" s="6"/>
      <c r="R2889" s="6"/>
      <c r="S2889" s="6"/>
      <c r="T2889" s="6"/>
      <c r="U2889" s="6"/>
      <c r="V2889" s="6"/>
      <c r="W2889" s="6"/>
      <c r="X2889" s="6"/>
      <c r="Y2889" s="6"/>
      <c r="Z2889" s="43"/>
      <c r="AA2889" s="43"/>
      <c r="AB2889" s="43" t="s">
        <v>339</v>
      </c>
      <c r="AC2889" s="6" t="s">
        <v>339</v>
      </c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</row>
    <row r="2890">
      <c r="A2890" s="6"/>
      <c r="B2890" s="6"/>
      <c r="C2890" s="6"/>
      <c r="D2890" s="6"/>
      <c r="E2890" s="6"/>
      <c r="F2890" s="6" t="s">
        <v>96</v>
      </c>
      <c r="G2890" s="6"/>
      <c r="H2890" s="6" t="b">
        <v>0</v>
      </c>
      <c r="I2890" s="6" t="b">
        <v>0</v>
      </c>
      <c r="J2890" s="6" t="b">
        <v>0</v>
      </c>
      <c r="K2890" s="106"/>
      <c r="L2890" s="43"/>
      <c r="M2890" s="24"/>
      <c r="N2890" s="6"/>
      <c r="O2890" s="6" t="b">
        <v>0</v>
      </c>
      <c r="P2890" s="6"/>
      <c r="Q2890" s="6"/>
      <c r="R2890" s="6"/>
      <c r="S2890" s="6"/>
      <c r="T2890" s="6"/>
      <c r="U2890" s="6"/>
      <c r="V2890" s="6"/>
      <c r="W2890" s="6"/>
      <c r="X2890" s="6"/>
      <c r="Y2890" s="6"/>
      <c r="Z2890" s="43"/>
      <c r="AA2890" s="43"/>
      <c r="AB2890" s="43" t="s">
        <v>339</v>
      </c>
      <c r="AC2890" s="6" t="s">
        <v>339</v>
      </c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</row>
    <row r="2891">
      <c r="A2891" s="6"/>
      <c r="B2891" s="6"/>
      <c r="C2891" s="6"/>
      <c r="D2891" s="6"/>
      <c r="E2891" s="6"/>
      <c r="F2891" s="6" t="s">
        <v>96</v>
      </c>
      <c r="G2891" s="6"/>
      <c r="H2891" s="6" t="b">
        <v>0</v>
      </c>
      <c r="I2891" s="6" t="b">
        <v>0</v>
      </c>
      <c r="J2891" s="6" t="b">
        <v>0</v>
      </c>
      <c r="K2891" s="106"/>
      <c r="L2891" s="43"/>
      <c r="M2891" s="24"/>
      <c r="N2891" s="6"/>
      <c r="O2891" s="6" t="b">
        <v>0</v>
      </c>
      <c r="P2891" s="6"/>
      <c r="Q2891" s="6"/>
      <c r="R2891" s="6"/>
      <c r="S2891" s="6"/>
      <c r="T2891" s="6"/>
      <c r="U2891" s="6"/>
      <c r="V2891" s="6"/>
      <c r="W2891" s="6"/>
      <c r="X2891" s="6"/>
      <c r="Y2891" s="6"/>
      <c r="Z2891" s="43"/>
      <c r="AA2891" s="43"/>
      <c r="AB2891" s="43" t="s">
        <v>339</v>
      </c>
      <c r="AC2891" s="6" t="s">
        <v>339</v>
      </c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</row>
    <row r="2892">
      <c r="A2892" s="6"/>
      <c r="B2892" s="6"/>
      <c r="C2892" s="6"/>
      <c r="D2892" s="6"/>
      <c r="E2892" s="6"/>
      <c r="F2892" s="6" t="s">
        <v>96</v>
      </c>
      <c r="G2892" s="6"/>
      <c r="H2892" s="6" t="b">
        <v>0</v>
      </c>
      <c r="I2892" s="6" t="b">
        <v>0</v>
      </c>
      <c r="J2892" s="6" t="b">
        <v>0</v>
      </c>
      <c r="K2892" s="106"/>
      <c r="L2892" s="43"/>
      <c r="M2892" s="24"/>
      <c r="N2892" s="6"/>
      <c r="O2892" s="6" t="b">
        <v>0</v>
      </c>
      <c r="P2892" s="6"/>
      <c r="Q2892" s="6"/>
      <c r="R2892" s="6"/>
      <c r="S2892" s="6"/>
      <c r="T2892" s="6"/>
      <c r="U2892" s="6"/>
      <c r="V2892" s="6"/>
      <c r="W2892" s="6"/>
      <c r="X2892" s="6"/>
      <c r="Y2892" s="6"/>
      <c r="Z2892" s="43"/>
      <c r="AA2892" s="43"/>
      <c r="AB2892" s="43" t="s">
        <v>339</v>
      </c>
      <c r="AC2892" s="6" t="s">
        <v>339</v>
      </c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</row>
    <row r="2893">
      <c r="A2893" s="6"/>
      <c r="B2893" s="6"/>
      <c r="C2893" s="6"/>
      <c r="D2893" s="6"/>
      <c r="E2893" s="6"/>
      <c r="F2893" s="6" t="s">
        <v>96</v>
      </c>
      <c r="G2893" s="6"/>
      <c r="H2893" s="6" t="b">
        <v>0</v>
      </c>
      <c r="I2893" s="6" t="b">
        <v>0</v>
      </c>
      <c r="J2893" s="6" t="b">
        <v>0</v>
      </c>
      <c r="K2893" s="106"/>
      <c r="L2893" s="43"/>
      <c r="M2893" s="24"/>
      <c r="N2893" s="6"/>
      <c r="O2893" s="6" t="b">
        <v>0</v>
      </c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43"/>
      <c r="AA2893" s="43"/>
      <c r="AB2893" s="43" t="s">
        <v>339</v>
      </c>
      <c r="AC2893" s="6" t="s">
        <v>339</v>
      </c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</row>
    <row r="2894">
      <c r="A2894" s="6"/>
      <c r="B2894" s="6"/>
      <c r="C2894" s="6"/>
      <c r="D2894" s="6"/>
      <c r="E2894" s="6"/>
      <c r="F2894" s="6" t="s">
        <v>96</v>
      </c>
      <c r="G2894" s="6"/>
      <c r="H2894" s="6" t="b">
        <v>0</v>
      </c>
      <c r="I2894" s="6" t="b">
        <v>0</v>
      </c>
      <c r="J2894" s="6" t="b">
        <v>0</v>
      </c>
      <c r="K2894" s="106"/>
      <c r="L2894" s="43"/>
      <c r="M2894" s="24"/>
      <c r="N2894" s="6"/>
      <c r="O2894" s="6" t="b">
        <v>0</v>
      </c>
      <c r="P2894" s="6"/>
      <c r="Q2894" s="6"/>
      <c r="R2894" s="6"/>
      <c r="S2894" s="6"/>
      <c r="T2894" s="6"/>
      <c r="U2894" s="6"/>
      <c r="V2894" s="6"/>
      <c r="W2894" s="6"/>
      <c r="X2894" s="6"/>
      <c r="Y2894" s="6"/>
      <c r="Z2894" s="43"/>
      <c r="AA2894" s="43"/>
      <c r="AB2894" s="43" t="s">
        <v>339</v>
      </c>
      <c r="AC2894" s="6" t="s">
        <v>339</v>
      </c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</row>
    <row r="2895">
      <c r="A2895" s="6"/>
      <c r="B2895" s="6"/>
      <c r="C2895" s="6"/>
      <c r="D2895" s="6"/>
      <c r="E2895" s="6"/>
      <c r="F2895" s="6" t="s">
        <v>96</v>
      </c>
      <c r="G2895" s="6"/>
      <c r="H2895" s="6" t="b">
        <v>0</v>
      </c>
      <c r="I2895" s="6" t="b">
        <v>0</v>
      </c>
      <c r="J2895" s="6" t="b">
        <v>0</v>
      </c>
      <c r="K2895" s="106"/>
      <c r="L2895" s="43"/>
      <c r="M2895" s="24"/>
      <c r="N2895" s="6"/>
      <c r="O2895" s="6" t="b">
        <v>0</v>
      </c>
      <c r="P2895" s="6"/>
      <c r="Q2895" s="6"/>
      <c r="R2895" s="6"/>
      <c r="S2895" s="6"/>
      <c r="T2895" s="6"/>
      <c r="U2895" s="6"/>
      <c r="V2895" s="6"/>
      <c r="W2895" s="6"/>
      <c r="X2895" s="6"/>
      <c r="Y2895" s="6"/>
      <c r="Z2895" s="43"/>
      <c r="AA2895" s="43"/>
      <c r="AB2895" s="43" t="s">
        <v>339</v>
      </c>
      <c r="AC2895" s="6" t="s">
        <v>339</v>
      </c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</row>
    <row r="2896">
      <c r="A2896" s="6"/>
      <c r="B2896" s="6"/>
      <c r="C2896" s="6"/>
      <c r="D2896" s="6"/>
      <c r="E2896" s="6"/>
      <c r="F2896" s="6" t="s">
        <v>96</v>
      </c>
      <c r="G2896" s="6"/>
      <c r="H2896" s="6" t="b">
        <v>0</v>
      </c>
      <c r="I2896" s="6" t="b">
        <v>0</v>
      </c>
      <c r="J2896" s="6" t="b">
        <v>0</v>
      </c>
      <c r="K2896" s="106"/>
      <c r="L2896" s="43"/>
      <c r="M2896" s="24"/>
      <c r="N2896" s="6"/>
      <c r="O2896" s="6" t="b">
        <v>0</v>
      </c>
      <c r="P2896" s="6"/>
      <c r="Q2896" s="6"/>
      <c r="R2896" s="6"/>
      <c r="S2896" s="6"/>
      <c r="T2896" s="6"/>
      <c r="U2896" s="6"/>
      <c r="V2896" s="6"/>
      <c r="W2896" s="6"/>
      <c r="X2896" s="6"/>
      <c r="Y2896" s="6"/>
      <c r="Z2896" s="43"/>
      <c r="AA2896" s="43"/>
      <c r="AB2896" s="43" t="s">
        <v>339</v>
      </c>
      <c r="AC2896" s="6" t="s">
        <v>339</v>
      </c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</row>
    <row r="2897">
      <c r="A2897" s="6"/>
      <c r="B2897" s="6"/>
      <c r="C2897" s="6"/>
      <c r="D2897" s="6"/>
      <c r="E2897" s="6"/>
      <c r="F2897" s="6" t="s">
        <v>96</v>
      </c>
      <c r="G2897" s="6"/>
      <c r="H2897" s="6" t="b">
        <v>0</v>
      </c>
      <c r="I2897" s="6" t="b">
        <v>0</v>
      </c>
      <c r="J2897" s="6" t="b">
        <v>0</v>
      </c>
      <c r="K2897" s="106"/>
      <c r="L2897" s="43"/>
      <c r="M2897" s="24"/>
      <c r="N2897" s="6"/>
      <c r="O2897" s="6" t="b">
        <v>0</v>
      </c>
      <c r="P2897" s="6"/>
      <c r="Q2897" s="6"/>
      <c r="R2897" s="6"/>
      <c r="S2897" s="6"/>
      <c r="T2897" s="6"/>
      <c r="U2897" s="6"/>
      <c r="V2897" s="6"/>
      <c r="W2897" s="6"/>
      <c r="X2897" s="6"/>
      <c r="Y2897" s="6"/>
      <c r="Z2897" s="43"/>
      <c r="AA2897" s="43"/>
      <c r="AB2897" s="43" t="s">
        <v>339</v>
      </c>
      <c r="AC2897" s="6" t="s">
        <v>339</v>
      </c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</row>
    <row r="2898">
      <c r="A2898" s="6"/>
      <c r="B2898" s="6"/>
      <c r="C2898" s="6"/>
      <c r="D2898" s="6"/>
      <c r="E2898" s="6"/>
      <c r="F2898" s="6" t="s">
        <v>96</v>
      </c>
      <c r="G2898" s="6"/>
      <c r="H2898" s="6" t="b">
        <v>0</v>
      </c>
      <c r="I2898" s="6" t="b">
        <v>0</v>
      </c>
      <c r="J2898" s="6" t="b">
        <v>0</v>
      </c>
      <c r="K2898" s="106"/>
      <c r="L2898" s="43"/>
      <c r="M2898" s="24"/>
      <c r="N2898" s="6"/>
      <c r="O2898" s="6" t="b">
        <v>0</v>
      </c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43"/>
      <c r="AA2898" s="43"/>
      <c r="AB2898" s="43" t="s">
        <v>339</v>
      </c>
      <c r="AC2898" s="6" t="s">
        <v>339</v>
      </c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</row>
    <row r="2899">
      <c r="A2899" s="6"/>
      <c r="B2899" s="6"/>
      <c r="C2899" s="6"/>
      <c r="D2899" s="6"/>
      <c r="E2899" s="6"/>
      <c r="F2899" s="6" t="s">
        <v>96</v>
      </c>
      <c r="G2899" s="6"/>
      <c r="H2899" s="6" t="b">
        <v>0</v>
      </c>
      <c r="I2899" s="6" t="b">
        <v>0</v>
      </c>
      <c r="J2899" s="6" t="b">
        <v>0</v>
      </c>
      <c r="K2899" s="106"/>
      <c r="L2899" s="43"/>
      <c r="M2899" s="24"/>
      <c r="N2899" s="6"/>
      <c r="O2899" s="6" t="b">
        <v>0</v>
      </c>
      <c r="P2899" s="6"/>
      <c r="Q2899" s="6"/>
      <c r="R2899" s="6"/>
      <c r="S2899" s="6"/>
      <c r="T2899" s="6"/>
      <c r="U2899" s="6"/>
      <c r="V2899" s="6"/>
      <c r="W2899" s="6"/>
      <c r="X2899" s="6"/>
      <c r="Y2899" s="6"/>
      <c r="Z2899" s="43"/>
      <c r="AA2899" s="43"/>
      <c r="AB2899" s="43" t="s">
        <v>339</v>
      </c>
      <c r="AC2899" s="6" t="s">
        <v>339</v>
      </c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</row>
    <row r="2900">
      <c r="A2900" s="6"/>
      <c r="B2900" s="6"/>
      <c r="C2900" s="6"/>
      <c r="D2900" s="6"/>
      <c r="E2900" s="6"/>
      <c r="F2900" s="6" t="s">
        <v>96</v>
      </c>
      <c r="G2900" s="6"/>
      <c r="H2900" s="6" t="b">
        <v>0</v>
      </c>
      <c r="I2900" s="6" t="b">
        <v>0</v>
      </c>
      <c r="J2900" s="6" t="b">
        <v>0</v>
      </c>
      <c r="K2900" s="106"/>
      <c r="L2900" s="43"/>
      <c r="M2900" s="24"/>
      <c r="N2900" s="6"/>
      <c r="O2900" s="6" t="b">
        <v>0</v>
      </c>
      <c r="P2900" s="6"/>
      <c r="Q2900" s="6"/>
      <c r="R2900" s="6"/>
      <c r="S2900" s="6"/>
      <c r="T2900" s="6"/>
      <c r="U2900" s="6"/>
      <c r="V2900" s="6"/>
      <c r="W2900" s="6"/>
      <c r="X2900" s="6"/>
      <c r="Y2900" s="6"/>
      <c r="Z2900" s="43"/>
      <c r="AA2900" s="43"/>
      <c r="AB2900" s="43" t="s">
        <v>339</v>
      </c>
      <c r="AC2900" s="6" t="s">
        <v>339</v>
      </c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</row>
    <row r="2901">
      <c r="A2901" s="6"/>
      <c r="B2901" s="6"/>
      <c r="C2901" s="6"/>
      <c r="D2901" s="6"/>
      <c r="E2901" s="6"/>
      <c r="F2901" s="6" t="s">
        <v>96</v>
      </c>
      <c r="G2901" s="6"/>
      <c r="H2901" s="6" t="b">
        <v>0</v>
      </c>
      <c r="I2901" s="6" t="b">
        <v>0</v>
      </c>
      <c r="J2901" s="6" t="b">
        <v>0</v>
      </c>
      <c r="K2901" s="106"/>
      <c r="L2901" s="43"/>
      <c r="M2901" s="24"/>
      <c r="N2901" s="6"/>
      <c r="O2901" s="6" t="b">
        <v>0</v>
      </c>
      <c r="P2901" s="6"/>
      <c r="Q2901" s="6"/>
      <c r="R2901" s="6"/>
      <c r="S2901" s="6"/>
      <c r="T2901" s="6"/>
      <c r="U2901" s="6"/>
      <c r="V2901" s="6"/>
      <c r="W2901" s="6"/>
      <c r="X2901" s="6"/>
      <c r="Y2901" s="6"/>
      <c r="Z2901" s="43"/>
      <c r="AA2901" s="43"/>
      <c r="AB2901" s="43" t="s">
        <v>339</v>
      </c>
      <c r="AC2901" s="6" t="s">
        <v>339</v>
      </c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</row>
    <row r="2902">
      <c r="A2902" s="6"/>
      <c r="B2902" s="6"/>
      <c r="C2902" s="6"/>
      <c r="D2902" s="6"/>
      <c r="E2902" s="6"/>
      <c r="F2902" s="6" t="s">
        <v>96</v>
      </c>
      <c r="G2902" s="6"/>
      <c r="H2902" s="6" t="b">
        <v>0</v>
      </c>
      <c r="I2902" s="6" t="b">
        <v>0</v>
      </c>
      <c r="J2902" s="6" t="b">
        <v>0</v>
      </c>
      <c r="K2902" s="106"/>
      <c r="L2902" s="43"/>
      <c r="M2902" s="24"/>
      <c r="N2902" s="6"/>
      <c r="O2902" s="6" t="b">
        <v>0</v>
      </c>
      <c r="P2902" s="6"/>
      <c r="Q2902" s="6"/>
      <c r="R2902" s="6"/>
      <c r="S2902" s="6"/>
      <c r="T2902" s="6"/>
      <c r="U2902" s="6"/>
      <c r="V2902" s="6"/>
      <c r="W2902" s="6"/>
      <c r="X2902" s="6"/>
      <c r="Y2902" s="6"/>
      <c r="Z2902" s="43"/>
      <c r="AA2902" s="43"/>
      <c r="AB2902" s="43" t="s">
        <v>339</v>
      </c>
      <c r="AC2902" s="6" t="s">
        <v>339</v>
      </c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</row>
    <row r="2903">
      <c r="A2903" s="6"/>
      <c r="B2903" s="6"/>
      <c r="C2903" s="6"/>
      <c r="D2903" s="6"/>
      <c r="E2903" s="6"/>
      <c r="F2903" s="6" t="s">
        <v>96</v>
      </c>
      <c r="G2903" s="6"/>
      <c r="H2903" s="6" t="b">
        <v>0</v>
      </c>
      <c r="I2903" s="6" t="b">
        <v>0</v>
      </c>
      <c r="J2903" s="6" t="b">
        <v>0</v>
      </c>
      <c r="K2903" s="106"/>
      <c r="L2903" s="43"/>
      <c r="M2903" s="24"/>
      <c r="N2903" s="6"/>
      <c r="O2903" s="6" t="b">
        <v>0</v>
      </c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43"/>
      <c r="AA2903" s="43"/>
      <c r="AB2903" s="43" t="s">
        <v>339</v>
      </c>
      <c r="AC2903" s="6" t="s">
        <v>339</v>
      </c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6"/>
      <c r="AO2903" s="6"/>
      <c r="AP2903" s="6"/>
      <c r="AQ2903" s="6"/>
      <c r="AR2903" s="6"/>
    </row>
    <row r="2904">
      <c r="A2904" s="6"/>
      <c r="B2904" s="6"/>
      <c r="C2904" s="6"/>
      <c r="D2904" s="6"/>
      <c r="E2904" s="6"/>
      <c r="F2904" s="6" t="s">
        <v>96</v>
      </c>
      <c r="G2904" s="6"/>
      <c r="H2904" s="6" t="b">
        <v>0</v>
      </c>
      <c r="I2904" s="6" t="b">
        <v>0</v>
      </c>
      <c r="J2904" s="6" t="b">
        <v>0</v>
      </c>
      <c r="K2904" s="106"/>
      <c r="L2904" s="43"/>
      <c r="M2904" s="24"/>
      <c r="N2904" s="6"/>
      <c r="O2904" s="6" t="b">
        <v>0</v>
      </c>
      <c r="P2904" s="6"/>
      <c r="Q2904" s="6"/>
      <c r="R2904" s="6"/>
      <c r="S2904" s="6"/>
      <c r="T2904" s="6"/>
      <c r="U2904" s="6"/>
      <c r="V2904" s="6"/>
      <c r="W2904" s="6"/>
      <c r="X2904" s="6"/>
      <c r="Y2904" s="6"/>
      <c r="Z2904" s="43"/>
      <c r="AA2904" s="43"/>
      <c r="AB2904" s="43" t="s">
        <v>339</v>
      </c>
      <c r="AC2904" s="6" t="s">
        <v>339</v>
      </c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</row>
    <row r="2905">
      <c r="A2905" s="6"/>
      <c r="B2905" s="6"/>
      <c r="C2905" s="6"/>
      <c r="D2905" s="6"/>
      <c r="E2905" s="6"/>
      <c r="F2905" s="6" t="s">
        <v>96</v>
      </c>
      <c r="G2905" s="6"/>
      <c r="H2905" s="6" t="b">
        <v>0</v>
      </c>
      <c r="I2905" s="6" t="b">
        <v>0</v>
      </c>
      <c r="J2905" s="6" t="b">
        <v>0</v>
      </c>
      <c r="K2905" s="106"/>
      <c r="L2905" s="43"/>
      <c r="M2905" s="24"/>
      <c r="N2905" s="6"/>
      <c r="O2905" s="6" t="b">
        <v>0</v>
      </c>
      <c r="P2905" s="6"/>
      <c r="Q2905" s="6"/>
      <c r="R2905" s="6"/>
      <c r="S2905" s="6"/>
      <c r="T2905" s="6"/>
      <c r="U2905" s="6"/>
      <c r="V2905" s="6"/>
      <c r="W2905" s="6"/>
      <c r="X2905" s="6"/>
      <c r="Y2905" s="6"/>
      <c r="Z2905" s="43"/>
      <c r="AA2905" s="43"/>
      <c r="AB2905" s="43" t="s">
        <v>339</v>
      </c>
      <c r="AC2905" s="6" t="s">
        <v>339</v>
      </c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6"/>
      <c r="AO2905" s="6"/>
      <c r="AP2905" s="6"/>
      <c r="AQ2905" s="6"/>
      <c r="AR2905" s="6"/>
    </row>
    <row r="2906">
      <c r="A2906" s="6"/>
      <c r="B2906" s="6"/>
      <c r="C2906" s="6"/>
      <c r="D2906" s="6"/>
      <c r="E2906" s="6"/>
      <c r="F2906" s="6" t="s">
        <v>96</v>
      </c>
      <c r="G2906" s="6"/>
      <c r="H2906" s="6" t="b">
        <v>0</v>
      </c>
      <c r="I2906" s="6" t="b">
        <v>0</v>
      </c>
      <c r="J2906" s="6" t="b">
        <v>0</v>
      </c>
      <c r="K2906" s="106"/>
      <c r="L2906" s="43"/>
      <c r="M2906" s="24"/>
      <c r="N2906" s="6"/>
      <c r="O2906" s="6" t="b">
        <v>0</v>
      </c>
      <c r="P2906" s="6"/>
      <c r="Q2906" s="6"/>
      <c r="R2906" s="6"/>
      <c r="S2906" s="6"/>
      <c r="T2906" s="6"/>
      <c r="U2906" s="6"/>
      <c r="V2906" s="6"/>
      <c r="W2906" s="6"/>
      <c r="X2906" s="6"/>
      <c r="Y2906" s="6"/>
      <c r="Z2906" s="43"/>
      <c r="AA2906" s="43"/>
      <c r="AB2906" s="43" t="s">
        <v>339</v>
      </c>
      <c r="AC2906" s="6" t="s">
        <v>339</v>
      </c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</row>
    <row r="2907">
      <c r="A2907" s="6"/>
      <c r="B2907" s="6"/>
      <c r="C2907" s="6"/>
      <c r="D2907" s="6"/>
      <c r="E2907" s="6"/>
      <c r="F2907" s="6" t="s">
        <v>96</v>
      </c>
      <c r="G2907" s="6"/>
      <c r="H2907" s="6" t="b">
        <v>0</v>
      </c>
      <c r="I2907" s="6" t="b">
        <v>0</v>
      </c>
      <c r="J2907" s="6" t="b">
        <v>0</v>
      </c>
      <c r="K2907" s="106"/>
      <c r="L2907" s="43"/>
      <c r="M2907" s="24"/>
      <c r="N2907" s="6"/>
      <c r="O2907" s="6" t="b">
        <v>0</v>
      </c>
      <c r="P2907" s="6"/>
      <c r="Q2907" s="6"/>
      <c r="R2907" s="6"/>
      <c r="S2907" s="6"/>
      <c r="T2907" s="6"/>
      <c r="U2907" s="6"/>
      <c r="V2907" s="6"/>
      <c r="W2907" s="6"/>
      <c r="X2907" s="6"/>
      <c r="Y2907" s="6"/>
      <c r="Z2907" s="43"/>
      <c r="AA2907" s="43"/>
      <c r="AB2907" s="43" t="s">
        <v>339</v>
      </c>
      <c r="AC2907" s="6" t="s">
        <v>339</v>
      </c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6"/>
      <c r="AO2907" s="6"/>
      <c r="AP2907" s="6"/>
      <c r="AQ2907" s="6"/>
      <c r="AR2907" s="6"/>
    </row>
    <row r="2908">
      <c r="A2908" s="6"/>
      <c r="B2908" s="6"/>
      <c r="C2908" s="6"/>
      <c r="D2908" s="6"/>
      <c r="E2908" s="6"/>
      <c r="F2908" s="6" t="s">
        <v>96</v>
      </c>
      <c r="G2908" s="6"/>
      <c r="H2908" s="6" t="b">
        <v>0</v>
      </c>
      <c r="I2908" s="6" t="b">
        <v>0</v>
      </c>
      <c r="J2908" s="6" t="b">
        <v>0</v>
      </c>
      <c r="K2908" s="106"/>
      <c r="L2908" s="43"/>
      <c r="M2908" s="24"/>
      <c r="N2908" s="6"/>
      <c r="O2908" s="6" t="b">
        <v>0</v>
      </c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43"/>
      <c r="AA2908" s="43"/>
      <c r="AB2908" s="43" t="s">
        <v>339</v>
      </c>
      <c r="AC2908" s="6" t="s">
        <v>339</v>
      </c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6"/>
      <c r="AO2908" s="6"/>
      <c r="AP2908" s="6"/>
      <c r="AQ2908" s="6"/>
      <c r="AR2908" s="6"/>
    </row>
    <row r="2909">
      <c r="A2909" s="6"/>
      <c r="B2909" s="6"/>
      <c r="C2909" s="6"/>
      <c r="D2909" s="6"/>
      <c r="E2909" s="6"/>
      <c r="F2909" s="6" t="s">
        <v>96</v>
      </c>
      <c r="G2909" s="6"/>
      <c r="H2909" s="6" t="b">
        <v>0</v>
      </c>
      <c r="I2909" s="6" t="b">
        <v>0</v>
      </c>
      <c r="J2909" s="6" t="b">
        <v>0</v>
      </c>
      <c r="K2909" s="106"/>
      <c r="L2909" s="43"/>
      <c r="M2909" s="24"/>
      <c r="N2909" s="6"/>
      <c r="O2909" s="6" t="b">
        <v>0</v>
      </c>
      <c r="P2909" s="6"/>
      <c r="Q2909" s="6"/>
      <c r="R2909" s="6"/>
      <c r="S2909" s="6"/>
      <c r="T2909" s="6"/>
      <c r="U2909" s="6"/>
      <c r="V2909" s="6"/>
      <c r="W2909" s="6"/>
      <c r="X2909" s="6"/>
      <c r="Y2909" s="6"/>
      <c r="Z2909" s="43"/>
      <c r="AA2909" s="43"/>
      <c r="AB2909" s="43" t="s">
        <v>339</v>
      </c>
      <c r="AC2909" s="6" t="s">
        <v>339</v>
      </c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6"/>
      <c r="AO2909" s="6"/>
      <c r="AP2909" s="6"/>
      <c r="AQ2909" s="6"/>
      <c r="AR2909" s="6"/>
    </row>
    <row r="2910">
      <c r="A2910" s="6"/>
      <c r="B2910" s="6"/>
      <c r="C2910" s="6"/>
      <c r="D2910" s="6"/>
      <c r="E2910" s="6"/>
      <c r="F2910" s="6" t="s">
        <v>96</v>
      </c>
      <c r="G2910" s="6"/>
      <c r="H2910" s="6" t="b">
        <v>0</v>
      </c>
      <c r="I2910" s="6" t="b">
        <v>0</v>
      </c>
      <c r="J2910" s="6" t="b">
        <v>0</v>
      </c>
      <c r="K2910" s="106"/>
      <c r="L2910" s="43"/>
      <c r="M2910" s="24"/>
      <c r="N2910" s="6"/>
      <c r="O2910" s="6" t="b">
        <v>0</v>
      </c>
      <c r="P2910" s="6"/>
      <c r="Q2910" s="6"/>
      <c r="R2910" s="6"/>
      <c r="S2910" s="6"/>
      <c r="T2910" s="6"/>
      <c r="U2910" s="6"/>
      <c r="V2910" s="6"/>
      <c r="W2910" s="6"/>
      <c r="X2910" s="6"/>
      <c r="Y2910" s="6"/>
      <c r="Z2910" s="43"/>
      <c r="AA2910" s="43"/>
      <c r="AB2910" s="43" t="s">
        <v>339</v>
      </c>
      <c r="AC2910" s="6" t="s">
        <v>339</v>
      </c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</row>
    <row r="2911">
      <c r="A2911" s="6"/>
      <c r="B2911" s="6"/>
      <c r="C2911" s="6"/>
      <c r="D2911" s="6"/>
      <c r="E2911" s="6"/>
      <c r="F2911" s="6" t="s">
        <v>96</v>
      </c>
      <c r="G2911" s="6"/>
      <c r="H2911" s="6" t="b">
        <v>0</v>
      </c>
      <c r="I2911" s="6" t="b">
        <v>0</v>
      </c>
      <c r="J2911" s="6" t="b">
        <v>0</v>
      </c>
      <c r="K2911" s="106"/>
      <c r="L2911" s="43"/>
      <c r="M2911" s="24"/>
      <c r="N2911" s="6"/>
      <c r="O2911" s="6" t="b">
        <v>0</v>
      </c>
      <c r="P2911" s="6"/>
      <c r="Q2911" s="6"/>
      <c r="R2911" s="6"/>
      <c r="S2911" s="6"/>
      <c r="T2911" s="6"/>
      <c r="U2911" s="6"/>
      <c r="V2911" s="6"/>
      <c r="W2911" s="6"/>
      <c r="X2911" s="6"/>
      <c r="Y2911" s="6"/>
      <c r="Z2911" s="43"/>
      <c r="AA2911" s="43"/>
      <c r="AB2911" s="43" t="s">
        <v>339</v>
      </c>
      <c r="AC2911" s="6" t="s">
        <v>339</v>
      </c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6"/>
      <c r="AO2911" s="6"/>
      <c r="AP2911" s="6"/>
      <c r="AQ2911" s="6"/>
      <c r="AR2911" s="6"/>
    </row>
    <row r="2912">
      <c r="A2912" s="6"/>
      <c r="B2912" s="6"/>
      <c r="C2912" s="6"/>
      <c r="D2912" s="6"/>
      <c r="E2912" s="6"/>
      <c r="F2912" s="6" t="s">
        <v>96</v>
      </c>
      <c r="G2912" s="6"/>
      <c r="H2912" s="6" t="b">
        <v>0</v>
      </c>
      <c r="I2912" s="6" t="b">
        <v>0</v>
      </c>
      <c r="J2912" s="6" t="b">
        <v>0</v>
      </c>
      <c r="K2912" s="106"/>
      <c r="L2912" s="43"/>
      <c r="M2912" s="24"/>
      <c r="N2912" s="6"/>
      <c r="O2912" s="6" t="b">
        <v>0</v>
      </c>
      <c r="P2912" s="6"/>
      <c r="Q2912" s="6"/>
      <c r="R2912" s="6"/>
      <c r="S2912" s="6"/>
      <c r="T2912" s="6"/>
      <c r="U2912" s="6"/>
      <c r="V2912" s="6"/>
      <c r="W2912" s="6"/>
      <c r="X2912" s="6"/>
      <c r="Y2912" s="6"/>
      <c r="Z2912" s="43"/>
      <c r="AA2912" s="43"/>
      <c r="AB2912" s="43" t="s">
        <v>339</v>
      </c>
      <c r="AC2912" s="6" t="s">
        <v>339</v>
      </c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</row>
    <row r="2913">
      <c r="A2913" s="6"/>
      <c r="B2913" s="6"/>
      <c r="C2913" s="6"/>
      <c r="D2913" s="6"/>
      <c r="E2913" s="6"/>
      <c r="F2913" s="6" t="s">
        <v>96</v>
      </c>
      <c r="G2913" s="6"/>
      <c r="H2913" s="6" t="b">
        <v>0</v>
      </c>
      <c r="I2913" s="6" t="b">
        <v>0</v>
      </c>
      <c r="J2913" s="6" t="b">
        <v>0</v>
      </c>
      <c r="K2913" s="106"/>
      <c r="L2913" s="43"/>
      <c r="M2913" s="24"/>
      <c r="N2913" s="6"/>
      <c r="O2913" s="6" t="b">
        <v>0</v>
      </c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43"/>
      <c r="AA2913" s="43"/>
      <c r="AB2913" s="43" t="s">
        <v>339</v>
      </c>
      <c r="AC2913" s="6" t="s">
        <v>339</v>
      </c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6"/>
      <c r="AO2913" s="6"/>
      <c r="AP2913" s="6"/>
      <c r="AQ2913" s="6"/>
      <c r="AR2913" s="6"/>
    </row>
    <row r="2914">
      <c r="A2914" s="6"/>
      <c r="B2914" s="6"/>
      <c r="C2914" s="6"/>
      <c r="D2914" s="6"/>
      <c r="E2914" s="6"/>
      <c r="F2914" s="6" t="s">
        <v>96</v>
      </c>
      <c r="G2914" s="6"/>
      <c r="H2914" s="6" t="b">
        <v>0</v>
      </c>
      <c r="I2914" s="6" t="b">
        <v>0</v>
      </c>
      <c r="J2914" s="6" t="b">
        <v>0</v>
      </c>
      <c r="K2914" s="106"/>
      <c r="L2914" s="43"/>
      <c r="M2914" s="24"/>
      <c r="N2914" s="6"/>
      <c r="O2914" s="6" t="b">
        <v>0</v>
      </c>
      <c r="P2914" s="6"/>
      <c r="Q2914" s="6"/>
      <c r="R2914" s="6"/>
      <c r="S2914" s="6"/>
      <c r="T2914" s="6"/>
      <c r="U2914" s="6"/>
      <c r="V2914" s="6"/>
      <c r="W2914" s="6"/>
      <c r="X2914" s="6"/>
      <c r="Y2914" s="6"/>
      <c r="Z2914" s="43"/>
      <c r="AA2914" s="43"/>
      <c r="AB2914" s="43" t="s">
        <v>339</v>
      </c>
      <c r="AC2914" s="6" t="s">
        <v>339</v>
      </c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  <c r="AO2914" s="6"/>
      <c r="AP2914" s="6"/>
      <c r="AQ2914" s="6"/>
      <c r="AR2914" s="6"/>
    </row>
    <row r="2915">
      <c r="A2915" s="6"/>
      <c r="B2915" s="6"/>
      <c r="C2915" s="6"/>
      <c r="D2915" s="6"/>
      <c r="E2915" s="6"/>
      <c r="F2915" s="6" t="s">
        <v>96</v>
      </c>
      <c r="G2915" s="6"/>
      <c r="H2915" s="6" t="b">
        <v>0</v>
      </c>
      <c r="I2915" s="6" t="b">
        <v>0</v>
      </c>
      <c r="J2915" s="6" t="b">
        <v>0</v>
      </c>
      <c r="K2915" s="106"/>
      <c r="L2915" s="43"/>
      <c r="M2915" s="24"/>
      <c r="N2915" s="6"/>
      <c r="O2915" s="6" t="b">
        <v>0</v>
      </c>
      <c r="P2915" s="6"/>
      <c r="Q2915" s="6"/>
      <c r="R2915" s="6"/>
      <c r="S2915" s="6"/>
      <c r="T2915" s="6"/>
      <c r="U2915" s="6"/>
      <c r="V2915" s="6"/>
      <c r="W2915" s="6"/>
      <c r="X2915" s="6"/>
      <c r="Y2915" s="6"/>
      <c r="Z2915" s="43"/>
      <c r="AA2915" s="43"/>
      <c r="AB2915" s="43" t="s">
        <v>339</v>
      </c>
      <c r="AC2915" s="6" t="s">
        <v>339</v>
      </c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  <c r="AO2915" s="6"/>
      <c r="AP2915" s="6"/>
      <c r="AQ2915" s="6"/>
      <c r="AR2915" s="6"/>
    </row>
    <row r="2916">
      <c r="A2916" s="6"/>
      <c r="B2916" s="6"/>
      <c r="C2916" s="6"/>
      <c r="D2916" s="6"/>
      <c r="E2916" s="6"/>
      <c r="F2916" s="6" t="s">
        <v>96</v>
      </c>
      <c r="G2916" s="6"/>
      <c r="H2916" s="6" t="b">
        <v>0</v>
      </c>
      <c r="I2916" s="6" t="b">
        <v>0</v>
      </c>
      <c r="J2916" s="6" t="b">
        <v>0</v>
      </c>
      <c r="K2916" s="106"/>
      <c r="L2916" s="43"/>
      <c r="M2916" s="24"/>
      <c r="N2916" s="6"/>
      <c r="O2916" s="6" t="b">
        <v>0</v>
      </c>
      <c r="P2916" s="6"/>
      <c r="Q2916" s="6"/>
      <c r="R2916" s="6"/>
      <c r="S2916" s="6"/>
      <c r="T2916" s="6"/>
      <c r="U2916" s="6"/>
      <c r="V2916" s="6"/>
      <c r="W2916" s="6"/>
      <c r="X2916" s="6"/>
      <c r="Y2916" s="6"/>
      <c r="Z2916" s="43"/>
      <c r="AA2916" s="43"/>
      <c r="AB2916" s="43" t="s">
        <v>339</v>
      </c>
      <c r="AC2916" s="6" t="s">
        <v>339</v>
      </c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</row>
    <row r="2917">
      <c r="A2917" s="6"/>
      <c r="B2917" s="6"/>
      <c r="C2917" s="6"/>
      <c r="D2917" s="6"/>
      <c r="E2917" s="6"/>
      <c r="F2917" s="6" t="s">
        <v>96</v>
      </c>
      <c r="G2917" s="6"/>
      <c r="H2917" s="6" t="b">
        <v>0</v>
      </c>
      <c r="I2917" s="6" t="b">
        <v>0</v>
      </c>
      <c r="J2917" s="6" t="b">
        <v>0</v>
      </c>
      <c r="K2917" s="106"/>
      <c r="L2917" s="43"/>
      <c r="M2917" s="24"/>
      <c r="N2917" s="6"/>
      <c r="O2917" s="6" t="b">
        <v>0</v>
      </c>
      <c r="P2917" s="6"/>
      <c r="Q2917" s="6"/>
      <c r="R2917" s="6"/>
      <c r="S2917" s="6"/>
      <c r="T2917" s="6"/>
      <c r="U2917" s="6"/>
      <c r="V2917" s="6"/>
      <c r="W2917" s="6"/>
      <c r="X2917" s="6"/>
      <c r="Y2917" s="6"/>
      <c r="Z2917" s="43"/>
      <c r="AA2917" s="43"/>
      <c r="AB2917" s="43" t="s">
        <v>339</v>
      </c>
      <c r="AC2917" s="6" t="s">
        <v>339</v>
      </c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  <c r="AO2917" s="6"/>
      <c r="AP2917" s="6"/>
      <c r="AQ2917" s="6"/>
      <c r="AR2917" s="6"/>
    </row>
    <row r="2918">
      <c r="A2918" s="6"/>
      <c r="B2918" s="6"/>
      <c r="C2918" s="6"/>
      <c r="D2918" s="6"/>
      <c r="E2918" s="6"/>
      <c r="F2918" s="6" t="s">
        <v>96</v>
      </c>
      <c r="G2918" s="6"/>
      <c r="H2918" s="6" t="b">
        <v>0</v>
      </c>
      <c r="I2918" s="6" t="b">
        <v>0</v>
      </c>
      <c r="J2918" s="6" t="b">
        <v>0</v>
      </c>
      <c r="K2918" s="106"/>
      <c r="L2918" s="43"/>
      <c r="M2918" s="24"/>
      <c r="N2918" s="6"/>
      <c r="O2918" s="6" t="b">
        <v>0</v>
      </c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43"/>
      <c r="AA2918" s="43"/>
      <c r="AB2918" s="43" t="s">
        <v>339</v>
      </c>
      <c r="AC2918" s="6" t="s">
        <v>339</v>
      </c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</row>
    <row r="2919">
      <c r="A2919" s="6"/>
      <c r="B2919" s="6"/>
      <c r="C2919" s="6"/>
      <c r="D2919" s="6"/>
      <c r="E2919" s="6"/>
      <c r="F2919" s="6" t="s">
        <v>96</v>
      </c>
      <c r="G2919" s="6"/>
      <c r="H2919" s="6" t="b">
        <v>0</v>
      </c>
      <c r="I2919" s="6" t="b">
        <v>0</v>
      </c>
      <c r="J2919" s="6" t="b">
        <v>0</v>
      </c>
      <c r="K2919" s="106"/>
      <c r="L2919" s="43"/>
      <c r="M2919" s="24"/>
      <c r="N2919" s="6"/>
      <c r="O2919" s="6" t="b">
        <v>0</v>
      </c>
      <c r="P2919" s="6"/>
      <c r="Q2919" s="6"/>
      <c r="R2919" s="6"/>
      <c r="S2919" s="6"/>
      <c r="T2919" s="6"/>
      <c r="U2919" s="6"/>
      <c r="V2919" s="6"/>
      <c r="W2919" s="6"/>
      <c r="X2919" s="6"/>
      <c r="Y2919" s="6"/>
      <c r="Z2919" s="43"/>
      <c r="AA2919" s="43"/>
      <c r="AB2919" s="43" t="s">
        <v>339</v>
      </c>
      <c r="AC2919" s="6" t="s">
        <v>339</v>
      </c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6"/>
      <c r="AO2919" s="6"/>
      <c r="AP2919" s="6"/>
      <c r="AQ2919" s="6"/>
      <c r="AR2919" s="6"/>
    </row>
    <row r="2920">
      <c r="A2920" s="6"/>
      <c r="B2920" s="6"/>
      <c r="C2920" s="6"/>
      <c r="D2920" s="6"/>
      <c r="E2920" s="6"/>
      <c r="F2920" s="6" t="s">
        <v>96</v>
      </c>
      <c r="G2920" s="6"/>
      <c r="H2920" s="6" t="b">
        <v>0</v>
      </c>
      <c r="I2920" s="6" t="b">
        <v>0</v>
      </c>
      <c r="J2920" s="6" t="b">
        <v>0</v>
      </c>
      <c r="K2920" s="106"/>
      <c r="L2920" s="43"/>
      <c r="M2920" s="24"/>
      <c r="N2920" s="6"/>
      <c r="O2920" s="6" t="b">
        <v>0</v>
      </c>
      <c r="P2920" s="6"/>
      <c r="Q2920" s="6"/>
      <c r="R2920" s="6"/>
      <c r="S2920" s="6"/>
      <c r="T2920" s="6"/>
      <c r="U2920" s="6"/>
      <c r="V2920" s="6"/>
      <c r="W2920" s="6"/>
      <c r="X2920" s="6"/>
      <c r="Y2920" s="6"/>
      <c r="Z2920" s="43"/>
      <c r="AA2920" s="43"/>
      <c r="AB2920" s="43" t="s">
        <v>339</v>
      </c>
      <c r="AC2920" s="6" t="s">
        <v>339</v>
      </c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</row>
    <row r="2921">
      <c r="A2921" s="6"/>
      <c r="B2921" s="6"/>
      <c r="C2921" s="6"/>
      <c r="D2921" s="6"/>
      <c r="E2921" s="6"/>
      <c r="F2921" s="6" t="s">
        <v>96</v>
      </c>
      <c r="G2921" s="6"/>
      <c r="H2921" s="6" t="b">
        <v>0</v>
      </c>
      <c r="I2921" s="6" t="b">
        <v>0</v>
      </c>
      <c r="J2921" s="6" t="b">
        <v>0</v>
      </c>
      <c r="K2921" s="106"/>
      <c r="L2921" s="43"/>
      <c r="M2921" s="24"/>
      <c r="N2921" s="6"/>
      <c r="O2921" s="6" t="b">
        <v>0</v>
      </c>
      <c r="P2921" s="6"/>
      <c r="Q2921" s="6"/>
      <c r="R2921" s="6"/>
      <c r="S2921" s="6"/>
      <c r="T2921" s="6"/>
      <c r="U2921" s="6"/>
      <c r="V2921" s="6"/>
      <c r="W2921" s="6"/>
      <c r="X2921" s="6"/>
      <c r="Y2921" s="6"/>
      <c r="Z2921" s="43"/>
      <c r="AA2921" s="43"/>
      <c r="AB2921" s="43" t="s">
        <v>339</v>
      </c>
      <c r="AC2921" s="6" t="s">
        <v>339</v>
      </c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6"/>
      <c r="AO2921" s="6"/>
      <c r="AP2921" s="6"/>
      <c r="AQ2921" s="6"/>
      <c r="AR2921" s="6"/>
    </row>
    <row r="2922">
      <c r="A2922" s="6"/>
      <c r="B2922" s="6"/>
      <c r="C2922" s="6"/>
      <c r="D2922" s="6"/>
      <c r="E2922" s="6"/>
      <c r="F2922" s="6" t="s">
        <v>96</v>
      </c>
      <c r="G2922" s="6"/>
      <c r="H2922" s="6" t="b">
        <v>0</v>
      </c>
      <c r="I2922" s="6" t="b">
        <v>0</v>
      </c>
      <c r="J2922" s="6" t="b">
        <v>0</v>
      </c>
      <c r="K2922" s="106"/>
      <c r="L2922" s="43"/>
      <c r="M2922" s="24"/>
      <c r="N2922" s="6"/>
      <c r="O2922" s="6" t="b">
        <v>0</v>
      </c>
      <c r="P2922" s="6"/>
      <c r="Q2922" s="6"/>
      <c r="R2922" s="6"/>
      <c r="S2922" s="6"/>
      <c r="T2922" s="6"/>
      <c r="U2922" s="6"/>
      <c r="V2922" s="6"/>
      <c r="W2922" s="6"/>
      <c r="X2922" s="6"/>
      <c r="Y2922" s="6"/>
      <c r="Z2922" s="43"/>
      <c r="AA2922" s="43"/>
      <c r="AB2922" s="43" t="s">
        <v>339</v>
      </c>
      <c r="AC2922" s="6" t="s">
        <v>339</v>
      </c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</row>
    <row r="2923">
      <c r="A2923" s="6"/>
      <c r="B2923" s="6"/>
      <c r="C2923" s="6"/>
      <c r="D2923" s="6"/>
      <c r="E2923" s="6"/>
      <c r="F2923" s="6" t="s">
        <v>96</v>
      </c>
      <c r="G2923" s="6"/>
      <c r="H2923" s="6" t="b">
        <v>0</v>
      </c>
      <c r="I2923" s="6" t="b">
        <v>0</v>
      </c>
      <c r="J2923" s="6" t="b">
        <v>0</v>
      </c>
      <c r="K2923" s="106"/>
      <c r="L2923" s="43"/>
      <c r="M2923" s="24"/>
      <c r="N2923" s="6"/>
      <c r="O2923" s="6" t="b">
        <v>0</v>
      </c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43"/>
      <c r="AA2923" s="43"/>
      <c r="AB2923" s="43" t="s">
        <v>339</v>
      </c>
      <c r="AC2923" s="6" t="s">
        <v>339</v>
      </c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6"/>
      <c r="AO2923" s="6"/>
      <c r="AP2923" s="6"/>
      <c r="AQ2923" s="6"/>
      <c r="AR2923" s="6"/>
    </row>
    <row r="2924">
      <c r="A2924" s="6"/>
      <c r="B2924" s="6"/>
      <c r="C2924" s="6"/>
      <c r="D2924" s="6"/>
      <c r="E2924" s="6"/>
      <c r="F2924" s="6" t="s">
        <v>96</v>
      </c>
      <c r="G2924" s="6"/>
      <c r="H2924" s="6" t="b">
        <v>0</v>
      </c>
      <c r="I2924" s="6" t="b">
        <v>0</v>
      </c>
      <c r="J2924" s="6" t="b">
        <v>0</v>
      </c>
      <c r="K2924" s="106"/>
      <c r="L2924" s="43"/>
      <c r="M2924" s="24"/>
      <c r="N2924" s="6"/>
      <c r="O2924" s="6" t="b">
        <v>0</v>
      </c>
      <c r="P2924" s="6"/>
      <c r="Q2924" s="6"/>
      <c r="R2924" s="6"/>
      <c r="S2924" s="6"/>
      <c r="T2924" s="6"/>
      <c r="U2924" s="6"/>
      <c r="V2924" s="6"/>
      <c r="W2924" s="6"/>
      <c r="X2924" s="6"/>
      <c r="Y2924" s="6"/>
      <c r="Z2924" s="43"/>
      <c r="AA2924" s="43"/>
      <c r="AB2924" s="43" t="s">
        <v>339</v>
      </c>
      <c r="AC2924" s="6" t="s">
        <v>339</v>
      </c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</row>
    <row r="2925">
      <c r="A2925" s="6"/>
      <c r="B2925" s="6"/>
      <c r="C2925" s="6"/>
      <c r="D2925" s="6"/>
      <c r="E2925" s="6"/>
      <c r="F2925" s="6" t="s">
        <v>96</v>
      </c>
      <c r="G2925" s="6"/>
      <c r="H2925" s="6" t="b">
        <v>0</v>
      </c>
      <c r="I2925" s="6" t="b">
        <v>0</v>
      </c>
      <c r="J2925" s="6" t="b">
        <v>0</v>
      </c>
      <c r="K2925" s="106"/>
      <c r="L2925" s="43"/>
      <c r="M2925" s="24"/>
      <c r="N2925" s="6"/>
      <c r="O2925" s="6" t="b">
        <v>0</v>
      </c>
      <c r="P2925" s="6"/>
      <c r="Q2925" s="6"/>
      <c r="R2925" s="6"/>
      <c r="S2925" s="6"/>
      <c r="T2925" s="6"/>
      <c r="U2925" s="6"/>
      <c r="V2925" s="6"/>
      <c r="W2925" s="6"/>
      <c r="X2925" s="6"/>
      <c r="Y2925" s="6"/>
      <c r="Z2925" s="43"/>
      <c r="AA2925" s="43"/>
      <c r="AB2925" s="43" t="s">
        <v>339</v>
      </c>
      <c r="AC2925" s="6" t="s">
        <v>339</v>
      </c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6"/>
      <c r="AO2925" s="6"/>
      <c r="AP2925" s="6"/>
      <c r="AQ2925" s="6"/>
      <c r="AR2925" s="6"/>
    </row>
    <row r="2926">
      <c r="A2926" s="6"/>
      <c r="B2926" s="6"/>
      <c r="C2926" s="6"/>
      <c r="D2926" s="6"/>
      <c r="E2926" s="6"/>
      <c r="F2926" s="6" t="s">
        <v>96</v>
      </c>
      <c r="G2926" s="6"/>
      <c r="H2926" s="6" t="b">
        <v>0</v>
      </c>
      <c r="I2926" s="6" t="b">
        <v>0</v>
      </c>
      <c r="J2926" s="6" t="b">
        <v>0</v>
      </c>
      <c r="K2926" s="106"/>
      <c r="L2926" s="43"/>
      <c r="M2926" s="24"/>
      <c r="N2926" s="6"/>
      <c r="O2926" s="6" t="b">
        <v>0</v>
      </c>
      <c r="P2926" s="6"/>
      <c r="Q2926" s="6"/>
      <c r="R2926" s="6"/>
      <c r="S2926" s="6"/>
      <c r="T2926" s="6"/>
      <c r="U2926" s="6"/>
      <c r="V2926" s="6"/>
      <c r="W2926" s="6"/>
      <c r="X2926" s="6"/>
      <c r="Y2926" s="6"/>
      <c r="Z2926" s="43"/>
      <c r="AA2926" s="43"/>
      <c r="AB2926" s="43" t="s">
        <v>339</v>
      </c>
      <c r="AC2926" s="6" t="s">
        <v>339</v>
      </c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</row>
    <row r="2927">
      <c r="A2927" s="6"/>
      <c r="B2927" s="6"/>
      <c r="C2927" s="6"/>
      <c r="D2927" s="6"/>
      <c r="E2927" s="6"/>
      <c r="F2927" s="6" t="s">
        <v>96</v>
      </c>
      <c r="G2927" s="6"/>
      <c r="H2927" s="6" t="b">
        <v>0</v>
      </c>
      <c r="I2927" s="6" t="b">
        <v>0</v>
      </c>
      <c r="J2927" s="6" t="b">
        <v>0</v>
      </c>
      <c r="K2927" s="106"/>
      <c r="L2927" s="43"/>
      <c r="M2927" s="24"/>
      <c r="N2927" s="6"/>
      <c r="O2927" s="6" t="b">
        <v>0</v>
      </c>
      <c r="P2927" s="6"/>
      <c r="Q2927" s="6"/>
      <c r="R2927" s="6"/>
      <c r="S2927" s="6"/>
      <c r="T2927" s="6"/>
      <c r="U2927" s="6"/>
      <c r="V2927" s="6"/>
      <c r="W2927" s="6"/>
      <c r="X2927" s="6"/>
      <c r="Y2927" s="6"/>
      <c r="Z2927" s="43"/>
      <c r="AA2927" s="43"/>
      <c r="AB2927" s="43" t="s">
        <v>339</v>
      </c>
      <c r="AC2927" s="6" t="s">
        <v>339</v>
      </c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6"/>
      <c r="AO2927" s="6"/>
      <c r="AP2927" s="6"/>
      <c r="AQ2927" s="6"/>
      <c r="AR2927" s="6"/>
    </row>
    <row r="2928">
      <c r="A2928" s="6"/>
      <c r="B2928" s="6"/>
      <c r="C2928" s="6"/>
      <c r="D2928" s="6"/>
      <c r="E2928" s="6"/>
      <c r="F2928" s="6" t="s">
        <v>96</v>
      </c>
      <c r="G2928" s="6"/>
      <c r="H2928" s="6" t="b">
        <v>0</v>
      </c>
      <c r="I2928" s="6" t="b">
        <v>0</v>
      </c>
      <c r="J2928" s="6" t="b">
        <v>0</v>
      </c>
      <c r="K2928" s="106"/>
      <c r="L2928" s="43"/>
      <c r="M2928" s="24"/>
      <c r="N2928" s="6"/>
      <c r="O2928" s="6" t="b">
        <v>0</v>
      </c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43"/>
      <c r="AA2928" s="43"/>
      <c r="AB2928" s="43" t="s">
        <v>339</v>
      </c>
      <c r="AC2928" s="6" t="s">
        <v>339</v>
      </c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</row>
    <row r="2929">
      <c r="A2929" s="6"/>
      <c r="B2929" s="6"/>
      <c r="C2929" s="6"/>
      <c r="D2929" s="6"/>
      <c r="E2929" s="6"/>
      <c r="F2929" s="6" t="s">
        <v>96</v>
      </c>
      <c r="G2929" s="6"/>
      <c r="H2929" s="6" t="b">
        <v>0</v>
      </c>
      <c r="I2929" s="6" t="b">
        <v>0</v>
      </c>
      <c r="J2929" s="6" t="b">
        <v>0</v>
      </c>
      <c r="K2929" s="106"/>
      <c r="L2929" s="43"/>
      <c r="M2929" s="24"/>
      <c r="N2929" s="6"/>
      <c r="O2929" s="6" t="b">
        <v>0</v>
      </c>
      <c r="P2929" s="6"/>
      <c r="Q2929" s="6"/>
      <c r="R2929" s="6"/>
      <c r="S2929" s="6"/>
      <c r="T2929" s="6"/>
      <c r="U2929" s="6"/>
      <c r="V2929" s="6"/>
      <c r="W2929" s="6"/>
      <c r="X2929" s="6"/>
      <c r="Y2929" s="6"/>
      <c r="Z2929" s="43"/>
      <c r="AA2929" s="43"/>
      <c r="AB2929" s="43" t="s">
        <v>339</v>
      </c>
      <c r="AC2929" s="6" t="s">
        <v>339</v>
      </c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6"/>
      <c r="AO2929" s="6"/>
      <c r="AP2929" s="6"/>
      <c r="AQ2929" s="6"/>
      <c r="AR2929" s="6"/>
    </row>
    <row r="2930">
      <c r="A2930" s="6"/>
      <c r="B2930" s="6"/>
      <c r="C2930" s="6"/>
      <c r="D2930" s="6"/>
      <c r="E2930" s="6"/>
      <c r="F2930" s="6" t="s">
        <v>96</v>
      </c>
      <c r="G2930" s="6"/>
      <c r="H2930" s="6" t="b">
        <v>0</v>
      </c>
      <c r="I2930" s="6" t="b">
        <v>0</v>
      </c>
      <c r="J2930" s="6" t="b">
        <v>0</v>
      </c>
      <c r="K2930" s="106"/>
      <c r="L2930" s="43"/>
      <c r="M2930" s="24"/>
      <c r="N2930" s="6"/>
      <c r="O2930" s="6" t="b">
        <v>0</v>
      </c>
      <c r="P2930" s="6"/>
      <c r="Q2930" s="6"/>
      <c r="R2930" s="6"/>
      <c r="S2930" s="6"/>
      <c r="T2930" s="6"/>
      <c r="U2930" s="6"/>
      <c r="V2930" s="6"/>
      <c r="W2930" s="6"/>
      <c r="X2930" s="6"/>
      <c r="Y2930" s="6"/>
      <c r="Z2930" s="43"/>
      <c r="AA2930" s="43"/>
      <c r="AB2930" s="43" t="s">
        <v>339</v>
      </c>
      <c r="AC2930" s="6" t="s">
        <v>339</v>
      </c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6"/>
      <c r="AO2930" s="6"/>
      <c r="AP2930" s="6"/>
      <c r="AQ2930" s="6"/>
      <c r="AR2930" s="6"/>
    </row>
    <row r="2931">
      <c r="A2931" s="6"/>
      <c r="B2931" s="6"/>
      <c r="C2931" s="6"/>
      <c r="D2931" s="6"/>
      <c r="E2931" s="6"/>
      <c r="F2931" s="6" t="s">
        <v>96</v>
      </c>
      <c r="G2931" s="6"/>
      <c r="H2931" s="6" t="b">
        <v>0</v>
      </c>
      <c r="I2931" s="6" t="b">
        <v>0</v>
      </c>
      <c r="J2931" s="6" t="b">
        <v>0</v>
      </c>
      <c r="K2931" s="106"/>
      <c r="L2931" s="43"/>
      <c r="M2931" s="24"/>
      <c r="N2931" s="6"/>
      <c r="O2931" s="6" t="b">
        <v>0</v>
      </c>
      <c r="P2931" s="6"/>
      <c r="Q2931" s="6"/>
      <c r="R2931" s="6"/>
      <c r="S2931" s="6"/>
      <c r="T2931" s="6"/>
      <c r="U2931" s="6"/>
      <c r="V2931" s="6"/>
      <c r="W2931" s="6"/>
      <c r="X2931" s="6"/>
      <c r="Y2931" s="6"/>
      <c r="Z2931" s="43"/>
      <c r="AA2931" s="43"/>
      <c r="AB2931" s="43" t="s">
        <v>339</v>
      </c>
      <c r="AC2931" s="6" t="s">
        <v>339</v>
      </c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6"/>
      <c r="AO2931" s="6"/>
      <c r="AP2931" s="6"/>
      <c r="AQ2931" s="6"/>
      <c r="AR2931" s="6"/>
    </row>
    <row r="2932">
      <c r="A2932" s="6"/>
      <c r="B2932" s="6"/>
      <c r="C2932" s="6"/>
      <c r="D2932" s="6"/>
      <c r="E2932" s="6"/>
      <c r="F2932" s="6" t="s">
        <v>96</v>
      </c>
      <c r="G2932" s="6"/>
      <c r="H2932" s="6" t="b">
        <v>0</v>
      </c>
      <c r="I2932" s="6" t="b">
        <v>0</v>
      </c>
      <c r="J2932" s="6" t="b">
        <v>0</v>
      </c>
      <c r="K2932" s="106"/>
      <c r="L2932" s="43"/>
      <c r="M2932" s="24"/>
      <c r="N2932" s="6"/>
      <c r="O2932" s="6" t="b">
        <v>0</v>
      </c>
      <c r="P2932" s="6"/>
      <c r="Q2932" s="6"/>
      <c r="R2932" s="6"/>
      <c r="S2932" s="6"/>
      <c r="T2932" s="6"/>
      <c r="U2932" s="6"/>
      <c r="V2932" s="6"/>
      <c r="W2932" s="6"/>
      <c r="X2932" s="6"/>
      <c r="Y2932" s="6"/>
      <c r="Z2932" s="43"/>
      <c r="AA2932" s="43"/>
      <c r="AB2932" s="43" t="s">
        <v>339</v>
      </c>
      <c r="AC2932" s="6" t="s">
        <v>339</v>
      </c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</row>
    <row r="2933">
      <c r="A2933" s="6"/>
      <c r="B2933" s="6"/>
      <c r="C2933" s="6"/>
      <c r="D2933" s="6"/>
      <c r="E2933" s="6"/>
      <c r="F2933" s="6" t="s">
        <v>96</v>
      </c>
      <c r="G2933" s="6"/>
      <c r="H2933" s="6" t="b">
        <v>0</v>
      </c>
      <c r="I2933" s="6" t="b">
        <v>0</v>
      </c>
      <c r="J2933" s="6" t="b">
        <v>0</v>
      </c>
      <c r="K2933" s="106"/>
      <c r="L2933" s="43"/>
      <c r="M2933" s="24"/>
      <c r="N2933" s="6"/>
      <c r="O2933" s="6" t="b">
        <v>0</v>
      </c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43"/>
      <c r="AA2933" s="43"/>
      <c r="AB2933" s="43" t="s">
        <v>339</v>
      </c>
      <c r="AC2933" s="6" t="s">
        <v>339</v>
      </c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</row>
    <row r="2934">
      <c r="A2934" s="6"/>
      <c r="B2934" s="6"/>
      <c r="C2934" s="6"/>
      <c r="D2934" s="6"/>
      <c r="E2934" s="6"/>
      <c r="F2934" s="6" t="s">
        <v>96</v>
      </c>
      <c r="G2934" s="6"/>
      <c r="H2934" s="6" t="b">
        <v>0</v>
      </c>
      <c r="I2934" s="6" t="b">
        <v>0</v>
      </c>
      <c r="J2934" s="6" t="b">
        <v>0</v>
      </c>
      <c r="K2934" s="106"/>
      <c r="L2934" s="43"/>
      <c r="M2934" s="24"/>
      <c r="N2934" s="6"/>
      <c r="O2934" s="6" t="b">
        <v>0</v>
      </c>
      <c r="P2934" s="6"/>
      <c r="Q2934" s="6"/>
      <c r="R2934" s="6"/>
      <c r="S2934" s="6"/>
      <c r="T2934" s="6"/>
      <c r="U2934" s="6"/>
      <c r="V2934" s="6"/>
      <c r="W2934" s="6"/>
      <c r="X2934" s="6"/>
      <c r="Y2934" s="6"/>
      <c r="Z2934" s="43"/>
      <c r="AA2934" s="43"/>
      <c r="AB2934" s="43" t="s">
        <v>339</v>
      </c>
      <c r="AC2934" s="6" t="s">
        <v>339</v>
      </c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</row>
    <row r="2935">
      <c r="A2935" s="6"/>
      <c r="B2935" s="6"/>
      <c r="C2935" s="6"/>
      <c r="D2935" s="6"/>
      <c r="E2935" s="6"/>
      <c r="F2935" s="6" t="s">
        <v>96</v>
      </c>
      <c r="G2935" s="6"/>
      <c r="H2935" s="6" t="b">
        <v>0</v>
      </c>
      <c r="I2935" s="6" t="b">
        <v>0</v>
      </c>
      <c r="J2935" s="6" t="b">
        <v>0</v>
      </c>
      <c r="K2935" s="106"/>
      <c r="L2935" s="43"/>
      <c r="M2935" s="24"/>
      <c r="N2935" s="6"/>
      <c r="O2935" s="6" t="b">
        <v>0</v>
      </c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43"/>
      <c r="AA2935" s="43"/>
      <c r="AB2935" s="43" t="s">
        <v>339</v>
      </c>
      <c r="AC2935" s="6" t="s">
        <v>339</v>
      </c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</row>
    <row r="2936">
      <c r="A2936" s="6"/>
      <c r="B2936" s="6"/>
      <c r="C2936" s="6"/>
      <c r="D2936" s="6"/>
      <c r="E2936" s="6"/>
      <c r="F2936" s="6" t="s">
        <v>96</v>
      </c>
      <c r="G2936" s="6"/>
      <c r="H2936" s="6" t="b">
        <v>0</v>
      </c>
      <c r="I2936" s="6" t="b">
        <v>0</v>
      </c>
      <c r="J2936" s="6" t="b">
        <v>0</v>
      </c>
      <c r="K2936" s="106"/>
      <c r="L2936" s="43"/>
      <c r="M2936" s="24"/>
      <c r="N2936" s="6"/>
      <c r="O2936" s="6" t="b">
        <v>0</v>
      </c>
      <c r="P2936" s="6"/>
      <c r="Q2936" s="6"/>
      <c r="R2936" s="6"/>
      <c r="S2936" s="6"/>
      <c r="T2936" s="6"/>
      <c r="U2936" s="6"/>
      <c r="V2936" s="6"/>
      <c r="W2936" s="6"/>
      <c r="X2936" s="6"/>
      <c r="Y2936" s="6"/>
      <c r="Z2936" s="43"/>
      <c r="AA2936" s="43"/>
      <c r="AB2936" s="43" t="s">
        <v>339</v>
      </c>
      <c r="AC2936" s="6" t="s">
        <v>339</v>
      </c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</row>
    <row r="2937">
      <c r="A2937" s="6"/>
      <c r="B2937" s="6"/>
      <c r="C2937" s="6"/>
      <c r="D2937" s="6"/>
      <c r="E2937" s="6"/>
      <c r="F2937" s="6" t="s">
        <v>96</v>
      </c>
      <c r="G2937" s="6"/>
      <c r="H2937" s="6" t="b">
        <v>0</v>
      </c>
      <c r="I2937" s="6" t="b">
        <v>0</v>
      </c>
      <c r="J2937" s="6" t="b">
        <v>0</v>
      </c>
      <c r="K2937" s="106"/>
      <c r="L2937" s="43"/>
      <c r="M2937" s="24"/>
      <c r="N2937" s="6"/>
      <c r="O2937" s="6" t="b">
        <v>0</v>
      </c>
      <c r="P2937" s="6"/>
      <c r="Q2937" s="6"/>
      <c r="R2937" s="6"/>
      <c r="S2937" s="6"/>
      <c r="T2937" s="6"/>
      <c r="U2937" s="6"/>
      <c r="V2937" s="6"/>
      <c r="W2937" s="6"/>
      <c r="X2937" s="6"/>
      <c r="Y2937" s="6"/>
      <c r="Z2937" s="43"/>
      <c r="AA2937" s="43"/>
      <c r="AB2937" s="43" t="s">
        <v>339</v>
      </c>
      <c r="AC2937" s="6" t="s">
        <v>339</v>
      </c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</row>
    <row r="2938">
      <c r="A2938" s="6"/>
      <c r="B2938" s="6"/>
      <c r="C2938" s="6"/>
      <c r="D2938" s="6"/>
      <c r="E2938" s="6"/>
      <c r="F2938" s="6" t="s">
        <v>96</v>
      </c>
      <c r="G2938" s="6"/>
      <c r="H2938" s="6" t="b">
        <v>0</v>
      </c>
      <c r="I2938" s="6" t="b">
        <v>0</v>
      </c>
      <c r="J2938" s="6" t="b">
        <v>0</v>
      </c>
      <c r="K2938" s="106"/>
      <c r="L2938" s="43"/>
      <c r="M2938" s="24"/>
      <c r="N2938" s="6"/>
      <c r="O2938" s="6" t="b">
        <v>0</v>
      </c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43"/>
      <c r="AA2938" s="43"/>
      <c r="AB2938" s="43" t="s">
        <v>339</v>
      </c>
      <c r="AC2938" s="6" t="s">
        <v>339</v>
      </c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</row>
    <row r="2939">
      <c r="A2939" s="6"/>
      <c r="B2939" s="6"/>
      <c r="C2939" s="6"/>
      <c r="D2939" s="6"/>
      <c r="E2939" s="6"/>
      <c r="F2939" s="6" t="s">
        <v>96</v>
      </c>
      <c r="G2939" s="6"/>
      <c r="H2939" s="6" t="b">
        <v>0</v>
      </c>
      <c r="I2939" s="6" t="b">
        <v>0</v>
      </c>
      <c r="J2939" s="6" t="b">
        <v>0</v>
      </c>
      <c r="K2939" s="106"/>
      <c r="L2939" s="43"/>
      <c r="M2939" s="24"/>
      <c r="N2939" s="6"/>
      <c r="O2939" s="6" t="b">
        <v>0</v>
      </c>
      <c r="P2939" s="6"/>
      <c r="Q2939" s="6"/>
      <c r="R2939" s="6"/>
      <c r="S2939" s="6"/>
      <c r="T2939" s="6"/>
      <c r="U2939" s="6"/>
      <c r="V2939" s="6"/>
      <c r="W2939" s="6"/>
      <c r="X2939" s="6"/>
      <c r="Y2939" s="6"/>
      <c r="Z2939" s="43"/>
      <c r="AA2939" s="43"/>
      <c r="AB2939" s="43" t="s">
        <v>339</v>
      </c>
      <c r="AC2939" s="6" t="s">
        <v>339</v>
      </c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</row>
    <row r="2940">
      <c r="A2940" s="6"/>
      <c r="B2940" s="6"/>
      <c r="C2940" s="6"/>
      <c r="D2940" s="6"/>
      <c r="E2940" s="6"/>
      <c r="F2940" s="6" t="s">
        <v>96</v>
      </c>
      <c r="G2940" s="6"/>
      <c r="H2940" s="6" t="b">
        <v>0</v>
      </c>
      <c r="I2940" s="6" t="b">
        <v>0</v>
      </c>
      <c r="J2940" s="6" t="b">
        <v>0</v>
      </c>
      <c r="K2940" s="106"/>
      <c r="L2940" s="43"/>
      <c r="M2940" s="24"/>
      <c r="N2940" s="6"/>
      <c r="O2940" s="6" t="b">
        <v>0</v>
      </c>
      <c r="P2940" s="6"/>
      <c r="Q2940" s="6"/>
      <c r="R2940" s="6"/>
      <c r="S2940" s="6"/>
      <c r="T2940" s="6"/>
      <c r="U2940" s="6"/>
      <c r="V2940" s="6"/>
      <c r="W2940" s="6"/>
      <c r="X2940" s="6"/>
      <c r="Y2940" s="6"/>
      <c r="Z2940" s="43"/>
      <c r="AA2940" s="43"/>
      <c r="AB2940" s="43" t="s">
        <v>339</v>
      </c>
      <c r="AC2940" s="6" t="s">
        <v>339</v>
      </c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</row>
    <row r="2941">
      <c r="A2941" s="6"/>
      <c r="B2941" s="6"/>
      <c r="C2941" s="6"/>
      <c r="D2941" s="6"/>
      <c r="E2941" s="6"/>
      <c r="F2941" s="6" t="s">
        <v>96</v>
      </c>
      <c r="G2941" s="6"/>
      <c r="H2941" s="6" t="b">
        <v>0</v>
      </c>
      <c r="I2941" s="6" t="b">
        <v>0</v>
      </c>
      <c r="J2941" s="6" t="b">
        <v>0</v>
      </c>
      <c r="K2941" s="106"/>
      <c r="L2941" s="43"/>
      <c r="M2941" s="24"/>
      <c r="N2941" s="6"/>
      <c r="O2941" s="6" t="b">
        <v>0</v>
      </c>
      <c r="P2941" s="6"/>
      <c r="Q2941" s="6"/>
      <c r="R2941" s="6"/>
      <c r="S2941" s="6"/>
      <c r="T2941" s="6"/>
      <c r="U2941" s="6"/>
      <c r="V2941" s="6"/>
      <c r="W2941" s="6"/>
      <c r="X2941" s="6"/>
      <c r="Y2941" s="6"/>
      <c r="Z2941" s="43"/>
      <c r="AA2941" s="43"/>
      <c r="AB2941" s="43" t="s">
        <v>339</v>
      </c>
      <c r="AC2941" s="6" t="s">
        <v>339</v>
      </c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</row>
    <row r="2942">
      <c r="A2942" s="6"/>
      <c r="B2942" s="6"/>
      <c r="C2942" s="6"/>
      <c r="D2942" s="6"/>
      <c r="E2942" s="6"/>
      <c r="F2942" s="6" t="s">
        <v>96</v>
      </c>
      <c r="G2942" s="6"/>
      <c r="H2942" s="6" t="b">
        <v>0</v>
      </c>
      <c r="I2942" s="6" t="b">
        <v>0</v>
      </c>
      <c r="J2942" s="6" t="b">
        <v>0</v>
      </c>
      <c r="K2942" s="106"/>
      <c r="L2942" s="43"/>
      <c r="M2942" s="24"/>
      <c r="N2942" s="6"/>
      <c r="O2942" s="6" t="b">
        <v>0</v>
      </c>
      <c r="P2942" s="6"/>
      <c r="Q2942" s="6"/>
      <c r="R2942" s="6"/>
      <c r="S2942" s="6"/>
      <c r="T2942" s="6"/>
      <c r="U2942" s="6"/>
      <c r="V2942" s="6"/>
      <c r="W2942" s="6"/>
      <c r="X2942" s="6"/>
      <c r="Y2942" s="6"/>
      <c r="Z2942" s="43"/>
      <c r="AA2942" s="43"/>
      <c r="AB2942" s="43" t="s">
        <v>339</v>
      </c>
      <c r="AC2942" s="6" t="s">
        <v>339</v>
      </c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</row>
    <row r="2943">
      <c r="A2943" s="6"/>
      <c r="B2943" s="6"/>
      <c r="C2943" s="6"/>
      <c r="D2943" s="6"/>
      <c r="E2943" s="6"/>
      <c r="F2943" s="6" t="s">
        <v>96</v>
      </c>
      <c r="G2943" s="6"/>
      <c r="H2943" s="6" t="b">
        <v>0</v>
      </c>
      <c r="I2943" s="6" t="b">
        <v>0</v>
      </c>
      <c r="J2943" s="6" t="b">
        <v>0</v>
      </c>
      <c r="K2943" s="106"/>
      <c r="L2943" s="43"/>
      <c r="M2943" s="24"/>
      <c r="N2943" s="6"/>
      <c r="O2943" s="6" t="b">
        <v>0</v>
      </c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43"/>
      <c r="AA2943" s="43"/>
      <c r="AB2943" s="43" t="s">
        <v>339</v>
      </c>
      <c r="AC2943" s="6" t="s">
        <v>339</v>
      </c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6"/>
      <c r="AQ2943" s="6"/>
      <c r="AR2943" s="6"/>
    </row>
    <row r="2944">
      <c r="A2944" s="6"/>
      <c r="B2944" s="6"/>
      <c r="C2944" s="6"/>
      <c r="D2944" s="6"/>
      <c r="E2944" s="6"/>
      <c r="F2944" s="6" t="s">
        <v>96</v>
      </c>
      <c r="G2944" s="6"/>
      <c r="H2944" s="6" t="b">
        <v>0</v>
      </c>
      <c r="I2944" s="6" t="b">
        <v>0</v>
      </c>
      <c r="J2944" s="6" t="b">
        <v>0</v>
      </c>
      <c r="K2944" s="106"/>
      <c r="L2944" s="43"/>
      <c r="M2944" s="24"/>
      <c r="N2944" s="6"/>
      <c r="O2944" s="6" t="b">
        <v>0</v>
      </c>
      <c r="P2944" s="6"/>
      <c r="Q2944" s="6"/>
      <c r="R2944" s="6"/>
      <c r="S2944" s="6"/>
      <c r="T2944" s="6"/>
      <c r="U2944" s="6"/>
      <c r="V2944" s="6"/>
      <c r="W2944" s="6"/>
      <c r="X2944" s="6"/>
      <c r="Y2944" s="6"/>
      <c r="Z2944" s="43"/>
      <c r="AA2944" s="43"/>
      <c r="AB2944" s="43" t="s">
        <v>339</v>
      </c>
      <c r="AC2944" s="6" t="s">
        <v>339</v>
      </c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</row>
    <row r="2945">
      <c r="A2945" s="6"/>
      <c r="B2945" s="6"/>
      <c r="C2945" s="6"/>
      <c r="D2945" s="6"/>
      <c r="E2945" s="6"/>
      <c r="F2945" s="6" t="s">
        <v>96</v>
      </c>
      <c r="G2945" s="6"/>
      <c r="H2945" s="6" t="b">
        <v>0</v>
      </c>
      <c r="I2945" s="6" t="b">
        <v>0</v>
      </c>
      <c r="J2945" s="6" t="b">
        <v>0</v>
      </c>
      <c r="K2945" s="106"/>
      <c r="L2945" s="43"/>
      <c r="M2945" s="24"/>
      <c r="N2945" s="6"/>
      <c r="O2945" s="6" t="b">
        <v>0</v>
      </c>
      <c r="P2945" s="6"/>
      <c r="Q2945" s="6"/>
      <c r="R2945" s="6"/>
      <c r="S2945" s="6"/>
      <c r="T2945" s="6"/>
      <c r="U2945" s="6"/>
      <c r="V2945" s="6"/>
      <c r="W2945" s="6"/>
      <c r="X2945" s="6"/>
      <c r="Y2945" s="6"/>
      <c r="Z2945" s="43"/>
      <c r="AA2945" s="43"/>
      <c r="AB2945" s="43" t="s">
        <v>339</v>
      </c>
      <c r="AC2945" s="6" t="s">
        <v>339</v>
      </c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</row>
    <row r="2946">
      <c r="A2946" s="6"/>
      <c r="B2946" s="6"/>
      <c r="C2946" s="6"/>
      <c r="D2946" s="6"/>
      <c r="E2946" s="6"/>
      <c r="F2946" s="6" t="s">
        <v>96</v>
      </c>
      <c r="G2946" s="6"/>
      <c r="H2946" s="6" t="b">
        <v>0</v>
      </c>
      <c r="I2946" s="6" t="b">
        <v>0</v>
      </c>
      <c r="J2946" s="6" t="b">
        <v>0</v>
      </c>
      <c r="K2946" s="106"/>
      <c r="L2946" s="43"/>
      <c r="M2946" s="24"/>
      <c r="N2946" s="6"/>
      <c r="O2946" s="6" t="b">
        <v>0</v>
      </c>
      <c r="P2946" s="6"/>
      <c r="Q2946" s="6"/>
      <c r="R2946" s="6"/>
      <c r="S2946" s="6"/>
      <c r="T2946" s="6"/>
      <c r="U2946" s="6"/>
      <c r="V2946" s="6"/>
      <c r="W2946" s="6"/>
      <c r="X2946" s="6"/>
      <c r="Y2946" s="6"/>
      <c r="Z2946" s="43"/>
      <c r="AA2946" s="43"/>
      <c r="AB2946" s="43" t="s">
        <v>339</v>
      </c>
      <c r="AC2946" s="6" t="s">
        <v>339</v>
      </c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</row>
    <row r="2947">
      <c r="A2947" s="6"/>
      <c r="B2947" s="6"/>
      <c r="C2947" s="6"/>
      <c r="D2947" s="6"/>
      <c r="E2947" s="6"/>
      <c r="F2947" s="6" t="s">
        <v>96</v>
      </c>
      <c r="G2947" s="6"/>
      <c r="H2947" s="6" t="b">
        <v>0</v>
      </c>
      <c r="I2947" s="6" t="b">
        <v>0</v>
      </c>
      <c r="J2947" s="6" t="b">
        <v>0</v>
      </c>
      <c r="K2947" s="106"/>
      <c r="L2947" s="43"/>
      <c r="M2947" s="24"/>
      <c r="N2947" s="6"/>
      <c r="O2947" s="6" t="b">
        <v>0</v>
      </c>
      <c r="P2947" s="6"/>
      <c r="Q2947" s="6"/>
      <c r="R2947" s="6"/>
      <c r="S2947" s="6"/>
      <c r="T2947" s="6"/>
      <c r="U2947" s="6"/>
      <c r="V2947" s="6"/>
      <c r="W2947" s="6"/>
      <c r="X2947" s="6"/>
      <c r="Y2947" s="6"/>
      <c r="Z2947" s="43"/>
      <c r="AA2947" s="43"/>
      <c r="AB2947" s="43" t="s">
        <v>339</v>
      </c>
      <c r="AC2947" s="6" t="s">
        <v>339</v>
      </c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6"/>
      <c r="AO2947" s="6"/>
      <c r="AP2947" s="6"/>
      <c r="AQ2947" s="6"/>
      <c r="AR2947" s="6"/>
    </row>
    <row r="2948">
      <c r="A2948" s="6"/>
      <c r="B2948" s="6"/>
      <c r="C2948" s="6"/>
      <c r="D2948" s="6"/>
      <c r="E2948" s="6"/>
      <c r="F2948" s="6" t="s">
        <v>96</v>
      </c>
      <c r="G2948" s="6"/>
      <c r="H2948" s="6" t="b">
        <v>0</v>
      </c>
      <c r="I2948" s="6" t="b">
        <v>0</v>
      </c>
      <c r="J2948" s="6" t="b">
        <v>0</v>
      </c>
      <c r="K2948" s="106"/>
      <c r="L2948" s="43"/>
      <c r="M2948" s="24"/>
      <c r="N2948" s="6"/>
      <c r="O2948" s="6" t="b">
        <v>0</v>
      </c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43"/>
      <c r="AA2948" s="43"/>
      <c r="AB2948" s="43" t="s">
        <v>339</v>
      </c>
      <c r="AC2948" s="6" t="s">
        <v>339</v>
      </c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6"/>
      <c r="AO2948" s="6"/>
      <c r="AP2948" s="6"/>
      <c r="AQ2948" s="6"/>
      <c r="AR2948" s="6"/>
    </row>
    <row r="2949">
      <c r="A2949" s="6"/>
      <c r="B2949" s="6"/>
      <c r="C2949" s="6"/>
      <c r="D2949" s="6"/>
      <c r="E2949" s="6"/>
      <c r="F2949" s="6" t="s">
        <v>96</v>
      </c>
      <c r="G2949" s="6"/>
      <c r="H2949" s="6" t="b">
        <v>0</v>
      </c>
      <c r="I2949" s="6" t="b">
        <v>0</v>
      </c>
      <c r="J2949" s="6" t="b">
        <v>0</v>
      </c>
      <c r="K2949" s="106"/>
      <c r="L2949" s="43"/>
      <c r="M2949" s="24"/>
      <c r="N2949" s="6"/>
      <c r="O2949" s="6" t="b">
        <v>0</v>
      </c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43"/>
      <c r="AA2949" s="43"/>
      <c r="AB2949" s="43" t="s">
        <v>339</v>
      </c>
      <c r="AC2949" s="6" t="s">
        <v>339</v>
      </c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6"/>
      <c r="AQ2949" s="6"/>
      <c r="AR2949" s="6"/>
    </row>
    <row r="2950">
      <c r="A2950" s="6"/>
      <c r="B2950" s="6"/>
      <c r="C2950" s="6"/>
      <c r="D2950" s="6"/>
      <c r="E2950" s="6"/>
      <c r="F2950" s="6" t="s">
        <v>96</v>
      </c>
      <c r="G2950" s="6"/>
      <c r="H2950" s="6" t="b">
        <v>0</v>
      </c>
      <c r="I2950" s="6" t="b">
        <v>0</v>
      </c>
      <c r="J2950" s="6" t="b">
        <v>0</v>
      </c>
      <c r="K2950" s="106"/>
      <c r="L2950" s="43"/>
      <c r="M2950" s="24"/>
      <c r="N2950" s="6"/>
      <c r="O2950" s="6" t="b">
        <v>0</v>
      </c>
      <c r="P2950" s="6"/>
      <c r="Q2950" s="6"/>
      <c r="R2950" s="6"/>
      <c r="S2950" s="6"/>
      <c r="T2950" s="6"/>
      <c r="U2950" s="6"/>
      <c r="V2950" s="6"/>
      <c r="W2950" s="6"/>
      <c r="X2950" s="6"/>
      <c r="Y2950" s="6"/>
      <c r="Z2950" s="43"/>
      <c r="AA2950" s="43"/>
      <c r="AB2950" s="43" t="s">
        <v>339</v>
      </c>
      <c r="AC2950" s="6" t="s">
        <v>339</v>
      </c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</row>
    <row r="2951">
      <c r="A2951" s="6"/>
      <c r="B2951" s="6"/>
      <c r="C2951" s="6"/>
      <c r="D2951" s="6"/>
      <c r="E2951" s="6"/>
      <c r="F2951" s="6" t="s">
        <v>96</v>
      </c>
      <c r="G2951" s="6"/>
      <c r="H2951" s="6" t="b">
        <v>0</v>
      </c>
      <c r="I2951" s="6" t="b">
        <v>0</v>
      </c>
      <c r="J2951" s="6" t="b">
        <v>0</v>
      </c>
      <c r="K2951" s="106"/>
      <c r="L2951" s="43"/>
      <c r="M2951" s="24"/>
      <c r="N2951" s="6"/>
      <c r="O2951" s="6" t="b">
        <v>0</v>
      </c>
      <c r="P2951" s="6"/>
      <c r="Q2951" s="6"/>
      <c r="R2951" s="6"/>
      <c r="S2951" s="6"/>
      <c r="T2951" s="6"/>
      <c r="U2951" s="6"/>
      <c r="V2951" s="6"/>
      <c r="W2951" s="6"/>
      <c r="X2951" s="6"/>
      <c r="Y2951" s="6"/>
      <c r="Z2951" s="43"/>
      <c r="AA2951" s="43"/>
      <c r="AB2951" s="43" t="s">
        <v>339</v>
      </c>
      <c r="AC2951" s="6" t="s">
        <v>339</v>
      </c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</row>
    <row r="2952">
      <c r="A2952" s="6"/>
      <c r="B2952" s="6"/>
      <c r="C2952" s="6"/>
      <c r="D2952" s="6"/>
      <c r="E2952" s="6"/>
      <c r="F2952" s="6" t="s">
        <v>96</v>
      </c>
      <c r="G2952" s="6"/>
      <c r="H2952" s="6" t="b">
        <v>0</v>
      </c>
      <c r="I2952" s="6" t="b">
        <v>0</v>
      </c>
      <c r="J2952" s="6" t="b">
        <v>0</v>
      </c>
      <c r="K2952" s="106"/>
      <c r="L2952" s="43"/>
      <c r="M2952" s="24"/>
      <c r="N2952" s="6"/>
      <c r="O2952" s="6" t="b">
        <v>0</v>
      </c>
      <c r="P2952" s="6"/>
      <c r="Q2952" s="6"/>
      <c r="R2952" s="6"/>
      <c r="S2952" s="6"/>
      <c r="T2952" s="6"/>
      <c r="U2952" s="6"/>
      <c r="V2952" s="6"/>
      <c r="W2952" s="6"/>
      <c r="X2952" s="6"/>
      <c r="Y2952" s="6"/>
      <c r="Z2952" s="43"/>
      <c r="AA2952" s="43"/>
      <c r="AB2952" s="43" t="s">
        <v>339</v>
      </c>
      <c r="AC2952" s="6" t="s">
        <v>339</v>
      </c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</row>
    <row r="2953">
      <c r="A2953" s="6"/>
      <c r="B2953" s="6"/>
      <c r="C2953" s="6"/>
      <c r="D2953" s="6"/>
      <c r="E2953" s="6"/>
      <c r="F2953" s="6" t="s">
        <v>96</v>
      </c>
      <c r="G2953" s="6"/>
      <c r="H2953" s="6" t="b">
        <v>0</v>
      </c>
      <c r="I2953" s="6" t="b">
        <v>0</v>
      </c>
      <c r="J2953" s="6" t="b">
        <v>0</v>
      </c>
      <c r="K2953" s="106"/>
      <c r="L2953" s="43"/>
      <c r="M2953" s="24"/>
      <c r="N2953" s="6"/>
      <c r="O2953" s="6" t="b">
        <v>0</v>
      </c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43"/>
      <c r="AA2953" s="43"/>
      <c r="AB2953" s="43" t="s">
        <v>339</v>
      </c>
      <c r="AC2953" s="6" t="s">
        <v>339</v>
      </c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</row>
    <row r="2954">
      <c r="A2954" s="6"/>
      <c r="B2954" s="6"/>
      <c r="C2954" s="6"/>
      <c r="D2954" s="6"/>
      <c r="E2954" s="6"/>
      <c r="F2954" s="6" t="s">
        <v>96</v>
      </c>
      <c r="G2954" s="6"/>
      <c r="H2954" s="6" t="b">
        <v>0</v>
      </c>
      <c r="I2954" s="6" t="b">
        <v>0</v>
      </c>
      <c r="J2954" s="6" t="b">
        <v>0</v>
      </c>
      <c r="K2954" s="106"/>
      <c r="L2954" s="43"/>
      <c r="M2954" s="24"/>
      <c r="N2954" s="6"/>
      <c r="O2954" s="6" t="b">
        <v>0</v>
      </c>
      <c r="P2954" s="6"/>
      <c r="Q2954" s="6"/>
      <c r="R2954" s="6"/>
      <c r="S2954" s="6"/>
      <c r="T2954" s="6"/>
      <c r="U2954" s="6"/>
      <c r="V2954" s="6"/>
      <c r="W2954" s="6"/>
      <c r="X2954" s="6"/>
      <c r="Y2954" s="6"/>
      <c r="Z2954" s="43"/>
      <c r="AA2954" s="43"/>
      <c r="AB2954" s="43" t="s">
        <v>339</v>
      </c>
      <c r="AC2954" s="6" t="s">
        <v>339</v>
      </c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</row>
    <row r="2955">
      <c r="A2955" s="6"/>
      <c r="B2955" s="6"/>
      <c r="C2955" s="6"/>
      <c r="D2955" s="6"/>
      <c r="E2955" s="6"/>
      <c r="F2955" s="6" t="s">
        <v>96</v>
      </c>
      <c r="G2955" s="6"/>
      <c r="H2955" s="6" t="b">
        <v>0</v>
      </c>
      <c r="I2955" s="6" t="b">
        <v>0</v>
      </c>
      <c r="J2955" s="6" t="b">
        <v>0</v>
      </c>
      <c r="K2955" s="106"/>
      <c r="L2955" s="43"/>
      <c r="M2955" s="24"/>
      <c r="N2955" s="6"/>
      <c r="O2955" s="6" t="b">
        <v>0</v>
      </c>
      <c r="P2955" s="6"/>
      <c r="Q2955" s="6"/>
      <c r="R2955" s="6"/>
      <c r="S2955" s="6"/>
      <c r="T2955" s="6"/>
      <c r="U2955" s="6"/>
      <c r="V2955" s="6"/>
      <c r="W2955" s="6"/>
      <c r="X2955" s="6"/>
      <c r="Y2955" s="6"/>
      <c r="Z2955" s="43"/>
      <c r="AA2955" s="43"/>
      <c r="AB2955" s="43" t="s">
        <v>339</v>
      </c>
      <c r="AC2955" s="6" t="s">
        <v>339</v>
      </c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6"/>
      <c r="AO2955" s="6"/>
      <c r="AP2955" s="6"/>
      <c r="AQ2955" s="6"/>
      <c r="AR2955" s="6"/>
    </row>
    <row r="2956">
      <c r="A2956" s="6"/>
      <c r="B2956" s="6"/>
      <c r="C2956" s="6"/>
      <c r="D2956" s="6"/>
      <c r="E2956" s="6"/>
      <c r="F2956" s="6" t="s">
        <v>96</v>
      </c>
      <c r="G2956" s="6"/>
      <c r="H2956" s="6" t="b">
        <v>0</v>
      </c>
      <c r="I2956" s="6" t="b">
        <v>0</v>
      </c>
      <c r="J2956" s="6" t="b">
        <v>0</v>
      </c>
      <c r="K2956" s="106"/>
      <c r="L2956" s="43"/>
      <c r="M2956" s="24"/>
      <c r="N2956" s="6"/>
      <c r="O2956" s="6" t="b">
        <v>0</v>
      </c>
      <c r="P2956" s="6"/>
      <c r="Q2956" s="6"/>
      <c r="R2956" s="6"/>
      <c r="S2956" s="6"/>
      <c r="T2956" s="6"/>
      <c r="U2956" s="6"/>
      <c r="V2956" s="6"/>
      <c r="W2956" s="6"/>
      <c r="X2956" s="6"/>
      <c r="Y2956" s="6"/>
      <c r="Z2956" s="43"/>
      <c r="AA2956" s="43"/>
      <c r="AB2956" s="43" t="s">
        <v>339</v>
      </c>
      <c r="AC2956" s="6" t="s">
        <v>339</v>
      </c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</row>
    <row r="2957">
      <c r="A2957" s="6"/>
      <c r="B2957" s="6"/>
      <c r="C2957" s="6"/>
      <c r="D2957" s="6"/>
      <c r="E2957" s="6"/>
      <c r="F2957" s="6" t="s">
        <v>96</v>
      </c>
      <c r="G2957" s="6"/>
      <c r="H2957" s="6" t="b">
        <v>0</v>
      </c>
      <c r="I2957" s="6" t="b">
        <v>0</v>
      </c>
      <c r="J2957" s="6" t="b">
        <v>0</v>
      </c>
      <c r="K2957" s="106"/>
      <c r="L2957" s="43"/>
      <c r="M2957" s="24"/>
      <c r="N2957" s="6"/>
      <c r="O2957" s="6" t="b">
        <v>0</v>
      </c>
      <c r="P2957" s="6"/>
      <c r="Q2957" s="6"/>
      <c r="R2957" s="6"/>
      <c r="S2957" s="6"/>
      <c r="T2957" s="6"/>
      <c r="U2957" s="6"/>
      <c r="V2957" s="6"/>
      <c r="W2957" s="6"/>
      <c r="X2957" s="6"/>
      <c r="Y2957" s="6"/>
      <c r="Z2957" s="43"/>
      <c r="AA2957" s="43"/>
      <c r="AB2957" s="43" t="s">
        <v>339</v>
      </c>
      <c r="AC2957" s="6" t="s">
        <v>339</v>
      </c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6"/>
      <c r="AO2957" s="6"/>
      <c r="AP2957" s="6"/>
      <c r="AQ2957" s="6"/>
      <c r="AR2957" s="6"/>
    </row>
    <row r="2958">
      <c r="A2958" s="6"/>
      <c r="B2958" s="6"/>
      <c r="C2958" s="6"/>
      <c r="D2958" s="6"/>
      <c r="E2958" s="6"/>
      <c r="F2958" s="6" t="s">
        <v>96</v>
      </c>
      <c r="G2958" s="6"/>
      <c r="H2958" s="6" t="b">
        <v>0</v>
      </c>
      <c r="I2958" s="6" t="b">
        <v>0</v>
      </c>
      <c r="J2958" s="6" t="b">
        <v>0</v>
      </c>
      <c r="K2958" s="106"/>
      <c r="L2958" s="43"/>
      <c r="M2958" s="24"/>
      <c r="N2958" s="6"/>
      <c r="O2958" s="6" t="b">
        <v>0</v>
      </c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43"/>
      <c r="AA2958" s="43"/>
      <c r="AB2958" s="43" t="s">
        <v>339</v>
      </c>
      <c r="AC2958" s="6" t="s">
        <v>339</v>
      </c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6"/>
      <c r="AO2958" s="6"/>
      <c r="AP2958" s="6"/>
      <c r="AQ2958" s="6"/>
      <c r="AR2958" s="6"/>
    </row>
    <row r="2959">
      <c r="A2959" s="6"/>
      <c r="B2959" s="6"/>
      <c r="C2959" s="6"/>
      <c r="D2959" s="6"/>
      <c r="E2959" s="6"/>
      <c r="F2959" s="6" t="s">
        <v>96</v>
      </c>
      <c r="G2959" s="6"/>
      <c r="H2959" s="6" t="b">
        <v>0</v>
      </c>
      <c r="I2959" s="6" t="b">
        <v>0</v>
      </c>
      <c r="J2959" s="6" t="b">
        <v>0</v>
      </c>
      <c r="K2959" s="106"/>
      <c r="L2959" s="43"/>
      <c r="M2959" s="24"/>
      <c r="N2959" s="6"/>
      <c r="O2959" s="6" t="b">
        <v>0</v>
      </c>
      <c r="P2959" s="6"/>
      <c r="Q2959" s="6"/>
      <c r="R2959" s="6"/>
      <c r="S2959" s="6"/>
      <c r="T2959" s="6"/>
      <c r="U2959" s="6"/>
      <c r="V2959" s="6"/>
      <c r="W2959" s="6"/>
      <c r="X2959" s="6"/>
      <c r="Y2959" s="6"/>
      <c r="Z2959" s="43"/>
      <c r="AA2959" s="43"/>
      <c r="AB2959" s="43" t="s">
        <v>339</v>
      </c>
      <c r="AC2959" s="6" t="s">
        <v>339</v>
      </c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6"/>
      <c r="AO2959" s="6"/>
      <c r="AP2959" s="6"/>
      <c r="AQ2959" s="6"/>
      <c r="AR2959" s="6"/>
    </row>
    <row r="2960">
      <c r="A2960" s="6"/>
      <c r="B2960" s="6"/>
      <c r="C2960" s="6"/>
      <c r="D2960" s="6"/>
      <c r="E2960" s="6"/>
      <c r="F2960" s="6" t="s">
        <v>96</v>
      </c>
      <c r="G2960" s="6"/>
      <c r="H2960" s="6" t="b">
        <v>0</v>
      </c>
      <c r="I2960" s="6" t="b">
        <v>0</v>
      </c>
      <c r="J2960" s="6" t="b">
        <v>0</v>
      </c>
      <c r="K2960" s="106"/>
      <c r="L2960" s="43"/>
      <c r="M2960" s="24"/>
      <c r="N2960" s="6"/>
      <c r="O2960" s="6" t="b">
        <v>0</v>
      </c>
      <c r="P2960" s="6"/>
      <c r="Q2960" s="6"/>
      <c r="R2960" s="6"/>
      <c r="S2960" s="6"/>
      <c r="T2960" s="6"/>
      <c r="U2960" s="6"/>
      <c r="V2960" s="6"/>
      <c r="W2960" s="6"/>
      <c r="X2960" s="6"/>
      <c r="Y2960" s="6"/>
      <c r="Z2960" s="43"/>
      <c r="AA2960" s="43"/>
      <c r="AB2960" s="43" t="s">
        <v>339</v>
      </c>
      <c r="AC2960" s="6" t="s">
        <v>339</v>
      </c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6"/>
      <c r="AO2960" s="6"/>
      <c r="AP2960" s="6"/>
      <c r="AQ2960" s="6"/>
      <c r="AR2960" s="6"/>
    </row>
    <row r="2961">
      <c r="A2961" s="6"/>
      <c r="B2961" s="6"/>
      <c r="C2961" s="6"/>
      <c r="D2961" s="6"/>
      <c r="E2961" s="6"/>
      <c r="F2961" s="6" t="s">
        <v>96</v>
      </c>
      <c r="G2961" s="6"/>
      <c r="H2961" s="6" t="b">
        <v>0</v>
      </c>
      <c r="I2961" s="6" t="b">
        <v>0</v>
      </c>
      <c r="J2961" s="6" t="b">
        <v>0</v>
      </c>
      <c r="K2961" s="106"/>
      <c r="L2961" s="43"/>
      <c r="M2961" s="24"/>
      <c r="N2961" s="6"/>
      <c r="O2961" s="6" t="b">
        <v>0</v>
      </c>
      <c r="P2961" s="6"/>
      <c r="Q2961" s="6"/>
      <c r="R2961" s="6"/>
      <c r="S2961" s="6"/>
      <c r="T2961" s="6"/>
      <c r="U2961" s="6"/>
      <c r="V2961" s="6"/>
      <c r="W2961" s="6"/>
      <c r="X2961" s="6"/>
      <c r="Y2961" s="6"/>
      <c r="Z2961" s="43"/>
      <c r="AA2961" s="43"/>
      <c r="AB2961" s="43" t="s">
        <v>339</v>
      </c>
      <c r="AC2961" s="6" t="s">
        <v>339</v>
      </c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</row>
    <row r="2962">
      <c r="A2962" s="6"/>
      <c r="B2962" s="6"/>
      <c r="C2962" s="6"/>
      <c r="D2962" s="6"/>
      <c r="E2962" s="6"/>
      <c r="F2962" s="6" t="s">
        <v>96</v>
      </c>
      <c r="G2962" s="6"/>
      <c r="H2962" s="6" t="b">
        <v>0</v>
      </c>
      <c r="I2962" s="6" t="b">
        <v>0</v>
      </c>
      <c r="J2962" s="6" t="b">
        <v>0</v>
      </c>
      <c r="K2962" s="106"/>
      <c r="L2962" s="43"/>
      <c r="M2962" s="24"/>
      <c r="N2962" s="6"/>
      <c r="O2962" s="6" t="b">
        <v>0</v>
      </c>
      <c r="P2962" s="6"/>
      <c r="Q2962" s="6"/>
      <c r="R2962" s="6"/>
      <c r="S2962" s="6"/>
      <c r="T2962" s="6"/>
      <c r="U2962" s="6"/>
      <c r="V2962" s="6"/>
      <c r="W2962" s="6"/>
      <c r="X2962" s="6"/>
      <c r="Y2962" s="6"/>
      <c r="Z2962" s="43"/>
      <c r="AA2962" s="43"/>
      <c r="AB2962" s="43" t="s">
        <v>339</v>
      </c>
      <c r="AC2962" s="6" t="s">
        <v>339</v>
      </c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</row>
    <row r="2963">
      <c r="A2963" s="6"/>
      <c r="B2963" s="6"/>
      <c r="C2963" s="6"/>
      <c r="D2963" s="6"/>
      <c r="E2963" s="6"/>
      <c r="F2963" s="6" t="s">
        <v>96</v>
      </c>
      <c r="G2963" s="6"/>
      <c r="H2963" s="6" t="b">
        <v>0</v>
      </c>
      <c r="I2963" s="6" t="b">
        <v>0</v>
      </c>
      <c r="J2963" s="6" t="b">
        <v>0</v>
      </c>
      <c r="K2963" s="106"/>
      <c r="L2963" s="43"/>
      <c r="M2963" s="24"/>
      <c r="N2963" s="6"/>
      <c r="O2963" s="6" t="b">
        <v>0</v>
      </c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43"/>
      <c r="AA2963" s="43"/>
      <c r="AB2963" s="43" t="s">
        <v>339</v>
      </c>
      <c r="AC2963" s="6" t="s">
        <v>339</v>
      </c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6"/>
      <c r="AO2963" s="6"/>
      <c r="AP2963" s="6"/>
      <c r="AQ2963" s="6"/>
      <c r="AR2963" s="6"/>
    </row>
    <row r="2964">
      <c r="A2964" s="6"/>
      <c r="B2964" s="6"/>
      <c r="C2964" s="6"/>
      <c r="D2964" s="6"/>
      <c r="E2964" s="6"/>
      <c r="F2964" s="6" t="s">
        <v>96</v>
      </c>
      <c r="G2964" s="6"/>
      <c r="H2964" s="6" t="b">
        <v>0</v>
      </c>
      <c r="I2964" s="6" t="b">
        <v>0</v>
      </c>
      <c r="J2964" s="6" t="b">
        <v>0</v>
      </c>
      <c r="K2964" s="106"/>
      <c r="L2964" s="43"/>
      <c r="M2964" s="24"/>
      <c r="N2964" s="6"/>
      <c r="O2964" s="6" t="b">
        <v>0</v>
      </c>
      <c r="P2964" s="6"/>
      <c r="Q2964" s="6"/>
      <c r="R2964" s="6"/>
      <c r="S2964" s="6"/>
      <c r="T2964" s="6"/>
      <c r="U2964" s="6"/>
      <c r="V2964" s="6"/>
      <c r="W2964" s="6"/>
      <c r="X2964" s="6"/>
      <c r="Y2964" s="6"/>
      <c r="Z2964" s="43"/>
      <c r="AA2964" s="43"/>
      <c r="AB2964" s="43" t="s">
        <v>339</v>
      </c>
      <c r="AC2964" s="6" t="s">
        <v>339</v>
      </c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</row>
    <row r="2965">
      <c r="A2965" s="6"/>
      <c r="B2965" s="6"/>
      <c r="C2965" s="6"/>
      <c r="D2965" s="6"/>
      <c r="E2965" s="6"/>
      <c r="F2965" s="6" t="s">
        <v>96</v>
      </c>
      <c r="G2965" s="6"/>
      <c r="H2965" s="6" t="b">
        <v>0</v>
      </c>
      <c r="I2965" s="6" t="b">
        <v>0</v>
      </c>
      <c r="J2965" s="6" t="b">
        <v>0</v>
      </c>
      <c r="K2965" s="106"/>
      <c r="L2965" s="43"/>
      <c r="M2965" s="24"/>
      <c r="N2965" s="6"/>
      <c r="O2965" s="6" t="b">
        <v>0</v>
      </c>
      <c r="P2965" s="6"/>
      <c r="Q2965" s="6"/>
      <c r="R2965" s="6"/>
      <c r="S2965" s="6"/>
      <c r="T2965" s="6"/>
      <c r="U2965" s="6"/>
      <c r="V2965" s="6"/>
      <c r="W2965" s="6"/>
      <c r="X2965" s="6"/>
      <c r="Y2965" s="6"/>
      <c r="Z2965" s="43"/>
      <c r="AA2965" s="43"/>
      <c r="AB2965" s="43" t="s">
        <v>339</v>
      </c>
      <c r="AC2965" s="6" t="s">
        <v>339</v>
      </c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/>
    </row>
    <row r="2966">
      <c r="A2966" s="6"/>
      <c r="B2966" s="6"/>
      <c r="C2966" s="6"/>
      <c r="D2966" s="6"/>
      <c r="E2966" s="6"/>
      <c r="F2966" s="6" t="s">
        <v>96</v>
      </c>
      <c r="G2966" s="6"/>
      <c r="H2966" s="6" t="b">
        <v>0</v>
      </c>
      <c r="I2966" s="6" t="b">
        <v>0</v>
      </c>
      <c r="J2966" s="6" t="b">
        <v>0</v>
      </c>
      <c r="K2966" s="106"/>
      <c r="L2966" s="43"/>
      <c r="M2966" s="24"/>
      <c r="N2966" s="6"/>
      <c r="O2966" s="6" t="b">
        <v>0</v>
      </c>
      <c r="P2966" s="6"/>
      <c r="Q2966" s="6"/>
      <c r="R2966" s="6"/>
      <c r="S2966" s="6"/>
      <c r="T2966" s="6"/>
      <c r="U2966" s="6"/>
      <c r="V2966" s="6"/>
      <c r="W2966" s="6"/>
      <c r="X2966" s="6"/>
      <c r="Y2966" s="6"/>
      <c r="Z2966" s="43"/>
      <c r="AA2966" s="43"/>
      <c r="AB2966" s="43" t="s">
        <v>339</v>
      </c>
      <c r="AC2966" s="6" t="s">
        <v>339</v>
      </c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</row>
    <row r="2967">
      <c r="A2967" s="6"/>
      <c r="B2967" s="6"/>
      <c r="C2967" s="6"/>
      <c r="D2967" s="6"/>
      <c r="E2967" s="6"/>
      <c r="F2967" s="6" t="s">
        <v>96</v>
      </c>
      <c r="G2967" s="6"/>
      <c r="H2967" s="6" t="b">
        <v>0</v>
      </c>
      <c r="I2967" s="6" t="b">
        <v>0</v>
      </c>
      <c r="J2967" s="6" t="b">
        <v>0</v>
      </c>
      <c r="K2967" s="106"/>
      <c r="L2967" s="43"/>
      <c r="M2967" s="24"/>
      <c r="N2967" s="6"/>
      <c r="O2967" s="6" t="b">
        <v>0</v>
      </c>
      <c r="P2967" s="6"/>
      <c r="Q2967" s="6"/>
      <c r="R2967" s="6"/>
      <c r="S2967" s="6"/>
      <c r="T2967" s="6"/>
      <c r="U2967" s="6"/>
      <c r="V2967" s="6"/>
      <c r="W2967" s="6"/>
      <c r="X2967" s="6"/>
      <c r="Y2967" s="6"/>
      <c r="Z2967" s="43"/>
      <c r="AA2967" s="43"/>
      <c r="AB2967" s="43" t="s">
        <v>339</v>
      </c>
      <c r="AC2967" s="6" t="s">
        <v>339</v>
      </c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6"/>
      <c r="AO2967" s="6"/>
      <c r="AP2967" s="6"/>
      <c r="AQ2967" s="6"/>
      <c r="AR2967" s="6"/>
    </row>
    <row r="2968">
      <c r="A2968" s="6"/>
      <c r="B2968" s="6"/>
      <c r="C2968" s="6"/>
      <c r="D2968" s="6"/>
      <c r="E2968" s="6"/>
      <c r="F2968" s="6" t="s">
        <v>96</v>
      </c>
      <c r="G2968" s="6"/>
      <c r="H2968" s="6" t="b">
        <v>0</v>
      </c>
      <c r="I2968" s="6" t="b">
        <v>0</v>
      </c>
      <c r="J2968" s="6" t="b">
        <v>0</v>
      </c>
      <c r="K2968" s="106"/>
      <c r="L2968" s="43"/>
      <c r="M2968" s="24"/>
      <c r="N2968" s="6"/>
      <c r="O2968" s="6" t="b">
        <v>0</v>
      </c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43"/>
      <c r="AA2968" s="43"/>
      <c r="AB2968" s="43" t="s">
        <v>339</v>
      </c>
      <c r="AC2968" s="6" t="s">
        <v>339</v>
      </c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</row>
    <row r="2969">
      <c r="A2969" s="6"/>
      <c r="B2969" s="6"/>
      <c r="C2969" s="6"/>
      <c r="D2969" s="6"/>
      <c r="E2969" s="6"/>
      <c r="F2969" s="6" t="s">
        <v>96</v>
      </c>
      <c r="G2969" s="6"/>
      <c r="H2969" s="6" t="b">
        <v>0</v>
      </c>
      <c r="I2969" s="6" t="b">
        <v>0</v>
      </c>
      <c r="J2969" s="6" t="b">
        <v>0</v>
      </c>
      <c r="K2969" s="106"/>
      <c r="L2969" s="43"/>
      <c r="M2969" s="24"/>
      <c r="N2969" s="6"/>
      <c r="O2969" s="6" t="b">
        <v>0</v>
      </c>
      <c r="P2969" s="6"/>
      <c r="Q2969" s="6"/>
      <c r="R2969" s="6"/>
      <c r="S2969" s="6"/>
      <c r="T2969" s="6"/>
      <c r="U2969" s="6"/>
      <c r="V2969" s="6"/>
      <c r="W2969" s="6"/>
      <c r="X2969" s="6"/>
      <c r="Y2969" s="6"/>
      <c r="Z2969" s="43"/>
      <c r="AA2969" s="43"/>
      <c r="AB2969" s="43" t="s">
        <v>339</v>
      </c>
      <c r="AC2969" s="6" t="s">
        <v>339</v>
      </c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6"/>
      <c r="AO2969" s="6"/>
      <c r="AP2969" s="6"/>
      <c r="AQ2969" s="6"/>
      <c r="AR2969" s="6"/>
    </row>
    <row r="2970">
      <c r="A2970" s="6"/>
      <c r="B2970" s="6"/>
      <c r="C2970" s="6"/>
      <c r="D2970" s="6"/>
      <c r="E2970" s="6"/>
      <c r="F2970" s="6" t="s">
        <v>96</v>
      </c>
      <c r="G2970" s="6"/>
      <c r="H2970" s="6" t="b">
        <v>0</v>
      </c>
      <c r="I2970" s="6" t="b">
        <v>0</v>
      </c>
      <c r="J2970" s="6" t="b">
        <v>0</v>
      </c>
      <c r="K2970" s="106"/>
      <c r="L2970" s="43"/>
      <c r="M2970" s="24"/>
      <c r="N2970" s="6"/>
      <c r="O2970" s="6" t="b">
        <v>0</v>
      </c>
      <c r="P2970" s="6"/>
      <c r="Q2970" s="6"/>
      <c r="R2970" s="6"/>
      <c r="S2970" s="6"/>
      <c r="T2970" s="6"/>
      <c r="U2970" s="6"/>
      <c r="V2970" s="6"/>
      <c r="W2970" s="6"/>
      <c r="X2970" s="6"/>
      <c r="Y2970" s="6"/>
      <c r="Z2970" s="43"/>
      <c r="AA2970" s="43"/>
      <c r="AB2970" s="43" t="s">
        <v>339</v>
      </c>
      <c r="AC2970" s="6" t="s">
        <v>339</v>
      </c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</row>
    <row r="2971">
      <c r="A2971" s="6"/>
      <c r="B2971" s="6"/>
      <c r="C2971" s="6"/>
      <c r="D2971" s="6"/>
      <c r="E2971" s="6"/>
      <c r="F2971" s="6" t="s">
        <v>96</v>
      </c>
      <c r="G2971" s="6"/>
      <c r="H2971" s="6" t="b">
        <v>0</v>
      </c>
      <c r="I2971" s="6" t="b">
        <v>0</v>
      </c>
      <c r="J2971" s="6" t="b">
        <v>0</v>
      </c>
      <c r="K2971" s="106"/>
      <c r="L2971" s="43"/>
      <c r="M2971" s="24"/>
      <c r="N2971" s="6"/>
      <c r="O2971" s="6" t="b">
        <v>0</v>
      </c>
      <c r="P2971" s="6"/>
      <c r="Q2971" s="6"/>
      <c r="R2971" s="6"/>
      <c r="S2971" s="6"/>
      <c r="T2971" s="6"/>
      <c r="U2971" s="6"/>
      <c r="V2971" s="6"/>
      <c r="W2971" s="6"/>
      <c r="X2971" s="6"/>
      <c r="Y2971" s="6"/>
      <c r="Z2971" s="43"/>
      <c r="AA2971" s="43"/>
      <c r="AB2971" s="43" t="s">
        <v>339</v>
      </c>
      <c r="AC2971" s="6" t="s">
        <v>339</v>
      </c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6"/>
      <c r="AO2971" s="6"/>
      <c r="AP2971" s="6"/>
      <c r="AQ2971" s="6"/>
      <c r="AR2971" s="6"/>
    </row>
    <row r="2972">
      <c r="A2972" s="6"/>
      <c r="B2972" s="6"/>
      <c r="C2972" s="6"/>
      <c r="D2972" s="6"/>
      <c r="E2972" s="6"/>
      <c r="F2972" s="6" t="s">
        <v>96</v>
      </c>
      <c r="G2972" s="6"/>
      <c r="H2972" s="6" t="b">
        <v>0</v>
      </c>
      <c r="I2972" s="6" t="b">
        <v>0</v>
      </c>
      <c r="J2972" s="6" t="b">
        <v>0</v>
      </c>
      <c r="K2972" s="106"/>
      <c r="L2972" s="43"/>
      <c r="M2972" s="24"/>
      <c r="N2972" s="6"/>
      <c r="O2972" s="6" t="b">
        <v>0</v>
      </c>
      <c r="P2972" s="6"/>
      <c r="Q2972" s="6"/>
      <c r="R2972" s="6"/>
      <c r="S2972" s="6"/>
      <c r="T2972" s="6"/>
      <c r="U2972" s="6"/>
      <c r="V2972" s="6"/>
      <c r="W2972" s="6"/>
      <c r="X2972" s="6"/>
      <c r="Y2972" s="6"/>
      <c r="Z2972" s="43"/>
      <c r="AA2972" s="43"/>
      <c r="AB2972" s="43" t="s">
        <v>339</v>
      </c>
      <c r="AC2972" s="6" t="s">
        <v>339</v>
      </c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</row>
    <row r="2973">
      <c r="A2973" s="6"/>
      <c r="B2973" s="6"/>
      <c r="C2973" s="6"/>
      <c r="D2973" s="6"/>
      <c r="E2973" s="6"/>
      <c r="F2973" s="6" t="s">
        <v>96</v>
      </c>
      <c r="G2973" s="6"/>
      <c r="H2973" s="6" t="b">
        <v>0</v>
      </c>
      <c r="I2973" s="6" t="b">
        <v>0</v>
      </c>
      <c r="J2973" s="6" t="b">
        <v>0</v>
      </c>
      <c r="K2973" s="106"/>
      <c r="L2973" s="43"/>
      <c r="M2973" s="24"/>
      <c r="N2973" s="6"/>
      <c r="O2973" s="6" t="b">
        <v>0</v>
      </c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43"/>
      <c r="AA2973" s="43"/>
      <c r="AB2973" s="43" t="s">
        <v>339</v>
      </c>
      <c r="AC2973" s="6" t="s">
        <v>339</v>
      </c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</row>
    <row r="2974">
      <c r="A2974" s="6"/>
      <c r="B2974" s="6"/>
      <c r="C2974" s="6"/>
      <c r="D2974" s="6"/>
      <c r="E2974" s="6"/>
      <c r="F2974" s="6" t="s">
        <v>96</v>
      </c>
      <c r="G2974" s="6"/>
      <c r="H2974" s="6" t="b">
        <v>0</v>
      </c>
      <c r="I2974" s="6" t="b">
        <v>0</v>
      </c>
      <c r="J2974" s="6" t="b">
        <v>0</v>
      </c>
      <c r="K2974" s="106"/>
      <c r="L2974" s="43"/>
      <c r="M2974" s="24"/>
      <c r="N2974" s="6"/>
      <c r="O2974" s="6" t="b">
        <v>0</v>
      </c>
      <c r="P2974" s="6"/>
      <c r="Q2974" s="6"/>
      <c r="R2974" s="6"/>
      <c r="S2974" s="6"/>
      <c r="T2974" s="6"/>
      <c r="U2974" s="6"/>
      <c r="V2974" s="6"/>
      <c r="W2974" s="6"/>
      <c r="X2974" s="6"/>
      <c r="Y2974" s="6"/>
      <c r="Z2974" s="43"/>
      <c r="AA2974" s="43"/>
      <c r="AB2974" s="43" t="s">
        <v>339</v>
      </c>
      <c r="AC2974" s="6" t="s">
        <v>339</v>
      </c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6"/>
      <c r="AO2974" s="6"/>
      <c r="AP2974" s="6"/>
      <c r="AQ2974" s="6"/>
      <c r="AR2974" s="6"/>
    </row>
    <row r="2975">
      <c r="A2975" s="6"/>
      <c r="B2975" s="6"/>
      <c r="C2975" s="6"/>
      <c r="D2975" s="6"/>
      <c r="E2975" s="6"/>
      <c r="F2975" s="6" t="s">
        <v>96</v>
      </c>
      <c r="G2975" s="6"/>
      <c r="H2975" s="6" t="b">
        <v>0</v>
      </c>
      <c r="I2975" s="6" t="b">
        <v>0</v>
      </c>
      <c r="J2975" s="6" t="b">
        <v>0</v>
      </c>
      <c r="K2975" s="106"/>
      <c r="L2975" s="43"/>
      <c r="M2975" s="24"/>
      <c r="N2975" s="6"/>
      <c r="O2975" s="6" t="b">
        <v>0</v>
      </c>
      <c r="P2975" s="6"/>
      <c r="Q2975" s="6"/>
      <c r="R2975" s="6"/>
      <c r="S2975" s="6"/>
      <c r="T2975" s="6"/>
      <c r="U2975" s="6"/>
      <c r="V2975" s="6"/>
      <c r="W2975" s="6"/>
      <c r="X2975" s="6"/>
      <c r="Y2975" s="6"/>
      <c r="Z2975" s="43"/>
      <c r="AA2975" s="43"/>
      <c r="AB2975" s="43" t="s">
        <v>339</v>
      </c>
      <c r="AC2975" s="6" t="s">
        <v>339</v>
      </c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6"/>
      <c r="AO2975" s="6"/>
      <c r="AP2975" s="6"/>
      <c r="AQ2975" s="6"/>
      <c r="AR2975" s="6"/>
    </row>
    <row r="2976">
      <c r="A2976" s="6"/>
      <c r="B2976" s="6"/>
      <c r="C2976" s="6"/>
      <c r="D2976" s="6"/>
      <c r="E2976" s="6"/>
      <c r="F2976" s="6" t="s">
        <v>96</v>
      </c>
      <c r="G2976" s="6"/>
      <c r="H2976" s="6" t="b">
        <v>0</v>
      </c>
      <c r="I2976" s="6" t="b">
        <v>0</v>
      </c>
      <c r="J2976" s="6" t="b">
        <v>0</v>
      </c>
      <c r="K2976" s="106"/>
      <c r="L2976" s="43"/>
      <c r="M2976" s="24"/>
      <c r="N2976" s="6"/>
      <c r="O2976" s="6" t="b">
        <v>0</v>
      </c>
      <c r="P2976" s="6"/>
      <c r="Q2976" s="6"/>
      <c r="R2976" s="6"/>
      <c r="S2976" s="6"/>
      <c r="T2976" s="6"/>
      <c r="U2976" s="6"/>
      <c r="V2976" s="6"/>
      <c r="W2976" s="6"/>
      <c r="X2976" s="6"/>
      <c r="Y2976" s="6"/>
      <c r="Z2976" s="43"/>
      <c r="AA2976" s="43"/>
      <c r="AB2976" s="43" t="s">
        <v>339</v>
      </c>
      <c r="AC2976" s="6" t="s">
        <v>339</v>
      </c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6"/>
      <c r="AO2976" s="6"/>
      <c r="AP2976" s="6"/>
      <c r="AQ2976" s="6"/>
      <c r="AR2976" s="6"/>
    </row>
    <row r="2977">
      <c r="A2977" s="6"/>
      <c r="B2977" s="6"/>
      <c r="C2977" s="6"/>
      <c r="D2977" s="6"/>
      <c r="E2977" s="6"/>
      <c r="F2977" s="6" t="s">
        <v>96</v>
      </c>
      <c r="G2977" s="6"/>
      <c r="H2977" s="6" t="b">
        <v>0</v>
      </c>
      <c r="I2977" s="6" t="b">
        <v>0</v>
      </c>
      <c r="J2977" s="6" t="b">
        <v>0</v>
      </c>
      <c r="K2977" s="106"/>
      <c r="L2977" s="43"/>
      <c r="M2977" s="24"/>
      <c r="N2977" s="6"/>
      <c r="O2977" s="6" t="b">
        <v>0</v>
      </c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43"/>
      <c r="AA2977" s="43"/>
      <c r="AB2977" s="43" t="s">
        <v>339</v>
      </c>
      <c r="AC2977" s="6" t="s">
        <v>339</v>
      </c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</row>
    <row r="2978">
      <c r="A2978" s="6"/>
      <c r="B2978" s="6"/>
      <c r="C2978" s="6"/>
      <c r="D2978" s="6"/>
      <c r="E2978" s="6"/>
      <c r="F2978" s="6" t="s">
        <v>96</v>
      </c>
      <c r="G2978" s="6"/>
      <c r="H2978" s="6" t="b">
        <v>0</v>
      </c>
      <c r="I2978" s="6" t="b">
        <v>0</v>
      </c>
      <c r="J2978" s="6" t="b">
        <v>0</v>
      </c>
      <c r="K2978" s="106"/>
      <c r="L2978" s="43"/>
      <c r="M2978" s="24"/>
      <c r="N2978" s="6"/>
      <c r="O2978" s="6" t="b">
        <v>0</v>
      </c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43"/>
      <c r="AA2978" s="43"/>
      <c r="AB2978" s="43" t="s">
        <v>339</v>
      </c>
      <c r="AC2978" s="6" t="s">
        <v>339</v>
      </c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6"/>
      <c r="AO2978" s="6"/>
      <c r="AP2978" s="6"/>
      <c r="AQ2978" s="6"/>
      <c r="AR2978" s="6"/>
    </row>
    <row r="2979">
      <c r="A2979" s="6"/>
      <c r="B2979" s="6"/>
      <c r="C2979" s="6"/>
      <c r="D2979" s="6"/>
      <c r="E2979" s="6"/>
      <c r="F2979" s="6" t="s">
        <v>96</v>
      </c>
      <c r="G2979" s="6"/>
      <c r="H2979" s="6" t="b">
        <v>0</v>
      </c>
      <c r="I2979" s="6" t="b">
        <v>0</v>
      </c>
      <c r="J2979" s="6" t="b">
        <v>0</v>
      </c>
      <c r="K2979" s="106"/>
      <c r="L2979" s="43"/>
      <c r="M2979" s="24"/>
      <c r="N2979" s="6"/>
      <c r="O2979" s="6" t="b">
        <v>0</v>
      </c>
      <c r="P2979" s="6"/>
      <c r="Q2979" s="6"/>
      <c r="R2979" s="6"/>
      <c r="S2979" s="6"/>
      <c r="T2979" s="6"/>
      <c r="U2979" s="6"/>
      <c r="V2979" s="6"/>
      <c r="W2979" s="6"/>
      <c r="X2979" s="6"/>
      <c r="Y2979" s="6"/>
      <c r="Z2979" s="43"/>
      <c r="AA2979" s="43"/>
      <c r="AB2979" s="43" t="s">
        <v>339</v>
      </c>
      <c r="AC2979" s="6" t="s">
        <v>339</v>
      </c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6"/>
      <c r="AO2979" s="6"/>
      <c r="AP2979" s="6"/>
      <c r="AQ2979" s="6"/>
      <c r="AR2979" s="6"/>
    </row>
    <row r="2980">
      <c r="A2980" s="6"/>
      <c r="B2980" s="6"/>
      <c r="C2980" s="6"/>
      <c r="D2980" s="6"/>
      <c r="E2980" s="6"/>
      <c r="F2980" s="6" t="s">
        <v>96</v>
      </c>
      <c r="G2980" s="6"/>
      <c r="H2980" s="6" t="b">
        <v>0</v>
      </c>
      <c r="I2980" s="6" t="b">
        <v>0</v>
      </c>
      <c r="J2980" s="6" t="b">
        <v>0</v>
      </c>
      <c r="K2980" s="106"/>
      <c r="L2980" s="43"/>
      <c r="M2980" s="24"/>
      <c r="N2980" s="6"/>
      <c r="O2980" s="6" t="b">
        <v>0</v>
      </c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43"/>
      <c r="AA2980" s="43"/>
      <c r="AB2980" s="43" t="s">
        <v>339</v>
      </c>
      <c r="AC2980" s="6" t="s">
        <v>339</v>
      </c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</row>
    <row r="2981">
      <c r="A2981" s="6"/>
      <c r="B2981" s="6"/>
      <c r="C2981" s="6"/>
      <c r="D2981" s="6"/>
      <c r="E2981" s="6"/>
      <c r="F2981" s="6" t="s">
        <v>96</v>
      </c>
      <c r="G2981" s="6"/>
      <c r="H2981" s="6" t="b">
        <v>0</v>
      </c>
      <c r="I2981" s="6" t="b">
        <v>0</v>
      </c>
      <c r="J2981" s="6" t="b">
        <v>0</v>
      </c>
      <c r="K2981" s="106"/>
      <c r="L2981" s="43"/>
      <c r="M2981" s="24"/>
      <c r="N2981" s="6"/>
      <c r="O2981" s="6" t="b">
        <v>0</v>
      </c>
      <c r="P2981" s="6"/>
      <c r="Q2981" s="6"/>
      <c r="R2981" s="6"/>
      <c r="S2981" s="6"/>
      <c r="T2981" s="6"/>
      <c r="U2981" s="6"/>
      <c r="V2981" s="6"/>
      <c r="W2981" s="6"/>
      <c r="X2981" s="6"/>
      <c r="Y2981" s="6"/>
      <c r="Z2981" s="43"/>
      <c r="AA2981" s="43"/>
      <c r="AB2981" s="43" t="s">
        <v>339</v>
      </c>
      <c r="AC2981" s="6" t="s">
        <v>339</v>
      </c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6"/>
      <c r="AO2981" s="6"/>
      <c r="AP2981" s="6"/>
      <c r="AQ2981" s="6"/>
      <c r="AR2981" s="6"/>
    </row>
    <row r="2982">
      <c r="A2982" s="6"/>
      <c r="B2982" s="6"/>
      <c r="C2982" s="6"/>
      <c r="D2982" s="6"/>
      <c r="E2982" s="6"/>
      <c r="F2982" s="6" t="s">
        <v>96</v>
      </c>
      <c r="G2982" s="6"/>
      <c r="H2982" s="6" t="b">
        <v>0</v>
      </c>
      <c r="I2982" s="6" t="b">
        <v>0</v>
      </c>
      <c r="J2982" s="6" t="b">
        <v>0</v>
      </c>
      <c r="K2982" s="106"/>
      <c r="L2982" s="43"/>
      <c r="M2982" s="24"/>
      <c r="N2982" s="6"/>
      <c r="O2982" s="6" t="b">
        <v>0</v>
      </c>
      <c r="P2982" s="6"/>
      <c r="Q2982" s="6"/>
      <c r="R2982" s="6"/>
      <c r="S2982" s="6"/>
      <c r="T2982" s="6"/>
      <c r="U2982" s="6"/>
      <c r="V2982" s="6"/>
      <c r="W2982" s="6"/>
      <c r="X2982" s="6"/>
      <c r="Y2982" s="6"/>
      <c r="Z2982" s="43"/>
      <c r="AA2982" s="43"/>
      <c r="AB2982" s="43" t="s">
        <v>339</v>
      </c>
      <c r="AC2982" s="6" t="s">
        <v>339</v>
      </c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6"/>
      <c r="AO2982" s="6"/>
      <c r="AP2982" s="6"/>
      <c r="AQ2982" s="6"/>
      <c r="AR2982" s="6"/>
    </row>
    <row r="2983">
      <c r="A2983" s="6"/>
      <c r="B2983" s="6"/>
      <c r="C2983" s="6"/>
      <c r="D2983" s="6"/>
      <c r="E2983" s="6"/>
      <c r="F2983" s="6" t="s">
        <v>96</v>
      </c>
      <c r="G2983" s="6"/>
      <c r="H2983" s="6" t="b">
        <v>0</v>
      </c>
      <c r="I2983" s="6" t="b">
        <v>0</v>
      </c>
      <c r="J2983" s="6" t="b">
        <v>0</v>
      </c>
      <c r="K2983" s="106"/>
      <c r="L2983" s="43"/>
      <c r="M2983" s="24"/>
      <c r="N2983" s="6"/>
      <c r="O2983" s="6" t="b">
        <v>0</v>
      </c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43"/>
      <c r="AA2983" s="43"/>
      <c r="AB2983" s="43" t="s">
        <v>339</v>
      </c>
      <c r="AC2983" s="6" t="s">
        <v>339</v>
      </c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6"/>
      <c r="AO2983" s="6"/>
      <c r="AP2983" s="6"/>
      <c r="AQ2983" s="6"/>
      <c r="AR2983" s="6"/>
    </row>
    <row r="2984">
      <c r="A2984" s="6"/>
      <c r="B2984" s="6"/>
      <c r="C2984" s="6"/>
      <c r="D2984" s="6"/>
      <c r="E2984" s="6"/>
      <c r="F2984" s="6" t="s">
        <v>96</v>
      </c>
      <c r="G2984" s="6"/>
      <c r="H2984" s="6" t="b">
        <v>0</v>
      </c>
      <c r="I2984" s="6" t="b">
        <v>0</v>
      </c>
      <c r="J2984" s="6" t="b">
        <v>0</v>
      </c>
      <c r="K2984" s="106"/>
      <c r="L2984" s="43"/>
      <c r="M2984" s="24"/>
      <c r="N2984" s="6"/>
      <c r="O2984" s="6" t="b">
        <v>0</v>
      </c>
      <c r="P2984" s="6"/>
      <c r="Q2984" s="6"/>
      <c r="R2984" s="6"/>
      <c r="S2984" s="6"/>
      <c r="T2984" s="6"/>
      <c r="U2984" s="6"/>
      <c r="V2984" s="6"/>
      <c r="W2984" s="6"/>
      <c r="X2984" s="6"/>
      <c r="Y2984" s="6"/>
      <c r="Z2984" s="43"/>
      <c r="AA2984" s="43"/>
      <c r="AB2984" s="43" t="s">
        <v>339</v>
      </c>
      <c r="AC2984" s="6" t="s">
        <v>339</v>
      </c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6"/>
      <c r="AO2984" s="6"/>
      <c r="AP2984" s="6"/>
      <c r="AQ2984" s="6"/>
      <c r="AR2984" s="6"/>
    </row>
    <row r="2985">
      <c r="A2985" s="6"/>
      <c r="B2985" s="6"/>
      <c r="C2985" s="6"/>
      <c r="D2985" s="6"/>
      <c r="E2985" s="6"/>
      <c r="F2985" s="6" t="s">
        <v>96</v>
      </c>
      <c r="G2985" s="6"/>
      <c r="H2985" s="6" t="b">
        <v>0</v>
      </c>
      <c r="I2985" s="6" t="b">
        <v>0</v>
      </c>
      <c r="J2985" s="6" t="b">
        <v>0</v>
      </c>
      <c r="K2985" s="106"/>
      <c r="L2985" s="43"/>
      <c r="M2985" s="24"/>
      <c r="N2985" s="6"/>
      <c r="O2985" s="6" t="b">
        <v>0</v>
      </c>
      <c r="P2985" s="6"/>
      <c r="Q2985" s="6"/>
      <c r="R2985" s="6"/>
      <c r="S2985" s="6"/>
      <c r="T2985" s="6"/>
      <c r="U2985" s="6"/>
      <c r="V2985" s="6"/>
      <c r="W2985" s="6"/>
      <c r="X2985" s="6"/>
      <c r="Y2985" s="6"/>
      <c r="Z2985" s="43"/>
      <c r="AA2985" s="43"/>
      <c r="AB2985" s="43" t="s">
        <v>339</v>
      </c>
      <c r="AC2985" s="6" t="s">
        <v>339</v>
      </c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  <c r="AO2985" s="6"/>
      <c r="AP2985" s="6"/>
      <c r="AQ2985" s="6"/>
      <c r="AR2985" s="6"/>
    </row>
    <row r="2986">
      <c r="A2986" s="6"/>
      <c r="B2986" s="6"/>
      <c r="C2986" s="6"/>
      <c r="D2986" s="6"/>
      <c r="E2986" s="6"/>
      <c r="F2986" s="6" t="s">
        <v>96</v>
      </c>
      <c r="G2986" s="6"/>
      <c r="H2986" s="6" t="b">
        <v>0</v>
      </c>
      <c r="I2986" s="6" t="b">
        <v>0</v>
      </c>
      <c r="J2986" s="6" t="b">
        <v>0</v>
      </c>
      <c r="K2986" s="106"/>
      <c r="L2986" s="43"/>
      <c r="M2986" s="24"/>
      <c r="N2986" s="6"/>
      <c r="O2986" s="6" t="b">
        <v>0</v>
      </c>
      <c r="P2986" s="6"/>
      <c r="Q2986" s="6"/>
      <c r="R2986" s="6"/>
      <c r="S2986" s="6"/>
      <c r="T2986" s="6"/>
      <c r="U2986" s="6"/>
      <c r="V2986" s="6"/>
      <c r="W2986" s="6"/>
      <c r="X2986" s="6"/>
      <c r="Y2986" s="6"/>
      <c r="Z2986" s="43"/>
      <c r="AA2986" s="43"/>
      <c r="AB2986" s="43" t="s">
        <v>339</v>
      </c>
      <c r="AC2986" s="6" t="s">
        <v>339</v>
      </c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6"/>
      <c r="AO2986" s="6"/>
      <c r="AP2986" s="6"/>
      <c r="AQ2986" s="6"/>
      <c r="AR2986" s="6"/>
    </row>
    <row r="2987">
      <c r="A2987" s="6"/>
      <c r="B2987" s="6"/>
      <c r="C2987" s="6"/>
      <c r="D2987" s="6"/>
      <c r="E2987" s="6"/>
      <c r="F2987" s="6" t="s">
        <v>96</v>
      </c>
      <c r="G2987" s="6"/>
      <c r="H2987" s="6" t="b">
        <v>0</v>
      </c>
      <c r="I2987" s="6" t="b">
        <v>0</v>
      </c>
      <c r="J2987" s="6" t="b">
        <v>0</v>
      </c>
      <c r="K2987" s="106"/>
      <c r="L2987" s="43"/>
      <c r="M2987" s="24"/>
      <c r="N2987" s="6"/>
      <c r="O2987" s="6" t="b">
        <v>0</v>
      </c>
      <c r="P2987" s="6"/>
      <c r="Q2987" s="6"/>
      <c r="R2987" s="6"/>
      <c r="S2987" s="6"/>
      <c r="T2987" s="6"/>
      <c r="U2987" s="6"/>
      <c r="V2987" s="6"/>
      <c r="W2987" s="6"/>
      <c r="X2987" s="6"/>
      <c r="Y2987" s="6"/>
      <c r="Z2987" s="43"/>
      <c r="AA2987" s="43"/>
      <c r="AB2987" s="43" t="s">
        <v>339</v>
      </c>
      <c r="AC2987" s="6" t="s">
        <v>339</v>
      </c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</row>
    <row r="2988">
      <c r="A2988" s="6"/>
      <c r="B2988" s="6"/>
      <c r="C2988" s="6"/>
      <c r="D2988" s="6"/>
      <c r="E2988" s="6"/>
      <c r="F2988" s="6" t="s">
        <v>96</v>
      </c>
      <c r="G2988" s="6"/>
      <c r="H2988" s="6" t="b">
        <v>0</v>
      </c>
      <c r="I2988" s="6" t="b">
        <v>0</v>
      </c>
      <c r="J2988" s="6" t="b">
        <v>0</v>
      </c>
      <c r="K2988" s="106"/>
      <c r="L2988" s="43"/>
      <c r="M2988" s="24"/>
      <c r="N2988" s="6"/>
      <c r="O2988" s="6" t="b">
        <v>0</v>
      </c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43"/>
      <c r="AA2988" s="43"/>
      <c r="AB2988" s="43" t="s">
        <v>339</v>
      </c>
      <c r="AC2988" s="6" t="s">
        <v>339</v>
      </c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</row>
    <row r="2989">
      <c r="A2989" s="6"/>
      <c r="B2989" s="6"/>
      <c r="C2989" s="6"/>
      <c r="D2989" s="6"/>
      <c r="E2989" s="6"/>
      <c r="F2989" s="6" t="s">
        <v>96</v>
      </c>
      <c r="G2989" s="6"/>
      <c r="H2989" s="6" t="b">
        <v>0</v>
      </c>
      <c r="I2989" s="6" t="b">
        <v>0</v>
      </c>
      <c r="J2989" s="6" t="b">
        <v>0</v>
      </c>
      <c r="K2989" s="106"/>
      <c r="L2989" s="43"/>
      <c r="M2989" s="24"/>
      <c r="N2989" s="6"/>
      <c r="O2989" s="6" t="b">
        <v>0</v>
      </c>
      <c r="P2989" s="6"/>
      <c r="Q2989" s="6"/>
      <c r="R2989" s="6"/>
      <c r="S2989" s="6"/>
      <c r="T2989" s="6"/>
      <c r="U2989" s="6"/>
      <c r="V2989" s="6"/>
      <c r="W2989" s="6"/>
      <c r="X2989" s="6"/>
      <c r="Y2989" s="6"/>
      <c r="Z2989" s="43"/>
      <c r="AA2989" s="43"/>
      <c r="AB2989" s="43" t="s">
        <v>339</v>
      </c>
      <c r="AC2989" s="6" t="s">
        <v>339</v>
      </c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6"/>
      <c r="AO2989" s="6"/>
      <c r="AP2989" s="6"/>
      <c r="AQ2989" s="6"/>
      <c r="AR2989" s="6"/>
    </row>
    <row r="2990">
      <c r="A2990" s="6"/>
      <c r="B2990" s="6"/>
      <c r="C2990" s="6"/>
      <c r="D2990" s="6"/>
      <c r="E2990" s="6"/>
      <c r="F2990" s="6" t="s">
        <v>96</v>
      </c>
      <c r="G2990" s="6"/>
      <c r="H2990" s="6" t="b">
        <v>0</v>
      </c>
      <c r="I2990" s="6" t="b">
        <v>0</v>
      </c>
      <c r="J2990" s="6" t="b">
        <v>0</v>
      </c>
      <c r="K2990" s="106"/>
      <c r="L2990" s="43"/>
      <c r="M2990" s="24"/>
      <c r="N2990" s="6"/>
      <c r="O2990" s="6" t="b">
        <v>0</v>
      </c>
      <c r="P2990" s="6"/>
      <c r="Q2990" s="6"/>
      <c r="R2990" s="6"/>
      <c r="S2990" s="6"/>
      <c r="T2990" s="6"/>
      <c r="U2990" s="6"/>
      <c r="V2990" s="6"/>
      <c r="W2990" s="6"/>
      <c r="X2990" s="6"/>
      <c r="Y2990" s="6"/>
      <c r="Z2990" s="43"/>
      <c r="AA2990" s="43"/>
      <c r="AB2990" s="43" t="s">
        <v>339</v>
      </c>
      <c r="AC2990" s="6" t="s">
        <v>339</v>
      </c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6"/>
      <c r="AO2990" s="6"/>
      <c r="AP2990" s="6"/>
      <c r="AQ2990" s="6"/>
      <c r="AR2990" s="6"/>
    </row>
    <row r="2991">
      <c r="A2991" s="6"/>
      <c r="B2991" s="6"/>
      <c r="C2991" s="6"/>
      <c r="D2991" s="6"/>
      <c r="E2991" s="6"/>
      <c r="F2991" s="6" t="s">
        <v>96</v>
      </c>
      <c r="G2991" s="6"/>
      <c r="H2991" s="6" t="b">
        <v>0</v>
      </c>
      <c r="I2991" s="6" t="b">
        <v>0</v>
      </c>
      <c r="J2991" s="6" t="b">
        <v>0</v>
      </c>
      <c r="K2991" s="106"/>
      <c r="L2991" s="43"/>
      <c r="M2991" s="24"/>
      <c r="N2991" s="6"/>
      <c r="O2991" s="6" t="b">
        <v>0</v>
      </c>
      <c r="P2991" s="6"/>
      <c r="Q2991" s="6"/>
      <c r="R2991" s="6"/>
      <c r="S2991" s="6"/>
      <c r="T2991" s="6"/>
      <c r="U2991" s="6"/>
      <c r="V2991" s="6"/>
      <c r="W2991" s="6"/>
      <c r="X2991" s="6"/>
      <c r="Y2991" s="6"/>
      <c r="Z2991" s="43"/>
      <c r="AA2991" s="43"/>
      <c r="AB2991" s="43" t="s">
        <v>339</v>
      </c>
      <c r="AC2991" s="6" t="s">
        <v>339</v>
      </c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6"/>
      <c r="AO2991" s="6"/>
      <c r="AP2991" s="6"/>
      <c r="AQ2991" s="6"/>
      <c r="AR2991" s="6"/>
    </row>
    <row r="2992">
      <c r="A2992" s="6"/>
      <c r="B2992" s="6"/>
      <c r="C2992" s="6"/>
      <c r="D2992" s="6"/>
      <c r="E2992" s="6"/>
      <c r="F2992" s="6" t="s">
        <v>96</v>
      </c>
      <c r="G2992" s="6"/>
      <c r="H2992" s="6" t="b">
        <v>0</v>
      </c>
      <c r="I2992" s="6" t="b">
        <v>0</v>
      </c>
      <c r="J2992" s="6" t="b">
        <v>0</v>
      </c>
      <c r="K2992" s="106"/>
      <c r="L2992" s="43"/>
      <c r="M2992" s="24"/>
      <c r="N2992" s="6"/>
      <c r="O2992" s="6" t="b">
        <v>0</v>
      </c>
      <c r="P2992" s="6"/>
      <c r="Q2992" s="6"/>
      <c r="R2992" s="6"/>
      <c r="S2992" s="6"/>
      <c r="T2992" s="6"/>
      <c r="U2992" s="6"/>
      <c r="V2992" s="6"/>
      <c r="W2992" s="6"/>
      <c r="X2992" s="6"/>
      <c r="Y2992" s="6"/>
      <c r="Z2992" s="43"/>
      <c r="AA2992" s="43"/>
      <c r="AB2992" s="43" t="s">
        <v>339</v>
      </c>
      <c r="AC2992" s="6" t="s">
        <v>339</v>
      </c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</row>
    <row r="2993">
      <c r="A2993" s="6"/>
      <c r="B2993" s="6"/>
      <c r="C2993" s="6"/>
      <c r="D2993" s="6"/>
      <c r="E2993" s="6"/>
      <c r="F2993" s="6" t="s">
        <v>96</v>
      </c>
      <c r="G2993" s="6"/>
      <c r="H2993" s="6" t="b">
        <v>0</v>
      </c>
      <c r="I2993" s="6" t="b">
        <v>0</v>
      </c>
      <c r="J2993" s="6" t="b">
        <v>0</v>
      </c>
      <c r="K2993" s="106"/>
      <c r="L2993" s="43"/>
      <c r="M2993" s="24"/>
      <c r="N2993" s="6"/>
      <c r="O2993" s="6" t="b">
        <v>0</v>
      </c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43"/>
      <c r="AA2993" s="43"/>
      <c r="AB2993" s="43" t="s">
        <v>339</v>
      </c>
      <c r="AC2993" s="6" t="s">
        <v>339</v>
      </c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  <c r="AO2993" s="6"/>
      <c r="AP2993" s="6"/>
      <c r="AQ2993" s="6"/>
      <c r="AR2993" s="6"/>
    </row>
    <row r="2994">
      <c r="A2994" s="6"/>
      <c r="B2994" s="6"/>
      <c r="C2994" s="6"/>
      <c r="D2994" s="6"/>
      <c r="E2994" s="6"/>
      <c r="F2994" s="6" t="s">
        <v>96</v>
      </c>
      <c r="G2994" s="6"/>
      <c r="H2994" s="6" t="b">
        <v>0</v>
      </c>
      <c r="I2994" s="6" t="b">
        <v>0</v>
      </c>
      <c r="J2994" s="6" t="b">
        <v>0</v>
      </c>
      <c r="K2994" s="106"/>
      <c r="L2994" s="43"/>
      <c r="M2994" s="24"/>
      <c r="N2994" s="6"/>
      <c r="O2994" s="6" t="b">
        <v>0</v>
      </c>
      <c r="P2994" s="6"/>
      <c r="Q2994" s="6"/>
      <c r="R2994" s="6"/>
      <c r="S2994" s="6"/>
      <c r="T2994" s="6"/>
      <c r="U2994" s="6"/>
      <c r="V2994" s="6"/>
      <c r="W2994" s="6"/>
      <c r="X2994" s="6"/>
      <c r="Y2994" s="6"/>
      <c r="Z2994" s="43"/>
      <c r="AA2994" s="43"/>
      <c r="AB2994" s="43" t="s">
        <v>339</v>
      </c>
      <c r="AC2994" s="6" t="s">
        <v>339</v>
      </c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6"/>
      <c r="AO2994" s="6"/>
      <c r="AP2994" s="6"/>
      <c r="AQ2994" s="6"/>
      <c r="AR2994" s="6"/>
    </row>
    <row r="2995">
      <c r="A2995" s="6"/>
      <c r="B2995" s="6"/>
      <c r="C2995" s="6"/>
      <c r="D2995" s="6"/>
      <c r="E2995" s="6"/>
      <c r="F2995" s="6" t="s">
        <v>96</v>
      </c>
      <c r="G2995" s="6"/>
      <c r="H2995" s="6" t="b">
        <v>0</v>
      </c>
      <c r="I2995" s="6" t="b">
        <v>0</v>
      </c>
      <c r="J2995" s="6" t="b">
        <v>0</v>
      </c>
      <c r="K2995" s="106"/>
      <c r="L2995" s="43"/>
      <c r="M2995" s="24"/>
      <c r="N2995" s="6"/>
      <c r="O2995" s="6" t="b">
        <v>0</v>
      </c>
      <c r="P2995" s="6"/>
      <c r="Q2995" s="6"/>
      <c r="R2995" s="6"/>
      <c r="S2995" s="6"/>
      <c r="T2995" s="6"/>
      <c r="U2995" s="6"/>
      <c r="V2995" s="6"/>
      <c r="W2995" s="6"/>
      <c r="X2995" s="6"/>
      <c r="Y2995" s="6"/>
      <c r="Z2995" s="43"/>
      <c r="AA2995" s="43"/>
      <c r="AB2995" s="43" t="s">
        <v>339</v>
      </c>
      <c r="AC2995" s="6" t="s">
        <v>339</v>
      </c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</row>
    <row r="2996">
      <c r="A2996" s="6"/>
      <c r="B2996" s="6"/>
      <c r="C2996" s="6"/>
      <c r="D2996" s="6"/>
      <c r="E2996" s="6"/>
      <c r="F2996" s="6" t="s">
        <v>96</v>
      </c>
      <c r="G2996" s="6"/>
      <c r="H2996" s="6" t="b">
        <v>0</v>
      </c>
      <c r="I2996" s="6" t="b">
        <v>0</v>
      </c>
      <c r="J2996" s="6" t="b">
        <v>0</v>
      </c>
      <c r="K2996" s="106"/>
      <c r="L2996" s="43"/>
      <c r="M2996" s="24"/>
      <c r="N2996" s="6"/>
      <c r="O2996" s="6" t="b">
        <v>0</v>
      </c>
      <c r="P2996" s="6"/>
      <c r="Q2996" s="6"/>
      <c r="R2996" s="6"/>
      <c r="S2996" s="6"/>
      <c r="T2996" s="6"/>
      <c r="U2996" s="6"/>
      <c r="V2996" s="6"/>
      <c r="W2996" s="6"/>
      <c r="X2996" s="6"/>
      <c r="Y2996" s="6"/>
      <c r="Z2996" s="43"/>
      <c r="AA2996" s="43"/>
      <c r="AB2996" s="43" t="s">
        <v>339</v>
      </c>
      <c r="AC2996" s="6" t="s">
        <v>339</v>
      </c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6"/>
      <c r="AO2996" s="6"/>
      <c r="AP2996" s="6"/>
      <c r="AQ2996" s="6"/>
      <c r="AR2996" s="6"/>
    </row>
    <row r="2997">
      <c r="A2997" s="6"/>
      <c r="B2997" s="6"/>
      <c r="C2997" s="6"/>
      <c r="D2997" s="6"/>
      <c r="E2997" s="6"/>
      <c r="F2997" s="6" t="s">
        <v>96</v>
      </c>
      <c r="G2997" s="6"/>
      <c r="H2997" s="6" t="b">
        <v>0</v>
      </c>
      <c r="I2997" s="6" t="b">
        <v>0</v>
      </c>
      <c r="J2997" s="6" t="b">
        <v>0</v>
      </c>
      <c r="K2997" s="106"/>
      <c r="L2997" s="43"/>
      <c r="M2997" s="24"/>
      <c r="N2997" s="6"/>
      <c r="O2997" s="6" t="b">
        <v>0</v>
      </c>
      <c r="P2997" s="6"/>
      <c r="Q2997" s="6"/>
      <c r="R2997" s="6"/>
      <c r="S2997" s="6"/>
      <c r="T2997" s="6"/>
      <c r="U2997" s="6"/>
      <c r="V2997" s="6"/>
      <c r="W2997" s="6"/>
      <c r="X2997" s="6"/>
      <c r="Y2997" s="6"/>
      <c r="Z2997" s="43"/>
      <c r="AA2997" s="43"/>
      <c r="AB2997" s="43" t="s">
        <v>339</v>
      </c>
      <c r="AC2997" s="6" t="s">
        <v>339</v>
      </c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  <c r="AO2997" s="6"/>
      <c r="AP2997" s="6"/>
      <c r="AQ2997" s="6"/>
      <c r="AR2997" s="6"/>
    </row>
    <row r="2998">
      <c r="A2998" s="6"/>
      <c r="B2998" s="6"/>
      <c r="C2998" s="6"/>
      <c r="D2998" s="6"/>
      <c r="E2998" s="6"/>
      <c r="F2998" s="6" t="s">
        <v>96</v>
      </c>
      <c r="G2998" s="6"/>
      <c r="H2998" s="6" t="b">
        <v>0</v>
      </c>
      <c r="I2998" s="6" t="b">
        <v>0</v>
      </c>
      <c r="J2998" s="6" t="b">
        <v>0</v>
      </c>
      <c r="K2998" s="106"/>
      <c r="L2998" s="43"/>
      <c r="M2998" s="24"/>
      <c r="N2998" s="6"/>
      <c r="O2998" s="6" t="b">
        <v>0</v>
      </c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43"/>
      <c r="AA2998" s="43"/>
      <c r="AB2998" s="43" t="s">
        <v>339</v>
      </c>
      <c r="AC2998" s="6" t="s">
        <v>339</v>
      </c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</row>
    <row r="2999">
      <c r="A2999" s="6"/>
      <c r="B2999" s="6"/>
      <c r="C2999" s="6"/>
      <c r="D2999" s="6"/>
      <c r="E2999" s="6"/>
      <c r="F2999" s="6" t="s">
        <v>96</v>
      </c>
      <c r="G2999" s="6"/>
      <c r="H2999" s="6" t="b">
        <v>0</v>
      </c>
      <c r="I2999" s="6" t="b">
        <v>0</v>
      </c>
      <c r="J2999" s="6" t="b">
        <v>0</v>
      </c>
      <c r="K2999" s="106"/>
      <c r="L2999" s="43"/>
      <c r="M2999" s="24"/>
      <c r="N2999" s="6"/>
      <c r="O2999" s="6" t="b">
        <v>0</v>
      </c>
      <c r="P2999" s="6"/>
      <c r="Q2999" s="6"/>
      <c r="R2999" s="6"/>
      <c r="S2999" s="6"/>
      <c r="T2999" s="6"/>
      <c r="U2999" s="6"/>
      <c r="V2999" s="6"/>
      <c r="W2999" s="6"/>
      <c r="X2999" s="6"/>
      <c r="Y2999" s="6"/>
      <c r="Z2999" s="43"/>
      <c r="AA2999" s="43"/>
      <c r="AB2999" s="43" t="s">
        <v>339</v>
      </c>
      <c r="AC2999" s="6" t="s">
        <v>339</v>
      </c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6"/>
      <c r="AO2999" s="6"/>
      <c r="AP2999" s="6"/>
      <c r="AQ2999" s="6"/>
      <c r="AR2999" s="6"/>
    </row>
    <row r="3000">
      <c r="A3000" s="6"/>
      <c r="B3000" s="6"/>
      <c r="C3000" s="6"/>
      <c r="D3000" s="6"/>
      <c r="E3000" s="6"/>
      <c r="F3000" s="6" t="s">
        <v>96</v>
      </c>
      <c r="G3000" s="6"/>
      <c r="H3000" s="6" t="b">
        <v>0</v>
      </c>
      <c r="I3000" s="6" t="b">
        <v>0</v>
      </c>
      <c r="J3000" s="6" t="b">
        <v>0</v>
      </c>
      <c r="K3000" s="106"/>
      <c r="L3000" s="43"/>
      <c r="M3000" s="24"/>
      <c r="N3000" s="6"/>
      <c r="O3000" s="6" t="b">
        <v>0</v>
      </c>
      <c r="P3000" s="6"/>
      <c r="Q3000" s="6"/>
      <c r="R3000" s="6"/>
      <c r="S3000" s="6"/>
      <c r="T3000" s="6"/>
      <c r="U3000" s="6"/>
      <c r="V3000" s="6"/>
      <c r="W3000" s="6"/>
      <c r="X3000" s="6"/>
      <c r="Y3000" s="6"/>
      <c r="Z3000" s="43"/>
      <c r="AA3000" s="43"/>
      <c r="AB3000" s="43" t="s">
        <v>339</v>
      </c>
      <c r="AC3000" s="6" t="s">
        <v>339</v>
      </c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N3000" s="6"/>
      <c r="AO3000" s="6"/>
      <c r="AP3000" s="6"/>
      <c r="AQ3000" s="6"/>
      <c r="AR3000" s="6"/>
    </row>
    <row r="3001">
      <c r="A3001" s="6"/>
      <c r="B3001" s="6"/>
      <c r="C3001" s="6"/>
      <c r="D3001" s="6"/>
      <c r="E3001" s="6"/>
      <c r="F3001" s="6" t="s">
        <v>96</v>
      </c>
      <c r="G3001" s="6"/>
      <c r="H3001" s="6" t="b">
        <v>0</v>
      </c>
      <c r="I3001" s="6" t="b">
        <v>0</v>
      </c>
      <c r="J3001" s="6" t="b">
        <v>0</v>
      </c>
      <c r="K3001" s="106"/>
      <c r="L3001" s="43"/>
      <c r="M3001" s="24"/>
      <c r="N3001" s="6"/>
      <c r="O3001" s="6" t="b">
        <v>0</v>
      </c>
      <c r="P3001" s="6"/>
      <c r="Q3001" s="6"/>
      <c r="R3001" s="6"/>
      <c r="S3001" s="6"/>
      <c r="T3001" s="6"/>
      <c r="U3001" s="6"/>
      <c r="V3001" s="6"/>
      <c r="W3001" s="6"/>
      <c r="X3001" s="6"/>
      <c r="Y3001" s="6"/>
      <c r="Z3001" s="43"/>
      <c r="AA3001" s="43"/>
      <c r="AB3001" s="43" t="s">
        <v>339</v>
      </c>
      <c r="AC3001" s="6" t="s">
        <v>339</v>
      </c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6"/>
      <c r="AO3001" s="6"/>
      <c r="AP3001" s="6"/>
      <c r="AQ3001" s="6"/>
      <c r="AR3001" s="6"/>
    </row>
    <row r="3002">
      <c r="A3002" s="6"/>
      <c r="B3002" s="6"/>
      <c r="C3002" s="6"/>
      <c r="D3002" s="6"/>
      <c r="E3002" s="6"/>
      <c r="F3002" s="6" t="s">
        <v>96</v>
      </c>
      <c r="G3002" s="6"/>
      <c r="H3002" s="6" t="b">
        <v>0</v>
      </c>
      <c r="I3002" s="6" t="b">
        <v>0</v>
      </c>
      <c r="J3002" s="6" t="b">
        <v>0</v>
      </c>
      <c r="K3002" s="106"/>
      <c r="L3002" s="43"/>
      <c r="M3002" s="24"/>
      <c r="N3002" s="6"/>
      <c r="O3002" s="6" t="b">
        <v>0</v>
      </c>
      <c r="P3002" s="6"/>
      <c r="Q3002" s="6"/>
      <c r="R3002" s="6"/>
      <c r="S3002" s="6"/>
      <c r="T3002" s="6"/>
      <c r="U3002" s="6"/>
      <c r="V3002" s="6"/>
      <c r="W3002" s="6"/>
      <c r="X3002" s="6"/>
      <c r="Y3002" s="6"/>
      <c r="Z3002" s="43"/>
      <c r="AA3002" s="43"/>
      <c r="AB3002" s="43" t="s">
        <v>339</v>
      </c>
      <c r="AC3002" s="6" t="s">
        <v>339</v>
      </c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6"/>
      <c r="AO3002" s="6"/>
      <c r="AP3002" s="6"/>
      <c r="AQ3002" s="6"/>
      <c r="AR3002" s="6"/>
    </row>
    <row r="3003">
      <c r="A3003" s="6"/>
      <c r="B3003" s="6"/>
      <c r="C3003" s="6"/>
      <c r="D3003" s="6"/>
      <c r="E3003" s="6"/>
      <c r="F3003" s="6" t="s">
        <v>96</v>
      </c>
      <c r="G3003" s="6"/>
      <c r="H3003" s="6" t="b">
        <v>0</v>
      </c>
      <c r="I3003" s="6" t="b">
        <v>0</v>
      </c>
      <c r="J3003" s="6" t="b">
        <v>0</v>
      </c>
      <c r="K3003" s="106"/>
      <c r="L3003" s="43"/>
      <c r="M3003" s="24"/>
      <c r="N3003" s="6"/>
      <c r="O3003" s="6" t="b">
        <v>0</v>
      </c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43"/>
      <c r="AA3003" s="43"/>
      <c r="AB3003" s="43" t="s">
        <v>339</v>
      </c>
      <c r="AC3003" s="6" t="s">
        <v>339</v>
      </c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6"/>
      <c r="AO3003" s="6"/>
      <c r="AP3003" s="6"/>
      <c r="AQ3003" s="6"/>
      <c r="AR3003" s="6"/>
    </row>
    <row r="3004">
      <c r="A3004" s="6"/>
      <c r="B3004" s="6"/>
      <c r="C3004" s="6"/>
      <c r="D3004" s="6"/>
      <c r="E3004" s="6"/>
      <c r="F3004" s="6" t="s">
        <v>96</v>
      </c>
      <c r="G3004" s="6"/>
      <c r="H3004" s="6" t="b">
        <v>0</v>
      </c>
      <c r="I3004" s="6" t="b">
        <v>0</v>
      </c>
      <c r="J3004" s="6" t="b">
        <v>0</v>
      </c>
      <c r="K3004" s="106"/>
      <c r="L3004" s="43"/>
      <c r="M3004" s="24"/>
      <c r="N3004" s="6"/>
      <c r="O3004" s="6" t="b">
        <v>0</v>
      </c>
      <c r="P3004" s="6"/>
      <c r="Q3004" s="6"/>
      <c r="R3004" s="6"/>
      <c r="S3004" s="6"/>
      <c r="T3004" s="6"/>
      <c r="U3004" s="6"/>
      <c r="V3004" s="6"/>
      <c r="W3004" s="6"/>
      <c r="X3004" s="6"/>
      <c r="Y3004" s="6"/>
      <c r="Z3004" s="43"/>
      <c r="AA3004" s="43"/>
      <c r="AB3004" s="43" t="s">
        <v>339</v>
      </c>
      <c r="AC3004" s="6" t="s">
        <v>339</v>
      </c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6"/>
      <c r="AO3004" s="6"/>
      <c r="AP3004" s="6"/>
      <c r="AQ3004" s="6"/>
      <c r="AR3004" s="6"/>
    </row>
    <row r="3005">
      <c r="A3005" s="6"/>
      <c r="B3005" s="6"/>
      <c r="C3005" s="6"/>
      <c r="D3005" s="6"/>
      <c r="E3005" s="6"/>
      <c r="F3005" s="6" t="s">
        <v>96</v>
      </c>
      <c r="G3005" s="6"/>
      <c r="H3005" s="6" t="b">
        <v>0</v>
      </c>
      <c r="I3005" s="6" t="b">
        <v>0</v>
      </c>
      <c r="J3005" s="6" t="b">
        <v>0</v>
      </c>
      <c r="K3005" s="106"/>
      <c r="L3005" s="43"/>
      <c r="M3005" s="24"/>
      <c r="N3005" s="6"/>
      <c r="O3005" s="6" t="b">
        <v>0</v>
      </c>
      <c r="P3005" s="6"/>
      <c r="Q3005" s="6"/>
      <c r="R3005" s="6"/>
      <c r="S3005" s="6"/>
      <c r="T3005" s="6"/>
      <c r="U3005" s="6"/>
      <c r="V3005" s="6"/>
      <c r="W3005" s="6"/>
      <c r="X3005" s="6"/>
      <c r="Y3005" s="6"/>
      <c r="Z3005" s="43"/>
      <c r="AA3005" s="43"/>
      <c r="AB3005" s="43" t="s">
        <v>339</v>
      </c>
      <c r="AC3005" s="6" t="s">
        <v>339</v>
      </c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6"/>
      <c r="AO3005" s="6"/>
      <c r="AP3005" s="6"/>
      <c r="AQ3005" s="6"/>
      <c r="AR3005" s="6"/>
    </row>
    <row r="3006">
      <c r="A3006" s="6"/>
      <c r="B3006" s="6"/>
      <c r="C3006" s="6"/>
      <c r="D3006" s="6"/>
      <c r="E3006" s="6"/>
      <c r="F3006" s="6" t="s">
        <v>96</v>
      </c>
      <c r="G3006" s="6"/>
      <c r="H3006" s="6" t="b">
        <v>0</v>
      </c>
      <c r="I3006" s="6" t="b">
        <v>0</v>
      </c>
      <c r="J3006" s="6" t="b">
        <v>0</v>
      </c>
      <c r="K3006" s="106"/>
      <c r="L3006" s="43"/>
      <c r="M3006" s="24"/>
      <c r="N3006" s="6"/>
      <c r="O3006" s="6" t="b">
        <v>0</v>
      </c>
      <c r="P3006" s="6"/>
      <c r="Q3006" s="6"/>
      <c r="R3006" s="6"/>
      <c r="S3006" s="6"/>
      <c r="T3006" s="6"/>
      <c r="U3006" s="6"/>
      <c r="V3006" s="6"/>
      <c r="W3006" s="6"/>
      <c r="X3006" s="6"/>
      <c r="Y3006" s="6"/>
      <c r="Z3006" s="43"/>
      <c r="AA3006" s="43"/>
      <c r="AB3006" s="43" t="s">
        <v>339</v>
      </c>
      <c r="AC3006" s="6" t="s">
        <v>339</v>
      </c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</row>
    <row r="3007">
      <c r="A3007" s="6"/>
      <c r="B3007" s="6"/>
      <c r="C3007" s="6"/>
      <c r="D3007" s="6"/>
      <c r="E3007" s="6"/>
      <c r="F3007" s="6" t="s">
        <v>96</v>
      </c>
      <c r="G3007" s="6"/>
      <c r="H3007" s="6" t="b">
        <v>0</v>
      </c>
      <c r="I3007" s="6" t="b">
        <v>0</v>
      </c>
      <c r="J3007" s="6" t="b">
        <v>0</v>
      </c>
      <c r="K3007" s="106"/>
      <c r="L3007" s="43"/>
      <c r="M3007" s="24"/>
      <c r="N3007" s="6"/>
      <c r="O3007" s="6" t="b">
        <v>0</v>
      </c>
      <c r="P3007" s="6"/>
      <c r="Q3007" s="6"/>
      <c r="R3007" s="6"/>
      <c r="S3007" s="6"/>
      <c r="T3007" s="6"/>
      <c r="U3007" s="6"/>
      <c r="V3007" s="6"/>
      <c r="W3007" s="6"/>
      <c r="X3007" s="6"/>
      <c r="Y3007" s="6"/>
      <c r="Z3007" s="43"/>
      <c r="AA3007" s="43"/>
      <c r="AB3007" s="43" t="s">
        <v>339</v>
      </c>
      <c r="AC3007" s="6" t="s">
        <v>339</v>
      </c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</row>
    <row r="3008">
      <c r="A3008" s="6"/>
      <c r="B3008" s="6"/>
      <c r="C3008" s="6"/>
      <c r="D3008" s="6"/>
      <c r="E3008" s="6"/>
      <c r="F3008" s="6" t="s">
        <v>96</v>
      </c>
      <c r="G3008" s="6"/>
      <c r="H3008" s="6" t="b">
        <v>0</v>
      </c>
      <c r="I3008" s="6" t="b">
        <v>0</v>
      </c>
      <c r="J3008" s="6" t="b">
        <v>0</v>
      </c>
      <c r="K3008" s="106"/>
      <c r="L3008" s="43"/>
      <c r="M3008" s="24"/>
      <c r="N3008" s="6"/>
      <c r="O3008" s="6" t="b">
        <v>0</v>
      </c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43"/>
      <c r="AA3008" s="43"/>
      <c r="AB3008" s="43" t="s">
        <v>339</v>
      </c>
      <c r="AC3008" s="6" t="s">
        <v>339</v>
      </c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6"/>
      <c r="AO3008" s="6"/>
      <c r="AP3008" s="6"/>
      <c r="AQ3008" s="6"/>
      <c r="AR3008" s="6"/>
    </row>
    <row r="3009">
      <c r="A3009" s="6"/>
      <c r="B3009" s="6"/>
      <c r="C3009" s="6"/>
      <c r="D3009" s="6"/>
      <c r="E3009" s="6"/>
      <c r="F3009" s="6" t="s">
        <v>96</v>
      </c>
      <c r="G3009" s="6"/>
      <c r="H3009" s="6" t="b">
        <v>0</v>
      </c>
      <c r="I3009" s="6" t="b">
        <v>0</v>
      </c>
      <c r="J3009" s="6" t="b">
        <v>0</v>
      </c>
      <c r="K3009" s="106"/>
      <c r="L3009" s="43"/>
      <c r="M3009" s="24"/>
      <c r="N3009" s="6"/>
      <c r="O3009" s="6" t="b">
        <v>0</v>
      </c>
      <c r="P3009" s="6"/>
      <c r="Q3009" s="6"/>
      <c r="R3009" s="6"/>
      <c r="S3009" s="6"/>
      <c r="T3009" s="6"/>
      <c r="U3009" s="6"/>
      <c r="V3009" s="6"/>
      <c r="W3009" s="6"/>
      <c r="X3009" s="6"/>
      <c r="Y3009" s="6"/>
      <c r="Z3009" s="43"/>
      <c r="AA3009" s="43"/>
      <c r="AB3009" s="43" t="s">
        <v>339</v>
      </c>
      <c r="AC3009" s="6" t="s">
        <v>339</v>
      </c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6"/>
      <c r="AO3009" s="6"/>
      <c r="AP3009" s="6"/>
      <c r="AQ3009" s="6"/>
      <c r="AR3009" s="6"/>
    </row>
    <row r="3010">
      <c r="A3010" s="6"/>
      <c r="B3010" s="6"/>
      <c r="C3010" s="6"/>
      <c r="D3010" s="6"/>
      <c r="E3010" s="6"/>
      <c r="F3010" s="6" t="s">
        <v>96</v>
      </c>
      <c r="G3010" s="6"/>
      <c r="H3010" s="6" t="b">
        <v>0</v>
      </c>
      <c r="I3010" s="6" t="b">
        <v>0</v>
      </c>
      <c r="J3010" s="6" t="b">
        <v>0</v>
      </c>
      <c r="K3010" s="106"/>
      <c r="L3010" s="43"/>
      <c r="M3010" s="24"/>
      <c r="N3010" s="6"/>
      <c r="O3010" s="6" t="b">
        <v>0</v>
      </c>
      <c r="P3010" s="6"/>
      <c r="Q3010" s="6"/>
      <c r="R3010" s="6"/>
      <c r="S3010" s="6"/>
      <c r="T3010" s="6"/>
      <c r="U3010" s="6"/>
      <c r="V3010" s="6"/>
      <c r="W3010" s="6"/>
      <c r="X3010" s="6"/>
      <c r="Y3010" s="6"/>
      <c r="Z3010" s="43"/>
      <c r="AA3010" s="43"/>
      <c r="AB3010" s="43" t="s">
        <v>339</v>
      </c>
      <c r="AC3010" s="6" t="s">
        <v>339</v>
      </c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</row>
    <row r="3011">
      <c r="A3011" s="6"/>
      <c r="B3011" s="6"/>
      <c r="C3011" s="6"/>
      <c r="D3011" s="6"/>
      <c r="E3011" s="6"/>
      <c r="F3011" s="6" t="s">
        <v>96</v>
      </c>
      <c r="G3011" s="6"/>
      <c r="H3011" s="6" t="b">
        <v>0</v>
      </c>
      <c r="I3011" s="6" t="b">
        <v>0</v>
      </c>
      <c r="J3011" s="6" t="b">
        <v>0</v>
      </c>
      <c r="K3011" s="106"/>
      <c r="L3011" s="43"/>
      <c r="M3011" s="24"/>
      <c r="N3011" s="6"/>
      <c r="O3011" s="6" t="b">
        <v>0</v>
      </c>
      <c r="P3011" s="6"/>
      <c r="Q3011" s="6"/>
      <c r="R3011" s="6"/>
      <c r="S3011" s="6"/>
      <c r="T3011" s="6"/>
      <c r="U3011" s="6"/>
      <c r="V3011" s="6"/>
      <c r="W3011" s="6"/>
      <c r="X3011" s="6"/>
      <c r="Y3011" s="6"/>
      <c r="Z3011" s="43"/>
      <c r="AA3011" s="43"/>
      <c r="AB3011" s="43" t="s">
        <v>339</v>
      </c>
      <c r="AC3011" s="6" t="s">
        <v>339</v>
      </c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</row>
    <row r="3012">
      <c r="A3012" s="6"/>
      <c r="B3012" s="6"/>
      <c r="C3012" s="6"/>
      <c r="D3012" s="6"/>
      <c r="E3012" s="6"/>
      <c r="F3012" s="6" t="s">
        <v>96</v>
      </c>
      <c r="G3012" s="6"/>
      <c r="H3012" s="6" t="b">
        <v>0</v>
      </c>
      <c r="I3012" s="6" t="b">
        <v>0</v>
      </c>
      <c r="J3012" s="6" t="b">
        <v>0</v>
      </c>
      <c r="K3012" s="106"/>
      <c r="L3012" s="43"/>
      <c r="M3012" s="24"/>
      <c r="N3012" s="6"/>
      <c r="O3012" s="6" t="b">
        <v>0</v>
      </c>
      <c r="P3012" s="6"/>
      <c r="Q3012" s="6"/>
      <c r="R3012" s="6"/>
      <c r="S3012" s="6"/>
      <c r="T3012" s="6"/>
      <c r="U3012" s="6"/>
      <c r="V3012" s="6"/>
      <c r="W3012" s="6"/>
      <c r="X3012" s="6"/>
      <c r="Y3012" s="6"/>
      <c r="Z3012" s="43"/>
      <c r="AA3012" s="43"/>
      <c r="AB3012" s="43" t="s">
        <v>339</v>
      </c>
      <c r="AC3012" s="6" t="s">
        <v>339</v>
      </c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6"/>
      <c r="AO3012" s="6"/>
      <c r="AP3012" s="6"/>
      <c r="AQ3012" s="6"/>
      <c r="AR3012" s="6"/>
    </row>
    <row r="3013">
      <c r="A3013" s="6"/>
      <c r="B3013" s="6"/>
      <c r="C3013" s="6"/>
      <c r="D3013" s="6"/>
      <c r="E3013" s="6"/>
      <c r="F3013" s="6" t="s">
        <v>96</v>
      </c>
      <c r="G3013" s="6"/>
      <c r="H3013" s="6" t="b">
        <v>0</v>
      </c>
      <c r="I3013" s="6" t="b">
        <v>0</v>
      </c>
      <c r="J3013" s="6" t="b">
        <v>0</v>
      </c>
      <c r="K3013" s="106"/>
      <c r="L3013" s="43"/>
      <c r="M3013" s="24"/>
      <c r="N3013" s="6"/>
      <c r="O3013" s="6" t="b">
        <v>0</v>
      </c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43"/>
      <c r="AA3013" s="43"/>
      <c r="AB3013" s="43" t="s">
        <v>339</v>
      </c>
      <c r="AC3013" s="6" t="s">
        <v>339</v>
      </c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6"/>
      <c r="AO3013" s="6"/>
      <c r="AP3013" s="6"/>
      <c r="AQ3013" s="6"/>
      <c r="AR3013" s="6"/>
    </row>
    <row r="3014">
      <c r="A3014" s="6"/>
      <c r="B3014" s="6"/>
      <c r="C3014" s="6"/>
      <c r="D3014" s="6"/>
      <c r="E3014" s="6"/>
      <c r="F3014" s="6" t="s">
        <v>96</v>
      </c>
      <c r="G3014" s="6"/>
      <c r="H3014" s="6" t="b">
        <v>0</v>
      </c>
      <c r="I3014" s="6" t="b">
        <v>0</v>
      </c>
      <c r="J3014" s="6" t="b">
        <v>0</v>
      </c>
      <c r="K3014" s="106"/>
      <c r="L3014" s="43"/>
      <c r="M3014" s="24"/>
      <c r="N3014" s="6"/>
      <c r="O3014" s="6" t="b">
        <v>0</v>
      </c>
      <c r="P3014" s="6"/>
      <c r="Q3014" s="6"/>
      <c r="R3014" s="6"/>
      <c r="S3014" s="6"/>
      <c r="T3014" s="6"/>
      <c r="U3014" s="6"/>
      <c r="V3014" s="6"/>
      <c r="W3014" s="6"/>
      <c r="X3014" s="6"/>
      <c r="Y3014" s="6"/>
      <c r="Z3014" s="43"/>
      <c r="AA3014" s="43"/>
      <c r="AB3014" s="43" t="s">
        <v>339</v>
      </c>
      <c r="AC3014" s="6" t="s">
        <v>339</v>
      </c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6"/>
      <c r="AO3014" s="6"/>
      <c r="AP3014" s="6"/>
      <c r="AQ3014" s="6"/>
      <c r="AR3014" s="6"/>
    </row>
    <row r="3015">
      <c r="A3015" s="6"/>
      <c r="B3015" s="6"/>
      <c r="C3015" s="6"/>
      <c r="D3015" s="6"/>
      <c r="E3015" s="6"/>
      <c r="F3015" s="6" t="s">
        <v>96</v>
      </c>
      <c r="G3015" s="6"/>
      <c r="H3015" s="6" t="b">
        <v>0</v>
      </c>
      <c r="I3015" s="6" t="b">
        <v>0</v>
      </c>
      <c r="J3015" s="6" t="b">
        <v>0</v>
      </c>
      <c r="K3015" s="106"/>
      <c r="L3015" s="43"/>
      <c r="M3015" s="24"/>
      <c r="N3015" s="6"/>
      <c r="O3015" s="6" t="b">
        <v>0</v>
      </c>
      <c r="P3015" s="6"/>
      <c r="Q3015" s="6"/>
      <c r="R3015" s="6"/>
      <c r="S3015" s="6"/>
      <c r="T3015" s="6"/>
      <c r="U3015" s="6"/>
      <c r="V3015" s="6"/>
      <c r="W3015" s="6"/>
      <c r="X3015" s="6"/>
      <c r="Y3015" s="6"/>
      <c r="Z3015" s="43"/>
      <c r="AA3015" s="43"/>
      <c r="AB3015" s="43" t="s">
        <v>339</v>
      </c>
      <c r="AC3015" s="6" t="s">
        <v>339</v>
      </c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6"/>
      <c r="AO3015" s="6"/>
      <c r="AP3015" s="6"/>
      <c r="AQ3015" s="6"/>
      <c r="AR3015" s="6"/>
    </row>
    <row r="3016">
      <c r="A3016" s="6"/>
      <c r="B3016" s="6"/>
      <c r="C3016" s="6"/>
      <c r="D3016" s="6"/>
      <c r="E3016" s="6"/>
      <c r="F3016" s="6" t="s">
        <v>96</v>
      </c>
      <c r="G3016" s="6"/>
      <c r="H3016" s="6" t="b">
        <v>0</v>
      </c>
      <c r="I3016" s="6" t="b">
        <v>0</v>
      </c>
      <c r="J3016" s="6" t="b">
        <v>0</v>
      </c>
      <c r="K3016" s="106"/>
      <c r="L3016" s="43"/>
      <c r="M3016" s="24"/>
      <c r="N3016" s="6"/>
      <c r="O3016" s="6" t="b">
        <v>0</v>
      </c>
      <c r="P3016" s="6"/>
      <c r="Q3016" s="6"/>
      <c r="R3016" s="6"/>
      <c r="S3016" s="6"/>
      <c r="T3016" s="6"/>
      <c r="U3016" s="6"/>
      <c r="V3016" s="6"/>
      <c r="W3016" s="6"/>
      <c r="X3016" s="6"/>
      <c r="Y3016" s="6"/>
      <c r="Z3016" s="43"/>
      <c r="AA3016" s="43"/>
      <c r="AB3016" s="43" t="s">
        <v>339</v>
      </c>
      <c r="AC3016" s="6" t="s">
        <v>339</v>
      </c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</row>
    <row r="3017">
      <c r="A3017" s="6"/>
      <c r="B3017" s="6"/>
      <c r="C3017" s="6"/>
      <c r="D3017" s="6"/>
      <c r="E3017" s="6"/>
      <c r="F3017" s="6" t="s">
        <v>96</v>
      </c>
      <c r="G3017" s="6"/>
      <c r="H3017" s="6" t="b">
        <v>0</v>
      </c>
      <c r="I3017" s="6" t="b">
        <v>0</v>
      </c>
      <c r="J3017" s="6" t="b">
        <v>0</v>
      </c>
      <c r="K3017" s="106"/>
      <c r="L3017" s="43"/>
      <c r="M3017" s="24"/>
      <c r="N3017" s="6"/>
      <c r="O3017" s="6" t="b">
        <v>0</v>
      </c>
      <c r="P3017" s="6"/>
      <c r="Q3017" s="6"/>
      <c r="R3017" s="6"/>
      <c r="S3017" s="6"/>
      <c r="T3017" s="6"/>
      <c r="U3017" s="6"/>
      <c r="V3017" s="6"/>
      <c r="W3017" s="6"/>
      <c r="X3017" s="6"/>
      <c r="Y3017" s="6"/>
      <c r="Z3017" s="43"/>
      <c r="AA3017" s="43"/>
      <c r="AB3017" s="43" t="s">
        <v>339</v>
      </c>
      <c r="AC3017" s="6" t="s">
        <v>339</v>
      </c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6"/>
      <c r="AO3017" s="6"/>
      <c r="AP3017" s="6"/>
      <c r="AQ3017" s="6"/>
      <c r="AR3017" s="6"/>
    </row>
    <row r="3018">
      <c r="A3018" s="6"/>
      <c r="B3018" s="6"/>
      <c r="C3018" s="6"/>
      <c r="D3018" s="6"/>
      <c r="E3018" s="6"/>
      <c r="F3018" s="6" t="s">
        <v>96</v>
      </c>
      <c r="G3018" s="6"/>
      <c r="H3018" s="6" t="b">
        <v>0</v>
      </c>
      <c r="I3018" s="6" t="b">
        <v>0</v>
      </c>
      <c r="J3018" s="6" t="b">
        <v>0</v>
      </c>
      <c r="K3018" s="106"/>
      <c r="L3018" s="43"/>
      <c r="M3018" s="24"/>
      <c r="N3018" s="6"/>
      <c r="O3018" s="6" t="b">
        <v>0</v>
      </c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43"/>
      <c r="AA3018" s="43"/>
      <c r="AB3018" s="43" t="s">
        <v>339</v>
      </c>
      <c r="AC3018" s="6" t="s">
        <v>339</v>
      </c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</row>
    <row r="3019">
      <c r="A3019" s="6"/>
      <c r="B3019" s="6"/>
      <c r="C3019" s="6"/>
      <c r="D3019" s="6"/>
      <c r="E3019" s="6"/>
      <c r="F3019" s="6" t="s">
        <v>96</v>
      </c>
      <c r="G3019" s="6"/>
      <c r="H3019" s="6" t="b">
        <v>0</v>
      </c>
      <c r="I3019" s="6" t="b">
        <v>0</v>
      </c>
      <c r="J3019" s="6" t="b">
        <v>0</v>
      </c>
      <c r="K3019" s="106"/>
      <c r="L3019" s="43"/>
      <c r="M3019" s="24"/>
      <c r="N3019" s="6"/>
      <c r="O3019" s="6" t="b">
        <v>0</v>
      </c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43"/>
      <c r="AA3019" s="43"/>
      <c r="AB3019" s="43" t="s">
        <v>339</v>
      </c>
      <c r="AC3019" s="6" t="s">
        <v>339</v>
      </c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</row>
    <row r="3020">
      <c r="A3020" s="6"/>
      <c r="B3020" s="6"/>
      <c r="C3020" s="6"/>
      <c r="D3020" s="6"/>
      <c r="E3020" s="6"/>
      <c r="F3020" s="6" t="s">
        <v>96</v>
      </c>
      <c r="G3020" s="6"/>
      <c r="H3020" s="6" t="b">
        <v>0</v>
      </c>
      <c r="I3020" s="6" t="b">
        <v>0</v>
      </c>
      <c r="J3020" s="6" t="b">
        <v>0</v>
      </c>
      <c r="K3020" s="106"/>
      <c r="L3020" s="43"/>
      <c r="M3020" s="24"/>
      <c r="N3020" s="6"/>
      <c r="O3020" s="6" t="b">
        <v>0</v>
      </c>
      <c r="P3020" s="6"/>
      <c r="Q3020" s="6"/>
      <c r="R3020" s="6"/>
      <c r="S3020" s="6"/>
      <c r="T3020" s="6"/>
      <c r="U3020" s="6"/>
      <c r="V3020" s="6"/>
      <c r="W3020" s="6"/>
      <c r="X3020" s="6"/>
      <c r="Y3020" s="6"/>
      <c r="Z3020" s="43"/>
      <c r="AA3020" s="43"/>
      <c r="AB3020" s="43" t="s">
        <v>339</v>
      </c>
      <c r="AC3020" s="6" t="s">
        <v>339</v>
      </c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</row>
    <row r="3021">
      <c r="A3021" s="6"/>
      <c r="B3021" s="6"/>
      <c r="C3021" s="6"/>
      <c r="D3021" s="6"/>
      <c r="E3021" s="6"/>
      <c r="F3021" s="6" t="s">
        <v>96</v>
      </c>
      <c r="G3021" s="6"/>
      <c r="H3021" s="6" t="b">
        <v>0</v>
      </c>
      <c r="I3021" s="6" t="b">
        <v>0</v>
      </c>
      <c r="J3021" s="6" t="b">
        <v>0</v>
      </c>
      <c r="K3021" s="106"/>
      <c r="L3021" s="43"/>
      <c r="M3021" s="24"/>
      <c r="N3021" s="6"/>
      <c r="O3021" s="6" t="b">
        <v>0</v>
      </c>
      <c r="P3021" s="6"/>
      <c r="Q3021" s="6"/>
      <c r="R3021" s="6"/>
      <c r="S3021" s="6"/>
      <c r="T3021" s="6"/>
      <c r="U3021" s="6"/>
      <c r="V3021" s="6"/>
      <c r="W3021" s="6"/>
      <c r="X3021" s="6"/>
      <c r="Y3021" s="6"/>
      <c r="Z3021" s="43"/>
      <c r="AA3021" s="43"/>
      <c r="AB3021" s="43" t="s">
        <v>339</v>
      </c>
      <c r="AC3021" s="6" t="s">
        <v>339</v>
      </c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6"/>
      <c r="AO3021" s="6"/>
      <c r="AP3021" s="6"/>
      <c r="AQ3021" s="6"/>
      <c r="AR3021" s="6"/>
    </row>
    <row r="3022">
      <c r="A3022" s="6"/>
      <c r="B3022" s="6"/>
      <c r="C3022" s="6"/>
      <c r="D3022" s="6"/>
      <c r="E3022" s="6"/>
      <c r="F3022" s="6" t="s">
        <v>96</v>
      </c>
      <c r="G3022" s="6"/>
      <c r="H3022" s="6" t="b">
        <v>0</v>
      </c>
      <c r="I3022" s="6" t="b">
        <v>0</v>
      </c>
      <c r="J3022" s="6" t="b">
        <v>0</v>
      </c>
      <c r="K3022" s="106"/>
      <c r="L3022" s="43"/>
      <c r="M3022" s="24"/>
      <c r="N3022" s="6"/>
      <c r="O3022" s="6" t="b">
        <v>0</v>
      </c>
      <c r="P3022" s="6"/>
      <c r="Q3022" s="6"/>
      <c r="R3022" s="6"/>
      <c r="S3022" s="6"/>
      <c r="T3022" s="6"/>
      <c r="U3022" s="6"/>
      <c r="V3022" s="6"/>
      <c r="W3022" s="6"/>
      <c r="X3022" s="6"/>
      <c r="Y3022" s="6"/>
      <c r="Z3022" s="43"/>
      <c r="AA3022" s="43"/>
      <c r="AB3022" s="43" t="s">
        <v>339</v>
      </c>
      <c r="AC3022" s="6" t="s">
        <v>339</v>
      </c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N3022" s="6"/>
      <c r="AO3022" s="6"/>
      <c r="AP3022" s="6"/>
      <c r="AQ3022" s="6"/>
      <c r="AR3022" s="6"/>
    </row>
    <row r="3023">
      <c r="A3023" s="6"/>
      <c r="B3023" s="6"/>
      <c r="C3023" s="6"/>
      <c r="D3023" s="6"/>
      <c r="E3023" s="6"/>
      <c r="F3023" s="6" t="s">
        <v>96</v>
      </c>
      <c r="G3023" s="6"/>
      <c r="H3023" s="6" t="b">
        <v>0</v>
      </c>
      <c r="I3023" s="6" t="b">
        <v>0</v>
      </c>
      <c r="J3023" s="6" t="b">
        <v>0</v>
      </c>
      <c r="K3023" s="106"/>
      <c r="L3023" s="43"/>
      <c r="M3023" s="24"/>
      <c r="N3023" s="6"/>
      <c r="O3023" s="6" t="b">
        <v>0</v>
      </c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43"/>
      <c r="AA3023" s="43"/>
      <c r="AB3023" s="43" t="s">
        <v>339</v>
      </c>
      <c r="AC3023" s="6" t="s">
        <v>339</v>
      </c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6"/>
      <c r="AO3023" s="6"/>
      <c r="AP3023" s="6"/>
      <c r="AQ3023" s="6"/>
      <c r="AR3023" s="6"/>
    </row>
    <row r="3024">
      <c r="A3024" s="6"/>
      <c r="B3024" s="6"/>
      <c r="C3024" s="6"/>
      <c r="D3024" s="6"/>
      <c r="E3024" s="6"/>
      <c r="F3024" s="6" t="s">
        <v>96</v>
      </c>
      <c r="G3024" s="6"/>
      <c r="H3024" s="6" t="b">
        <v>0</v>
      </c>
      <c r="I3024" s="6" t="b">
        <v>0</v>
      </c>
      <c r="J3024" s="6" t="b">
        <v>0</v>
      </c>
      <c r="K3024" s="106"/>
      <c r="L3024" s="43"/>
      <c r="M3024" s="24"/>
      <c r="N3024" s="6"/>
      <c r="O3024" s="6" t="b">
        <v>0</v>
      </c>
      <c r="P3024" s="6"/>
      <c r="Q3024" s="6"/>
      <c r="R3024" s="6"/>
      <c r="S3024" s="6"/>
      <c r="T3024" s="6"/>
      <c r="U3024" s="6"/>
      <c r="V3024" s="6"/>
      <c r="W3024" s="6"/>
      <c r="X3024" s="6"/>
      <c r="Y3024" s="6"/>
      <c r="Z3024" s="43"/>
      <c r="AA3024" s="43"/>
      <c r="AB3024" s="43" t="s">
        <v>339</v>
      </c>
      <c r="AC3024" s="6" t="s">
        <v>339</v>
      </c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N3024" s="6"/>
      <c r="AO3024" s="6"/>
      <c r="AP3024" s="6"/>
      <c r="AQ3024" s="6"/>
      <c r="AR3024" s="6"/>
    </row>
    <row r="3025">
      <c r="A3025" s="6"/>
      <c r="B3025" s="6"/>
      <c r="C3025" s="6"/>
      <c r="D3025" s="6"/>
      <c r="E3025" s="6"/>
      <c r="F3025" s="6" t="s">
        <v>96</v>
      </c>
      <c r="G3025" s="6"/>
      <c r="H3025" s="6" t="b">
        <v>0</v>
      </c>
      <c r="I3025" s="6" t="b">
        <v>0</v>
      </c>
      <c r="J3025" s="6" t="b">
        <v>0</v>
      </c>
      <c r="K3025" s="106"/>
      <c r="L3025" s="43"/>
      <c r="M3025" s="24"/>
      <c r="N3025" s="6"/>
      <c r="O3025" s="6" t="b">
        <v>0</v>
      </c>
      <c r="P3025" s="6"/>
      <c r="Q3025" s="6"/>
      <c r="R3025" s="6"/>
      <c r="S3025" s="6"/>
      <c r="T3025" s="6"/>
      <c r="U3025" s="6"/>
      <c r="V3025" s="6"/>
      <c r="W3025" s="6"/>
      <c r="X3025" s="6"/>
      <c r="Y3025" s="6"/>
      <c r="Z3025" s="43"/>
      <c r="AA3025" s="43"/>
      <c r="AB3025" s="43" t="s">
        <v>339</v>
      </c>
      <c r="AC3025" s="6" t="s">
        <v>339</v>
      </c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6"/>
      <c r="AO3025" s="6"/>
      <c r="AP3025" s="6"/>
      <c r="AQ3025" s="6"/>
      <c r="AR3025" s="6"/>
    </row>
    <row r="3026">
      <c r="A3026" s="6"/>
      <c r="B3026" s="6"/>
      <c r="C3026" s="6"/>
      <c r="D3026" s="6"/>
      <c r="E3026" s="6"/>
      <c r="F3026" s="6" t="s">
        <v>96</v>
      </c>
      <c r="G3026" s="6"/>
      <c r="H3026" s="6" t="b">
        <v>0</v>
      </c>
      <c r="I3026" s="6" t="b">
        <v>0</v>
      </c>
      <c r="J3026" s="6" t="b">
        <v>0</v>
      </c>
      <c r="K3026" s="106"/>
      <c r="L3026" s="43"/>
      <c r="M3026" s="24"/>
      <c r="N3026" s="6"/>
      <c r="O3026" s="6" t="b">
        <v>0</v>
      </c>
      <c r="P3026" s="6"/>
      <c r="Q3026" s="6"/>
      <c r="R3026" s="6"/>
      <c r="S3026" s="6"/>
      <c r="T3026" s="6"/>
      <c r="U3026" s="6"/>
      <c r="V3026" s="6"/>
      <c r="W3026" s="6"/>
      <c r="X3026" s="6"/>
      <c r="Y3026" s="6"/>
      <c r="Z3026" s="43"/>
      <c r="AA3026" s="43"/>
      <c r="AB3026" s="43" t="s">
        <v>339</v>
      </c>
      <c r="AC3026" s="6" t="s">
        <v>339</v>
      </c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</row>
    <row r="3027">
      <c r="A3027" s="6"/>
      <c r="B3027" s="6"/>
      <c r="C3027" s="6"/>
      <c r="D3027" s="6"/>
      <c r="E3027" s="6"/>
      <c r="F3027" s="6" t="s">
        <v>96</v>
      </c>
      <c r="G3027" s="6"/>
      <c r="H3027" s="6" t="b">
        <v>0</v>
      </c>
      <c r="I3027" s="6" t="b">
        <v>0</v>
      </c>
      <c r="J3027" s="6" t="b">
        <v>0</v>
      </c>
      <c r="K3027" s="106"/>
      <c r="L3027" s="43"/>
      <c r="M3027" s="24"/>
      <c r="N3027" s="6"/>
      <c r="O3027" s="6" t="b">
        <v>0</v>
      </c>
      <c r="P3027" s="6"/>
      <c r="Q3027" s="6"/>
      <c r="R3027" s="6"/>
      <c r="S3027" s="6"/>
      <c r="T3027" s="6"/>
      <c r="U3027" s="6"/>
      <c r="V3027" s="6"/>
      <c r="W3027" s="6"/>
      <c r="X3027" s="6"/>
      <c r="Y3027" s="6"/>
      <c r="Z3027" s="43"/>
      <c r="AA3027" s="43"/>
      <c r="AB3027" s="43" t="s">
        <v>339</v>
      </c>
      <c r="AC3027" s="6" t="s">
        <v>339</v>
      </c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</row>
    <row r="3028">
      <c r="A3028" s="6"/>
      <c r="B3028" s="6"/>
      <c r="C3028" s="6"/>
      <c r="D3028" s="6"/>
      <c r="E3028" s="6"/>
      <c r="F3028" s="6" t="s">
        <v>96</v>
      </c>
      <c r="G3028" s="6"/>
      <c r="H3028" s="6" t="b">
        <v>0</v>
      </c>
      <c r="I3028" s="6" t="b">
        <v>0</v>
      </c>
      <c r="J3028" s="6" t="b">
        <v>0</v>
      </c>
      <c r="K3028" s="106"/>
      <c r="L3028" s="43"/>
      <c r="M3028" s="24"/>
      <c r="N3028" s="6"/>
      <c r="O3028" s="6" t="b">
        <v>0</v>
      </c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43"/>
      <c r="AA3028" s="43"/>
      <c r="AB3028" s="43" t="s">
        <v>339</v>
      </c>
      <c r="AC3028" s="6" t="s">
        <v>339</v>
      </c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</row>
    <row r="3029">
      <c r="A3029" s="6"/>
      <c r="B3029" s="6"/>
      <c r="C3029" s="6"/>
      <c r="D3029" s="6"/>
      <c r="E3029" s="6"/>
      <c r="F3029" s="6" t="s">
        <v>96</v>
      </c>
      <c r="G3029" s="6"/>
      <c r="H3029" s="6" t="b">
        <v>0</v>
      </c>
      <c r="I3029" s="6" t="b">
        <v>0</v>
      </c>
      <c r="J3029" s="6" t="b">
        <v>0</v>
      </c>
      <c r="K3029" s="106"/>
      <c r="L3029" s="43"/>
      <c r="M3029" s="24"/>
      <c r="N3029" s="6"/>
      <c r="O3029" s="6" t="b">
        <v>0</v>
      </c>
      <c r="P3029" s="6"/>
      <c r="Q3029" s="6"/>
      <c r="R3029" s="6"/>
      <c r="S3029" s="6"/>
      <c r="T3029" s="6"/>
      <c r="U3029" s="6"/>
      <c r="V3029" s="6"/>
      <c r="W3029" s="6"/>
      <c r="X3029" s="6"/>
      <c r="Y3029" s="6"/>
      <c r="Z3029" s="43"/>
      <c r="AA3029" s="43"/>
      <c r="AB3029" s="43" t="s">
        <v>339</v>
      </c>
      <c r="AC3029" s="6" t="s">
        <v>339</v>
      </c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</row>
    <row r="3030">
      <c r="A3030" s="6"/>
      <c r="B3030" s="6"/>
      <c r="C3030" s="6"/>
      <c r="D3030" s="6"/>
      <c r="E3030" s="6"/>
      <c r="F3030" s="6" t="s">
        <v>96</v>
      </c>
      <c r="G3030" s="6"/>
      <c r="H3030" s="6" t="b">
        <v>0</v>
      </c>
      <c r="I3030" s="6" t="b">
        <v>0</v>
      </c>
      <c r="J3030" s="6" t="b">
        <v>0</v>
      </c>
      <c r="K3030" s="106"/>
      <c r="L3030" s="43"/>
      <c r="M3030" s="24"/>
      <c r="N3030" s="6"/>
      <c r="O3030" s="6" t="b">
        <v>0</v>
      </c>
      <c r="P3030" s="6"/>
      <c r="Q3030" s="6"/>
      <c r="R3030" s="6"/>
      <c r="S3030" s="6"/>
      <c r="T3030" s="6"/>
      <c r="U3030" s="6"/>
      <c r="V3030" s="6"/>
      <c r="W3030" s="6"/>
      <c r="X3030" s="6"/>
      <c r="Y3030" s="6"/>
      <c r="Z3030" s="43"/>
      <c r="AA3030" s="43"/>
      <c r="AB3030" s="43" t="s">
        <v>339</v>
      </c>
      <c r="AC3030" s="6" t="s">
        <v>339</v>
      </c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</row>
    <row r="3031">
      <c r="A3031" s="6"/>
      <c r="B3031" s="6"/>
      <c r="C3031" s="6"/>
      <c r="D3031" s="6"/>
      <c r="E3031" s="6"/>
      <c r="F3031" s="6" t="s">
        <v>96</v>
      </c>
      <c r="G3031" s="6"/>
      <c r="H3031" s="6" t="b">
        <v>0</v>
      </c>
      <c r="I3031" s="6" t="b">
        <v>0</v>
      </c>
      <c r="J3031" s="6" t="b">
        <v>0</v>
      </c>
      <c r="K3031" s="106"/>
      <c r="L3031" s="43"/>
      <c r="M3031" s="24"/>
      <c r="N3031" s="6"/>
      <c r="O3031" s="6" t="b">
        <v>0</v>
      </c>
      <c r="P3031" s="6"/>
      <c r="Q3031" s="6"/>
      <c r="R3031" s="6"/>
      <c r="S3031" s="6"/>
      <c r="T3031" s="6"/>
      <c r="U3031" s="6"/>
      <c r="V3031" s="6"/>
      <c r="W3031" s="6"/>
      <c r="X3031" s="6"/>
      <c r="Y3031" s="6"/>
      <c r="Z3031" s="43"/>
      <c r="AA3031" s="43"/>
      <c r="AB3031" s="43" t="s">
        <v>339</v>
      </c>
      <c r="AC3031" s="6" t="s">
        <v>339</v>
      </c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</row>
    <row r="3032">
      <c r="A3032" s="6"/>
      <c r="B3032" s="6"/>
      <c r="C3032" s="6"/>
      <c r="D3032" s="6"/>
      <c r="E3032" s="6"/>
      <c r="F3032" s="6" t="s">
        <v>96</v>
      </c>
      <c r="G3032" s="6"/>
      <c r="H3032" s="6" t="b">
        <v>0</v>
      </c>
      <c r="I3032" s="6" t="b">
        <v>0</v>
      </c>
      <c r="J3032" s="6" t="b">
        <v>0</v>
      </c>
      <c r="K3032" s="106"/>
      <c r="L3032" s="43"/>
      <c r="M3032" s="24"/>
      <c r="N3032" s="6"/>
      <c r="O3032" s="6" t="b">
        <v>0</v>
      </c>
      <c r="P3032" s="6"/>
      <c r="Q3032" s="6"/>
      <c r="R3032" s="6"/>
      <c r="S3032" s="6"/>
      <c r="T3032" s="6"/>
      <c r="U3032" s="6"/>
      <c r="V3032" s="6"/>
      <c r="W3032" s="6"/>
      <c r="X3032" s="6"/>
      <c r="Y3032" s="6"/>
      <c r="Z3032" s="43"/>
      <c r="AA3032" s="43"/>
      <c r="AB3032" s="43" t="s">
        <v>339</v>
      </c>
      <c r="AC3032" s="6" t="s">
        <v>339</v>
      </c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</row>
    <row r="3033">
      <c r="A3033" s="6"/>
      <c r="B3033" s="6"/>
      <c r="C3033" s="6"/>
      <c r="D3033" s="6"/>
      <c r="E3033" s="6"/>
      <c r="F3033" s="6" t="s">
        <v>96</v>
      </c>
      <c r="G3033" s="6"/>
      <c r="H3033" s="6" t="b">
        <v>0</v>
      </c>
      <c r="I3033" s="6" t="b">
        <v>0</v>
      </c>
      <c r="J3033" s="6" t="b">
        <v>0</v>
      </c>
      <c r="K3033" s="106"/>
      <c r="L3033" s="43"/>
      <c r="M3033" s="24"/>
      <c r="N3033" s="6"/>
      <c r="O3033" s="6" t="b">
        <v>0</v>
      </c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43"/>
      <c r="AA3033" s="43"/>
      <c r="AB3033" s="43" t="s">
        <v>339</v>
      </c>
      <c r="AC3033" s="6" t="s">
        <v>339</v>
      </c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</row>
    <row r="3034">
      <c r="A3034" s="6"/>
      <c r="B3034" s="6"/>
      <c r="C3034" s="6"/>
      <c r="D3034" s="6"/>
      <c r="E3034" s="6"/>
      <c r="F3034" s="6" t="s">
        <v>96</v>
      </c>
      <c r="G3034" s="6"/>
      <c r="H3034" s="6" t="b">
        <v>0</v>
      </c>
      <c r="I3034" s="6" t="b">
        <v>0</v>
      </c>
      <c r="J3034" s="6" t="b">
        <v>0</v>
      </c>
      <c r="K3034" s="106"/>
      <c r="L3034" s="43"/>
      <c r="M3034" s="24"/>
      <c r="N3034" s="6"/>
      <c r="O3034" s="6" t="b">
        <v>0</v>
      </c>
      <c r="P3034" s="6"/>
      <c r="Q3034" s="6"/>
      <c r="R3034" s="6"/>
      <c r="S3034" s="6"/>
      <c r="T3034" s="6"/>
      <c r="U3034" s="6"/>
      <c r="V3034" s="6"/>
      <c r="W3034" s="6"/>
      <c r="X3034" s="6"/>
      <c r="Y3034" s="6"/>
      <c r="Z3034" s="43"/>
      <c r="AA3034" s="43"/>
      <c r="AB3034" s="43" t="s">
        <v>339</v>
      </c>
      <c r="AC3034" s="6" t="s">
        <v>339</v>
      </c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</row>
    <row r="3035">
      <c r="A3035" s="6"/>
      <c r="B3035" s="6"/>
      <c r="C3035" s="6"/>
      <c r="D3035" s="6"/>
      <c r="E3035" s="6"/>
      <c r="F3035" s="6" t="s">
        <v>96</v>
      </c>
      <c r="G3035" s="6"/>
      <c r="H3035" s="6" t="b">
        <v>0</v>
      </c>
      <c r="I3035" s="6" t="b">
        <v>0</v>
      </c>
      <c r="J3035" s="6" t="b">
        <v>0</v>
      </c>
      <c r="K3035" s="106"/>
      <c r="L3035" s="43"/>
      <c r="M3035" s="24"/>
      <c r="N3035" s="6"/>
      <c r="O3035" s="6" t="b">
        <v>0</v>
      </c>
      <c r="P3035" s="6"/>
      <c r="Q3035" s="6"/>
      <c r="R3035" s="6"/>
      <c r="S3035" s="6"/>
      <c r="T3035" s="6"/>
      <c r="U3035" s="6"/>
      <c r="V3035" s="6"/>
      <c r="W3035" s="6"/>
      <c r="X3035" s="6"/>
      <c r="Y3035" s="6"/>
      <c r="Z3035" s="43"/>
      <c r="AA3035" s="43"/>
      <c r="AB3035" s="43" t="s">
        <v>339</v>
      </c>
      <c r="AC3035" s="6" t="s">
        <v>339</v>
      </c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</row>
    <row r="3036">
      <c r="A3036" s="6"/>
      <c r="B3036" s="6"/>
      <c r="C3036" s="6"/>
      <c r="D3036" s="6"/>
      <c r="E3036" s="6"/>
      <c r="F3036" s="6" t="s">
        <v>96</v>
      </c>
      <c r="G3036" s="6"/>
      <c r="H3036" s="6" t="b">
        <v>0</v>
      </c>
      <c r="I3036" s="6" t="b">
        <v>0</v>
      </c>
      <c r="J3036" s="6" t="b">
        <v>0</v>
      </c>
      <c r="K3036" s="106"/>
      <c r="L3036" s="43"/>
      <c r="M3036" s="24"/>
      <c r="N3036" s="6"/>
      <c r="O3036" s="6" t="b">
        <v>0</v>
      </c>
      <c r="P3036" s="6"/>
      <c r="Q3036" s="6"/>
      <c r="R3036" s="6"/>
      <c r="S3036" s="6"/>
      <c r="T3036" s="6"/>
      <c r="U3036" s="6"/>
      <c r="V3036" s="6"/>
      <c r="W3036" s="6"/>
      <c r="X3036" s="6"/>
      <c r="Y3036" s="6"/>
      <c r="Z3036" s="43"/>
      <c r="AA3036" s="43"/>
      <c r="AB3036" s="43" t="s">
        <v>339</v>
      </c>
      <c r="AC3036" s="6" t="s">
        <v>339</v>
      </c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</row>
    <row r="3037">
      <c r="A3037" s="6"/>
      <c r="B3037" s="6"/>
      <c r="C3037" s="6"/>
      <c r="D3037" s="6"/>
      <c r="E3037" s="6"/>
      <c r="F3037" s="6" t="s">
        <v>96</v>
      </c>
      <c r="G3037" s="6"/>
      <c r="H3037" s="6" t="b">
        <v>0</v>
      </c>
      <c r="I3037" s="6" t="b">
        <v>0</v>
      </c>
      <c r="J3037" s="6" t="b">
        <v>0</v>
      </c>
      <c r="K3037" s="106"/>
      <c r="L3037" s="43"/>
      <c r="M3037" s="24"/>
      <c r="N3037" s="6"/>
      <c r="O3037" s="6" t="b">
        <v>0</v>
      </c>
      <c r="P3037" s="6"/>
      <c r="Q3037" s="6"/>
      <c r="R3037" s="6"/>
      <c r="S3037" s="6"/>
      <c r="T3037" s="6"/>
      <c r="U3037" s="6"/>
      <c r="V3037" s="6"/>
      <c r="W3037" s="6"/>
      <c r="X3037" s="6"/>
      <c r="Y3037" s="6"/>
      <c r="Z3037" s="43"/>
      <c r="AA3037" s="43"/>
      <c r="AB3037" s="43" t="s">
        <v>339</v>
      </c>
      <c r="AC3037" s="6" t="s">
        <v>339</v>
      </c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</row>
    <row r="3038">
      <c r="A3038" s="6"/>
      <c r="B3038" s="6"/>
      <c r="C3038" s="6"/>
      <c r="D3038" s="6"/>
      <c r="E3038" s="6"/>
      <c r="F3038" s="6" t="s">
        <v>96</v>
      </c>
      <c r="G3038" s="6"/>
      <c r="H3038" s="6" t="b">
        <v>0</v>
      </c>
      <c r="I3038" s="6" t="b">
        <v>0</v>
      </c>
      <c r="J3038" s="6" t="b">
        <v>0</v>
      </c>
      <c r="K3038" s="106"/>
      <c r="L3038" s="43"/>
      <c r="M3038" s="24"/>
      <c r="N3038" s="6"/>
      <c r="O3038" s="6" t="b">
        <v>0</v>
      </c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43"/>
      <c r="AA3038" s="43"/>
      <c r="AB3038" s="43" t="s">
        <v>339</v>
      </c>
      <c r="AC3038" s="6" t="s">
        <v>339</v>
      </c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</row>
    <row r="3039">
      <c r="A3039" s="6"/>
      <c r="B3039" s="6"/>
      <c r="C3039" s="6"/>
      <c r="D3039" s="6"/>
      <c r="E3039" s="6"/>
      <c r="F3039" s="6" t="s">
        <v>96</v>
      </c>
      <c r="G3039" s="6"/>
      <c r="H3039" s="6" t="b">
        <v>0</v>
      </c>
      <c r="I3039" s="6" t="b">
        <v>0</v>
      </c>
      <c r="J3039" s="6" t="b">
        <v>0</v>
      </c>
      <c r="K3039" s="106"/>
      <c r="L3039" s="43"/>
      <c r="M3039" s="24"/>
      <c r="N3039" s="6"/>
      <c r="O3039" s="6" t="b">
        <v>0</v>
      </c>
      <c r="P3039" s="6"/>
      <c r="Q3039" s="6"/>
      <c r="R3039" s="6"/>
      <c r="S3039" s="6"/>
      <c r="T3039" s="6"/>
      <c r="U3039" s="6"/>
      <c r="V3039" s="6"/>
      <c r="W3039" s="6"/>
      <c r="X3039" s="6"/>
      <c r="Y3039" s="6"/>
      <c r="Z3039" s="43"/>
      <c r="AA3039" s="43"/>
      <c r="AB3039" s="43" t="s">
        <v>339</v>
      </c>
      <c r="AC3039" s="6" t="s">
        <v>339</v>
      </c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</row>
    <row r="3040">
      <c r="A3040" s="6"/>
      <c r="B3040" s="6"/>
      <c r="C3040" s="6"/>
      <c r="D3040" s="6"/>
      <c r="E3040" s="6"/>
      <c r="F3040" s="6" t="s">
        <v>96</v>
      </c>
      <c r="G3040" s="6"/>
      <c r="H3040" s="6" t="b">
        <v>0</v>
      </c>
      <c r="I3040" s="6" t="b">
        <v>0</v>
      </c>
      <c r="J3040" s="6" t="b">
        <v>0</v>
      </c>
      <c r="K3040" s="106"/>
      <c r="L3040" s="43"/>
      <c r="M3040" s="24"/>
      <c r="N3040" s="6"/>
      <c r="O3040" s="6" t="b">
        <v>0</v>
      </c>
      <c r="P3040" s="6"/>
      <c r="Q3040" s="6"/>
      <c r="R3040" s="6"/>
      <c r="S3040" s="6"/>
      <c r="T3040" s="6"/>
      <c r="U3040" s="6"/>
      <c r="V3040" s="6"/>
      <c r="W3040" s="6"/>
      <c r="X3040" s="6"/>
      <c r="Y3040" s="6"/>
      <c r="Z3040" s="43"/>
      <c r="AA3040" s="43"/>
      <c r="AB3040" s="43" t="s">
        <v>339</v>
      </c>
      <c r="AC3040" s="6" t="s">
        <v>339</v>
      </c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</row>
    <row r="3041">
      <c r="A3041" s="6"/>
      <c r="B3041" s="6"/>
      <c r="C3041" s="6"/>
      <c r="D3041" s="6"/>
      <c r="E3041" s="6"/>
      <c r="F3041" s="6" t="s">
        <v>96</v>
      </c>
      <c r="G3041" s="6"/>
      <c r="H3041" s="6" t="b">
        <v>0</v>
      </c>
      <c r="I3041" s="6" t="b">
        <v>0</v>
      </c>
      <c r="J3041" s="6" t="b">
        <v>0</v>
      </c>
      <c r="K3041" s="106"/>
      <c r="L3041" s="43"/>
      <c r="M3041" s="24"/>
      <c r="N3041" s="6"/>
      <c r="O3041" s="6" t="b">
        <v>0</v>
      </c>
      <c r="P3041" s="6"/>
      <c r="Q3041" s="6"/>
      <c r="R3041" s="6"/>
      <c r="S3041" s="6"/>
      <c r="T3041" s="6"/>
      <c r="U3041" s="6"/>
      <c r="V3041" s="6"/>
      <c r="W3041" s="6"/>
      <c r="X3041" s="6"/>
      <c r="Y3041" s="6"/>
      <c r="Z3041" s="43"/>
      <c r="AA3041" s="43"/>
      <c r="AB3041" s="43" t="s">
        <v>339</v>
      </c>
      <c r="AC3041" s="6" t="s">
        <v>339</v>
      </c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</row>
    <row r="3042">
      <c r="A3042" s="6"/>
      <c r="B3042" s="6"/>
      <c r="C3042" s="6"/>
      <c r="D3042" s="6"/>
      <c r="E3042" s="6"/>
      <c r="F3042" s="6" t="s">
        <v>96</v>
      </c>
      <c r="G3042" s="6"/>
      <c r="H3042" s="6" t="b">
        <v>0</v>
      </c>
      <c r="I3042" s="6" t="b">
        <v>0</v>
      </c>
      <c r="J3042" s="6" t="b">
        <v>0</v>
      </c>
      <c r="K3042" s="106"/>
      <c r="L3042" s="43"/>
      <c r="M3042" s="24"/>
      <c r="N3042" s="6"/>
      <c r="O3042" s="6" t="b">
        <v>0</v>
      </c>
      <c r="P3042" s="6"/>
      <c r="Q3042" s="6"/>
      <c r="R3042" s="6"/>
      <c r="S3042" s="6"/>
      <c r="T3042" s="6"/>
      <c r="U3042" s="6"/>
      <c r="V3042" s="6"/>
      <c r="W3042" s="6"/>
      <c r="X3042" s="6"/>
      <c r="Y3042" s="6"/>
      <c r="Z3042" s="43"/>
      <c r="AA3042" s="43"/>
      <c r="AB3042" s="43" t="s">
        <v>339</v>
      </c>
      <c r="AC3042" s="6" t="s">
        <v>339</v>
      </c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</row>
    <row r="3043">
      <c r="A3043" s="6"/>
      <c r="B3043" s="6"/>
      <c r="C3043" s="6"/>
      <c r="D3043" s="6"/>
      <c r="E3043" s="6"/>
      <c r="F3043" s="6" t="s">
        <v>96</v>
      </c>
      <c r="G3043" s="6"/>
      <c r="H3043" s="6" t="b">
        <v>0</v>
      </c>
      <c r="I3043" s="6" t="b">
        <v>0</v>
      </c>
      <c r="J3043" s="6" t="b">
        <v>0</v>
      </c>
      <c r="K3043" s="106"/>
      <c r="L3043" s="43"/>
      <c r="M3043" s="24"/>
      <c r="N3043" s="6"/>
      <c r="O3043" s="6" t="b">
        <v>0</v>
      </c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43"/>
      <c r="AA3043" s="43"/>
      <c r="AB3043" s="43" t="s">
        <v>339</v>
      </c>
      <c r="AC3043" s="6" t="s">
        <v>339</v>
      </c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</row>
    <row r="3044">
      <c r="A3044" s="6"/>
      <c r="B3044" s="6"/>
      <c r="C3044" s="6"/>
      <c r="D3044" s="6"/>
      <c r="E3044" s="6"/>
      <c r="F3044" s="6" t="s">
        <v>96</v>
      </c>
      <c r="G3044" s="6"/>
      <c r="H3044" s="6" t="b">
        <v>0</v>
      </c>
      <c r="I3044" s="6" t="b">
        <v>0</v>
      </c>
      <c r="J3044" s="6" t="b">
        <v>0</v>
      </c>
      <c r="K3044" s="106"/>
      <c r="L3044" s="43"/>
      <c r="M3044" s="24"/>
      <c r="N3044" s="6"/>
      <c r="O3044" s="6" t="b">
        <v>0</v>
      </c>
      <c r="P3044" s="6"/>
      <c r="Q3044" s="6"/>
      <c r="R3044" s="6"/>
      <c r="S3044" s="6"/>
      <c r="T3044" s="6"/>
      <c r="U3044" s="6"/>
      <c r="V3044" s="6"/>
      <c r="W3044" s="6"/>
      <c r="X3044" s="6"/>
      <c r="Y3044" s="6"/>
      <c r="Z3044" s="43"/>
      <c r="AA3044" s="43"/>
      <c r="AB3044" s="43" t="s">
        <v>339</v>
      </c>
      <c r="AC3044" s="6" t="s">
        <v>339</v>
      </c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</row>
    <row r="3045">
      <c r="A3045" s="6"/>
      <c r="B3045" s="6"/>
      <c r="C3045" s="6"/>
      <c r="D3045" s="6"/>
      <c r="E3045" s="6"/>
      <c r="F3045" s="6" t="s">
        <v>96</v>
      </c>
      <c r="G3045" s="6"/>
      <c r="H3045" s="6" t="b">
        <v>0</v>
      </c>
      <c r="I3045" s="6" t="b">
        <v>0</v>
      </c>
      <c r="J3045" s="6" t="b">
        <v>0</v>
      </c>
      <c r="K3045" s="106"/>
      <c r="L3045" s="43"/>
      <c r="M3045" s="24"/>
      <c r="N3045" s="6"/>
      <c r="O3045" s="6" t="b">
        <v>0</v>
      </c>
      <c r="P3045" s="6"/>
      <c r="Q3045" s="6"/>
      <c r="R3045" s="6"/>
      <c r="S3045" s="6"/>
      <c r="T3045" s="6"/>
      <c r="U3045" s="6"/>
      <c r="V3045" s="6"/>
      <c r="W3045" s="6"/>
      <c r="X3045" s="6"/>
      <c r="Y3045" s="6"/>
      <c r="Z3045" s="43"/>
      <c r="AA3045" s="43"/>
      <c r="AB3045" s="43" t="s">
        <v>339</v>
      </c>
      <c r="AC3045" s="6" t="s">
        <v>339</v>
      </c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</row>
    <row r="3046">
      <c r="A3046" s="6"/>
      <c r="B3046" s="6"/>
      <c r="C3046" s="6"/>
      <c r="D3046" s="6"/>
      <c r="E3046" s="6"/>
      <c r="F3046" s="6" t="s">
        <v>96</v>
      </c>
      <c r="G3046" s="6"/>
      <c r="H3046" s="6" t="b">
        <v>0</v>
      </c>
      <c r="I3046" s="6" t="b">
        <v>0</v>
      </c>
      <c r="J3046" s="6" t="b">
        <v>0</v>
      </c>
      <c r="K3046" s="106"/>
      <c r="L3046" s="43"/>
      <c r="M3046" s="24"/>
      <c r="N3046" s="6"/>
      <c r="O3046" s="6" t="b">
        <v>0</v>
      </c>
      <c r="P3046" s="6"/>
      <c r="Q3046" s="6"/>
      <c r="R3046" s="6"/>
      <c r="S3046" s="6"/>
      <c r="T3046" s="6"/>
      <c r="U3046" s="6"/>
      <c r="V3046" s="6"/>
      <c r="W3046" s="6"/>
      <c r="X3046" s="6"/>
      <c r="Y3046" s="6"/>
      <c r="Z3046" s="43"/>
      <c r="AA3046" s="43"/>
      <c r="AB3046" s="43" t="s">
        <v>339</v>
      </c>
      <c r="AC3046" s="6" t="s">
        <v>339</v>
      </c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</row>
    <row r="3047">
      <c r="A3047" s="6"/>
      <c r="B3047" s="6"/>
      <c r="C3047" s="6"/>
      <c r="D3047" s="6"/>
      <c r="E3047" s="6"/>
      <c r="F3047" s="6" t="s">
        <v>96</v>
      </c>
      <c r="G3047" s="6"/>
      <c r="H3047" s="6" t="b">
        <v>0</v>
      </c>
      <c r="I3047" s="6" t="b">
        <v>0</v>
      </c>
      <c r="J3047" s="6" t="b">
        <v>0</v>
      </c>
      <c r="K3047" s="106"/>
      <c r="L3047" s="43"/>
      <c r="M3047" s="24"/>
      <c r="N3047" s="6"/>
      <c r="O3047" s="6" t="b">
        <v>0</v>
      </c>
      <c r="P3047" s="6"/>
      <c r="Q3047" s="6"/>
      <c r="R3047" s="6"/>
      <c r="S3047" s="6"/>
      <c r="T3047" s="6"/>
      <c r="U3047" s="6"/>
      <c r="V3047" s="6"/>
      <c r="W3047" s="6"/>
      <c r="X3047" s="6"/>
      <c r="Y3047" s="6"/>
      <c r="Z3047" s="43"/>
      <c r="AA3047" s="43"/>
      <c r="AB3047" s="43" t="s">
        <v>339</v>
      </c>
      <c r="AC3047" s="6" t="s">
        <v>339</v>
      </c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</row>
    <row r="3048">
      <c r="A3048" s="6"/>
      <c r="B3048" s="6"/>
      <c r="C3048" s="6"/>
      <c r="D3048" s="6"/>
      <c r="E3048" s="6"/>
      <c r="F3048" s="6" t="s">
        <v>96</v>
      </c>
      <c r="G3048" s="6"/>
      <c r="H3048" s="6" t="b">
        <v>0</v>
      </c>
      <c r="I3048" s="6" t="b">
        <v>0</v>
      </c>
      <c r="J3048" s="6" t="b">
        <v>0</v>
      </c>
      <c r="K3048" s="106"/>
      <c r="L3048" s="43"/>
      <c r="M3048" s="24"/>
      <c r="N3048" s="6"/>
      <c r="O3048" s="6" t="b">
        <v>0</v>
      </c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43"/>
      <c r="AA3048" s="43"/>
      <c r="AB3048" s="43" t="s">
        <v>339</v>
      </c>
      <c r="AC3048" s="6" t="s">
        <v>339</v>
      </c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</row>
    <row r="3049">
      <c r="A3049" s="6"/>
      <c r="B3049" s="6"/>
      <c r="C3049" s="6"/>
      <c r="D3049" s="6"/>
      <c r="E3049" s="6"/>
      <c r="F3049" s="6" t="s">
        <v>96</v>
      </c>
      <c r="G3049" s="6"/>
      <c r="H3049" s="6" t="b">
        <v>0</v>
      </c>
      <c r="I3049" s="6" t="b">
        <v>0</v>
      </c>
      <c r="J3049" s="6" t="b">
        <v>0</v>
      </c>
      <c r="K3049" s="106"/>
      <c r="L3049" s="43"/>
      <c r="M3049" s="24"/>
      <c r="N3049" s="6"/>
      <c r="O3049" s="6" t="b">
        <v>0</v>
      </c>
      <c r="P3049" s="6"/>
      <c r="Q3049" s="6"/>
      <c r="R3049" s="6"/>
      <c r="S3049" s="6"/>
      <c r="T3049" s="6"/>
      <c r="U3049" s="6"/>
      <c r="V3049" s="6"/>
      <c r="W3049" s="6"/>
      <c r="X3049" s="6"/>
      <c r="Y3049" s="6"/>
      <c r="Z3049" s="43"/>
      <c r="AA3049" s="43"/>
      <c r="AB3049" s="43" t="s">
        <v>339</v>
      </c>
      <c r="AC3049" s="6" t="s">
        <v>339</v>
      </c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</row>
    <row r="3050">
      <c r="A3050" s="6"/>
      <c r="B3050" s="6"/>
      <c r="C3050" s="6"/>
      <c r="D3050" s="6"/>
      <c r="E3050" s="6"/>
      <c r="F3050" s="6" t="s">
        <v>96</v>
      </c>
      <c r="G3050" s="6"/>
      <c r="H3050" s="6" t="b">
        <v>0</v>
      </c>
      <c r="I3050" s="6" t="b">
        <v>0</v>
      </c>
      <c r="J3050" s="6" t="b">
        <v>0</v>
      </c>
      <c r="K3050" s="106"/>
      <c r="L3050" s="43"/>
      <c r="M3050" s="24"/>
      <c r="N3050" s="6"/>
      <c r="O3050" s="6" t="b">
        <v>0</v>
      </c>
      <c r="P3050" s="6"/>
      <c r="Q3050" s="6"/>
      <c r="R3050" s="6"/>
      <c r="S3050" s="6"/>
      <c r="T3050" s="6"/>
      <c r="U3050" s="6"/>
      <c r="V3050" s="6"/>
      <c r="W3050" s="6"/>
      <c r="X3050" s="6"/>
      <c r="Y3050" s="6"/>
      <c r="Z3050" s="43"/>
      <c r="AA3050" s="43"/>
      <c r="AB3050" s="43" t="s">
        <v>339</v>
      </c>
      <c r="AC3050" s="6" t="s">
        <v>339</v>
      </c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</row>
    <row r="3051">
      <c r="A3051" s="6"/>
      <c r="B3051" s="6"/>
      <c r="C3051" s="6"/>
      <c r="D3051" s="6"/>
      <c r="E3051" s="6"/>
      <c r="F3051" s="6" t="s">
        <v>96</v>
      </c>
      <c r="G3051" s="6"/>
      <c r="H3051" s="6" t="b">
        <v>0</v>
      </c>
      <c r="I3051" s="6" t="b">
        <v>0</v>
      </c>
      <c r="J3051" s="6" t="b">
        <v>0</v>
      </c>
      <c r="K3051" s="106"/>
      <c r="L3051" s="43"/>
      <c r="M3051" s="24"/>
      <c r="N3051" s="6"/>
      <c r="O3051" s="6" t="b">
        <v>0</v>
      </c>
      <c r="P3051" s="6"/>
      <c r="Q3051" s="6"/>
      <c r="R3051" s="6"/>
      <c r="S3051" s="6"/>
      <c r="T3051" s="6"/>
      <c r="U3051" s="6"/>
      <c r="V3051" s="6"/>
      <c r="W3051" s="6"/>
      <c r="X3051" s="6"/>
      <c r="Y3051" s="6"/>
      <c r="Z3051" s="43"/>
      <c r="AA3051" s="43"/>
      <c r="AB3051" s="43" t="s">
        <v>339</v>
      </c>
      <c r="AC3051" s="6" t="s">
        <v>339</v>
      </c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</row>
    <row r="3052">
      <c r="A3052" s="6"/>
      <c r="B3052" s="6"/>
      <c r="C3052" s="6"/>
      <c r="D3052" s="6"/>
      <c r="E3052" s="6"/>
      <c r="F3052" s="6" t="s">
        <v>96</v>
      </c>
      <c r="G3052" s="6"/>
      <c r="H3052" s="6" t="b">
        <v>0</v>
      </c>
      <c r="I3052" s="6" t="b">
        <v>0</v>
      </c>
      <c r="J3052" s="6" t="b">
        <v>0</v>
      </c>
      <c r="K3052" s="106"/>
      <c r="L3052" s="43"/>
      <c r="M3052" s="24"/>
      <c r="N3052" s="6"/>
      <c r="O3052" s="6" t="b">
        <v>0</v>
      </c>
      <c r="P3052" s="6"/>
      <c r="Q3052" s="6"/>
      <c r="R3052" s="6"/>
      <c r="S3052" s="6"/>
      <c r="T3052" s="6"/>
      <c r="U3052" s="6"/>
      <c r="V3052" s="6"/>
      <c r="W3052" s="6"/>
      <c r="X3052" s="6"/>
      <c r="Y3052" s="6"/>
      <c r="Z3052" s="43"/>
      <c r="AA3052" s="43"/>
      <c r="AB3052" s="43" t="s">
        <v>339</v>
      </c>
      <c r="AC3052" s="6" t="s">
        <v>339</v>
      </c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</row>
    <row r="3053">
      <c r="A3053" s="6"/>
      <c r="B3053" s="6"/>
      <c r="C3053" s="6"/>
      <c r="D3053" s="6"/>
      <c r="E3053" s="6"/>
      <c r="F3053" s="6" t="s">
        <v>96</v>
      </c>
      <c r="G3053" s="6"/>
      <c r="H3053" s="6" t="b">
        <v>0</v>
      </c>
      <c r="I3053" s="6" t="b">
        <v>0</v>
      </c>
      <c r="J3053" s="6" t="b">
        <v>0</v>
      </c>
      <c r="K3053" s="106"/>
      <c r="L3053" s="43"/>
      <c r="M3053" s="24"/>
      <c r="N3053" s="6"/>
      <c r="O3053" s="6" t="b">
        <v>0</v>
      </c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43"/>
      <c r="AA3053" s="43"/>
      <c r="AB3053" s="43" t="s">
        <v>339</v>
      </c>
      <c r="AC3053" s="6" t="s">
        <v>339</v>
      </c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</row>
    <row r="3054">
      <c r="A3054" s="6"/>
      <c r="B3054" s="6"/>
      <c r="C3054" s="6"/>
      <c r="D3054" s="6"/>
      <c r="E3054" s="6"/>
      <c r="F3054" s="6" t="s">
        <v>96</v>
      </c>
      <c r="G3054" s="6"/>
      <c r="H3054" s="6" t="b">
        <v>0</v>
      </c>
      <c r="I3054" s="6" t="b">
        <v>0</v>
      </c>
      <c r="J3054" s="6" t="b">
        <v>0</v>
      </c>
      <c r="K3054" s="106"/>
      <c r="L3054" s="43"/>
      <c r="M3054" s="24"/>
      <c r="N3054" s="6"/>
      <c r="O3054" s="6" t="b">
        <v>0</v>
      </c>
      <c r="P3054" s="6"/>
      <c r="Q3054" s="6"/>
      <c r="R3054" s="6"/>
      <c r="S3054" s="6"/>
      <c r="T3054" s="6"/>
      <c r="U3054" s="6"/>
      <c r="V3054" s="6"/>
      <c r="W3054" s="6"/>
      <c r="X3054" s="6"/>
      <c r="Y3054" s="6"/>
      <c r="Z3054" s="43"/>
      <c r="AA3054" s="43"/>
      <c r="AB3054" s="43" t="s">
        <v>339</v>
      </c>
      <c r="AC3054" s="6" t="s">
        <v>339</v>
      </c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</row>
    <row r="3055">
      <c r="A3055" s="6"/>
      <c r="B3055" s="6"/>
      <c r="C3055" s="6"/>
      <c r="D3055" s="6"/>
      <c r="E3055" s="6"/>
      <c r="F3055" s="6" t="s">
        <v>96</v>
      </c>
      <c r="G3055" s="6"/>
      <c r="H3055" s="6" t="b">
        <v>0</v>
      </c>
      <c r="I3055" s="6" t="b">
        <v>0</v>
      </c>
      <c r="J3055" s="6" t="b">
        <v>0</v>
      </c>
      <c r="K3055" s="106"/>
      <c r="L3055" s="43"/>
      <c r="M3055" s="24"/>
      <c r="N3055" s="6"/>
      <c r="O3055" s="6" t="b">
        <v>0</v>
      </c>
      <c r="P3055" s="6"/>
      <c r="Q3055" s="6"/>
      <c r="R3055" s="6"/>
      <c r="S3055" s="6"/>
      <c r="T3055" s="6"/>
      <c r="U3055" s="6"/>
      <c r="V3055" s="6"/>
      <c r="W3055" s="6"/>
      <c r="X3055" s="6"/>
      <c r="Y3055" s="6"/>
      <c r="Z3055" s="43"/>
      <c r="AA3055" s="43"/>
      <c r="AB3055" s="43" t="s">
        <v>339</v>
      </c>
      <c r="AC3055" s="6" t="s">
        <v>339</v>
      </c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</row>
    <row r="3056">
      <c r="A3056" s="6"/>
      <c r="B3056" s="6"/>
      <c r="C3056" s="6"/>
      <c r="D3056" s="6"/>
      <c r="E3056" s="6"/>
      <c r="F3056" s="6" t="s">
        <v>96</v>
      </c>
      <c r="G3056" s="6"/>
      <c r="H3056" s="6" t="b">
        <v>0</v>
      </c>
      <c r="I3056" s="6" t="b">
        <v>0</v>
      </c>
      <c r="J3056" s="6" t="b">
        <v>0</v>
      </c>
      <c r="K3056" s="106"/>
      <c r="L3056" s="43"/>
      <c r="M3056" s="24"/>
      <c r="N3056" s="6"/>
      <c r="O3056" s="6" t="b">
        <v>0</v>
      </c>
      <c r="P3056" s="6"/>
      <c r="Q3056" s="6"/>
      <c r="R3056" s="6"/>
      <c r="S3056" s="6"/>
      <c r="T3056" s="6"/>
      <c r="U3056" s="6"/>
      <c r="V3056" s="6"/>
      <c r="W3056" s="6"/>
      <c r="X3056" s="6"/>
      <c r="Y3056" s="6"/>
      <c r="Z3056" s="43"/>
      <c r="AA3056" s="43"/>
      <c r="AB3056" s="43" t="s">
        <v>339</v>
      </c>
      <c r="AC3056" s="6" t="s">
        <v>339</v>
      </c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</row>
    <row r="3057">
      <c r="A3057" s="6"/>
      <c r="B3057" s="6"/>
      <c r="C3057" s="6"/>
      <c r="D3057" s="6"/>
      <c r="E3057" s="6"/>
      <c r="F3057" s="6" t="s">
        <v>96</v>
      </c>
      <c r="G3057" s="6"/>
      <c r="H3057" s="6" t="b">
        <v>0</v>
      </c>
      <c r="I3057" s="6" t="b">
        <v>0</v>
      </c>
      <c r="J3057" s="6" t="b">
        <v>0</v>
      </c>
      <c r="K3057" s="106"/>
      <c r="L3057" s="43"/>
      <c r="M3057" s="24"/>
      <c r="N3057" s="6"/>
      <c r="O3057" s="6" t="b">
        <v>0</v>
      </c>
      <c r="P3057" s="6"/>
      <c r="Q3057" s="6"/>
      <c r="R3057" s="6"/>
      <c r="S3057" s="6"/>
      <c r="T3057" s="6"/>
      <c r="U3057" s="6"/>
      <c r="V3057" s="6"/>
      <c r="W3057" s="6"/>
      <c r="X3057" s="6"/>
      <c r="Y3057" s="6"/>
      <c r="Z3057" s="43"/>
      <c r="AA3057" s="43"/>
      <c r="AB3057" s="43" t="s">
        <v>339</v>
      </c>
      <c r="AC3057" s="6" t="s">
        <v>339</v>
      </c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</row>
    <row r="3058">
      <c r="A3058" s="6"/>
      <c r="B3058" s="6"/>
      <c r="C3058" s="6"/>
      <c r="D3058" s="6"/>
      <c r="E3058" s="6"/>
      <c r="F3058" s="6" t="s">
        <v>96</v>
      </c>
      <c r="G3058" s="6"/>
      <c r="H3058" s="6" t="b">
        <v>0</v>
      </c>
      <c r="I3058" s="6" t="b">
        <v>0</v>
      </c>
      <c r="J3058" s="6" t="b">
        <v>0</v>
      </c>
      <c r="K3058" s="106"/>
      <c r="L3058" s="43"/>
      <c r="M3058" s="24"/>
      <c r="N3058" s="6"/>
      <c r="O3058" s="6" t="b">
        <v>0</v>
      </c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43"/>
      <c r="AA3058" s="43"/>
      <c r="AB3058" s="43" t="s">
        <v>339</v>
      </c>
      <c r="AC3058" s="6" t="s">
        <v>339</v>
      </c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</row>
    <row r="3059">
      <c r="A3059" s="6"/>
      <c r="B3059" s="6"/>
      <c r="C3059" s="6"/>
      <c r="D3059" s="6"/>
      <c r="E3059" s="6"/>
      <c r="F3059" s="6" t="s">
        <v>96</v>
      </c>
      <c r="G3059" s="6"/>
      <c r="H3059" s="6" t="b">
        <v>0</v>
      </c>
      <c r="I3059" s="6" t="b">
        <v>0</v>
      </c>
      <c r="J3059" s="6" t="b">
        <v>0</v>
      </c>
      <c r="K3059" s="106"/>
      <c r="L3059" s="43"/>
      <c r="M3059" s="24"/>
      <c r="N3059" s="6"/>
      <c r="O3059" s="6" t="b">
        <v>0</v>
      </c>
      <c r="P3059" s="6"/>
      <c r="Q3059" s="6"/>
      <c r="R3059" s="6"/>
      <c r="S3059" s="6"/>
      <c r="T3059" s="6"/>
      <c r="U3059" s="6"/>
      <c r="V3059" s="6"/>
      <c r="W3059" s="6"/>
      <c r="X3059" s="6"/>
      <c r="Y3059" s="6"/>
      <c r="Z3059" s="43"/>
      <c r="AA3059" s="43"/>
      <c r="AB3059" s="43" t="s">
        <v>339</v>
      </c>
      <c r="AC3059" s="6" t="s">
        <v>339</v>
      </c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</row>
    <row r="3060">
      <c r="A3060" s="6"/>
      <c r="B3060" s="6"/>
      <c r="C3060" s="6"/>
      <c r="D3060" s="6"/>
      <c r="E3060" s="6"/>
      <c r="F3060" s="6" t="s">
        <v>96</v>
      </c>
      <c r="G3060" s="6"/>
      <c r="H3060" s="6" t="b">
        <v>0</v>
      </c>
      <c r="I3060" s="6" t="b">
        <v>0</v>
      </c>
      <c r="J3060" s="6" t="b">
        <v>0</v>
      </c>
      <c r="K3060" s="106"/>
      <c r="L3060" s="43"/>
      <c r="M3060" s="24"/>
      <c r="N3060" s="6"/>
      <c r="O3060" s="6" t="b">
        <v>0</v>
      </c>
      <c r="P3060" s="6"/>
      <c r="Q3060" s="6"/>
      <c r="R3060" s="6"/>
      <c r="S3060" s="6"/>
      <c r="T3060" s="6"/>
      <c r="U3060" s="6"/>
      <c r="V3060" s="6"/>
      <c r="W3060" s="6"/>
      <c r="X3060" s="6"/>
      <c r="Y3060" s="6"/>
      <c r="Z3060" s="43"/>
      <c r="AA3060" s="43"/>
      <c r="AB3060" s="43" t="s">
        <v>339</v>
      </c>
      <c r="AC3060" s="6" t="s">
        <v>339</v>
      </c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</row>
    <row r="3061">
      <c r="A3061" s="6"/>
      <c r="B3061" s="6"/>
      <c r="C3061" s="6"/>
      <c r="D3061" s="6"/>
      <c r="E3061" s="6"/>
      <c r="F3061" s="6" t="s">
        <v>96</v>
      </c>
      <c r="G3061" s="6"/>
      <c r="H3061" s="6" t="b">
        <v>0</v>
      </c>
      <c r="I3061" s="6" t="b">
        <v>0</v>
      </c>
      <c r="J3061" s="6" t="b">
        <v>0</v>
      </c>
      <c r="K3061" s="106"/>
      <c r="L3061" s="43"/>
      <c r="M3061" s="24"/>
      <c r="N3061" s="6"/>
      <c r="O3061" s="6" t="b">
        <v>0</v>
      </c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43"/>
      <c r="AA3061" s="43"/>
      <c r="AB3061" s="43" t="s">
        <v>339</v>
      </c>
      <c r="AC3061" s="6" t="s">
        <v>339</v>
      </c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</row>
    <row r="3062">
      <c r="A3062" s="6"/>
      <c r="B3062" s="6"/>
      <c r="C3062" s="6"/>
      <c r="D3062" s="6"/>
      <c r="E3062" s="6"/>
      <c r="F3062" s="6" t="s">
        <v>96</v>
      </c>
      <c r="G3062" s="6"/>
      <c r="H3062" s="6" t="b">
        <v>0</v>
      </c>
      <c r="I3062" s="6" t="b">
        <v>0</v>
      </c>
      <c r="J3062" s="6" t="b">
        <v>0</v>
      </c>
      <c r="K3062" s="106"/>
      <c r="L3062" s="43"/>
      <c r="M3062" s="24"/>
      <c r="N3062" s="6"/>
      <c r="O3062" s="6" t="b">
        <v>0</v>
      </c>
      <c r="P3062" s="6"/>
      <c r="Q3062" s="6"/>
      <c r="R3062" s="6"/>
      <c r="S3062" s="6"/>
      <c r="T3062" s="6"/>
      <c r="U3062" s="6"/>
      <c r="V3062" s="6"/>
      <c r="W3062" s="6"/>
      <c r="X3062" s="6"/>
      <c r="Y3062" s="6"/>
      <c r="Z3062" s="43"/>
      <c r="AA3062" s="43"/>
      <c r="AB3062" s="43" t="s">
        <v>339</v>
      </c>
      <c r="AC3062" s="6" t="s">
        <v>339</v>
      </c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</row>
    <row r="3063">
      <c r="A3063" s="6"/>
      <c r="B3063" s="6"/>
      <c r="C3063" s="6"/>
      <c r="D3063" s="6"/>
      <c r="E3063" s="6"/>
      <c r="F3063" s="6" t="s">
        <v>96</v>
      </c>
      <c r="G3063" s="6"/>
      <c r="H3063" s="6" t="b">
        <v>0</v>
      </c>
      <c r="I3063" s="6" t="b">
        <v>0</v>
      </c>
      <c r="J3063" s="6" t="b">
        <v>0</v>
      </c>
      <c r="K3063" s="106"/>
      <c r="L3063" s="43"/>
      <c r="M3063" s="24"/>
      <c r="N3063" s="6"/>
      <c r="O3063" s="6" t="b">
        <v>0</v>
      </c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43"/>
      <c r="AA3063" s="43"/>
      <c r="AB3063" s="43" t="s">
        <v>339</v>
      </c>
      <c r="AC3063" s="6" t="s">
        <v>339</v>
      </c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</row>
    <row r="3064">
      <c r="A3064" s="6"/>
      <c r="B3064" s="6"/>
      <c r="C3064" s="6"/>
      <c r="D3064" s="6"/>
      <c r="E3064" s="6"/>
      <c r="F3064" s="6" t="s">
        <v>96</v>
      </c>
      <c r="G3064" s="6"/>
      <c r="H3064" s="6" t="b">
        <v>0</v>
      </c>
      <c r="I3064" s="6" t="b">
        <v>0</v>
      </c>
      <c r="J3064" s="6" t="b">
        <v>0</v>
      </c>
      <c r="K3064" s="106"/>
      <c r="L3064" s="43"/>
      <c r="M3064" s="24"/>
      <c r="N3064" s="6"/>
      <c r="O3064" s="6" t="b">
        <v>0</v>
      </c>
      <c r="P3064" s="6"/>
      <c r="Q3064" s="6"/>
      <c r="R3064" s="6"/>
      <c r="S3064" s="6"/>
      <c r="T3064" s="6"/>
      <c r="U3064" s="6"/>
      <c r="V3064" s="6"/>
      <c r="W3064" s="6"/>
      <c r="X3064" s="6"/>
      <c r="Y3064" s="6"/>
      <c r="Z3064" s="43"/>
      <c r="AA3064" s="43"/>
      <c r="AB3064" s="43" t="s">
        <v>339</v>
      </c>
      <c r="AC3064" s="6" t="s">
        <v>339</v>
      </c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</row>
    <row r="3065">
      <c r="A3065" s="6"/>
      <c r="B3065" s="6"/>
      <c r="C3065" s="6"/>
      <c r="D3065" s="6"/>
      <c r="E3065" s="6"/>
      <c r="F3065" s="6" t="s">
        <v>96</v>
      </c>
      <c r="G3065" s="6"/>
      <c r="H3065" s="6" t="b">
        <v>0</v>
      </c>
      <c r="I3065" s="6" t="b">
        <v>0</v>
      </c>
      <c r="J3065" s="6" t="b">
        <v>0</v>
      </c>
      <c r="K3065" s="106"/>
      <c r="L3065" s="43"/>
      <c r="M3065" s="24"/>
      <c r="N3065" s="6"/>
      <c r="O3065" s="6" t="b">
        <v>0</v>
      </c>
      <c r="P3065" s="6"/>
      <c r="Q3065" s="6"/>
      <c r="R3065" s="6"/>
      <c r="S3065" s="6"/>
      <c r="T3065" s="6"/>
      <c r="U3065" s="6"/>
      <c r="V3065" s="6"/>
      <c r="W3065" s="6"/>
      <c r="X3065" s="6"/>
      <c r="Y3065" s="6"/>
      <c r="Z3065" s="43"/>
      <c r="AA3065" s="43"/>
      <c r="AB3065" s="43" t="s">
        <v>339</v>
      </c>
      <c r="AC3065" s="6" t="s">
        <v>339</v>
      </c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</row>
    <row r="3066">
      <c r="A3066" s="6"/>
      <c r="B3066" s="6"/>
      <c r="C3066" s="6"/>
      <c r="D3066" s="6"/>
      <c r="E3066" s="6"/>
      <c r="F3066" s="6" t="s">
        <v>96</v>
      </c>
      <c r="G3066" s="6"/>
      <c r="H3066" s="6" t="b">
        <v>0</v>
      </c>
      <c r="I3066" s="6" t="b">
        <v>0</v>
      </c>
      <c r="J3066" s="6" t="b">
        <v>0</v>
      </c>
      <c r="K3066" s="106"/>
      <c r="L3066" s="43"/>
      <c r="M3066" s="24"/>
      <c r="N3066" s="6"/>
      <c r="O3066" s="6" t="b">
        <v>0</v>
      </c>
      <c r="P3066" s="6"/>
      <c r="Q3066" s="6"/>
      <c r="R3066" s="6"/>
      <c r="S3066" s="6"/>
      <c r="T3066" s="6"/>
      <c r="U3066" s="6"/>
      <c r="V3066" s="6"/>
      <c r="W3066" s="6"/>
      <c r="X3066" s="6"/>
      <c r="Y3066" s="6"/>
      <c r="Z3066" s="43"/>
      <c r="AA3066" s="43"/>
      <c r="AB3066" s="43" t="s">
        <v>339</v>
      </c>
      <c r="AC3066" s="6" t="s">
        <v>339</v>
      </c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</row>
    <row r="3067">
      <c r="A3067" s="6"/>
      <c r="B3067" s="6"/>
      <c r="C3067" s="6"/>
      <c r="D3067" s="6"/>
      <c r="E3067" s="6"/>
      <c r="F3067" s="6" t="s">
        <v>96</v>
      </c>
      <c r="G3067" s="6"/>
      <c r="H3067" s="6" t="b">
        <v>0</v>
      </c>
      <c r="I3067" s="6" t="b">
        <v>0</v>
      </c>
      <c r="J3067" s="6" t="b">
        <v>0</v>
      </c>
      <c r="K3067" s="106"/>
      <c r="L3067" s="43"/>
      <c r="M3067" s="24"/>
      <c r="N3067" s="6"/>
      <c r="O3067" s="6" t="b">
        <v>0</v>
      </c>
      <c r="P3067" s="6"/>
      <c r="Q3067" s="6"/>
      <c r="R3067" s="6"/>
      <c r="S3067" s="6"/>
      <c r="T3067" s="6"/>
      <c r="U3067" s="6"/>
      <c r="V3067" s="6"/>
      <c r="W3067" s="6"/>
      <c r="X3067" s="6"/>
      <c r="Y3067" s="6"/>
      <c r="Z3067" s="43"/>
      <c r="AA3067" s="43"/>
      <c r="AB3067" s="43" t="s">
        <v>339</v>
      </c>
      <c r="AC3067" s="6" t="s">
        <v>339</v>
      </c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6"/>
      <c r="AO3067" s="6"/>
      <c r="AP3067" s="6"/>
      <c r="AQ3067" s="6"/>
      <c r="AR3067" s="6"/>
    </row>
    <row r="3068">
      <c r="A3068" s="6"/>
      <c r="B3068" s="6"/>
      <c r="C3068" s="6"/>
      <c r="D3068" s="6"/>
      <c r="E3068" s="6"/>
      <c r="F3068" s="6" t="s">
        <v>96</v>
      </c>
      <c r="G3068" s="6"/>
      <c r="H3068" s="6" t="b">
        <v>0</v>
      </c>
      <c r="I3068" s="6" t="b">
        <v>0</v>
      </c>
      <c r="J3068" s="6" t="b">
        <v>0</v>
      </c>
      <c r="K3068" s="106"/>
      <c r="L3068" s="43"/>
      <c r="M3068" s="24"/>
      <c r="N3068" s="6"/>
      <c r="O3068" s="6" t="b">
        <v>0</v>
      </c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43"/>
      <c r="AA3068" s="43"/>
      <c r="AB3068" s="43" t="s">
        <v>339</v>
      </c>
      <c r="AC3068" s="6" t="s">
        <v>339</v>
      </c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</row>
    <row r="3069">
      <c r="A3069" s="6"/>
      <c r="B3069" s="6"/>
      <c r="C3069" s="6"/>
      <c r="D3069" s="6"/>
      <c r="E3069" s="6"/>
      <c r="F3069" s="6" t="s">
        <v>96</v>
      </c>
      <c r="G3069" s="6"/>
      <c r="H3069" s="6" t="b">
        <v>0</v>
      </c>
      <c r="I3069" s="6" t="b">
        <v>0</v>
      </c>
      <c r="J3069" s="6" t="b">
        <v>0</v>
      </c>
      <c r="K3069" s="106"/>
      <c r="L3069" s="43"/>
      <c r="M3069" s="24"/>
      <c r="N3069" s="6"/>
      <c r="O3069" s="6" t="b">
        <v>0</v>
      </c>
      <c r="P3069" s="6"/>
      <c r="Q3069" s="6"/>
      <c r="R3069" s="6"/>
      <c r="S3069" s="6"/>
      <c r="T3069" s="6"/>
      <c r="U3069" s="6"/>
      <c r="V3069" s="6"/>
      <c r="W3069" s="6"/>
      <c r="X3069" s="6"/>
      <c r="Y3069" s="6"/>
      <c r="Z3069" s="43"/>
      <c r="AA3069" s="43"/>
      <c r="AB3069" s="43" t="s">
        <v>339</v>
      </c>
      <c r="AC3069" s="6" t="s">
        <v>339</v>
      </c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</row>
    <row r="3070">
      <c r="A3070" s="6"/>
      <c r="B3070" s="6"/>
      <c r="C3070" s="6"/>
      <c r="D3070" s="6"/>
      <c r="E3070" s="6"/>
      <c r="F3070" s="6" t="s">
        <v>96</v>
      </c>
      <c r="G3070" s="6"/>
      <c r="H3070" s="6" t="b">
        <v>0</v>
      </c>
      <c r="I3070" s="6" t="b">
        <v>0</v>
      </c>
      <c r="J3070" s="6" t="b">
        <v>0</v>
      </c>
      <c r="K3070" s="106"/>
      <c r="L3070" s="43"/>
      <c r="M3070" s="24"/>
      <c r="N3070" s="6"/>
      <c r="O3070" s="6" t="b">
        <v>0</v>
      </c>
      <c r="P3070" s="6"/>
      <c r="Q3070" s="6"/>
      <c r="R3070" s="6"/>
      <c r="S3070" s="6"/>
      <c r="T3070" s="6"/>
      <c r="U3070" s="6"/>
      <c r="V3070" s="6"/>
      <c r="W3070" s="6"/>
      <c r="X3070" s="6"/>
      <c r="Y3070" s="6"/>
      <c r="Z3070" s="43"/>
      <c r="AA3070" s="43"/>
      <c r="AB3070" s="43" t="s">
        <v>339</v>
      </c>
      <c r="AC3070" s="6" t="s">
        <v>339</v>
      </c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</row>
    <row r="3071">
      <c r="A3071" s="6"/>
      <c r="B3071" s="6"/>
      <c r="C3071" s="6"/>
      <c r="D3071" s="6"/>
      <c r="E3071" s="6"/>
      <c r="F3071" s="6" t="s">
        <v>96</v>
      </c>
      <c r="G3071" s="6"/>
      <c r="H3071" s="6" t="b">
        <v>0</v>
      </c>
      <c r="I3071" s="6" t="b">
        <v>0</v>
      </c>
      <c r="J3071" s="6" t="b">
        <v>0</v>
      </c>
      <c r="K3071" s="106"/>
      <c r="L3071" s="43"/>
      <c r="M3071" s="24"/>
      <c r="N3071" s="6"/>
      <c r="O3071" s="6" t="b">
        <v>0</v>
      </c>
      <c r="P3071" s="6"/>
      <c r="Q3071" s="6"/>
      <c r="R3071" s="6"/>
      <c r="S3071" s="6"/>
      <c r="T3071" s="6"/>
      <c r="U3071" s="6"/>
      <c r="V3071" s="6"/>
      <c r="W3071" s="6"/>
      <c r="X3071" s="6"/>
      <c r="Y3071" s="6"/>
      <c r="Z3071" s="43"/>
      <c r="AA3071" s="43"/>
      <c r="AB3071" s="43" t="s">
        <v>339</v>
      </c>
      <c r="AC3071" s="6" t="s">
        <v>339</v>
      </c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</row>
    <row r="3072">
      <c r="A3072" s="6"/>
      <c r="B3072" s="6"/>
      <c r="C3072" s="6"/>
      <c r="D3072" s="6"/>
      <c r="E3072" s="6"/>
      <c r="F3072" s="6" t="s">
        <v>96</v>
      </c>
      <c r="G3072" s="6"/>
      <c r="H3072" s="6" t="b">
        <v>0</v>
      </c>
      <c r="I3072" s="6" t="b">
        <v>0</v>
      </c>
      <c r="J3072" s="6" t="b">
        <v>0</v>
      </c>
      <c r="K3072" s="106"/>
      <c r="L3072" s="43"/>
      <c r="M3072" s="24"/>
      <c r="N3072" s="6"/>
      <c r="O3072" s="6" t="b">
        <v>0</v>
      </c>
      <c r="P3072" s="6"/>
      <c r="Q3072" s="6"/>
      <c r="R3072" s="6"/>
      <c r="S3072" s="6"/>
      <c r="T3072" s="6"/>
      <c r="U3072" s="6"/>
      <c r="V3072" s="6"/>
      <c r="W3072" s="6"/>
      <c r="X3072" s="6"/>
      <c r="Y3072" s="6"/>
      <c r="Z3072" s="43"/>
      <c r="AA3072" s="43"/>
      <c r="AB3072" s="43" t="s">
        <v>339</v>
      </c>
      <c r="AC3072" s="6" t="s">
        <v>339</v>
      </c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</row>
    <row r="3073">
      <c r="A3073" s="6"/>
      <c r="B3073" s="6"/>
      <c r="C3073" s="6"/>
      <c r="D3073" s="6"/>
      <c r="E3073" s="6"/>
      <c r="F3073" s="6" t="s">
        <v>96</v>
      </c>
      <c r="G3073" s="6"/>
      <c r="H3073" s="6" t="b">
        <v>0</v>
      </c>
      <c r="I3073" s="6" t="b">
        <v>0</v>
      </c>
      <c r="J3073" s="6" t="b">
        <v>0</v>
      </c>
      <c r="K3073" s="106"/>
      <c r="L3073" s="43"/>
      <c r="M3073" s="24"/>
      <c r="N3073" s="6"/>
      <c r="O3073" s="6" t="b">
        <v>0</v>
      </c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43"/>
      <c r="AA3073" s="43"/>
      <c r="AB3073" s="43" t="s">
        <v>339</v>
      </c>
      <c r="AC3073" s="6" t="s">
        <v>339</v>
      </c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</row>
    <row r="3074">
      <c r="A3074" s="6"/>
      <c r="B3074" s="6"/>
      <c r="C3074" s="6"/>
      <c r="D3074" s="6"/>
      <c r="E3074" s="6"/>
      <c r="F3074" s="6" t="s">
        <v>96</v>
      </c>
      <c r="G3074" s="6"/>
      <c r="H3074" s="6" t="b">
        <v>0</v>
      </c>
      <c r="I3074" s="6" t="b">
        <v>0</v>
      </c>
      <c r="J3074" s="6" t="b">
        <v>0</v>
      </c>
      <c r="K3074" s="106"/>
      <c r="L3074" s="43"/>
      <c r="M3074" s="24"/>
      <c r="N3074" s="6"/>
      <c r="O3074" s="6" t="b">
        <v>0</v>
      </c>
      <c r="P3074" s="6"/>
      <c r="Q3074" s="6"/>
      <c r="R3074" s="6"/>
      <c r="S3074" s="6"/>
      <c r="T3074" s="6"/>
      <c r="U3074" s="6"/>
      <c r="V3074" s="6"/>
      <c r="W3074" s="6"/>
      <c r="X3074" s="6"/>
      <c r="Y3074" s="6"/>
      <c r="Z3074" s="43"/>
      <c r="AA3074" s="43"/>
      <c r="AB3074" s="43" t="s">
        <v>339</v>
      </c>
      <c r="AC3074" s="6" t="s">
        <v>339</v>
      </c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</row>
    <row r="3075">
      <c r="A3075" s="6"/>
      <c r="B3075" s="6"/>
      <c r="C3075" s="6"/>
      <c r="D3075" s="6"/>
      <c r="E3075" s="6"/>
      <c r="F3075" s="6" t="s">
        <v>96</v>
      </c>
      <c r="G3075" s="6"/>
      <c r="H3075" s="6" t="b">
        <v>0</v>
      </c>
      <c r="I3075" s="6" t="b">
        <v>0</v>
      </c>
      <c r="J3075" s="6" t="b">
        <v>0</v>
      </c>
      <c r="K3075" s="106"/>
      <c r="L3075" s="43"/>
      <c r="M3075" s="24"/>
      <c r="N3075" s="6"/>
      <c r="O3075" s="6" t="b">
        <v>0</v>
      </c>
      <c r="P3075" s="6"/>
      <c r="Q3075" s="6"/>
      <c r="R3075" s="6"/>
      <c r="S3075" s="6"/>
      <c r="T3075" s="6"/>
      <c r="U3075" s="6"/>
      <c r="V3075" s="6"/>
      <c r="W3075" s="6"/>
      <c r="X3075" s="6"/>
      <c r="Y3075" s="6"/>
      <c r="Z3075" s="43"/>
      <c r="AA3075" s="43"/>
      <c r="AB3075" s="43" t="s">
        <v>339</v>
      </c>
      <c r="AC3075" s="6" t="s">
        <v>339</v>
      </c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</row>
    <row r="3076">
      <c r="A3076" s="6"/>
      <c r="B3076" s="6"/>
      <c r="C3076" s="6"/>
      <c r="D3076" s="6"/>
      <c r="E3076" s="6"/>
      <c r="F3076" s="6" t="s">
        <v>96</v>
      </c>
      <c r="G3076" s="6"/>
      <c r="H3076" s="6" t="b">
        <v>0</v>
      </c>
      <c r="I3076" s="6" t="b">
        <v>0</v>
      </c>
      <c r="J3076" s="6" t="b">
        <v>0</v>
      </c>
      <c r="K3076" s="106"/>
      <c r="L3076" s="43"/>
      <c r="M3076" s="24"/>
      <c r="N3076" s="6"/>
      <c r="O3076" s="6" t="b">
        <v>0</v>
      </c>
      <c r="P3076" s="6"/>
      <c r="Q3076" s="6"/>
      <c r="R3076" s="6"/>
      <c r="S3076" s="6"/>
      <c r="T3076" s="6"/>
      <c r="U3076" s="6"/>
      <c r="V3076" s="6"/>
      <c r="W3076" s="6"/>
      <c r="X3076" s="6"/>
      <c r="Y3076" s="6"/>
      <c r="Z3076" s="43"/>
      <c r="AA3076" s="43"/>
      <c r="AB3076" s="43" t="s">
        <v>339</v>
      </c>
      <c r="AC3076" s="6" t="s">
        <v>339</v>
      </c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</row>
    <row r="3077">
      <c r="A3077" s="6"/>
      <c r="B3077" s="6"/>
      <c r="C3077" s="6"/>
      <c r="D3077" s="6"/>
      <c r="E3077" s="6"/>
      <c r="F3077" s="6" t="s">
        <v>96</v>
      </c>
      <c r="G3077" s="6"/>
      <c r="H3077" s="6" t="b">
        <v>0</v>
      </c>
      <c r="I3077" s="6" t="b">
        <v>0</v>
      </c>
      <c r="J3077" s="6" t="b">
        <v>0</v>
      </c>
      <c r="K3077" s="106"/>
      <c r="L3077" s="43"/>
      <c r="M3077" s="24"/>
      <c r="N3077" s="6"/>
      <c r="O3077" s="6" t="b">
        <v>0</v>
      </c>
      <c r="P3077" s="6"/>
      <c r="Q3077" s="6"/>
      <c r="R3077" s="6"/>
      <c r="S3077" s="6"/>
      <c r="T3077" s="6"/>
      <c r="U3077" s="6"/>
      <c r="V3077" s="6"/>
      <c r="W3077" s="6"/>
      <c r="X3077" s="6"/>
      <c r="Y3077" s="6"/>
      <c r="Z3077" s="43"/>
      <c r="AA3077" s="43"/>
      <c r="AB3077" s="43" t="s">
        <v>339</v>
      </c>
      <c r="AC3077" s="6" t="s">
        <v>339</v>
      </c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</row>
    <row r="3078">
      <c r="A3078" s="6"/>
      <c r="B3078" s="6"/>
      <c r="C3078" s="6"/>
      <c r="D3078" s="6"/>
      <c r="E3078" s="6"/>
      <c r="F3078" s="6" t="s">
        <v>96</v>
      </c>
      <c r="G3078" s="6"/>
      <c r="H3078" s="6" t="b">
        <v>0</v>
      </c>
      <c r="I3078" s="6" t="b">
        <v>0</v>
      </c>
      <c r="J3078" s="6" t="b">
        <v>0</v>
      </c>
      <c r="K3078" s="106"/>
      <c r="L3078" s="43"/>
      <c r="M3078" s="24"/>
      <c r="N3078" s="6"/>
      <c r="O3078" s="6" t="b">
        <v>0</v>
      </c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43"/>
      <c r="AA3078" s="43"/>
      <c r="AB3078" s="43" t="s">
        <v>339</v>
      </c>
      <c r="AC3078" s="6" t="s">
        <v>339</v>
      </c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</row>
    <row r="3079">
      <c r="A3079" s="6"/>
      <c r="B3079" s="6"/>
      <c r="C3079" s="6"/>
      <c r="D3079" s="6"/>
      <c r="E3079" s="6"/>
      <c r="F3079" s="6" t="s">
        <v>96</v>
      </c>
      <c r="G3079" s="6"/>
      <c r="H3079" s="6" t="b">
        <v>0</v>
      </c>
      <c r="I3079" s="6" t="b">
        <v>0</v>
      </c>
      <c r="J3079" s="6" t="b">
        <v>0</v>
      </c>
      <c r="K3079" s="106"/>
      <c r="L3079" s="43"/>
      <c r="M3079" s="24"/>
      <c r="N3079" s="6"/>
      <c r="O3079" s="6" t="b">
        <v>0</v>
      </c>
      <c r="P3079" s="6"/>
      <c r="Q3079" s="6"/>
      <c r="R3079" s="6"/>
      <c r="S3079" s="6"/>
      <c r="T3079" s="6"/>
      <c r="U3079" s="6"/>
      <c r="V3079" s="6"/>
      <c r="W3079" s="6"/>
      <c r="X3079" s="6"/>
      <c r="Y3079" s="6"/>
      <c r="Z3079" s="43"/>
      <c r="AA3079" s="43"/>
      <c r="AB3079" s="43" t="s">
        <v>339</v>
      </c>
      <c r="AC3079" s="6" t="s">
        <v>339</v>
      </c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</row>
    <row r="3080">
      <c r="A3080" s="6"/>
      <c r="B3080" s="6"/>
      <c r="C3080" s="6"/>
      <c r="D3080" s="6"/>
      <c r="E3080" s="6"/>
      <c r="F3080" s="6" t="s">
        <v>96</v>
      </c>
      <c r="G3080" s="6"/>
      <c r="H3080" s="6" t="b">
        <v>0</v>
      </c>
      <c r="I3080" s="6" t="b">
        <v>0</v>
      </c>
      <c r="J3080" s="6" t="b">
        <v>0</v>
      </c>
      <c r="K3080" s="106"/>
      <c r="L3080" s="43"/>
      <c r="M3080" s="24"/>
      <c r="N3080" s="6"/>
      <c r="O3080" s="6" t="b">
        <v>0</v>
      </c>
      <c r="P3080" s="6"/>
      <c r="Q3080" s="6"/>
      <c r="R3080" s="6"/>
      <c r="S3080" s="6"/>
      <c r="T3080" s="6"/>
      <c r="U3080" s="6"/>
      <c r="V3080" s="6"/>
      <c r="W3080" s="6"/>
      <c r="X3080" s="6"/>
      <c r="Y3080" s="6"/>
      <c r="Z3080" s="43"/>
      <c r="AA3080" s="43"/>
      <c r="AB3080" s="43" t="s">
        <v>339</v>
      </c>
      <c r="AC3080" s="6" t="s">
        <v>339</v>
      </c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</row>
    <row r="3081">
      <c r="A3081" s="6"/>
      <c r="B3081" s="6"/>
      <c r="C3081" s="6"/>
      <c r="D3081" s="6"/>
      <c r="E3081" s="6"/>
      <c r="F3081" s="6" t="s">
        <v>96</v>
      </c>
      <c r="G3081" s="6"/>
      <c r="H3081" s="6" t="b">
        <v>0</v>
      </c>
      <c r="I3081" s="6" t="b">
        <v>0</v>
      </c>
      <c r="J3081" s="6" t="b">
        <v>0</v>
      </c>
      <c r="K3081" s="106"/>
      <c r="L3081" s="43"/>
      <c r="M3081" s="24"/>
      <c r="N3081" s="6"/>
      <c r="O3081" s="6" t="b">
        <v>0</v>
      </c>
      <c r="P3081" s="6"/>
      <c r="Q3081" s="6"/>
      <c r="R3081" s="6"/>
      <c r="S3081" s="6"/>
      <c r="T3081" s="6"/>
      <c r="U3081" s="6"/>
      <c r="V3081" s="6"/>
      <c r="W3081" s="6"/>
      <c r="X3081" s="6"/>
      <c r="Y3081" s="6"/>
      <c r="Z3081" s="43"/>
      <c r="AA3081" s="43"/>
      <c r="AB3081" s="43" t="s">
        <v>339</v>
      </c>
      <c r="AC3081" s="6" t="s">
        <v>339</v>
      </c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</row>
    <row r="3082">
      <c r="A3082" s="6"/>
      <c r="B3082" s="6"/>
      <c r="C3082" s="6"/>
      <c r="D3082" s="6"/>
      <c r="E3082" s="6"/>
      <c r="F3082" s="6" t="s">
        <v>96</v>
      </c>
      <c r="G3082" s="6"/>
      <c r="H3082" s="6" t="b">
        <v>0</v>
      </c>
      <c r="I3082" s="6" t="b">
        <v>0</v>
      </c>
      <c r="J3082" s="6" t="b">
        <v>0</v>
      </c>
      <c r="K3082" s="106"/>
      <c r="L3082" s="43"/>
      <c r="M3082" s="24"/>
      <c r="N3082" s="6"/>
      <c r="O3082" s="6" t="b">
        <v>0</v>
      </c>
      <c r="P3082" s="6"/>
      <c r="Q3082" s="6"/>
      <c r="R3082" s="6"/>
      <c r="S3082" s="6"/>
      <c r="T3082" s="6"/>
      <c r="U3082" s="6"/>
      <c r="V3082" s="6"/>
      <c r="W3082" s="6"/>
      <c r="X3082" s="6"/>
      <c r="Y3082" s="6"/>
      <c r="Z3082" s="43"/>
      <c r="AA3082" s="43"/>
      <c r="AB3082" s="43" t="s">
        <v>339</v>
      </c>
      <c r="AC3082" s="6" t="s">
        <v>339</v>
      </c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</row>
    <row r="3083">
      <c r="A3083" s="6"/>
      <c r="B3083" s="6"/>
      <c r="C3083" s="6"/>
      <c r="D3083" s="6"/>
      <c r="E3083" s="6"/>
      <c r="F3083" s="6" t="s">
        <v>96</v>
      </c>
      <c r="G3083" s="6"/>
      <c r="H3083" s="6" t="b">
        <v>0</v>
      </c>
      <c r="I3083" s="6" t="b">
        <v>0</v>
      </c>
      <c r="J3083" s="6" t="b">
        <v>0</v>
      </c>
      <c r="K3083" s="106"/>
      <c r="L3083" s="43"/>
      <c r="M3083" s="24"/>
      <c r="N3083" s="6"/>
      <c r="O3083" s="6" t="b">
        <v>0</v>
      </c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43"/>
      <c r="AA3083" s="43"/>
      <c r="AB3083" s="43" t="s">
        <v>339</v>
      </c>
      <c r="AC3083" s="6" t="s">
        <v>339</v>
      </c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</row>
    <row r="3084">
      <c r="A3084" s="6"/>
      <c r="B3084" s="6"/>
      <c r="C3084" s="6"/>
      <c r="D3084" s="6"/>
      <c r="E3084" s="6"/>
      <c r="F3084" s="6" t="s">
        <v>96</v>
      </c>
      <c r="G3084" s="6"/>
      <c r="H3084" s="6" t="b">
        <v>0</v>
      </c>
      <c r="I3084" s="6" t="b">
        <v>0</v>
      </c>
      <c r="J3084" s="6" t="b">
        <v>0</v>
      </c>
      <c r="K3084" s="106"/>
      <c r="L3084" s="43"/>
      <c r="M3084" s="24"/>
      <c r="N3084" s="6"/>
      <c r="O3084" s="6" t="b">
        <v>0</v>
      </c>
      <c r="P3084" s="6"/>
      <c r="Q3084" s="6"/>
      <c r="R3084" s="6"/>
      <c r="S3084" s="6"/>
      <c r="T3084" s="6"/>
      <c r="U3084" s="6"/>
      <c r="V3084" s="6"/>
      <c r="W3084" s="6"/>
      <c r="X3084" s="6"/>
      <c r="Y3084" s="6"/>
      <c r="Z3084" s="43"/>
      <c r="AA3084" s="43"/>
      <c r="AB3084" s="43" t="s">
        <v>339</v>
      </c>
      <c r="AC3084" s="6" t="s">
        <v>339</v>
      </c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</row>
    <row r="3085">
      <c r="A3085" s="6"/>
      <c r="B3085" s="6"/>
      <c r="C3085" s="6"/>
      <c r="D3085" s="6"/>
      <c r="E3085" s="6"/>
      <c r="F3085" s="6" t="s">
        <v>96</v>
      </c>
      <c r="G3085" s="6"/>
      <c r="H3085" s="6" t="b">
        <v>0</v>
      </c>
      <c r="I3085" s="6" t="b">
        <v>0</v>
      </c>
      <c r="J3085" s="6" t="b">
        <v>0</v>
      </c>
      <c r="K3085" s="106"/>
      <c r="L3085" s="43"/>
      <c r="M3085" s="24"/>
      <c r="N3085" s="6"/>
      <c r="O3085" s="6" t="b">
        <v>0</v>
      </c>
      <c r="P3085" s="6"/>
      <c r="Q3085" s="6"/>
      <c r="R3085" s="6"/>
      <c r="S3085" s="6"/>
      <c r="T3085" s="6"/>
      <c r="U3085" s="6"/>
      <c r="V3085" s="6"/>
      <c r="W3085" s="6"/>
      <c r="X3085" s="6"/>
      <c r="Y3085" s="6"/>
      <c r="Z3085" s="43"/>
      <c r="AA3085" s="43"/>
      <c r="AB3085" s="43" t="s">
        <v>339</v>
      </c>
      <c r="AC3085" s="6" t="s">
        <v>339</v>
      </c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</row>
    <row r="3086">
      <c r="A3086" s="6"/>
      <c r="B3086" s="6"/>
      <c r="C3086" s="6"/>
      <c r="D3086" s="6"/>
      <c r="E3086" s="6"/>
      <c r="F3086" s="6" t="s">
        <v>96</v>
      </c>
      <c r="G3086" s="6"/>
      <c r="H3086" s="6" t="b">
        <v>0</v>
      </c>
      <c r="I3086" s="6" t="b">
        <v>0</v>
      </c>
      <c r="J3086" s="6" t="b">
        <v>0</v>
      </c>
      <c r="K3086" s="106"/>
      <c r="L3086" s="43"/>
      <c r="M3086" s="24"/>
      <c r="N3086" s="6"/>
      <c r="O3086" s="6" t="b">
        <v>0</v>
      </c>
      <c r="P3086" s="6"/>
      <c r="Q3086" s="6"/>
      <c r="R3086" s="6"/>
      <c r="S3086" s="6"/>
      <c r="T3086" s="6"/>
      <c r="U3086" s="6"/>
      <c r="V3086" s="6"/>
      <c r="W3086" s="6"/>
      <c r="X3086" s="6"/>
      <c r="Y3086" s="6"/>
      <c r="Z3086" s="43"/>
      <c r="AA3086" s="43"/>
      <c r="AB3086" s="43" t="s">
        <v>339</v>
      </c>
      <c r="AC3086" s="6" t="s">
        <v>339</v>
      </c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</row>
    <row r="3087">
      <c r="A3087" s="6"/>
      <c r="B3087" s="6"/>
      <c r="C3087" s="6"/>
      <c r="D3087" s="6"/>
      <c r="E3087" s="6"/>
      <c r="F3087" s="6" t="s">
        <v>96</v>
      </c>
      <c r="G3087" s="6"/>
      <c r="H3087" s="6" t="b">
        <v>0</v>
      </c>
      <c r="I3087" s="6" t="b">
        <v>0</v>
      </c>
      <c r="J3087" s="6" t="b">
        <v>0</v>
      </c>
      <c r="K3087" s="106"/>
      <c r="L3087" s="43"/>
      <c r="M3087" s="24"/>
      <c r="N3087" s="6"/>
      <c r="O3087" s="6" t="b">
        <v>0</v>
      </c>
      <c r="P3087" s="6"/>
      <c r="Q3087" s="6"/>
      <c r="R3087" s="6"/>
      <c r="S3087" s="6"/>
      <c r="T3087" s="6"/>
      <c r="U3087" s="6"/>
      <c r="V3087" s="6"/>
      <c r="W3087" s="6"/>
      <c r="X3087" s="6"/>
      <c r="Y3087" s="6"/>
      <c r="Z3087" s="43"/>
      <c r="AA3087" s="43"/>
      <c r="AB3087" s="43" t="s">
        <v>339</v>
      </c>
      <c r="AC3087" s="6" t="s">
        <v>339</v>
      </c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</row>
    <row r="3088">
      <c r="A3088" s="6"/>
      <c r="B3088" s="6"/>
      <c r="C3088" s="6"/>
      <c r="D3088" s="6"/>
      <c r="E3088" s="6"/>
      <c r="F3088" s="6" t="s">
        <v>96</v>
      </c>
      <c r="G3088" s="6"/>
      <c r="H3088" s="6" t="b">
        <v>0</v>
      </c>
      <c r="I3088" s="6" t="b">
        <v>0</v>
      </c>
      <c r="J3088" s="6" t="b">
        <v>0</v>
      </c>
      <c r="K3088" s="106"/>
      <c r="L3088" s="43"/>
      <c r="M3088" s="24"/>
      <c r="N3088" s="6"/>
      <c r="O3088" s="6" t="b">
        <v>0</v>
      </c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43"/>
      <c r="AA3088" s="43"/>
      <c r="AB3088" s="43" t="s">
        <v>339</v>
      </c>
      <c r="AC3088" s="6" t="s">
        <v>339</v>
      </c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</row>
    <row r="3089">
      <c r="A3089" s="6"/>
      <c r="B3089" s="6"/>
      <c r="C3089" s="6"/>
      <c r="D3089" s="6"/>
      <c r="E3089" s="6"/>
      <c r="F3089" s="6" t="s">
        <v>96</v>
      </c>
      <c r="G3089" s="6"/>
      <c r="H3089" s="6" t="b">
        <v>0</v>
      </c>
      <c r="I3089" s="6" t="b">
        <v>0</v>
      </c>
      <c r="J3089" s="6" t="b">
        <v>0</v>
      </c>
      <c r="K3089" s="106"/>
      <c r="L3089" s="43"/>
      <c r="M3089" s="24"/>
      <c r="N3089" s="6"/>
      <c r="O3089" s="6" t="b">
        <v>0</v>
      </c>
      <c r="P3089" s="6"/>
      <c r="Q3089" s="6"/>
      <c r="R3089" s="6"/>
      <c r="S3089" s="6"/>
      <c r="T3089" s="6"/>
      <c r="U3089" s="6"/>
      <c r="V3089" s="6"/>
      <c r="W3089" s="6"/>
      <c r="X3089" s="6"/>
      <c r="Y3089" s="6"/>
      <c r="Z3089" s="43"/>
      <c r="AA3089" s="43"/>
      <c r="AB3089" s="43" t="s">
        <v>339</v>
      </c>
      <c r="AC3089" s="6" t="s">
        <v>339</v>
      </c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</row>
    <row r="3090">
      <c r="A3090" s="6"/>
      <c r="B3090" s="6"/>
      <c r="C3090" s="6"/>
      <c r="D3090" s="6"/>
      <c r="E3090" s="6"/>
      <c r="F3090" s="6" t="s">
        <v>96</v>
      </c>
      <c r="G3090" s="6"/>
      <c r="H3090" s="6" t="b">
        <v>0</v>
      </c>
      <c r="I3090" s="6" t="b">
        <v>0</v>
      </c>
      <c r="J3090" s="6" t="b">
        <v>0</v>
      </c>
      <c r="K3090" s="106"/>
      <c r="L3090" s="43"/>
      <c r="M3090" s="24"/>
      <c r="N3090" s="6"/>
      <c r="O3090" s="6" t="b">
        <v>0</v>
      </c>
      <c r="P3090" s="6"/>
      <c r="Q3090" s="6"/>
      <c r="R3090" s="6"/>
      <c r="S3090" s="6"/>
      <c r="T3090" s="6"/>
      <c r="U3090" s="6"/>
      <c r="V3090" s="6"/>
      <c r="W3090" s="6"/>
      <c r="X3090" s="6"/>
      <c r="Y3090" s="6"/>
      <c r="Z3090" s="43"/>
      <c r="AA3090" s="43"/>
      <c r="AB3090" s="43" t="s">
        <v>339</v>
      </c>
      <c r="AC3090" s="6" t="s">
        <v>339</v>
      </c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</row>
    <row r="3091">
      <c r="A3091" s="6"/>
      <c r="B3091" s="6"/>
      <c r="C3091" s="6"/>
      <c r="D3091" s="6"/>
      <c r="E3091" s="6"/>
      <c r="F3091" s="6" t="s">
        <v>96</v>
      </c>
      <c r="G3091" s="6"/>
      <c r="H3091" s="6" t="b">
        <v>0</v>
      </c>
      <c r="I3091" s="6" t="b">
        <v>0</v>
      </c>
      <c r="J3091" s="6" t="b">
        <v>0</v>
      </c>
      <c r="K3091" s="106"/>
      <c r="L3091" s="43"/>
      <c r="M3091" s="24"/>
      <c r="N3091" s="6"/>
      <c r="O3091" s="6" t="b">
        <v>0</v>
      </c>
      <c r="P3091" s="6"/>
      <c r="Q3091" s="6"/>
      <c r="R3091" s="6"/>
      <c r="S3091" s="6"/>
      <c r="T3091" s="6"/>
      <c r="U3091" s="6"/>
      <c r="V3091" s="6"/>
      <c r="W3091" s="6"/>
      <c r="X3091" s="6"/>
      <c r="Y3091" s="6"/>
      <c r="Z3091" s="43"/>
      <c r="AA3091" s="43"/>
      <c r="AB3091" s="43" t="s">
        <v>339</v>
      </c>
      <c r="AC3091" s="6" t="s">
        <v>339</v>
      </c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</row>
    <row r="3092">
      <c r="A3092" s="6"/>
      <c r="B3092" s="6"/>
      <c r="C3092" s="6"/>
      <c r="D3092" s="6"/>
      <c r="E3092" s="6"/>
      <c r="F3092" s="6" t="s">
        <v>96</v>
      </c>
      <c r="G3092" s="6"/>
      <c r="H3092" s="6" t="b">
        <v>0</v>
      </c>
      <c r="I3092" s="6" t="b">
        <v>0</v>
      </c>
      <c r="J3092" s="6" t="b">
        <v>0</v>
      </c>
      <c r="K3092" s="106"/>
      <c r="L3092" s="43"/>
      <c r="M3092" s="24"/>
      <c r="N3092" s="6"/>
      <c r="O3092" s="6" t="b">
        <v>0</v>
      </c>
      <c r="P3092" s="6"/>
      <c r="Q3092" s="6"/>
      <c r="R3092" s="6"/>
      <c r="S3092" s="6"/>
      <c r="T3092" s="6"/>
      <c r="U3092" s="6"/>
      <c r="V3092" s="6"/>
      <c r="W3092" s="6"/>
      <c r="X3092" s="6"/>
      <c r="Y3092" s="6"/>
      <c r="Z3092" s="43"/>
      <c r="AA3092" s="43"/>
      <c r="AB3092" s="43" t="s">
        <v>339</v>
      </c>
      <c r="AC3092" s="6" t="s">
        <v>339</v>
      </c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</row>
    <row r="3093">
      <c r="A3093" s="6"/>
      <c r="B3093" s="6"/>
      <c r="C3093" s="6"/>
      <c r="D3093" s="6"/>
      <c r="E3093" s="6"/>
      <c r="F3093" s="6" t="s">
        <v>96</v>
      </c>
      <c r="G3093" s="6"/>
      <c r="H3093" s="6" t="b">
        <v>0</v>
      </c>
      <c r="I3093" s="6" t="b">
        <v>0</v>
      </c>
      <c r="J3093" s="6" t="b">
        <v>0</v>
      </c>
      <c r="K3093" s="106"/>
      <c r="L3093" s="43"/>
      <c r="M3093" s="24"/>
      <c r="N3093" s="6"/>
      <c r="O3093" s="6" t="b">
        <v>0</v>
      </c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43"/>
      <c r="AA3093" s="43"/>
      <c r="AB3093" s="43" t="s">
        <v>339</v>
      </c>
      <c r="AC3093" s="6" t="s">
        <v>339</v>
      </c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</row>
    <row r="3094">
      <c r="A3094" s="6"/>
      <c r="B3094" s="6"/>
      <c r="C3094" s="6"/>
      <c r="D3094" s="6"/>
      <c r="E3094" s="6"/>
      <c r="F3094" s="6" t="s">
        <v>96</v>
      </c>
      <c r="G3094" s="6"/>
      <c r="H3094" s="6" t="b">
        <v>0</v>
      </c>
      <c r="I3094" s="6" t="b">
        <v>0</v>
      </c>
      <c r="J3094" s="6" t="b">
        <v>0</v>
      </c>
      <c r="K3094" s="106"/>
      <c r="L3094" s="43"/>
      <c r="M3094" s="24"/>
      <c r="N3094" s="6"/>
      <c r="O3094" s="6" t="b">
        <v>0</v>
      </c>
      <c r="P3094" s="6"/>
      <c r="Q3094" s="6"/>
      <c r="R3094" s="6"/>
      <c r="S3094" s="6"/>
      <c r="T3094" s="6"/>
      <c r="U3094" s="6"/>
      <c r="V3094" s="6"/>
      <c r="W3094" s="6"/>
      <c r="X3094" s="6"/>
      <c r="Y3094" s="6"/>
      <c r="Z3094" s="43"/>
      <c r="AA3094" s="43"/>
      <c r="AB3094" s="43" t="s">
        <v>339</v>
      </c>
      <c r="AC3094" s="6" t="s">
        <v>339</v>
      </c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</row>
    <row r="3095">
      <c r="A3095" s="6"/>
      <c r="B3095" s="6"/>
      <c r="C3095" s="6"/>
      <c r="D3095" s="6"/>
      <c r="E3095" s="6"/>
      <c r="F3095" s="6" t="s">
        <v>96</v>
      </c>
      <c r="G3095" s="6"/>
      <c r="H3095" s="6" t="b">
        <v>0</v>
      </c>
      <c r="I3095" s="6" t="b">
        <v>0</v>
      </c>
      <c r="J3095" s="6" t="b">
        <v>0</v>
      </c>
      <c r="K3095" s="106"/>
      <c r="L3095" s="43"/>
      <c r="M3095" s="24"/>
      <c r="N3095" s="6"/>
      <c r="O3095" s="6" t="b">
        <v>0</v>
      </c>
      <c r="P3095" s="6"/>
      <c r="Q3095" s="6"/>
      <c r="R3095" s="6"/>
      <c r="S3095" s="6"/>
      <c r="T3095" s="6"/>
      <c r="U3095" s="6"/>
      <c r="V3095" s="6"/>
      <c r="W3095" s="6"/>
      <c r="X3095" s="6"/>
      <c r="Y3095" s="6"/>
      <c r="Z3095" s="43"/>
      <c r="AA3095" s="43"/>
      <c r="AB3095" s="43" t="s">
        <v>339</v>
      </c>
      <c r="AC3095" s="6" t="s">
        <v>339</v>
      </c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</row>
    <row r="3096">
      <c r="A3096" s="6"/>
      <c r="B3096" s="6"/>
      <c r="C3096" s="6"/>
      <c r="D3096" s="6"/>
      <c r="E3096" s="6"/>
      <c r="F3096" s="6" t="s">
        <v>96</v>
      </c>
      <c r="G3096" s="6"/>
      <c r="H3096" s="6" t="b">
        <v>0</v>
      </c>
      <c r="I3096" s="6" t="b">
        <v>0</v>
      </c>
      <c r="J3096" s="6" t="b">
        <v>0</v>
      </c>
      <c r="K3096" s="106"/>
      <c r="L3096" s="43"/>
      <c r="M3096" s="24"/>
      <c r="N3096" s="6"/>
      <c r="O3096" s="6" t="b">
        <v>0</v>
      </c>
      <c r="P3096" s="6"/>
      <c r="Q3096" s="6"/>
      <c r="R3096" s="6"/>
      <c r="S3096" s="6"/>
      <c r="T3096" s="6"/>
      <c r="U3096" s="6"/>
      <c r="V3096" s="6"/>
      <c r="W3096" s="6"/>
      <c r="X3096" s="6"/>
      <c r="Y3096" s="6"/>
      <c r="Z3096" s="43"/>
      <c r="AA3096" s="43"/>
      <c r="AB3096" s="43" t="s">
        <v>339</v>
      </c>
      <c r="AC3096" s="6" t="s">
        <v>339</v>
      </c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</row>
    <row r="3097">
      <c r="A3097" s="6"/>
      <c r="B3097" s="6"/>
      <c r="C3097" s="6"/>
      <c r="D3097" s="6"/>
      <c r="E3097" s="6"/>
      <c r="F3097" s="6" t="s">
        <v>96</v>
      </c>
      <c r="G3097" s="6"/>
      <c r="H3097" s="6" t="b">
        <v>0</v>
      </c>
      <c r="I3097" s="6" t="b">
        <v>0</v>
      </c>
      <c r="J3097" s="6" t="b">
        <v>0</v>
      </c>
      <c r="K3097" s="106"/>
      <c r="L3097" s="43"/>
      <c r="M3097" s="24"/>
      <c r="N3097" s="6"/>
      <c r="O3097" s="6" t="b">
        <v>0</v>
      </c>
      <c r="P3097" s="6"/>
      <c r="Q3097" s="6"/>
      <c r="R3097" s="6"/>
      <c r="S3097" s="6"/>
      <c r="T3097" s="6"/>
      <c r="U3097" s="6"/>
      <c r="V3097" s="6"/>
      <c r="W3097" s="6"/>
      <c r="X3097" s="6"/>
      <c r="Y3097" s="6"/>
      <c r="Z3097" s="43"/>
      <c r="AA3097" s="43"/>
      <c r="AB3097" s="43" t="s">
        <v>339</v>
      </c>
      <c r="AC3097" s="6" t="s">
        <v>339</v>
      </c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</row>
    <row r="3098">
      <c r="A3098" s="6"/>
      <c r="B3098" s="6"/>
      <c r="C3098" s="6"/>
      <c r="D3098" s="6"/>
      <c r="E3098" s="6"/>
      <c r="F3098" s="6" t="s">
        <v>96</v>
      </c>
      <c r="G3098" s="6"/>
      <c r="H3098" s="6" t="b">
        <v>0</v>
      </c>
      <c r="I3098" s="6" t="b">
        <v>0</v>
      </c>
      <c r="J3098" s="6" t="b">
        <v>0</v>
      </c>
      <c r="K3098" s="106"/>
      <c r="L3098" s="43"/>
      <c r="M3098" s="24"/>
      <c r="N3098" s="6"/>
      <c r="O3098" s="6" t="b">
        <v>0</v>
      </c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43"/>
      <c r="AA3098" s="43"/>
      <c r="AB3098" s="43" t="s">
        <v>339</v>
      </c>
      <c r="AC3098" s="6" t="s">
        <v>339</v>
      </c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</row>
    <row r="3099">
      <c r="A3099" s="6"/>
      <c r="B3099" s="6"/>
      <c r="C3099" s="6"/>
      <c r="D3099" s="6"/>
      <c r="E3099" s="6"/>
      <c r="F3099" s="6" t="s">
        <v>96</v>
      </c>
      <c r="G3099" s="6"/>
      <c r="H3099" s="6" t="b">
        <v>0</v>
      </c>
      <c r="I3099" s="6" t="b">
        <v>0</v>
      </c>
      <c r="J3099" s="6" t="b">
        <v>0</v>
      </c>
      <c r="K3099" s="106"/>
      <c r="L3099" s="43"/>
      <c r="M3099" s="24"/>
      <c r="N3099" s="6"/>
      <c r="O3099" s="6" t="b">
        <v>0</v>
      </c>
      <c r="P3099" s="6"/>
      <c r="Q3099" s="6"/>
      <c r="R3099" s="6"/>
      <c r="S3099" s="6"/>
      <c r="T3099" s="6"/>
      <c r="U3099" s="6"/>
      <c r="V3099" s="6"/>
      <c r="W3099" s="6"/>
      <c r="X3099" s="6"/>
      <c r="Y3099" s="6"/>
      <c r="Z3099" s="43"/>
      <c r="AA3099" s="43"/>
      <c r="AB3099" s="43" t="s">
        <v>339</v>
      </c>
      <c r="AC3099" s="6" t="s">
        <v>339</v>
      </c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</row>
    <row r="3100">
      <c r="A3100" s="6"/>
      <c r="B3100" s="6"/>
      <c r="C3100" s="6"/>
      <c r="D3100" s="6"/>
      <c r="E3100" s="6"/>
      <c r="F3100" s="6" t="s">
        <v>96</v>
      </c>
      <c r="G3100" s="6"/>
      <c r="H3100" s="6" t="b">
        <v>0</v>
      </c>
      <c r="I3100" s="6" t="b">
        <v>0</v>
      </c>
      <c r="J3100" s="6" t="b">
        <v>0</v>
      </c>
      <c r="K3100" s="106"/>
      <c r="L3100" s="43"/>
      <c r="M3100" s="24"/>
      <c r="N3100" s="6"/>
      <c r="O3100" s="6" t="b">
        <v>0</v>
      </c>
      <c r="P3100" s="6"/>
      <c r="Q3100" s="6"/>
      <c r="R3100" s="6"/>
      <c r="S3100" s="6"/>
      <c r="T3100" s="6"/>
      <c r="U3100" s="6"/>
      <c r="V3100" s="6"/>
      <c r="W3100" s="6"/>
      <c r="X3100" s="6"/>
      <c r="Y3100" s="6"/>
      <c r="Z3100" s="43"/>
      <c r="AA3100" s="43"/>
      <c r="AB3100" s="43" t="s">
        <v>339</v>
      </c>
      <c r="AC3100" s="6" t="s">
        <v>339</v>
      </c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</row>
    <row r="3101">
      <c r="A3101" s="6"/>
      <c r="B3101" s="6"/>
      <c r="C3101" s="6"/>
      <c r="D3101" s="6"/>
      <c r="E3101" s="6"/>
      <c r="F3101" s="6" t="s">
        <v>96</v>
      </c>
      <c r="G3101" s="6"/>
      <c r="H3101" s="6" t="b">
        <v>0</v>
      </c>
      <c r="I3101" s="6" t="b">
        <v>0</v>
      </c>
      <c r="J3101" s="6" t="b">
        <v>0</v>
      </c>
      <c r="K3101" s="106"/>
      <c r="L3101" s="43"/>
      <c r="M3101" s="24"/>
      <c r="N3101" s="6"/>
      <c r="O3101" s="6" t="b">
        <v>0</v>
      </c>
      <c r="P3101" s="6"/>
      <c r="Q3101" s="6"/>
      <c r="R3101" s="6"/>
      <c r="S3101" s="6"/>
      <c r="T3101" s="6"/>
      <c r="U3101" s="6"/>
      <c r="V3101" s="6"/>
      <c r="W3101" s="6"/>
      <c r="X3101" s="6"/>
      <c r="Y3101" s="6"/>
      <c r="Z3101" s="43"/>
      <c r="AA3101" s="43"/>
      <c r="AB3101" s="43" t="s">
        <v>339</v>
      </c>
      <c r="AC3101" s="6" t="s">
        <v>339</v>
      </c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</row>
    <row r="3102">
      <c r="A3102" s="6"/>
      <c r="B3102" s="6"/>
      <c r="C3102" s="6"/>
      <c r="D3102" s="6"/>
      <c r="E3102" s="6"/>
      <c r="F3102" s="6" t="s">
        <v>96</v>
      </c>
      <c r="G3102" s="6"/>
      <c r="H3102" s="6" t="b">
        <v>0</v>
      </c>
      <c r="I3102" s="6" t="b">
        <v>0</v>
      </c>
      <c r="J3102" s="6" t="b">
        <v>0</v>
      </c>
      <c r="K3102" s="106"/>
      <c r="L3102" s="43"/>
      <c r="M3102" s="24"/>
      <c r="N3102" s="6"/>
      <c r="O3102" s="6" t="b">
        <v>0</v>
      </c>
      <c r="P3102" s="6"/>
      <c r="Q3102" s="6"/>
      <c r="R3102" s="6"/>
      <c r="S3102" s="6"/>
      <c r="T3102" s="6"/>
      <c r="U3102" s="6"/>
      <c r="V3102" s="6"/>
      <c r="W3102" s="6"/>
      <c r="X3102" s="6"/>
      <c r="Y3102" s="6"/>
      <c r="Z3102" s="43"/>
      <c r="AA3102" s="43"/>
      <c r="AB3102" s="43" t="s">
        <v>339</v>
      </c>
      <c r="AC3102" s="6" t="s">
        <v>339</v>
      </c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</row>
    <row r="3103">
      <c r="A3103" s="6"/>
      <c r="B3103" s="6"/>
      <c r="C3103" s="6"/>
      <c r="D3103" s="6"/>
      <c r="E3103" s="6"/>
      <c r="F3103" s="6" t="s">
        <v>96</v>
      </c>
      <c r="G3103" s="6"/>
      <c r="H3103" s="6" t="b">
        <v>0</v>
      </c>
      <c r="I3103" s="6" t="b">
        <v>0</v>
      </c>
      <c r="J3103" s="6" t="b">
        <v>0</v>
      </c>
      <c r="K3103" s="106"/>
      <c r="L3103" s="43"/>
      <c r="M3103" s="24"/>
      <c r="N3103" s="6"/>
      <c r="O3103" s="6" t="b">
        <v>0</v>
      </c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43"/>
      <c r="AA3103" s="43"/>
      <c r="AB3103" s="43" t="s">
        <v>339</v>
      </c>
      <c r="AC3103" s="6" t="s">
        <v>339</v>
      </c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</row>
    <row r="3104">
      <c r="A3104" s="6"/>
      <c r="B3104" s="6"/>
      <c r="C3104" s="6"/>
      <c r="D3104" s="6"/>
      <c r="E3104" s="6"/>
      <c r="F3104" s="6" t="s">
        <v>96</v>
      </c>
      <c r="G3104" s="6"/>
      <c r="H3104" s="6" t="b">
        <v>0</v>
      </c>
      <c r="I3104" s="6" t="b">
        <v>0</v>
      </c>
      <c r="J3104" s="6" t="b">
        <v>0</v>
      </c>
      <c r="K3104" s="106"/>
      <c r="L3104" s="43"/>
      <c r="M3104" s="24"/>
      <c r="N3104" s="6"/>
      <c r="O3104" s="6" t="b">
        <v>0</v>
      </c>
      <c r="P3104" s="6"/>
      <c r="Q3104" s="6"/>
      <c r="R3104" s="6"/>
      <c r="S3104" s="6"/>
      <c r="T3104" s="6"/>
      <c r="U3104" s="6"/>
      <c r="V3104" s="6"/>
      <c r="W3104" s="6"/>
      <c r="X3104" s="6"/>
      <c r="Y3104" s="6"/>
      <c r="Z3104" s="43"/>
      <c r="AA3104" s="43"/>
      <c r="AB3104" s="43" t="s">
        <v>339</v>
      </c>
      <c r="AC3104" s="6" t="s">
        <v>339</v>
      </c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</row>
    <row r="3105">
      <c r="A3105" s="6"/>
      <c r="B3105" s="6"/>
      <c r="C3105" s="6"/>
      <c r="D3105" s="6"/>
      <c r="E3105" s="6"/>
      <c r="F3105" s="6" t="s">
        <v>96</v>
      </c>
      <c r="G3105" s="6"/>
      <c r="H3105" s="6" t="b">
        <v>0</v>
      </c>
      <c r="I3105" s="6" t="b">
        <v>0</v>
      </c>
      <c r="J3105" s="6" t="b">
        <v>0</v>
      </c>
      <c r="K3105" s="106"/>
      <c r="L3105" s="43"/>
      <c r="M3105" s="24"/>
      <c r="N3105" s="6"/>
      <c r="O3105" s="6" t="b">
        <v>0</v>
      </c>
      <c r="P3105" s="6"/>
      <c r="Q3105" s="6"/>
      <c r="R3105" s="6"/>
      <c r="S3105" s="6"/>
      <c r="T3105" s="6"/>
      <c r="U3105" s="6"/>
      <c r="V3105" s="6"/>
      <c r="W3105" s="6"/>
      <c r="X3105" s="6"/>
      <c r="Y3105" s="6"/>
      <c r="Z3105" s="43"/>
      <c r="AA3105" s="43"/>
      <c r="AB3105" s="43" t="s">
        <v>339</v>
      </c>
      <c r="AC3105" s="6" t="s">
        <v>339</v>
      </c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</row>
    <row r="3106">
      <c r="A3106" s="6"/>
      <c r="B3106" s="6"/>
      <c r="C3106" s="6"/>
      <c r="D3106" s="6"/>
      <c r="E3106" s="6"/>
      <c r="F3106" s="6" t="s">
        <v>96</v>
      </c>
      <c r="G3106" s="6"/>
      <c r="H3106" s="6" t="b">
        <v>0</v>
      </c>
      <c r="I3106" s="6" t="b">
        <v>0</v>
      </c>
      <c r="J3106" s="6" t="b">
        <v>0</v>
      </c>
      <c r="K3106" s="106"/>
      <c r="L3106" s="43"/>
      <c r="M3106" s="24"/>
      <c r="N3106" s="6"/>
      <c r="O3106" s="6" t="b">
        <v>0</v>
      </c>
      <c r="P3106" s="6"/>
      <c r="Q3106" s="6"/>
      <c r="R3106" s="6"/>
      <c r="S3106" s="6"/>
      <c r="T3106" s="6"/>
      <c r="U3106" s="6"/>
      <c r="V3106" s="6"/>
      <c r="W3106" s="6"/>
      <c r="X3106" s="6"/>
      <c r="Y3106" s="6"/>
      <c r="Z3106" s="43"/>
      <c r="AA3106" s="43"/>
      <c r="AB3106" s="43" t="s">
        <v>339</v>
      </c>
      <c r="AC3106" s="6" t="s">
        <v>339</v>
      </c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</row>
    <row r="3107">
      <c r="A3107" s="6"/>
      <c r="B3107" s="6"/>
      <c r="C3107" s="6"/>
      <c r="D3107" s="6"/>
      <c r="E3107" s="6"/>
      <c r="F3107" s="6" t="s">
        <v>96</v>
      </c>
      <c r="G3107" s="6"/>
      <c r="H3107" s="6" t="b">
        <v>0</v>
      </c>
      <c r="I3107" s="6" t="b">
        <v>0</v>
      </c>
      <c r="J3107" s="6" t="b">
        <v>0</v>
      </c>
      <c r="K3107" s="106"/>
      <c r="L3107" s="43"/>
      <c r="M3107" s="24"/>
      <c r="N3107" s="6"/>
      <c r="O3107" s="6" t="b">
        <v>0</v>
      </c>
      <c r="P3107" s="6"/>
      <c r="Q3107" s="6"/>
      <c r="R3107" s="6"/>
      <c r="S3107" s="6"/>
      <c r="T3107" s="6"/>
      <c r="U3107" s="6"/>
      <c r="V3107" s="6"/>
      <c r="W3107" s="6"/>
      <c r="X3107" s="6"/>
      <c r="Y3107" s="6"/>
      <c r="Z3107" s="43"/>
      <c r="AA3107" s="43"/>
      <c r="AB3107" s="43" t="s">
        <v>339</v>
      </c>
      <c r="AC3107" s="6" t="s">
        <v>339</v>
      </c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</row>
    <row r="3108">
      <c r="A3108" s="6"/>
      <c r="B3108" s="6"/>
      <c r="C3108" s="6"/>
      <c r="D3108" s="6"/>
      <c r="E3108" s="6"/>
      <c r="F3108" s="6" t="s">
        <v>96</v>
      </c>
      <c r="G3108" s="6"/>
      <c r="H3108" s="6" t="b">
        <v>0</v>
      </c>
      <c r="I3108" s="6" t="b">
        <v>0</v>
      </c>
      <c r="J3108" s="6" t="b">
        <v>0</v>
      </c>
      <c r="K3108" s="106"/>
      <c r="L3108" s="43"/>
      <c r="M3108" s="24"/>
      <c r="N3108" s="6"/>
      <c r="O3108" s="6" t="b">
        <v>0</v>
      </c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43"/>
      <c r="AA3108" s="43"/>
      <c r="AB3108" s="43" t="s">
        <v>339</v>
      </c>
      <c r="AC3108" s="6" t="s">
        <v>339</v>
      </c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</row>
    <row r="3109">
      <c r="A3109" s="6"/>
      <c r="B3109" s="6"/>
      <c r="C3109" s="6"/>
      <c r="D3109" s="6"/>
      <c r="E3109" s="6"/>
      <c r="F3109" s="6" t="s">
        <v>96</v>
      </c>
      <c r="G3109" s="6"/>
      <c r="H3109" s="6" t="b">
        <v>0</v>
      </c>
      <c r="I3109" s="6" t="b">
        <v>0</v>
      </c>
      <c r="J3109" s="6" t="b">
        <v>0</v>
      </c>
      <c r="K3109" s="106"/>
      <c r="L3109" s="43"/>
      <c r="M3109" s="24"/>
      <c r="N3109" s="6"/>
      <c r="O3109" s="6" t="b">
        <v>0</v>
      </c>
      <c r="P3109" s="6"/>
      <c r="Q3109" s="6"/>
      <c r="R3109" s="6"/>
      <c r="S3109" s="6"/>
      <c r="T3109" s="6"/>
      <c r="U3109" s="6"/>
      <c r="V3109" s="6"/>
      <c r="W3109" s="6"/>
      <c r="X3109" s="6"/>
      <c r="Y3109" s="6"/>
      <c r="Z3109" s="43"/>
      <c r="AA3109" s="43"/>
      <c r="AB3109" s="43" t="s">
        <v>339</v>
      </c>
      <c r="AC3109" s="6" t="s">
        <v>339</v>
      </c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</row>
    <row r="3110">
      <c r="A3110" s="6"/>
      <c r="B3110" s="6"/>
      <c r="C3110" s="6"/>
      <c r="D3110" s="6"/>
      <c r="E3110" s="6"/>
      <c r="F3110" s="6" t="s">
        <v>96</v>
      </c>
      <c r="G3110" s="6"/>
      <c r="H3110" s="6" t="b">
        <v>0</v>
      </c>
      <c r="I3110" s="6" t="b">
        <v>0</v>
      </c>
      <c r="J3110" s="6" t="b">
        <v>0</v>
      </c>
      <c r="K3110" s="106"/>
      <c r="L3110" s="43"/>
      <c r="M3110" s="24"/>
      <c r="N3110" s="6"/>
      <c r="O3110" s="6" t="b">
        <v>0</v>
      </c>
      <c r="P3110" s="6"/>
      <c r="Q3110" s="6"/>
      <c r="R3110" s="6"/>
      <c r="S3110" s="6"/>
      <c r="T3110" s="6"/>
      <c r="U3110" s="6"/>
      <c r="V3110" s="6"/>
      <c r="W3110" s="6"/>
      <c r="X3110" s="6"/>
      <c r="Y3110" s="6"/>
      <c r="Z3110" s="43"/>
      <c r="AA3110" s="43"/>
      <c r="AB3110" s="43" t="s">
        <v>339</v>
      </c>
      <c r="AC3110" s="6" t="s">
        <v>339</v>
      </c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</row>
    <row r="3111">
      <c r="A3111" s="6"/>
      <c r="B3111" s="6"/>
      <c r="C3111" s="6"/>
      <c r="D3111" s="6"/>
      <c r="E3111" s="6"/>
      <c r="F3111" s="6" t="s">
        <v>96</v>
      </c>
      <c r="G3111" s="6"/>
      <c r="H3111" s="6" t="b">
        <v>0</v>
      </c>
      <c r="I3111" s="6" t="b">
        <v>0</v>
      </c>
      <c r="J3111" s="6" t="b">
        <v>0</v>
      </c>
      <c r="K3111" s="106"/>
      <c r="L3111" s="43"/>
      <c r="M3111" s="24"/>
      <c r="N3111" s="6"/>
      <c r="O3111" s="6" t="b">
        <v>0</v>
      </c>
      <c r="P3111" s="6"/>
      <c r="Q3111" s="6"/>
      <c r="R3111" s="6"/>
      <c r="S3111" s="6"/>
      <c r="T3111" s="6"/>
      <c r="U3111" s="6"/>
      <c r="V3111" s="6"/>
      <c r="W3111" s="6"/>
      <c r="X3111" s="6"/>
      <c r="Y3111" s="6"/>
      <c r="Z3111" s="43"/>
      <c r="AA3111" s="43"/>
      <c r="AB3111" s="43" t="s">
        <v>339</v>
      </c>
      <c r="AC3111" s="6" t="s">
        <v>339</v>
      </c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</row>
    <row r="3112">
      <c r="A3112" s="6"/>
      <c r="B3112" s="6"/>
      <c r="C3112" s="6"/>
      <c r="D3112" s="6"/>
      <c r="E3112" s="6"/>
      <c r="F3112" s="6" t="s">
        <v>96</v>
      </c>
      <c r="G3112" s="6"/>
      <c r="H3112" s="6" t="b">
        <v>0</v>
      </c>
      <c r="I3112" s="6" t="b">
        <v>0</v>
      </c>
      <c r="J3112" s="6" t="b">
        <v>0</v>
      </c>
      <c r="K3112" s="106"/>
      <c r="L3112" s="43"/>
      <c r="M3112" s="24"/>
      <c r="N3112" s="6"/>
      <c r="O3112" s="6" t="b">
        <v>0</v>
      </c>
      <c r="P3112" s="6"/>
      <c r="Q3112" s="6"/>
      <c r="R3112" s="6"/>
      <c r="S3112" s="6"/>
      <c r="T3112" s="6"/>
      <c r="U3112" s="6"/>
      <c r="V3112" s="6"/>
      <c r="W3112" s="6"/>
      <c r="X3112" s="6"/>
      <c r="Y3112" s="6"/>
      <c r="Z3112" s="43"/>
      <c r="AA3112" s="43"/>
      <c r="AB3112" s="43" t="s">
        <v>339</v>
      </c>
      <c r="AC3112" s="6" t="s">
        <v>339</v>
      </c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</row>
    <row r="3113">
      <c r="A3113" s="6"/>
      <c r="B3113" s="6"/>
      <c r="C3113" s="6"/>
      <c r="D3113" s="6"/>
      <c r="E3113" s="6"/>
      <c r="F3113" s="6" t="s">
        <v>96</v>
      </c>
      <c r="G3113" s="6"/>
      <c r="H3113" s="6" t="b">
        <v>0</v>
      </c>
      <c r="I3113" s="6" t="b">
        <v>0</v>
      </c>
      <c r="J3113" s="6" t="b">
        <v>0</v>
      </c>
      <c r="K3113" s="106"/>
      <c r="L3113" s="43"/>
      <c r="M3113" s="24"/>
      <c r="N3113" s="6"/>
      <c r="O3113" s="6" t="b">
        <v>0</v>
      </c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43"/>
      <c r="AA3113" s="43"/>
      <c r="AB3113" s="43" t="s">
        <v>339</v>
      </c>
      <c r="AC3113" s="6" t="s">
        <v>339</v>
      </c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</row>
    <row r="3114">
      <c r="A3114" s="6"/>
      <c r="B3114" s="6"/>
      <c r="C3114" s="6"/>
      <c r="D3114" s="6"/>
      <c r="E3114" s="6"/>
      <c r="F3114" s="6" t="s">
        <v>96</v>
      </c>
      <c r="G3114" s="6"/>
      <c r="H3114" s="6" t="b">
        <v>0</v>
      </c>
      <c r="I3114" s="6" t="b">
        <v>0</v>
      </c>
      <c r="J3114" s="6" t="b">
        <v>0</v>
      </c>
      <c r="K3114" s="106"/>
      <c r="L3114" s="43"/>
      <c r="M3114" s="24"/>
      <c r="N3114" s="6"/>
      <c r="O3114" s="6" t="b">
        <v>0</v>
      </c>
      <c r="P3114" s="6"/>
      <c r="Q3114" s="6"/>
      <c r="R3114" s="6"/>
      <c r="S3114" s="6"/>
      <c r="T3114" s="6"/>
      <c r="U3114" s="6"/>
      <c r="V3114" s="6"/>
      <c r="W3114" s="6"/>
      <c r="X3114" s="6"/>
      <c r="Y3114" s="6"/>
      <c r="Z3114" s="43"/>
      <c r="AA3114" s="43"/>
      <c r="AB3114" s="43" t="s">
        <v>339</v>
      </c>
      <c r="AC3114" s="6" t="s">
        <v>339</v>
      </c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</row>
    <row r="3115">
      <c r="A3115" s="6"/>
      <c r="B3115" s="6"/>
      <c r="C3115" s="6"/>
      <c r="D3115" s="6"/>
      <c r="E3115" s="6"/>
      <c r="F3115" s="6" t="s">
        <v>96</v>
      </c>
      <c r="G3115" s="6"/>
      <c r="H3115" s="6" t="b">
        <v>0</v>
      </c>
      <c r="I3115" s="6" t="b">
        <v>0</v>
      </c>
      <c r="J3115" s="6" t="b">
        <v>0</v>
      </c>
      <c r="K3115" s="106"/>
      <c r="L3115" s="43"/>
      <c r="M3115" s="24"/>
      <c r="N3115" s="6"/>
      <c r="O3115" s="6" t="b">
        <v>0</v>
      </c>
      <c r="P3115" s="6"/>
      <c r="Q3115" s="6"/>
      <c r="R3115" s="6"/>
      <c r="S3115" s="6"/>
      <c r="T3115" s="6"/>
      <c r="U3115" s="6"/>
      <c r="V3115" s="6"/>
      <c r="W3115" s="6"/>
      <c r="X3115" s="6"/>
      <c r="Y3115" s="6"/>
      <c r="Z3115" s="43"/>
      <c r="AA3115" s="43"/>
      <c r="AB3115" s="43" t="s">
        <v>339</v>
      </c>
      <c r="AC3115" s="6" t="s">
        <v>339</v>
      </c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</row>
    <row r="3116">
      <c r="A3116" s="6"/>
      <c r="B3116" s="6"/>
      <c r="C3116" s="6"/>
      <c r="D3116" s="6"/>
      <c r="E3116" s="6"/>
      <c r="F3116" s="6" t="s">
        <v>96</v>
      </c>
      <c r="G3116" s="6"/>
      <c r="H3116" s="6" t="b">
        <v>0</v>
      </c>
      <c r="I3116" s="6" t="b">
        <v>0</v>
      </c>
      <c r="J3116" s="6" t="b">
        <v>0</v>
      </c>
      <c r="K3116" s="106"/>
      <c r="L3116" s="43"/>
      <c r="M3116" s="24"/>
      <c r="N3116" s="6"/>
      <c r="O3116" s="6" t="b">
        <v>0</v>
      </c>
      <c r="P3116" s="6"/>
      <c r="Q3116" s="6"/>
      <c r="R3116" s="6"/>
      <c r="S3116" s="6"/>
      <c r="T3116" s="6"/>
      <c r="U3116" s="6"/>
      <c r="V3116" s="6"/>
      <c r="W3116" s="6"/>
      <c r="X3116" s="6"/>
      <c r="Y3116" s="6"/>
      <c r="Z3116" s="43"/>
      <c r="AA3116" s="43"/>
      <c r="AB3116" s="43" t="s">
        <v>339</v>
      </c>
      <c r="AC3116" s="6" t="s">
        <v>339</v>
      </c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</row>
    <row r="3117">
      <c r="A3117" s="6"/>
      <c r="B3117" s="6"/>
      <c r="C3117" s="6"/>
      <c r="D3117" s="6"/>
      <c r="E3117" s="6"/>
      <c r="F3117" s="6" t="s">
        <v>96</v>
      </c>
      <c r="G3117" s="6"/>
      <c r="H3117" s="6" t="b">
        <v>0</v>
      </c>
      <c r="I3117" s="6" t="b">
        <v>0</v>
      </c>
      <c r="J3117" s="6" t="b">
        <v>0</v>
      </c>
      <c r="K3117" s="106"/>
      <c r="L3117" s="43"/>
      <c r="M3117" s="24"/>
      <c r="N3117" s="6"/>
      <c r="O3117" s="6" t="b">
        <v>0</v>
      </c>
      <c r="P3117" s="6"/>
      <c r="Q3117" s="6"/>
      <c r="R3117" s="6"/>
      <c r="S3117" s="6"/>
      <c r="T3117" s="6"/>
      <c r="U3117" s="6"/>
      <c r="V3117" s="6"/>
      <c r="W3117" s="6"/>
      <c r="X3117" s="6"/>
      <c r="Y3117" s="6"/>
      <c r="Z3117" s="43"/>
      <c r="AA3117" s="43"/>
      <c r="AB3117" s="43" t="s">
        <v>339</v>
      </c>
      <c r="AC3117" s="6" t="s">
        <v>339</v>
      </c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</row>
    <row r="3118">
      <c r="A3118" s="6"/>
      <c r="B3118" s="6"/>
      <c r="C3118" s="6"/>
      <c r="D3118" s="6"/>
      <c r="E3118" s="6"/>
      <c r="F3118" s="6" t="s">
        <v>96</v>
      </c>
      <c r="G3118" s="6"/>
      <c r="H3118" s="6" t="b">
        <v>0</v>
      </c>
      <c r="I3118" s="6" t="b">
        <v>0</v>
      </c>
      <c r="J3118" s="6" t="b">
        <v>0</v>
      </c>
      <c r="K3118" s="106"/>
      <c r="L3118" s="43"/>
      <c r="M3118" s="24"/>
      <c r="N3118" s="6"/>
      <c r="O3118" s="6" t="b">
        <v>0</v>
      </c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43"/>
      <c r="AA3118" s="43"/>
      <c r="AB3118" s="43" t="s">
        <v>339</v>
      </c>
      <c r="AC3118" s="6" t="s">
        <v>339</v>
      </c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</row>
    <row r="3119">
      <c r="A3119" s="6"/>
      <c r="B3119" s="6"/>
      <c r="C3119" s="6"/>
      <c r="D3119" s="6"/>
      <c r="E3119" s="6"/>
      <c r="F3119" s="6" t="s">
        <v>96</v>
      </c>
      <c r="G3119" s="6"/>
      <c r="H3119" s="6" t="b">
        <v>0</v>
      </c>
      <c r="I3119" s="6" t="b">
        <v>0</v>
      </c>
      <c r="J3119" s="6" t="b">
        <v>0</v>
      </c>
      <c r="K3119" s="106"/>
      <c r="L3119" s="43"/>
      <c r="M3119" s="24"/>
      <c r="N3119" s="6"/>
      <c r="O3119" s="6" t="b">
        <v>0</v>
      </c>
      <c r="P3119" s="6"/>
      <c r="Q3119" s="6"/>
      <c r="R3119" s="6"/>
      <c r="S3119" s="6"/>
      <c r="T3119" s="6"/>
      <c r="U3119" s="6"/>
      <c r="V3119" s="6"/>
      <c r="W3119" s="6"/>
      <c r="X3119" s="6"/>
      <c r="Y3119" s="6"/>
      <c r="Z3119" s="43"/>
      <c r="AA3119" s="43"/>
      <c r="AB3119" s="43" t="s">
        <v>339</v>
      </c>
      <c r="AC3119" s="6" t="s">
        <v>339</v>
      </c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</row>
    <row r="3120">
      <c r="A3120" s="6"/>
      <c r="B3120" s="6"/>
      <c r="C3120" s="6"/>
      <c r="D3120" s="6"/>
      <c r="E3120" s="6"/>
      <c r="F3120" s="6" t="s">
        <v>96</v>
      </c>
      <c r="G3120" s="6"/>
      <c r="H3120" s="6" t="b">
        <v>0</v>
      </c>
      <c r="I3120" s="6" t="b">
        <v>0</v>
      </c>
      <c r="J3120" s="6" t="b">
        <v>0</v>
      </c>
      <c r="K3120" s="106"/>
      <c r="L3120" s="43"/>
      <c r="M3120" s="24"/>
      <c r="N3120" s="6"/>
      <c r="O3120" s="6" t="b">
        <v>0</v>
      </c>
      <c r="P3120" s="6"/>
      <c r="Q3120" s="6"/>
      <c r="R3120" s="6"/>
      <c r="S3120" s="6"/>
      <c r="T3120" s="6"/>
      <c r="U3120" s="6"/>
      <c r="V3120" s="6"/>
      <c r="W3120" s="6"/>
      <c r="X3120" s="6"/>
      <c r="Y3120" s="6"/>
      <c r="Z3120" s="43"/>
      <c r="AA3120" s="43"/>
      <c r="AB3120" s="43" t="s">
        <v>339</v>
      </c>
      <c r="AC3120" s="6" t="s">
        <v>339</v>
      </c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</row>
    <row r="3121">
      <c r="A3121" s="6"/>
      <c r="B3121" s="6"/>
      <c r="C3121" s="6"/>
      <c r="D3121" s="6"/>
      <c r="E3121" s="6"/>
      <c r="F3121" s="6" t="s">
        <v>96</v>
      </c>
      <c r="G3121" s="6"/>
      <c r="H3121" s="6" t="b">
        <v>0</v>
      </c>
      <c r="I3121" s="6" t="b">
        <v>0</v>
      </c>
      <c r="J3121" s="6" t="b">
        <v>0</v>
      </c>
      <c r="K3121" s="106"/>
      <c r="L3121" s="43"/>
      <c r="M3121" s="24"/>
      <c r="N3121" s="6"/>
      <c r="O3121" s="6" t="b">
        <v>0</v>
      </c>
      <c r="P3121" s="6"/>
      <c r="Q3121" s="6"/>
      <c r="R3121" s="6"/>
      <c r="S3121" s="6"/>
      <c r="T3121" s="6"/>
      <c r="U3121" s="6"/>
      <c r="V3121" s="6"/>
      <c r="W3121" s="6"/>
      <c r="X3121" s="6"/>
      <c r="Y3121" s="6"/>
      <c r="Z3121" s="43"/>
      <c r="AA3121" s="43"/>
      <c r="AB3121" s="43" t="s">
        <v>339</v>
      </c>
      <c r="AC3121" s="6" t="s">
        <v>339</v>
      </c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</row>
    <row r="3122">
      <c r="A3122" s="6"/>
      <c r="B3122" s="6"/>
      <c r="C3122" s="6"/>
      <c r="D3122" s="6"/>
      <c r="E3122" s="6"/>
      <c r="F3122" s="6" t="s">
        <v>96</v>
      </c>
      <c r="G3122" s="6"/>
      <c r="H3122" s="6" t="b">
        <v>0</v>
      </c>
      <c r="I3122" s="6" t="b">
        <v>0</v>
      </c>
      <c r="J3122" s="6" t="b">
        <v>0</v>
      </c>
      <c r="K3122" s="106"/>
      <c r="L3122" s="43"/>
      <c r="M3122" s="24"/>
      <c r="N3122" s="6"/>
      <c r="O3122" s="6" t="b">
        <v>0</v>
      </c>
      <c r="P3122" s="6"/>
      <c r="Q3122" s="6"/>
      <c r="R3122" s="6"/>
      <c r="S3122" s="6"/>
      <c r="T3122" s="6"/>
      <c r="U3122" s="6"/>
      <c r="V3122" s="6"/>
      <c r="W3122" s="6"/>
      <c r="X3122" s="6"/>
      <c r="Y3122" s="6"/>
      <c r="Z3122" s="43"/>
      <c r="AA3122" s="43"/>
      <c r="AB3122" s="43" t="s">
        <v>339</v>
      </c>
      <c r="AC3122" s="6" t="s">
        <v>339</v>
      </c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</row>
    <row r="3123">
      <c r="A3123" s="6"/>
      <c r="B3123" s="6"/>
      <c r="C3123" s="6"/>
      <c r="D3123" s="6"/>
      <c r="E3123" s="6"/>
      <c r="F3123" s="6" t="s">
        <v>96</v>
      </c>
      <c r="G3123" s="6"/>
      <c r="H3123" s="6" t="b">
        <v>0</v>
      </c>
      <c r="I3123" s="6" t="b">
        <v>0</v>
      </c>
      <c r="J3123" s="6" t="b">
        <v>0</v>
      </c>
      <c r="K3123" s="106"/>
      <c r="L3123" s="43"/>
      <c r="M3123" s="24"/>
      <c r="N3123" s="6"/>
      <c r="O3123" s="6" t="b">
        <v>0</v>
      </c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43"/>
      <c r="AA3123" s="43"/>
      <c r="AB3123" s="43" t="s">
        <v>339</v>
      </c>
      <c r="AC3123" s="6" t="s">
        <v>339</v>
      </c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</row>
    <row r="3124">
      <c r="A3124" s="6"/>
      <c r="B3124" s="6"/>
      <c r="C3124" s="6"/>
      <c r="D3124" s="6"/>
      <c r="E3124" s="6"/>
      <c r="F3124" s="6" t="s">
        <v>96</v>
      </c>
      <c r="G3124" s="6"/>
      <c r="H3124" s="6" t="b">
        <v>0</v>
      </c>
      <c r="I3124" s="6" t="b">
        <v>0</v>
      </c>
      <c r="J3124" s="6" t="b">
        <v>0</v>
      </c>
      <c r="K3124" s="106"/>
      <c r="L3124" s="43"/>
      <c r="M3124" s="24"/>
      <c r="N3124" s="6"/>
      <c r="O3124" s="6" t="b">
        <v>0</v>
      </c>
      <c r="P3124" s="6"/>
      <c r="Q3124" s="6"/>
      <c r="R3124" s="6"/>
      <c r="S3124" s="6"/>
      <c r="T3124" s="6"/>
      <c r="U3124" s="6"/>
      <c r="V3124" s="6"/>
      <c r="W3124" s="6"/>
      <c r="X3124" s="6"/>
      <c r="Y3124" s="6"/>
      <c r="Z3124" s="43"/>
      <c r="AA3124" s="43"/>
      <c r="AB3124" s="43" t="s">
        <v>339</v>
      </c>
      <c r="AC3124" s="6" t="s">
        <v>339</v>
      </c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</row>
    <row r="3125">
      <c r="A3125" s="6"/>
      <c r="B3125" s="6"/>
      <c r="C3125" s="6"/>
      <c r="D3125" s="6"/>
      <c r="E3125" s="6"/>
      <c r="F3125" s="6" t="s">
        <v>96</v>
      </c>
      <c r="G3125" s="6"/>
      <c r="H3125" s="6" t="b">
        <v>0</v>
      </c>
      <c r="I3125" s="6" t="b">
        <v>0</v>
      </c>
      <c r="J3125" s="6" t="b">
        <v>0</v>
      </c>
      <c r="K3125" s="106"/>
      <c r="L3125" s="43"/>
      <c r="M3125" s="24"/>
      <c r="N3125" s="6"/>
      <c r="O3125" s="6" t="b">
        <v>0</v>
      </c>
      <c r="P3125" s="6"/>
      <c r="Q3125" s="6"/>
      <c r="R3125" s="6"/>
      <c r="S3125" s="6"/>
      <c r="T3125" s="6"/>
      <c r="U3125" s="6"/>
      <c r="V3125" s="6"/>
      <c r="W3125" s="6"/>
      <c r="X3125" s="6"/>
      <c r="Y3125" s="6"/>
      <c r="Z3125" s="43"/>
      <c r="AA3125" s="43"/>
      <c r="AB3125" s="43" t="s">
        <v>339</v>
      </c>
      <c r="AC3125" s="6" t="s">
        <v>339</v>
      </c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</row>
    <row r="3126">
      <c r="A3126" s="6"/>
      <c r="B3126" s="6"/>
      <c r="C3126" s="6"/>
      <c r="D3126" s="6"/>
      <c r="E3126" s="6"/>
      <c r="F3126" s="6" t="s">
        <v>96</v>
      </c>
      <c r="G3126" s="6"/>
      <c r="H3126" s="6" t="b">
        <v>0</v>
      </c>
      <c r="I3126" s="6" t="b">
        <v>0</v>
      </c>
      <c r="J3126" s="6" t="b">
        <v>0</v>
      </c>
      <c r="K3126" s="106"/>
      <c r="L3126" s="43"/>
      <c r="M3126" s="24"/>
      <c r="N3126" s="6"/>
      <c r="O3126" s="6" t="b">
        <v>0</v>
      </c>
      <c r="P3126" s="6"/>
      <c r="Q3126" s="6"/>
      <c r="R3126" s="6"/>
      <c r="S3126" s="6"/>
      <c r="T3126" s="6"/>
      <c r="U3126" s="6"/>
      <c r="V3126" s="6"/>
      <c r="W3126" s="6"/>
      <c r="X3126" s="6"/>
      <c r="Y3126" s="6"/>
      <c r="Z3126" s="43"/>
      <c r="AA3126" s="43"/>
      <c r="AB3126" s="43" t="s">
        <v>339</v>
      </c>
      <c r="AC3126" s="6" t="s">
        <v>339</v>
      </c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</row>
    <row r="3127">
      <c r="A3127" s="6"/>
      <c r="B3127" s="6"/>
      <c r="C3127" s="6"/>
      <c r="D3127" s="6"/>
      <c r="E3127" s="6"/>
      <c r="F3127" s="6" t="s">
        <v>96</v>
      </c>
      <c r="G3127" s="6"/>
      <c r="H3127" s="6" t="b">
        <v>0</v>
      </c>
      <c r="I3127" s="6" t="b">
        <v>0</v>
      </c>
      <c r="J3127" s="6" t="b">
        <v>0</v>
      </c>
      <c r="K3127" s="106"/>
      <c r="L3127" s="43"/>
      <c r="M3127" s="24"/>
      <c r="N3127" s="6"/>
      <c r="O3127" s="6" t="b">
        <v>0</v>
      </c>
      <c r="P3127" s="6"/>
      <c r="Q3127" s="6"/>
      <c r="R3127" s="6"/>
      <c r="S3127" s="6"/>
      <c r="T3127" s="6"/>
      <c r="U3127" s="6"/>
      <c r="V3127" s="6"/>
      <c r="W3127" s="6"/>
      <c r="X3127" s="6"/>
      <c r="Y3127" s="6"/>
      <c r="Z3127" s="43"/>
      <c r="AA3127" s="43"/>
      <c r="AB3127" s="43" t="s">
        <v>339</v>
      </c>
      <c r="AC3127" s="6" t="s">
        <v>339</v>
      </c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</row>
    <row r="3128">
      <c r="A3128" s="6"/>
      <c r="B3128" s="6"/>
      <c r="C3128" s="6"/>
      <c r="D3128" s="6"/>
      <c r="E3128" s="6"/>
      <c r="F3128" s="6" t="s">
        <v>96</v>
      </c>
      <c r="G3128" s="6"/>
      <c r="H3128" s="6" t="b">
        <v>0</v>
      </c>
      <c r="I3128" s="6" t="b">
        <v>0</v>
      </c>
      <c r="J3128" s="6" t="b">
        <v>0</v>
      </c>
      <c r="K3128" s="106"/>
      <c r="L3128" s="43"/>
      <c r="M3128" s="24"/>
      <c r="N3128" s="6"/>
      <c r="O3128" s="6" t="b">
        <v>0</v>
      </c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43"/>
      <c r="AA3128" s="43"/>
      <c r="AB3128" s="43" t="s">
        <v>339</v>
      </c>
      <c r="AC3128" s="6" t="s">
        <v>339</v>
      </c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</row>
    <row r="3129">
      <c r="A3129" s="6"/>
      <c r="B3129" s="6"/>
      <c r="C3129" s="6"/>
      <c r="D3129" s="6"/>
      <c r="E3129" s="6"/>
      <c r="F3129" s="6" t="s">
        <v>96</v>
      </c>
      <c r="G3129" s="6"/>
      <c r="H3129" s="6" t="b">
        <v>0</v>
      </c>
      <c r="I3129" s="6" t="b">
        <v>0</v>
      </c>
      <c r="J3129" s="6" t="b">
        <v>0</v>
      </c>
      <c r="K3129" s="106"/>
      <c r="L3129" s="43"/>
      <c r="M3129" s="24"/>
      <c r="N3129" s="6"/>
      <c r="O3129" s="6" t="b">
        <v>0</v>
      </c>
      <c r="P3129" s="6"/>
      <c r="Q3129" s="6"/>
      <c r="R3129" s="6"/>
      <c r="S3129" s="6"/>
      <c r="T3129" s="6"/>
      <c r="U3129" s="6"/>
      <c r="V3129" s="6"/>
      <c r="W3129" s="6"/>
      <c r="X3129" s="6"/>
      <c r="Y3129" s="6"/>
      <c r="Z3129" s="43"/>
      <c r="AA3129" s="43"/>
      <c r="AB3129" s="43" t="s">
        <v>339</v>
      </c>
      <c r="AC3129" s="6" t="s">
        <v>339</v>
      </c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</row>
    <row r="3130">
      <c r="A3130" s="6"/>
      <c r="B3130" s="6"/>
      <c r="C3130" s="6"/>
      <c r="D3130" s="6"/>
      <c r="E3130" s="6"/>
      <c r="F3130" s="6" t="s">
        <v>96</v>
      </c>
      <c r="G3130" s="6"/>
      <c r="H3130" s="6" t="b">
        <v>0</v>
      </c>
      <c r="I3130" s="6" t="b">
        <v>0</v>
      </c>
      <c r="J3130" s="6" t="b">
        <v>0</v>
      </c>
      <c r="K3130" s="106"/>
      <c r="L3130" s="43"/>
      <c r="M3130" s="24"/>
      <c r="N3130" s="6"/>
      <c r="O3130" s="6" t="b">
        <v>0</v>
      </c>
      <c r="P3130" s="6"/>
      <c r="Q3130" s="6"/>
      <c r="R3130" s="6"/>
      <c r="S3130" s="6"/>
      <c r="T3130" s="6"/>
      <c r="U3130" s="6"/>
      <c r="V3130" s="6"/>
      <c r="W3130" s="6"/>
      <c r="X3130" s="6"/>
      <c r="Y3130" s="6"/>
      <c r="Z3130" s="43"/>
      <c r="AA3130" s="43"/>
      <c r="AB3130" s="43" t="s">
        <v>339</v>
      </c>
      <c r="AC3130" s="6" t="s">
        <v>339</v>
      </c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</row>
    <row r="3131">
      <c r="A3131" s="6"/>
      <c r="B3131" s="6"/>
      <c r="C3131" s="6"/>
      <c r="D3131" s="6"/>
      <c r="E3131" s="6"/>
      <c r="F3131" s="6" t="s">
        <v>96</v>
      </c>
      <c r="G3131" s="6"/>
      <c r="H3131" s="6" t="b">
        <v>0</v>
      </c>
      <c r="I3131" s="6" t="b">
        <v>0</v>
      </c>
      <c r="J3131" s="6" t="b">
        <v>0</v>
      </c>
      <c r="K3131" s="106"/>
      <c r="L3131" s="43"/>
      <c r="M3131" s="24"/>
      <c r="N3131" s="6"/>
      <c r="O3131" s="6" t="b">
        <v>0</v>
      </c>
      <c r="P3131" s="6"/>
      <c r="Q3131" s="6"/>
      <c r="R3131" s="6"/>
      <c r="S3131" s="6"/>
      <c r="T3131" s="6"/>
      <c r="U3131" s="6"/>
      <c r="V3131" s="6"/>
      <c r="W3131" s="6"/>
      <c r="X3131" s="6"/>
      <c r="Y3131" s="6"/>
      <c r="Z3131" s="43"/>
      <c r="AA3131" s="43"/>
      <c r="AB3131" s="43" t="s">
        <v>339</v>
      </c>
      <c r="AC3131" s="6" t="s">
        <v>339</v>
      </c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</row>
    <row r="3132">
      <c r="A3132" s="6"/>
      <c r="B3132" s="6"/>
      <c r="C3132" s="6"/>
      <c r="D3132" s="6"/>
      <c r="E3132" s="6"/>
      <c r="F3132" s="6" t="s">
        <v>96</v>
      </c>
      <c r="G3132" s="6"/>
      <c r="H3132" s="6" t="b">
        <v>0</v>
      </c>
      <c r="I3132" s="6" t="b">
        <v>0</v>
      </c>
      <c r="J3132" s="6" t="b">
        <v>0</v>
      </c>
      <c r="K3132" s="106"/>
      <c r="L3132" s="43"/>
      <c r="M3132" s="24"/>
      <c r="N3132" s="6"/>
      <c r="O3132" s="6" t="b">
        <v>0</v>
      </c>
      <c r="P3132" s="6"/>
      <c r="Q3132" s="6"/>
      <c r="R3132" s="6"/>
      <c r="S3132" s="6"/>
      <c r="T3132" s="6"/>
      <c r="U3132" s="6"/>
      <c r="V3132" s="6"/>
      <c r="W3132" s="6"/>
      <c r="X3132" s="6"/>
      <c r="Y3132" s="6"/>
      <c r="Z3132" s="43"/>
      <c r="AA3132" s="43"/>
      <c r="AB3132" s="43" t="s">
        <v>339</v>
      </c>
      <c r="AC3132" s="6" t="s">
        <v>339</v>
      </c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</row>
    <row r="3133">
      <c r="A3133" s="6"/>
      <c r="B3133" s="6"/>
      <c r="C3133" s="6"/>
      <c r="D3133" s="6"/>
      <c r="E3133" s="6"/>
      <c r="F3133" s="6" t="s">
        <v>96</v>
      </c>
      <c r="G3133" s="6"/>
      <c r="H3133" s="6" t="b">
        <v>0</v>
      </c>
      <c r="I3133" s="6" t="b">
        <v>0</v>
      </c>
      <c r="J3133" s="6" t="b">
        <v>0</v>
      </c>
      <c r="K3133" s="106"/>
      <c r="L3133" s="43"/>
      <c r="M3133" s="24"/>
      <c r="N3133" s="6"/>
      <c r="O3133" s="6" t="b">
        <v>0</v>
      </c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43"/>
      <c r="AA3133" s="43"/>
      <c r="AB3133" s="43" t="s">
        <v>339</v>
      </c>
      <c r="AC3133" s="6" t="s">
        <v>339</v>
      </c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</row>
    <row r="3134">
      <c r="A3134" s="6"/>
      <c r="B3134" s="6"/>
      <c r="C3134" s="6"/>
      <c r="D3134" s="6"/>
      <c r="E3134" s="6"/>
      <c r="F3134" s="6" t="s">
        <v>96</v>
      </c>
      <c r="G3134" s="6"/>
      <c r="H3134" s="6" t="b">
        <v>0</v>
      </c>
      <c r="I3134" s="6" t="b">
        <v>0</v>
      </c>
      <c r="J3134" s="6" t="b">
        <v>0</v>
      </c>
      <c r="K3134" s="106"/>
      <c r="L3134" s="43"/>
      <c r="M3134" s="24"/>
      <c r="N3134" s="6"/>
      <c r="O3134" s="6" t="b">
        <v>0</v>
      </c>
      <c r="P3134" s="6"/>
      <c r="Q3134" s="6"/>
      <c r="R3134" s="6"/>
      <c r="S3134" s="6"/>
      <c r="T3134" s="6"/>
      <c r="U3134" s="6"/>
      <c r="V3134" s="6"/>
      <c r="W3134" s="6"/>
      <c r="X3134" s="6"/>
      <c r="Y3134" s="6"/>
      <c r="Z3134" s="43"/>
      <c r="AA3134" s="43"/>
      <c r="AB3134" s="43" t="s">
        <v>339</v>
      </c>
      <c r="AC3134" s="6" t="s">
        <v>339</v>
      </c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</row>
    <row r="3135">
      <c r="A3135" s="6"/>
      <c r="B3135" s="6"/>
      <c r="C3135" s="6"/>
      <c r="D3135" s="6"/>
      <c r="E3135" s="6"/>
      <c r="F3135" s="6" t="s">
        <v>96</v>
      </c>
      <c r="G3135" s="6"/>
      <c r="H3135" s="6" t="b">
        <v>0</v>
      </c>
      <c r="I3135" s="6" t="b">
        <v>0</v>
      </c>
      <c r="J3135" s="6" t="b">
        <v>0</v>
      </c>
      <c r="K3135" s="106"/>
      <c r="L3135" s="43"/>
      <c r="M3135" s="24"/>
      <c r="N3135" s="6"/>
      <c r="O3135" s="6" t="b">
        <v>0</v>
      </c>
      <c r="P3135" s="6"/>
      <c r="Q3135" s="6"/>
      <c r="R3135" s="6"/>
      <c r="S3135" s="6"/>
      <c r="T3135" s="6"/>
      <c r="U3135" s="6"/>
      <c r="V3135" s="6"/>
      <c r="W3135" s="6"/>
      <c r="X3135" s="6"/>
      <c r="Y3135" s="6"/>
      <c r="Z3135" s="43"/>
      <c r="AA3135" s="43"/>
      <c r="AB3135" s="43" t="s">
        <v>339</v>
      </c>
      <c r="AC3135" s="6" t="s">
        <v>339</v>
      </c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</row>
    <row r="3136">
      <c r="A3136" s="6"/>
      <c r="B3136" s="6"/>
      <c r="C3136" s="6"/>
      <c r="D3136" s="6"/>
      <c r="E3136" s="6"/>
      <c r="F3136" s="6" t="s">
        <v>96</v>
      </c>
      <c r="G3136" s="6"/>
      <c r="H3136" s="6" t="b">
        <v>0</v>
      </c>
      <c r="I3136" s="6" t="b">
        <v>0</v>
      </c>
      <c r="J3136" s="6" t="b">
        <v>0</v>
      </c>
      <c r="K3136" s="106"/>
      <c r="L3136" s="43"/>
      <c r="M3136" s="24"/>
      <c r="N3136" s="6"/>
      <c r="O3136" s="6" t="b">
        <v>0</v>
      </c>
      <c r="P3136" s="6"/>
      <c r="Q3136" s="6"/>
      <c r="R3136" s="6"/>
      <c r="S3136" s="6"/>
      <c r="T3136" s="6"/>
      <c r="U3136" s="6"/>
      <c r="V3136" s="6"/>
      <c r="W3136" s="6"/>
      <c r="X3136" s="6"/>
      <c r="Y3136" s="6"/>
      <c r="Z3136" s="43"/>
      <c r="AA3136" s="43"/>
      <c r="AB3136" s="43" t="s">
        <v>339</v>
      </c>
      <c r="AC3136" s="6" t="s">
        <v>339</v>
      </c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</row>
    <row r="3137">
      <c r="A3137" s="6"/>
      <c r="B3137" s="6"/>
      <c r="C3137" s="6"/>
      <c r="D3137" s="6"/>
      <c r="E3137" s="6"/>
      <c r="F3137" s="6" t="s">
        <v>96</v>
      </c>
      <c r="G3137" s="6"/>
      <c r="H3137" s="6" t="b">
        <v>0</v>
      </c>
      <c r="I3137" s="6" t="b">
        <v>0</v>
      </c>
      <c r="J3137" s="6" t="b">
        <v>0</v>
      </c>
      <c r="K3137" s="106"/>
      <c r="L3137" s="43"/>
      <c r="M3137" s="24"/>
      <c r="N3137" s="6"/>
      <c r="O3137" s="6" t="b">
        <v>0</v>
      </c>
      <c r="P3137" s="6"/>
      <c r="Q3137" s="6"/>
      <c r="R3137" s="6"/>
      <c r="S3137" s="6"/>
      <c r="T3137" s="6"/>
      <c r="U3137" s="6"/>
      <c r="V3137" s="6"/>
      <c r="W3137" s="6"/>
      <c r="X3137" s="6"/>
      <c r="Y3137" s="6"/>
      <c r="Z3137" s="43"/>
      <c r="AA3137" s="43"/>
      <c r="AB3137" s="43" t="s">
        <v>339</v>
      </c>
      <c r="AC3137" s="6" t="s">
        <v>339</v>
      </c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</row>
    <row r="3138">
      <c r="A3138" s="6"/>
      <c r="B3138" s="6"/>
      <c r="C3138" s="6"/>
      <c r="D3138" s="6"/>
      <c r="E3138" s="6"/>
      <c r="F3138" s="6" t="s">
        <v>96</v>
      </c>
      <c r="G3138" s="6"/>
      <c r="H3138" s="6" t="b">
        <v>0</v>
      </c>
      <c r="I3138" s="6" t="b">
        <v>0</v>
      </c>
      <c r="J3138" s="6" t="b">
        <v>0</v>
      </c>
      <c r="K3138" s="106"/>
      <c r="L3138" s="43"/>
      <c r="M3138" s="24"/>
      <c r="N3138" s="6"/>
      <c r="O3138" s="6" t="b">
        <v>0</v>
      </c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43"/>
      <c r="AA3138" s="43"/>
      <c r="AB3138" s="43" t="s">
        <v>339</v>
      </c>
      <c r="AC3138" s="6" t="s">
        <v>339</v>
      </c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</row>
    <row r="3139">
      <c r="A3139" s="6"/>
      <c r="B3139" s="6"/>
      <c r="C3139" s="6"/>
      <c r="D3139" s="6"/>
      <c r="E3139" s="6"/>
      <c r="F3139" s="6" t="s">
        <v>96</v>
      </c>
      <c r="G3139" s="6"/>
      <c r="H3139" s="6" t="b">
        <v>0</v>
      </c>
      <c r="I3139" s="6" t="b">
        <v>0</v>
      </c>
      <c r="J3139" s="6" t="b">
        <v>0</v>
      </c>
      <c r="K3139" s="106"/>
      <c r="L3139" s="43"/>
      <c r="M3139" s="24"/>
      <c r="N3139" s="6"/>
      <c r="O3139" s="6" t="b">
        <v>0</v>
      </c>
      <c r="P3139" s="6"/>
      <c r="Q3139" s="6"/>
      <c r="R3139" s="6"/>
      <c r="S3139" s="6"/>
      <c r="T3139" s="6"/>
      <c r="U3139" s="6"/>
      <c r="V3139" s="6"/>
      <c r="W3139" s="6"/>
      <c r="X3139" s="6"/>
      <c r="Y3139" s="6"/>
      <c r="Z3139" s="43"/>
      <c r="AA3139" s="43"/>
      <c r="AB3139" s="43" t="s">
        <v>339</v>
      </c>
      <c r="AC3139" s="6" t="s">
        <v>339</v>
      </c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</row>
    <row r="3140">
      <c r="A3140" s="6"/>
      <c r="B3140" s="6"/>
      <c r="C3140" s="6"/>
      <c r="D3140" s="6"/>
      <c r="E3140" s="6"/>
      <c r="F3140" s="6" t="s">
        <v>96</v>
      </c>
      <c r="G3140" s="6"/>
      <c r="H3140" s="6" t="b">
        <v>0</v>
      </c>
      <c r="I3140" s="6" t="b">
        <v>0</v>
      </c>
      <c r="J3140" s="6" t="b">
        <v>0</v>
      </c>
      <c r="K3140" s="106"/>
      <c r="L3140" s="43"/>
      <c r="M3140" s="24"/>
      <c r="N3140" s="6"/>
      <c r="O3140" s="6" t="b">
        <v>0</v>
      </c>
      <c r="P3140" s="6"/>
      <c r="Q3140" s="6"/>
      <c r="R3140" s="6"/>
      <c r="S3140" s="6"/>
      <c r="T3140" s="6"/>
      <c r="U3140" s="6"/>
      <c r="V3140" s="6"/>
      <c r="W3140" s="6"/>
      <c r="X3140" s="6"/>
      <c r="Y3140" s="6"/>
      <c r="Z3140" s="43"/>
      <c r="AA3140" s="43"/>
      <c r="AB3140" s="43" t="s">
        <v>339</v>
      </c>
      <c r="AC3140" s="6" t="s">
        <v>339</v>
      </c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</row>
    <row r="3141">
      <c r="A3141" s="6"/>
      <c r="B3141" s="6"/>
      <c r="C3141" s="6"/>
      <c r="D3141" s="6"/>
      <c r="E3141" s="6"/>
      <c r="F3141" s="6" t="s">
        <v>96</v>
      </c>
      <c r="G3141" s="6"/>
      <c r="H3141" s="6" t="b">
        <v>0</v>
      </c>
      <c r="I3141" s="6" t="b">
        <v>0</v>
      </c>
      <c r="J3141" s="6" t="b">
        <v>0</v>
      </c>
      <c r="K3141" s="106"/>
      <c r="L3141" s="43"/>
      <c r="M3141" s="24"/>
      <c r="N3141" s="6"/>
      <c r="O3141" s="6" t="b">
        <v>0</v>
      </c>
      <c r="P3141" s="6"/>
      <c r="Q3141" s="6"/>
      <c r="R3141" s="6"/>
      <c r="S3141" s="6"/>
      <c r="T3141" s="6"/>
      <c r="U3141" s="6"/>
      <c r="V3141" s="6"/>
      <c r="W3141" s="6"/>
      <c r="X3141" s="6"/>
      <c r="Y3141" s="6"/>
      <c r="Z3141" s="43"/>
      <c r="AA3141" s="43"/>
      <c r="AB3141" s="43" t="s">
        <v>339</v>
      </c>
      <c r="AC3141" s="6" t="s">
        <v>339</v>
      </c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</row>
    <row r="3142">
      <c r="A3142" s="6"/>
      <c r="B3142" s="6"/>
      <c r="C3142" s="6"/>
      <c r="D3142" s="6"/>
      <c r="E3142" s="6"/>
      <c r="F3142" s="6" t="s">
        <v>96</v>
      </c>
      <c r="G3142" s="6"/>
      <c r="H3142" s="6" t="b">
        <v>0</v>
      </c>
      <c r="I3142" s="6" t="b">
        <v>0</v>
      </c>
      <c r="J3142" s="6" t="b">
        <v>0</v>
      </c>
      <c r="K3142" s="106"/>
      <c r="L3142" s="43"/>
      <c r="M3142" s="24"/>
      <c r="N3142" s="6"/>
      <c r="O3142" s="6" t="b">
        <v>0</v>
      </c>
      <c r="P3142" s="6"/>
      <c r="Q3142" s="6"/>
      <c r="R3142" s="6"/>
      <c r="S3142" s="6"/>
      <c r="T3142" s="6"/>
      <c r="U3142" s="6"/>
      <c r="V3142" s="6"/>
      <c r="W3142" s="6"/>
      <c r="X3142" s="6"/>
      <c r="Y3142" s="6"/>
      <c r="Z3142" s="43"/>
      <c r="AA3142" s="43"/>
      <c r="AB3142" s="43" t="s">
        <v>339</v>
      </c>
      <c r="AC3142" s="6" t="s">
        <v>339</v>
      </c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</row>
    <row r="3143">
      <c r="A3143" s="6"/>
      <c r="B3143" s="6"/>
      <c r="C3143" s="6"/>
      <c r="D3143" s="6"/>
      <c r="E3143" s="6"/>
      <c r="F3143" s="6" t="s">
        <v>96</v>
      </c>
      <c r="G3143" s="6"/>
      <c r="H3143" s="6" t="b">
        <v>0</v>
      </c>
      <c r="I3143" s="6" t="b">
        <v>0</v>
      </c>
      <c r="J3143" s="6" t="b">
        <v>0</v>
      </c>
      <c r="K3143" s="106"/>
      <c r="L3143" s="43"/>
      <c r="M3143" s="24"/>
      <c r="N3143" s="6"/>
      <c r="O3143" s="6" t="b">
        <v>0</v>
      </c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43"/>
      <c r="AA3143" s="43"/>
      <c r="AB3143" s="43" t="s">
        <v>339</v>
      </c>
      <c r="AC3143" s="6" t="s">
        <v>339</v>
      </c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</row>
    <row r="3144">
      <c r="A3144" s="6"/>
      <c r="B3144" s="6"/>
      <c r="C3144" s="6"/>
      <c r="D3144" s="6"/>
      <c r="E3144" s="6"/>
      <c r="F3144" s="6" t="s">
        <v>96</v>
      </c>
      <c r="G3144" s="6"/>
      <c r="H3144" s="6" t="b">
        <v>0</v>
      </c>
      <c r="I3144" s="6" t="b">
        <v>0</v>
      </c>
      <c r="J3144" s="6" t="b">
        <v>0</v>
      </c>
      <c r="K3144" s="106"/>
      <c r="L3144" s="43"/>
      <c r="M3144" s="24"/>
      <c r="N3144" s="6"/>
      <c r="O3144" s="6" t="b">
        <v>0</v>
      </c>
      <c r="P3144" s="6"/>
      <c r="Q3144" s="6"/>
      <c r="R3144" s="6"/>
      <c r="S3144" s="6"/>
      <c r="T3144" s="6"/>
      <c r="U3144" s="6"/>
      <c r="V3144" s="6"/>
      <c r="W3144" s="6"/>
      <c r="X3144" s="6"/>
      <c r="Y3144" s="6"/>
      <c r="Z3144" s="43"/>
      <c r="AA3144" s="43"/>
      <c r="AB3144" s="43" t="s">
        <v>339</v>
      </c>
      <c r="AC3144" s="6" t="s">
        <v>339</v>
      </c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</row>
    <row r="3145">
      <c r="A3145" s="6"/>
      <c r="B3145" s="6"/>
      <c r="C3145" s="6"/>
      <c r="D3145" s="6"/>
      <c r="E3145" s="6"/>
      <c r="F3145" s="6" t="s">
        <v>96</v>
      </c>
      <c r="G3145" s="6"/>
      <c r="H3145" s="6" t="b">
        <v>0</v>
      </c>
      <c r="I3145" s="6" t="b">
        <v>0</v>
      </c>
      <c r="J3145" s="6" t="b">
        <v>0</v>
      </c>
      <c r="K3145" s="106"/>
      <c r="L3145" s="43"/>
      <c r="M3145" s="24"/>
      <c r="N3145" s="6"/>
      <c r="O3145" s="6" t="b">
        <v>0</v>
      </c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43"/>
      <c r="AA3145" s="43"/>
      <c r="AB3145" s="43" t="s">
        <v>339</v>
      </c>
      <c r="AC3145" s="6" t="s">
        <v>339</v>
      </c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</row>
    <row r="3146">
      <c r="A3146" s="6"/>
      <c r="B3146" s="6"/>
      <c r="C3146" s="6"/>
      <c r="D3146" s="6"/>
      <c r="E3146" s="6"/>
      <c r="F3146" s="6" t="s">
        <v>96</v>
      </c>
      <c r="G3146" s="6"/>
      <c r="H3146" s="6" t="b">
        <v>0</v>
      </c>
      <c r="I3146" s="6" t="b">
        <v>0</v>
      </c>
      <c r="J3146" s="6" t="b">
        <v>0</v>
      </c>
      <c r="K3146" s="106"/>
      <c r="L3146" s="43"/>
      <c r="M3146" s="24"/>
      <c r="N3146" s="6"/>
      <c r="O3146" s="6" t="b">
        <v>0</v>
      </c>
      <c r="P3146" s="6"/>
      <c r="Q3146" s="6"/>
      <c r="R3146" s="6"/>
      <c r="S3146" s="6"/>
      <c r="T3146" s="6"/>
      <c r="U3146" s="6"/>
      <c r="V3146" s="6"/>
      <c r="W3146" s="6"/>
      <c r="X3146" s="6"/>
      <c r="Y3146" s="6"/>
      <c r="Z3146" s="43"/>
      <c r="AA3146" s="43"/>
      <c r="AB3146" s="43" t="s">
        <v>339</v>
      </c>
      <c r="AC3146" s="6" t="s">
        <v>339</v>
      </c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</row>
    <row r="3147">
      <c r="A3147" s="6"/>
      <c r="B3147" s="6"/>
      <c r="C3147" s="6"/>
      <c r="D3147" s="6"/>
      <c r="E3147" s="6"/>
      <c r="F3147" s="6" t="s">
        <v>96</v>
      </c>
      <c r="G3147" s="6"/>
      <c r="H3147" s="6" t="b">
        <v>0</v>
      </c>
      <c r="I3147" s="6" t="b">
        <v>0</v>
      </c>
      <c r="J3147" s="6" t="b">
        <v>0</v>
      </c>
      <c r="K3147" s="106"/>
      <c r="L3147" s="43"/>
      <c r="M3147" s="24"/>
      <c r="N3147" s="6"/>
      <c r="O3147" s="6" t="b">
        <v>0</v>
      </c>
      <c r="P3147" s="6"/>
      <c r="Q3147" s="6"/>
      <c r="R3147" s="6"/>
      <c r="S3147" s="6"/>
      <c r="T3147" s="6"/>
      <c r="U3147" s="6"/>
      <c r="V3147" s="6"/>
      <c r="W3147" s="6"/>
      <c r="X3147" s="6"/>
      <c r="Y3147" s="6"/>
      <c r="Z3147" s="43"/>
      <c r="AA3147" s="43"/>
      <c r="AB3147" s="43" t="s">
        <v>339</v>
      </c>
      <c r="AC3147" s="6" t="s">
        <v>339</v>
      </c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</row>
    <row r="3148">
      <c r="A3148" s="6"/>
      <c r="B3148" s="6"/>
      <c r="C3148" s="6"/>
      <c r="D3148" s="6"/>
      <c r="E3148" s="6"/>
      <c r="F3148" s="6" t="s">
        <v>96</v>
      </c>
      <c r="G3148" s="6"/>
      <c r="H3148" s="6" t="b">
        <v>0</v>
      </c>
      <c r="I3148" s="6" t="b">
        <v>0</v>
      </c>
      <c r="J3148" s="6" t="b">
        <v>0</v>
      </c>
      <c r="K3148" s="106"/>
      <c r="L3148" s="43"/>
      <c r="M3148" s="24"/>
      <c r="N3148" s="6"/>
      <c r="O3148" s="6" t="b">
        <v>0</v>
      </c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43"/>
      <c r="AA3148" s="43"/>
      <c r="AB3148" s="43" t="s">
        <v>339</v>
      </c>
      <c r="AC3148" s="6" t="s">
        <v>339</v>
      </c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</row>
    <row r="3149">
      <c r="A3149" s="6"/>
      <c r="B3149" s="6"/>
      <c r="C3149" s="6"/>
      <c r="D3149" s="6"/>
      <c r="E3149" s="6"/>
      <c r="F3149" s="6" t="s">
        <v>96</v>
      </c>
      <c r="G3149" s="6"/>
      <c r="H3149" s="6" t="b">
        <v>0</v>
      </c>
      <c r="I3149" s="6" t="b">
        <v>0</v>
      </c>
      <c r="J3149" s="6" t="b">
        <v>0</v>
      </c>
      <c r="K3149" s="106"/>
      <c r="L3149" s="43"/>
      <c r="M3149" s="24"/>
      <c r="N3149" s="6"/>
      <c r="O3149" s="6" t="b">
        <v>0</v>
      </c>
      <c r="P3149" s="6"/>
      <c r="Q3149" s="6"/>
      <c r="R3149" s="6"/>
      <c r="S3149" s="6"/>
      <c r="T3149" s="6"/>
      <c r="U3149" s="6"/>
      <c r="V3149" s="6"/>
      <c r="W3149" s="6"/>
      <c r="X3149" s="6"/>
      <c r="Y3149" s="6"/>
      <c r="Z3149" s="43"/>
      <c r="AA3149" s="43"/>
      <c r="AB3149" s="43" t="s">
        <v>339</v>
      </c>
      <c r="AC3149" s="6" t="s">
        <v>339</v>
      </c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</row>
    <row r="3150">
      <c r="A3150" s="6"/>
      <c r="B3150" s="6"/>
      <c r="C3150" s="6"/>
      <c r="D3150" s="6"/>
      <c r="E3150" s="6"/>
      <c r="F3150" s="6" t="s">
        <v>96</v>
      </c>
      <c r="G3150" s="6"/>
      <c r="H3150" s="6" t="b">
        <v>0</v>
      </c>
      <c r="I3150" s="6" t="b">
        <v>0</v>
      </c>
      <c r="J3150" s="6" t="b">
        <v>0</v>
      </c>
      <c r="K3150" s="106"/>
      <c r="L3150" s="43"/>
      <c r="M3150" s="24"/>
      <c r="N3150" s="6"/>
      <c r="O3150" s="6" t="b">
        <v>0</v>
      </c>
      <c r="P3150" s="6"/>
      <c r="Q3150" s="6"/>
      <c r="R3150" s="6"/>
      <c r="S3150" s="6"/>
      <c r="T3150" s="6"/>
      <c r="U3150" s="6"/>
      <c r="V3150" s="6"/>
      <c r="W3150" s="6"/>
      <c r="X3150" s="6"/>
      <c r="Y3150" s="6"/>
      <c r="Z3150" s="43"/>
      <c r="AA3150" s="43"/>
      <c r="AB3150" s="43" t="s">
        <v>339</v>
      </c>
      <c r="AC3150" s="6" t="s">
        <v>339</v>
      </c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</row>
    <row r="3151">
      <c r="A3151" s="6"/>
      <c r="B3151" s="6"/>
      <c r="C3151" s="6"/>
      <c r="D3151" s="6"/>
      <c r="E3151" s="6"/>
      <c r="F3151" s="6" t="s">
        <v>96</v>
      </c>
      <c r="G3151" s="6"/>
      <c r="H3151" s="6" t="b">
        <v>0</v>
      </c>
      <c r="I3151" s="6" t="b">
        <v>0</v>
      </c>
      <c r="J3151" s="6" t="b">
        <v>0</v>
      </c>
      <c r="K3151" s="106"/>
      <c r="L3151" s="43"/>
      <c r="M3151" s="24"/>
      <c r="N3151" s="6"/>
      <c r="O3151" s="6" t="b">
        <v>0</v>
      </c>
      <c r="P3151" s="6"/>
      <c r="Q3151" s="6"/>
      <c r="R3151" s="6"/>
      <c r="S3151" s="6"/>
      <c r="T3151" s="6"/>
      <c r="U3151" s="6"/>
      <c r="V3151" s="6"/>
      <c r="W3151" s="6"/>
      <c r="X3151" s="6"/>
      <c r="Y3151" s="6"/>
      <c r="Z3151" s="43"/>
      <c r="AA3151" s="43"/>
      <c r="AB3151" s="43" t="s">
        <v>339</v>
      </c>
      <c r="AC3151" s="6" t="s">
        <v>339</v>
      </c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</row>
    <row r="3152">
      <c r="A3152" s="6"/>
      <c r="B3152" s="6"/>
      <c r="C3152" s="6"/>
      <c r="D3152" s="6"/>
      <c r="E3152" s="6"/>
      <c r="F3152" s="6" t="s">
        <v>96</v>
      </c>
      <c r="G3152" s="6"/>
      <c r="H3152" s="6" t="b">
        <v>0</v>
      </c>
      <c r="I3152" s="6" t="b">
        <v>0</v>
      </c>
      <c r="J3152" s="6" t="b">
        <v>0</v>
      </c>
      <c r="K3152" s="106"/>
      <c r="L3152" s="43"/>
      <c r="M3152" s="24"/>
      <c r="N3152" s="6"/>
      <c r="O3152" s="6" t="b">
        <v>0</v>
      </c>
      <c r="P3152" s="6"/>
      <c r="Q3152" s="6"/>
      <c r="R3152" s="6"/>
      <c r="S3152" s="6"/>
      <c r="T3152" s="6"/>
      <c r="U3152" s="6"/>
      <c r="V3152" s="6"/>
      <c r="W3152" s="6"/>
      <c r="X3152" s="6"/>
      <c r="Y3152" s="6"/>
      <c r="Z3152" s="43"/>
      <c r="AA3152" s="43"/>
      <c r="AB3152" s="43" t="s">
        <v>339</v>
      </c>
      <c r="AC3152" s="6" t="s">
        <v>339</v>
      </c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</row>
    <row r="3153">
      <c r="A3153" s="6"/>
      <c r="B3153" s="6"/>
      <c r="C3153" s="6"/>
      <c r="D3153" s="6"/>
      <c r="E3153" s="6"/>
      <c r="F3153" s="6" t="s">
        <v>96</v>
      </c>
      <c r="G3153" s="6"/>
      <c r="H3153" s="6" t="b">
        <v>0</v>
      </c>
      <c r="I3153" s="6" t="b">
        <v>0</v>
      </c>
      <c r="J3153" s="6" t="b">
        <v>0</v>
      </c>
      <c r="K3153" s="106"/>
      <c r="L3153" s="43"/>
      <c r="M3153" s="24"/>
      <c r="N3153" s="6"/>
      <c r="O3153" s="6" t="b">
        <v>0</v>
      </c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43"/>
      <c r="AA3153" s="43"/>
      <c r="AB3153" s="43" t="s">
        <v>339</v>
      </c>
      <c r="AC3153" s="6" t="s">
        <v>339</v>
      </c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</row>
    <row r="3154">
      <c r="A3154" s="6"/>
      <c r="B3154" s="6"/>
      <c r="C3154" s="6"/>
      <c r="D3154" s="6"/>
      <c r="E3154" s="6"/>
      <c r="F3154" s="6" t="s">
        <v>96</v>
      </c>
      <c r="G3154" s="6"/>
      <c r="H3154" s="6" t="b">
        <v>0</v>
      </c>
      <c r="I3154" s="6" t="b">
        <v>0</v>
      </c>
      <c r="J3154" s="6" t="b">
        <v>0</v>
      </c>
      <c r="K3154" s="106"/>
      <c r="L3154" s="43"/>
      <c r="M3154" s="24"/>
      <c r="N3154" s="6"/>
      <c r="O3154" s="6" t="b">
        <v>0</v>
      </c>
      <c r="P3154" s="6"/>
      <c r="Q3154" s="6"/>
      <c r="R3154" s="6"/>
      <c r="S3154" s="6"/>
      <c r="T3154" s="6"/>
      <c r="U3154" s="6"/>
      <c r="V3154" s="6"/>
      <c r="W3154" s="6"/>
      <c r="X3154" s="6"/>
      <c r="Y3154" s="6"/>
      <c r="Z3154" s="43"/>
      <c r="AA3154" s="43"/>
      <c r="AB3154" s="43" t="s">
        <v>339</v>
      </c>
      <c r="AC3154" s="6" t="s">
        <v>339</v>
      </c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</row>
    <row r="3155">
      <c r="A3155" s="6"/>
      <c r="B3155" s="6"/>
      <c r="C3155" s="6"/>
      <c r="D3155" s="6"/>
      <c r="E3155" s="6"/>
      <c r="F3155" s="6" t="s">
        <v>96</v>
      </c>
      <c r="G3155" s="6"/>
      <c r="H3155" s="6" t="b">
        <v>0</v>
      </c>
      <c r="I3155" s="6" t="b">
        <v>0</v>
      </c>
      <c r="J3155" s="6" t="b">
        <v>0</v>
      </c>
      <c r="K3155" s="106"/>
      <c r="L3155" s="43"/>
      <c r="M3155" s="24"/>
      <c r="N3155" s="6"/>
      <c r="O3155" s="6" t="b">
        <v>0</v>
      </c>
      <c r="P3155" s="6"/>
      <c r="Q3155" s="6"/>
      <c r="R3155" s="6"/>
      <c r="S3155" s="6"/>
      <c r="T3155" s="6"/>
      <c r="U3155" s="6"/>
      <c r="V3155" s="6"/>
      <c r="W3155" s="6"/>
      <c r="X3155" s="6"/>
      <c r="Y3155" s="6"/>
      <c r="Z3155" s="43"/>
      <c r="AA3155" s="43"/>
      <c r="AB3155" s="43" t="s">
        <v>339</v>
      </c>
      <c r="AC3155" s="6" t="s">
        <v>339</v>
      </c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</row>
    <row r="3156">
      <c r="A3156" s="6"/>
      <c r="B3156" s="6"/>
      <c r="C3156" s="6"/>
      <c r="D3156" s="6"/>
      <c r="E3156" s="6"/>
      <c r="F3156" s="6" t="s">
        <v>96</v>
      </c>
      <c r="G3156" s="6"/>
      <c r="H3156" s="6" t="b">
        <v>0</v>
      </c>
      <c r="I3156" s="6" t="b">
        <v>0</v>
      </c>
      <c r="J3156" s="6" t="b">
        <v>0</v>
      </c>
      <c r="K3156" s="106"/>
      <c r="L3156" s="43"/>
      <c r="M3156" s="24"/>
      <c r="N3156" s="6"/>
      <c r="O3156" s="6" t="b">
        <v>0</v>
      </c>
      <c r="P3156" s="6"/>
      <c r="Q3156" s="6"/>
      <c r="R3156" s="6"/>
      <c r="S3156" s="6"/>
      <c r="T3156" s="6"/>
      <c r="U3156" s="6"/>
      <c r="V3156" s="6"/>
      <c r="W3156" s="6"/>
      <c r="X3156" s="6"/>
      <c r="Y3156" s="6"/>
      <c r="Z3156" s="43"/>
      <c r="AA3156" s="43"/>
      <c r="AB3156" s="43" t="s">
        <v>339</v>
      </c>
      <c r="AC3156" s="6" t="s">
        <v>339</v>
      </c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</row>
    <row r="3157">
      <c r="A3157" s="6"/>
      <c r="B3157" s="6"/>
      <c r="C3157" s="6"/>
      <c r="D3157" s="6"/>
      <c r="E3157" s="6"/>
      <c r="F3157" s="6" t="s">
        <v>96</v>
      </c>
      <c r="G3157" s="6"/>
      <c r="H3157" s="6" t="b">
        <v>0</v>
      </c>
      <c r="I3157" s="6" t="b">
        <v>0</v>
      </c>
      <c r="J3157" s="6" t="b">
        <v>0</v>
      </c>
      <c r="K3157" s="106"/>
      <c r="L3157" s="43"/>
      <c r="M3157" s="24"/>
      <c r="N3157" s="6"/>
      <c r="O3157" s="6" t="b">
        <v>0</v>
      </c>
      <c r="P3157" s="6"/>
      <c r="Q3157" s="6"/>
      <c r="R3157" s="6"/>
      <c r="S3157" s="6"/>
      <c r="T3157" s="6"/>
      <c r="U3157" s="6"/>
      <c r="V3157" s="6"/>
      <c r="W3157" s="6"/>
      <c r="X3157" s="6"/>
      <c r="Y3157" s="6"/>
      <c r="Z3157" s="43"/>
      <c r="AA3157" s="43"/>
      <c r="AB3157" s="43" t="s">
        <v>339</v>
      </c>
      <c r="AC3157" s="6" t="s">
        <v>339</v>
      </c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</row>
    <row r="3158">
      <c r="A3158" s="6"/>
      <c r="B3158" s="6"/>
      <c r="C3158" s="6"/>
      <c r="D3158" s="6"/>
      <c r="E3158" s="6"/>
      <c r="F3158" s="6" t="s">
        <v>96</v>
      </c>
      <c r="G3158" s="6"/>
      <c r="H3158" s="6" t="b">
        <v>0</v>
      </c>
      <c r="I3158" s="6" t="b">
        <v>0</v>
      </c>
      <c r="J3158" s="6" t="b">
        <v>0</v>
      </c>
      <c r="K3158" s="106"/>
      <c r="L3158" s="43"/>
      <c r="M3158" s="24"/>
      <c r="N3158" s="6"/>
      <c r="O3158" s="6" t="b">
        <v>0</v>
      </c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43"/>
      <c r="AA3158" s="43"/>
      <c r="AB3158" s="43" t="s">
        <v>339</v>
      </c>
      <c r="AC3158" s="6" t="s">
        <v>339</v>
      </c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</row>
    <row r="3159">
      <c r="A3159" s="6"/>
      <c r="B3159" s="6"/>
      <c r="C3159" s="6"/>
      <c r="D3159" s="6"/>
      <c r="E3159" s="6"/>
      <c r="F3159" s="6" t="s">
        <v>96</v>
      </c>
      <c r="G3159" s="6"/>
      <c r="H3159" s="6" t="b">
        <v>0</v>
      </c>
      <c r="I3159" s="6" t="b">
        <v>0</v>
      </c>
      <c r="J3159" s="6" t="b">
        <v>0</v>
      </c>
      <c r="K3159" s="106"/>
      <c r="L3159" s="43"/>
      <c r="M3159" s="24"/>
      <c r="N3159" s="6"/>
      <c r="O3159" s="6" t="b">
        <v>0</v>
      </c>
      <c r="P3159" s="6"/>
      <c r="Q3159" s="6"/>
      <c r="R3159" s="6"/>
      <c r="S3159" s="6"/>
      <c r="T3159" s="6"/>
      <c r="U3159" s="6"/>
      <c r="V3159" s="6"/>
      <c r="W3159" s="6"/>
      <c r="X3159" s="6"/>
      <c r="Y3159" s="6"/>
      <c r="Z3159" s="43"/>
      <c r="AA3159" s="43"/>
      <c r="AB3159" s="43" t="s">
        <v>339</v>
      </c>
      <c r="AC3159" s="6" t="s">
        <v>339</v>
      </c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</row>
    <row r="3160">
      <c r="A3160" s="6"/>
      <c r="B3160" s="6"/>
      <c r="C3160" s="6"/>
      <c r="D3160" s="6"/>
      <c r="E3160" s="6"/>
      <c r="F3160" s="6" t="s">
        <v>96</v>
      </c>
      <c r="G3160" s="6"/>
      <c r="H3160" s="6" t="b">
        <v>0</v>
      </c>
      <c r="I3160" s="6" t="b">
        <v>0</v>
      </c>
      <c r="J3160" s="6" t="b">
        <v>0</v>
      </c>
      <c r="K3160" s="106"/>
      <c r="L3160" s="43"/>
      <c r="M3160" s="24"/>
      <c r="N3160" s="6"/>
      <c r="O3160" s="6" t="b">
        <v>0</v>
      </c>
      <c r="P3160" s="6"/>
      <c r="Q3160" s="6"/>
      <c r="R3160" s="6"/>
      <c r="S3160" s="6"/>
      <c r="T3160" s="6"/>
      <c r="U3160" s="6"/>
      <c r="V3160" s="6"/>
      <c r="W3160" s="6"/>
      <c r="X3160" s="6"/>
      <c r="Y3160" s="6"/>
      <c r="Z3160" s="43"/>
      <c r="AA3160" s="43"/>
      <c r="AB3160" s="43" t="s">
        <v>339</v>
      </c>
      <c r="AC3160" s="6" t="s">
        <v>339</v>
      </c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</row>
    <row r="3161">
      <c r="A3161" s="6"/>
      <c r="B3161" s="6"/>
      <c r="C3161" s="6"/>
      <c r="D3161" s="6"/>
      <c r="E3161" s="6"/>
      <c r="F3161" s="6" t="s">
        <v>96</v>
      </c>
      <c r="G3161" s="6"/>
      <c r="H3161" s="6" t="b">
        <v>0</v>
      </c>
      <c r="I3161" s="6" t="b">
        <v>0</v>
      </c>
      <c r="J3161" s="6" t="b">
        <v>0</v>
      </c>
      <c r="K3161" s="106"/>
      <c r="L3161" s="43"/>
      <c r="M3161" s="24"/>
      <c r="N3161" s="6"/>
      <c r="O3161" s="6" t="b">
        <v>0</v>
      </c>
      <c r="P3161" s="6"/>
      <c r="Q3161" s="6"/>
      <c r="R3161" s="6"/>
      <c r="S3161" s="6"/>
      <c r="T3161" s="6"/>
      <c r="U3161" s="6"/>
      <c r="V3161" s="6"/>
      <c r="W3161" s="6"/>
      <c r="X3161" s="6"/>
      <c r="Y3161" s="6"/>
      <c r="Z3161" s="43"/>
      <c r="AA3161" s="43"/>
      <c r="AB3161" s="43" t="s">
        <v>339</v>
      </c>
      <c r="AC3161" s="6" t="s">
        <v>339</v>
      </c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</row>
    <row r="3162">
      <c r="A3162" s="6"/>
      <c r="B3162" s="6"/>
      <c r="C3162" s="6"/>
      <c r="D3162" s="6"/>
      <c r="E3162" s="6"/>
      <c r="F3162" s="6" t="s">
        <v>96</v>
      </c>
      <c r="G3162" s="6"/>
      <c r="H3162" s="6" t="b">
        <v>0</v>
      </c>
      <c r="I3162" s="6" t="b">
        <v>0</v>
      </c>
      <c r="J3162" s="6" t="b">
        <v>0</v>
      </c>
      <c r="K3162" s="106"/>
      <c r="L3162" s="43"/>
      <c r="M3162" s="24"/>
      <c r="N3162" s="6"/>
      <c r="O3162" s="6" t="b">
        <v>0</v>
      </c>
      <c r="P3162" s="6"/>
      <c r="Q3162" s="6"/>
      <c r="R3162" s="6"/>
      <c r="S3162" s="6"/>
      <c r="T3162" s="6"/>
      <c r="U3162" s="6"/>
      <c r="V3162" s="6"/>
      <c r="W3162" s="6"/>
      <c r="X3162" s="6"/>
      <c r="Y3162" s="6"/>
      <c r="Z3162" s="43"/>
      <c r="AA3162" s="43"/>
      <c r="AB3162" s="43" t="s">
        <v>339</v>
      </c>
      <c r="AC3162" s="6" t="s">
        <v>339</v>
      </c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</row>
    <row r="3163">
      <c r="A3163" s="6"/>
      <c r="B3163" s="6"/>
      <c r="C3163" s="6"/>
      <c r="D3163" s="6"/>
      <c r="E3163" s="6"/>
      <c r="F3163" s="6" t="s">
        <v>96</v>
      </c>
      <c r="G3163" s="6"/>
      <c r="H3163" s="6" t="b">
        <v>0</v>
      </c>
      <c r="I3163" s="6" t="b">
        <v>0</v>
      </c>
      <c r="J3163" s="6" t="b">
        <v>0</v>
      </c>
      <c r="K3163" s="106"/>
      <c r="L3163" s="43"/>
      <c r="M3163" s="24"/>
      <c r="N3163" s="6"/>
      <c r="O3163" s="6" t="b">
        <v>0</v>
      </c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43"/>
      <c r="AA3163" s="43"/>
      <c r="AB3163" s="43" t="s">
        <v>339</v>
      </c>
      <c r="AC3163" s="6" t="s">
        <v>339</v>
      </c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</row>
    <row r="3164">
      <c r="A3164" s="6"/>
      <c r="B3164" s="6"/>
      <c r="C3164" s="6"/>
      <c r="D3164" s="6"/>
      <c r="E3164" s="6"/>
      <c r="F3164" s="6" t="s">
        <v>96</v>
      </c>
      <c r="G3164" s="6"/>
      <c r="H3164" s="6" t="b">
        <v>0</v>
      </c>
      <c r="I3164" s="6" t="b">
        <v>0</v>
      </c>
      <c r="J3164" s="6" t="b">
        <v>0</v>
      </c>
      <c r="K3164" s="106"/>
      <c r="L3164" s="43"/>
      <c r="M3164" s="24"/>
      <c r="N3164" s="6"/>
      <c r="O3164" s="6" t="b">
        <v>0</v>
      </c>
      <c r="P3164" s="6"/>
      <c r="Q3164" s="6"/>
      <c r="R3164" s="6"/>
      <c r="S3164" s="6"/>
      <c r="T3164" s="6"/>
      <c r="U3164" s="6"/>
      <c r="V3164" s="6"/>
      <c r="W3164" s="6"/>
      <c r="X3164" s="6"/>
      <c r="Y3164" s="6"/>
      <c r="Z3164" s="43"/>
      <c r="AA3164" s="43"/>
      <c r="AB3164" s="43" t="s">
        <v>339</v>
      </c>
      <c r="AC3164" s="6" t="s">
        <v>339</v>
      </c>
      <c r="AD3164" s="6"/>
      <c r="AE3164" s="6"/>
      <c r="AF3164" s="6"/>
      <c r="AG3164" s="6"/>
      <c r="AH3164" s="6"/>
      <c r="AI3164" s="6"/>
      <c r="AJ3164" s="6"/>
      <c r="AK3164" s="6"/>
      <c r="AL3164" s="6"/>
      <c r="AM3164" s="6"/>
      <c r="AN3164" s="6"/>
      <c r="AO3164" s="6"/>
      <c r="AP3164" s="6"/>
      <c r="AQ3164" s="6"/>
      <c r="AR3164" s="6"/>
    </row>
    <row r="3165">
      <c r="A3165" s="6"/>
      <c r="B3165" s="6"/>
      <c r="C3165" s="6"/>
      <c r="D3165" s="6"/>
      <c r="E3165" s="6"/>
      <c r="F3165" s="6" t="s">
        <v>96</v>
      </c>
      <c r="G3165" s="6"/>
      <c r="H3165" s="6" t="b">
        <v>0</v>
      </c>
      <c r="I3165" s="6" t="b">
        <v>0</v>
      </c>
      <c r="J3165" s="6" t="b">
        <v>0</v>
      </c>
      <c r="K3165" s="106"/>
      <c r="L3165" s="43"/>
      <c r="M3165" s="24"/>
      <c r="N3165" s="6"/>
      <c r="O3165" s="6" t="b">
        <v>0</v>
      </c>
      <c r="P3165" s="6"/>
      <c r="Q3165" s="6"/>
      <c r="R3165" s="6"/>
      <c r="S3165" s="6"/>
      <c r="T3165" s="6"/>
      <c r="U3165" s="6"/>
      <c r="V3165" s="6"/>
      <c r="W3165" s="6"/>
      <c r="X3165" s="6"/>
      <c r="Y3165" s="6"/>
      <c r="Z3165" s="43"/>
      <c r="AA3165" s="43"/>
      <c r="AB3165" s="43" t="s">
        <v>339</v>
      </c>
      <c r="AC3165" s="6" t="s">
        <v>339</v>
      </c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</row>
    <row r="3166">
      <c r="A3166" s="6"/>
      <c r="B3166" s="6"/>
      <c r="C3166" s="6"/>
      <c r="D3166" s="6"/>
      <c r="E3166" s="6"/>
      <c r="F3166" s="6" t="s">
        <v>96</v>
      </c>
      <c r="G3166" s="6"/>
      <c r="H3166" s="6" t="b">
        <v>0</v>
      </c>
      <c r="I3166" s="6" t="b">
        <v>0</v>
      </c>
      <c r="J3166" s="6" t="b">
        <v>0</v>
      </c>
      <c r="K3166" s="106"/>
      <c r="L3166" s="43"/>
      <c r="M3166" s="24"/>
      <c r="N3166" s="6"/>
      <c r="O3166" s="6" t="b">
        <v>0</v>
      </c>
      <c r="P3166" s="6"/>
      <c r="Q3166" s="6"/>
      <c r="R3166" s="6"/>
      <c r="S3166" s="6"/>
      <c r="T3166" s="6"/>
      <c r="U3166" s="6"/>
      <c r="V3166" s="6"/>
      <c r="W3166" s="6"/>
      <c r="X3166" s="6"/>
      <c r="Y3166" s="6"/>
      <c r="Z3166" s="43"/>
      <c r="AA3166" s="43"/>
      <c r="AB3166" s="43" t="s">
        <v>339</v>
      </c>
      <c r="AC3166" s="6" t="s">
        <v>339</v>
      </c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</row>
    <row r="3167">
      <c r="A3167" s="6"/>
      <c r="B3167" s="6"/>
      <c r="C3167" s="6"/>
      <c r="D3167" s="6"/>
      <c r="E3167" s="6"/>
      <c r="F3167" s="6" t="s">
        <v>96</v>
      </c>
      <c r="G3167" s="6"/>
      <c r="H3167" s="6" t="b">
        <v>0</v>
      </c>
      <c r="I3167" s="6" t="b">
        <v>0</v>
      </c>
      <c r="J3167" s="6" t="b">
        <v>0</v>
      </c>
      <c r="K3167" s="106"/>
      <c r="L3167" s="43"/>
      <c r="M3167" s="24"/>
      <c r="N3167" s="6"/>
      <c r="O3167" s="6" t="b">
        <v>0</v>
      </c>
      <c r="P3167" s="6"/>
      <c r="Q3167" s="6"/>
      <c r="R3167" s="6"/>
      <c r="S3167" s="6"/>
      <c r="T3167" s="6"/>
      <c r="U3167" s="6"/>
      <c r="V3167" s="6"/>
      <c r="W3167" s="6"/>
      <c r="X3167" s="6"/>
      <c r="Y3167" s="6"/>
      <c r="Z3167" s="43"/>
      <c r="AA3167" s="43"/>
      <c r="AB3167" s="43" t="s">
        <v>339</v>
      </c>
      <c r="AC3167" s="6" t="s">
        <v>339</v>
      </c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</row>
    <row r="3168">
      <c r="A3168" s="6"/>
      <c r="B3168" s="6"/>
      <c r="C3168" s="6"/>
      <c r="D3168" s="6"/>
      <c r="E3168" s="6"/>
      <c r="F3168" s="6" t="s">
        <v>96</v>
      </c>
      <c r="G3168" s="6"/>
      <c r="H3168" s="6" t="b">
        <v>0</v>
      </c>
      <c r="I3168" s="6" t="b">
        <v>0</v>
      </c>
      <c r="J3168" s="6" t="b">
        <v>0</v>
      </c>
      <c r="K3168" s="106"/>
      <c r="L3168" s="43"/>
      <c r="M3168" s="24"/>
      <c r="N3168" s="6"/>
      <c r="O3168" s="6" t="b">
        <v>0</v>
      </c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43"/>
      <c r="AA3168" s="43"/>
      <c r="AB3168" s="43" t="s">
        <v>339</v>
      </c>
      <c r="AC3168" s="6" t="s">
        <v>339</v>
      </c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</row>
    <row r="3169">
      <c r="A3169" s="6"/>
      <c r="B3169" s="6"/>
      <c r="C3169" s="6"/>
      <c r="D3169" s="6"/>
      <c r="E3169" s="6"/>
      <c r="F3169" s="6" t="s">
        <v>96</v>
      </c>
      <c r="G3169" s="6"/>
      <c r="H3169" s="6" t="b">
        <v>0</v>
      </c>
      <c r="I3169" s="6" t="b">
        <v>0</v>
      </c>
      <c r="J3169" s="6" t="b">
        <v>0</v>
      </c>
      <c r="K3169" s="106"/>
      <c r="L3169" s="43"/>
      <c r="M3169" s="24"/>
      <c r="N3169" s="6"/>
      <c r="O3169" s="6" t="b">
        <v>0</v>
      </c>
      <c r="P3169" s="6"/>
      <c r="Q3169" s="6"/>
      <c r="R3169" s="6"/>
      <c r="S3169" s="6"/>
      <c r="T3169" s="6"/>
      <c r="U3169" s="6"/>
      <c r="V3169" s="6"/>
      <c r="W3169" s="6"/>
      <c r="X3169" s="6"/>
      <c r="Y3169" s="6"/>
      <c r="Z3169" s="43"/>
      <c r="AA3169" s="43"/>
      <c r="AB3169" s="43" t="s">
        <v>339</v>
      </c>
      <c r="AC3169" s="6" t="s">
        <v>339</v>
      </c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6"/>
      <c r="AO3169" s="6"/>
      <c r="AP3169" s="6"/>
      <c r="AQ3169" s="6"/>
      <c r="AR3169" s="6"/>
    </row>
    <row r="3170">
      <c r="A3170" s="6"/>
      <c r="B3170" s="6"/>
      <c r="C3170" s="6"/>
      <c r="D3170" s="6"/>
      <c r="E3170" s="6"/>
      <c r="F3170" s="6" t="s">
        <v>96</v>
      </c>
      <c r="G3170" s="6"/>
      <c r="H3170" s="6" t="b">
        <v>0</v>
      </c>
      <c r="I3170" s="6" t="b">
        <v>0</v>
      </c>
      <c r="J3170" s="6" t="b">
        <v>0</v>
      </c>
      <c r="K3170" s="106"/>
      <c r="L3170" s="43"/>
      <c r="M3170" s="24"/>
      <c r="N3170" s="6"/>
      <c r="O3170" s="6" t="b">
        <v>0</v>
      </c>
      <c r="P3170" s="6"/>
      <c r="Q3170" s="6"/>
      <c r="R3170" s="6"/>
      <c r="S3170" s="6"/>
      <c r="T3170" s="6"/>
      <c r="U3170" s="6"/>
      <c r="V3170" s="6"/>
      <c r="W3170" s="6"/>
      <c r="X3170" s="6"/>
      <c r="Y3170" s="6"/>
      <c r="Z3170" s="43"/>
      <c r="AA3170" s="43"/>
      <c r="AB3170" s="43" t="s">
        <v>339</v>
      </c>
      <c r="AC3170" s="6" t="s">
        <v>339</v>
      </c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</row>
    <row r="3171">
      <c r="A3171" s="6"/>
      <c r="B3171" s="6"/>
      <c r="C3171" s="6"/>
      <c r="D3171" s="6"/>
      <c r="E3171" s="6"/>
      <c r="F3171" s="6" t="s">
        <v>96</v>
      </c>
      <c r="G3171" s="6"/>
      <c r="H3171" s="6" t="b">
        <v>0</v>
      </c>
      <c r="I3171" s="6" t="b">
        <v>0</v>
      </c>
      <c r="J3171" s="6" t="b">
        <v>0</v>
      </c>
      <c r="K3171" s="106"/>
      <c r="L3171" s="43"/>
      <c r="M3171" s="24"/>
      <c r="N3171" s="6"/>
      <c r="O3171" s="6" t="b">
        <v>0</v>
      </c>
      <c r="P3171" s="6"/>
      <c r="Q3171" s="6"/>
      <c r="R3171" s="6"/>
      <c r="S3171" s="6"/>
      <c r="T3171" s="6"/>
      <c r="U3171" s="6"/>
      <c r="V3171" s="6"/>
      <c r="W3171" s="6"/>
      <c r="X3171" s="6"/>
      <c r="Y3171" s="6"/>
      <c r="Z3171" s="43"/>
      <c r="AA3171" s="43"/>
      <c r="AB3171" s="43" t="s">
        <v>339</v>
      </c>
      <c r="AC3171" s="6" t="s">
        <v>339</v>
      </c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</row>
    <row r="3172">
      <c r="A3172" s="6"/>
      <c r="B3172" s="6"/>
      <c r="C3172" s="6"/>
      <c r="D3172" s="6"/>
      <c r="E3172" s="6"/>
      <c r="F3172" s="6" t="s">
        <v>96</v>
      </c>
      <c r="G3172" s="6"/>
      <c r="H3172" s="6" t="b">
        <v>0</v>
      </c>
      <c r="I3172" s="6" t="b">
        <v>0</v>
      </c>
      <c r="J3172" s="6" t="b">
        <v>0</v>
      </c>
      <c r="K3172" s="106"/>
      <c r="L3172" s="43"/>
      <c r="M3172" s="24"/>
      <c r="N3172" s="6"/>
      <c r="O3172" s="6" t="b">
        <v>0</v>
      </c>
      <c r="P3172" s="6"/>
      <c r="Q3172" s="6"/>
      <c r="R3172" s="6"/>
      <c r="S3172" s="6"/>
      <c r="T3172" s="6"/>
      <c r="U3172" s="6"/>
      <c r="V3172" s="6"/>
      <c r="W3172" s="6"/>
      <c r="X3172" s="6"/>
      <c r="Y3172" s="6"/>
      <c r="Z3172" s="43"/>
      <c r="AA3172" s="43"/>
      <c r="AB3172" s="43" t="s">
        <v>339</v>
      </c>
      <c r="AC3172" s="6" t="s">
        <v>339</v>
      </c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</row>
    <row r="3173">
      <c r="A3173" s="6"/>
      <c r="B3173" s="6"/>
      <c r="C3173" s="6"/>
      <c r="D3173" s="6"/>
      <c r="E3173" s="6"/>
      <c r="F3173" s="6" t="s">
        <v>96</v>
      </c>
      <c r="G3173" s="6"/>
      <c r="H3173" s="6" t="b">
        <v>0</v>
      </c>
      <c r="I3173" s="6" t="b">
        <v>0</v>
      </c>
      <c r="J3173" s="6" t="b">
        <v>0</v>
      </c>
      <c r="K3173" s="106"/>
      <c r="L3173" s="43"/>
      <c r="M3173" s="24"/>
      <c r="N3173" s="6"/>
      <c r="O3173" s="6" t="b">
        <v>0</v>
      </c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43"/>
      <c r="AA3173" s="43"/>
      <c r="AB3173" s="43" t="s">
        <v>339</v>
      </c>
      <c r="AC3173" s="6" t="s">
        <v>339</v>
      </c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</row>
    <row r="3174">
      <c r="A3174" s="6"/>
      <c r="B3174" s="6"/>
      <c r="C3174" s="6"/>
      <c r="D3174" s="6"/>
      <c r="E3174" s="6"/>
      <c r="F3174" s="6" t="s">
        <v>96</v>
      </c>
      <c r="G3174" s="6"/>
      <c r="H3174" s="6" t="b">
        <v>0</v>
      </c>
      <c r="I3174" s="6" t="b">
        <v>0</v>
      </c>
      <c r="J3174" s="6" t="b">
        <v>0</v>
      </c>
      <c r="K3174" s="106"/>
      <c r="L3174" s="43"/>
      <c r="M3174" s="24"/>
      <c r="N3174" s="6"/>
      <c r="O3174" s="6" t="b">
        <v>0</v>
      </c>
      <c r="P3174" s="6"/>
      <c r="Q3174" s="6"/>
      <c r="R3174" s="6"/>
      <c r="S3174" s="6"/>
      <c r="T3174" s="6"/>
      <c r="U3174" s="6"/>
      <c r="V3174" s="6"/>
      <c r="W3174" s="6"/>
      <c r="X3174" s="6"/>
      <c r="Y3174" s="6"/>
      <c r="Z3174" s="43"/>
      <c r="AA3174" s="43"/>
      <c r="AB3174" s="43" t="s">
        <v>339</v>
      </c>
      <c r="AC3174" s="6" t="s">
        <v>339</v>
      </c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</row>
    <row r="3175">
      <c r="A3175" s="6"/>
      <c r="B3175" s="6"/>
      <c r="C3175" s="6"/>
      <c r="D3175" s="6"/>
      <c r="E3175" s="6"/>
      <c r="F3175" s="6" t="s">
        <v>96</v>
      </c>
      <c r="G3175" s="6"/>
      <c r="H3175" s="6" t="b">
        <v>0</v>
      </c>
      <c r="I3175" s="6" t="b">
        <v>0</v>
      </c>
      <c r="J3175" s="6" t="b">
        <v>0</v>
      </c>
      <c r="K3175" s="106"/>
      <c r="L3175" s="43"/>
      <c r="M3175" s="24"/>
      <c r="N3175" s="6"/>
      <c r="O3175" s="6" t="b">
        <v>0</v>
      </c>
      <c r="P3175" s="6"/>
      <c r="Q3175" s="6"/>
      <c r="R3175" s="6"/>
      <c r="S3175" s="6"/>
      <c r="T3175" s="6"/>
      <c r="U3175" s="6"/>
      <c r="V3175" s="6"/>
      <c r="W3175" s="6"/>
      <c r="X3175" s="6"/>
      <c r="Y3175" s="6"/>
      <c r="Z3175" s="43"/>
      <c r="AA3175" s="43"/>
      <c r="AB3175" s="43" t="s">
        <v>339</v>
      </c>
      <c r="AC3175" s="6" t="s">
        <v>339</v>
      </c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</row>
    <row r="3176">
      <c r="A3176" s="6"/>
      <c r="B3176" s="6"/>
      <c r="C3176" s="6"/>
      <c r="D3176" s="6"/>
      <c r="E3176" s="6"/>
      <c r="F3176" s="6" t="s">
        <v>96</v>
      </c>
      <c r="G3176" s="6"/>
      <c r="H3176" s="6" t="b">
        <v>0</v>
      </c>
      <c r="I3176" s="6" t="b">
        <v>0</v>
      </c>
      <c r="J3176" s="6" t="b">
        <v>0</v>
      </c>
      <c r="K3176" s="106"/>
      <c r="L3176" s="43"/>
      <c r="M3176" s="24"/>
      <c r="N3176" s="6"/>
      <c r="O3176" s="6" t="b">
        <v>0</v>
      </c>
      <c r="P3176" s="6"/>
      <c r="Q3176" s="6"/>
      <c r="R3176" s="6"/>
      <c r="S3176" s="6"/>
      <c r="T3176" s="6"/>
      <c r="U3176" s="6"/>
      <c r="V3176" s="6"/>
      <c r="W3176" s="6"/>
      <c r="X3176" s="6"/>
      <c r="Y3176" s="6"/>
      <c r="Z3176" s="43"/>
      <c r="AA3176" s="43"/>
      <c r="AB3176" s="43" t="s">
        <v>339</v>
      </c>
      <c r="AC3176" s="6" t="s">
        <v>339</v>
      </c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</row>
    <row r="3177">
      <c r="A3177" s="6"/>
      <c r="B3177" s="6"/>
      <c r="C3177" s="6"/>
      <c r="D3177" s="6"/>
      <c r="E3177" s="6"/>
      <c r="F3177" s="6" t="s">
        <v>96</v>
      </c>
      <c r="G3177" s="6"/>
      <c r="H3177" s="6" t="b">
        <v>0</v>
      </c>
      <c r="I3177" s="6" t="b">
        <v>0</v>
      </c>
      <c r="J3177" s="6" t="b">
        <v>0</v>
      </c>
      <c r="K3177" s="106"/>
      <c r="L3177" s="43"/>
      <c r="M3177" s="24"/>
      <c r="N3177" s="6"/>
      <c r="O3177" s="6" t="b">
        <v>0</v>
      </c>
      <c r="P3177" s="6"/>
      <c r="Q3177" s="6"/>
      <c r="R3177" s="6"/>
      <c r="S3177" s="6"/>
      <c r="T3177" s="6"/>
      <c r="U3177" s="6"/>
      <c r="V3177" s="6"/>
      <c r="W3177" s="6"/>
      <c r="X3177" s="6"/>
      <c r="Y3177" s="6"/>
      <c r="Z3177" s="43"/>
      <c r="AA3177" s="43"/>
      <c r="AB3177" s="43" t="s">
        <v>339</v>
      </c>
      <c r="AC3177" s="6" t="s">
        <v>339</v>
      </c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</row>
    <row r="3178">
      <c r="A3178" s="6"/>
      <c r="B3178" s="6"/>
      <c r="C3178" s="6"/>
      <c r="D3178" s="6"/>
      <c r="E3178" s="6"/>
      <c r="F3178" s="6" t="s">
        <v>96</v>
      </c>
      <c r="G3178" s="6"/>
      <c r="H3178" s="6" t="b">
        <v>0</v>
      </c>
      <c r="I3178" s="6" t="b">
        <v>0</v>
      </c>
      <c r="J3178" s="6" t="b">
        <v>0</v>
      </c>
      <c r="K3178" s="106"/>
      <c r="L3178" s="43"/>
      <c r="M3178" s="24"/>
      <c r="N3178" s="6"/>
      <c r="O3178" s="6" t="b">
        <v>0</v>
      </c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43"/>
      <c r="AA3178" s="43"/>
      <c r="AB3178" s="43" t="s">
        <v>339</v>
      </c>
      <c r="AC3178" s="6" t="s">
        <v>339</v>
      </c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</row>
    <row r="3179">
      <c r="A3179" s="6"/>
      <c r="B3179" s="6"/>
      <c r="C3179" s="6"/>
      <c r="D3179" s="6"/>
      <c r="E3179" s="6"/>
      <c r="F3179" s="6" t="s">
        <v>96</v>
      </c>
      <c r="G3179" s="6"/>
      <c r="H3179" s="6" t="b">
        <v>0</v>
      </c>
      <c r="I3179" s="6" t="b">
        <v>0</v>
      </c>
      <c r="J3179" s="6" t="b">
        <v>0</v>
      </c>
      <c r="K3179" s="106"/>
      <c r="L3179" s="43"/>
      <c r="M3179" s="24"/>
      <c r="N3179" s="6"/>
      <c r="O3179" s="6" t="b">
        <v>0</v>
      </c>
      <c r="P3179" s="6"/>
      <c r="Q3179" s="6"/>
      <c r="R3179" s="6"/>
      <c r="S3179" s="6"/>
      <c r="T3179" s="6"/>
      <c r="U3179" s="6"/>
      <c r="V3179" s="6"/>
      <c r="W3179" s="6"/>
      <c r="X3179" s="6"/>
      <c r="Y3179" s="6"/>
      <c r="Z3179" s="43"/>
      <c r="AA3179" s="43"/>
      <c r="AB3179" s="43" t="s">
        <v>339</v>
      </c>
      <c r="AC3179" s="6" t="s">
        <v>339</v>
      </c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</row>
    <row r="3180">
      <c r="A3180" s="6"/>
      <c r="B3180" s="6"/>
      <c r="C3180" s="6"/>
      <c r="D3180" s="6"/>
      <c r="E3180" s="6"/>
      <c r="F3180" s="6" t="s">
        <v>96</v>
      </c>
      <c r="G3180" s="6"/>
      <c r="H3180" s="6" t="b">
        <v>0</v>
      </c>
      <c r="I3180" s="6" t="b">
        <v>0</v>
      </c>
      <c r="J3180" s="6" t="b">
        <v>0</v>
      </c>
      <c r="K3180" s="106"/>
      <c r="L3180" s="43"/>
      <c r="M3180" s="24"/>
      <c r="N3180" s="6"/>
      <c r="O3180" s="6" t="b">
        <v>0</v>
      </c>
      <c r="P3180" s="6"/>
      <c r="Q3180" s="6"/>
      <c r="R3180" s="6"/>
      <c r="S3180" s="6"/>
      <c r="T3180" s="6"/>
      <c r="U3180" s="6"/>
      <c r="V3180" s="6"/>
      <c r="W3180" s="6"/>
      <c r="X3180" s="6"/>
      <c r="Y3180" s="6"/>
      <c r="Z3180" s="43"/>
      <c r="AA3180" s="43"/>
      <c r="AB3180" s="43" t="s">
        <v>339</v>
      </c>
      <c r="AC3180" s="6" t="s">
        <v>339</v>
      </c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</row>
    <row r="3181">
      <c r="A3181" s="6"/>
      <c r="B3181" s="6"/>
      <c r="C3181" s="6"/>
      <c r="D3181" s="6"/>
      <c r="E3181" s="6"/>
      <c r="F3181" s="6" t="s">
        <v>96</v>
      </c>
      <c r="G3181" s="6"/>
      <c r="H3181" s="6" t="b">
        <v>0</v>
      </c>
      <c r="I3181" s="6" t="b">
        <v>0</v>
      </c>
      <c r="J3181" s="6" t="b">
        <v>0</v>
      </c>
      <c r="K3181" s="106"/>
      <c r="L3181" s="43"/>
      <c r="M3181" s="24"/>
      <c r="N3181" s="6"/>
      <c r="O3181" s="6" t="b">
        <v>0</v>
      </c>
      <c r="P3181" s="6"/>
      <c r="Q3181" s="6"/>
      <c r="R3181" s="6"/>
      <c r="S3181" s="6"/>
      <c r="T3181" s="6"/>
      <c r="U3181" s="6"/>
      <c r="V3181" s="6"/>
      <c r="W3181" s="6"/>
      <c r="X3181" s="6"/>
      <c r="Y3181" s="6"/>
      <c r="Z3181" s="43"/>
      <c r="AA3181" s="43"/>
      <c r="AB3181" s="43" t="s">
        <v>339</v>
      </c>
      <c r="AC3181" s="6" t="s">
        <v>339</v>
      </c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</row>
    <row r="3182">
      <c r="A3182" s="6"/>
      <c r="B3182" s="6"/>
      <c r="C3182" s="6"/>
      <c r="D3182" s="6"/>
      <c r="E3182" s="6"/>
      <c r="F3182" s="6" t="s">
        <v>96</v>
      </c>
      <c r="G3182" s="6"/>
      <c r="H3182" s="6" t="b">
        <v>0</v>
      </c>
      <c r="I3182" s="6" t="b">
        <v>0</v>
      </c>
      <c r="J3182" s="6" t="b">
        <v>0</v>
      </c>
      <c r="K3182" s="106"/>
      <c r="L3182" s="43"/>
      <c r="M3182" s="24"/>
      <c r="N3182" s="6"/>
      <c r="O3182" s="6" t="b">
        <v>0</v>
      </c>
      <c r="P3182" s="6"/>
      <c r="Q3182" s="6"/>
      <c r="R3182" s="6"/>
      <c r="S3182" s="6"/>
      <c r="T3182" s="6"/>
      <c r="U3182" s="6"/>
      <c r="V3182" s="6"/>
      <c r="W3182" s="6"/>
      <c r="X3182" s="6"/>
      <c r="Y3182" s="6"/>
      <c r="Z3182" s="43"/>
      <c r="AA3182" s="43"/>
      <c r="AB3182" s="43" t="s">
        <v>339</v>
      </c>
      <c r="AC3182" s="6" t="s">
        <v>339</v>
      </c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</row>
    <row r="3183">
      <c r="A3183" s="6"/>
      <c r="B3183" s="6"/>
      <c r="C3183" s="6"/>
      <c r="D3183" s="6"/>
      <c r="E3183" s="6"/>
      <c r="F3183" s="6" t="s">
        <v>96</v>
      </c>
      <c r="G3183" s="6"/>
      <c r="H3183" s="6" t="b">
        <v>0</v>
      </c>
      <c r="I3183" s="6" t="b">
        <v>0</v>
      </c>
      <c r="J3183" s="6" t="b">
        <v>0</v>
      </c>
      <c r="K3183" s="106"/>
      <c r="L3183" s="43"/>
      <c r="M3183" s="24"/>
      <c r="N3183" s="6"/>
      <c r="O3183" s="6" t="b">
        <v>0</v>
      </c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43"/>
      <c r="AA3183" s="43"/>
      <c r="AB3183" s="43" t="s">
        <v>339</v>
      </c>
      <c r="AC3183" s="6" t="s">
        <v>339</v>
      </c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</row>
    <row r="3184">
      <c r="A3184" s="6"/>
      <c r="B3184" s="6"/>
      <c r="C3184" s="6"/>
      <c r="D3184" s="6"/>
      <c r="E3184" s="6"/>
      <c r="F3184" s="6" t="s">
        <v>96</v>
      </c>
      <c r="G3184" s="6"/>
      <c r="H3184" s="6" t="b">
        <v>0</v>
      </c>
      <c r="I3184" s="6" t="b">
        <v>0</v>
      </c>
      <c r="J3184" s="6" t="b">
        <v>0</v>
      </c>
      <c r="K3184" s="106"/>
      <c r="L3184" s="43"/>
      <c r="M3184" s="24"/>
      <c r="N3184" s="6"/>
      <c r="O3184" s="6" t="b">
        <v>0</v>
      </c>
      <c r="P3184" s="6"/>
      <c r="Q3184" s="6"/>
      <c r="R3184" s="6"/>
      <c r="S3184" s="6"/>
      <c r="T3184" s="6"/>
      <c r="U3184" s="6"/>
      <c r="V3184" s="6"/>
      <c r="W3184" s="6"/>
      <c r="X3184" s="6"/>
      <c r="Y3184" s="6"/>
      <c r="Z3184" s="43"/>
      <c r="AA3184" s="43"/>
      <c r="AB3184" s="43" t="s">
        <v>339</v>
      </c>
      <c r="AC3184" s="6" t="s">
        <v>339</v>
      </c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</row>
    <row r="3185">
      <c r="A3185" s="6"/>
      <c r="B3185" s="6"/>
      <c r="C3185" s="6"/>
      <c r="D3185" s="6"/>
      <c r="E3185" s="6"/>
      <c r="F3185" s="6" t="s">
        <v>96</v>
      </c>
      <c r="G3185" s="6"/>
      <c r="H3185" s="6" t="b">
        <v>0</v>
      </c>
      <c r="I3185" s="6" t="b">
        <v>0</v>
      </c>
      <c r="J3185" s="6" t="b">
        <v>0</v>
      </c>
      <c r="K3185" s="106"/>
      <c r="L3185" s="43"/>
      <c r="M3185" s="24"/>
      <c r="N3185" s="6"/>
      <c r="O3185" s="6" t="b">
        <v>0</v>
      </c>
      <c r="P3185" s="6"/>
      <c r="Q3185" s="6"/>
      <c r="R3185" s="6"/>
      <c r="S3185" s="6"/>
      <c r="T3185" s="6"/>
      <c r="U3185" s="6"/>
      <c r="V3185" s="6"/>
      <c r="W3185" s="6"/>
      <c r="X3185" s="6"/>
      <c r="Y3185" s="6"/>
      <c r="Z3185" s="43"/>
      <c r="AA3185" s="43"/>
      <c r="AB3185" s="43" t="s">
        <v>339</v>
      </c>
      <c r="AC3185" s="6" t="s">
        <v>339</v>
      </c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</row>
    <row r="3186">
      <c r="A3186" s="6"/>
      <c r="B3186" s="6"/>
      <c r="C3186" s="6"/>
      <c r="D3186" s="6"/>
      <c r="E3186" s="6"/>
      <c r="F3186" s="6" t="s">
        <v>96</v>
      </c>
      <c r="G3186" s="6"/>
      <c r="H3186" s="6" t="b">
        <v>0</v>
      </c>
      <c r="I3186" s="6" t="b">
        <v>0</v>
      </c>
      <c r="J3186" s="6" t="b">
        <v>0</v>
      </c>
      <c r="K3186" s="106"/>
      <c r="L3186" s="43"/>
      <c r="M3186" s="24"/>
      <c r="N3186" s="6"/>
      <c r="O3186" s="6" t="b">
        <v>0</v>
      </c>
      <c r="P3186" s="6"/>
      <c r="Q3186" s="6"/>
      <c r="R3186" s="6"/>
      <c r="S3186" s="6"/>
      <c r="T3186" s="6"/>
      <c r="U3186" s="6"/>
      <c r="V3186" s="6"/>
      <c r="W3186" s="6"/>
      <c r="X3186" s="6"/>
      <c r="Y3186" s="6"/>
      <c r="Z3186" s="43"/>
      <c r="AA3186" s="43"/>
      <c r="AB3186" s="43" t="s">
        <v>339</v>
      </c>
      <c r="AC3186" s="6" t="s">
        <v>339</v>
      </c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</row>
    <row r="3187">
      <c r="A3187" s="6"/>
      <c r="B3187" s="6"/>
      <c r="C3187" s="6"/>
      <c r="D3187" s="6"/>
      <c r="E3187" s="6"/>
      <c r="F3187" s="6" t="s">
        <v>96</v>
      </c>
      <c r="G3187" s="6"/>
      <c r="H3187" s="6" t="b">
        <v>0</v>
      </c>
      <c r="I3187" s="6" t="b">
        <v>0</v>
      </c>
      <c r="J3187" s="6" t="b">
        <v>0</v>
      </c>
      <c r="K3187" s="106"/>
      <c r="L3187" s="43"/>
      <c r="M3187" s="24"/>
      <c r="N3187" s="6"/>
      <c r="O3187" s="6" t="b">
        <v>0</v>
      </c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43"/>
      <c r="AA3187" s="43"/>
      <c r="AB3187" s="43" t="s">
        <v>339</v>
      </c>
      <c r="AC3187" s="6" t="s">
        <v>339</v>
      </c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</row>
    <row r="3188">
      <c r="A3188" s="6"/>
      <c r="B3188" s="6"/>
      <c r="C3188" s="6"/>
      <c r="D3188" s="6"/>
      <c r="E3188" s="6"/>
      <c r="F3188" s="6" t="s">
        <v>96</v>
      </c>
      <c r="G3188" s="6"/>
      <c r="H3188" s="6" t="b">
        <v>0</v>
      </c>
      <c r="I3188" s="6" t="b">
        <v>0</v>
      </c>
      <c r="J3188" s="6" t="b">
        <v>0</v>
      </c>
      <c r="K3188" s="106"/>
      <c r="L3188" s="43"/>
      <c r="M3188" s="24"/>
      <c r="N3188" s="6"/>
      <c r="O3188" s="6" t="b">
        <v>0</v>
      </c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43"/>
      <c r="AA3188" s="43"/>
      <c r="AB3188" s="43" t="s">
        <v>339</v>
      </c>
      <c r="AC3188" s="6" t="s">
        <v>339</v>
      </c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</row>
    <row r="3189">
      <c r="A3189" s="6"/>
      <c r="B3189" s="6"/>
      <c r="C3189" s="6"/>
      <c r="D3189" s="6"/>
      <c r="E3189" s="6"/>
      <c r="F3189" s="6" t="s">
        <v>96</v>
      </c>
      <c r="G3189" s="6"/>
      <c r="H3189" s="6" t="b">
        <v>0</v>
      </c>
      <c r="I3189" s="6" t="b">
        <v>0</v>
      </c>
      <c r="J3189" s="6" t="b">
        <v>0</v>
      </c>
      <c r="K3189" s="106"/>
      <c r="L3189" s="43"/>
      <c r="M3189" s="24"/>
      <c r="N3189" s="6"/>
      <c r="O3189" s="6" t="b">
        <v>0</v>
      </c>
      <c r="P3189" s="6"/>
      <c r="Q3189" s="6"/>
      <c r="R3189" s="6"/>
      <c r="S3189" s="6"/>
      <c r="T3189" s="6"/>
      <c r="U3189" s="6"/>
      <c r="V3189" s="6"/>
      <c r="W3189" s="6"/>
      <c r="X3189" s="6"/>
      <c r="Y3189" s="6"/>
      <c r="Z3189" s="43"/>
      <c r="AA3189" s="43"/>
      <c r="AB3189" s="43" t="s">
        <v>339</v>
      </c>
      <c r="AC3189" s="6" t="s">
        <v>339</v>
      </c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</row>
    <row r="3190">
      <c r="A3190" s="6"/>
      <c r="B3190" s="6"/>
      <c r="C3190" s="6"/>
      <c r="D3190" s="6"/>
      <c r="E3190" s="6"/>
      <c r="F3190" s="6" t="s">
        <v>96</v>
      </c>
      <c r="G3190" s="6"/>
      <c r="H3190" s="6" t="b">
        <v>0</v>
      </c>
      <c r="I3190" s="6" t="b">
        <v>0</v>
      </c>
      <c r="J3190" s="6" t="b">
        <v>0</v>
      </c>
      <c r="K3190" s="106"/>
      <c r="L3190" s="43"/>
      <c r="M3190" s="24"/>
      <c r="N3190" s="6"/>
      <c r="O3190" s="6" t="b">
        <v>0</v>
      </c>
      <c r="P3190" s="6"/>
      <c r="Q3190" s="6"/>
      <c r="R3190" s="6"/>
      <c r="S3190" s="6"/>
      <c r="T3190" s="6"/>
      <c r="U3190" s="6"/>
      <c r="V3190" s="6"/>
      <c r="W3190" s="6"/>
      <c r="X3190" s="6"/>
      <c r="Y3190" s="6"/>
      <c r="Z3190" s="43"/>
      <c r="AA3190" s="43"/>
      <c r="AB3190" s="43" t="s">
        <v>339</v>
      </c>
      <c r="AC3190" s="6" t="s">
        <v>339</v>
      </c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</row>
    <row r="3191">
      <c r="A3191" s="6"/>
      <c r="B3191" s="6"/>
      <c r="C3191" s="6"/>
      <c r="D3191" s="6"/>
      <c r="E3191" s="6"/>
      <c r="F3191" s="6" t="s">
        <v>96</v>
      </c>
      <c r="G3191" s="6"/>
      <c r="H3191" s="6" t="b">
        <v>0</v>
      </c>
      <c r="I3191" s="6" t="b">
        <v>0</v>
      </c>
      <c r="J3191" s="6" t="b">
        <v>0</v>
      </c>
      <c r="K3191" s="106"/>
      <c r="L3191" s="43"/>
      <c r="M3191" s="24"/>
      <c r="N3191" s="6"/>
      <c r="O3191" s="6" t="b">
        <v>0</v>
      </c>
      <c r="P3191" s="6"/>
      <c r="Q3191" s="6"/>
      <c r="R3191" s="6"/>
      <c r="S3191" s="6"/>
      <c r="T3191" s="6"/>
      <c r="U3191" s="6"/>
      <c r="V3191" s="6"/>
      <c r="W3191" s="6"/>
      <c r="X3191" s="6"/>
      <c r="Y3191" s="6"/>
      <c r="Z3191" s="43"/>
      <c r="AA3191" s="43"/>
      <c r="AB3191" s="43" t="s">
        <v>339</v>
      </c>
      <c r="AC3191" s="6" t="s">
        <v>339</v>
      </c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</row>
    <row r="3192">
      <c r="A3192" s="6"/>
      <c r="B3192" s="6"/>
      <c r="C3192" s="6"/>
      <c r="D3192" s="6"/>
      <c r="E3192" s="6"/>
      <c r="F3192" s="6" t="s">
        <v>96</v>
      </c>
      <c r="G3192" s="6"/>
      <c r="H3192" s="6" t="b">
        <v>0</v>
      </c>
      <c r="I3192" s="6" t="b">
        <v>0</v>
      </c>
      <c r="J3192" s="6" t="b">
        <v>0</v>
      </c>
      <c r="K3192" s="106"/>
      <c r="L3192" s="43"/>
      <c r="M3192" s="24"/>
      <c r="N3192" s="6"/>
      <c r="O3192" s="6" t="b">
        <v>0</v>
      </c>
      <c r="P3192" s="6"/>
      <c r="Q3192" s="6"/>
      <c r="R3192" s="6"/>
      <c r="S3192" s="6"/>
      <c r="T3192" s="6"/>
      <c r="U3192" s="6"/>
      <c r="V3192" s="6"/>
      <c r="W3192" s="6"/>
      <c r="X3192" s="6"/>
      <c r="Y3192" s="6"/>
      <c r="Z3192" s="43"/>
      <c r="AA3192" s="43"/>
      <c r="AB3192" s="43" t="s">
        <v>339</v>
      </c>
      <c r="AC3192" s="6" t="s">
        <v>339</v>
      </c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</row>
    <row r="3193">
      <c r="A3193" s="6"/>
      <c r="B3193" s="6"/>
      <c r="C3193" s="6"/>
      <c r="D3193" s="6"/>
      <c r="E3193" s="6"/>
      <c r="F3193" s="6" t="s">
        <v>96</v>
      </c>
      <c r="G3193" s="6"/>
      <c r="H3193" s="6" t="b">
        <v>0</v>
      </c>
      <c r="I3193" s="6" t="b">
        <v>0</v>
      </c>
      <c r="J3193" s="6" t="b">
        <v>0</v>
      </c>
      <c r="K3193" s="106"/>
      <c r="L3193" s="43"/>
      <c r="M3193" s="24"/>
      <c r="N3193" s="6"/>
      <c r="O3193" s="6" t="b">
        <v>0</v>
      </c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43"/>
      <c r="AA3193" s="43"/>
      <c r="AB3193" s="43" t="s">
        <v>339</v>
      </c>
      <c r="AC3193" s="6" t="s">
        <v>339</v>
      </c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</row>
    <row r="3194">
      <c r="A3194" s="6"/>
      <c r="B3194" s="6"/>
      <c r="C3194" s="6"/>
      <c r="D3194" s="6"/>
      <c r="E3194" s="6"/>
      <c r="F3194" s="6" t="s">
        <v>96</v>
      </c>
      <c r="G3194" s="6"/>
      <c r="H3194" s="6" t="b">
        <v>0</v>
      </c>
      <c r="I3194" s="6" t="b">
        <v>0</v>
      </c>
      <c r="J3194" s="6" t="b">
        <v>0</v>
      </c>
      <c r="K3194" s="106"/>
      <c r="L3194" s="43"/>
      <c r="M3194" s="24"/>
      <c r="N3194" s="6"/>
      <c r="O3194" s="6" t="b">
        <v>0</v>
      </c>
      <c r="P3194" s="6"/>
      <c r="Q3194" s="6"/>
      <c r="R3194" s="6"/>
      <c r="S3194" s="6"/>
      <c r="T3194" s="6"/>
      <c r="U3194" s="6"/>
      <c r="V3194" s="6"/>
      <c r="W3194" s="6"/>
      <c r="X3194" s="6"/>
      <c r="Y3194" s="6"/>
      <c r="Z3194" s="43"/>
      <c r="AA3194" s="43"/>
      <c r="AB3194" s="43" t="s">
        <v>339</v>
      </c>
      <c r="AC3194" s="6" t="s">
        <v>339</v>
      </c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</row>
    <row r="3195">
      <c r="A3195" s="6"/>
      <c r="B3195" s="6"/>
      <c r="C3195" s="6"/>
      <c r="D3195" s="6"/>
      <c r="E3195" s="6"/>
      <c r="F3195" s="6" t="s">
        <v>96</v>
      </c>
      <c r="G3195" s="6"/>
      <c r="H3195" s="6" t="b">
        <v>0</v>
      </c>
      <c r="I3195" s="6" t="b">
        <v>0</v>
      </c>
      <c r="J3195" s="6" t="b">
        <v>0</v>
      </c>
      <c r="K3195" s="106"/>
      <c r="L3195" s="43"/>
      <c r="M3195" s="24"/>
      <c r="N3195" s="6"/>
      <c r="O3195" s="6" t="b">
        <v>0</v>
      </c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43"/>
      <c r="AA3195" s="43"/>
      <c r="AB3195" s="43" t="s">
        <v>339</v>
      </c>
      <c r="AC3195" s="6" t="s">
        <v>339</v>
      </c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</row>
    <row r="3196">
      <c r="A3196" s="6"/>
      <c r="B3196" s="6"/>
      <c r="C3196" s="6"/>
      <c r="D3196" s="6"/>
      <c r="E3196" s="6"/>
      <c r="F3196" s="6" t="s">
        <v>96</v>
      </c>
      <c r="G3196" s="6"/>
      <c r="H3196" s="6" t="b">
        <v>0</v>
      </c>
      <c r="I3196" s="6" t="b">
        <v>0</v>
      </c>
      <c r="J3196" s="6" t="b">
        <v>0</v>
      </c>
      <c r="K3196" s="106"/>
      <c r="L3196" s="43"/>
      <c r="M3196" s="24"/>
      <c r="N3196" s="6"/>
      <c r="O3196" s="6" t="b">
        <v>0</v>
      </c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43"/>
      <c r="AA3196" s="43"/>
      <c r="AB3196" s="43" t="s">
        <v>339</v>
      </c>
      <c r="AC3196" s="6" t="s">
        <v>339</v>
      </c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</row>
    <row r="3197">
      <c r="A3197" s="6"/>
      <c r="B3197" s="6"/>
      <c r="C3197" s="6"/>
      <c r="D3197" s="6"/>
      <c r="E3197" s="6"/>
      <c r="F3197" s="6" t="s">
        <v>96</v>
      </c>
      <c r="G3197" s="6"/>
      <c r="H3197" s="6" t="b">
        <v>0</v>
      </c>
      <c r="I3197" s="6" t="b">
        <v>0</v>
      </c>
      <c r="J3197" s="6" t="b">
        <v>0</v>
      </c>
      <c r="K3197" s="106"/>
      <c r="L3197" s="43"/>
      <c r="M3197" s="24"/>
      <c r="N3197" s="6"/>
      <c r="O3197" s="6" t="b">
        <v>0</v>
      </c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43"/>
      <c r="AA3197" s="43"/>
      <c r="AB3197" s="43" t="s">
        <v>339</v>
      </c>
      <c r="AC3197" s="6" t="s">
        <v>339</v>
      </c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</row>
    <row r="3198">
      <c r="A3198" s="6"/>
      <c r="B3198" s="6"/>
      <c r="C3198" s="6"/>
      <c r="D3198" s="6"/>
      <c r="E3198" s="6"/>
      <c r="F3198" s="6" t="s">
        <v>96</v>
      </c>
      <c r="G3198" s="6"/>
      <c r="H3198" s="6" t="b">
        <v>0</v>
      </c>
      <c r="I3198" s="6" t="b">
        <v>0</v>
      </c>
      <c r="J3198" s="6" t="b">
        <v>0</v>
      </c>
      <c r="K3198" s="106"/>
      <c r="L3198" s="43"/>
      <c r="M3198" s="24"/>
      <c r="N3198" s="6"/>
      <c r="O3198" s="6" t="b">
        <v>0</v>
      </c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43"/>
      <c r="AA3198" s="43"/>
      <c r="AB3198" s="43" t="s">
        <v>339</v>
      </c>
      <c r="AC3198" s="6" t="s">
        <v>339</v>
      </c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</row>
    <row r="3199">
      <c r="A3199" s="6"/>
      <c r="B3199" s="6"/>
      <c r="C3199" s="6"/>
      <c r="D3199" s="6"/>
      <c r="E3199" s="6"/>
      <c r="F3199" s="6" t="s">
        <v>96</v>
      </c>
      <c r="G3199" s="6"/>
      <c r="H3199" s="6" t="b">
        <v>0</v>
      </c>
      <c r="I3199" s="6" t="b">
        <v>0</v>
      </c>
      <c r="J3199" s="6" t="b">
        <v>0</v>
      </c>
      <c r="K3199" s="106"/>
      <c r="L3199" s="43"/>
      <c r="M3199" s="24"/>
      <c r="N3199" s="6"/>
      <c r="O3199" s="6" t="b">
        <v>0</v>
      </c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43"/>
      <c r="AA3199" s="43"/>
      <c r="AB3199" s="43" t="s">
        <v>339</v>
      </c>
      <c r="AC3199" s="6" t="s">
        <v>339</v>
      </c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</row>
    <row r="3200">
      <c r="A3200" s="6"/>
      <c r="B3200" s="6"/>
      <c r="C3200" s="6"/>
      <c r="D3200" s="6"/>
      <c r="E3200" s="6"/>
      <c r="F3200" s="6" t="s">
        <v>96</v>
      </c>
      <c r="G3200" s="6"/>
      <c r="H3200" s="6" t="b">
        <v>0</v>
      </c>
      <c r="I3200" s="6" t="b">
        <v>0</v>
      </c>
      <c r="J3200" s="6" t="b">
        <v>0</v>
      </c>
      <c r="K3200" s="106"/>
      <c r="L3200" s="43"/>
      <c r="M3200" s="24"/>
      <c r="N3200" s="6"/>
      <c r="O3200" s="6" t="b">
        <v>0</v>
      </c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43"/>
      <c r="AA3200" s="43"/>
      <c r="AB3200" s="43" t="s">
        <v>339</v>
      </c>
      <c r="AC3200" s="6" t="s">
        <v>339</v>
      </c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</row>
    <row r="3201">
      <c r="A3201" s="6"/>
      <c r="B3201" s="6"/>
      <c r="C3201" s="6"/>
      <c r="D3201" s="6"/>
      <c r="E3201" s="6"/>
      <c r="F3201" s="6" t="s">
        <v>96</v>
      </c>
      <c r="G3201" s="6"/>
      <c r="H3201" s="6" t="b">
        <v>0</v>
      </c>
      <c r="I3201" s="6" t="b">
        <v>0</v>
      </c>
      <c r="J3201" s="6" t="b">
        <v>0</v>
      </c>
      <c r="K3201" s="106"/>
      <c r="L3201" s="43"/>
      <c r="M3201" s="24"/>
      <c r="N3201" s="6"/>
      <c r="O3201" s="6" t="b">
        <v>0</v>
      </c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43"/>
      <c r="AA3201" s="43"/>
      <c r="AB3201" s="43" t="s">
        <v>339</v>
      </c>
      <c r="AC3201" s="6" t="s">
        <v>339</v>
      </c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</row>
    <row r="3202">
      <c r="A3202" s="6"/>
      <c r="B3202" s="6"/>
      <c r="C3202" s="6"/>
      <c r="D3202" s="6"/>
      <c r="E3202" s="6"/>
      <c r="F3202" s="6" t="s">
        <v>96</v>
      </c>
      <c r="G3202" s="6"/>
      <c r="H3202" s="6" t="b">
        <v>0</v>
      </c>
      <c r="I3202" s="6" t="b">
        <v>0</v>
      </c>
      <c r="J3202" s="6" t="b">
        <v>0</v>
      </c>
      <c r="K3202" s="106"/>
      <c r="L3202" s="43"/>
      <c r="M3202" s="24"/>
      <c r="N3202" s="6"/>
      <c r="O3202" s="6" t="b">
        <v>0</v>
      </c>
      <c r="P3202" s="6"/>
      <c r="Q3202" s="6"/>
      <c r="R3202" s="6"/>
      <c r="S3202" s="6"/>
      <c r="T3202" s="6"/>
      <c r="U3202" s="6"/>
      <c r="V3202" s="6"/>
      <c r="W3202" s="6"/>
      <c r="X3202" s="6"/>
      <c r="Y3202" s="6"/>
      <c r="Z3202" s="43"/>
      <c r="AA3202" s="43"/>
      <c r="AB3202" s="43" t="s">
        <v>339</v>
      </c>
      <c r="AC3202" s="6" t="s">
        <v>339</v>
      </c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</row>
    <row r="3203">
      <c r="A3203" s="6"/>
      <c r="B3203" s="6"/>
      <c r="C3203" s="6"/>
      <c r="D3203" s="6"/>
      <c r="E3203" s="6"/>
      <c r="F3203" s="6" t="s">
        <v>96</v>
      </c>
      <c r="G3203" s="6"/>
      <c r="H3203" s="6" t="b">
        <v>0</v>
      </c>
      <c r="I3203" s="6" t="b">
        <v>0</v>
      </c>
      <c r="J3203" s="6" t="b">
        <v>0</v>
      </c>
      <c r="K3203" s="106"/>
      <c r="L3203" s="43"/>
      <c r="M3203" s="24"/>
      <c r="N3203" s="6"/>
      <c r="O3203" s="6" t="b">
        <v>0</v>
      </c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43"/>
      <c r="AA3203" s="43"/>
      <c r="AB3203" s="43" t="s">
        <v>339</v>
      </c>
      <c r="AC3203" s="6" t="s">
        <v>339</v>
      </c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</row>
    <row r="3204">
      <c r="A3204" s="6"/>
      <c r="B3204" s="6"/>
      <c r="C3204" s="6"/>
      <c r="D3204" s="6"/>
      <c r="E3204" s="6"/>
      <c r="F3204" s="6" t="s">
        <v>96</v>
      </c>
      <c r="G3204" s="6"/>
      <c r="H3204" s="6" t="b">
        <v>0</v>
      </c>
      <c r="I3204" s="6" t="b">
        <v>0</v>
      </c>
      <c r="J3204" s="6" t="b">
        <v>0</v>
      </c>
      <c r="K3204" s="106"/>
      <c r="L3204" s="43"/>
      <c r="M3204" s="24"/>
      <c r="N3204" s="6"/>
      <c r="O3204" s="6" t="b">
        <v>0</v>
      </c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43"/>
      <c r="AA3204" s="43"/>
      <c r="AB3204" s="43" t="s">
        <v>339</v>
      </c>
      <c r="AC3204" s="6" t="s">
        <v>339</v>
      </c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</row>
    <row r="3205">
      <c r="A3205" s="6"/>
      <c r="B3205" s="6"/>
      <c r="C3205" s="6"/>
      <c r="D3205" s="6"/>
      <c r="E3205" s="6"/>
      <c r="F3205" s="6" t="s">
        <v>96</v>
      </c>
      <c r="G3205" s="6"/>
      <c r="H3205" s="6" t="b">
        <v>0</v>
      </c>
      <c r="I3205" s="6" t="b">
        <v>0</v>
      </c>
      <c r="J3205" s="6" t="b">
        <v>0</v>
      </c>
      <c r="K3205" s="106"/>
      <c r="L3205" s="43"/>
      <c r="M3205" s="24"/>
      <c r="N3205" s="6"/>
      <c r="O3205" s="6" t="b">
        <v>0</v>
      </c>
      <c r="P3205" s="6"/>
      <c r="Q3205" s="6"/>
      <c r="R3205" s="6"/>
      <c r="S3205" s="6"/>
      <c r="T3205" s="6"/>
      <c r="U3205" s="6"/>
      <c r="V3205" s="6"/>
      <c r="W3205" s="6"/>
      <c r="X3205" s="6"/>
      <c r="Y3205" s="6"/>
      <c r="Z3205" s="43"/>
      <c r="AA3205" s="43"/>
      <c r="AB3205" s="43" t="s">
        <v>339</v>
      </c>
      <c r="AC3205" s="6" t="s">
        <v>339</v>
      </c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</row>
    <row r="3206">
      <c r="A3206" s="6"/>
      <c r="B3206" s="6"/>
      <c r="C3206" s="6"/>
      <c r="D3206" s="6"/>
      <c r="E3206" s="6"/>
      <c r="F3206" s="6" t="s">
        <v>96</v>
      </c>
      <c r="G3206" s="6"/>
      <c r="H3206" s="6" t="b">
        <v>0</v>
      </c>
      <c r="I3206" s="6" t="b">
        <v>0</v>
      </c>
      <c r="J3206" s="6" t="b">
        <v>0</v>
      </c>
      <c r="K3206" s="106"/>
      <c r="L3206" s="43"/>
      <c r="M3206" s="24"/>
      <c r="N3206" s="6"/>
      <c r="O3206" s="6" t="b">
        <v>0</v>
      </c>
      <c r="P3206" s="6"/>
      <c r="Q3206" s="6"/>
      <c r="R3206" s="6"/>
      <c r="S3206" s="6"/>
      <c r="T3206" s="6"/>
      <c r="U3206" s="6"/>
      <c r="V3206" s="6"/>
      <c r="W3206" s="6"/>
      <c r="X3206" s="6"/>
      <c r="Y3206" s="6"/>
      <c r="Z3206" s="43"/>
      <c r="AA3206" s="43"/>
      <c r="AB3206" s="43" t="s">
        <v>339</v>
      </c>
      <c r="AC3206" s="6" t="s">
        <v>339</v>
      </c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</row>
    <row r="3207">
      <c r="A3207" s="6"/>
      <c r="B3207" s="6"/>
      <c r="C3207" s="6"/>
      <c r="D3207" s="6"/>
      <c r="E3207" s="6"/>
      <c r="F3207" s="6" t="s">
        <v>96</v>
      </c>
      <c r="G3207" s="6"/>
      <c r="H3207" s="6" t="b">
        <v>0</v>
      </c>
      <c r="I3207" s="6" t="b">
        <v>0</v>
      </c>
      <c r="J3207" s="6" t="b">
        <v>0</v>
      </c>
      <c r="K3207" s="106"/>
      <c r="L3207" s="43"/>
      <c r="M3207" s="24"/>
      <c r="N3207" s="6"/>
      <c r="O3207" s="6" t="b">
        <v>0</v>
      </c>
      <c r="P3207" s="6"/>
      <c r="Q3207" s="6"/>
      <c r="R3207" s="6"/>
      <c r="S3207" s="6"/>
      <c r="T3207" s="6"/>
      <c r="U3207" s="6"/>
      <c r="V3207" s="6"/>
      <c r="W3207" s="6"/>
      <c r="X3207" s="6"/>
      <c r="Y3207" s="6"/>
      <c r="Z3207" s="43"/>
      <c r="AA3207" s="43"/>
      <c r="AB3207" s="43" t="s">
        <v>339</v>
      </c>
      <c r="AC3207" s="6" t="s">
        <v>339</v>
      </c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</row>
    <row r="3208">
      <c r="A3208" s="6"/>
      <c r="B3208" s="6"/>
      <c r="C3208" s="6"/>
      <c r="D3208" s="6"/>
      <c r="E3208" s="6"/>
      <c r="F3208" s="6" t="s">
        <v>96</v>
      </c>
      <c r="G3208" s="6"/>
      <c r="H3208" s="6" t="b">
        <v>0</v>
      </c>
      <c r="I3208" s="6" t="b">
        <v>0</v>
      </c>
      <c r="J3208" s="6" t="b">
        <v>0</v>
      </c>
      <c r="K3208" s="106"/>
      <c r="L3208" s="43"/>
      <c r="M3208" s="24"/>
      <c r="N3208" s="6"/>
      <c r="O3208" s="6" t="b">
        <v>0</v>
      </c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43"/>
      <c r="AA3208" s="43"/>
      <c r="AB3208" s="43" t="s">
        <v>339</v>
      </c>
      <c r="AC3208" s="6" t="s">
        <v>339</v>
      </c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</row>
    <row r="3209">
      <c r="A3209" s="6"/>
      <c r="B3209" s="6"/>
      <c r="C3209" s="6"/>
      <c r="D3209" s="6"/>
      <c r="E3209" s="6"/>
      <c r="F3209" s="6" t="s">
        <v>96</v>
      </c>
      <c r="G3209" s="6"/>
      <c r="H3209" s="6" t="b">
        <v>0</v>
      </c>
      <c r="I3209" s="6" t="b">
        <v>0</v>
      </c>
      <c r="J3209" s="6" t="b">
        <v>0</v>
      </c>
      <c r="K3209" s="106"/>
      <c r="L3209" s="43"/>
      <c r="M3209" s="24"/>
      <c r="N3209" s="6"/>
      <c r="O3209" s="6" t="b">
        <v>0</v>
      </c>
      <c r="P3209" s="6"/>
      <c r="Q3209" s="6"/>
      <c r="R3209" s="6"/>
      <c r="S3209" s="6"/>
      <c r="T3209" s="6"/>
      <c r="U3209" s="6"/>
      <c r="V3209" s="6"/>
      <c r="W3209" s="6"/>
      <c r="X3209" s="6"/>
      <c r="Y3209" s="6"/>
      <c r="Z3209" s="43"/>
      <c r="AA3209" s="43"/>
      <c r="AB3209" s="43" t="s">
        <v>339</v>
      </c>
      <c r="AC3209" s="6" t="s">
        <v>339</v>
      </c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</row>
    <row r="3210">
      <c r="A3210" s="6"/>
      <c r="B3210" s="6"/>
      <c r="C3210" s="6"/>
      <c r="D3210" s="6"/>
      <c r="E3210" s="6"/>
      <c r="F3210" s="6" t="s">
        <v>96</v>
      </c>
      <c r="G3210" s="6"/>
      <c r="H3210" s="6" t="b">
        <v>0</v>
      </c>
      <c r="I3210" s="6" t="b">
        <v>0</v>
      </c>
      <c r="J3210" s="6" t="b">
        <v>0</v>
      </c>
      <c r="K3210" s="106"/>
      <c r="L3210" s="43"/>
      <c r="M3210" s="24"/>
      <c r="N3210" s="6"/>
      <c r="O3210" s="6" t="b">
        <v>0</v>
      </c>
      <c r="P3210" s="6"/>
      <c r="Q3210" s="6"/>
      <c r="R3210" s="6"/>
      <c r="S3210" s="6"/>
      <c r="T3210" s="6"/>
      <c r="U3210" s="6"/>
      <c r="V3210" s="6"/>
      <c r="W3210" s="6"/>
      <c r="X3210" s="6"/>
      <c r="Y3210" s="6"/>
      <c r="Z3210" s="43"/>
      <c r="AA3210" s="43"/>
      <c r="AB3210" s="43" t="s">
        <v>339</v>
      </c>
      <c r="AC3210" s="6" t="s">
        <v>339</v>
      </c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</row>
    <row r="3211">
      <c r="A3211" s="6"/>
      <c r="B3211" s="6"/>
      <c r="C3211" s="6"/>
      <c r="D3211" s="6"/>
      <c r="E3211" s="6"/>
      <c r="F3211" s="6" t="s">
        <v>96</v>
      </c>
      <c r="G3211" s="6"/>
      <c r="H3211" s="6" t="b">
        <v>0</v>
      </c>
      <c r="I3211" s="6" t="b">
        <v>0</v>
      </c>
      <c r="J3211" s="6" t="b">
        <v>0</v>
      </c>
      <c r="K3211" s="106"/>
      <c r="L3211" s="43"/>
      <c r="M3211" s="24"/>
      <c r="N3211" s="6"/>
      <c r="O3211" s="6" t="b">
        <v>0</v>
      </c>
      <c r="P3211" s="6"/>
      <c r="Q3211" s="6"/>
      <c r="R3211" s="6"/>
      <c r="S3211" s="6"/>
      <c r="T3211" s="6"/>
      <c r="U3211" s="6"/>
      <c r="V3211" s="6"/>
      <c r="W3211" s="6"/>
      <c r="X3211" s="6"/>
      <c r="Y3211" s="6"/>
      <c r="Z3211" s="43"/>
      <c r="AA3211" s="43"/>
      <c r="AB3211" s="43" t="s">
        <v>339</v>
      </c>
      <c r="AC3211" s="6" t="s">
        <v>339</v>
      </c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</row>
    <row r="3212">
      <c r="A3212" s="6"/>
      <c r="B3212" s="6"/>
      <c r="C3212" s="6"/>
      <c r="D3212" s="6"/>
      <c r="E3212" s="6"/>
      <c r="F3212" s="6" t="s">
        <v>96</v>
      </c>
      <c r="G3212" s="6"/>
      <c r="H3212" s="6" t="b">
        <v>0</v>
      </c>
      <c r="I3212" s="6" t="b">
        <v>0</v>
      </c>
      <c r="J3212" s="6" t="b">
        <v>0</v>
      </c>
      <c r="K3212" s="106"/>
      <c r="L3212" s="43"/>
      <c r="M3212" s="24"/>
      <c r="N3212" s="6"/>
      <c r="O3212" s="6" t="b">
        <v>0</v>
      </c>
      <c r="P3212" s="6"/>
      <c r="Q3212" s="6"/>
      <c r="R3212" s="6"/>
      <c r="S3212" s="6"/>
      <c r="T3212" s="6"/>
      <c r="U3212" s="6"/>
      <c r="V3212" s="6"/>
      <c r="W3212" s="6"/>
      <c r="X3212" s="6"/>
      <c r="Y3212" s="6"/>
      <c r="Z3212" s="43"/>
      <c r="AA3212" s="43"/>
      <c r="AB3212" s="43" t="s">
        <v>339</v>
      </c>
      <c r="AC3212" s="6" t="s">
        <v>339</v>
      </c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</row>
    <row r="3213">
      <c r="A3213" s="6"/>
      <c r="B3213" s="6"/>
      <c r="C3213" s="6"/>
      <c r="D3213" s="6"/>
      <c r="E3213" s="6"/>
      <c r="F3213" s="6" t="s">
        <v>96</v>
      </c>
      <c r="G3213" s="6"/>
      <c r="H3213" s="6" t="b">
        <v>0</v>
      </c>
      <c r="I3213" s="6" t="b">
        <v>0</v>
      </c>
      <c r="J3213" s="6" t="b">
        <v>0</v>
      </c>
      <c r="K3213" s="106"/>
      <c r="L3213" s="43"/>
      <c r="M3213" s="24"/>
      <c r="N3213" s="6"/>
      <c r="O3213" s="6" t="b">
        <v>0</v>
      </c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43"/>
      <c r="AA3213" s="43"/>
      <c r="AB3213" s="43" t="s">
        <v>339</v>
      </c>
      <c r="AC3213" s="6" t="s">
        <v>339</v>
      </c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</row>
    <row r="3214">
      <c r="A3214" s="6"/>
      <c r="B3214" s="6"/>
      <c r="C3214" s="6"/>
      <c r="D3214" s="6"/>
      <c r="E3214" s="6"/>
      <c r="F3214" s="6" t="s">
        <v>96</v>
      </c>
      <c r="G3214" s="6"/>
      <c r="H3214" s="6" t="b">
        <v>0</v>
      </c>
      <c r="I3214" s="6" t="b">
        <v>0</v>
      </c>
      <c r="J3214" s="6" t="b">
        <v>0</v>
      </c>
      <c r="K3214" s="106"/>
      <c r="L3214" s="43"/>
      <c r="M3214" s="24"/>
      <c r="N3214" s="6"/>
      <c r="O3214" s="6" t="b">
        <v>0</v>
      </c>
      <c r="P3214" s="6"/>
      <c r="Q3214" s="6"/>
      <c r="R3214" s="6"/>
      <c r="S3214" s="6"/>
      <c r="T3214" s="6"/>
      <c r="U3214" s="6"/>
      <c r="V3214" s="6"/>
      <c r="W3214" s="6"/>
      <c r="X3214" s="6"/>
      <c r="Y3214" s="6"/>
      <c r="Z3214" s="43"/>
      <c r="AA3214" s="43"/>
      <c r="AB3214" s="43" t="s">
        <v>339</v>
      </c>
      <c r="AC3214" s="6" t="s">
        <v>339</v>
      </c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</row>
    <row r="3215">
      <c r="A3215" s="6"/>
      <c r="B3215" s="6"/>
      <c r="C3215" s="6"/>
      <c r="D3215" s="6"/>
      <c r="E3215" s="6"/>
      <c r="F3215" s="6" t="s">
        <v>96</v>
      </c>
      <c r="G3215" s="6"/>
      <c r="H3215" s="6" t="b">
        <v>0</v>
      </c>
      <c r="I3215" s="6" t="b">
        <v>0</v>
      </c>
      <c r="J3215" s="6" t="b">
        <v>0</v>
      </c>
      <c r="K3215" s="106"/>
      <c r="L3215" s="43"/>
      <c r="M3215" s="24"/>
      <c r="N3215" s="6"/>
      <c r="O3215" s="6" t="b">
        <v>0</v>
      </c>
      <c r="P3215" s="6"/>
      <c r="Q3215" s="6"/>
      <c r="R3215" s="6"/>
      <c r="S3215" s="6"/>
      <c r="T3215" s="6"/>
      <c r="U3215" s="6"/>
      <c r="V3215" s="6"/>
      <c r="W3215" s="6"/>
      <c r="X3215" s="6"/>
      <c r="Y3215" s="6"/>
      <c r="Z3215" s="43"/>
      <c r="AA3215" s="43"/>
      <c r="AB3215" s="43" t="s">
        <v>339</v>
      </c>
      <c r="AC3215" s="6" t="s">
        <v>339</v>
      </c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</row>
    <row r="3216">
      <c r="A3216" s="6"/>
      <c r="B3216" s="6"/>
      <c r="C3216" s="6"/>
      <c r="D3216" s="6"/>
      <c r="E3216" s="6"/>
      <c r="F3216" s="6" t="s">
        <v>96</v>
      </c>
      <c r="G3216" s="6"/>
      <c r="H3216" s="6" t="b">
        <v>0</v>
      </c>
      <c r="I3216" s="6" t="b">
        <v>0</v>
      </c>
      <c r="J3216" s="6" t="b">
        <v>0</v>
      </c>
      <c r="K3216" s="106"/>
      <c r="L3216" s="43"/>
      <c r="M3216" s="24"/>
      <c r="N3216" s="6"/>
      <c r="O3216" s="6" t="b">
        <v>0</v>
      </c>
      <c r="P3216" s="6"/>
      <c r="Q3216" s="6"/>
      <c r="R3216" s="6"/>
      <c r="S3216" s="6"/>
      <c r="T3216" s="6"/>
      <c r="U3216" s="6"/>
      <c r="V3216" s="6"/>
      <c r="W3216" s="6"/>
      <c r="X3216" s="6"/>
      <c r="Y3216" s="6"/>
      <c r="Z3216" s="43"/>
      <c r="AA3216" s="43"/>
      <c r="AB3216" s="43" t="s">
        <v>339</v>
      </c>
      <c r="AC3216" s="6" t="s">
        <v>339</v>
      </c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</row>
    <row r="3217">
      <c r="A3217" s="6"/>
      <c r="B3217" s="6"/>
      <c r="C3217" s="6"/>
      <c r="D3217" s="6"/>
      <c r="E3217" s="6"/>
      <c r="F3217" s="6" t="s">
        <v>96</v>
      </c>
      <c r="G3217" s="6"/>
      <c r="H3217" s="6" t="b">
        <v>0</v>
      </c>
      <c r="I3217" s="6" t="b">
        <v>0</v>
      </c>
      <c r="J3217" s="6" t="b">
        <v>0</v>
      </c>
      <c r="K3217" s="106"/>
      <c r="L3217" s="43"/>
      <c r="M3217" s="24"/>
      <c r="N3217" s="6"/>
      <c r="O3217" s="6" t="b">
        <v>0</v>
      </c>
      <c r="P3217" s="6"/>
      <c r="Q3217" s="6"/>
      <c r="R3217" s="6"/>
      <c r="S3217" s="6"/>
      <c r="T3217" s="6"/>
      <c r="U3217" s="6"/>
      <c r="V3217" s="6"/>
      <c r="W3217" s="6"/>
      <c r="X3217" s="6"/>
      <c r="Y3217" s="6"/>
      <c r="Z3217" s="43"/>
      <c r="AA3217" s="43"/>
      <c r="AB3217" s="43" t="s">
        <v>339</v>
      </c>
      <c r="AC3217" s="6" t="s">
        <v>339</v>
      </c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</row>
    <row r="3218">
      <c r="A3218" s="6"/>
      <c r="B3218" s="6"/>
      <c r="C3218" s="6"/>
      <c r="D3218" s="6"/>
      <c r="E3218" s="6"/>
      <c r="F3218" s="6" t="s">
        <v>96</v>
      </c>
      <c r="G3218" s="6"/>
      <c r="H3218" s="6" t="b">
        <v>0</v>
      </c>
      <c r="I3218" s="6" t="b">
        <v>0</v>
      </c>
      <c r="J3218" s="6" t="b">
        <v>0</v>
      </c>
      <c r="K3218" s="106"/>
      <c r="L3218" s="43"/>
      <c r="M3218" s="24"/>
      <c r="N3218" s="6"/>
      <c r="O3218" s="6" t="b">
        <v>0</v>
      </c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43"/>
      <c r="AA3218" s="43"/>
      <c r="AB3218" s="43" t="s">
        <v>339</v>
      </c>
      <c r="AC3218" s="6" t="s">
        <v>339</v>
      </c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</row>
    <row r="3219">
      <c r="A3219" s="6"/>
      <c r="B3219" s="6"/>
      <c r="C3219" s="6"/>
      <c r="D3219" s="6"/>
      <c r="E3219" s="6"/>
      <c r="F3219" s="6" t="s">
        <v>96</v>
      </c>
      <c r="G3219" s="6"/>
      <c r="H3219" s="6" t="b">
        <v>0</v>
      </c>
      <c r="I3219" s="6" t="b">
        <v>0</v>
      </c>
      <c r="J3219" s="6" t="b">
        <v>0</v>
      </c>
      <c r="K3219" s="106"/>
      <c r="L3219" s="43"/>
      <c r="M3219" s="24"/>
      <c r="N3219" s="6"/>
      <c r="O3219" s="6" t="b">
        <v>0</v>
      </c>
      <c r="P3219" s="6"/>
      <c r="Q3219" s="6"/>
      <c r="R3219" s="6"/>
      <c r="S3219" s="6"/>
      <c r="T3219" s="6"/>
      <c r="U3219" s="6"/>
      <c r="V3219" s="6"/>
      <c r="W3219" s="6"/>
      <c r="X3219" s="6"/>
      <c r="Y3219" s="6"/>
      <c r="Z3219" s="43"/>
      <c r="AA3219" s="43"/>
      <c r="AB3219" s="43" t="s">
        <v>339</v>
      </c>
      <c r="AC3219" s="6" t="s">
        <v>339</v>
      </c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</row>
    <row r="3220">
      <c r="A3220" s="6"/>
      <c r="B3220" s="6"/>
      <c r="C3220" s="6"/>
      <c r="D3220" s="6"/>
      <c r="E3220" s="6"/>
      <c r="F3220" s="6" t="s">
        <v>96</v>
      </c>
      <c r="G3220" s="6"/>
      <c r="H3220" s="6" t="b">
        <v>0</v>
      </c>
      <c r="I3220" s="6" t="b">
        <v>0</v>
      </c>
      <c r="J3220" s="6" t="b">
        <v>0</v>
      </c>
      <c r="K3220" s="106"/>
      <c r="L3220" s="43"/>
      <c r="M3220" s="24"/>
      <c r="N3220" s="6"/>
      <c r="O3220" s="6" t="b">
        <v>0</v>
      </c>
      <c r="P3220" s="6"/>
      <c r="Q3220" s="6"/>
      <c r="R3220" s="6"/>
      <c r="S3220" s="6"/>
      <c r="T3220" s="6"/>
      <c r="U3220" s="6"/>
      <c r="V3220" s="6"/>
      <c r="W3220" s="6"/>
      <c r="X3220" s="6"/>
      <c r="Y3220" s="6"/>
      <c r="Z3220" s="43"/>
      <c r="AA3220" s="43"/>
      <c r="AB3220" s="43" t="s">
        <v>339</v>
      </c>
      <c r="AC3220" s="6" t="s">
        <v>339</v>
      </c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</row>
    <row r="3221">
      <c r="A3221" s="6"/>
      <c r="B3221" s="6"/>
      <c r="C3221" s="6"/>
      <c r="D3221" s="6"/>
      <c r="E3221" s="6"/>
      <c r="F3221" s="6" t="s">
        <v>96</v>
      </c>
      <c r="G3221" s="6"/>
      <c r="H3221" s="6" t="b">
        <v>0</v>
      </c>
      <c r="I3221" s="6" t="b">
        <v>0</v>
      </c>
      <c r="J3221" s="6" t="b">
        <v>0</v>
      </c>
      <c r="K3221" s="106"/>
      <c r="L3221" s="43"/>
      <c r="M3221" s="24"/>
      <c r="N3221" s="6"/>
      <c r="O3221" s="6" t="b">
        <v>0</v>
      </c>
      <c r="P3221" s="6"/>
      <c r="Q3221" s="6"/>
      <c r="R3221" s="6"/>
      <c r="S3221" s="6"/>
      <c r="T3221" s="6"/>
      <c r="U3221" s="6"/>
      <c r="V3221" s="6"/>
      <c r="W3221" s="6"/>
      <c r="X3221" s="6"/>
      <c r="Y3221" s="6"/>
      <c r="Z3221" s="43"/>
      <c r="AA3221" s="43"/>
      <c r="AB3221" s="43" t="s">
        <v>339</v>
      </c>
      <c r="AC3221" s="6" t="s">
        <v>339</v>
      </c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</row>
    <row r="3222">
      <c r="A3222" s="6"/>
      <c r="B3222" s="6"/>
      <c r="C3222" s="6"/>
      <c r="D3222" s="6"/>
      <c r="E3222" s="6"/>
      <c r="F3222" s="6" t="s">
        <v>96</v>
      </c>
      <c r="G3222" s="6"/>
      <c r="H3222" s="6" t="b">
        <v>0</v>
      </c>
      <c r="I3222" s="6" t="b">
        <v>0</v>
      </c>
      <c r="J3222" s="6" t="b">
        <v>0</v>
      </c>
      <c r="K3222" s="106"/>
      <c r="L3222" s="43"/>
      <c r="M3222" s="24"/>
      <c r="N3222" s="6"/>
      <c r="O3222" s="6" t="b">
        <v>0</v>
      </c>
      <c r="P3222" s="6"/>
      <c r="Q3222" s="6"/>
      <c r="R3222" s="6"/>
      <c r="S3222" s="6"/>
      <c r="T3222" s="6"/>
      <c r="U3222" s="6"/>
      <c r="V3222" s="6"/>
      <c r="W3222" s="6"/>
      <c r="X3222" s="6"/>
      <c r="Y3222" s="6"/>
      <c r="Z3222" s="43"/>
      <c r="AA3222" s="43"/>
      <c r="AB3222" s="43" t="s">
        <v>339</v>
      </c>
      <c r="AC3222" s="6" t="s">
        <v>339</v>
      </c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</row>
    <row r="3223">
      <c r="A3223" s="6"/>
      <c r="B3223" s="6"/>
      <c r="C3223" s="6"/>
      <c r="D3223" s="6"/>
      <c r="E3223" s="6"/>
      <c r="F3223" s="6" t="s">
        <v>96</v>
      </c>
      <c r="G3223" s="6"/>
      <c r="H3223" s="6" t="b">
        <v>0</v>
      </c>
      <c r="I3223" s="6" t="b">
        <v>0</v>
      </c>
      <c r="J3223" s="6" t="b">
        <v>0</v>
      </c>
      <c r="K3223" s="106"/>
      <c r="L3223" s="43"/>
      <c r="M3223" s="24"/>
      <c r="N3223" s="6"/>
      <c r="O3223" s="6" t="b">
        <v>0</v>
      </c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43"/>
      <c r="AA3223" s="43"/>
      <c r="AB3223" s="43" t="s">
        <v>339</v>
      </c>
      <c r="AC3223" s="6" t="s">
        <v>339</v>
      </c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</row>
    <row r="3224">
      <c r="A3224" s="6"/>
      <c r="B3224" s="6"/>
      <c r="C3224" s="6"/>
      <c r="D3224" s="6"/>
      <c r="E3224" s="6"/>
      <c r="F3224" s="6" t="s">
        <v>96</v>
      </c>
      <c r="G3224" s="6"/>
      <c r="H3224" s="6" t="b">
        <v>0</v>
      </c>
      <c r="I3224" s="6" t="b">
        <v>0</v>
      </c>
      <c r="J3224" s="6" t="b">
        <v>0</v>
      </c>
      <c r="K3224" s="106"/>
      <c r="L3224" s="43"/>
      <c r="M3224" s="24"/>
      <c r="N3224" s="6"/>
      <c r="O3224" s="6" t="b">
        <v>0</v>
      </c>
      <c r="P3224" s="6"/>
      <c r="Q3224" s="6"/>
      <c r="R3224" s="6"/>
      <c r="S3224" s="6"/>
      <c r="T3224" s="6"/>
      <c r="U3224" s="6"/>
      <c r="V3224" s="6"/>
      <c r="W3224" s="6"/>
      <c r="X3224" s="6"/>
      <c r="Y3224" s="6"/>
      <c r="Z3224" s="43"/>
      <c r="AA3224" s="43"/>
      <c r="AB3224" s="43" t="s">
        <v>339</v>
      </c>
      <c r="AC3224" s="6" t="s">
        <v>339</v>
      </c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</row>
    <row r="3225">
      <c r="A3225" s="6"/>
      <c r="B3225" s="6"/>
      <c r="C3225" s="6"/>
      <c r="D3225" s="6"/>
      <c r="E3225" s="6"/>
      <c r="F3225" s="6" t="s">
        <v>96</v>
      </c>
      <c r="G3225" s="6"/>
      <c r="H3225" s="6" t="b">
        <v>0</v>
      </c>
      <c r="I3225" s="6" t="b">
        <v>0</v>
      </c>
      <c r="J3225" s="6" t="b">
        <v>0</v>
      </c>
      <c r="K3225" s="106"/>
      <c r="L3225" s="43"/>
      <c r="M3225" s="24"/>
      <c r="N3225" s="6"/>
      <c r="O3225" s="6" t="b">
        <v>0</v>
      </c>
      <c r="P3225" s="6"/>
      <c r="Q3225" s="6"/>
      <c r="R3225" s="6"/>
      <c r="S3225" s="6"/>
      <c r="T3225" s="6"/>
      <c r="U3225" s="6"/>
      <c r="V3225" s="6"/>
      <c r="W3225" s="6"/>
      <c r="X3225" s="6"/>
      <c r="Y3225" s="6"/>
      <c r="Z3225" s="43"/>
      <c r="AA3225" s="43"/>
      <c r="AB3225" s="43" t="s">
        <v>339</v>
      </c>
      <c r="AC3225" s="6" t="s">
        <v>339</v>
      </c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</row>
    <row r="3226">
      <c r="A3226" s="6"/>
      <c r="B3226" s="6"/>
      <c r="C3226" s="6"/>
      <c r="D3226" s="6"/>
      <c r="E3226" s="6"/>
      <c r="F3226" s="6" t="s">
        <v>96</v>
      </c>
      <c r="G3226" s="6"/>
      <c r="H3226" s="6" t="b">
        <v>0</v>
      </c>
      <c r="I3226" s="6" t="b">
        <v>0</v>
      </c>
      <c r="J3226" s="6" t="b">
        <v>0</v>
      </c>
      <c r="K3226" s="106"/>
      <c r="L3226" s="43"/>
      <c r="M3226" s="24"/>
      <c r="N3226" s="6"/>
      <c r="O3226" s="6" t="b">
        <v>0</v>
      </c>
      <c r="P3226" s="6"/>
      <c r="Q3226" s="6"/>
      <c r="R3226" s="6"/>
      <c r="S3226" s="6"/>
      <c r="T3226" s="6"/>
      <c r="U3226" s="6"/>
      <c r="V3226" s="6"/>
      <c r="W3226" s="6"/>
      <c r="X3226" s="6"/>
      <c r="Y3226" s="6"/>
      <c r="Z3226" s="43"/>
      <c r="AA3226" s="43"/>
      <c r="AB3226" s="43" t="s">
        <v>339</v>
      </c>
      <c r="AC3226" s="6" t="s">
        <v>339</v>
      </c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</row>
    <row r="3227">
      <c r="A3227" s="6"/>
      <c r="B3227" s="6"/>
      <c r="C3227" s="6"/>
      <c r="D3227" s="6"/>
      <c r="E3227" s="6"/>
      <c r="F3227" s="6" t="s">
        <v>96</v>
      </c>
      <c r="G3227" s="6"/>
      <c r="H3227" s="6" t="b">
        <v>0</v>
      </c>
      <c r="I3227" s="6" t="b">
        <v>0</v>
      </c>
      <c r="J3227" s="6" t="b">
        <v>0</v>
      </c>
      <c r="K3227" s="106"/>
      <c r="L3227" s="43"/>
      <c r="M3227" s="24"/>
      <c r="N3227" s="6"/>
      <c r="O3227" s="6" t="b">
        <v>0</v>
      </c>
      <c r="P3227" s="6"/>
      <c r="Q3227" s="6"/>
      <c r="R3227" s="6"/>
      <c r="S3227" s="6"/>
      <c r="T3227" s="6"/>
      <c r="U3227" s="6"/>
      <c r="V3227" s="6"/>
      <c r="W3227" s="6"/>
      <c r="X3227" s="6"/>
      <c r="Y3227" s="6"/>
      <c r="Z3227" s="43"/>
      <c r="AA3227" s="43"/>
      <c r="AB3227" s="43" t="s">
        <v>339</v>
      </c>
      <c r="AC3227" s="6" t="s">
        <v>339</v>
      </c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</row>
    <row r="3228">
      <c r="A3228" s="6"/>
      <c r="B3228" s="6"/>
      <c r="C3228" s="6"/>
      <c r="D3228" s="6"/>
      <c r="E3228" s="6"/>
      <c r="F3228" s="6" t="s">
        <v>96</v>
      </c>
      <c r="G3228" s="6"/>
      <c r="H3228" s="6" t="b">
        <v>0</v>
      </c>
      <c r="I3228" s="6" t="b">
        <v>0</v>
      </c>
      <c r="J3228" s="6" t="b">
        <v>0</v>
      </c>
      <c r="K3228" s="106"/>
      <c r="L3228" s="43"/>
      <c r="M3228" s="24"/>
      <c r="N3228" s="6"/>
      <c r="O3228" s="6" t="b">
        <v>0</v>
      </c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43"/>
      <c r="AA3228" s="43"/>
      <c r="AB3228" s="43" t="s">
        <v>339</v>
      </c>
      <c r="AC3228" s="6" t="s">
        <v>339</v>
      </c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</row>
    <row r="3229">
      <c r="A3229" s="6"/>
      <c r="B3229" s="6"/>
      <c r="C3229" s="6"/>
      <c r="D3229" s="6"/>
      <c r="E3229" s="6"/>
      <c r="F3229" s="6" t="s">
        <v>96</v>
      </c>
      <c r="G3229" s="6"/>
      <c r="H3229" s="6" t="b">
        <v>0</v>
      </c>
      <c r="I3229" s="6" t="b">
        <v>0</v>
      </c>
      <c r="J3229" s="6" t="b">
        <v>0</v>
      </c>
      <c r="K3229" s="106"/>
      <c r="L3229" s="43"/>
      <c r="M3229" s="24"/>
      <c r="N3229" s="6"/>
      <c r="O3229" s="6" t="b">
        <v>0</v>
      </c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43"/>
      <c r="AA3229" s="43"/>
      <c r="AB3229" s="43" t="s">
        <v>339</v>
      </c>
      <c r="AC3229" s="6" t="s">
        <v>339</v>
      </c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</row>
    <row r="3230">
      <c r="A3230" s="6"/>
      <c r="B3230" s="6"/>
      <c r="C3230" s="6"/>
      <c r="D3230" s="6"/>
      <c r="E3230" s="6"/>
      <c r="F3230" s="6" t="s">
        <v>96</v>
      </c>
      <c r="G3230" s="6"/>
      <c r="H3230" s="6" t="b">
        <v>0</v>
      </c>
      <c r="I3230" s="6" t="b">
        <v>0</v>
      </c>
      <c r="J3230" s="6" t="b">
        <v>0</v>
      </c>
      <c r="K3230" s="106"/>
      <c r="L3230" s="43"/>
      <c r="M3230" s="24"/>
      <c r="N3230" s="6"/>
      <c r="O3230" s="6" t="b">
        <v>0</v>
      </c>
      <c r="P3230" s="6"/>
      <c r="Q3230" s="6"/>
      <c r="R3230" s="6"/>
      <c r="S3230" s="6"/>
      <c r="T3230" s="6"/>
      <c r="U3230" s="6"/>
      <c r="V3230" s="6"/>
      <c r="W3230" s="6"/>
      <c r="X3230" s="6"/>
      <c r="Y3230" s="6"/>
      <c r="Z3230" s="43"/>
      <c r="AA3230" s="43"/>
      <c r="AB3230" s="43" t="s">
        <v>339</v>
      </c>
      <c r="AC3230" s="6" t="s">
        <v>339</v>
      </c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</row>
    <row r="3231">
      <c r="A3231" s="6"/>
      <c r="B3231" s="6"/>
      <c r="C3231" s="6"/>
      <c r="D3231" s="6"/>
      <c r="E3231" s="6"/>
      <c r="F3231" s="6" t="s">
        <v>96</v>
      </c>
      <c r="G3231" s="6"/>
      <c r="H3231" s="6" t="b">
        <v>0</v>
      </c>
      <c r="I3231" s="6" t="b">
        <v>0</v>
      </c>
      <c r="J3231" s="6" t="b">
        <v>0</v>
      </c>
      <c r="K3231" s="106"/>
      <c r="L3231" s="43"/>
      <c r="M3231" s="24"/>
      <c r="N3231" s="6"/>
      <c r="O3231" s="6" t="b">
        <v>0</v>
      </c>
      <c r="P3231" s="6"/>
      <c r="Q3231" s="6"/>
      <c r="R3231" s="6"/>
      <c r="S3231" s="6"/>
      <c r="T3231" s="6"/>
      <c r="U3231" s="6"/>
      <c r="V3231" s="6"/>
      <c r="W3231" s="6"/>
      <c r="X3231" s="6"/>
      <c r="Y3231" s="6"/>
      <c r="Z3231" s="43"/>
      <c r="AA3231" s="43"/>
      <c r="AB3231" s="43" t="s">
        <v>339</v>
      </c>
      <c r="AC3231" s="6" t="s">
        <v>339</v>
      </c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</row>
    <row r="3232">
      <c r="A3232" s="6"/>
      <c r="B3232" s="6"/>
      <c r="C3232" s="6"/>
      <c r="D3232" s="6"/>
      <c r="E3232" s="6"/>
      <c r="F3232" s="6" t="s">
        <v>96</v>
      </c>
      <c r="G3232" s="6"/>
      <c r="H3232" s="6" t="b">
        <v>0</v>
      </c>
      <c r="I3232" s="6" t="b">
        <v>0</v>
      </c>
      <c r="J3232" s="6" t="b">
        <v>0</v>
      </c>
      <c r="K3232" s="106"/>
      <c r="L3232" s="43"/>
      <c r="M3232" s="24"/>
      <c r="N3232" s="6"/>
      <c r="O3232" s="6" t="b">
        <v>0</v>
      </c>
      <c r="P3232" s="6"/>
      <c r="Q3232" s="6"/>
      <c r="R3232" s="6"/>
      <c r="S3232" s="6"/>
      <c r="T3232" s="6"/>
      <c r="U3232" s="6"/>
      <c r="V3232" s="6"/>
      <c r="W3232" s="6"/>
      <c r="X3232" s="6"/>
      <c r="Y3232" s="6"/>
      <c r="Z3232" s="43"/>
      <c r="AA3232" s="43"/>
      <c r="AB3232" s="43" t="s">
        <v>339</v>
      </c>
      <c r="AC3232" s="6" t="s">
        <v>339</v>
      </c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</row>
    <row r="3233">
      <c r="A3233" s="6"/>
      <c r="B3233" s="6"/>
      <c r="C3233" s="6"/>
      <c r="D3233" s="6"/>
      <c r="E3233" s="6"/>
      <c r="F3233" s="6" t="s">
        <v>96</v>
      </c>
      <c r="G3233" s="6"/>
      <c r="H3233" s="6" t="b">
        <v>0</v>
      </c>
      <c r="I3233" s="6" t="b">
        <v>0</v>
      </c>
      <c r="J3233" s="6" t="b">
        <v>0</v>
      </c>
      <c r="K3233" s="106"/>
      <c r="L3233" s="43"/>
      <c r="M3233" s="24"/>
      <c r="N3233" s="6"/>
      <c r="O3233" s="6" t="b">
        <v>0</v>
      </c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43"/>
      <c r="AA3233" s="43"/>
      <c r="AB3233" s="43" t="s">
        <v>339</v>
      </c>
      <c r="AC3233" s="6" t="s">
        <v>339</v>
      </c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</row>
    <row r="3234">
      <c r="A3234" s="6"/>
      <c r="B3234" s="6"/>
      <c r="C3234" s="6"/>
      <c r="D3234" s="6"/>
      <c r="E3234" s="6"/>
      <c r="F3234" s="6" t="s">
        <v>96</v>
      </c>
      <c r="G3234" s="6"/>
      <c r="H3234" s="6" t="b">
        <v>0</v>
      </c>
      <c r="I3234" s="6" t="b">
        <v>0</v>
      </c>
      <c r="J3234" s="6" t="b">
        <v>0</v>
      </c>
      <c r="K3234" s="106"/>
      <c r="L3234" s="43"/>
      <c r="M3234" s="24"/>
      <c r="N3234" s="6"/>
      <c r="O3234" s="6" t="b">
        <v>0</v>
      </c>
      <c r="P3234" s="6"/>
      <c r="Q3234" s="6"/>
      <c r="R3234" s="6"/>
      <c r="S3234" s="6"/>
      <c r="T3234" s="6"/>
      <c r="U3234" s="6"/>
      <c r="V3234" s="6"/>
      <c r="W3234" s="6"/>
      <c r="X3234" s="6"/>
      <c r="Y3234" s="6"/>
      <c r="Z3234" s="43"/>
      <c r="AA3234" s="43"/>
      <c r="AB3234" s="43" t="s">
        <v>339</v>
      </c>
      <c r="AC3234" s="6" t="s">
        <v>339</v>
      </c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</row>
    <row r="3235">
      <c r="A3235" s="6"/>
      <c r="B3235" s="6"/>
      <c r="C3235" s="6"/>
      <c r="D3235" s="6"/>
      <c r="E3235" s="6"/>
      <c r="F3235" s="6" t="s">
        <v>96</v>
      </c>
      <c r="G3235" s="6"/>
      <c r="H3235" s="6" t="b">
        <v>0</v>
      </c>
      <c r="I3235" s="6" t="b">
        <v>0</v>
      </c>
      <c r="J3235" s="6" t="b">
        <v>0</v>
      </c>
      <c r="K3235" s="106"/>
      <c r="L3235" s="43"/>
      <c r="M3235" s="24"/>
      <c r="N3235" s="6"/>
      <c r="O3235" s="6" t="b">
        <v>0</v>
      </c>
      <c r="P3235" s="6"/>
      <c r="Q3235" s="6"/>
      <c r="R3235" s="6"/>
      <c r="S3235" s="6"/>
      <c r="T3235" s="6"/>
      <c r="U3235" s="6"/>
      <c r="V3235" s="6"/>
      <c r="W3235" s="6"/>
      <c r="X3235" s="6"/>
      <c r="Y3235" s="6"/>
      <c r="Z3235" s="43"/>
      <c r="AA3235" s="43"/>
      <c r="AB3235" s="43" t="s">
        <v>339</v>
      </c>
      <c r="AC3235" s="6" t="s">
        <v>339</v>
      </c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</row>
    <row r="3236">
      <c r="A3236" s="6"/>
      <c r="B3236" s="6"/>
      <c r="C3236" s="6"/>
      <c r="D3236" s="6"/>
      <c r="E3236" s="6"/>
      <c r="F3236" s="6" t="s">
        <v>96</v>
      </c>
      <c r="G3236" s="6"/>
      <c r="H3236" s="6" t="b">
        <v>0</v>
      </c>
      <c r="I3236" s="6" t="b">
        <v>0</v>
      </c>
      <c r="J3236" s="6" t="b">
        <v>0</v>
      </c>
      <c r="K3236" s="106"/>
      <c r="L3236" s="43"/>
      <c r="M3236" s="24"/>
      <c r="N3236" s="6"/>
      <c r="O3236" s="6" t="b">
        <v>0</v>
      </c>
      <c r="P3236" s="6"/>
      <c r="Q3236" s="6"/>
      <c r="R3236" s="6"/>
      <c r="S3236" s="6"/>
      <c r="T3236" s="6"/>
      <c r="U3236" s="6"/>
      <c r="V3236" s="6"/>
      <c r="W3236" s="6"/>
      <c r="X3236" s="6"/>
      <c r="Y3236" s="6"/>
      <c r="Z3236" s="43"/>
      <c r="AA3236" s="43"/>
      <c r="AB3236" s="43" t="s">
        <v>339</v>
      </c>
      <c r="AC3236" s="6" t="s">
        <v>339</v>
      </c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</row>
    <row r="3237">
      <c r="A3237" s="6"/>
      <c r="B3237" s="6"/>
      <c r="C3237" s="6"/>
      <c r="D3237" s="6"/>
      <c r="E3237" s="6"/>
      <c r="F3237" s="6" t="s">
        <v>96</v>
      </c>
      <c r="G3237" s="6"/>
      <c r="H3237" s="6" t="b">
        <v>0</v>
      </c>
      <c r="I3237" s="6" t="b">
        <v>0</v>
      </c>
      <c r="J3237" s="6" t="b">
        <v>0</v>
      </c>
      <c r="K3237" s="106"/>
      <c r="L3237" s="43"/>
      <c r="M3237" s="24"/>
      <c r="N3237" s="6"/>
      <c r="O3237" s="6" t="b">
        <v>0</v>
      </c>
      <c r="P3237" s="6"/>
      <c r="Q3237" s="6"/>
      <c r="R3237" s="6"/>
      <c r="S3237" s="6"/>
      <c r="T3237" s="6"/>
      <c r="U3237" s="6"/>
      <c r="V3237" s="6"/>
      <c r="W3237" s="6"/>
      <c r="X3237" s="6"/>
      <c r="Y3237" s="6"/>
      <c r="Z3237" s="43"/>
      <c r="AA3237" s="43"/>
      <c r="AB3237" s="43" t="s">
        <v>339</v>
      </c>
      <c r="AC3237" s="6" t="s">
        <v>339</v>
      </c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</row>
    <row r="3238">
      <c r="A3238" s="6"/>
      <c r="B3238" s="6"/>
      <c r="C3238" s="6"/>
      <c r="D3238" s="6"/>
      <c r="E3238" s="6"/>
      <c r="F3238" s="6" t="s">
        <v>96</v>
      </c>
      <c r="G3238" s="6"/>
      <c r="H3238" s="6" t="b">
        <v>0</v>
      </c>
      <c r="I3238" s="6" t="b">
        <v>0</v>
      </c>
      <c r="J3238" s="6" t="b">
        <v>0</v>
      </c>
      <c r="K3238" s="106"/>
      <c r="L3238" s="43"/>
      <c r="M3238" s="24"/>
      <c r="N3238" s="6"/>
      <c r="O3238" s="6" t="b">
        <v>0</v>
      </c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43"/>
      <c r="AA3238" s="43"/>
      <c r="AB3238" s="43" t="s">
        <v>339</v>
      </c>
      <c r="AC3238" s="6" t="s">
        <v>339</v>
      </c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</row>
    <row r="3239">
      <c r="A3239" s="6"/>
      <c r="B3239" s="6"/>
      <c r="C3239" s="6"/>
      <c r="D3239" s="6"/>
      <c r="E3239" s="6"/>
      <c r="F3239" s="6" t="s">
        <v>96</v>
      </c>
      <c r="G3239" s="6"/>
      <c r="H3239" s="6" t="b">
        <v>0</v>
      </c>
      <c r="I3239" s="6" t="b">
        <v>0</v>
      </c>
      <c r="J3239" s="6" t="b">
        <v>0</v>
      </c>
      <c r="K3239" s="106"/>
      <c r="L3239" s="43"/>
      <c r="M3239" s="24"/>
      <c r="N3239" s="6"/>
      <c r="O3239" s="6" t="b">
        <v>0</v>
      </c>
      <c r="P3239" s="6"/>
      <c r="Q3239" s="6"/>
      <c r="R3239" s="6"/>
      <c r="S3239" s="6"/>
      <c r="T3239" s="6"/>
      <c r="U3239" s="6"/>
      <c r="V3239" s="6"/>
      <c r="W3239" s="6"/>
      <c r="X3239" s="6"/>
      <c r="Y3239" s="6"/>
      <c r="Z3239" s="43"/>
      <c r="AA3239" s="43"/>
      <c r="AB3239" s="43" t="s">
        <v>339</v>
      </c>
      <c r="AC3239" s="6" t="s">
        <v>339</v>
      </c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</row>
    <row r="3240">
      <c r="A3240" s="6"/>
      <c r="B3240" s="6"/>
      <c r="C3240" s="6"/>
      <c r="D3240" s="6"/>
      <c r="E3240" s="6"/>
      <c r="F3240" s="6" t="s">
        <v>96</v>
      </c>
      <c r="G3240" s="6"/>
      <c r="H3240" s="6" t="b">
        <v>0</v>
      </c>
      <c r="I3240" s="6" t="b">
        <v>0</v>
      </c>
      <c r="J3240" s="6" t="b">
        <v>0</v>
      </c>
      <c r="K3240" s="106"/>
      <c r="L3240" s="43"/>
      <c r="M3240" s="24"/>
      <c r="N3240" s="6"/>
      <c r="O3240" s="6" t="b">
        <v>0</v>
      </c>
      <c r="P3240" s="6"/>
      <c r="Q3240" s="6"/>
      <c r="R3240" s="6"/>
      <c r="S3240" s="6"/>
      <c r="T3240" s="6"/>
      <c r="U3240" s="6"/>
      <c r="V3240" s="6"/>
      <c r="W3240" s="6"/>
      <c r="X3240" s="6"/>
      <c r="Y3240" s="6"/>
      <c r="Z3240" s="43"/>
      <c r="AA3240" s="43"/>
      <c r="AB3240" s="43" t="s">
        <v>339</v>
      </c>
      <c r="AC3240" s="6" t="s">
        <v>339</v>
      </c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</row>
    <row r="3241">
      <c r="A3241" s="6"/>
      <c r="B3241" s="6"/>
      <c r="C3241" s="6"/>
      <c r="D3241" s="6"/>
      <c r="E3241" s="6"/>
      <c r="F3241" s="6" t="s">
        <v>96</v>
      </c>
      <c r="G3241" s="6"/>
      <c r="H3241" s="6" t="b">
        <v>0</v>
      </c>
      <c r="I3241" s="6" t="b">
        <v>0</v>
      </c>
      <c r="J3241" s="6" t="b">
        <v>0</v>
      </c>
      <c r="K3241" s="106"/>
      <c r="L3241" s="43"/>
      <c r="M3241" s="24"/>
      <c r="N3241" s="6"/>
      <c r="O3241" s="6" t="b">
        <v>0</v>
      </c>
      <c r="P3241" s="6"/>
      <c r="Q3241" s="6"/>
      <c r="R3241" s="6"/>
      <c r="S3241" s="6"/>
      <c r="T3241" s="6"/>
      <c r="U3241" s="6"/>
      <c r="V3241" s="6"/>
      <c r="W3241" s="6"/>
      <c r="X3241" s="6"/>
      <c r="Y3241" s="6"/>
      <c r="Z3241" s="43"/>
      <c r="AA3241" s="43"/>
      <c r="AB3241" s="43" t="s">
        <v>339</v>
      </c>
      <c r="AC3241" s="6" t="s">
        <v>339</v>
      </c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</row>
    <row r="3242">
      <c r="A3242" s="6"/>
      <c r="B3242" s="6"/>
      <c r="C3242" s="6"/>
      <c r="D3242" s="6"/>
      <c r="E3242" s="6"/>
      <c r="F3242" s="6" t="s">
        <v>96</v>
      </c>
      <c r="G3242" s="6"/>
      <c r="H3242" s="6" t="b">
        <v>0</v>
      </c>
      <c r="I3242" s="6" t="b">
        <v>0</v>
      </c>
      <c r="J3242" s="6" t="b">
        <v>0</v>
      </c>
      <c r="K3242" s="106"/>
      <c r="L3242" s="43"/>
      <c r="M3242" s="24"/>
      <c r="N3242" s="6"/>
      <c r="O3242" s="6" t="b">
        <v>0</v>
      </c>
      <c r="P3242" s="6"/>
      <c r="Q3242" s="6"/>
      <c r="R3242" s="6"/>
      <c r="S3242" s="6"/>
      <c r="T3242" s="6"/>
      <c r="U3242" s="6"/>
      <c r="V3242" s="6"/>
      <c r="W3242" s="6"/>
      <c r="X3242" s="6"/>
      <c r="Y3242" s="6"/>
      <c r="Z3242" s="43"/>
      <c r="AA3242" s="43"/>
      <c r="AB3242" s="43" t="s">
        <v>339</v>
      </c>
      <c r="AC3242" s="6" t="s">
        <v>339</v>
      </c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</row>
    <row r="3243">
      <c r="A3243" s="6"/>
      <c r="B3243" s="6"/>
      <c r="C3243" s="6"/>
      <c r="D3243" s="6"/>
      <c r="E3243" s="6"/>
      <c r="F3243" s="6" t="s">
        <v>96</v>
      </c>
      <c r="G3243" s="6"/>
      <c r="H3243" s="6" t="b">
        <v>0</v>
      </c>
      <c r="I3243" s="6" t="b">
        <v>0</v>
      </c>
      <c r="J3243" s="6" t="b">
        <v>0</v>
      </c>
      <c r="K3243" s="106"/>
      <c r="L3243" s="43"/>
      <c r="M3243" s="24"/>
      <c r="N3243" s="6"/>
      <c r="O3243" s="6" t="b">
        <v>0</v>
      </c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43"/>
      <c r="AA3243" s="43"/>
      <c r="AB3243" s="43" t="s">
        <v>339</v>
      </c>
      <c r="AC3243" s="6" t="s">
        <v>339</v>
      </c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</row>
    <row r="3244">
      <c r="A3244" s="6"/>
      <c r="B3244" s="6"/>
      <c r="C3244" s="6"/>
      <c r="D3244" s="6"/>
      <c r="E3244" s="6"/>
      <c r="F3244" s="6" t="s">
        <v>96</v>
      </c>
      <c r="G3244" s="6"/>
      <c r="H3244" s="6" t="b">
        <v>0</v>
      </c>
      <c r="I3244" s="6" t="b">
        <v>0</v>
      </c>
      <c r="J3244" s="6" t="b">
        <v>0</v>
      </c>
      <c r="K3244" s="106"/>
      <c r="L3244" s="43"/>
      <c r="M3244" s="24"/>
      <c r="N3244" s="6"/>
      <c r="O3244" s="6" t="b">
        <v>0</v>
      </c>
      <c r="P3244" s="6"/>
      <c r="Q3244" s="6"/>
      <c r="R3244" s="6"/>
      <c r="S3244" s="6"/>
      <c r="T3244" s="6"/>
      <c r="U3244" s="6"/>
      <c r="V3244" s="6"/>
      <c r="W3244" s="6"/>
      <c r="X3244" s="6"/>
      <c r="Y3244" s="6"/>
      <c r="Z3244" s="43"/>
      <c r="AA3244" s="43"/>
      <c r="AB3244" s="43" t="s">
        <v>339</v>
      </c>
      <c r="AC3244" s="6" t="s">
        <v>339</v>
      </c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</row>
    <row r="3245">
      <c r="A3245" s="6"/>
      <c r="B3245" s="6"/>
      <c r="C3245" s="6"/>
      <c r="D3245" s="6"/>
      <c r="E3245" s="6"/>
      <c r="F3245" s="6" t="s">
        <v>96</v>
      </c>
      <c r="G3245" s="6"/>
      <c r="H3245" s="6" t="b">
        <v>0</v>
      </c>
      <c r="I3245" s="6" t="b">
        <v>0</v>
      </c>
      <c r="J3245" s="6" t="b">
        <v>0</v>
      </c>
      <c r="K3245" s="106"/>
      <c r="L3245" s="43"/>
      <c r="M3245" s="24"/>
      <c r="N3245" s="6"/>
      <c r="O3245" s="6" t="b">
        <v>0</v>
      </c>
      <c r="P3245" s="6"/>
      <c r="Q3245" s="6"/>
      <c r="R3245" s="6"/>
      <c r="S3245" s="6"/>
      <c r="T3245" s="6"/>
      <c r="U3245" s="6"/>
      <c r="V3245" s="6"/>
      <c r="W3245" s="6"/>
      <c r="X3245" s="6"/>
      <c r="Y3245" s="6"/>
      <c r="Z3245" s="43"/>
      <c r="AA3245" s="43"/>
      <c r="AB3245" s="43" t="s">
        <v>339</v>
      </c>
      <c r="AC3245" s="6" t="s">
        <v>339</v>
      </c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</row>
    <row r="3246">
      <c r="A3246" s="6"/>
      <c r="B3246" s="6"/>
      <c r="C3246" s="6"/>
      <c r="D3246" s="6"/>
      <c r="E3246" s="6"/>
      <c r="F3246" s="6" t="s">
        <v>96</v>
      </c>
      <c r="G3246" s="6"/>
      <c r="H3246" s="6" t="b">
        <v>0</v>
      </c>
      <c r="I3246" s="6" t="b">
        <v>0</v>
      </c>
      <c r="J3246" s="6" t="b">
        <v>0</v>
      </c>
      <c r="K3246" s="106"/>
      <c r="L3246" s="43"/>
      <c r="M3246" s="24"/>
      <c r="N3246" s="6"/>
      <c r="O3246" s="6" t="b">
        <v>0</v>
      </c>
      <c r="P3246" s="6"/>
      <c r="Q3246" s="6"/>
      <c r="R3246" s="6"/>
      <c r="S3246" s="6"/>
      <c r="T3246" s="6"/>
      <c r="U3246" s="6"/>
      <c r="V3246" s="6"/>
      <c r="W3246" s="6"/>
      <c r="X3246" s="6"/>
      <c r="Y3246" s="6"/>
      <c r="Z3246" s="43"/>
      <c r="AA3246" s="43"/>
      <c r="AB3246" s="43" t="s">
        <v>339</v>
      </c>
      <c r="AC3246" s="6" t="s">
        <v>339</v>
      </c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</row>
    <row r="3247">
      <c r="A3247" s="6"/>
      <c r="B3247" s="6"/>
      <c r="C3247" s="6"/>
      <c r="D3247" s="6"/>
      <c r="E3247" s="6"/>
      <c r="F3247" s="6" t="s">
        <v>96</v>
      </c>
      <c r="G3247" s="6"/>
      <c r="H3247" s="6" t="b">
        <v>0</v>
      </c>
      <c r="I3247" s="6" t="b">
        <v>0</v>
      </c>
      <c r="J3247" s="6" t="b">
        <v>0</v>
      </c>
      <c r="K3247" s="106"/>
      <c r="L3247" s="43"/>
      <c r="M3247" s="24"/>
      <c r="N3247" s="6"/>
      <c r="O3247" s="6" t="b">
        <v>0</v>
      </c>
      <c r="P3247" s="6"/>
      <c r="Q3247" s="6"/>
      <c r="R3247" s="6"/>
      <c r="S3247" s="6"/>
      <c r="T3247" s="6"/>
      <c r="U3247" s="6"/>
      <c r="V3247" s="6"/>
      <c r="W3247" s="6"/>
      <c r="X3247" s="6"/>
      <c r="Y3247" s="6"/>
      <c r="Z3247" s="43"/>
      <c r="AA3247" s="43"/>
      <c r="AB3247" s="43" t="s">
        <v>339</v>
      </c>
      <c r="AC3247" s="6" t="s">
        <v>339</v>
      </c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</row>
    <row r="3248">
      <c r="A3248" s="6"/>
      <c r="B3248" s="6"/>
      <c r="C3248" s="6"/>
      <c r="D3248" s="6"/>
      <c r="E3248" s="6"/>
      <c r="F3248" s="6" t="s">
        <v>96</v>
      </c>
      <c r="G3248" s="6"/>
      <c r="H3248" s="6" t="b">
        <v>0</v>
      </c>
      <c r="I3248" s="6" t="b">
        <v>0</v>
      </c>
      <c r="J3248" s="6" t="b">
        <v>0</v>
      </c>
      <c r="K3248" s="106"/>
      <c r="L3248" s="43"/>
      <c r="M3248" s="24"/>
      <c r="N3248" s="6"/>
      <c r="O3248" s="6" t="b">
        <v>0</v>
      </c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43"/>
      <c r="AA3248" s="43"/>
      <c r="AB3248" s="43" t="s">
        <v>339</v>
      </c>
      <c r="AC3248" s="6" t="s">
        <v>339</v>
      </c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</row>
    <row r="3249">
      <c r="A3249" s="6"/>
      <c r="B3249" s="6"/>
      <c r="C3249" s="6"/>
      <c r="D3249" s="6"/>
      <c r="E3249" s="6"/>
      <c r="F3249" s="6" t="s">
        <v>96</v>
      </c>
      <c r="G3249" s="6"/>
      <c r="H3249" s="6" t="b">
        <v>0</v>
      </c>
      <c r="I3249" s="6" t="b">
        <v>0</v>
      </c>
      <c r="J3249" s="6" t="b">
        <v>0</v>
      </c>
      <c r="K3249" s="106"/>
      <c r="L3249" s="43"/>
      <c r="M3249" s="24"/>
      <c r="N3249" s="6"/>
      <c r="O3249" s="6" t="b">
        <v>0</v>
      </c>
      <c r="P3249" s="6"/>
      <c r="Q3249" s="6"/>
      <c r="R3249" s="6"/>
      <c r="S3249" s="6"/>
      <c r="T3249" s="6"/>
      <c r="U3249" s="6"/>
      <c r="V3249" s="6"/>
      <c r="W3249" s="6"/>
      <c r="X3249" s="6"/>
      <c r="Y3249" s="6"/>
      <c r="Z3249" s="43"/>
      <c r="AA3249" s="43"/>
      <c r="AB3249" s="43" t="s">
        <v>339</v>
      </c>
      <c r="AC3249" s="6" t="s">
        <v>339</v>
      </c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</row>
    <row r="3250">
      <c r="A3250" s="6"/>
      <c r="B3250" s="6"/>
      <c r="C3250" s="6"/>
      <c r="D3250" s="6"/>
      <c r="E3250" s="6"/>
      <c r="F3250" s="6" t="s">
        <v>96</v>
      </c>
      <c r="G3250" s="6"/>
      <c r="H3250" s="6" t="b">
        <v>0</v>
      </c>
      <c r="I3250" s="6" t="b">
        <v>0</v>
      </c>
      <c r="J3250" s="6" t="b">
        <v>0</v>
      </c>
      <c r="K3250" s="106"/>
      <c r="L3250" s="43"/>
      <c r="M3250" s="24"/>
      <c r="N3250" s="6"/>
      <c r="O3250" s="6" t="b">
        <v>0</v>
      </c>
      <c r="P3250" s="6"/>
      <c r="Q3250" s="6"/>
      <c r="R3250" s="6"/>
      <c r="S3250" s="6"/>
      <c r="T3250" s="6"/>
      <c r="U3250" s="6"/>
      <c r="V3250" s="6"/>
      <c r="W3250" s="6"/>
      <c r="X3250" s="6"/>
      <c r="Y3250" s="6"/>
      <c r="Z3250" s="43"/>
      <c r="AA3250" s="43"/>
      <c r="AB3250" s="43" t="s">
        <v>339</v>
      </c>
      <c r="AC3250" s="6" t="s">
        <v>339</v>
      </c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</row>
    <row r="3251">
      <c r="A3251" s="6"/>
      <c r="B3251" s="6"/>
      <c r="C3251" s="6"/>
      <c r="D3251" s="6"/>
      <c r="E3251" s="6"/>
      <c r="F3251" s="6" t="s">
        <v>96</v>
      </c>
      <c r="G3251" s="6"/>
      <c r="H3251" s="6" t="b">
        <v>0</v>
      </c>
      <c r="I3251" s="6" t="b">
        <v>0</v>
      </c>
      <c r="J3251" s="6" t="b">
        <v>0</v>
      </c>
      <c r="K3251" s="106"/>
      <c r="L3251" s="43"/>
      <c r="M3251" s="24"/>
      <c r="N3251" s="6"/>
      <c r="O3251" s="6" t="b">
        <v>0</v>
      </c>
      <c r="P3251" s="6"/>
      <c r="Q3251" s="6"/>
      <c r="R3251" s="6"/>
      <c r="S3251" s="6"/>
      <c r="T3251" s="6"/>
      <c r="U3251" s="6"/>
      <c r="V3251" s="6"/>
      <c r="W3251" s="6"/>
      <c r="X3251" s="6"/>
      <c r="Y3251" s="6"/>
      <c r="Z3251" s="43"/>
      <c r="AA3251" s="43"/>
      <c r="AB3251" s="43" t="s">
        <v>339</v>
      </c>
      <c r="AC3251" s="6" t="s">
        <v>339</v>
      </c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</row>
    <row r="3252">
      <c r="A3252" s="6"/>
      <c r="B3252" s="6"/>
      <c r="C3252" s="6"/>
      <c r="D3252" s="6"/>
      <c r="E3252" s="6"/>
      <c r="F3252" s="6" t="s">
        <v>96</v>
      </c>
      <c r="G3252" s="6"/>
      <c r="H3252" s="6" t="b">
        <v>0</v>
      </c>
      <c r="I3252" s="6" t="b">
        <v>0</v>
      </c>
      <c r="J3252" s="6" t="b">
        <v>0</v>
      </c>
      <c r="K3252" s="106"/>
      <c r="L3252" s="43"/>
      <c r="M3252" s="24"/>
      <c r="N3252" s="6"/>
      <c r="O3252" s="6" t="b">
        <v>0</v>
      </c>
      <c r="P3252" s="6"/>
      <c r="Q3252" s="6"/>
      <c r="R3252" s="6"/>
      <c r="S3252" s="6"/>
      <c r="T3252" s="6"/>
      <c r="U3252" s="6"/>
      <c r="V3252" s="6"/>
      <c r="W3252" s="6"/>
      <c r="X3252" s="6"/>
      <c r="Y3252" s="6"/>
      <c r="Z3252" s="43"/>
      <c r="AA3252" s="43"/>
      <c r="AB3252" s="43" t="s">
        <v>339</v>
      </c>
      <c r="AC3252" s="6" t="s">
        <v>339</v>
      </c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</row>
    <row r="3253">
      <c r="A3253" s="6"/>
      <c r="B3253" s="6"/>
      <c r="C3253" s="6"/>
      <c r="D3253" s="6"/>
      <c r="E3253" s="6"/>
      <c r="F3253" s="6" t="s">
        <v>96</v>
      </c>
      <c r="G3253" s="6"/>
      <c r="H3253" s="6" t="b">
        <v>0</v>
      </c>
      <c r="I3253" s="6" t="b">
        <v>0</v>
      </c>
      <c r="J3253" s="6" t="b">
        <v>0</v>
      </c>
      <c r="K3253" s="106"/>
      <c r="L3253" s="43"/>
      <c r="M3253" s="24"/>
      <c r="N3253" s="6"/>
      <c r="O3253" s="6" t="b">
        <v>0</v>
      </c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43"/>
      <c r="AA3253" s="43"/>
      <c r="AB3253" s="43" t="s">
        <v>339</v>
      </c>
      <c r="AC3253" s="6" t="s">
        <v>339</v>
      </c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</row>
    <row r="3254">
      <c r="A3254" s="6"/>
      <c r="B3254" s="6"/>
      <c r="C3254" s="6"/>
      <c r="D3254" s="6"/>
      <c r="E3254" s="6"/>
      <c r="F3254" s="6" t="s">
        <v>96</v>
      </c>
      <c r="G3254" s="6"/>
      <c r="H3254" s="6" t="b">
        <v>0</v>
      </c>
      <c r="I3254" s="6" t="b">
        <v>0</v>
      </c>
      <c r="J3254" s="6" t="b">
        <v>0</v>
      </c>
      <c r="K3254" s="106"/>
      <c r="L3254" s="43"/>
      <c r="M3254" s="24"/>
      <c r="N3254" s="6"/>
      <c r="O3254" s="6" t="b">
        <v>0</v>
      </c>
      <c r="P3254" s="6"/>
      <c r="Q3254" s="6"/>
      <c r="R3254" s="6"/>
      <c r="S3254" s="6"/>
      <c r="T3254" s="6"/>
      <c r="U3254" s="6"/>
      <c r="V3254" s="6"/>
      <c r="W3254" s="6"/>
      <c r="X3254" s="6"/>
      <c r="Y3254" s="6"/>
      <c r="Z3254" s="43"/>
      <c r="AA3254" s="43"/>
      <c r="AB3254" s="43" t="s">
        <v>339</v>
      </c>
      <c r="AC3254" s="6" t="s">
        <v>339</v>
      </c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</row>
    <row r="3255">
      <c r="A3255" s="6"/>
      <c r="B3255" s="6"/>
      <c r="C3255" s="6"/>
      <c r="D3255" s="6"/>
      <c r="E3255" s="6"/>
      <c r="F3255" s="6" t="s">
        <v>96</v>
      </c>
      <c r="G3255" s="6"/>
      <c r="H3255" s="6" t="b">
        <v>0</v>
      </c>
      <c r="I3255" s="6" t="b">
        <v>0</v>
      </c>
      <c r="J3255" s="6" t="b">
        <v>0</v>
      </c>
      <c r="K3255" s="106"/>
      <c r="L3255" s="43"/>
      <c r="M3255" s="24"/>
      <c r="N3255" s="6"/>
      <c r="O3255" s="6" t="b">
        <v>0</v>
      </c>
      <c r="P3255" s="6"/>
      <c r="Q3255" s="6"/>
      <c r="R3255" s="6"/>
      <c r="S3255" s="6"/>
      <c r="T3255" s="6"/>
      <c r="U3255" s="6"/>
      <c r="V3255" s="6"/>
      <c r="W3255" s="6"/>
      <c r="X3255" s="6"/>
      <c r="Y3255" s="6"/>
      <c r="Z3255" s="43"/>
      <c r="AA3255" s="43"/>
      <c r="AB3255" s="43" t="s">
        <v>339</v>
      </c>
      <c r="AC3255" s="6" t="s">
        <v>339</v>
      </c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6"/>
      <c r="AO3255" s="6"/>
      <c r="AP3255" s="6"/>
      <c r="AQ3255" s="6"/>
      <c r="AR3255" s="6"/>
    </row>
    <row r="3256">
      <c r="A3256" s="6"/>
      <c r="B3256" s="6"/>
      <c r="C3256" s="6"/>
      <c r="D3256" s="6"/>
      <c r="E3256" s="6"/>
      <c r="F3256" s="6" t="s">
        <v>96</v>
      </c>
      <c r="G3256" s="6"/>
      <c r="H3256" s="6" t="b">
        <v>0</v>
      </c>
      <c r="I3256" s="6" t="b">
        <v>0</v>
      </c>
      <c r="J3256" s="6" t="b">
        <v>0</v>
      </c>
      <c r="K3256" s="106"/>
      <c r="L3256" s="43"/>
      <c r="M3256" s="24"/>
      <c r="N3256" s="6"/>
      <c r="O3256" s="6" t="b">
        <v>0</v>
      </c>
      <c r="P3256" s="6"/>
      <c r="Q3256" s="6"/>
      <c r="R3256" s="6"/>
      <c r="S3256" s="6"/>
      <c r="T3256" s="6"/>
      <c r="U3256" s="6"/>
      <c r="V3256" s="6"/>
      <c r="W3256" s="6"/>
      <c r="X3256" s="6"/>
      <c r="Y3256" s="6"/>
      <c r="Z3256" s="43"/>
      <c r="AA3256" s="43"/>
      <c r="AB3256" s="43" t="s">
        <v>339</v>
      </c>
      <c r="AC3256" s="6" t="s">
        <v>339</v>
      </c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</row>
    <row r="3257">
      <c r="A3257" s="6"/>
      <c r="B3257" s="6"/>
      <c r="C3257" s="6"/>
      <c r="D3257" s="6"/>
      <c r="E3257" s="6"/>
      <c r="F3257" s="6" t="s">
        <v>96</v>
      </c>
      <c r="G3257" s="6"/>
      <c r="H3257" s="6" t="b">
        <v>0</v>
      </c>
      <c r="I3257" s="6" t="b">
        <v>0</v>
      </c>
      <c r="J3257" s="6" t="b">
        <v>0</v>
      </c>
      <c r="K3257" s="106"/>
      <c r="L3257" s="43"/>
      <c r="M3257" s="24"/>
      <c r="N3257" s="6"/>
      <c r="O3257" s="6" t="b">
        <v>0</v>
      </c>
      <c r="P3257" s="6"/>
      <c r="Q3257" s="6"/>
      <c r="R3257" s="6"/>
      <c r="S3257" s="6"/>
      <c r="T3257" s="6"/>
      <c r="U3257" s="6"/>
      <c r="V3257" s="6"/>
      <c r="W3257" s="6"/>
      <c r="X3257" s="6"/>
      <c r="Y3257" s="6"/>
      <c r="Z3257" s="43"/>
      <c r="AA3257" s="43"/>
      <c r="AB3257" s="43" t="s">
        <v>339</v>
      </c>
      <c r="AC3257" s="6" t="s">
        <v>339</v>
      </c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</row>
    <row r="3258">
      <c r="A3258" s="6"/>
      <c r="B3258" s="6"/>
      <c r="C3258" s="6"/>
      <c r="D3258" s="6"/>
      <c r="E3258" s="6"/>
      <c r="F3258" s="6" t="s">
        <v>96</v>
      </c>
      <c r="G3258" s="6"/>
      <c r="H3258" s="6" t="b">
        <v>0</v>
      </c>
      <c r="I3258" s="6" t="b">
        <v>0</v>
      </c>
      <c r="J3258" s="6" t="b">
        <v>0</v>
      </c>
      <c r="K3258" s="106"/>
      <c r="L3258" s="43"/>
      <c r="M3258" s="24"/>
      <c r="N3258" s="6"/>
      <c r="O3258" s="6" t="b">
        <v>0</v>
      </c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43"/>
      <c r="AA3258" s="43"/>
      <c r="AB3258" s="43" t="s">
        <v>339</v>
      </c>
      <c r="AC3258" s="6" t="s">
        <v>339</v>
      </c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</row>
    <row r="3259">
      <c r="A3259" s="6"/>
      <c r="B3259" s="6"/>
      <c r="C3259" s="6"/>
      <c r="D3259" s="6"/>
      <c r="E3259" s="6"/>
      <c r="F3259" s="6" t="s">
        <v>96</v>
      </c>
      <c r="G3259" s="6"/>
      <c r="H3259" s="6" t="b">
        <v>0</v>
      </c>
      <c r="I3259" s="6" t="b">
        <v>0</v>
      </c>
      <c r="J3259" s="6" t="b">
        <v>0</v>
      </c>
      <c r="K3259" s="106"/>
      <c r="L3259" s="43"/>
      <c r="M3259" s="24"/>
      <c r="N3259" s="6"/>
      <c r="O3259" s="6" t="b">
        <v>0</v>
      </c>
      <c r="P3259" s="6"/>
      <c r="Q3259" s="6"/>
      <c r="R3259" s="6"/>
      <c r="S3259" s="6"/>
      <c r="T3259" s="6"/>
      <c r="U3259" s="6"/>
      <c r="V3259" s="6"/>
      <c r="W3259" s="6"/>
      <c r="X3259" s="6"/>
      <c r="Y3259" s="6"/>
      <c r="Z3259" s="43"/>
      <c r="AA3259" s="43"/>
      <c r="AB3259" s="43" t="s">
        <v>339</v>
      </c>
      <c r="AC3259" s="6" t="s">
        <v>339</v>
      </c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</row>
    <row r="3260">
      <c r="A3260" s="6"/>
      <c r="B3260" s="6"/>
      <c r="C3260" s="6"/>
      <c r="D3260" s="6"/>
      <c r="E3260" s="6"/>
      <c r="F3260" s="6" t="s">
        <v>96</v>
      </c>
      <c r="G3260" s="6"/>
      <c r="H3260" s="6" t="b">
        <v>0</v>
      </c>
      <c r="I3260" s="6" t="b">
        <v>0</v>
      </c>
      <c r="J3260" s="6" t="b">
        <v>0</v>
      </c>
      <c r="K3260" s="106"/>
      <c r="L3260" s="43"/>
      <c r="M3260" s="24"/>
      <c r="N3260" s="6"/>
      <c r="O3260" s="6" t="b">
        <v>0</v>
      </c>
      <c r="P3260" s="6"/>
      <c r="Q3260" s="6"/>
      <c r="R3260" s="6"/>
      <c r="S3260" s="6"/>
      <c r="T3260" s="6"/>
      <c r="U3260" s="6"/>
      <c r="V3260" s="6"/>
      <c r="W3260" s="6"/>
      <c r="X3260" s="6"/>
      <c r="Y3260" s="6"/>
      <c r="Z3260" s="43"/>
      <c r="AA3260" s="43"/>
      <c r="AB3260" s="43" t="s">
        <v>339</v>
      </c>
      <c r="AC3260" s="6" t="s">
        <v>339</v>
      </c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</row>
    <row r="3261">
      <c r="A3261" s="6"/>
      <c r="B3261" s="6"/>
      <c r="C3261" s="6"/>
      <c r="D3261" s="6"/>
      <c r="E3261" s="6"/>
      <c r="F3261" s="6" t="s">
        <v>96</v>
      </c>
      <c r="G3261" s="6"/>
      <c r="H3261" s="6" t="b">
        <v>0</v>
      </c>
      <c r="I3261" s="6" t="b">
        <v>0</v>
      </c>
      <c r="J3261" s="6" t="b">
        <v>0</v>
      </c>
      <c r="K3261" s="106"/>
      <c r="L3261" s="43"/>
      <c r="M3261" s="24"/>
      <c r="N3261" s="6"/>
      <c r="O3261" s="6" t="b">
        <v>0</v>
      </c>
      <c r="P3261" s="6"/>
      <c r="Q3261" s="6"/>
      <c r="R3261" s="6"/>
      <c r="S3261" s="6"/>
      <c r="T3261" s="6"/>
      <c r="U3261" s="6"/>
      <c r="V3261" s="6"/>
      <c r="W3261" s="6"/>
      <c r="X3261" s="6"/>
      <c r="Y3261" s="6"/>
      <c r="Z3261" s="43"/>
      <c r="AA3261" s="43"/>
      <c r="AB3261" s="43" t="s">
        <v>339</v>
      </c>
      <c r="AC3261" s="6" t="s">
        <v>339</v>
      </c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</row>
    <row r="3262">
      <c r="A3262" s="6"/>
      <c r="B3262" s="6"/>
      <c r="C3262" s="6"/>
      <c r="D3262" s="6"/>
      <c r="E3262" s="6"/>
      <c r="F3262" s="6" t="s">
        <v>96</v>
      </c>
      <c r="G3262" s="6"/>
      <c r="H3262" s="6" t="b">
        <v>0</v>
      </c>
      <c r="I3262" s="6" t="b">
        <v>0</v>
      </c>
      <c r="J3262" s="6" t="b">
        <v>0</v>
      </c>
      <c r="K3262" s="106"/>
      <c r="L3262" s="43"/>
      <c r="M3262" s="24"/>
      <c r="N3262" s="6"/>
      <c r="O3262" s="6" t="b">
        <v>0</v>
      </c>
      <c r="P3262" s="6"/>
      <c r="Q3262" s="6"/>
      <c r="R3262" s="6"/>
      <c r="S3262" s="6"/>
      <c r="T3262" s="6"/>
      <c r="U3262" s="6"/>
      <c r="V3262" s="6"/>
      <c r="W3262" s="6"/>
      <c r="X3262" s="6"/>
      <c r="Y3262" s="6"/>
      <c r="Z3262" s="43"/>
      <c r="AA3262" s="43"/>
      <c r="AB3262" s="43" t="s">
        <v>339</v>
      </c>
      <c r="AC3262" s="6" t="s">
        <v>339</v>
      </c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</row>
    <row r="3263">
      <c r="A3263" s="6"/>
      <c r="B3263" s="6"/>
      <c r="C3263" s="6"/>
      <c r="D3263" s="6"/>
      <c r="E3263" s="6"/>
      <c r="F3263" s="6" t="s">
        <v>96</v>
      </c>
      <c r="G3263" s="6"/>
      <c r="H3263" s="6" t="b">
        <v>0</v>
      </c>
      <c r="I3263" s="6" t="b">
        <v>0</v>
      </c>
      <c r="J3263" s="6" t="b">
        <v>0</v>
      </c>
      <c r="K3263" s="106"/>
      <c r="L3263" s="43"/>
      <c r="M3263" s="24"/>
      <c r="N3263" s="6"/>
      <c r="O3263" s="6" t="b">
        <v>0</v>
      </c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43"/>
      <c r="AA3263" s="43"/>
      <c r="AB3263" s="43" t="s">
        <v>339</v>
      </c>
      <c r="AC3263" s="6" t="s">
        <v>339</v>
      </c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</row>
    <row r="3264">
      <c r="A3264" s="6"/>
      <c r="B3264" s="6"/>
      <c r="C3264" s="6"/>
      <c r="D3264" s="6"/>
      <c r="E3264" s="6"/>
      <c r="F3264" s="6" t="s">
        <v>96</v>
      </c>
      <c r="G3264" s="6"/>
      <c r="H3264" s="6" t="b">
        <v>0</v>
      </c>
      <c r="I3264" s="6" t="b">
        <v>0</v>
      </c>
      <c r="J3264" s="6" t="b">
        <v>0</v>
      </c>
      <c r="K3264" s="106"/>
      <c r="L3264" s="43"/>
      <c r="M3264" s="24"/>
      <c r="N3264" s="6"/>
      <c r="O3264" s="6" t="b">
        <v>0</v>
      </c>
      <c r="P3264" s="6"/>
      <c r="Q3264" s="6"/>
      <c r="R3264" s="6"/>
      <c r="S3264" s="6"/>
      <c r="T3264" s="6"/>
      <c r="U3264" s="6"/>
      <c r="V3264" s="6"/>
      <c r="W3264" s="6"/>
      <c r="X3264" s="6"/>
      <c r="Y3264" s="6"/>
      <c r="Z3264" s="43"/>
      <c r="AA3264" s="43"/>
      <c r="AB3264" s="43" t="s">
        <v>339</v>
      </c>
      <c r="AC3264" s="6" t="s">
        <v>339</v>
      </c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</row>
    <row r="3265">
      <c r="A3265" s="6"/>
      <c r="B3265" s="6"/>
      <c r="C3265" s="6"/>
      <c r="D3265" s="6"/>
      <c r="E3265" s="6"/>
      <c r="F3265" s="6" t="s">
        <v>96</v>
      </c>
      <c r="G3265" s="6"/>
      <c r="H3265" s="6" t="b">
        <v>0</v>
      </c>
      <c r="I3265" s="6" t="b">
        <v>0</v>
      </c>
      <c r="J3265" s="6" t="b">
        <v>0</v>
      </c>
      <c r="K3265" s="106"/>
      <c r="L3265" s="43"/>
      <c r="M3265" s="24"/>
      <c r="N3265" s="6"/>
      <c r="O3265" s="6" t="b">
        <v>0</v>
      </c>
      <c r="P3265" s="6"/>
      <c r="Q3265" s="6"/>
      <c r="R3265" s="6"/>
      <c r="S3265" s="6"/>
      <c r="T3265" s="6"/>
      <c r="U3265" s="6"/>
      <c r="V3265" s="6"/>
      <c r="W3265" s="6"/>
      <c r="X3265" s="6"/>
      <c r="Y3265" s="6"/>
      <c r="Z3265" s="43"/>
      <c r="AA3265" s="43"/>
      <c r="AB3265" s="43" t="s">
        <v>339</v>
      </c>
      <c r="AC3265" s="6" t="s">
        <v>339</v>
      </c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6"/>
      <c r="AO3265" s="6"/>
      <c r="AP3265" s="6"/>
      <c r="AQ3265" s="6"/>
      <c r="AR3265" s="6"/>
    </row>
    <row r="3266">
      <c r="A3266" s="6"/>
      <c r="B3266" s="6"/>
      <c r="C3266" s="6"/>
      <c r="D3266" s="6"/>
      <c r="E3266" s="6"/>
      <c r="F3266" s="6" t="s">
        <v>96</v>
      </c>
      <c r="G3266" s="6"/>
      <c r="H3266" s="6" t="b">
        <v>0</v>
      </c>
      <c r="I3266" s="6" t="b">
        <v>0</v>
      </c>
      <c r="J3266" s="6" t="b">
        <v>0</v>
      </c>
      <c r="K3266" s="106"/>
      <c r="L3266" s="43"/>
      <c r="M3266" s="24"/>
      <c r="N3266" s="6"/>
      <c r="O3266" s="6" t="b">
        <v>0</v>
      </c>
      <c r="P3266" s="6"/>
      <c r="Q3266" s="6"/>
      <c r="R3266" s="6"/>
      <c r="S3266" s="6"/>
      <c r="T3266" s="6"/>
      <c r="U3266" s="6"/>
      <c r="V3266" s="6"/>
      <c r="W3266" s="6"/>
      <c r="X3266" s="6"/>
      <c r="Y3266" s="6"/>
      <c r="Z3266" s="43"/>
      <c r="AA3266" s="43"/>
      <c r="AB3266" s="43" t="s">
        <v>339</v>
      </c>
      <c r="AC3266" s="6" t="s">
        <v>339</v>
      </c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</row>
    <row r="3267">
      <c r="A3267" s="6"/>
      <c r="B3267" s="6"/>
      <c r="C3267" s="6"/>
      <c r="D3267" s="6"/>
      <c r="E3267" s="6"/>
      <c r="F3267" s="6" t="s">
        <v>96</v>
      </c>
      <c r="G3267" s="6"/>
      <c r="H3267" s="6" t="b">
        <v>0</v>
      </c>
      <c r="I3267" s="6" t="b">
        <v>0</v>
      </c>
      <c r="J3267" s="6" t="b">
        <v>0</v>
      </c>
      <c r="K3267" s="106"/>
      <c r="L3267" s="43"/>
      <c r="M3267" s="24"/>
      <c r="N3267" s="6"/>
      <c r="O3267" s="6" t="b">
        <v>0</v>
      </c>
      <c r="P3267" s="6"/>
      <c r="Q3267" s="6"/>
      <c r="R3267" s="6"/>
      <c r="S3267" s="6"/>
      <c r="T3267" s="6"/>
      <c r="U3267" s="6"/>
      <c r="V3267" s="6"/>
      <c r="W3267" s="6"/>
      <c r="X3267" s="6"/>
      <c r="Y3267" s="6"/>
      <c r="Z3267" s="43"/>
      <c r="AA3267" s="43"/>
      <c r="AB3267" s="43" t="s">
        <v>339</v>
      </c>
      <c r="AC3267" s="6" t="s">
        <v>339</v>
      </c>
      <c r="AD3267" s="6"/>
      <c r="AE3267" s="6"/>
      <c r="AF3267" s="6"/>
      <c r="AG3267" s="6"/>
      <c r="AH3267" s="6"/>
      <c r="AI3267" s="6"/>
      <c r="AJ3267" s="6"/>
      <c r="AK3267" s="6"/>
      <c r="AL3267" s="6"/>
      <c r="AM3267" s="6"/>
      <c r="AN3267" s="6"/>
      <c r="AO3267" s="6"/>
      <c r="AP3267" s="6"/>
      <c r="AQ3267" s="6"/>
      <c r="AR3267" s="6"/>
    </row>
    <row r="3268">
      <c r="A3268" s="6"/>
      <c r="B3268" s="6"/>
      <c r="C3268" s="6"/>
      <c r="D3268" s="6"/>
      <c r="E3268" s="6"/>
      <c r="F3268" s="6" t="s">
        <v>96</v>
      </c>
      <c r="G3268" s="6"/>
      <c r="H3268" s="6" t="b">
        <v>0</v>
      </c>
      <c r="I3268" s="6" t="b">
        <v>0</v>
      </c>
      <c r="J3268" s="6" t="b">
        <v>0</v>
      </c>
      <c r="K3268" s="106"/>
      <c r="L3268" s="43"/>
      <c r="M3268" s="24"/>
      <c r="N3268" s="6"/>
      <c r="O3268" s="6" t="b">
        <v>0</v>
      </c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43"/>
      <c r="AA3268" s="43"/>
      <c r="AB3268" s="43" t="s">
        <v>339</v>
      </c>
      <c r="AC3268" s="6" t="s">
        <v>339</v>
      </c>
      <c r="AD3268" s="6"/>
      <c r="AE3268" s="6"/>
      <c r="AF3268" s="6"/>
      <c r="AG3268" s="6"/>
      <c r="AH3268" s="6"/>
      <c r="AI3268" s="6"/>
      <c r="AJ3268" s="6"/>
      <c r="AK3268" s="6"/>
      <c r="AL3268" s="6"/>
      <c r="AM3268" s="6"/>
      <c r="AN3268" s="6"/>
      <c r="AO3268" s="6"/>
      <c r="AP3268" s="6"/>
      <c r="AQ3268" s="6"/>
      <c r="AR3268" s="6"/>
    </row>
    <row r="3269">
      <c r="A3269" s="6"/>
      <c r="B3269" s="6"/>
      <c r="C3269" s="6"/>
      <c r="D3269" s="6"/>
      <c r="E3269" s="6"/>
      <c r="F3269" s="6" t="s">
        <v>96</v>
      </c>
      <c r="G3269" s="6"/>
      <c r="H3269" s="6" t="b">
        <v>0</v>
      </c>
      <c r="I3269" s="6" t="b">
        <v>0</v>
      </c>
      <c r="J3269" s="6" t="b">
        <v>0</v>
      </c>
      <c r="K3269" s="106"/>
      <c r="L3269" s="43"/>
      <c r="M3269" s="24"/>
      <c r="N3269" s="6"/>
      <c r="O3269" s="6" t="b">
        <v>0</v>
      </c>
      <c r="P3269" s="6"/>
      <c r="Q3269" s="6"/>
      <c r="R3269" s="6"/>
      <c r="S3269" s="6"/>
      <c r="T3269" s="6"/>
      <c r="U3269" s="6"/>
      <c r="V3269" s="6"/>
      <c r="W3269" s="6"/>
      <c r="X3269" s="6"/>
      <c r="Y3269" s="6"/>
      <c r="Z3269" s="43"/>
      <c r="AA3269" s="43"/>
      <c r="AB3269" s="43" t="s">
        <v>339</v>
      </c>
      <c r="AC3269" s="6" t="s">
        <v>339</v>
      </c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</row>
    <row r="3270">
      <c r="A3270" s="6"/>
      <c r="B3270" s="6"/>
      <c r="C3270" s="6"/>
      <c r="D3270" s="6"/>
      <c r="E3270" s="6"/>
      <c r="F3270" s="6" t="s">
        <v>96</v>
      </c>
      <c r="G3270" s="6"/>
      <c r="H3270" s="6" t="b">
        <v>0</v>
      </c>
      <c r="I3270" s="6" t="b">
        <v>0</v>
      </c>
      <c r="J3270" s="6" t="b">
        <v>0</v>
      </c>
      <c r="K3270" s="106"/>
      <c r="L3270" s="43"/>
      <c r="M3270" s="24"/>
      <c r="N3270" s="6"/>
      <c r="O3270" s="6" t="b">
        <v>0</v>
      </c>
      <c r="P3270" s="6"/>
      <c r="Q3270" s="6"/>
      <c r="R3270" s="6"/>
      <c r="S3270" s="6"/>
      <c r="T3270" s="6"/>
      <c r="U3270" s="6"/>
      <c r="V3270" s="6"/>
      <c r="W3270" s="6"/>
      <c r="X3270" s="6"/>
      <c r="Y3270" s="6"/>
      <c r="Z3270" s="43"/>
      <c r="AA3270" s="43"/>
      <c r="AB3270" s="43" t="s">
        <v>339</v>
      </c>
      <c r="AC3270" s="6" t="s">
        <v>339</v>
      </c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</row>
    <row r="3271">
      <c r="A3271" s="6"/>
      <c r="B3271" s="6"/>
      <c r="C3271" s="6"/>
      <c r="D3271" s="6"/>
      <c r="E3271" s="6"/>
      <c r="F3271" s="6" t="s">
        <v>96</v>
      </c>
      <c r="G3271" s="6"/>
      <c r="H3271" s="6" t="b">
        <v>0</v>
      </c>
      <c r="I3271" s="6" t="b">
        <v>0</v>
      </c>
      <c r="J3271" s="6" t="b">
        <v>0</v>
      </c>
      <c r="K3271" s="106"/>
      <c r="L3271" s="43"/>
      <c r="M3271" s="24"/>
      <c r="N3271" s="6"/>
      <c r="O3271" s="6" t="b">
        <v>0</v>
      </c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43"/>
      <c r="AA3271" s="43"/>
      <c r="AB3271" s="43" t="s">
        <v>339</v>
      </c>
      <c r="AC3271" s="6" t="s">
        <v>339</v>
      </c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</row>
    <row r="3272">
      <c r="A3272" s="6"/>
      <c r="B3272" s="6"/>
      <c r="C3272" s="6"/>
      <c r="D3272" s="6"/>
      <c r="E3272" s="6"/>
      <c r="F3272" s="6" t="s">
        <v>96</v>
      </c>
      <c r="G3272" s="6"/>
      <c r="H3272" s="6" t="b">
        <v>0</v>
      </c>
      <c r="I3272" s="6" t="b">
        <v>0</v>
      </c>
      <c r="J3272" s="6" t="b">
        <v>0</v>
      </c>
      <c r="K3272" s="106"/>
      <c r="L3272" s="43"/>
      <c r="M3272" s="24"/>
      <c r="N3272" s="6"/>
      <c r="O3272" s="6" t="b">
        <v>0</v>
      </c>
      <c r="P3272" s="6"/>
      <c r="Q3272" s="6"/>
      <c r="R3272" s="6"/>
      <c r="S3272" s="6"/>
      <c r="T3272" s="6"/>
      <c r="U3272" s="6"/>
      <c r="V3272" s="6"/>
      <c r="W3272" s="6"/>
      <c r="X3272" s="6"/>
      <c r="Y3272" s="6"/>
      <c r="Z3272" s="43"/>
      <c r="AA3272" s="43"/>
      <c r="AB3272" s="43" t="s">
        <v>339</v>
      </c>
      <c r="AC3272" s="6" t="s">
        <v>339</v>
      </c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</row>
    <row r="3273">
      <c r="A3273" s="6"/>
      <c r="B3273" s="6"/>
      <c r="C3273" s="6"/>
      <c r="D3273" s="6"/>
      <c r="E3273" s="6"/>
      <c r="F3273" s="6" t="s">
        <v>96</v>
      </c>
      <c r="G3273" s="6"/>
      <c r="H3273" s="6" t="b">
        <v>0</v>
      </c>
      <c r="I3273" s="6" t="b">
        <v>0</v>
      </c>
      <c r="J3273" s="6" t="b">
        <v>0</v>
      </c>
      <c r="K3273" s="106"/>
      <c r="L3273" s="43"/>
      <c r="M3273" s="24"/>
      <c r="N3273" s="6"/>
      <c r="O3273" s="6" t="b">
        <v>0</v>
      </c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43"/>
      <c r="AA3273" s="43"/>
      <c r="AB3273" s="43" t="s">
        <v>339</v>
      </c>
      <c r="AC3273" s="6" t="s">
        <v>339</v>
      </c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</row>
    <row r="3274">
      <c r="A3274" s="6"/>
      <c r="B3274" s="6"/>
      <c r="C3274" s="6"/>
      <c r="D3274" s="6"/>
      <c r="E3274" s="6"/>
      <c r="F3274" s="6" t="s">
        <v>96</v>
      </c>
      <c r="G3274" s="6"/>
      <c r="H3274" s="6" t="b">
        <v>0</v>
      </c>
      <c r="I3274" s="6" t="b">
        <v>0</v>
      </c>
      <c r="J3274" s="6" t="b">
        <v>0</v>
      </c>
      <c r="K3274" s="106"/>
      <c r="L3274" s="43"/>
      <c r="M3274" s="24"/>
      <c r="N3274" s="6"/>
      <c r="O3274" s="6" t="b">
        <v>0</v>
      </c>
      <c r="P3274" s="6"/>
      <c r="Q3274" s="6"/>
      <c r="R3274" s="6"/>
      <c r="S3274" s="6"/>
      <c r="T3274" s="6"/>
      <c r="U3274" s="6"/>
      <c r="V3274" s="6"/>
      <c r="W3274" s="6"/>
      <c r="X3274" s="6"/>
      <c r="Y3274" s="6"/>
      <c r="Z3274" s="43"/>
      <c r="AA3274" s="43"/>
      <c r="AB3274" s="43" t="s">
        <v>339</v>
      </c>
      <c r="AC3274" s="6" t="s">
        <v>339</v>
      </c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6"/>
      <c r="AO3274" s="6"/>
      <c r="AP3274" s="6"/>
      <c r="AQ3274" s="6"/>
      <c r="AR3274" s="6"/>
    </row>
    <row r="3275">
      <c r="A3275" s="6"/>
      <c r="B3275" s="6"/>
      <c r="C3275" s="6"/>
      <c r="D3275" s="6"/>
      <c r="E3275" s="6"/>
      <c r="F3275" s="6" t="s">
        <v>96</v>
      </c>
      <c r="G3275" s="6"/>
      <c r="H3275" s="6" t="b">
        <v>0</v>
      </c>
      <c r="I3275" s="6" t="b">
        <v>0</v>
      </c>
      <c r="J3275" s="6" t="b">
        <v>0</v>
      </c>
      <c r="K3275" s="106"/>
      <c r="L3275" s="43"/>
      <c r="M3275" s="24"/>
      <c r="N3275" s="6"/>
      <c r="O3275" s="6" t="b">
        <v>0</v>
      </c>
      <c r="P3275" s="6"/>
      <c r="Q3275" s="6"/>
      <c r="R3275" s="6"/>
      <c r="S3275" s="6"/>
      <c r="T3275" s="6"/>
      <c r="U3275" s="6"/>
      <c r="V3275" s="6"/>
      <c r="W3275" s="6"/>
      <c r="X3275" s="6"/>
      <c r="Y3275" s="6"/>
      <c r="Z3275" s="43"/>
      <c r="AA3275" s="43"/>
      <c r="AB3275" s="43" t="s">
        <v>339</v>
      </c>
      <c r="AC3275" s="6" t="s">
        <v>339</v>
      </c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</row>
    <row r="3276">
      <c r="A3276" s="6"/>
      <c r="B3276" s="6"/>
      <c r="C3276" s="6"/>
      <c r="D3276" s="6"/>
      <c r="E3276" s="6"/>
      <c r="F3276" s="6" t="s">
        <v>96</v>
      </c>
      <c r="G3276" s="6"/>
      <c r="H3276" s="6" t="b">
        <v>0</v>
      </c>
      <c r="I3276" s="6" t="b">
        <v>0</v>
      </c>
      <c r="J3276" s="6" t="b">
        <v>0</v>
      </c>
      <c r="K3276" s="106"/>
      <c r="L3276" s="43"/>
      <c r="M3276" s="24"/>
      <c r="N3276" s="6"/>
      <c r="O3276" s="6" t="b">
        <v>0</v>
      </c>
      <c r="P3276" s="6"/>
      <c r="Q3276" s="6"/>
      <c r="R3276" s="6"/>
      <c r="S3276" s="6"/>
      <c r="T3276" s="6"/>
      <c r="U3276" s="6"/>
      <c r="V3276" s="6"/>
      <c r="W3276" s="6"/>
      <c r="X3276" s="6"/>
      <c r="Y3276" s="6"/>
      <c r="Z3276" s="43"/>
      <c r="AA3276" s="43"/>
      <c r="AB3276" s="43" t="s">
        <v>339</v>
      </c>
      <c r="AC3276" s="6" t="s">
        <v>339</v>
      </c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</row>
    <row r="3277">
      <c r="A3277" s="6"/>
      <c r="B3277" s="6"/>
      <c r="C3277" s="6"/>
      <c r="D3277" s="6"/>
      <c r="E3277" s="6"/>
      <c r="F3277" s="6" t="s">
        <v>96</v>
      </c>
      <c r="G3277" s="6"/>
      <c r="H3277" s="6" t="b">
        <v>0</v>
      </c>
      <c r="I3277" s="6" t="b">
        <v>0</v>
      </c>
      <c r="J3277" s="6" t="b">
        <v>0</v>
      </c>
      <c r="K3277" s="106"/>
      <c r="L3277" s="43"/>
      <c r="M3277" s="24"/>
      <c r="N3277" s="6"/>
      <c r="O3277" s="6" t="b">
        <v>0</v>
      </c>
      <c r="P3277" s="6"/>
      <c r="Q3277" s="6"/>
      <c r="R3277" s="6"/>
      <c r="S3277" s="6"/>
      <c r="T3277" s="6"/>
      <c r="U3277" s="6"/>
      <c r="V3277" s="6"/>
      <c r="W3277" s="6"/>
      <c r="X3277" s="6"/>
      <c r="Y3277" s="6"/>
      <c r="Z3277" s="43"/>
      <c r="AA3277" s="43"/>
      <c r="AB3277" s="43" t="s">
        <v>339</v>
      </c>
      <c r="AC3277" s="6" t="s">
        <v>339</v>
      </c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</row>
    <row r="3278">
      <c r="A3278" s="6"/>
      <c r="B3278" s="6"/>
      <c r="C3278" s="6"/>
      <c r="D3278" s="6"/>
      <c r="E3278" s="6"/>
      <c r="F3278" s="6" t="s">
        <v>96</v>
      </c>
      <c r="G3278" s="6"/>
      <c r="H3278" s="6" t="b">
        <v>0</v>
      </c>
      <c r="I3278" s="6" t="b">
        <v>0</v>
      </c>
      <c r="J3278" s="6" t="b">
        <v>0</v>
      </c>
      <c r="K3278" s="106"/>
      <c r="L3278" s="43"/>
      <c r="M3278" s="24"/>
      <c r="N3278" s="6"/>
      <c r="O3278" s="6" t="b">
        <v>0</v>
      </c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43"/>
      <c r="AA3278" s="43"/>
      <c r="AB3278" s="43" t="s">
        <v>339</v>
      </c>
      <c r="AC3278" s="6" t="s">
        <v>339</v>
      </c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</row>
    <row r="3279">
      <c r="A3279" s="6"/>
      <c r="B3279" s="6"/>
      <c r="C3279" s="6"/>
      <c r="D3279" s="6"/>
      <c r="E3279" s="6"/>
      <c r="F3279" s="6" t="s">
        <v>96</v>
      </c>
      <c r="G3279" s="6"/>
      <c r="H3279" s="6" t="b">
        <v>0</v>
      </c>
      <c r="I3279" s="6" t="b">
        <v>0</v>
      </c>
      <c r="J3279" s="6" t="b">
        <v>0</v>
      </c>
      <c r="K3279" s="106"/>
      <c r="L3279" s="43"/>
      <c r="M3279" s="24"/>
      <c r="N3279" s="6"/>
      <c r="O3279" s="6" t="b">
        <v>0</v>
      </c>
      <c r="P3279" s="6"/>
      <c r="Q3279" s="6"/>
      <c r="R3279" s="6"/>
      <c r="S3279" s="6"/>
      <c r="T3279" s="6"/>
      <c r="U3279" s="6"/>
      <c r="V3279" s="6"/>
      <c r="W3279" s="6"/>
      <c r="X3279" s="6"/>
      <c r="Y3279" s="6"/>
      <c r="Z3279" s="43"/>
      <c r="AA3279" s="43"/>
      <c r="AB3279" s="43" t="s">
        <v>339</v>
      </c>
      <c r="AC3279" s="6" t="s">
        <v>339</v>
      </c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</row>
    <row r="3280">
      <c r="A3280" s="6"/>
      <c r="B3280" s="6"/>
      <c r="C3280" s="6"/>
      <c r="D3280" s="6"/>
      <c r="E3280" s="6"/>
      <c r="F3280" s="6" t="s">
        <v>96</v>
      </c>
      <c r="G3280" s="6"/>
      <c r="H3280" s="6" t="b">
        <v>0</v>
      </c>
      <c r="I3280" s="6" t="b">
        <v>0</v>
      </c>
      <c r="J3280" s="6" t="b">
        <v>0</v>
      </c>
      <c r="K3280" s="106"/>
      <c r="L3280" s="43"/>
      <c r="M3280" s="24"/>
      <c r="N3280" s="6"/>
      <c r="O3280" s="6" t="b">
        <v>0</v>
      </c>
      <c r="P3280" s="6"/>
      <c r="Q3280" s="6"/>
      <c r="R3280" s="6"/>
      <c r="S3280" s="6"/>
      <c r="T3280" s="6"/>
      <c r="U3280" s="6"/>
      <c r="V3280" s="6"/>
      <c r="W3280" s="6"/>
      <c r="X3280" s="6"/>
      <c r="Y3280" s="6"/>
      <c r="Z3280" s="43"/>
      <c r="AA3280" s="43"/>
      <c r="AB3280" s="43" t="s">
        <v>339</v>
      </c>
      <c r="AC3280" s="6" t="s">
        <v>339</v>
      </c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</row>
    <row r="3281">
      <c r="A3281" s="6"/>
      <c r="B3281" s="6"/>
      <c r="C3281" s="6"/>
      <c r="D3281" s="6"/>
      <c r="E3281" s="6"/>
      <c r="F3281" s="6" t="s">
        <v>96</v>
      </c>
      <c r="G3281" s="6"/>
      <c r="H3281" s="6" t="b">
        <v>0</v>
      </c>
      <c r="I3281" s="6" t="b">
        <v>0</v>
      </c>
      <c r="J3281" s="6" t="b">
        <v>0</v>
      </c>
      <c r="K3281" s="106"/>
      <c r="L3281" s="43"/>
      <c r="M3281" s="24"/>
      <c r="N3281" s="6"/>
      <c r="O3281" s="6" t="b">
        <v>0</v>
      </c>
      <c r="P3281" s="6"/>
      <c r="Q3281" s="6"/>
      <c r="R3281" s="6"/>
      <c r="S3281" s="6"/>
      <c r="T3281" s="6"/>
      <c r="U3281" s="6"/>
      <c r="V3281" s="6"/>
      <c r="W3281" s="6"/>
      <c r="X3281" s="6"/>
      <c r="Y3281" s="6"/>
      <c r="Z3281" s="43"/>
      <c r="AA3281" s="43"/>
      <c r="AB3281" s="43" t="s">
        <v>339</v>
      </c>
      <c r="AC3281" s="6" t="s">
        <v>339</v>
      </c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</row>
    <row r="3282">
      <c r="A3282" s="6"/>
      <c r="B3282" s="6"/>
      <c r="C3282" s="6"/>
      <c r="D3282" s="6"/>
      <c r="E3282" s="6"/>
      <c r="F3282" s="6" t="s">
        <v>96</v>
      </c>
      <c r="G3282" s="6"/>
      <c r="H3282" s="6" t="b">
        <v>0</v>
      </c>
      <c r="I3282" s="6" t="b">
        <v>0</v>
      </c>
      <c r="J3282" s="6" t="b">
        <v>0</v>
      </c>
      <c r="K3282" s="106"/>
      <c r="L3282" s="43"/>
      <c r="M3282" s="24"/>
      <c r="N3282" s="6"/>
      <c r="O3282" s="6" t="b">
        <v>0</v>
      </c>
      <c r="P3282" s="6"/>
      <c r="Q3282" s="6"/>
      <c r="R3282" s="6"/>
      <c r="S3282" s="6"/>
      <c r="T3282" s="6"/>
      <c r="U3282" s="6"/>
      <c r="V3282" s="6"/>
      <c r="W3282" s="6"/>
      <c r="X3282" s="6"/>
      <c r="Y3282" s="6"/>
      <c r="Z3282" s="43"/>
      <c r="AA3282" s="43"/>
      <c r="AB3282" s="43" t="s">
        <v>339</v>
      </c>
      <c r="AC3282" s="6" t="s">
        <v>339</v>
      </c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N3282" s="6"/>
      <c r="AO3282" s="6"/>
      <c r="AP3282" s="6"/>
      <c r="AQ3282" s="6"/>
      <c r="AR3282" s="6"/>
    </row>
    <row r="3283">
      <c r="A3283" s="6"/>
      <c r="B3283" s="6"/>
      <c r="C3283" s="6"/>
      <c r="D3283" s="6"/>
      <c r="E3283" s="6"/>
      <c r="F3283" s="6" t="s">
        <v>96</v>
      </c>
      <c r="G3283" s="6"/>
      <c r="H3283" s="6" t="b">
        <v>0</v>
      </c>
      <c r="I3283" s="6" t="b">
        <v>0</v>
      </c>
      <c r="J3283" s="6" t="b">
        <v>0</v>
      </c>
      <c r="K3283" s="106"/>
      <c r="L3283" s="43"/>
      <c r="M3283" s="24"/>
      <c r="N3283" s="6"/>
      <c r="O3283" s="6" t="b">
        <v>0</v>
      </c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43"/>
      <c r="AA3283" s="43"/>
      <c r="AB3283" s="43" t="s">
        <v>339</v>
      </c>
      <c r="AC3283" s="6" t="s">
        <v>339</v>
      </c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N3283" s="6"/>
      <c r="AO3283" s="6"/>
      <c r="AP3283" s="6"/>
      <c r="AQ3283" s="6"/>
      <c r="AR3283" s="6"/>
    </row>
    <row r="3284">
      <c r="A3284" s="6"/>
      <c r="B3284" s="6"/>
      <c r="C3284" s="6"/>
      <c r="D3284" s="6"/>
      <c r="E3284" s="6"/>
      <c r="F3284" s="6" t="s">
        <v>96</v>
      </c>
      <c r="G3284" s="6"/>
      <c r="H3284" s="6" t="b">
        <v>0</v>
      </c>
      <c r="I3284" s="6" t="b">
        <v>0</v>
      </c>
      <c r="J3284" s="6" t="b">
        <v>0</v>
      </c>
      <c r="K3284" s="106"/>
      <c r="L3284" s="43"/>
      <c r="M3284" s="24"/>
      <c r="N3284" s="6"/>
      <c r="O3284" s="6" t="b">
        <v>0</v>
      </c>
      <c r="P3284" s="6"/>
      <c r="Q3284" s="6"/>
      <c r="R3284" s="6"/>
      <c r="S3284" s="6"/>
      <c r="T3284" s="6"/>
      <c r="U3284" s="6"/>
      <c r="V3284" s="6"/>
      <c r="W3284" s="6"/>
      <c r="X3284" s="6"/>
      <c r="Y3284" s="6"/>
      <c r="Z3284" s="43"/>
      <c r="AA3284" s="43"/>
      <c r="AB3284" s="43" t="s">
        <v>339</v>
      </c>
      <c r="AC3284" s="6" t="s">
        <v>339</v>
      </c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</row>
    <row r="3285">
      <c r="A3285" s="6"/>
      <c r="B3285" s="6"/>
      <c r="C3285" s="6"/>
      <c r="D3285" s="6"/>
      <c r="E3285" s="6"/>
      <c r="F3285" s="6" t="s">
        <v>96</v>
      </c>
      <c r="G3285" s="6"/>
      <c r="H3285" s="6" t="b">
        <v>0</v>
      </c>
      <c r="I3285" s="6" t="b">
        <v>0</v>
      </c>
      <c r="J3285" s="6" t="b">
        <v>0</v>
      </c>
      <c r="K3285" s="106"/>
      <c r="L3285" s="43"/>
      <c r="M3285" s="24"/>
      <c r="N3285" s="6"/>
      <c r="O3285" s="6" t="b">
        <v>0</v>
      </c>
      <c r="P3285" s="6"/>
      <c r="Q3285" s="6"/>
      <c r="R3285" s="6"/>
      <c r="S3285" s="6"/>
      <c r="T3285" s="6"/>
      <c r="U3285" s="6"/>
      <c r="V3285" s="6"/>
      <c r="W3285" s="6"/>
      <c r="X3285" s="6"/>
      <c r="Y3285" s="6"/>
      <c r="Z3285" s="43"/>
      <c r="AA3285" s="43"/>
      <c r="AB3285" s="43" t="s">
        <v>339</v>
      </c>
      <c r="AC3285" s="6" t="s">
        <v>339</v>
      </c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6"/>
      <c r="AO3285" s="6"/>
      <c r="AP3285" s="6"/>
      <c r="AQ3285" s="6"/>
      <c r="AR3285" s="6"/>
    </row>
    <row r="3286">
      <c r="A3286" s="6"/>
      <c r="B3286" s="6"/>
      <c r="C3286" s="6"/>
      <c r="D3286" s="6"/>
      <c r="E3286" s="6"/>
      <c r="F3286" s="6" t="s">
        <v>96</v>
      </c>
      <c r="G3286" s="6"/>
      <c r="H3286" s="6" t="b">
        <v>0</v>
      </c>
      <c r="I3286" s="6" t="b">
        <v>0</v>
      </c>
      <c r="J3286" s="6" t="b">
        <v>0</v>
      </c>
      <c r="K3286" s="106"/>
      <c r="L3286" s="43"/>
      <c r="M3286" s="24"/>
      <c r="N3286" s="6"/>
      <c r="O3286" s="6" t="b">
        <v>0</v>
      </c>
      <c r="P3286" s="6"/>
      <c r="Q3286" s="6"/>
      <c r="R3286" s="6"/>
      <c r="S3286" s="6"/>
      <c r="T3286" s="6"/>
      <c r="U3286" s="6"/>
      <c r="V3286" s="6"/>
      <c r="W3286" s="6"/>
      <c r="X3286" s="6"/>
      <c r="Y3286" s="6"/>
      <c r="Z3286" s="43"/>
      <c r="AA3286" s="43"/>
      <c r="AB3286" s="43" t="s">
        <v>339</v>
      </c>
      <c r="AC3286" s="6" t="s">
        <v>339</v>
      </c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</row>
    <row r="3287">
      <c r="A3287" s="6"/>
      <c r="B3287" s="6"/>
      <c r="C3287" s="6"/>
      <c r="D3287" s="6"/>
      <c r="E3287" s="6"/>
      <c r="F3287" s="6" t="s">
        <v>96</v>
      </c>
      <c r="G3287" s="6"/>
      <c r="H3287" s="6" t="b">
        <v>0</v>
      </c>
      <c r="I3287" s="6" t="b">
        <v>0</v>
      </c>
      <c r="J3287" s="6" t="b">
        <v>0</v>
      </c>
      <c r="K3287" s="106"/>
      <c r="L3287" s="43"/>
      <c r="M3287" s="24"/>
      <c r="N3287" s="6"/>
      <c r="O3287" s="6" t="b">
        <v>0</v>
      </c>
      <c r="P3287" s="6"/>
      <c r="Q3287" s="6"/>
      <c r="R3287" s="6"/>
      <c r="S3287" s="6"/>
      <c r="T3287" s="6"/>
      <c r="U3287" s="6"/>
      <c r="V3287" s="6"/>
      <c r="W3287" s="6"/>
      <c r="X3287" s="6"/>
      <c r="Y3287" s="6"/>
      <c r="Z3287" s="43"/>
      <c r="AA3287" s="43"/>
      <c r="AB3287" s="43" t="s">
        <v>339</v>
      </c>
      <c r="AC3287" s="6" t="s">
        <v>339</v>
      </c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6"/>
      <c r="AO3287" s="6"/>
      <c r="AP3287" s="6"/>
      <c r="AQ3287" s="6"/>
      <c r="AR3287" s="6"/>
    </row>
    <row r="3288">
      <c r="A3288" s="6"/>
      <c r="B3288" s="6"/>
      <c r="C3288" s="6"/>
      <c r="D3288" s="6"/>
      <c r="E3288" s="6"/>
      <c r="F3288" s="6" t="s">
        <v>96</v>
      </c>
      <c r="G3288" s="6"/>
      <c r="H3288" s="6" t="b">
        <v>0</v>
      </c>
      <c r="I3288" s="6" t="b">
        <v>0</v>
      </c>
      <c r="J3288" s="6" t="b">
        <v>0</v>
      </c>
      <c r="K3288" s="106"/>
      <c r="L3288" s="43"/>
      <c r="M3288" s="24"/>
      <c r="N3288" s="6"/>
      <c r="O3288" s="6" t="b">
        <v>0</v>
      </c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43"/>
      <c r="AA3288" s="43"/>
      <c r="AB3288" s="43" t="s">
        <v>339</v>
      </c>
      <c r="AC3288" s="6" t="s">
        <v>339</v>
      </c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</row>
    <row r="3289">
      <c r="A3289" s="6"/>
      <c r="B3289" s="6"/>
      <c r="C3289" s="6"/>
      <c r="D3289" s="6"/>
      <c r="E3289" s="6"/>
      <c r="F3289" s="6" t="s">
        <v>96</v>
      </c>
      <c r="G3289" s="6"/>
      <c r="H3289" s="6" t="b">
        <v>0</v>
      </c>
      <c r="I3289" s="6" t="b">
        <v>0</v>
      </c>
      <c r="J3289" s="6" t="b">
        <v>0</v>
      </c>
      <c r="K3289" s="106"/>
      <c r="L3289" s="43"/>
      <c r="M3289" s="24"/>
      <c r="N3289" s="6"/>
      <c r="O3289" s="6" t="b">
        <v>0</v>
      </c>
      <c r="P3289" s="6"/>
      <c r="Q3289" s="6"/>
      <c r="R3289" s="6"/>
      <c r="S3289" s="6"/>
      <c r="T3289" s="6"/>
      <c r="U3289" s="6"/>
      <c r="V3289" s="6"/>
      <c r="W3289" s="6"/>
      <c r="X3289" s="6"/>
      <c r="Y3289" s="6"/>
      <c r="Z3289" s="43"/>
      <c r="AA3289" s="43"/>
      <c r="AB3289" s="43" t="s">
        <v>339</v>
      </c>
      <c r="AC3289" s="6" t="s">
        <v>339</v>
      </c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</row>
    <row r="3290">
      <c r="A3290" s="6"/>
      <c r="B3290" s="6"/>
      <c r="C3290" s="6"/>
      <c r="D3290" s="6"/>
      <c r="E3290" s="6"/>
      <c r="F3290" s="6" t="s">
        <v>96</v>
      </c>
      <c r="G3290" s="6"/>
      <c r="H3290" s="6" t="b">
        <v>0</v>
      </c>
      <c r="I3290" s="6" t="b">
        <v>0</v>
      </c>
      <c r="J3290" s="6" t="b">
        <v>0</v>
      </c>
      <c r="K3290" s="106"/>
      <c r="L3290" s="43"/>
      <c r="M3290" s="24"/>
      <c r="N3290" s="6"/>
      <c r="O3290" s="6" t="b">
        <v>0</v>
      </c>
      <c r="P3290" s="6"/>
      <c r="Q3290" s="6"/>
      <c r="R3290" s="6"/>
      <c r="S3290" s="6"/>
      <c r="T3290" s="6"/>
      <c r="U3290" s="6"/>
      <c r="V3290" s="6"/>
      <c r="W3290" s="6"/>
      <c r="X3290" s="6"/>
      <c r="Y3290" s="6"/>
      <c r="Z3290" s="43"/>
      <c r="AA3290" s="43"/>
      <c r="AB3290" s="43" t="s">
        <v>339</v>
      </c>
      <c r="AC3290" s="6" t="s">
        <v>339</v>
      </c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6"/>
      <c r="AO3290" s="6"/>
      <c r="AP3290" s="6"/>
      <c r="AQ3290" s="6"/>
      <c r="AR3290" s="6"/>
    </row>
    <row r="3291">
      <c r="A3291" s="6"/>
      <c r="B3291" s="6"/>
      <c r="C3291" s="6"/>
      <c r="D3291" s="6"/>
      <c r="E3291" s="6"/>
      <c r="F3291" s="6" t="s">
        <v>96</v>
      </c>
      <c r="G3291" s="6"/>
      <c r="H3291" s="6" t="b">
        <v>0</v>
      </c>
      <c r="I3291" s="6" t="b">
        <v>0</v>
      </c>
      <c r="J3291" s="6" t="b">
        <v>0</v>
      </c>
      <c r="K3291" s="106"/>
      <c r="L3291" s="43"/>
      <c r="M3291" s="24"/>
      <c r="N3291" s="6"/>
      <c r="O3291" s="6" t="b">
        <v>0</v>
      </c>
      <c r="P3291" s="6"/>
      <c r="Q3291" s="6"/>
      <c r="R3291" s="6"/>
      <c r="S3291" s="6"/>
      <c r="T3291" s="6"/>
      <c r="U3291" s="6"/>
      <c r="V3291" s="6"/>
      <c r="W3291" s="6"/>
      <c r="X3291" s="6"/>
      <c r="Y3291" s="6"/>
      <c r="Z3291" s="43"/>
      <c r="AA3291" s="43"/>
      <c r="AB3291" s="43" t="s">
        <v>339</v>
      </c>
      <c r="AC3291" s="6" t="s">
        <v>339</v>
      </c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</row>
    <row r="3292">
      <c r="A3292" s="6"/>
      <c r="B3292" s="6"/>
      <c r="C3292" s="6"/>
      <c r="D3292" s="6"/>
      <c r="E3292" s="6"/>
      <c r="F3292" s="6" t="s">
        <v>96</v>
      </c>
      <c r="G3292" s="6"/>
      <c r="H3292" s="6" t="b">
        <v>0</v>
      </c>
      <c r="I3292" s="6" t="b">
        <v>0</v>
      </c>
      <c r="J3292" s="6" t="b">
        <v>0</v>
      </c>
      <c r="K3292" s="106"/>
      <c r="L3292" s="43"/>
      <c r="M3292" s="24"/>
      <c r="N3292" s="6"/>
      <c r="O3292" s="6" t="b">
        <v>0</v>
      </c>
      <c r="P3292" s="6"/>
      <c r="Q3292" s="6"/>
      <c r="R3292" s="6"/>
      <c r="S3292" s="6"/>
      <c r="T3292" s="6"/>
      <c r="U3292" s="6"/>
      <c r="V3292" s="6"/>
      <c r="W3292" s="6"/>
      <c r="X3292" s="6"/>
      <c r="Y3292" s="6"/>
      <c r="Z3292" s="43"/>
      <c r="AA3292" s="43"/>
      <c r="AB3292" s="43" t="s">
        <v>339</v>
      </c>
      <c r="AC3292" s="6" t="s">
        <v>339</v>
      </c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</row>
    <row r="3293">
      <c r="A3293" s="6"/>
      <c r="B3293" s="6"/>
      <c r="C3293" s="6"/>
      <c r="D3293" s="6"/>
      <c r="E3293" s="6"/>
      <c r="F3293" s="6" t="s">
        <v>96</v>
      </c>
      <c r="G3293" s="6"/>
      <c r="H3293" s="6" t="b">
        <v>0</v>
      </c>
      <c r="I3293" s="6" t="b">
        <v>0</v>
      </c>
      <c r="J3293" s="6" t="b">
        <v>0</v>
      </c>
      <c r="K3293" s="106"/>
      <c r="L3293" s="43"/>
      <c r="M3293" s="24"/>
      <c r="N3293" s="6"/>
      <c r="O3293" s="6" t="b">
        <v>0</v>
      </c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43"/>
      <c r="AA3293" s="43"/>
      <c r="AB3293" s="43" t="s">
        <v>339</v>
      </c>
      <c r="AC3293" s="6" t="s">
        <v>339</v>
      </c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</row>
    <row r="3294">
      <c r="A3294" s="6"/>
      <c r="B3294" s="6"/>
      <c r="C3294" s="6"/>
      <c r="D3294" s="6"/>
      <c r="E3294" s="6"/>
      <c r="F3294" s="6" t="s">
        <v>96</v>
      </c>
      <c r="G3294" s="6"/>
      <c r="H3294" s="6" t="b">
        <v>0</v>
      </c>
      <c r="I3294" s="6" t="b">
        <v>0</v>
      </c>
      <c r="J3294" s="6" t="b">
        <v>0</v>
      </c>
      <c r="K3294" s="106"/>
      <c r="L3294" s="43"/>
      <c r="M3294" s="24"/>
      <c r="N3294" s="6"/>
      <c r="O3294" s="6" t="b">
        <v>0</v>
      </c>
      <c r="P3294" s="6"/>
      <c r="Q3294" s="6"/>
      <c r="R3294" s="6"/>
      <c r="S3294" s="6"/>
      <c r="T3294" s="6"/>
      <c r="U3294" s="6"/>
      <c r="V3294" s="6"/>
      <c r="W3294" s="6"/>
      <c r="X3294" s="6"/>
      <c r="Y3294" s="6"/>
      <c r="Z3294" s="43"/>
      <c r="AA3294" s="43"/>
      <c r="AB3294" s="43" t="s">
        <v>339</v>
      </c>
      <c r="AC3294" s="6" t="s">
        <v>339</v>
      </c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6"/>
      <c r="AO3294" s="6"/>
      <c r="AP3294" s="6"/>
      <c r="AQ3294" s="6"/>
      <c r="AR3294" s="6"/>
    </row>
    <row r="3295">
      <c r="A3295" s="6"/>
      <c r="B3295" s="6"/>
      <c r="C3295" s="6"/>
      <c r="D3295" s="6"/>
      <c r="E3295" s="6"/>
      <c r="F3295" s="6" t="s">
        <v>96</v>
      </c>
      <c r="G3295" s="6"/>
      <c r="H3295" s="6" t="b">
        <v>0</v>
      </c>
      <c r="I3295" s="6" t="b">
        <v>0</v>
      </c>
      <c r="J3295" s="6" t="b">
        <v>0</v>
      </c>
      <c r="K3295" s="106"/>
      <c r="L3295" s="43"/>
      <c r="M3295" s="24"/>
      <c r="N3295" s="6"/>
      <c r="O3295" s="6" t="b">
        <v>0</v>
      </c>
      <c r="P3295" s="6"/>
      <c r="Q3295" s="6"/>
      <c r="R3295" s="6"/>
      <c r="S3295" s="6"/>
      <c r="T3295" s="6"/>
      <c r="U3295" s="6"/>
      <c r="V3295" s="6"/>
      <c r="W3295" s="6"/>
      <c r="X3295" s="6"/>
      <c r="Y3295" s="6"/>
      <c r="Z3295" s="43"/>
      <c r="AA3295" s="43"/>
      <c r="AB3295" s="43" t="s">
        <v>339</v>
      </c>
      <c r="AC3295" s="6" t="s">
        <v>339</v>
      </c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6"/>
      <c r="AO3295" s="6"/>
      <c r="AP3295" s="6"/>
      <c r="AQ3295" s="6"/>
      <c r="AR3295" s="6"/>
    </row>
    <row r="3296">
      <c r="A3296" s="6"/>
      <c r="B3296" s="6"/>
      <c r="C3296" s="6"/>
      <c r="D3296" s="6"/>
      <c r="E3296" s="6"/>
      <c r="F3296" s="6" t="s">
        <v>96</v>
      </c>
      <c r="G3296" s="6"/>
      <c r="H3296" s="6" t="b">
        <v>0</v>
      </c>
      <c r="I3296" s="6" t="b">
        <v>0</v>
      </c>
      <c r="J3296" s="6" t="b">
        <v>0</v>
      </c>
      <c r="K3296" s="106"/>
      <c r="L3296" s="43"/>
      <c r="M3296" s="24"/>
      <c r="N3296" s="6"/>
      <c r="O3296" s="6" t="b">
        <v>0</v>
      </c>
      <c r="P3296" s="6"/>
      <c r="Q3296" s="6"/>
      <c r="R3296" s="6"/>
      <c r="S3296" s="6"/>
      <c r="T3296" s="6"/>
      <c r="U3296" s="6"/>
      <c r="V3296" s="6"/>
      <c r="W3296" s="6"/>
      <c r="X3296" s="6"/>
      <c r="Y3296" s="6"/>
      <c r="Z3296" s="43"/>
      <c r="AA3296" s="43"/>
      <c r="AB3296" s="43" t="s">
        <v>339</v>
      </c>
      <c r="AC3296" s="6" t="s">
        <v>339</v>
      </c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</row>
    <row r="3297">
      <c r="A3297" s="6"/>
      <c r="B3297" s="6"/>
      <c r="C3297" s="6"/>
      <c r="D3297" s="6"/>
      <c r="E3297" s="6"/>
      <c r="F3297" s="6" t="s">
        <v>96</v>
      </c>
      <c r="G3297" s="6"/>
      <c r="H3297" s="6" t="b">
        <v>0</v>
      </c>
      <c r="I3297" s="6" t="b">
        <v>0</v>
      </c>
      <c r="J3297" s="6" t="b">
        <v>0</v>
      </c>
      <c r="K3297" s="106"/>
      <c r="L3297" s="43"/>
      <c r="M3297" s="24"/>
      <c r="N3297" s="6"/>
      <c r="O3297" s="6" t="b">
        <v>0</v>
      </c>
      <c r="P3297" s="6"/>
      <c r="Q3297" s="6"/>
      <c r="R3297" s="6"/>
      <c r="S3297" s="6"/>
      <c r="T3297" s="6"/>
      <c r="U3297" s="6"/>
      <c r="V3297" s="6"/>
      <c r="W3297" s="6"/>
      <c r="X3297" s="6"/>
      <c r="Y3297" s="6"/>
      <c r="Z3297" s="43"/>
      <c r="AA3297" s="43"/>
      <c r="AB3297" s="43" t="s">
        <v>339</v>
      </c>
      <c r="AC3297" s="6" t="s">
        <v>339</v>
      </c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6"/>
      <c r="AO3297" s="6"/>
      <c r="AP3297" s="6"/>
      <c r="AQ3297" s="6"/>
      <c r="AR3297" s="6"/>
    </row>
    <row r="3298">
      <c r="A3298" s="6"/>
      <c r="B3298" s="6"/>
      <c r="C3298" s="6"/>
      <c r="D3298" s="6"/>
      <c r="E3298" s="6"/>
      <c r="F3298" s="6" t="s">
        <v>96</v>
      </c>
      <c r="G3298" s="6"/>
      <c r="H3298" s="6" t="b">
        <v>0</v>
      </c>
      <c r="I3298" s="6" t="b">
        <v>0</v>
      </c>
      <c r="J3298" s="6" t="b">
        <v>0</v>
      </c>
      <c r="K3298" s="106"/>
      <c r="L3298" s="43"/>
      <c r="M3298" s="24"/>
      <c r="N3298" s="6"/>
      <c r="O3298" s="6" t="b">
        <v>0</v>
      </c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43"/>
      <c r="AA3298" s="43"/>
      <c r="AB3298" s="43" t="s">
        <v>339</v>
      </c>
      <c r="AC3298" s="6" t="s">
        <v>339</v>
      </c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</row>
    <row r="3299">
      <c r="A3299" s="6"/>
      <c r="B3299" s="6"/>
      <c r="C3299" s="6"/>
      <c r="D3299" s="6"/>
      <c r="E3299" s="6"/>
      <c r="F3299" s="6" t="s">
        <v>96</v>
      </c>
      <c r="G3299" s="6"/>
      <c r="H3299" s="6" t="b">
        <v>0</v>
      </c>
      <c r="I3299" s="6" t="b">
        <v>0</v>
      </c>
      <c r="J3299" s="6" t="b">
        <v>0</v>
      </c>
      <c r="K3299" s="106"/>
      <c r="L3299" s="43"/>
      <c r="M3299" s="24"/>
      <c r="N3299" s="6"/>
      <c r="O3299" s="6" t="b">
        <v>0</v>
      </c>
      <c r="P3299" s="6"/>
      <c r="Q3299" s="6"/>
      <c r="R3299" s="6"/>
      <c r="S3299" s="6"/>
      <c r="T3299" s="6"/>
      <c r="U3299" s="6"/>
      <c r="V3299" s="6"/>
      <c r="W3299" s="6"/>
      <c r="X3299" s="6"/>
      <c r="Y3299" s="6"/>
      <c r="Z3299" s="43"/>
      <c r="AA3299" s="43"/>
      <c r="AB3299" s="43" t="s">
        <v>339</v>
      </c>
      <c r="AC3299" s="6" t="s">
        <v>339</v>
      </c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</row>
    <row r="3300">
      <c r="A3300" s="6"/>
      <c r="B3300" s="6"/>
      <c r="C3300" s="6"/>
      <c r="D3300" s="6"/>
      <c r="E3300" s="6"/>
      <c r="F3300" s="6" t="s">
        <v>96</v>
      </c>
      <c r="G3300" s="6"/>
      <c r="H3300" s="6" t="b">
        <v>0</v>
      </c>
      <c r="I3300" s="6" t="b">
        <v>0</v>
      </c>
      <c r="J3300" s="6" t="b">
        <v>0</v>
      </c>
      <c r="K3300" s="106"/>
      <c r="L3300" s="43"/>
      <c r="M3300" s="24"/>
      <c r="N3300" s="6"/>
      <c r="O3300" s="6" t="b">
        <v>0</v>
      </c>
      <c r="P3300" s="6"/>
      <c r="Q3300" s="6"/>
      <c r="R3300" s="6"/>
      <c r="S3300" s="6"/>
      <c r="T3300" s="6"/>
      <c r="U3300" s="6"/>
      <c r="V3300" s="6"/>
      <c r="W3300" s="6"/>
      <c r="X3300" s="6"/>
      <c r="Y3300" s="6"/>
      <c r="Z3300" s="43"/>
      <c r="AA3300" s="43"/>
      <c r="AB3300" s="43" t="s">
        <v>339</v>
      </c>
      <c r="AC3300" s="6" t="s">
        <v>339</v>
      </c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</row>
    <row r="3301">
      <c r="A3301" s="6"/>
      <c r="B3301" s="6"/>
      <c r="C3301" s="6"/>
      <c r="D3301" s="6"/>
      <c r="E3301" s="6"/>
      <c r="F3301" s="6" t="s">
        <v>96</v>
      </c>
      <c r="G3301" s="6"/>
      <c r="H3301" s="6" t="b">
        <v>0</v>
      </c>
      <c r="I3301" s="6" t="b">
        <v>0</v>
      </c>
      <c r="J3301" s="6" t="b">
        <v>0</v>
      </c>
      <c r="K3301" s="106"/>
      <c r="L3301" s="43"/>
      <c r="M3301" s="24"/>
      <c r="N3301" s="6"/>
      <c r="O3301" s="6" t="b">
        <v>0</v>
      </c>
      <c r="P3301" s="6"/>
      <c r="Q3301" s="6"/>
      <c r="R3301" s="6"/>
      <c r="S3301" s="6"/>
      <c r="T3301" s="6"/>
      <c r="U3301" s="6"/>
      <c r="V3301" s="6"/>
      <c r="W3301" s="6"/>
      <c r="X3301" s="6"/>
      <c r="Y3301" s="6"/>
      <c r="Z3301" s="43"/>
      <c r="AA3301" s="43"/>
      <c r="AB3301" s="43" t="s">
        <v>339</v>
      </c>
      <c r="AC3301" s="6" t="s">
        <v>339</v>
      </c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</row>
    <row r="3302">
      <c r="A3302" s="6"/>
      <c r="B3302" s="6"/>
      <c r="C3302" s="6"/>
      <c r="D3302" s="6"/>
      <c r="E3302" s="6"/>
      <c r="F3302" s="6" t="s">
        <v>96</v>
      </c>
      <c r="G3302" s="6"/>
      <c r="H3302" s="6" t="b">
        <v>0</v>
      </c>
      <c r="I3302" s="6" t="b">
        <v>0</v>
      </c>
      <c r="J3302" s="6" t="b">
        <v>0</v>
      </c>
      <c r="K3302" s="106"/>
      <c r="L3302" s="43"/>
      <c r="M3302" s="24"/>
      <c r="N3302" s="6"/>
      <c r="O3302" s="6" t="b">
        <v>0</v>
      </c>
      <c r="P3302" s="6"/>
      <c r="Q3302" s="6"/>
      <c r="R3302" s="6"/>
      <c r="S3302" s="6"/>
      <c r="T3302" s="6"/>
      <c r="U3302" s="6"/>
      <c r="V3302" s="6"/>
      <c r="W3302" s="6"/>
      <c r="X3302" s="6"/>
      <c r="Y3302" s="6"/>
      <c r="Z3302" s="43"/>
      <c r="AA3302" s="43"/>
      <c r="AB3302" s="43" t="s">
        <v>339</v>
      </c>
      <c r="AC3302" s="6" t="s">
        <v>339</v>
      </c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6"/>
      <c r="AO3302" s="6"/>
      <c r="AP3302" s="6"/>
      <c r="AQ3302" s="6"/>
      <c r="AR3302" s="6"/>
    </row>
    <row r="3303">
      <c r="A3303" s="6"/>
      <c r="B3303" s="6"/>
      <c r="C3303" s="6"/>
      <c r="D3303" s="6"/>
      <c r="E3303" s="6"/>
      <c r="F3303" s="6" t="s">
        <v>96</v>
      </c>
      <c r="G3303" s="6"/>
      <c r="H3303" s="6" t="b">
        <v>0</v>
      </c>
      <c r="I3303" s="6" t="b">
        <v>0</v>
      </c>
      <c r="J3303" s="6" t="b">
        <v>0</v>
      </c>
      <c r="K3303" s="106"/>
      <c r="L3303" s="43"/>
      <c r="M3303" s="24"/>
      <c r="N3303" s="6"/>
      <c r="O3303" s="6" t="b">
        <v>0</v>
      </c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43"/>
      <c r="AA3303" s="43"/>
      <c r="AB3303" s="43" t="s">
        <v>339</v>
      </c>
      <c r="AC3303" s="6" t="s">
        <v>339</v>
      </c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</row>
    <row r="3304">
      <c r="A3304" s="6"/>
      <c r="B3304" s="6"/>
      <c r="C3304" s="6"/>
      <c r="D3304" s="6"/>
      <c r="E3304" s="6"/>
      <c r="F3304" s="6" t="s">
        <v>96</v>
      </c>
      <c r="G3304" s="6"/>
      <c r="H3304" s="6" t="b">
        <v>0</v>
      </c>
      <c r="I3304" s="6" t="b">
        <v>0</v>
      </c>
      <c r="J3304" s="6" t="b">
        <v>0</v>
      </c>
      <c r="K3304" s="106"/>
      <c r="L3304" s="43"/>
      <c r="M3304" s="24"/>
      <c r="N3304" s="6"/>
      <c r="O3304" s="6" t="b">
        <v>0</v>
      </c>
      <c r="P3304" s="6"/>
      <c r="Q3304" s="6"/>
      <c r="R3304" s="6"/>
      <c r="S3304" s="6"/>
      <c r="T3304" s="6"/>
      <c r="U3304" s="6"/>
      <c r="V3304" s="6"/>
      <c r="W3304" s="6"/>
      <c r="X3304" s="6"/>
      <c r="Y3304" s="6"/>
      <c r="Z3304" s="43"/>
      <c r="AA3304" s="43"/>
      <c r="AB3304" s="43" t="s">
        <v>339</v>
      </c>
      <c r="AC3304" s="6" t="s">
        <v>339</v>
      </c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</row>
    <row r="3305">
      <c r="A3305" s="6"/>
      <c r="B3305" s="6"/>
      <c r="C3305" s="6"/>
      <c r="D3305" s="6"/>
      <c r="E3305" s="6"/>
      <c r="F3305" s="6" t="s">
        <v>96</v>
      </c>
      <c r="G3305" s="6"/>
      <c r="H3305" s="6" t="b">
        <v>0</v>
      </c>
      <c r="I3305" s="6" t="b">
        <v>0</v>
      </c>
      <c r="J3305" s="6" t="b">
        <v>0</v>
      </c>
      <c r="K3305" s="106"/>
      <c r="L3305" s="43"/>
      <c r="M3305" s="24"/>
      <c r="N3305" s="6"/>
      <c r="O3305" s="6" t="b">
        <v>0</v>
      </c>
      <c r="P3305" s="6"/>
      <c r="Q3305" s="6"/>
      <c r="R3305" s="6"/>
      <c r="S3305" s="6"/>
      <c r="T3305" s="6"/>
      <c r="U3305" s="6"/>
      <c r="V3305" s="6"/>
      <c r="W3305" s="6"/>
      <c r="X3305" s="6"/>
      <c r="Y3305" s="6"/>
      <c r="Z3305" s="43"/>
      <c r="AA3305" s="43"/>
      <c r="AB3305" s="43" t="s">
        <v>339</v>
      </c>
      <c r="AC3305" s="6" t="s">
        <v>339</v>
      </c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6"/>
      <c r="AO3305" s="6"/>
      <c r="AP3305" s="6"/>
      <c r="AQ3305" s="6"/>
      <c r="AR3305" s="6"/>
    </row>
    <row r="3306">
      <c r="A3306" s="6"/>
      <c r="B3306" s="6"/>
      <c r="C3306" s="6"/>
      <c r="D3306" s="6"/>
      <c r="E3306" s="6"/>
      <c r="F3306" s="6" t="s">
        <v>96</v>
      </c>
      <c r="G3306" s="6"/>
      <c r="H3306" s="6" t="b">
        <v>0</v>
      </c>
      <c r="I3306" s="6" t="b">
        <v>0</v>
      </c>
      <c r="J3306" s="6" t="b">
        <v>0</v>
      </c>
      <c r="K3306" s="106"/>
      <c r="L3306" s="43"/>
      <c r="M3306" s="24"/>
      <c r="N3306" s="6"/>
      <c r="O3306" s="6" t="b">
        <v>0</v>
      </c>
      <c r="P3306" s="6"/>
      <c r="Q3306" s="6"/>
      <c r="R3306" s="6"/>
      <c r="S3306" s="6"/>
      <c r="T3306" s="6"/>
      <c r="U3306" s="6"/>
      <c r="V3306" s="6"/>
      <c r="W3306" s="6"/>
      <c r="X3306" s="6"/>
      <c r="Y3306" s="6"/>
      <c r="Z3306" s="43"/>
      <c r="AA3306" s="43"/>
      <c r="AB3306" s="43" t="s">
        <v>339</v>
      </c>
      <c r="AC3306" s="6" t="s">
        <v>339</v>
      </c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6"/>
      <c r="AO3306" s="6"/>
      <c r="AP3306" s="6"/>
      <c r="AQ3306" s="6"/>
      <c r="AR3306" s="6"/>
    </row>
    <row r="3307">
      <c r="A3307" s="6"/>
      <c r="B3307" s="6"/>
      <c r="C3307" s="6"/>
      <c r="D3307" s="6"/>
      <c r="E3307" s="6"/>
      <c r="F3307" s="6" t="s">
        <v>96</v>
      </c>
      <c r="G3307" s="6"/>
      <c r="H3307" s="6" t="b">
        <v>0</v>
      </c>
      <c r="I3307" s="6" t="b">
        <v>0</v>
      </c>
      <c r="J3307" s="6" t="b">
        <v>0</v>
      </c>
      <c r="K3307" s="106"/>
      <c r="L3307" s="43"/>
      <c r="M3307" s="24"/>
      <c r="N3307" s="6"/>
      <c r="O3307" s="6" t="b">
        <v>0</v>
      </c>
      <c r="P3307" s="6"/>
      <c r="Q3307" s="6"/>
      <c r="R3307" s="6"/>
      <c r="S3307" s="6"/>
      <c r="T3307" s="6"/>
      <c r="U3307" s="6"/>
      <c r="V3307" s="6"/>
      <c r="W3307" s="6"/>
      <c r="X3307" s="6"/>
      <c r="Y3307" s="6"/>
      <c r="Z3307" s="43"/>
      <c r="AA3307" s="43"/>
      <c r="AB3307" s="43" t="s">
        <v>339</v>
      </c>
      <c r="AC3307" s="6" t="s">
        <v>339</v>
      </c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6"/>
      <c r="AO3307" s="6"/>
      <c r="AP3307" s="6"/>
      <c r="AQ3307" s="6"/>
      <c r="AR3307" s="6"/>
    </row>
    <row r="3308">
      <c r="A3308" s="6"/>
      <c r="B3308" s="6"/>
      <c r="C3308" s="6"/>
      <c r="D3308" s="6"/>
      <c r="E3308" s="6"/>
      <c r="F3308" s="6" t="s">
        <v>96</v>
      </c>
      <c r="G3308" s="6"/>
      <c r="H3308" s="6" t="b">
        <v>0</v>
      </c>
      <c r="I3308" s="6" t="b">
        <v>0</v>
      </c>
      <c r="J3308" s="6" t="b">
        <v>0</v>
      </c>
      <c r="K3308" s="106"/>
      <c r="L3308" s="43"/>
      <c r="M3308" s="24"/>
      <c r="N3308" s="6"/>
      <c r="O3308" s="6" t="b">
        <v>0</v>
      </c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43"/>
      <c r="AA3308" s="43"/>
      <c r="AB3308" s="43" t="s">
        <v>339</v>
      </c>
      <c r="AC3308" s="6" t="s">
        <v>339</v>
      </c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</row>
    <row r="3309">
      <c r="A3309" s="6"/>
      <c r="B3309" s="6"/>
      <c r="C3309" s="6"/>
      <c r="D3309" s="6"/>
      <c r="E3309" s="6"/>
      <c r="F3309" s="6" t="s">
        <v>96</v>
      </c>
      <c r="G3309" s="6"/>
      <c r="H3309" s="6" t="b">
        <v>0</v>
      </c>
      <c r="I3309" s="6" t="b">
        <v>0</v>
      </c>
      <c r="J3309" s="6" t="b">
        <v>0</v>
      </c>
      <c r="K3309" s="106"/>
      <c r="L3309" s="43"/>
      <c r="M3309" s="24"/>
      <c r="N3309" s="6"/>
      <c r="O3309" s="6" t="b">
        <v>0</v>
      </c>
      <c r="P3309" s="6"/>
      <c r="Q3309" s="6"/>
      <c r="R3309" s="6"/>
      <c r="S3309" s="6"/>
      <c r="T3309" s="6"/>
      <c r="U3309" s="6"/>
      <c r="V3309" s="6"/>
      <c r="W3309" s="6"/>
      <c r="X3309" s="6"/>
      <c r="Y3309" s="6"/>
      <c r="Z3309" s="43"/>
      <c r="AA3309" s="43"/>
      <c r="AB3309" s="43" t="s">
        <v>339</v>
      </c>
      <c r="AC3309" s="6" t="s">
        <v>339</v>
      </c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</row>
    <row r="3310">
      <c r="A3310" s="6"/>
      <c r="B3310" s="6"/>
      <c r="C3310" s="6"/>
      <c r="D3310" s="6"/>
      <c r="E3310" s="6"/>
      <c r="F3310" s="6" t="s">
        <v>96</v>
      </c>
      <c r="G3310" s="6"/>
      <c r="H3310" s="6" t="b">
        <v>0</v>
      </c>
      <c r="I3310" s="6" t="b">
        <v>0</v>
      </c>
      <c r="J3310" s="6" t="b">
        <v>0</v>
      </c>
      <c r="K3310" s="106"/>
      <c r="L3310" s="43"/>
      <c r="M3310" s="24"/>
      <c r="N3310" s="6"/>
      <c r="O3310" s="6" t="b">
        <v>0</v>
      </c>
      <c r="P3310" s="6"/>
      <c r="Q3310" s="6"/>
      <c r="R3310" s="6"/>
      <c r="S3310" s="6"/>
      <c r="T3310" s="6"/>
      <c r="U3310" s="6"/>
      <c r="V3310" s="6"/>
      <c r="W3310" s="6"/>
      <c r="X3310" s="6"/>
      <c r="Y3310" s="6"/>
      <c r="Z3310" s="43"/>
      <c r="AA3310" s="43"/>
      <c r="AB3310" s="43" t="s">
        <v>339</v>
      </c>
      <c r="AC3310" s="6" t="s">
        <v>339</v>
      </c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</row>
    <row r="3311">
      <c r="A3311" s="6"/>
      <c r="B3311" s="6"/>
      <c r="C3311" s="6"/>
      <c r="D3311" s="6"/>
      <c r="E3311" s="6"/>
      <c r="F3311" s="6" t="s">
        <v>96</v>
      </c>
      <c r="G3311" s="6"/>
      <c r="H3311" s="6" t="b">
        <v>0</v>
      </c>
      <c r="I3311" s="6" t="b">
        <v>0</v>
      </c>
      <c r="J3311" s="6" t="b">
        <v>0</v>
      </c>
      <c r="K3311" s="106"/>
      <c r="L3311" s="43"/>
      <c r="M3311" s="24"/>
      <c r="N3311" s="6"/>
      <c r="O3311" s="6" t="b">
        <v>0</v>
      </c>
      <c r="P3311" s="6"/>
      <c r="Q3311" s="6"/>
      <c r="R3311" s="6"/>
      <c r="S3311" s="6"/>
      <c r="T3311" s="6"/>
      <c r="U3311" s="6"/>
      <c r="V3311" s="6"/>
      <c r="W3311" s="6"/>
      <c r="X3311" s="6"/>
      <c r="Y3311" s="6"/>
      <c r="Z3311" s="43"/>
      <c r="AA3311" s="43"/>
      <c r="AB3311" s="43" t="s">
        <v>339</v>
      </c>
      <c r="AC3311" s="6" t="s">
        <v>339</v>
      </c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6"/>
      <c r="AO3311" s="6"/>
      <c r="AP3311" s="6"/>
      <c r="AQ3311" s="6"/>
      <c r="AR3311" s="6"/>
    </row>
    <row r="3312">
      <c r="A3312" s="6"/>
      <c r="B3312" s="6"/>
      <c r="C3312" s="6"/>
      <c r="D3312" s="6"/>
      <c r="E3312" s="6"/>
      <c r="F3312" s="6" t="s">
        <v>96</v>
      </c>
      <c r="G3312" s="6"/>
      <c r="H3312" s="6" t="b">
        <v>0</v>
      </c>
      <c r="I3312" s="6" t="b">
        <v>0</v>
      </c>
      <c r="J3312" s="6" t="b">
        <v>0</v>
      </c>
      <c r="K3312" s="106"/>
      <c r="L3312" s="43"/>
      <c r="M3312" s="24"/>
      <c r="N3312" s="6"/>
      <c r="O3312" s="6" t="b">
        <v>0</v>
      </c>
      <c r="P3312" s="6"/>
      <c r="Q3312" s="6"/>
      <c r="R3312" s="6"/>
      <c r="S3312" s="6"/>
      <c r="T3312" s="6"/>
      <c r="U3312" s="6"/>
      <c r="V3312" s="6"/>
      <c r="W3312" s="6"/>
      <c r="X3312" s="6"/>
      <c r="Y3312" s="6"/>
      <c r="Z3312" s="43"/>
      <c r="AA3312" s="43"/>
      <c r="AB3312" s="43" t="s">
        <v>339</v>
      </c>
      <c r="AC3312" s="6" t="s">
        <v>339</v>
      </c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6"/>
      <c r="AO3312" s="6"/>
      <c r="AP3312" s="6"/>
      <c r="AQ3312" s="6"/>
      <c r="AR3312" s="6"/>
    </row>
    <row r="3313">
      <c r="A3313" s="6"/>
      <c r="B3313" s="6"/>
      <c r="C3313" s="6"/>
      <c r="D3313" s="6"/>
      <c r="E3313" s="6"/>
      <c r="F3313" s="6" t="s">
        <v>96</v>
      </c>
      <c r="G3313" s="6"/>
      <c r="H3313" s="6" t="b">
        <v>0</v>
      </c>
      <c r="I3313" s="6" t="b">
        <v>0</v>
      </c>
      <c r="J3313" s="6" t="b">
        <v>0</v>
      </c>
      <c r="K3313" s="106"/>
      <c r="L3313" s="43"/>
      <c r="M3313" s="24"/>
      <c r="N3313" s="6"/>
      <c r="O3313" s="6" t="b">
        <v>0</v>
      </c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43"/>
      <c r="AA3313" s="43"/>
      <c r="AB3313" s="43" t="s">
        <v>339</v>
      </c>
      <c r="AC3313" s="6" t="s">
        <v>339</v>
      </c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</row>
    <row r="3314">
      <c r="A3314" s="6"/>
      <c r="B3314" s="6"/>
      <c r="C3314" s="6"/>
      <c r="D3314" s="6"/>
      <c r="E3314" s="6"/>
      <c r="F3314" s="6" t="s">
        <v>96</v>
      </c>
      <c r="G3314" s="6"/>
      <c r="H3314" s="6" t="b">
        <v>0</v>
      </c>
      <c r="I3314" s="6" t="b">
        <v>0</v>
      </c>
      <c r="J3314" s="6" t="b">
        <v>0</v>
      </c>
      <c r="K3314" s="106"/>
      <c r="L3314" s="43"/>
      <c r="M3314" s="24"/>
      <c r="N3314" s="6"/>
      <c r="O3314" s="6" t="b">
        <v>0</v>
      </c>
      <c r="P3314" s="6"/>
      <c r="Q3314" s="6"/>
      <c r="R3314" s="6"/>
      <c r="S3314" s="6"/>
      <c r="T3314" s="6"/>
      <c r="U3314" s="6"/>
      <c r="V3314" s="6"/>
      <c r="W3314" s="6"/>
      <c r="X3314" s="6"/>
      <c r="Y3314" s="6"/>
      <c r="Z3314" s="43"/>
      <c r="AA3314" s="43"/>
      <c r="AB3314" s="43" t="s">
        <v>339</v>
      </c>
      <c r="AC3314" s="6" t="s">
        <v>339</v>
      </c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</row>
    <row r="3315">
      <c r="A3315" s="6"/>
      <c r="B3315" s="6"/>
      <c r="C3315" s="6"/>
      <c r="D3315" s="6"/>
      <c r="E3315" s="6"/>
      <c r="F3315" s="6" t="s">
        <v>96</v>
      </c>
      <c r="G3315" s="6"/>
      <c r="H3315" s="6" t="b">
        <v>0</v>
      </c>
      <c r="I3315" s="6" t="b">
        <v>0</v>
      </c>
      <c r="J3315" s="6" t="b">
        <v>0</v>
      </c>
      <c r="K3315" s="106"/>
      <c r="L3315" s="43"/>
      <c r="M3315" s="24"/>
      <c r="N3315" s="6"/>
      <c r="O3315" s="6" t="b">
        <v>0</v>
      </c>
      <c r="P3315" s="6"/>
      <c r="Q3315" s="6"/>
      <c r="R3315" s="6"/>
      <c r="S3315" s="6"/>
      <c r="T3315" s="6"/>
      <c r="U3315" s="6"/>
      <c r="V3315" s="6"/>
      <c r="W3315" s="6"/>
      <c r="X3315" s="6"/>
      <c r="Y3315" s="6"/>
      <c r="Z3315" s="43"/>
      <c r="AA3315" s="43"/>
      <c r="AB3315" s="43" t="s">
        <v>339</v>
      </c>
      <c r="AC3315" s="6" t="s">
        <v>339</v>
      </c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</row>
    <row r="3316">
      <c r="A3316" s="6"/>
      <c r="B3316" s="6"/>
      <c r="C3316" s="6"/>
      <c r="D3316" s="6"/>
      <c r="E3316" s="6"/>
      <c r="F3316" s="6" t="s">
        <v>96</v>
      </c>
      <c r="G3316" s="6"/>
      <c r="H3316" s="6" t="b">
        <v>0</v>
      </c>
      <c r="I3316" s="6" t="b">
        <v>0</v>
      </c>
      <c r="J3316" s="6" t="b">
        <v>0</v>
      </c>
      <c r="K3316" s="106"/>
      <c r="L3316" s="43"/>
      <c r="M3316" s="24"/>
      <c r="N3316" s="6"/>
      <c r="O3316" s="6" t="b">
        <v>0</v>
      </c>
      <c r="P3316" s="6"/>
      <c r="Q3316" s="6"/>
      <c r="R3316" s="6"/>
      <c r="S3316" s="6"/>
      <c r="T3316" s="6"/>
      <c r="U3316" s="6"/>
      <c r="V3316" s="6"/>
      <c r="W3316" s="6"/>
      <c r="X3316" s="6"/>
      <c r="Y3316" s="6"/>
      <c r="Z3316" s="43"/>
      <c r="AA3316" s="43"/>
      <c r="AB3316" s="43" t="s">
        <v>339</v>
      </c>
      <c r="AC3316" s="6" t="s">
        <v>339</v>
      </c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</row>
    <row r="3317">
      <c r="A3317" s="6"/>
      <c r="B3317" s="6"/>
      <c r="C3317" s="6"/>
      <c r="D3317" s="6"/>
      <c r="E3317" s="6"/>
      <c r="F3317" s="6" t="s">
        <v>96</v>
      </c>
      <c r="G3317" s="6"/>
      <c r="H3317" s="6" t="b">
        <v>0</v>
      </c>
      <c r="I3317" s="6" t="b">
        <v>0</v>
      </c>
      <c r="J3317" s="6" t="b">
        <v>0</v>
      </c>
      <c r="K3317" s="106"/>
      <c r="L3317" s="43"/>
      <c r="M3317" s="24"/>
      <c r="N3317" s="6"/>
      <c r="O3317" s="6" t="b">
        <v>0</v>
      </c>
      <c r="P3317" s="6"/>
      <c r="Q3317" s="6"/>
      <c r="R3317" s="6"/>
      <c r="S3317" s="6"/>
      <c r="T3317" s="6"/>
      <c r="U3317" s="6"/>
      <c r="V3317" s="6"/>
      <c r="W3317" s="6"/>
      <c r="X3317" s="6"/>
      <c r="Y3317" s="6"/>
      <c r="Z3317" s="43"/>
      <c r="AA3317" s="43"/>
      <c r="AB3317" s="43" t="s">
        <v>339</v>
      </c>
      <c r="AC3317" s="6" t="s">
        <v>339</v>
      </c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</row>
    <row r="3318">
      <c r="A3318" s="6"/>
      <c r="B3318" s="6"/>
      <c r="C3318" s="6"/>
      <c r="D3318" s="6"/>
      <c r="E3318" s="6"/>
      <c r="F3318" s="6" t="s">
        <v>96</v>
      </c>
      <c r="G3318" s="6"/>
      <c r="H3318" s="6" t="b">
        <v>0</v>
      </c>
      <c r="I3318" s="6" t="b">
        <v>0</v>
      </c>
      <c r="J3318" s="6" t="b">
        <v>0</v>
      </c>
      <c r="K3318" s="106"/>
      <c r="L3318" s="43"/>
      <c r="M3318" s="24"/>
      <c r="N3318" s="6"/>
      <c r="O3318" s="6" t="b">
        <v>0</v>
      </c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43"/>
      <c r="AA3318" s="43"/>
      <c r="AB3318" s="43" t="s">
        <v>339</v>
      </c>
      <c r="AC3318" s="6" t="s">
        <v>339</v>
      </c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</row>
    <row r="3319">
      <c r="A3319" s="6"/>
      <c r="B3319" s="6"/>
      <c r="C3319" s="6"/>
      <c r="D3319" s="6"/>
      <c r="E3319" s="6"/>
      <c r="F3319" s="6" t="s">
        <v>96</v>
      </c>
      <c r="G3319" s="6"/>
      <c r="H3319" s="6" t="b">
        <v>0</v>
      </c>
      <c r="I3319" s="6" t="b">
        <v>0</v>
      </c>
      <c r="J3319" s="6" t="b">
        <v>0</v>
      </c>
      <c r="K3319" s="106"/>
      <c r="L3319" s="43"/>
      <c r="M3319" s="24"/>
      <c r="N3319" s="6"/>
      <c r="O3319" s="6" t="b">
        <v>0</v>
      </c>
      <c r="P3319" s="6"/>
      <c r="Q3319" s="6"/>
      <c r="R3319" s="6"/>
      <c r="S3319" s="6"/>
      <c r="T3319" s="6"/>
      <c r="U3319" s="6"/>
      <c r="V3319" s="6"/>
      <c r="W3319" s="6"/>
      <c r="X3319" s="6"/>
      <c r="Y3319" s="6"/>
      <c r="Z3319" s="43"/>
      <c r="AA3319" s="43"/>
      <c r="AB3319" s="43" t="s">
        <v>339</v>
      </c>
      <c r="AC3319" s="6" t="s">
        <v>339</v>
      </c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</row>
    <row r="3320">
      <c r="A3320" s="6"/>
      <c r="B3320" s="6"/>
      <c r="C3320" s="6"/>
      <c r="D3320" s="6"/>
      <c r="E3320" s="6"/>
      <c r="F3320" s="6" t="s">
        <v>96</v>
      </c>
      <c r="G3320" s="6"/>
      <c r="H3320" s="6" t="b">
        <v>0</v>
      </c>
      <c r="I3320" s="6" t="b">
        <v>0</v>
      </c>
      <c r="J3320" s="6" t="b">
        <v>0</v>
      </c>
      <c r="K3320" s="106"/>
      <c r="L3320" s="43"/>
      <c r="M3320" s="24"/>
      <c r="N3320" s="6"/>
      <c r="O3320" s="6" t="b">
        <v>0</v>
      </c>
      <c r="P3320" s="6"/>
      <c r="Q3320" s="6"/>
      <c r="R3320" s="6"/>
      <c r="S3320" s="6"/>
      <c r="T3320" s="6"/>
      <c r="U3320" s="6"/>
      <c r="V3320" s="6"/>
      <c r="W3320" s="6"/>
      <c r="X3320" s="6"/>
      <c r="Y3320" s="6"/>
      <c r="Z3320" s="43"/>
      <c r="AA3320" s="43"/>
      <c r="AB3320" s="43" t="s">
        <v>339</v>
      </c>
      <c r="AC3320" s="6" t="s">
        <v>339</v>
      </c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</row>
    <row r="3321">
      <c r="A3321" s="6"/>
      <c r="B3321" s="6"/>
      <c r="C3321" s="6"/>
      <c r="D3321" s="6"/>
      <c r="E3321" s="6"/>
      <c r="F3321" s="6" t="s">
        <v>96</v>
      </c>
      <c r="G3321" s="6"/>
      <c r="H3321" s="6" t="b">
        <v>0</v>
      </c>
      <c r="I3321" s="6" t="b">
        <v>0</v>
      </c>
      <c r="J3321" s="6" t="b">
        <v>0</v>
      </c>
      <c r="K3321" s="106"/>
      <c r="L3321" s="43"/>
      <c r="M3321" s="24"/>
      <c r="N3321" s="6"/>
      <c r="O3321" s="6" t="b">
        <v>0</v>
      </c>
      <c r="P3321" s="6"/>
      <c r="Q3321" s="6"/>
      <c r="R3321" s="6"/>
      <c r="S3321" s="6"/>
      <c r="T3321" s="6"/>
      <c r="U3321" s="6"/>
      <c r="V3321" s="6"/>
      <c r="W3321" s="6"/>
      <c r="X3321" s="6"/>
      <c r="Y3321" s="6"/>
      <c r="Z3321" s="43"/>
      <c r="AA3321" s="43"/>
      <c r="AB3321" s="43" t="s">
        <v>339</v>
      </c>
      <c r="AC3321" s="6" t="s">
        <v>339</v>
      </c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</row>
    <row r="3322">
      <c r="A3322" s="6"/>
      <c r="B3322" s="6"/>
      <c r="C3322" s="6"/>
      <c r="D3322" s="6"/>
      <c r="E3322" s="6"/>
      <c r="F3322" s="6" t="s">
        <v>96</v>
      </c>
      <c r="G3322" s="6"/>
      <c r="H3322" s="6" t="b">
        <v>0</v>
      </c>
      <c r="I3322" s="6" t="b">
        <v>0</v>
      </c>
      <c r="J3322" s="6" t="b">
        <v>0</v>
      </c>
      <c r="K3322" s="106"/>
      <c r="L3322" s="43"/>
      <c r="M3322" s="24"/>
      <c r="N3322" s="6"/>
      <c r="O3322" s="6" t="b">
        <v>0</v>
      </c>
      <c r="P3322" s="6"/>
      <c r="Q3322" s="6"/>
      <c r="R3322" s="6"/>
      <c r="S3322" s="6"/>
      <c r="T3322" s="6"/>
      <c r="U3322" s="6"/>
      <c r="V3322" s="6"/>
      <c r="W3322" s="6"/>
      <c r="X3322" s="6"/>
      <c r="Y3322" s="6"/>
      <c r="Z3322" s="43"/>
      <c r="AA3322" s="43"/>
      <c r="AB3322" s="43" t="s">
        <v>339</v>
      </c>
      <c r="AC3322" s="6" t="s">
        <v>339</v>
      </c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</row>
    <row r="3323">
      <c r="A3323" s="6"/>
      <c r="B3323" s="6"/>
      <c r="C3323" s="6"/>
      <c r="D3323" s="6"/>
      <c r="E3323" s="6"/>
      <c r="F3323" s="6" t="s">
        <v>96</v>
      </c>
      <c r="G3323" s="6"/>
      <c r="H3323" s="6" t="b">
        <v>0</v>
      </c>
      <c r="I3323" s="6" t="b">
        <v>0</v>
      </c>
      <c r="J3323" s="6" t="b">
        <v>0</v>
      </c>
      <c r="K3323" s="106"/>
      <c r="L3323" s="43"/>
      <c r="M3323" s="24"/>
      <c r="N3323" s="6"/>
      <c r="O3323" s="6" t="b">
        <v>0</v>
      </c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43"/>
      <c r="AA3323" s="43"/>
      <c r="AB3323" s="43" t="s">
        <v>339</v>
      </c>
      <c r="AC3323" s="6" t="s">
        <v>339</v>
      </c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</row>
    <row r="3324">
      <c r="A3324" s="6"/>
      <c r="B3324" s="6"/>
      <c r="C3324" s="6"/>
      <c r="D3324" s="6"/>
      <c r="E3324" s="6"/>
      <c r="F3324" s="6" t="s">
        <v>96</v>
      </c>
      <c r="G3324" s="6"/>
      <c r="H3324" s="6" t="b">
        <v>0</v>
      </c>
      <c r="I3324" s="6" t="b">
        <v>0</v>
      </c>
      <c r="J3324" s="6" t="b">
        <v>0</v>
      </c>
      <c r="K3324" s="106"/>
      <c r="L3324" s="43"/>
      <c r="M3324" s="24"/>
      <c r="N3324" s="6"/>
      <c r="O3324" s="6" t="b">
        <v>0</v>
      </c>
      <c r="P3324" s="6"/>
      <c r="Q3324" s="6"/>
      <c r="R3324" s="6"/>
      <c r="S3324" s="6"/>
      <c r="T3324" s="6"/>
      <c r="U3324" s="6"/>
      <c r="V3324" s="6"/>
      <c r="W3324" s="6"/>
      <c r="X3324" s="6"/>
      <c r="Y3324" s="6"/>
      <c r="Z3324" s="43"/>
      <c r="AA3324" s="43"/>
      <c r="AB3324" s="43" t="s">
        <v>339</v>
      </c>
      <c r="AC3324" s="6" t="s">
        <v>339</v>
      </c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</row>
    <row r="3325">
      <c r="A3325" s="6"/>
      <c r="B3325" s="6"/>
      <c r="C3325" s="6"/>
      <c r="D3325" s="6"/>
      <c r="E3325" s="6"/>
      <c r="F3325" s="6" t="s">
        <v>96</v>
      </c>
      <c r="G3325" s="6"/>
      <c r="H3325" s="6" t="b">
        <v>0</v>
      </c>
      <c r="I3325" s="6" t="b">
        <v>0</v>
      </c>
      <c r="J3325" s="6" t="b">
        <v>0</v>
      </c>
      <c r="K3325" s="106"/>
      <c r="L3325" s="43"/>
      <c r="M3325" s="24"/>
      <c r="N3325" s="6"/>
      <c r="O3325" s="6" t="b">
        <v>0</v>
      </c>
      <c r="P3325" s="6"/>
      <c r="Q3325" s="6"/>
      <c r="R3325" s="6"/>
      <c r="S3325" s="6"/>
      <c r="T3325" s="6"/>
      <c r="U3325" s="6"/>
      <c r="V3325" s="6"/>
      <c r="W3325" s="6"/>
      <c r="X3325" s="6"/>
      <c r="Y3325" s="6"/>
      <c r="Z3325" s="43"/>
      <c r="AA3325" s="43"/>
      <c r="AB3325" s="43" t="s">
        <v>339</v>
      </c>
      <c r="AC3325" s="6" t="s">
        <v>339</v>
      </c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</row>
    <row r="3326">
      <c r="A3326" s="6"/>
      <c r="B3326" s="6"/>
      <c r="C3326" s="6"/>
      <c r="D3326" s="6"/>
      <c r="E3326" s="6"/>
      <c r="F3326" s="6" t="s">
        <v>96</v>
      </c>
      <c r="G3326" s="6"/>
      <c r="H3326" s="6" t="b">
        <v>0</v>
      </c>
      <c r="I3326" s="6" t="b">
        <v>0</v>
      </c>
      <c r="J3326" s="6" t="b">
        <v>0</v>
      </c>
      <c r="K3326" s="106"/>
      <c r="L3326" s="43"/>
      <c r="M3326" s="24"/>
      <c r="N3326" s="6"/>
      <c r="O3326" s="6" t="b">
        <v>0</v>
      </c>
      <c r="P3326" s="6"/>
      <c r="Q3326" s="6"/>
      <c r="R3326" s="6"/>
      <c r="S3326" s="6"/>
      <c r="T3326" s="6"/>
      <c r="U3326" s="6"/>
      <c r="V3326" s="6"/>
      <c r="W3326" s="6"/>
      <c r="X3326" s="6"/>
      <c r="Y3326" s="6"/>
      <c r="Z3326" s="43"/>
      <c r="AA3326" s="43"/>
      <c r="AB3326" s="43" t="s">
        <v>339</v>
      </c>
      <c r="AC3326" s="6" t="s">
        <v>339</v>
      </c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</row>
    <row r="3327">
      <c r="A3327" s="6"/>
      <c r="B3327" s="6"/>
      <c r="C3327" s="6"/>
      <c r="D3327" s="6"/>
      <c r="E3327" s="6"/>
      <c r="F3327" s="6" t="s">
        <v>96</v>
      </c>
      <c r="G3327" s="6"/>
      <c r="H3327" s="6" t="b">
        <v>0</v>
      </c>
      <c r="I3327" s="6" t="b">
        <v>0</v>
      </c>
      <c r="J3327" s="6" t="b">
        <v>0</v>
      </c>
      <c r="K3327" s="106"/>
      <c r="L3327" s="43"/>
      <c r="M3327" s="24"/>
      <c r="N3327" s="6"/>
      <c r="O3327" s="6" t="b">
        <v>0</v>
      </c>
      <c r="P3327" s="6"/>
      <c r="Q3327" s="6"/>
      <c r="R3327" s="6"/>
      <c r="S3327" s="6"/>
      <c r="T3327" s="6"/>
      <c r="U3327" s="6"/>
      <c r="V3327" s="6"/>
      <c r="W3327" s="6"/>
      <c r="X3327" s="6"/>
      <c r="Y3327" s="6"/>
      <c r="Z3327" s="43"/>
      <c r="AA3327" s="43"/>
      <c r="AB3327" s="43" t="s">
        <v>339</v>
      </c>
      <c r="AC3327" s="6" t="s">
        <v>339</v>
      </c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6"/>
      <c r="AO3327" s="6"/>
      <c r="AP3327" s="6"/>
      <c r="AQ3327" s="6"/>
      <c r="AR3327" s="6"/>
    </row>
    <row r="3328">
      <c r="A3328" s="6"/>
      <c r="B3328" s="6"/>
      <c r="C3328" s="6"/>
      <c r="D3328" s="6"/>
      <c r="E3328" s="6"/>
      <c r="F3328" s="6" t="s">
        <v>96</v>
      </c>
      <c r="G3328" s="6"/>
      <c r="H3328" s="6" t="b">
        <v>0</v>
      </c>
      <c r="I3328" s="6" t="b">
        <v>0</v>
      </c>
      <c r="J3328" s="6" t="b">
        <v>0</v>
      </c>
      <c r="K3328" s="106"/>
      <c r="L3328" s="43"/>
      <c r="M3328" s="24"/>
      <c r="N3328" s="6"/>
      <c r="O3328" s="6" t="b">
        <v>0</v>
      </c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43"/>
      <c r="AA3328" s="43"/>
      <c r="AB3328" s="43" t="s">
        <v>339</v>
      </c>
      <c r="AC3328" s="6" t="s">
        <v>339</v>
      </c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</row>
    <row r="3329">
      <c r="A3329" s="6"/>
      <c r="B3329" s="6"/>
      <c r="C3329" s="6"/>
      <c r="D3329" s="6"/>
      <c r="E3329" s="6"/>
      <c r="F3329" s="6" t="s">
        <v>96</v>
      </c>
      <c r="G3329" s="6"/>
      <c r="H3329" s="6" t="b">
        <v>0</v>
      </c>
      <c r="I3329" s="6" t="b">
        <v>0</v>
      </c>
      <c r="J3329" s="6" t="b">
        <v>0</v>
      </c>
      <c r="K3329" s="106"/>
      <c r="L3329" s="43"/>
      <c r="M3329" s="24"/>
      <c r="N3329" s="6"/>
      <c r="O3329" s="6" t="b">
        <v>0</v>
      </c>
      <c r="P3329" s="6"/>
      <c r="Q3329" s="6"/>
      <c r="R3329" s="6"/>
      <c r="S3329" s="6"/>
      <c r="T3329" s="6"/>
      <c r="U3329" s="6"/>
      <c r="V3329" s="6"/>
      <c r="W3329" s="6"/>
      <c r="X3329" s="6"/>
      <c r="Y3329" s="6"/>
      <c r="Z3329" s="43"/>
      <c r="AA3329" s="43"/>
      <c r="AB3329" s="43" t="s">
        <v>339</v>
      </c>
      <c r="AC3329" s="6" t="s">
        <v>339</v>
      </c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</row>
    <row r="3330">
      <c r="A3330" s="6"/>
      <c r="B3330" s="6"/>
      <c r="C3330" s="6"/>
      <c r="D3330" s="6"/>
      <c r="E3330" s="6"/>
      <c r="F3330" s="6" t="s">
        <v>96</v>
      </c>
      <c r="G3330" s="6"/>
      <c r="H3330" s="6" t="b">
        <v>0</v>
      </c>
      <c r="I3330" s="6" t="b">
        <v>0</v>
      </c>
      <c r="J3330" s="6" t="b">
        <v>0</v>
      </c>
      <c r="K3330" s="106"/>
      <c r="L3330" s="43"/>
      <c r="M3330" s="24"/>
      <c r="N3330" s="6"/>
      <c r="O3330" s="6" t="b">
        <v>0</v>
      </c>
      <c r="P3330" s="6"/>
      <c r="Q3330" s="6"/>
      <c r="R3330" s="6"/>
      <c r="S3330" s="6"/>
      <c r="T3330" s="6"/>
      <c r="U3330" s="6"/>
      <c r="V3330" s="6"/>
      <c r="W3330" s="6"/>
      <c r="X3330" s="6"/>
      <c r="Y3330" s="6"/>
      <c r="Z3330" s="43"/>
      <c r="AA3330" s="43"/>
      <c r="AB3330" s="43" t="s">
        <v>339</v>
      </c>
      <c r="AC3330" s="6" t="s">
        <v>339</v>
      </c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</row>
    <row r="3331">
      <c r="A3331" s="6"/>
      <c r="B3331" s="6"/>
      <c r="C3331" s="6"/>
      <c r="D3331" s="6"/>
      <c r="E3331" s="6"/>
      <c r="F3331" s="6" t="s">
        <v>96</v>
      </c>
      <c r="G3331" s="6"/>
      <c r="H3331" s="6" t="b">
        <v>0</v>
      </c>
      <c r="I3331" s="6" t="b">
        <v>0</v>
      </c>
      <c r="J3331" s="6" t="b">
        <v>0</v>
      </c>
      <c r="K3331" s="106"/>
      <c r="L3331" s="43"/>
      <c r="M3331" s="24"/>
      <c r="N3331" s="6"/>
      <c r="O3331" s="6" t="b">
        <v>0</v>
      </c>
      <c r="P3331" s="6"/>
      <c r="Q3331" s="6"/>
      <c r="R3331" s="6"/>
      <c r="S3331" s="6"/>
      <c r="T3331" s="6"/>
      <c r="U3331" s="6"/>
      <c r="V3331" s="6"/>
      <c r="W3331" s="6"/>
      <c r="X3331" s="6"/>
      <c r="Y3331" s="6"/>
      <c r="Z3331" s="43"/>
      <c r="AA3331" s="43"/>
      <c r="AB3331" s="43" t="s">
        <v>339</v>
      </c>
      <c r="AC3331" s="6" t="s">
        <v>339</v>
      </c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N3331" s="6"/>
      <c r="AO3331" s="6"/>
      <c r="AP3331" s="6"/>
      <c r="AQ3331" s="6"/>
      <c r="AR3331" s="6"/>
    </row>
    <row r="3332">
      <c r="A3332" s="6"/>
      <c r="B3332" s="6"/>
      <c r="C3332" s="6"/>
      <c r="D3332" s="6"/>
      <c r="E3332" s="6"/>
      <c r="F3332" s="6" t="s">
        <v>96</v>
      </c>
      <c r="G3332" s="6"/>
      <c r="H3332" s="6" t="b">
        <v>0</v>
      </c>
      <c r="I3332" s="6" t="b">
        <v>0</v>
      </c>
      <c r="J3332" s="6" t="b">
        <v>0</v>
      </c>
      <c r="K3332" s="106"/>
      <c r="L3332" s="43"/>
      <c r="M3332" s="24"/>
      <c r="N3332" s="6"/>
      <c r="O3332" s="6" t="b">
        <v>0</v>
      </c>
      <c r="P3332" s="6"/>
      <c r="Q3332" s="6"/>
      <c r="R3332" s="6"/>
      <c r="S3332" s="6"/>
      <c r="T3332" s="6"/>
      <c r="U3332" s="6"/>
      <c r="V3332" s="6"/>
      <c r="W3332" s="6"/>
      <c r="X3332" s="6"/>
      <c r="Y3332" s="6"/>
      <c r="Z3332" s="43"/>
      <c r="AA3332" s="43"/>
      <c r="AB3332" s="43" t="s">
        <v>339</v>
      </c>
      <c r="AC3332" s="6" t="s">
        <v>339</v>
      </c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N3332" s="6"/>
      <c r="AO3332" s="6"/>
      <c r="AP3332" s="6"/>
      <c r="AQ3332" s="6"/>
      <c r="AR3332" s="6"/>
    </row>
    <row r="3333">
      <c r="A3333" s="6"/>
      <c r="B3333" s="6"/>
      <c r="C3333" s="6"/>
      <c r="D3333" s="6"/>
      <c r="E3333" s="6"/>
      <c r="F3333" s="6" t="s">
        <v>96</v>
      </c>
      <c r="G3333" s="6"/>
      <c r="H3333" s="6" t="b">
        <v>0</v>
      </c>
      <c r="I3333" s="6" t="b">
        <v>0</v>
      </c>
      <c r="J3333" s="6" t="b">
        <v>0</v>
      </c>
      <c r="K3333" s="106"/>
      <c r="L3333" s="43"/>
      <c r="M3333" s="24"/>
      <c r="N3333" s="6"/>
      <c r="O3333" s="6" t="b">
        <v>0</v>
      </c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43"/>
      <c r="AA3333" s="43"/>
      <c r="AB3333" s="43" t="s">
        <v>339</v>
      </c>
      <c r="AC3333" s="6" t="s">
        <v>339</v>
      </c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N3333" s="6"/>
      <c r="AO3333" s="6"/>
      <c r="AP3333" s="6"/>
      <c r="AQ3333" s="6"/>
      <c r="AR3333" s="6"/>
    </row>
    <row r="3334">
      <c r="A3334" s="6"/>
      <c r="B3334" s="6"/>
      <c r="C3334" s="6"/>
      <c r="D3334" s="6"/>
      <c r="E3334" s="6"/>
      <c r="F3334" s="6" t="s">
        <v>96</v>
      </c>
      <c r="G3334" s="6"/>
      <c r="H3334" s="6" t="b">
        <v>0</v>
      </c>
      <c r="I3334" s="6" t="b">
        <v>0</v>
      </c>
      <c r="J3334" s="6" t="b">
        <v>0</v>
      </c>
      <c r="K3334" s="106"/>
      <c r="L3334" s="43"/>
      <c r="M3334" s="24"/>
      <c r="N3334" s="6"/>
      <c r="O3334" s="6" t="b">
        <v>0</v>
      </c>
      <c r="P3334" s="6"/>
      <c r="Q3334" s="6"/>
      <c r="R3334" s="6"/>
      <c r="S3334" s="6"/>
      <c r="T3334" s="6"/>
      <c r="U3334" s="6"/>
      <c r="V3334" s="6"/>
      <c r="W3334" s="6"/>
      <c r="X3334" s="6"/>
      <c r="Y3334" s="6"/>
      <c r="Z3334" s="43"/>
      <c r="AA3334" s="43"/>
      <c r="AB3334" s="43" t="s">
        <v>339</v>
      </c>
      <c r="AC3334" s="6" t="s">
        <v>339</v>
      </c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N3334" s="6"/>
      <c r="AO3334" s="6"/>
      <c r="AP3334" s="6"/>
      <c r="AQ3334" s="6"/>
      <c r="AR3334" s="6"/>
    </row>
    <row r="3335">
      <c r="A3335" s="6"/>
      <c r="B3335" s="6"/>
      <c r="C3335" s="6"/>
      <c r="D3335" s="6"/>
      <c r="E3335" s="6"/>
      <c r="F3335" s="6" t="s">
        <v>96</v>
      </c>
      <c r="G3335" s="6"/>
      <c r="H3335" s="6" t="b">
        <v>0</v>
      </c>
      <c r="I3335" s="6" t="b">
        <v>0</v>
      </c>
      <c r="J3335" s="6" t="b">
        <v>0</v>
      </c>
      <c r="K3335" s="106"/>
      <c r="L3335" s="43"/>
      <c r="M3335" s="24"/>
      <c r="N3335" s="6"/>
      <c r="O3335" s="6" t="b">
        <v>0</v>
      </c>
      <c r="P3335" s="6"/>
      <c r="Q3335" s="6"/>
      <c r="R3335" s="6"/>
      <c r="S3335" s="6"/>
      <c r="T3335" s="6"/>
      <c r="U3335" s="6"/>
      <c r="V3335" s="6"/>
      <c r="W3335" s="6"/>
      <c r="X3335" s="6"/>
      <c r="Y3335" s="6"/>
      <c r="Z3335" s="43"/>
      <c r="AA3335" s="43"/>
      <c r="AB3335" s="43" t="s">
        <v>339</v>
      </c>
      <c r="AC3335" s="6" t="s">
        <v>339</v>
      </c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</row>
    <row r="3336">
      <c r="A3336" s="6"/>
      <c r="B3336" s="6"/>
      <c r="C3336" s="6"/>
      <c r="D3336" s="6"/>
      <c r="E3336" s="6"/>
      <c r="F3336" s="6" t="s">
        <v>96</v>
      </c>
      <c r="G3336" s="6"/>
      <c r="H3336" s="6" t="b">
        <v>0</v>
      </c>
      <c r="I3336" s="6" t="b">
        <v>0</v>
      </c>
      <c r="J3336" s="6" t="b">
        <v>0</v>
      </c>
      <c r="K3336" s="106"/>
      <c r="L3336" s="43"/>
      <c r="M3336" s="24"/>
      <c r="N3336" s="6"/>
      <c r="O3336" s="6" t="b">
        <v>0</v>
      </c>
      <c r="P3336" s="6"/>
      <c r="Q3336" s="6"/>
      <c r="R3336" s="6"/>
      <c r="S3336" s="6"/>
      <c r="T3336" s="6"/>
      <c r="U3336" s="6"/>
      <c r="V3336" s="6"/>
      <c r="W3336" s="6"/>
      <c r="X3336" s="6"/>
      <c r="Y3336" s="6"/>
      <c r="Z3336" s="43"/>
      <c r="AA3336" s="43"/>
      <c r="AB3336" s="43" t="s">
        <v>339</v>
      </c>
      <c r="AC3336" s="6" t="s">
        <v>339</v>
      </c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N3336" s="6"/>
      <c r="AO3336" s="6"/>
      <c r="AP3336" s="6"/>
      <c r="AQ3336" s="6"/>
      <c r="AR3336" s="6"/>
    </row>
    <row r="3337">
      <c r="A3337" s="6"/>
      <c r="B3337" s="6"/>
      <c r="C3337" s="6"/>
      <c r="D3337" s="6"/>
      <c r="E3337" s="6"/>
      <c r="F3337" s="6" t="s">
        <v>96</v>
      </c>
      <c r="G3337" s="6"/>
      <c r="H3337" s="6" t="b">
        <v>0</v>
      </c>
      <c r="I3337" s="6" t="b">
        <v>0</v>
      </c>
      <c r="J3337" s="6" t="b">
        <v>0</v>
      </c>
      <c r="K3337" s="106"/>
      <c r="L3337" s="43"/>
      <c r="M3337" s="24"/>
      <c r="N3337" s="6"/>
      <c r="O3337" s="6" t="b">
        <v>0</v>
      </c>
      <c r="P3337" s="6"/>
      <c r="Q3337" s="6"/>
      <c r="R3337" s="6"/>
      <c r="S3337" s="6"/>
      <c r="T3337" s="6"/>
      <c r="U3337" s="6"/>
      <c r="V3337" s="6"/>
      <c r="W3337" s="6"/>
      <c r="X3337" s="6"/>
      <c r="Y3337" s="6"/>
      <c r="Z3337" s="43"/>
      <c r="AA3337" s="43"/>
      <c r="AB3337" s="43" t="s">
        <v>339</v>
      </c>
      <c r="AC3337" s="6" t="s">
        <v>339</v>
      </c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6"/>
      <c r="AO3337" s="6"/>
      <c r="AP3337" s="6"/>
      <c r="AQ3337" s="6"/>
      <c r="AR3337" s="6"/>
    </row>
    <row r="3338">
      <c r="A3338" s="6"/>
      <c r="B3338" s="6"/>
      <c r="C3338" s="6"/>
      <c r="D3338" s="6"/>
      <c r="E3338" s="6"/>
      <c r="F3338" s="6" t="s">
        <v>96</v>
      </c>
      <c r="G3338" s="6"/>
      <c r="H3338" s="6" t="b">
        <v>0</v>
      </c>
      <c r="I3338" s="6" t="b">
        <v>0</v>
      </c>
      <c r="J3338" s="6" t="b">
        <v>0</v>
      </c>
      <c r="K3338" s="106"/>
      <c r="L3338" s="43"/>
      <c r="M3338" s="24"/>
      <c r="N3338" s="6"/>
      <c r="O3338" s="6" t="b">
        <v>0</v>
      </c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43"/>
      <c r="AA3338" s="43"/>
      <c r="AB3338" s="43" t="s">
        <v>339</v>
      </c>
      <c r="AC3338" s="6" t="s">
        <v>339</v>
      </c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</row>
    <row r="3339">
      <c r="A3339" s="6"/>
      <c r="B3339" s="6"/>
      <c r="C3339" s="6"/>
      <c r="D3339" s="6"/>
      <c r="E3339" s="6"/>
      <c r="F3339" s="6" t="s">
        <v>96</v>
      </c>
      <c r="G3339" s="6"/>
      <c r="H3339" s="6" t="b">
        <v>0</v>
      </c>
      <c r="I3339" s="6" t="b">
        <v>0</v>
      </c>
      <c r="J3339" s="6" t="b">
        <v>0</v>
      </c>
      <c r="K3339" s="106"/>
      <c r="L3339" s="43"/>
      <c r="M3339" s="24"/>
      <c r="N3339" s="6"/>
      <c r="O3339" s="6" t="b">
        <v>0</v>
      </c>
      <c r="P3339" s="6"/>
      <c r="Q3339" s="6"/>
      <c r="R3339" s="6"/>
      <c r="S3339" s="6"/>
      <c r="T3339" s="6"/>
      <c r="U3339" s="6"/>
      <c r="V3339" s="6"/>
      <c r="W3339" s="6"/>
      <c r="X3339" s="6"/>
      <c r="Y3339" s="6"/>
      <c r="Z3339" s="43"/>
      <c r="AA3339" s="43"/>
      <c r="AB3339" s="43" t="s">
        <v>339</v>
      </c>
      <c r="AC3339" s="6" t="s">
        <v>339</v>
      </c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</row>
    <row r="3340">
      <c r="A3340" s="6"/>
      <c r="B3340" s="6"/>
      <c r="C3340" s="6"/>
      <c r="D3340" s="6"/>
      <c r="E3340" s="6"/>
      <c r="F3340" s="6" t="s">
        <v>96</v>
      </c>
      <c r="G3340" s="6"/>
      <c r="H3340" s="6" t="b">
        <v>0</v>
      </c>
      <c r="I3340" s="6" t="b">
        <v>0</v>
      </c>
      <c r="J3340" s="6" t="b">
        <v>0</v>
      </c>
      <c r="K3340" s="106"/>
      <c r="L3340" s="43"/>
      <c r="M3340" s="24"/>
      <c r="N3340" s="6"/>
      <c r="O3340" s="6" t="b">
        <v>0</v>
      </c>
      <c r="P3340" s="6"/>
      <c r="Q3340" s="6"/>
      <c r="R3340" s="6"/>
      <c r="S3340" s="6"/>
      <c r="T3340" s="6"/>
      <c r="U3340" s="6"/>
      <c r="V3340" s="6"/>
      <c r="W3340" s="6"/>
      <c r="X3340" s="6"/>
      <c r="Y3340" s="6"/>
      <c r="Z3340" s="43"/>
      <c r="AA3340" s="43"/>
      <c r="AB3340" s="43" t="s">
        <v>339</v>
      </c>
      <c r="AC3340" s="6" t="s">
        <v>339</v>
      </c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</row>
    <row r="3341">
      <c r="A3341" s="6"/>
      <c r="B3341" s="6"/>
      <c r="C3341" s="6"/>
      <c r="D3341" s="6"/>
      <c r="E3341" s="6"/>
      <c r="F3341" s="6" t="s">
        <v>96</v>
      </c>
      <c r="G3341" s="6"/>
      <c r="H3341" s="6" t="b">
        <v>0</v>
      </c>
      <c r="I3341" s="6" t="b">
        <v>0</v>
      </c>
      <c r="J3341" s="6" t="b">
        <v>0</v>
      </c>
      <c r="K3341" s="106"/>
      <c r="L3341" s="43"/>
      <c r="M3341" s="24"/>
      <c r="N3341" s="6"/>
      <c r="O3341" s="6" t="b">
        <v>0</v>
      </c>
      <c r="P3341" s="6"/>
      <c r="Q3341" s="6"/>
      <c r="R3341" s="6"/>
      <c r="S3341" s="6"/>
      <c r="T3341" s="6"/>
      <c r="U3341" s="6"/>
      <c r="V3341" s="6"/>
      <c r="W3341" s="6"/>
      <c r="X3341" s="6"/>
      <c r="Y3341" s="6"/>
      <c r="Z3341" s="43"/>
      <c r="AA3341" s="43"/>
      <c r="AB3341" s="43" t="s">
        <v>339</v>
      </c>
      <c r="AC3341" s="6" t="s">
        <v>339</v>
      </c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</row>
    <row r="3342">
      <c r="A3342" s="6"/>
      <c r="B3342" s="6"/>
      <c r="C3342" s="6"/>
      <c r="D3342" s="6"/>
      <c r="E3342" s="6"/>
      <c r="F3342" s="6" t="s">
        <v>96</v>
      </c>
      <c r="G3342" s="6"/>
      <c r="H3342" s="6" t="b">
        <v>0</v>
      </c>
      <c r="I3342" s="6" t="b">
        <v>0</v>
      </c>
      <c r="J3342" s="6" t="b">
        <v>0</v>
      </c>
      <c r="K3342" s="106"/>
      <c r="L3342" s="43"/>
      <c r="M3342" s="24"/>
      <c r="N3342" s="6"/>
      <c r="O3342" s="6" t="b">
        <v>0</v>
      </c>
      <c r="P3342" s="6"/>
      <c r="Q3342" s="6"/>
      <c r="R3342" s="6"/>
      <c r="S3342" s="6"/>
      <c r="T3342" s="6"/>
      <c r="U3342" s="6"/>
      <c r="V3342" s="6"/>
      <c r="W3342" s="6"/>
      <c r="X3342" s="6"/>
      <c r="Y3342" s="6"/>
      <c r="Z3342" s="43"/>
      <c r="AA3342" s="43"/>
      <c r="AB3342" s="43" t="s">
        <v>339</v>
      </c>
      <c r="AC3342" s="6" t="s">
        <v>339</v>
      </c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</row>
    <row r="3343">
      <c r="A3343" s="6"/>
      <c r="B3343" s="6"/>
      <c r="C3343" s="6"/>
      <c r="D3343" s="6"/>
      <c r="E3343" s="6"/>
      <c r="F3343" s="6" t="s">
        <v>96</v>
      </c>
      <c r="G3343" s="6"/>
      <c r="H3343" s="6" t="b">
        <v>0</v>
      </c>
      <c r="I3343" s="6" t="b">
        <v>0</v>
      </c>
      <c r="J3343" s="6" t="b">
        <v>0</v>
      </c>
      <c r="K3343" s="106"/>
      <c r="L3343" s="43"/>
      <c r="M3343" s="24"/>
      <c r="N3343" s="6"/>
      <c r="O3343" s="6" t="b">
        <v>0</v>
      </c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43"/>
      <c r="AA3343" s="43"/>
      <c r="AB3343" s="43" t="s">
        <v>339</v>
      </c>
      <c r="AC3343" s="6" t="s">
        <v>339</v>
      </c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</row>
    <row r="3344">
      <c r="A3344" s="6"/>
      <c r="B3344" s="6"/>
      <c r="C3344" s="6"/>
      <c r="D3344" s="6"/>
      <c r="E3344" s="6"/>
      <c r="F3344" s="6" t="s">
        <v>96</v>
      </c>
      <c r="G3344" s="6"/>
      <c r="H3344" s="6" t="b">
        <v>0</v>
      </c>
      <c r="I3344" s="6" t="b">
        <v>0</v>
      </c>
      <c r="J3344" s="6" t="b">
        <v>0</v>
      </c>
      <c r="K3344" s="106"/>
      <c r="L3344" s="43"/>
      <c r="M3344" s="24"/>
      <c r="N3344" s="6"/>
      <c r="O3344" s="6" t="b">
        <v>0</v>
      </c>
      <c r="P3344" s="6"/>
      <c r="Q3344" s="6"/>
      <c r="R3344" s="6"/>
      <c r="S3344" s="6"/>
      <c r="T3344" s="6"/>
      <c r="U3344" s="6"/>
      <c r="V3344" s="6"/>
      <c r="W3344" s="6"/>
      <c r="X3344" s="6"/>
      <c r="Y3344" s="6"/>
      <c r="Z3344" s="43"/>
      <c r="AA3344" s="43"/>
      <c r="AB3344" s="43" t="s">
        <v>339</v>
      </c>
      <c r="AC3344" s="6" t="s">
        <v>339</v>
      </c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</row>
    <row r="3345">
      <c r="A3345" s="6"/>
      <c r="B3345" s="6"/>
      <c r="C3345" s="6"/>
      <c r="D3345" s="6"/>
      <c r="E3345" s="6"/>
      <c r="F3345" s="6" t="s">
        <v>96</v>
      </c>
      <c r="G3345" s="6"/>
      <c r="H3345" s="6" t="b">
        <v>0</v>
      </c>
      <c r="I3345" s="6" t="b">
        <v>0</v>
      </c>
      <c r="J3345" s="6" t="b">
        <v>0</v>
      </c>
      <c r="K3345" s="106"/>
      <c r="L3345" s="43"/>
      <c r="M3345" s="24"/>
      <c r="N3345" s="6"/>
      <c r="O3345" s="6" t="b">
        <v>0</v>
      </c>
      <c r="P3345" s="6"/>
      <c r="Q3345" s="6"/>
      <c r="R3345" s="6"/>
      <c r="S3345" s="6"/>
      <c r="T3345" s="6"/>
      <c r="U3345" s="6"/>
      <c r="V3345" s="6"/>
      <c r="W3345" s="6"/>
      <c r="X3345" s="6"/>
      <c r="Y3345" s="6"/>
      <c r="Z3345" s="43"/>
      <c r="AA3345" s="43"/>
      <c r="AB3345" s="43" t="s">
        <v>339</v>
      </c>
      <c r="AC3345" s="6" t="s">
        <v>339</v>
      </c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</row>
    <row r="3346">
      <c r="A3346" s="6"/>
      <c r="B3346" s="6"/>
      <c r="C3346" s="6"/>
      <c r="D3346" s="6"/>
      <c r="E3346" s="6"/>
      <c r="F3346" s="6" t="s">
        <v>96</v>
      </c>
      <c r="G3346" s="6"/>
      <c r="H3346" s="6" t="b">
        <v>0</v>
      </c>
      <c r="I3346" s="6" t="b">
        <v>0</v>
      </c>
      <c r="J3346" s="6" t="b">
        <v>0</v>
      </c>
      <c r="K3346" s="106"/>
      <c r="L3346" s="43"/>
      <c r="M3346" s="24"/>
      <c r="N3346" s="6"/>
      <c r="O3346" s="6" t="b">
        <v>0</v>
      </c>
      <c r="P3346" s="6"/>
      <c r="Q3346" s="6"/>
      <c r="R3346" s="6"/>
      <c r="S3346" s="6"/>
      <c r="T3346" s="6"/>
      <c r="U3346" s="6"/>
      <c r="V3346" s="6"/>
      <c r="W3346" s="6"/>
      <c r="X3346" s="6"/>
      <c r="Y3346" s="6"/>
      <c r="Z3346" s="43"/>
      <c r="AA3346" s="43"/>
      <c r="AB3346" s="43" t="s">
        <v>339</v>
      </c>
      <c r="AC3346" s="6" t="s">
        <v>339</v>
      </c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</row>
    <row r="3347">
      <c r="A3347" s="6"/>
      <c r="B3347" s="6"/>
      <c r="C3347" s="6"/>
      <c r="D3347" s="6"/>
      <c r="E3347" s="6"/>
      <c r="F3347" s="6" t="s">
        <v>96</v>
      </c>
      <c r="G3347" s="6"/>
      <c r="H3347" s="6" t="b">
        <v>0</v>
      </c>
      <c r="I3347" s="6" t="b">
        <v>0</v>
      </c>
      <c r="J3347" s="6" t="b">
        <v>0</v>
      </c>
      <c r="K3347" s="106"/>
      <c r="L3347" s="43"/>
      <c r="M3347" s="24"/>
      <c r="N3347" s="6"/>
      <c r="O3347" s="6" t="b">
        <v>0</v>
      </c>
      <c r="P3347" s="6"/>
      <c r="Q3347" s="6"/>
      <c r="R3347" s="6"/>
      <c r="S3347" s="6"/>
      <c r="T3347" s="6"/>
      <c r="U3347" s="6"/>
      <c r="V3347" s="6"/>
      <c r="W3347" s="6"/>
      <c r="X3347" s="6"/>
      <c r="Y3347" s="6"/>
      <c r="Z3347" s="43"/>
      <c r="AA3347" s="43"/>
      <c r="AB3347" s="43" t="s">
        <v>339</v>
      </c>
      <c r="AC3347" s="6" t="s">
        <v>339</v>
      </c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</row>
    <row r="3348">
      <c r="A3348" s="6"/>
      <c r="B3348" s="6"/>
      <c r="C3348" s="6"/>
      <c r="D3348" s="6"/>
      <c r="E3348" s="6"/>
      <c r="F3348" s="6" t="s">
        <v>96</v>
      </c>
      <c r="G3348" s="6"/>
      <c r="H3348" s="6" t="b">
        <v>0</v>
      </c>
      <c r="I3348" s="6" t="b">
        <v>0</v>
      </c>
      <c r="J3348" s="6" t="b">
        <v>0</v>
      </c>
      <c r="K3348" s="106"/>
      <c r="L3348" s="43"/>
      <c r="M3348" s="24"/>
      <c r="N3348" s="6"/>
      <c r="O3348" s="6" t="b">
        <v>0</v>
      </c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43"/>
      <c r="AA3348" s="43"/>
      <c r="AB3348" s="43" t="s">
        <v>339</v>
      </c>
      <c r="AC3348" s="6" t="s">
        <v>339</v>
      </c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</row>
    <row r="3349">
      <c r="A3349" s="6"/>
      <c r="B3349" s="6"/>
      <c r="C3349" s="6"/>
      <c r="D3349" s="6"/>
      <c r="E3349" s="6"/>
      <c r="F3349" s="6" t="s">
        <v>96</v>
      </c>
      <c r="G3349" s="6"/>
      <c r="H3349" s="6" t="b">
        <v>0</v>
      </c>
      <c r="I3349" s="6" t="b">
        <v>0</v>
      </c>
      <c r="J3349" s="6" t="b">
        <v>0</v>
      </c>
      <c r="K3349" s="106"/>
      <c r="L3349" s="43"/>
      <c r="M3349" s="24"/>
      <c r="N3349" s="6"/>
      <c r="O3349" s="6" t="b">
        <v>0</v>
      </c>
      <c r="P3349" s="6"/>
      <c r="Q3349" s="6"/>
      <c r="R3349" s="6"/>
      <c r="S3349" s="6"/>
      <c r="T3349" s="6"/>
      <c r="U3349" s="6"/>
      <c r="V3349" s="6"/>
      <c r="W3349" s="6"/>
      <c r="X3349" s="6"/>
      <c r="Y3349" s="6"/>
      <c r="Z3349" s="43"/>
      <c r="AA3349" s="43"/>
      <c r="AB3349" s="43" t="s">
        <v>339</v>
      </c>
      <c r="AC3349" s="6" t="s">
        <v>339</v>
      </c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</row>
    <row r="3350">
      <c r="A3350" s="6"/>
      <c r="B3350" s="6"/>
      <c r="C3350" s="6"/>
      <c r="D3350" s="6"/>
      <c r="E3350" s="6"/>
      <c r="F3350" s="6" t="s">
        <v>96</v>
      </c>
      <c r="G3350" s="6"/>
      <c r="H3350" s="6" t="b">
        <v>0</v>
      </c>
      <c r="I3350" s="6" t="b">
        <v>0</v>
      </c>
      <c r="J3350" s="6" t="b">
        <v>0</v>
      </c>
      <c r="K3350" s="106"/>
      <c r="L3350" s="43"/>
      <c r="M3350" s="24"/>
      <c r="N3350" s="6"/>
      <c r="O3350" s="6" t="b">
        <v>0</v>
      </c>
      <c r="P3350" s="6"/>
      <c r="Q3350" s="6"/>
      <c r="R3350" s="6"/>
      <c r="S3350" s="6"/>
      <c r="T3350" s="6"/>
      <c r="U3350" s="6"/>
      <c r="V3350" s="6"/>
      <c r="W3350" s="6"/>
      <c r="X3350" s="6"/>
      <c r="Y3350" s="6"/>
      <c r="Z3350" s="43"/>
      <c r="AA3350" s="43"/>
      <c r="AB3350" s="43" t="s">
        <v>339</v>
      </c>
      <c r="AC3350" s="6" t="s">
        <v>339</v>
      </c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</row>
    <row r="3351">
      <c r="A3351" s="6"/>
      <c r="B3351" s="6"/>
      <c r="C3351" s="6"/>
      <c r="D3351" s="6"/>
      <c r="E3351" s="6"/>
      <c r="F3351" s="6" t="s">
        <v>96</v>
      </c>
      <c r="G3351" s="6"/>
      <c r="H3351" s="6" t="b">
        <v>0</v>
      </c>
      <c r="I3351" s="6" t="b">
        <v>0</v>
      </c>
      <c r="J3351" s="6" t="b">
        <v>0</v>
      </c>
      <c r="K3351" s="106"/>
      <c r="L3351" s="43"/>
      <c r="M3351" s="24"/>
      <c r="N3351" s="6"/>
      <c r="O3351" s="6" t="b">
        <v>0</v>
      </c>
      <c r="P3351" s="6"/>
      <c r="Q3351" s="6"/>
      <c r="R3351" s="6"/>
      <c r="S3351" s="6"/>
      <c r="T3351" s="6"/>
      <c r="U3351" s="6"/>
      <c r="V3351" s="6"/>
      <c r="W3351" s="6"/>
      <c r="X3351" s="6"/>
      <c r="Y3351" s="6"/>
      <c r="Z3351" s="43"/>
      <c r="AA3351" s="43"/>
      <c r="AB3351" s="43" t="s">
        <v>339</v>
      </c>
      <c r="AC3351" s="6" t="s">
        <v>339</v>
      </c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</row>
    <row r="3352">
      <c r="A3352" s="6"/>
      <c r="B3352" s="6"/>
      <c r="C3352" s="6"/>
      <c r="D3352" s="6"/>
      <c r="E3352" s="6"/>
      <c r="F3352" s="6" t="s">
        <v>96</v>
      </c>
      <c r="G3352" s="6"/>
      <c r="H3352" s="6" t="b">
        <v>0</v>
      </c>
      <c r="I3352" s="6" t="b">
        <v>0</v>
      </c>
      <c r="J3352" s="6" t="b">
        <v>0</v>
      </c>
      <c r="K3352" s="106"/>
      <c r="L3352" s="43"/>
      <c r="M3352" s="24"/>
      <c r="N3352" s="6"/>
      <c r="O3352" s="6" t="b">
        <v>0</v>
      </c>
      <c r="P3352" s="6"/>
      <c r="Q3352" s="6"/>
      <c r="R3352" s="6"/>
      <c r="S3352" s="6"/>
      <c r="T3352" s="6"/>
      <c r="U3352" s="6"/>
      <c r="V3352" s="6"/>
      <c r="W3352" s="6"/>
      <c r="X3352" s="6"/>
      <c r="Y3352" s="6"/>
      <c r="Z3352" s="43"/>
      <c r="AA3352" s="43"/>
      <c r="AB3352" s="43" t="s">
        <v>339</v>
      </c>
      <c r="AC3352" s="6" t="s">
        <v>339</v>
      </c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</row>
    <row r="3353">
      <c r="A3353" s="6"/>
      <c r="B3353" s="6"/>
      <c r="C3353" s="6"/>
      <c r="D3353" s="6"/>
      <c r="E3353" s="6"/>
      <c r="F3353" s="6" t="s">
        <v>96</v>
      </c>
      <c r="G3353" s="6"/>
      <c r="H3353" s="6" t="b">
        <v>0</v>
      </c>
      <c r="I3353" s="6" t="b">
        <v>0</v>
      </c>
      <c r="J3353" s="6" t="b">
        <v>0</v>
      </c>
      <c r="K3353" s="106"/>
      <c r="L3353" s="43"/>
      <c r="M3353" s="24"/>
      <c r="N3353" s="6"/>
      <c r="O3353" s="6" t="b">
        <v>0</v>
      </c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43"/>
      <c r="AA3353" s="43"/>
      <c r="AB3353" s="43" t="s">
        <v>339</v>
      </c>
      <c r="AC3353" s="6" t="s">
        <v>339</v>
      </c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</row>
    <row r="3354">
      <c r="A3354" s="6"/>
      <c r="B3354" s="6"/>
      <c r="C3354" s="6"/>
      <c r="D3354" s="6"/>
      <c r="E3354" s="6"/>
      <c r="F3354" s="6" t="s">
        <v>96</v>
      </c>
      <c r="G3354" s="6"/>
      <c r="H3354" s="6" t="b">
        <v>0</v>
      </c>
      <c r="I3354" s="6" t="b">
        <v>0</v>
      </c>
      <c r="J3354" s="6" t="b">
        <v>0</v>
      </c>
      <c r="K3354" s="106"/>
      <c r="L3354" s="43"/>
      <c r="M3354" s="24"/>
      <c r="N3354" s="6"/>
      <c r="O3354" s="6" t="b">
        <v>0</v>
      </c>
      <c r="P3354" s="6"/>
      <c r="Q3354" s="6"/>
      <c r="R3354" s="6"/>
      <c r="S3354" s="6"/>
      <c r="T3354" s="6"/>
      <c r="U3354" s="6"/>
      <c r="V3354" s="6"/>
      <c r="W3354" s="6"/>
      <c r="X3354" s="6"/>
      <c r="Y3354" s="6"/>
      <c r="Z3354" s="43"/>
      <c r="AA3354" s="43"/>
      <c r="AB3354" s="43" t="s">
        <v>339</v>
      </c>
      <c r="AC3354" s="6" t="s">
        <v>339</v>
      </c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</row>
    <row r="3355">
      <c r="A3355" s="6"/>
      <c r="B3355" s="6"/>
      <c r="C3355" s="6"/>
      <c r="D3355" s="6"/>
      <c r="E3355" s="6"/>
      <c r="F3355" s="6" t="s">
        <v>96</v>
      </c>
      <c r="G3355" s="6"/>
      <c r="H3355" s="6" t="b">
        <v>0</v>
      </c>
      <c r="I3355" s="6" t="b">
        <v>0</v>
      </c>
      <c r="J3355" s="6" t="b">
        <v>0</v>
      </c>
      <c r="K3355" s="106"/>
      <c r="L3355" s="43"/>
      <c r="M3355" s="24"/>
      <c r="N3355" s="6"/>
      <c r="O3355" s="6" t="b">
        <v>0</v>
      </c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43"/>
      <c r="AA3355" s="43"/>
      <c r="AB3355" s="43" t="s">
        <v>339</v>
      </c>
      <c r="AC3355" s="6" t="s">
        <v>339</v>
      </c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</row>
    <row r="3356">
      <c r="A3356" s="6"/>
      <c r="B3356" s="6"/>
      <c r="C3356" s="6"/>
      <c r="D3356" s="6"/>
      <c r="E3356" s="6"/>
      <c r="F3356" s="6" t="s">
        <v>96</v>
      </c>
      <c r="G3356" s="6"/>
      <c r="H3356" s="6" t="b">
        <v>0</v>
      </c>
      <c r="I3356" s="6" t="b">
        <v>0</v>
      </c>
      <c r="J3356" s="6" t="b">
        <v>0</v>
      </c>
      <c r="K3356" s="106"/>
      <c r="L3356" s="43"/>
      <c r="M3356" s="24"/>
      <c r="N3356" s="6"/>
      <c r="O3356" s="6" t="b">
        <v>0</v>
      </c>
      <c r="P3356" s="6"/>
      <c r="Q3356" s="6"/>
      <c r="R3356" s="6"/>
      <c r="S3356" s="6"/>
      <c r="T3356" s="6"/>
      <c r="U3356" s="6"/>
      <c r="V3356" s="6"/>
      <c r="W3356" s="6"/>
      <c r="X3356" s="6"/>
      <c r="Y3356" s="6"/>
      <c r="Z3356" s="43"/>
      <c r="AA3356" s="43"/>
      <c r="AB3356" s="43" t="s">
        <v>339</v>
      </c>
      <c r="AC3356" s="6" t="s">
        <v>339</v>
      </c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</row>
    <row r="3357">
      <c r="A3357" s="6"/>
      <c r="B3357" s="6"/>
      <c r="C3357" s="6"/>
      <c r="D3357" s="6"/>
      <c r="E3357" s="6"/>
      <c r="F3357" s="6" t="s">
        <v>96</v>
      </c>
      <c r="G3357" s="6"/>
      <c r="H3357" s="6" t="b">
        <v>0</v>
      </c>
      <c r="I3357" s="6" t="b">
        <v>0</v>
      </c>
      <c r="J3357" s="6" t="b">
        <v>0</v>
      </c>
      <c r="K3357" s="106"/>
      <c r="L3357" s="43"/>
      <c r="M3357" s="24"/>
      <c r="N3357" s="6"/>
      <c r="O3357" s="6" t="b">
        <v>0</v>
      </c>
      <c r="P3357" s="6"/>
      <c r="Q3357" s="6"/>
      <c r="R3357" s="6"/>
      <c r="S3357" s="6"/>
      <c r="T3357" s="6"/>
      <c r="U3357" s="6"/>
      <c r="V3357" s="6"/>
      <c r="W3357" s="6"/>
      <c r="X3357" s="6"/>
      <c r="Y3357" s="6"/>
      <c r="Z3357" s="43"/>
      <c r="AA3357" s="43"/>
      <c r="AB3357" s="43" t="s">
        <v>339</v>
      </c>
      <c r="AC3357" s="6" t="s">
        <v>339</v>
      </c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</row>
    <row r="3358">
      <c r="A3358" s="6"/>
      <c r="B3358" s="6"/>
      <c r="C3358" s="6"/>
      <c r="D3358" s="6"/>
      <c r="E3358" s="6"/>
      <c r="F3358" s="6" t="s">
        <v>96</v>
      </c>
      <c r="G3358" s="6"/>
      <c r="H3358" s="6" t="b">
        <v>0</v>
      </c>
      <c r="I3358" s="6" t="b">
        <v>0</v>
      </c>
      <c r="J3358" s="6" t="b">
        <v>0</v>
      </c>
      <c r="K3358" s="106"/>
      <c r="L3358" s="43"/>
      <c r="M3358" s="24"/>
      <c r="N3358" s="6"/>
      <c r="O3358" s="6" t="b">
        <v>0</v>
      </c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43"/>
      <c r="AA3358" s="43"/>
      <c r="AB3358" s="43" t="s">
        <v>339</v>
      </c>
      <c r="AC3358" s="6" t="s">
        <v>339</v>
      </c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</row>
    <row r="3359">
      <c r="A3359" s="6"/>
      <c r="B3359" s="6"/>
      <c r="C3359" s="6"/>
      <c r="D3359" s="6"/>
      <c r="E3359" s="6"/>
      <c r="F3359" s="6" t="s">
        <v>96</v>
      </c>
      <c r="G3359" s="6"/>
      <c r="H3359" s="6" t="b">
        <v>0</v>
      </c>
      <c r="I3359" s="6" t="b">
        <v>0</v>
      </c>
      <c r="J3359" s="6" t="b">
        <v>0</v>
      </c>
      <c r="K3359" s="106"/>
      <c r="L3359" s="43"/>
      <c r="M3359" s="24"/>
      <c r="N3359" s="6"/>
      <c r="O3359" s="6" t="b">
        <v>0</v>
      </c>
      <c r="P3359" s="6"/>
      <c r="Q3359" s="6"/>
      <c r="R3359" s="6"/>
      <c r="S3359" s="6"/>
      <c r="T3359" s="6"/>
      <c r="U3359" s="6"/>
      <c r="V3359" s="6"/>
      <c r="W3359" s="6"/>
      <c r="X3359" s="6"/>
      <c r="Y3359" s="6"/>
      <c r="Z3359" s="43"/>
      <c r="AA3359" s="43"/>
      <c r="AB3359" s="43" t="s">
        <v>339</v>
      </c>
      <c r="AC3359" s="6" t="s">
        <v>339</v>
      </c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</row>
    <row r="3360">
      <c r="A3360" s="6"/>
      <c r="B3360" s="6"/>
      <c r="C3360" s="6"/>
      <c r="D3360" s="6"/>
      <c r="E3360" s="6"/>
      <c r="F3360" s="6" t="s">
        <v>96</v>
      </c>
      <c r="G3360" s="6"/>
      <c r="H3360" s="6" t="b">
        <v>0</v>
      </c>
      <c r="I3360" s="6" t="b">
        <v>0</v>
      </c>
      <c r="J3360" s="6" t="b">
        <v>0</v>
      </c>
      <c r="K3360" s="106"/>
      <c r="L3360" s="43"/>
      <c r="M3360" s="24"/>
      <c r="N3360" s="6"/>
      <c r="O3360" s="6" t="b">
        <v>0</v>
      </c>
      <c r="P3360" s="6"/>
      <c r="Q3360" s="6"/>
      <c r="R3360" s="6"/>
      <c r="S3360" s="6"/>
      <c r="T3360" s="6"/>
      <c r="U3360" s="6"/>
      <c r="V3360" s="6"/>
      <c r="W3360" s="6"/>
      <c r="X3360" s="6"/>
      <c r="Y3360" s="6"/>
      <c r="Z3360" s="43"/>
      <c r="AA3360" s="43"/>
      <c r="AB3360" s="43" t="s">
        <v>339</v>
      </c>
      <c r="AC3360" s="6" t="s">
        <v>339</v>
      </c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</row>
    <row r="3361">
      <c r="A3361" s="6"/>
      <c r="B3361" s="6"/>
      <c r="C3361" s="6"/>
      <c r="D3361" s="6"/>
      <c r="E3361" s="6"/>
      <c r="F3361" s="6" t="s">
        <v>96</v>
      </c>
      <c r="G3361" s="6"/>
      <c r="H3361" s="6" t="b">
        <v>0</v>
      </c>
      <c r="I3361" s="6" t="b">
        <v>0</v>
      </c>
      <c r="J3361" s="6" t="b">
        <v>0</v>
      </c>
      <c r="K3361" s="106"/>
      <c r="L3361" s="43"/>
      <c r="M3361" s="24"/>
      <c r="N3361" s="6"/>
      <c r="O3361" s="6" t="b">
        <v>0</v>
      </c>
      <c r="P3361" s="6"/>
      <c r="Q3361" s="6"/>
      <c r="R3361" s="6"/>
      <c r="S3361" s="6"/>
      <c r="T3361" s="6"/>
      <c r="U3361" s="6"/>
      <c r="V3361" s="6"/>
      <c r="W3361" s="6"/>
      <c r="X3361" s="6"/>
      <c r="Y3361" s="6"/>
      <c r="Z3361" s="43"/>
      <c r="AA3361" s="43"/>
      <c r="AB3361" s="43" t="s">
        <v>339</v>
      </c>
      <c r="AC3361" s="6" t="s">
        <v>339</v>
      </c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</row>
    <row r="3362">
      <c r="A3362" s="6"/>
      <c r="B3362" s="6"/>
      <c r="C3362" s="6"/>
      <c r="D3362" s="6"/>
      <c r="E3362" s="6"/>
      <c r="F3362" s="6" t="s">
        <v>96</v>
      </c>
      <c r="G3362" s="6"/>
      <c r="H3362" s="6" t="b">
        <v>0</v>
      </c>
      <c r="I3362" s="6" t="b">
        <v>0</v>
      </c>
      <c r="J3362" s="6" t="b">
        <v>0</v>
      </c>
      <c r="K3362" s="106"/>
      <c r="L3362" s="43"/>
      <c r="M3362" s="24"/>
      <c r="N3362" s="6"/>
      <c r="O3362" s="6" t="b">
        <v>0</v>
      </c>
      <c r="P3362" s="6"/>
      <c r="Q3362" s="6"/>
      <c r="R3362" s="6"/>
      <c r="S3362" s="6"/>
      <c r="T3362" s="6"/>
      <c r="U3362" s="6"/>
      <c r="V3362" s="6"/>
      <c r="W3362" s="6"/>
      <c r="X3362" s="6"/>
      <c r="Y3362" s="6"/>
      <c r="Z3362" s="43"/>
      <c r="AA3362" s="43"/>
      <c r="AB3362" s="43" t="s">
        <v>339</v>
      </c>
      <c r="AC3362" s="6" t="s">
        <v>339</v>
      </c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</row>
    <row r="3363">
      <c r="A3363" s="6"/>
      <c r="B3363" s="6"/>
      <c r="C3363" s="6"/>
      <c r="D3363" s="6"/>
      <c r="E3363" s="6"/>
      <c r="F3363" s="6" t="s">
        <v>96</v>
      </c>
      <c r="G3363" s="6"/>
      <c r="H3363" s="6" t="b">
        <v>0</v>
      </c>
      <c r="I3363" s="6" t="b">
        <v>0</v>
      </c>
      <c r="J3363" s="6" t="b">
        <v>0</v>
      </c>
      <c r="K3363" s="106"/>
      <c r="L3363" s="43"/>
      <c r="M3363" s="24"/>
      <c r="N3363" s="6"/>
      <c r="O3363" s="6" t="b">
        <v>0</v>
      </c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43"/>
      <c r="AA3363" s="43"/>
      <c r="AB3363" s="43" t="s">
        <v>339</v>
      </c>
      <c r="AC3363" s="6" t="s">
        <v>339</v>
      </c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</row>
    <row r="3364">
      <c r="A3364" s="6"/>
      <c r="B3364" s="6"/>
      <c r="C3364" s="6"/>
      <c r="D3364" s="6"/>
      <c r="E3364" s="6"/>
      <c r="F3364" s="6" t="s">
        <v>96</v>
      </c>
      <c r="G3364" s="6"/>
      <c r="H3364" s="6" t="b">
        <v>0</v>
      </c>
      <c r="I3364" s="6" t="b">
        <v>0</v>
      </c>
      <c r="J3364" s="6" t="b">
        <v>0</v>
      </c>
      <c r="K3364" s="106"/>
      <c r="L3364" s="43"/>
      <c r="M3364" s="24"/>
      <c r="N3364" s="6"/>
      <c r="O3364" s="6" t="b">
        <v>0</v>
      </c>
      <c r="P3364" s="6"/>
      <c r="Q3364" s="6"/>
      <c r="R3364" s="6"/>
      <c r="S3364" s="6"/>
      <c r="T3364" s="6"/>
      <c r="U3364" s="6"/>
      <c r="V3364" s="6"/>
      <c r="W3364" s="6"/>
      <c r="X3364" s="6"/>
      <c r="Y3364" s="6"/>
      <c r="Z3364" s="43"/>
      <c r="AA3364" s="43"/>
      <c r="AB3364" s="43" t="s">
        <v>339</v>
      </c>
      <c r="AC3364" s="6" t="s">
        <v>339</v>
      </c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</row>
    <row r="3365">
      <c r="A3365" s="6"/>
      <c r="B3365" s="6"/>
      <c r="C3365" s="6"/>
      <c r="D3365" s="6"/>
      <c r="E3365" s="6"/>
      <c r="F3365" s="6" t="s">
        <v>96</v>
      </c>
      <c r="G3365" s="6"/>
      <c r="H3365" s="6" t="b">
        <v>0</v>
      </c>
      <c r="I3365" s="6" t="b">
        <v>0</v>
      </c>
      <c r="J3365" s="6" t="b">
        <v>0</v>
      </c>
      <c r="K3365" s="106"/>
      <c r="L3365" s="43"/>
      <c r="M3365" s="24"/>
      <c r="N3365" s="6"/>
      <c r="O3365" s="6" t="b">
        <v>0</v>
      </c>
      <c r="P3365" s="6"/>
      <c r="Q3365" s="6"/>
      <c r="R3365" s="6"/>
      <c r="S3365" s="6"/>
      <c r="T3365" s="6"/>
      <c r="U3365" s="6"/>
      <c r="V3365" s="6"/>
      <c r="W3365" s="6"/>
      <c r="X3365" s="6"/>
      <c r="Y3365" s="6"/>
      <c r="Z3365" s="43"/>
      <c r="AA3365" s="43"/>
      <c r="AB3365" s="43" t="s">
        <v>339</v>
      </c>
      <c r="AC3365" s="6" t="s">
        <v>339</v>
      </c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</row>
    <row r="3366">
      <c r="A3366" s="6"/>
      <c r="B3366" s="6"/>
      <c r="C3366" s="6"/>
      <c r="D3366" s="6"/>
      <c r="E3366" s="6"/>
      <c r="F3366" s="6" t="s">
        <v>96</v>
      </c>
      <c r="G3366" s="6"/>
      <c r="H3366" s="6" t="b">
        <v>0</v>
      </c>
      <c r="I3366" s="6" t="b">
        <v>0</v>
      </c>
      <c r="J3366" s="6" t="b">
        <v>0</v>
      </c>
      <c r="K3366" s="106"/>
      <c r="L3366" s="43"/>
      <c r="M3366" s="24"/>
      <c r="N3366" s="6"/>
      <c r="O3366" s="6" t="b">
        <v>0</v>
      </c>
      <c r="P3366" s="6"/>
      <c r="Q3366" s="6"/>
      <c r="R3366" s="6"/>
      <c r="S3366" s="6"/>
      <c r="T3366" s="6"/>
      <c r="U3366" s="6"/>
      <c r="V3366" s="6"/>
      <c r="W3366" s="6"/>
      <c r="X3366" s="6"/>
      <c r="Y3366" s="6"/>
      <c r="Z3366" s="43"/>
      <c r="AA3366" s="43"/>
      <c r="AB3366" s="43" t="s">
        <v>339</v>
      </c>
      <c r="AC3366" s="6" t="s">
        <v>339</v>
      </c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</row>
    <row r="3367">
      <c r="A3367" s="6"/>
      <c r="B3367" s="6"/>
      <c r="C3367" s="6"/>
      <c r="D3367" s="6"/>
      <c r="E3367" s="6"/>
      <c r="F3367" s="6" t="s">
        <v>96</v>
      </c>
      <c r="G3367" s="6"/>
      <c r="H3367" s="6" t="b">
        <v>0</v>
      </c>
      <c r="I3367" s="6" t="b">
        <v>0</v>
      </c>
      <c r="J3367" s="6" t="b">
        <v>0</v>
      </c>
      <c r="K3367" s="106"/>
      <c r="L3367" s="43"/>
      <c r="M3367" s="24"/>
      <c r="N3367" s="6"/>
      <c r="O3367" s="6" t="b">
        <v>0</v>
      </c>
      <c r="P3367" s="6"/>
      <c r="Q3367" s="6"/>
      <c r="R3367" s="6"/>
      <c r="S3367" s="6"/>
      <c r="T3367" s="6"/>
      <c r="U3367" s="6"/>
      <c r="V3367" s="6"/>
      <c r="W3367" s="6"/>
      <c r="X3367" s="6"/>
      <c r="Y3367" s="6"/>
      <c r="Z3367" s="43"/>
      <c r="AA3367" s="43"/>
      <c r="AB3367" s="43" t="s">
        <v>339</v>
      </c>
      <c r="AC3367" s="6" t="s">
        <v>339</v>
      </c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</row>
    <row r="3368">
      <c r="A3368" s="6"/>
      <c r="B3368" s="6"/>
      <c r="C3368" s="6"/>
      <c r="D3368" s="6"/>
      <c r="E3368" s="6"/>
      <c r="F3368" s="6" t="s">
        <v>96</v>
      </c>
      <c r="G3368" s="6"/>
      <c r="H3368" s="6" t="b">
        <v>0</v>
      </c>
      <c r="I3368" s="6" t="b">
        <v>0</v>
      </c>
      <c r="J3368" s="6" t="b">
        <v>0</v>
      </c>
      <c r="K3368" s="106"/>
      <c r="L3368" s="43"/>
      <c r="M3368" s="24"/>
      <c r="N3368" s="6"/>
      <c r="O3368" s="6" t="b">
        <v>0</v>
      </c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43"/>
      <c r="AA3368" s="43"/>
      <c r="AB3368" s="43" t="s">
        <v>339</v>
      </c>
      <c r="AC3368" s="6" t="s">
        <v>339</v>
      </c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</row>
    <row r="3369">
      <c r="A3369" s="6"/>
      <c r="B3369" s="6"/>
      <c r="C3369" s="6"/>
      <c r="D3369" s="6"/>
      <c r="E3369" s="6"/>
      <c r="F3369" s="6" t="s">
        <v>96</v>
      </c>
      <c r="G3369" s="6"/>
      <c r="H3369" s="6" t="b">
        <v>0</v>
      </c>
      <c r="I3369" s="6" t="b">
        <v>0</v>
      </c>
      <c r="J3369" s="6" t="b">
        <v>0</v>
      </c>
      <c r="K3369" s="106"/>
      <c r="L3369" s="43"/>
      <c r="M3369" s="24"/>
      <c r="N3369" s="6"/>
      <c r="O3369" s="6" t="b">
        <v>0</v>
      </c>
      <c r="P3369" s="6"/>
      <c r="Q3369" s="6"/>
      <c r="R3369" s="6"/>
      <c r="S3369" s="6"/>
      <c r="T3369" s="6"/>
      <c r="U3369" s="6"/>
      <c r="V3369" s="6"/>
      <c r="W3369" s="6"/>
      <c r="X3369" s="6"/>
      <c r="Y3369" s="6"/>
      <c r="Z3369" s="43"/>
      <c r="AA3369" s="43"/>
      <c r="AB3369" s="43" t="s">
        <v>339</v>
      </c>
      <c r="AC3369" s="6" t="s">
        <v>339</v>
      </c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</row>
    <row r="3370">
      <c r="A3370" s="6"/>
      <c r="B3370" s="6"/>
      <c r="C3370" s="6"/>
      <c r="D3370" s="6"/>
      <c r="E3370" s="6"/>
      <c r="F3370" s="6" t="s">
        <v>96</v>
      </c>
      <c r="G3370" s="6"/>
      <c r="H3370" s="6" t="b">
        <v>0</v>
      </c>
      <c r="I3370" s="6" t="b">
        <v>0</v>
      </c>
      <c r="J3370" s="6" t="b">
        <v>0</v>
      </c>
      <c r="K3370" s="106"/>
      <c r="L3370" s="43"/>
      <c r="M3370" s="24"/>
      <c r="N3370" s="6"/>
      <c r="O3370" s="6" t="b">
        <v>0</v>
      </c>
      <c r="P3370" s="6"/>
      <c r="Q3370" s="6"/>
      <c r="R3370" s="6"/>
      <c r="S3370" s="6"/>
      <c r="T3370" s="6"/>
      <c r="U3370" s="6"/>
      <c r="V3370" s="6"/>
      <c r="W3370" s="6"/>
      <c r="X3370" s="6"/>
      <c r="Y3370" s="6"/>
      <c r="Z3370" s="43"/>
      <c r="AA3370" s="43"/>
      <c r="AB3370" s="43" t="s">
        <v>339</v>
      </c>
      <c r="AC3370" s="6" t="s">
        <v>339</v>
      </c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</row>
    <row r="3371">
      <c r="A3371" s="6"/>
      <c r="B3371" s="6"/>
      <c r="C3371" s="6"/>
      <c r="D3371" s="6"/>
      <c r="E3371" s="6"/>
      <c r="F3371" s="6" t="s">
        <v>96</v>
      </c>
      <c r="G3371" s="6"/>
      <c r="H3371" s="6" t="b">
        <v>0</v>
      </c>
      <c r="I3371" s="6" t="b">
        <v>0</v>
      </c>
      <c r="J3371" s="6" t="b">
        <v>0</v>
      </c>
      <c r="K3371" s="106"/>
      <c r="L3371" s="43"/>
      <c r="M3371" s="24"/>
      <c r="N3371" s="6"/>
      <c r="O3371" s="6" t="b">
        <v>0</v>
      </c>
      <c r="P3371" s="6"/>
      <c r="Q3371" s="6"/>
      <c r="R3371" s="6"/>
      <c r="S3371" s="6"/>
      <c r="T3371" s="6"/>
      <c r="U3371" s="6"/>
      <c r="V3371" s="6"/>
      <c r="W3371" s="6"/>
      <c r="X3371" s="6"/>
      <c r="Y3371" s="6"/>
      <c r="Z3371" s="43"/>
      <c r="AA3371" s="43"/>
      <c r="AB3371" s="43" t="s">
        <v>339</v>
      </c>
      <c r="AC3371" s="6" t="s">
        <v>339</v>
      </c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</row>
    <row r="3372">
      <c r="A3372" s="6"/>
      <c r="B3372" s="6"/>
      <c r="C3372" s="6"/>
      <c r="D3372" s="6"/>
      <c r="E3372" s="6"/>
      <c r="F3372" s="6" t="s">
        <v>96</v>
      </c>
      <c r="G3372" s="6"/>
      <c r="H3372" s="6" t="b">
        <v>0</v>
      </c>
      <c r="I3372" s="6" t="b">
        <v>0</v>
      </c>
      <c r="J3372" s="6" t="b">
        <v>0</v>
      </c>
      <c r="K3372" s="106"/>
      <c r="L3372" s="43"/>
      <c r="M3372" s="24"/>
      <c r="N3372" s="6"/>
      <c r="O3372" s="6" t="b">
        <v>0</v>
      </c>
      <c r="P3372" s="6"/>
      <c r="Q3372" s="6"/>
      <c r="R3372" s="6"/>
      <c r="S3372" s="6"/>
      <c r="T3372" s="6"/>
      <c r="U3372" s="6"/>
      <c r="V3372" s="6"/>
      <c r="W3372" s="6"/>
      <c r="X3372" s="6"/>
      <c r="Y3372" s="6"/>
      <c r="Z3372" s="43"/>
      <c r="AA3372" s="43"/>
      <c r="AB3372" s="43" t="s">
        <v>339</v>
      </c>
      <c r="AC3372" s="6" t="s">
        <v>339</v>
      </c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</row>
    <row r="3373">
      <c r="A3373" s="6"/>
      <c r="B3373" s="6"/>
      <c r="C3373" s="6"/>
      <c r="D3373" s="6"/>
      <c r="E3373" s="6"/>
      <c r="F3373" s="6" t="s">
        <v>96</v>
      </c>
      <c r="G3373" s="6"/>
      <c r="H3373" s="6" t="b">
        <v>0</v>
      </c>
      <c r="I3373" s="6" t="b">
        <v>0</v>
      </c>
      <c r="J3373" s="6" t="b">
        <v>0</v>
      </c>
      <c r="K3373" s="106"/>
      <c r="L3373" s="43"/>
      <c r="M3373" s="24"/>
      <c r="N3373" s="6"/>
      <c r="O3373" s="6" t="b">
        <v>0</v>
      </c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43"/>
      <c r="AA3373" s="43"/>
      <c r="AB3373" s="43" t="s">
        <v>339</v>
      </c>
      <c r="AC3373" s="6" t="s">
        <v>339</v>
      </c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</row>
    <row r="3374">
      <c r="A3374" s="6"/>
      <c r="B3374" s="6"/>
      <c r="C3374" s="6"/>
      <c r="D3374" s="6"/>
      <c r="E3374" s="6"/>
      <c r="F3374" s="6" t="s">
        <v>96</v>
      </c>
      <c r="G3374" s="6"/>
      <c r="H3374" s="6" t="b">
        <v>0</v>
      </c>
      <c r="I3374" s="6" t="b">
        <v>0</v>
      </c>
      <c r="J3374" s="6" t="b">
        <v>0</v>
      </c>
      <c r="K3374" s="106"/>
      <c r="L3374" s="43"/>
      <c r="M3374" s="24"/>
      <c r="N3374" s="6"/>
      <c r="O3374" s="6" t="b">
        <v>0</v>
      </c>
      <c r="P3374" s="6"/>
      <c r="Q3374" s="6"/>
      <c r="R3374" s="6"/>
      <c r="S3374" s="6"/>
      <c r="T3374" s="6"/>
      <c r="U3374" s="6"/>
      <c r="V3374" s="6"/>
      <c r="W3374" s="6"/>
      <c r="X3374" s="6"/>
      <c r="Y3374" s="6"/>
      <c r="Z3374" s="43"/>
      <c r="AA3374" s="43"/>
      <c r="AB3374" s="43" t="s">
        <v>339</v>
      </c>
      <c r="AC3374" s="6" t="s">
        <v>339</v>
      </c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</row>
    <row r="3375">
      <c r="A3375" s="6"/>
      <c r="B3375" s="6"/>
      <c r="C3375" s="6"/>
      <c r="D3375" s="6"/>
      <c r="E3375" s="6"/>
      <c r="F3375" s="6" t="s">
        <v>96</v>
      </c>
      <c r="G3375" s="6"/>
      <c r="H3375" s="6" t="b">
        <v>0</v>
      </c>
      <c r="I3375" s="6" t="b">
        <v>0</v>
      </c>
      <c r="J3375" s="6" t="b">
        <v>0</v>
      </c>
      <c r="K3375" s="106"/>
      <c r="L3375" s="43"/>
      <c r="M3375" s="24"/>
      <c r="N3375" s="6"/>
      <c r="O3375" s="6" t="b">
        <v>0</v>
      </c>
      <c r="P3375" s="6"/>
      <c r="Q3375" s="6"/>
      <c r="R3375" s="6"/>
      <c r="S3375" s="6"/>
      <c r="T3375" s="6"/>
      <c r="U3375" s="6"/>
      <c r="V3375" s="6"/>
      <c r="W3375" s="6"/>
      <c r="X3375" s="6"/>
      <c r="Y3375" s="6"/>
      <c r="Z3375" s="43"/>
      <c r="AA3375" s="43"/>
      <c r="AB3375" s="43" t="s">
        <v>339</v>
      </c>
      <c r="AC3375" s="6" t="s">
        <v>339</v>
      </c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</row>
    <row r="3376">
      <c r="A3376" s="6"/>
      <c r="B3376" s="6"/>
      <c r="C3376" s="6"/>
      <c r="D3376" s="6"/>
      <c r="E3376" s="6"/>
      <c r="F3376" s="6" t="s">
        <v>96</v>
      </c>
      <c r="G3376" s="6"/>
      <c r="H3376" s="6" t="b">
        <v>0</v>
      </c>
      <c r="I3376" s="6" t="b">
        <v>0</v>
      </c>
      <c r="J3376" s="6" t="b">
        <v>0</v>
      </c>
      <c r="K3376" s="106"/>
      <c r="L3376" s="43"/>
      <c r="M3376" s="24"/>
      <c r="N3376" s="6"/>
      <c r="O3376" s="6" t="b">
        <v>0</v>
      </c>
      <c r="P3376" s="6"/>
      <c r="Q3376" s="6"/>
      <c r="R3376" s="6"/>
      <c r="S3376" s="6"/>
      <c r="T3376" s="6"/>
      <c r="U3376" s="6"/>
      <c r="V3376" s="6"/>
      <c r="W3376" s="6"/>
      <c r="X3376" s="6"/>
      <c r="Y3376" s="6"/>
      <c r="Z3376" s="43"/>
      <c r="AA3376" s="43"/>
      <c r="AB3376" s="43" t="s">
        <v>339</v>
      </c>
      <c r="AC3376" s="6" t="s">
        <v>339</v>
      </c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</row>
    <row r="3377">
      <c r="A3377" s="6"/>
      <c r="B3377" s="6"/>
      <c r="C3377" s="6"/>
      <c r="D3377" s="6"/>
      <c r="E3377" s="6"/>
      <c r="F3377" s="6" t="s">
        <v>96</v>
      </c>
      <c r="G3377" s="6"/>
      <c r="H3377" s="6" t="b">
        <v>0</v>
      </c>
      <c r="I3377" s="6" t="b">
        <v>0</v>
      </c>
      <c r="J3377" s="6" t="b">
        <v>0</v>
      </c>
      <c r="K3377" s="106"/>
      <c r="L3377" s="43"/>
      <c r="M3377" s="24"/>
      <c r="N3377" s="6"/>
      <c r="O3377" s="6" t="b">
        <v>0</v>
      </c>
      <c r="P3377" s="6"/>
      <c r="Q3377" s="6"/>
      <c r="R3377" s="6"/>
      <c r="S3377" s="6"/>
      <c r="T3377" s="6"/>
      <c r="U3377" s="6"/>
      <c r="V3377" s="6"/>
      <c r="W3377" s="6"/>
      <c r="X3377" s="6"/>
      <c r="Y3377" s="6"/>
      <c r="Z3377" s="43"/>
      <c r="AA3377" s="43"/>
      <c r="AB3377" s="43" t="s">
        <v>339</v>
      </c>
      <c r="AC3377" s="6" t="s">
        <v>339</v>
      </c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</row>
    <row r="3378">
      <c r="A3378" s="6"/>
      <c r="B3378" s="6"/>
      <c r="C3378" s="6"/>
      <c r="D3378" s="6"/>
      <c r="E3378" s="6"/>
      <c r="F3378" s="6" t="s">
        <v>96</v>
      </c>
      <c r="G3378" s="6"/>
      <c r="H3378" s="6" t="b">
        <v>0</v>
      </c>
      <c r="I3378" s="6" t="b">
        <v>0</v>
      </c>
      <c r="J3378" s="6" t="b">
        <v>0</v>
      </c>
      <c r="K3378" s="106"/>
      <c r="L3378" s="43"/>
      <c r="M3378" s="24"/>
      <c r="N3378" s="6"/>
      <c r="O3378" s="6" t="b">
        <v>0</v>
      </c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43"/>
      <c r="AA3378" s="43"/>
      <c r="AB3378" s="43" t="s">
        <v>339</v>
      </c>
      <c r="AC3378" s="6" t="s">
        <v>339</v>
      </c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</row>
    <row r="3379">
      <c r="A3379" s="6"/>
      <c r="B3379" s="6"/>
      <c r="C3379" s="6"/>
      <c r="D3379" s="6"/>
      <c r="E3379" s="6"/>
      <c r="F3379" s="6" t="s">
        <v>96</v>
      </c>
      <c r="G3379" s="6"/>
      <c r="H3379" s="6" t="b">
        <v>0</v>
      </c>
      <c r="I3379" s="6" t="b">
        <v>0</v>
      </c>
      <c r="J3379" s="6" t="b">
        <v>0</v>
      </c>
      <c r="K3379" s="106"/>
      <c r="L3379" s="43"/>
      <c r="M3379" s="24"/>
      <c r="N3379" s="6"/>
      <c r="O3379" s="6" t="b">
        <v>0</v>
      </c>
      <c r="P3379" s="6"/>
      <c r="Q3379" s="6"/>
      <c r="R3379" s="6"/>
      <c r="S3379" s="6"/>
      <c r="T3379" s="6"/>
      <c r="U3379" s="6"/>
      <c r="V3379" s="6"/>
      <c r="W3379" s="6"/>
      <c r="X3379" s="6"/>
      <c r="Y3379" s="6"/>
      <c r="Z3379" s="43"/>
      <c r="AA3379" s="43"/>
      <c r="AB3379" s="43" t="s">
        <v>339</v>
      </c>
      <c r="AC3379" s="6" t="s">
        <v>339</v>
      </c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</row>
    <row r="3380">
      <c r="A3380" s="6"/>
      <c r="B3380" s="6"/>
      <c r="C3380" s="6"/>
      <c r="D3380" s="6"/>
      <c r="E3380" s="6"/>
      <c r="F3380" s="6" t="s">
        <v>96</v>
      </c>
      <c r="G3380" s="6"/>
      <c r="H3380" s="6" t="b">
        <v>0</v>
      </c>
      <c r="I3380" s="6" t="b">
        <v>0</v>
      </c>
      <c r="J3380" s="6" t="b">
        <v>0</v>
      </c>
      <c r="K3380" s="106"/>
      <c r="L3380" s="43"/>
      <c r="M3380" s="24"/>
      <c r="N3380" s="6"/>
      <c r="O3380" s="6" t="b">
        <v>0</v>
      </c>
      <c r="P3380" s="6"/>
      <c r="Q3380" s="6"/>
      <c r="R3380" s="6"/>
      <c r="S3380" s="6"/>
      <c r="T3380" s="6"/>
      <c r="U3380" s="6"/>
      <c r="V3380" s="6"/>
      <c r="W3380" s="6"/>
      <c r="X3380" s="6"/>
      <c r="Y3380" s="6"/>
      <c r="Z3380" s="43"/>
      <c r="AA3380" s="43"/>
      <c r="AB3380" s="43" t="s">
        <v>339</v>
      </c>
      <c r="AC3380" s="6" t="s">
        <v>339</v>
      </c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</row>
    <row r="3381">
      <c r="A3381" s="6"/>
      <c r="B3381" s="6"/>
      <c r="C3381" s="6"/>
      <c r="D3381" s="6"/>
      <c r="E3381" s="6"/>
      <c r="F3381" s="6" t="s">
        <v>96</v>
      </c>
      <c r="G3381" s="6"/>
      <c r="H3381" s="6" t="b">
        <v>0</v>
      </c>
      <c r="I3381" s="6" t="b">
        <v>0</v>
      </c>
      <c r="J3381" s="6" t="b">
        <v>0</v>
      </c>
      <c r="K3381" s="106"/>
      <c r="L3381" s="43"/>
      <c r="M3381" s="24"/>
      <c r="N3381" s="6"/>
      <c r="O3381" s="6" t="b">
        <v>0</v>
      </c>
      <c r="P3381" s="6"/>
      <c r="Q3381" s="6"/>
      <c r="R3381" s="6"/>
      <c r="S3381" s="6"/>
      <c r="T3381" s="6"/>
      <c r="U3381" s="6"/>
      <c r="V3381" s="6"/>
      <c r="W3381" s="6"/>
      <c r="X3381" s="6"/>
      <c r="Y3381" s="6"/>
      <c r="Z3381" s="43"/>
      <c r="AA3381" s="43"/>
      <c r="AB3381" s="43" t="s">
        <v>339</v>
      </c>
      <c r="AC3381" s="6" t="s">
        <v>339</v>
      </c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</row>
    <row r="3382">
      <c r="A3382" s="6"/>
      <c r="B3382" s="6"/>
      <c r="C3382" s="6"/>
      <c r="D3382" s="6"/>
      <c r="E3382" s="6"/>
      <c r="F3382" s="6" t="s">
        <v>96</v>
      </c>
      <c r="G3382" s="6"/>
      <c r="H3382" s="6" t="b">
        <v>0</v>
      </c>
      <c r="I3382" s="6" t="b">
        <v>0</v>
      </c>
      <c r="J3382" s="6" t="b">
        <v>0</v>
      </c>
      <c r="K3382" s="106"/>
      <c r="L3382" s="43"/>
      <c r="M3382" s="24"/>
      <c r="N3382" s="6"/>
      <c r="O3382" s="6" t="b">
        <v>0</v>
      </c>
      <c r="P3382" s="6"/>
      <c r="Q3382" s="6"/>
      <c r="R3382" s="6"/>
      <c r="S3382" s="6"/>
      <c r="T3382" s="6"/>
      <c r="U3382" s="6"/>
      <c r="V3382" s="6"/>
      <c r="W3382" s="6"/>
      <c r="X3382" s="6"/>
      <c r="Y3382" s="6"/>
      <c r="Z3382" s="43"/>
      <c r="AA3382" s="43"/>
      <c r="AB3382" s="43" t="s">
        <v>339</v>
      </c>
      <c r="AC3382" s="6" t="s">
        <v>339</v>
      </c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</row>
    <row r="3383">
      <c r="A3383" s="6"/>
      <c r="B3383" s="6"/>
      <c r="C3383" s="6"/>
      <c r="D3383" s="6"/>
      <c r="E3383" s="6"/>
      <c r="F3383" s="6" t="s">
        <v>96</v>
      </c>
      <c r="G3383" s="6"/>
      <c r="H3383" s="6" t="b">
        <v>0</v>
      </c>
      <c r="I3383" s="6" t="b">
        <v>0</v>
      </c>
      <c r="J3383" s="6" t="b">
        <v>0</v>
      </c>
      <c r="K3383" s="106"/>
      <c r="L3383" s="43"/>
      <c r="M3383" s="24"/>
      <c r="N3383" s="6"/>
      <c r="O3383" s="6" t="b">
        <v>0</v>
      </c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43"/>
      <c r="AA3383" s="43"/>
      <c r="AB3383" s="43" t="s">
        <v>339</v>
      </c>
      <c r="AC3383" s="6" t="s">
        <v>339</v>
      </c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</row>
    <row r="3384">
      <c r="A3384" s="6"/>
      <c r="B3384" s="6"/>
      <c r="C3384" s="6"/>
      <c r="D3384" s="6"/>
      <c r="E3384" s="6"/>
      <c r="F3384" s="6" t="s">
        <v>96</v>
      </c>
      <c r="G3384" s="6"/>
      <c r="H3384" s="6" t="b">
        <v>0</v>
      </c>
      <c r="I3384" s="6" t="b">
        <v>0</v>
      </c>
      <c r="J3384" s="6" t="b">
        <v>0</v>
      </c>
      <c r="K3384" s="106"/>
      <c r="L3384" s="43"/>
      <c r="M3384" s="24"/>
      <c r="N3384" s="6"/>
      <c r="O3384" s="6" t="b">
        <v>0</v>
      </c>
      <c r="P3384" s="6"/>
      <c r="Q3384" s="6"/>
      <c r="R3384" s="6"/>
      <c r="S3384" s="6"/>
      <c r="T3384" s="6"/>
      <c r="U3384" s="6"/>
      <c r="V3384" s="6"/>
      <c r="W3384" s="6"/>
      <c r="X3384" s="6"/>
      <c r="Y3384" s="6"/>
      <c r="Z3384" s="43"/>
      <c r="AA3384" s="43"/>
      <c r="AB3384" s="43" t="s">
        <v>339</v>
      </c>
      <c r="AC3384" s="6" t="s">
        <v>339</v>
      </c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</row>
    <row r="3385">
      <c r="A3385" s="6"/>
      <c r="B3385" s="6"/>
      <c r="C3385" s="6"/>
      <c r="D3385" s="6"/>
      <c r="E3385" s="6"/>
      <c r="F3385" s="6" t="s">
        <v>96</v>
      </c>
      <c r="G3385" s="6"/>
      <c r="H3385" s="6" t="b">
        <v>0</v>
      </c>
      <c r="I3385" s="6" t="b">
        <v>0</v>
      </c>
      <c r="J3385" s="6" t="b">
        <v>0</v>
      </c>
      <c r="K3385" s="106"/>
      <c r="L3385" s="43"/>
      <c r="M3385" s="24"/>
      <c r="N3385" s="6"/>
      <c r="O3385" s="6" t="b">
        <v>0</v>
      </c>
      <c r="P3385" s="6"/>
      <c r="Q3385" s="6"/>
      <c r="R3385" s="6"/>
      <c r="S3385" s="6"/>
      <c r="T3385" s="6"/>
      <c r="U3385" s="6"/>
      <c r="V3385" s="6"/>
      <c r="W3385" s="6"/>
      <c r="X3385" s="6"/>
      <c r="Y3385" s="6"/>
      <c r="Z3385" s="43"/>
      <c r="AA3385" s="43"/>
      <c r="AB3385" s="43" t="s">
        <v>339</v>
      </c>
      <c r="AC3385" s="6" t="s">
        <v>339</v>
      </c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</row>
    <row r="3386">
      <c r="A3386" s="6"/>
      <c r="B3386" s="6"/>
      <c r="C3386" s="6"/>
      <c r="D3386" s="6"/>
      <c r="E3386" s="6"/>
      <c r="F3386" s="6" t="s">
        <v>96</v>
      </c>
      <c r="G3386" s="6"/>
      <c r="H3386" s="6" t="b">
        <v>0</v>
      </c>
      <c r="I3386" s="6" t="b">
        <v>0</v>
      </c>
      <c r="J3386" s="6" t="b">
        <v>0</v>
      </c>
      <c r="K3386" s="106"/>
      <c r="L3386" s="43"/>
      <c r="M3386" s="24"/>
      <c r="N3386" s="6"/>
      <c r="O3386" s="6" t="b">
        <v>0</v>
      </c>
      <c r="P3386" s="6"/>
      <c r="Q3386" s="6"/>
      <c r="R3386" s="6"/>
      <c r="S3386" s="6"/>
      <c r="T3386" s="6"/>
      <c r="U3386" s="6"/>
      <c r="V3386" s="6"/>
      <c r="W3386" s="6"/>
      <c r="X3386" s="6"/>
      <c r="Y3386" s="6"/>
      <c r="Z3386" s="43"/>
      <c r="AA3386" s="43"/>
      <c r="AB3386" s="43" t="s">
        <v>339</v>
      </c>
      <c r="AC3386" s="6" t="s">
        <v>339</v>
      </c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</row>
    <row r="3387">
      <c r="A3387" s="6"/>
      <c r="B3387" s="6"/>
      <c r="C3387" s="6"/>
      <c r="D3387" s="6"/>
      <c r="E3387" s="6"/>
      <c r="F3387" s="6" t="s">
        <v>96</v>
      </c>
      <c r="G3387" s="6"/>
      <c r="H3387" s="6" t="b">
        <v>0</v>
      </c>
      <c r="I3387" s="6" t="b">
        <v>0</v>
      </c>
      <c r="J3387" s="6" t="b">
        <v>0</v>
      </c>
      <c r="K3387" s="106"/>
      <c r="L3387" s="43"/>
      <c r="M3387" s="24"/>
      <c r="N3387" s="6"/>
      <c r="O3387" s="6" t="b">
        <v>0</v>
      </c>
      <c r="P3387" s="6"/>
      <c r="Q3387" s="6"/>
      <c r="R3387" s="6"/>
      <c r="S3387" s="6"/>
      <c r="T3387" s="6"/>
      <c r="U3387" s="6"/>
      <c r="V3387" s="6"/>
      <c r="W3387" s="6"/>
      <c r="X3387" s="6"/>
      <c r="Y3387" s="6"/>
      <c r="Z3387" s="43"/>
      <c r="AA3387" s="43"/>
      <c r="AB3387" s="43" t="s">
        <v>339</v>
      </c>
      <c r="AC3387" s="6" t="s">
        <v>339</v>
      </c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</row>
    <row r="3388">
      <c r="A3388" s="6"/>
      <c r="B3388" s="6"/>
      <c r="C3388" s="6"/>
      <c r="D3388" s="6"/>
      <c r="E3388" s="6"/>
      <c r="F3388" s="6" t="s">
        <v>96</v>
      </c>
      <c r="G3388" s="6"/>
      <c r="H3388" s="6" t="b">
        <v>0</v>
      </c>
      <c r="I3388" s="6" t="b">
        <v>0</v>
      </c>
      <c r="J3388" s="6" t="b">
        <v>0</v>
      </c>
      <c r="K3388" s="106"/>
      <c r="L3388" s="43"/>
      <c r="M3388" s="24"/>
      <c r="N3388" s="6"/>
      <c r="O3388" s="6" t="b">
        <v>0</v>
      </c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43"/>
      <c r="AA3388" s="43"/>
      <c r="AB3388" s="43" t="s">
        <v>339</v>
      </c>
      <c r="AC3388" s="6" t="s">
        <v>339</v>
      </c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</row>
    <row r="3389">
      <c r="A3389" s="6"/>
      <c r="B3389" s="6"/>
      <c r="C3389" s="6"/>
      <c r="D3389" s="6"/>
      <c r="E3389" s="6"/>
      <c r="F3389" s="6" t="s">
        <v>96</v>
      </c>
      <c r="G3389" s="6"/>
      <c r="H3389" s="6" t="b">
        <v>0</v>
      </c>
      <c r="I3389" s="6" t="b">
        <v>0</v>
      </c>
      <c r="J3389" s="6" t="b">
        <v>0</v>
      </c>
      <c r="K3389" s="106"/>
      <c r="L3389" s="43"/>
      <c r="M3389" s="24"/>
      <c r="N3389" s="6"/>
      <c r="O3389" s="6" t="b">
        <v>0</v>
      </c>
      <c r="P3389" s="6"/>
      <c r="Q3389" s="6"/>
      <c r="R3389" s="6"/>
      <c r="S3389" s="6"/>
      <c r="T3389" s="6"/>
      <c r="U3389" s="6"/>
      <c r="V3389" s="6"/>
      <c r="W3389" s="6"/>
      <c r="X3389" s="6"/>
      <c r="Y3389" s="6"/>
      <c r="Z3389" s="43"/>
      <c r="AA3389" s="43"/>
      <c r="AB3389" s="43" t="s">
        <v>339</v>
      </c>
      <c r="AC3389" s="6" t="s">
        <v>339</v>
      </c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</row>
    <row r="3390">
      <c r="A3390" s="6"/>
      <c r="B3390" s="6"/>
      <c r="C3390" s="6"/>
      <c r="D3390" s="6"/>
      <c r="E3390" s="6"/>
      <c r="F3390" s="6" t="s">
        <v>96</v>
      </c>
      <c r="G3390" s="6"/>
      <c r="H3390" s="6" t="b">
        <v>0</v>
      </c>
      <c r="I3390" s="6" t="b">
        <v>0</v>
      </c>
      <c r="J3390" s="6" t="b">
        <v>0</v>
      </c>
      <c r="K3390" s="106"/>
      <c r="L3390" s="43"/>
      <c r="M3390" s="24"/>
      <c r="N3390" s="6"/>
      <c r="O3390" s="6" t="b">
        <v>0</v>
      </c>
      <c r="P3390" s="6"/>
      <c r="Q3390" s="6"/>
      <c r="R3390" s="6"/>
      <c r="S3390" s="6"/>
      <c r="T3390" s="6"/>
      <c r="U3390" s="6"/>
      <c r="V3390" s="6"/>
      <c r="W3390" s="6"/>
      <c r="X3390" s="6"/>
      <c r="Y3390" s="6"/>
      <c r="Z3390" s="43"/>
      <c r="AA3390" s="43"/>
      <c r="AB3390" s="43" t="s">
        <v>339</v>
      </c>
      <c r="AC3390" s="6" t="s">
        <v>339</v>
      </c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</row>
    <row r="3391">
      <c r="A3391" s="6"/>
      <c r="B3391" s="6"/>
      <c r="C3391" s="6"/>
      <c r="D3391" s="6"/>
      <c r="E3391" s="6"/>
      <c r="F3391" s="6" t="s">
        <v>96</v>
      </c>
      <c r="G3391" s="6"/>
      <c r="H3391" s="6" t="b">
        <v>0</v>
      </c>
      <c r="I3391" s="6" t="b">
        <v>0</v>
      </c>
      <c r="J3391" s="6" t="b">
        <v>0</v>
      </c>
      <c r="K3391" s="106"/>
      <c r="L3391" s="43"/>
      <c r="M3391" s="24"/>
      <c r="N3391" s="6"/>
      <c r="O3391" s="6" t="b">
        <v>0</v>
      </c>
      <c r="P3391" s="6"/>
      <c r="Q3391" s="6"/>
      <c r="R3391" s="6"/>
      <c r="S3391" s="6"/>
      <c r="T3391" s="6"/>
      <c r="U3391" s="6"/>
      <c r="V3391" s="6"/>
      <c r="W3391" s="6"/>
      <c r="X3391" s="6"/>
      <c r="Y3391" s="6"/>
      <c r="Z3391" s="43"/>
      <c r="AA3391" s="43"/>
      <c r="AB3391" s="43" t="s">
        <v>339</v>
      </c>
      <c r="AC3391" s="6" t="s">
        <v>339</v>
      </c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</row>
    <row r="3392">
      <c r="A3392" s="6"/>
      <c r="B3392" s="6"/>
      <c r="C3392" s="6"/>
      <c r="D3392" s="6"/>
      <c r="E3392" s="6"/>
      <c r="F3392" s="6" t="s">
        <v>96</v>
      </c>
      <c r="G3392" s="6"/>
      <c r="H3392" s="6" t="b">
        <v>0</v>
      </c>
      <c r="I3392" s="6" t="b">
        <v>0</v>
      </c>
      <c r="J3392" s="6" t="b">
        <v>0</v>
      </c>
      <c r="K3392" s="106"/>
      <c r="L3392" s="43"/>
      <c r="M3392" s="24"/>
      <c r="N3392" s="6"/>
      <c r="O3392" s="6" t="b">
        <v>0</v>
      </c>
      <c r="P3392" s="6"/>
      <c r="Q3392" s="6"/>
      <c r="R3392" s="6"/>
      <c r="S3392" s="6"/>
      <c r="T3392" s="6"/>
      <c r="U3392" s="6"/>
      <c r="V3392" s="6"/>
      <c r="W3392" s="6"/>
      <c r="X3392" s="6"/>
      <c r="Y3392" s="6"/>
      <c r="Z3392" s="43"/>
      <c r="AA3392" s="43"/>
      <c r="AB3392" s="43" t="s">
        <v>339</v>
      </c>
      <c r="AC3392" s="6" t="s">
        <v>339</v>
      </c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</row>
    <row r="3393">
      <c r="A3393" s="6"/>
      <c r="B3393" s="6"/>
      <c r="C3393" s="6"/>
      <c r="D3393" s="6"/>
      <c r="E3393" s="6"/>
      <c r="F3393" s="6" t="s">
        <v>96</v>
      </c>
      <c r="G3393" s="6"/>
      <c r="H3393" s="6" t="b">
        <v>0</v>
      </c>
      <c r="I3393" s="6" t="b">
        <v>0</v>
      </c>
      <c r="J3393" s="6" t="b">
        <v>0</v>
      </c>
      <c r="K3393" s="106"/>
      <c r="L3393" s="43"/>
      <c r="M3393" s="24"/>
      <c r="N3393" s="6"/>
      <c r="O3393" s="6" t="b">
        <v>0</v>
      </c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43"/>
      <c r="AA3393" s="43"/>
      <c r="AB3393" s="43" t="s">
        <v>339</v>
      </c>
      <c r="AC3393" s="6" t="s">
        <v>339</v>
      </c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</row>
    <row r="3394">
      <c r="A3394" s="6"/>
      <c r="B3394" s="6"/>
      <c r="C3394" s="6"/>
      <c r="D3394" s="6"/>
      <c r="E3394" s="6"/>
      <c r="F3394" s="6" t="s">
        <v>96</v>
      </c>
      <c r="G3394" s="6"/>
      <c r="H3394" s="6" t="b">
        <v>0</v>
      </c>
      <c r="I3394" s="6" t="b">
        <v>0</v>
      </c>
      <c r="J3394" s="6" t="b">
        <v>0</v>
      </c>
      <c r="K3394" s="106"/>
      <c r="L3394" s="43"/>
      <c r="M3394" s="24"/>
      <c r="N3394" s="6"/>
      <c r="O3394" s="6" t="b">
        <v>0</v>
      </c>
      <c r="P3394" s="6"/>
      <c r="Q3394" s="6"/>
      <c r="R3394" s="6"/>
      <c r="S3394" s="6"/>
      <c r="T3394" s="6"/>
      <c r="U3394" s="6"/>
      <c r="V3394" s="6"/>
      <c r="W3394" s="6"/>
      <c r="X3394" s="6"/>
      <c r="Y3394" s="6"/>
      <c r="Z3394" s="43"/>
      <c r="AA3394" s="43"/>
      <c r="AB3394" s="43" t="s">
        <v>339</v>
      </c>
      <c r="AC3394" s="6" t="s">
        <v>339</v>
      </c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</row>
    <row r="3395">
      <c r="A3395" s="6"/>
      <c r="B3395" s="6"/>
      <c r="C3395" s="6"/>
      <c r="D3395" s="6"/>
      <c r="E3395" s="6"/>
      <c r="F3395" s="6" t="s">
        <v>96</v>
      </c>
      <c r="G3395" s="6"/>
      <c r="H3395" s="6" t="b">
        <v>0</v>
      </c>
      <c r="I3395" s="6" t="b">
        <v>0</v>
      </c>
      <c r="J3395" s="6" t="b">
        <v>0</v>
      </c>
      <c r="K3395" s="106"/>
      <c r="L3395" s="43"/>
      <c r="M3395" s="24"/>
      <c r="N3395" s="6"/>
      <c r="O3395" s="6" t="b">
        <v>0</v>
      </c>
      <c r="P3395" s="6"/>
      <c r="Q3395" s="6"/>
      <c r="R3395" s="6"/>
      <c r="S3395" s="6"/>
      <c r="T3395" s="6"/>
      <c r="U3395" s="6"/>
      <c r="V3395" s="6"/>
      <c r="W3395" s="6"/>
      <c r="X3395" s="6"/>
      <c r="Y3395" s="6"/>
      <c r="Z3395" s="43"/>
      <c r="AA3395" s="43"/>
      <c r="AB3395" s="43" t="s">
        <v>339</v>
      </c>
      <c r="AC3395" s="6" t="s">
        <v>339</v>
      </c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</row>
    <row r="3396">
      <c r="A3396" s="6"/>
      <c r="B3396" s="6"/>
      <c r="C3396" s="6"/>
      <c r="D3396" s="6"/>
      <c r="E3396" s="6"/>
      <c r="F3396" s="6" t="s">
        <v>96</v>
      </c>
      <c r="G3396" s="6"/>
      <c r="H3396" s="6" t="b">
        <v>0</v>
      </c>
      <c r="I3396" s="6" t="b">
        <v>0</v>
      </c>
      <c r="J3396" s="6" t="b">
        <v>0</v>
      </c>
      <c r="K3396" s="106"/>
      <c r="L3396" s="43"/>
      <c r="M3396" s="24"/>
      <c r="N3396" s="6"/>
      <c r="O3396" s="6" t="b">
        <v>0</v>
      </c>
      <c r="P3396" s="6"/>
      <c r="Q3396" s="6"/>
      <c r="R3396" s="6"/>
      <c r="S3396" s="6"/>
      <c r="T3396" s="6"/>
      <c r="U3396" s="6"/>
      <c r="V3396" s="6"/>
      <c r="W3396" s="6"/>
      <c r="X3396" s="6"/>
      <c r="Y3396" s="6"/>
      <c r="Z3396" s="43"/>
      <c r="AA3396" s="43"/>
      <c r="AB3396" s="43" t="s">
        <v>339</v>
      </c>
      <c r="AC3396" s="6" t="s">
        <v>339</v>
      </c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</row>
    <row r="3397">
      <c r="A3397" s="6"/>
      <c r="B3397" s="6"/>
      <c r="C3397" s="6"/>
      <c r="D3397" s="6"/>
      <c r="E3397" s="6"/>
      <c r="F3397" s="6" t="s">
        <v>96</v>
      </c>
      <c r="G3397" s="6"/>
      <c r="H3397" s="6" t="b">
        <v>0</v>
      </c>
      <c r="I3397" s="6" t="b">
        <v>0</v>
      </c>
      <c r="J3397" s="6" t="b">
        <v>0</v>
      </c>
      <c r="K3397" s="106"/>
      <c r="L3397" s="43"/>
      <c r="M3397" s="24"/>
      <c r="N3397" s="6"/>
      <c r="O3397" s="6" t="b">
        <v>0</v>
      </c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43"/>
      <c r="AA3397" s="43"/>
      <c r="AB3397" s="43" t="s">
        <v>339</v>
      </c>
      <c r="AC3397" s="6" t="s">
        <v>339</v>
      </c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</row>
    <row r="3398">
      <c r="A3398" s="6"/>
      <c r="B3398" s="6"/>
      <c r="C3398" s="6"/>
      <c r="D3398" s="6"/>
      <c r="E3398" s="6"/>
      <c r="F3398" s="6" t="s">
        <v>96</v>
      </c>
      <c r="G3398" s="6"/>
      <c r="H3398" s="6" t="b">
        <v>0</v>
      </c>
      <c r="I3398" s="6" t="b">
        <v>0</v>
      </c>
      <c r="J3398" s="6" t="b">
        <v>0</v>
      </c>
      <c r="K3398" s="106"/>
      <c r="L3398" s="43"/>
      <c r="M3398" s="24"/>
      <c r="N3398" s="6"/>
      <c r="O3398" s="6" t="b">
        <v>0</v>
      </c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43"/>
      <c r="AA3398" s="43"/>
      <c r="AB3398" s="43" t="s">
        <v>339</v>
      </c>
      <c r="AC3398" s="6" t="s">
        <v>339</v>
      </c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</row>
    <row r="3399">
      <c r="A3399" s="6"/>
      <c r="B3399" s="6"/>
      <c r="C3399" s="6"/>
      <c r="D3399" s="6"/>
      <c r="E3399" s="6"/>
      <c r="F3399" s="6" t="s">
        <v>96</v>
      </c>
      <c r="G3399" s="6"/>
      <c r="H3399" s="6" t="b">
        <v>0</v>
      </c>
      <c r="I3399" s="6" t="b">
        <v>0</v>
      </c>
      <c r="J3399" s="6" t="b">
        <v>0</v>
      </c>
      <c r="K3399" s="106"/>
      <c r="L3399" s="43"/>
      <c r="M3399" s="24"/>
      <c r="N3399" s="6"/>
      <c r="O3399" s="6" t="b">
        <v>0</v>
      </c>
      <c r="P3399" s="6"/>
      <c r="Q3399" s="6"/>
      <c r="R3399" s="6"/>
      <c r="S3399" s="6"/>
      <c r="T3399" s="6"/>
      <c r="U3399" s="6"/>
      <c r="V3399" s="6"/>
      <c r="W3399" s="6"/>
      <c r="X3399" s="6"/>
      <c r="Y3399" s="6"/>
      <c r="Z3399" s="43"/>
      <c r="AA3399" s="43"/>
      <c r="AB3399" s="43" t="s">
        <v>339</v>
      </c>
      <c r="AC3399" s="6" t="s">
        <v>339</v>
      </c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</row>
    <row r="3400">
      <c r="A3400" s="6"/>
      <c r="B3400" s="6"/>
      <c r="C3400" s="6"/>
      <c r="D3400" s="6"/>
      <c r="E3400" s="6"/>
      <c r="F3400" s="6" t="s">
        <v>96</v>
      </c>
      <c r="G3400" s="6"/>
      <c r="H3400" s="6" t="b">
        <v>0</v>
      </c>
      <c r="I3400" s="6" t="b">
        <v>0</v>
      </c>
      <c r="J3400" s="6" t="b">
        <v>0</v>
      </c>
      <c r="K3400" s="106"/>
      <c r="L3400" s="43"/>
      <c r="M3400" s="24"/>
      <c r="N3400" s="6"/>
      <c r="O3400" s="6" t="b">
        <v>0</v>
      </c>
      <c r="P3400" s="6"/>
      <c r="Q3400" s="6"/>
      <c r="R3400" s="6"/>
      <c r="S3400" s="6"/>
      <c r="T3400" s="6"/>
      <c r="U3400" s="6"/>
      <c r="V3400" s="6"/>
      <c r="W3400" s="6"/>
      <c r="X3400" s="6"/>
      <c r="Y3400" s="6"/>
      <c r="Z3400" s="43"/>
      <c r="AA3400" s="43"/>
      <c r="AB3400" s="43" t="s">
        <v>339</v>
      </c>
      <c r="AC3400" s="6" t="s">
        <v>339</v>
      </c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</row>
    <row r="3401">
      <c r="A3401" s="6"/>
      <c r="B3401" s="6"/>
      <c r="C3401" s="6"/>
      <c r="D3401" s="6"/>
      <c r="E3401" s="6"/>
      <c r="F3401" s="6" t="s">
        <v>96</v>
      </c>
      <c r="G3401" s="6"/>
      <c r="H3401" s="6" t="b">
        <v>0</v>
      </c>
      <c r="I3401" s="6" t="b">
        <v>0</v>
      </c>
      <c r="J3401" s="6" t="b">
        <v>0</v>
      </c>
      <c r="K3401" s="106"/>
      <c r="L3401" s="43"/>
      <c r="M3401" s="24"/>
      <c r="N3401" s="6"/>
      <c r="O3401" s="6" t="b">
        <v>0</v>
      </c>
      <c r="P3401" s="6"/>
      <c r="Q3401" s="6"/>
      <c r="R3401" s="6"/>
      <c r="S3401" s="6"/>
      <c r="T3401" s="6"/>
      <c r="U3401" s="6"/>
      <c r="V3401" s="6"/>
      <c r="W3401" s="6"/>
      <c r="X3401" s="6"/>
      <c r="Y3401" s="6"/>
      <c r="Z3401" s="43"/>
      <c r="AA3401" s="43"/>
      <c r="AB3401" s="43" t="s">
        <v>339</v>
      </c>
      <c r="AC3401" s="6" t="s">
        <v>339</v>
      </c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</row>
    <row r="3402">
      <c r="A3402" s="6"/>
      <c r="B3402" s="6"/>
      <c r="C3402" s="6"/>
      <c r="D3402" s="6"/>
      <c r="E3402" s="6"/>
      <c r="F3402" s="6" t="s">
        <v>96</v>
      </c>
      <c r="G3402" s="6"/>
      <c r="H3402" s="6" t="b">
        <v>0</v>
      </c>
      <c r="I3402" s="6" t="b">
        <v>0</v>
      </c>
      <c r="J3402" s="6" t="b">
        <v>0</v>
      </c>
      <c r="K3402" s="106"/>
      <c r="L3402" s="43"/>
      <c r="M3402" s="24"/>
      <c r="N3402" s="6"/>
      <c r="O3402" s="6" t="b">
        <v>0</v>
      </c>
      <c r="P3402" s="6"/>
      <c r="Q3402" s="6"/>
      <c r="R3402" s="6"/>
      <c r="S3402" s="6"/>
      <c r="T3402" s="6"/>
      <c r="U3402" s="6"/>
      <c r="V3402" s="6"/>
      <c r="W3402" s="6"/>
      <c r="X3402" s="6"/>
      <c r="Y3402" s="6"/>
      <c r="Z3402" s="43"/>
      <c r="AA3402" s="43"/>
      <c r="AB3402" s="43" t="s">
        <v>339</v>
      </c>
      <c r="AC3402" s="6" t="s">
        <v>339</v>
      </c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</row>
    <row r="3403">
      <c r="A3403" s="6"/>
      <c r="B3403" s="6"/>
      <c r="C3403" s="6"/>
      <c r="D3403" s="6"/>
      <c r="E3403" s="6"/>
      <c r="F3403" s="6" t="s">
        <v>96</v>
      </c>
      <c r="G3403" s="6"/>
      <c r="H3403" s="6" t="b">
        <v>0</v>
      </c>
      <c r="I3403" s="6" t="b">
        <v>0</v>
      </c>
      <c r="J3403" s="6" t="b">
        <v>0</v>
      </c>
      <c r="K3403" s="106"/>
      <c r="L3403" s="43"/>
      <c r="M3403" s="24"/>
      <c r="N3403" s="6"/>
      <c r="O3403" s="6" t="b">
        <v>0</v>
      </c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43"/>
      <c r="AA3403" s="43"/>
      <c r="AB3403" s="43" t="s">
        <v>339</v>
      </c>
      <c r="AC3403" s="6" t="s">
        <v>339</v>
      </c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</row>
    <row r="3404">
      <c r="A3404" s="6"/>
      <c r="B3404" s="6"/>
      <c r="C3404" s="6"/>
      <c r="D3404" s="6"/>
      <c r="E3404" s="6"/>
      <c r="F3404" s="6" t="s">
        <v>96</v>
      </c>
      <c r="G3404" s="6"/>
      <c r="H3404" s="6" t="b">
        <v>0</v>
      </c>
      <c r="I3404" s="6" t="b">
        <v>0</v>
      </c>
      <c r="J3404" s="6" t="b">
        <v>0</v>
      </c>
      <c r="K3404" s="106"/>
      <c r="L3404" s="43"/>
      <c r="M3404" s="24"/>
      <c r="N3404" s="6"/>
      <c r="O3404" s="6" t="b">
        <v>0</v>
      </c>
      <c r="P3404" s="6"/>
      <c r="Q3404" s="6"/>
      <c r="R3404" s="6"/>
      <c r="S3404" s="6"/>
      <c r="T3404" s="6"/>
      <c r="U3404" s="6"/>
      <c r="V3404" s="6"/>
      <c r="W3404" s="6"/>
      <c r="X3404" s="6"/>
      <c r="Y3404" s="6"/>
      <c r="Z3404" s="43"/>
      <c r="AA3404" s="43"/>
      <c r="AB3404" s="43" t="s">
        <v>339</v>
      </c>
      <c r="AC3404" s="6" t="s">
        <v>339</v>
      </c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</row>
    <row r="3405">
      <c r="A3405" s="6"/>
      <c r="B3405" s="6"/>
      <c r="C3405" s="6"/>
      <c r="D3405" s="6"/>
      <c r="E3405" s="6"/>
      <c r="F3405" s="6" t="s">
        <v>96</v>
      </c>
      <c r="G3405" s="6"/>
      <c r="H3405" s="6" t="b">
        <v>0</v>
      </c>
      <c r="I3405" s="6" t="b">
        <v>0</v>
      </c>
      <c r="J3405" s="6" t="b">
        <v>0</v>
      </c>
      <c r="K3405" s="106"/>
      <c r="L3405" s="43"/>
      <c r="M3405" s="24"/>
      <c r="N3405" s="6"/>
      <c r="O3405" s="6" t="b">
        <v>0</v>
      </c>
      <c r="P3405" s="6"/>
      <c r="Q3405" s="6"/>
      <c r="R3405" s="6"/>
      <c r="S3405" s="6"/>
      <c r="T3405" s="6"/>
      <c r="U3405" s="6"/>
      <c r="V3405" s="6"/>
      <c r="W3405" s="6"/>
      <c r="X3405" s="6"/>
      <c r="Y3405" s="6"/>
      <c r="Z3405" s="43"/>
      <c r="AA3405" s="43"/>
      <c r="AB3405" s="43" t="s">
        <v>339</v>
      </c>
      <c r="AC3405" s="6" t="s">
        <v>339</v>
      </c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</row>
    <row r="3406">
      <c r="A3406" s="6"/>
      <c r="B3406" s="6"/>
      <c r="C3406" s="6"/>
      <c r="D3406" s="6"/>
      <c r="E3406" s="6"/>
      <c r="F3406" s="6" t="s">
        <v>96</v>
      </c>
      <c r="G3406" s="6"/>
      <c r="H3406" s="6" t="b">
        <v>0</v>
      </c>
      <c r="I3406" s="6" t="b">
        <v>0</v>
      </c>
      <c r="J3406" s="6" t="b">
        <v>0</v>
      </c>
      <c r="K3406" s="106"/>
      <c r="L3406" s="43"/>
      <c r="M3406" s="24"/>
      <c r="N3406" s="6"/>
      <c r="O3406" s="6" t="b">
        <v>0</v>
      </c>
      <c r="P3406" s="6"/>
      <c r="Q3406" s="6"/>
      <c r="R3406" s="6"/>
      <c r="S3406" s="6"/>
      <c r="T3406" s="6"/>
      <c r="U3406" s="6"/>
      <c r="V3406" s="6"/>
      <c r="W3406" s="6"/>
      <c r="X3406" s="6"/>
      <c r="Y3406" s="6"/>
      <c r="Z3406" s="43"/>
      <c r="AA3406" s="43"/>
      <c r="AB3406" s="43" t="s">
        <v>339</v>
      </c>
      <c r="AC3406" s="6" t="s">
        <v>339</v>
      </c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</row>
    <row r="3407">
      <c r="A3407" s="6"/>
      <c r="B3407" s="6"/>
      <c r="C3407" s="6"/>
      <c r="D3407" s="6"/>
      <c r="E3407" s="6"/>
      <c r="F3407" s="6" t="s">
        <v>96</v>
      </c>
      <c r="G3407" s="6"/>
      <c r="H3407" s="6" t="b">
        <v>0</v>
      </c>
      <c r="I3407" s="6" t="b">
        <v>0</v>
      </c>
      <c r="J3407" s="6" t="b">
        <v>0</v>
      </c>
      <c r="K3407" s="106"/>
      <c r="L3407" s="43"/>
      <c r="M3407" s="24"/>
      <c r="N3407" s="6"/>
      <c r="O3407" s="6" t="b">
        <v>0</v>
      </c>
      <c r="P3407" s="6"/>
      <c r="Q3407" s="6"/>
      <c r="R3407" s="6"/>
      <c r="S3407" s="6"/>
      <c r="T3407" s="6"/>
      <c r="U3407" s="6"/>
      <c r="V3407" s="6"/>
      <c r="W3407" s="6"/>
      <c r="X3407" s="6"/>
      <c r="Y3407" s="6"/>
      <c r="Z3407" s="43"/>
      <c r="AA3407" s="43"/>
      <c r="AB3407" s="43" t="s">
        <v>339</v>
      </c>
      <c r="AC3407" s="6" t="s">
        <v>339</v>
      </c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</row>
    <row r="3408">
      <c r="A3408" s="6"/>
      <c r="B3408" s="6"/>
      <c r="C3408" s="6"/>
      <c r="D3408" s="6"/>
      <c r="E3408" s="6"/>
      <c r="F3408" s="6" t="s">
        <v>96</v>
      </c>
      <c r="G3408" s="6"/>
      <c r="H3408" s="6" t="b">
        <v>0</v>
      </c>
      <c r="I3408" s="6" t="b">
        <v>0</v>
      </c>
      <c r="J3408" s="6" t="b">
        <v>0</v>
      </c>
      <c r="K3408" s="106"/>
      <c r="L3408" s="43"/>
      <c r="M3408" s="24"/>
      <c r="N3408" s="6"/>
      <c r="O3408" s="6" t="b">
        <v>0</v>
      </c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43"/>
      <c r="AA3408" s="43"/>
      <c r="AB3408" s="43" t="s">
        <v>339</v>
      </c>
      <c r="AC3408" s="6" t="s">
        <v>339</v>
      </c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</row>
    <row r="3409">
      <c r="A3409" s="6"/>
      <c r="B3409" s="6"/>
      <c r="C3409" s="6"/>
      <c r="D3409" s="6"/>
      <c r="E3409" s="6"/>
      <c r="F3409" s="6" t="s">
        <v>96</v>
      </c>
      <c r="G3409" s="6"/>
      <c r="H3409" s="6" t="b">
        <v>0</v>
      </c>
      <c r="I3409" s="6" t="b">
        <v>0</v>
      </c>
      <c r="J3409" s="6" t="b">
        <v>0</v>
      </c>
      <c r="K3409" s="106"/>
      <c r="L3409" s="43"/>
      <c r="M3409" s="24"/>
      <c r="N3409" s="6"/>
      <c r="O3409" s="6" t="b">
        <v>0</v>
      </c>
      <c r="P3409" s="6"/>
      <c r="Q3409" s="6"/>
      <c r="R3409" s="6"/>
      <c r="S3409" s="6"/>
      <c r="T3409" s="6"/>
      <c r="U3409" s="6"/>
      <c r="V3409" s="6"/>
      <c r="W3409" s="6"/>
      <c r="X3409" s="6"/>
      <c r="Y3409" s="6"/>
      <c r="Z3409" s="43"/>
      <c r="AA3409" s="43"/>
      <c r="AB3409" s="43" t="s">
        <v>339</v>
      </c>
      <c r="AC3409" s="6" t="s">
        <v>339</v>
      </c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</row>
    <row r="3410">
      <c r="A3410" s="6"/>
      <c r="B3410" s="6"/>
      <c r="C3410" s="6"/>
      <c r="D3410" s="6"/>
      <c r="E3410" s="6"/>
      <c r="F3410" s="6" t="s">
        <v>96</v>
      </c>
      <c r="G3410" s="6"/>
      <c r="H3410" s="6" t="b">
        <v>0</v>
      </c>
      <c r="I3410" s="6" t="b">
        <v>0</v>
      </c>
      <c r="J3410" s="6" t="b">
        <v>0</v>
      </c>
      <c r="K3410" s="106"/>
      <c r="L3410" s="43"/>
      <c r="M3410" s="24"/>
      <c r="N3410" s="6"/>
      <c r="O3410" s="6" t="b">
        <v>0</v>
      </c>
      <c r="P3410" s="6"/>
      <c r="Q3410" s="6"/>
      <c r="R3410" s="6"/>
      <c r="S3410" s="6"/>
      <c r="T3410" s="6"/>
      <c r="U3410" s="6"/>
      <c r="V3410" s="6"/>
      <c r="W3410" s="6"/>
      <c r="X3410" s="6"/>
      <c r="Y3410" s="6"/>
      <c r="Z3410" s="43"/>
      <c r="AA3410" s="43"/>
      <c r="AB3410" s="43" t="s">
        <v>339</v>
      </c>
      <c r="AC3410" s="6" t="s">
        <v>339</v>
      </c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6"/>
      <c r="AO3410" s="6"/>
      <c r="AP3410" s="6"/>
      <c r="AQ3410" s="6"/>
      <c r="AR3410" s="6"/>
    </row>
    <row r="3411">
      <c r="A3411" s="6"/>
      <c r="B3411" s="6"/>
      <c r="C3411" s="6"/>
      <c r="D3411" s="6"/>
      <c r="E3411" s="6"/>
      <c r="F3411" s="6" t="s">
        <v>96</v>
      </c>
      <c r="G3411" s="6"/>
      <c r="H3411" s="6" t="b">
        <v>0</v>
      </c>
      <c r="I3411" s="6" t="b">
        <v>0</v>
      </c>
      <c r="J3411" s="6" t="b">
        <v>0</v>
      </c>
      <c r="K3411" s="106"/>
      <c r="L3411" s="43"/>
      <c r="M3411" s="24"/>
      <c r="N3411" s="6"/>
      <c r="O3411" s="6" t="b">
        <v>0</v>
      </c>
      <c r="P3411" s="6"/>
      <c r="Q3411" s="6"/>
      <c r="R3411" s="6"/>
      <c r="S3411" s="6"/>
      <c r="T3411" s="6"/>
      <c r="U3411" s="6"/>
      <c r="V3411" s="6"/>
      <c r="W3411" s="6"/>
      <c r="X3411" s="6"/>
      <c r="Y3411" s="6"/>
      <c r="Z3411" s="43"/>
      <c r="AA3411" s="43"/>
      <c r="AB3411" s="43" t="s">
        <v>339</v>
      </c>
      <c r="AC3411" s="6" t="s">
        <v>339</v>
      </c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</row>
    <row r="3412">
      <c r="A3412" s="6"/>
      <c r="B3412" s="6"/>
      <c r="C3412" s="6"/>
      <c r="D3412" s="6"/>
      <c r="E3412" s="6"/>
      <c r="F3412" s="6" t="s">
        <v>96</v>
      </c>
      <c r="G3412" s="6"/>
      <c r="H3412" s="6" t="b">
        <v>0</v>
      </c>
      <c r="I3412" s="6" t="b">
        <v>0</v>
      </c>
      <c r="J3412" s="6" t="b">
        <v>0</v>
      </c>
      <c r="K3412" s="106"/>
      <c r="L3412" s="43"/>
      <c r="M3412" s="24"/>
      <c r="N3412" s="6"/>
      <c r="O3412" s="6" t="b">
        <v>0</v>
      </c>
      <c r="P3412" s="6"/>
      <c r="Q3412" s="6"/>
      <c r="R3412" s="6"/>
      <c r="S3412" s="6"/>
      <c r="T3412" s="6"/>
      <c r="U3412" s="6"/>
      <c r="V3412" s="6"/>
      <c r="W3412" s="6"/>
      <c r="X3412" s="6"/>
      <c r="Y3412" s="6"/>
      <c r="Z3412" s="43"/>
      <c r="AA3412" s="43"/>
      <c r="AB3412" s="43" t="s">
        <v>339</v>
      </c>
      <c r="AC3412" s="6" t="s">
        <v>339</v>
      </c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</row>
    <row r="3413">
      <c r="A3413" s="6"/>
      <c r="B3413" s="6"/>
      <c r="C3413" s="6"/>
      <c r="D3413" s="6"/>
      <c r="E3413" s="6"/>
      <c r="F3413" s="6" t="s">
        <v>96</v>
      </c>
      <c r="G3413" s="6"/>
      <c r="H3413" s="6" t="b">
        <v>0</v>
      </c>
      <c r="I3413" s="6" t="b">
        <v>0</v>
      </c>
      <c r="J3413" s="6" t="b">
        <v>0</v>
      </c>
      <c r="K3413" s="106"/>
      <c r="L3413" s="43"/>
      <c r="M3413" s="24"/>
      <c r="N3413" s="6"/>
      <c r="O3413" s="6" t="b">
        <v>0</v>
      </c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43"/>
      <c r="AA3413" s="43"/>
      <c r="AB3413" s="43" t="s">
        <v>339</v>
      </c>
      <c r="AC3413" s="6" t="s">
        <v>339</v>
      </c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</row>
    <row r="3414">
      <c r="A3414" s="6"/>
      <c r="B3414" s="6"/>
      <c r="C3414" s="6"/>
      <c r="D3414" s="6"/>
      <c r="E3414" s="6"/>
      <c r="F3414" s="6" t="s">
        <v>96</v>
      </c>
      <c r="G3414" s="6"/>
      <c r="H3414" s="6" t="b">
        <v>0</v>
      </c>
      <c r="I3414" s="6" t="b">
        <v>0</v>
      </c>
      <c r="J3414" s="6" t="b">
        <v>0</v>
      </c>
      <c r="K3414" s="106"/>
      <c r="L3414" s="43"/>
      <c r="M3414" s="24"/>
      <c r="N3414" s="6"/>
      <c r="O3414" s="6" t="b">
        <v>0</v>
      </c>
      <c r="P3414" s="6"/>
      <c r="Q3414" s="6"/>
      <c r="R3414" s="6"/>
      <c r="S3414" s="6"/>
      <c r="T3414" s="6"/>
      <c r="U3414" s="6"/>
      <c r="V3414" s="6"/>
      <c r="W3414" s="6"/>
      <c r="X3414" s="6"/>
      <c r="Y3414" s="6"/>
      <c r="Z3414" s="43"/>
      <c r="AA3414" s="43"/>
      <c r="AB3414" s="43" t="s">
        <v>339</v>
      </c>
      <c r="AC3414" s="6" t="s">
        <v>339</v>
      </c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</row>
    <row r="3415">
      <c r="A3415" s="6"/>
      <c r="B3415" s="6"/>
      <c r="C3415" s="6"/>
      <c r="D3415" s="6"/>
      <c r="E3415" s="6"/>
      <c r="F3415" s="6" t="s">
        <v>96</v>
      </c>
      <c r="G3415" s="6"/>
      <c r="H3415" s="6" t="b">
        <v>0</v>
      </c>
      <c r="I3415" s="6" t="b">
        <v>0</v>
      </c>
      <c r="J3415" s="6" t="b">
        <v>0</v>
      </c>
      <c r="K3415" s="106"/>
      <c r="L3415" s="43"/>
      <c r="M3415" s="24"/>
      <c r="N3415" s="6"/>
      <c r="O3415" s="6" t="b">
        <v>0</v>
      </c>
      <c r="P3415" s="6"/>
      <c r="Q3415" s="6"/>
      <c r="R3415" s="6"/>
      <c r="S3415" s="6"/>
      <c r="T3415" s="6"/>
      <c r="U3415" s="6"/>
      <c r="V3415" s="6"/>
      <c r="W3415" s="6"/>
      <c r="X3415" s="6"/>
      <c r="Y3415" s="6"/>
      <c r="Z3415" s="43"/>
      <c r="AA3415" s="43"/>
      <c r="AB3415" s="43" t="s">
        <v>339</v>
      </c>
      <c r="AC3415" s="6" t="s">
        <v>339</v>
      </c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</row>
    <row r="3416">
      <c r="A3416" s="6"/>
      <c r="B3416" s="6"/>
      <c r="C3416" s="6"/>
      <c r="D3416" s="6"/>
      <c r="E3416" s="6"/>
      <c r="F3416" s="6" t="s">
        <v>96</v>
      </c>
      <c r="G3416" s="6"/>
      <c r="H3416" s="6" t="b">
        <v>0</v>
      </c>
      <c r="I3416" s="6" t="b">
        <v>0</v>
      </c>
      <c r="J3416" s="6" t="b">
        <v>0</v>
      </c>
      <c r="K3416" s="106"/>
      <c r="L3416" s="43"/>
      <c r="M3416" s="24"/>
      <c r="N3416" s="6"/>
      <c r="O3416" s="6" t="b">
        <v>0</v>
      </c>
      <c r="P3416" s="6"/>
      <c r="Q3416" s="6"/>
      <c r="R3416" s="6"/>
      <c r="S3416" s="6"/>
      <c r="T3416" s="6"/>
      <c r="U3416" s="6"/>
      <c r="V3416" s="6"/>
      <c r="W3416" s="6"/>
      <c r="X3416" s="6"/>
      <c r="Y3416" s="6"/>
      <c r="Z3416" s="43"/>
      <c r="AA3416" s="43"/>
      <c r="AB3416" s="43" t="s">
        <v>339</v>
      </c>
      <c r="AC3416" s="6" t="s">
        <v>339</v>
      </c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</row>
    <row r="3417">
      <c r="A3417" s="6"/>
      <c r="B3417" s="6"/>
      <c r="C3417" s="6"/>
      <c r="D3417" s="6"/>
      <c r="E3417" s="6"/>
      <c r="F3417" s="6" t="s">
        <v>96</v>
      </c>
      <c r="G3417" s="6"/>
      <c r="H3417" s="6" t="b">
        <v>0</v>
      </c>
      <c r="I3417" s="6" t="b">
        <v>0</v>
      </c>
      <c r="J3417" s="6" t="b">
        <v>0</v>
      </c>
      <c r="K3417" s="106"/>
      <c r="L3417" s="43"/>
      <c r="M3417" s="24"/>
      <c r="N3417" s="6"/>
      <c r="O3417" s="6" t="b">
        <v>0</v>
      </c>
      <c r="P3417" s="6"/>
      <c r="Q3417" s="6"/>
      <c r="R3417" s="6"/>
      <c r="S3417" s="6"/>
      <c r="T3417" s="6"/>
      <c r="U3417" s="6"/>
      <c r="V3417" s="6"/>
      <c r="W3417" s="6"/>
      <c r="X3417" s="6"/>
      <c r="Y3417" s="6"/>
      <c r="Z3417" s="43"/>
      <c r="AA3417" s="43"/>
      <c r="AB3417" s="43" t="s">
        <v>339</v>
      </c>
      <c r="AC3417" s="6" t="s">
        <v>339</v>
      </c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6"/>
      <c r="AO3417" s="6"/>
      <c r="AP3417" s="6"/>
      <c r="AQ3417" s="6"/>
      <c r="AR3417" s="6"/>
    </row>
    <row r="3418">
      <c r="A3418" s="6"/>
      <c r="B3418" s="6"/>
      <c r="C3418" s="6"/>
      <c r="D3418" s="6"/>
      <c r="E3418" s="6"/>
      <c r="F3418" s="6" t="s">
        <v>96</v>
      </c>
      <c r="G3418" s="6"/>
      <c r="H3418" s="6" t="b">
        <v>0</v>
      </c>
      <c r="I3418" s="6" t="b">
        <v>0</v>
      </c>
      <c r="J3418" s="6" t="b">
        <v>0</v>
      </c>
      <c r="K3418" s="106"/>
      <c r="L3418" s="43"/>
      <c r="M3418" s="24"/>
      <c r="N3418" s="6"/>
      <c r="O3418" s="6" t="b">
        <v>0</v>
      </c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43"/>
      <c r="AA3418" s="43"/>
      <c r="AB3418" s="43" t="s">
        <v>339</v>
      </c>
      <c r="AC3418" s="6" t="s">
        <v>339</v>
      </c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</row>
    <row r="3419">
      <c r="A3419" s="6"/>
      <c r="B3419" s="6"/>
      <c r="C3419" s="6"/>
      <c r="D3419" s="6"/>
      <c r="E3419" s="6"/>
      <c r="F3419" s="6" t="s">
        <v>96</v>
      </c>
      <c r="G3419" s="6"/>
      <c r="H3419" s="6" t="b">
        <v>0</v>
      </c>
      <c r="I3419" s="6" t="b">
        <v>0</v>
      </c>
      <c r="J3419" s="6" t="b">
        <v>0</v>
      </c>
      <c r="K3419" s="106"/>
      <c r="L3419" s="43"/>
      <c r="M3419" s="24"/>
      <c r="N3419" s="6"/>
      <c r="O3419" s="6" t="b">
        <v>0</v>
      </c>
      <c r="P3419" s="6"/>
      <c r="Q3419" s="6"/>
      <c r="R3419" s="6"/>
      <c r="S3419" s="6"/>
      <c r="T3419" s="6"/>
      <c r="U3419" s="6"/>
      <c r="V3419" s="6"/>
      <c r="W3419" s="6"/>
      <c r="X3419" s="6"/>
      <c r="Y3419" s="6"/>
      <c r="Z3419" s="43"/>
      <c r="AA3419" s="43"/>
      <c r="AB3419" s="43" t="s">
        <v>339</v>
      </c>
      <c r="AC3419" s="6" t="s">
        <v>339</v>
      </c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</row>
    <row r="3420">
      <c r="A3420" s="6"/>
      <c r="B3420" s="6"/>
      <c r="C3420" s="6"/>
      <c r="D3420" s="6"/>
      <c r="E3420" s="6"/>
      <c r="F3420" s="6" t="s">
        <v>96</v>
      </c>
      <c r="G3420" s="6"/>
      <c r="H3420" s="6" t="b">
        <v>0</v>
      </c>
      <c r="I3420" s="6" t="b">
        <v>0</v>
      </c>
      <c r="J3420" s="6" t="b">
        <v>0</v>
      </c>
      <c r="K3420" s="106"/>
      <c r="L3420" s="43"/>
      <c r="M3420" s="24"/>
      <c r="N3420" s="6"/>
      <c r="O3420" s="6" t="b">
        <v>0</v>
      </c>
      <c r="P3420" s="6"/>
      <c r="Q3420" s="6"/>
      <c r="R3420" s="6"/>
      <c r="S3420" s="6"/>
      <c r="T3420" s="6"/>
      <c r="U3420" s="6"/>
      <c r="V3420" s="6"/>
      <c r="W3420" s="6"/>
      <c r="X3420" s="6"/>
      <c r="Y3420" s="6"/>
      <c r="Z3420" s="43"/>
      <c r="AA3420" s="43"/>
      <c r="AB3420" s="43" t="s">
        <v>339</v>
      </c>
      <c r="AC3420" s="6" t="s">
        <v>339</v>
      </c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</row>
    <row r="3421">
      <c r="A3421" s="6"/>
      <c r="B3421" s="6"/>
      <c r="C3421" s="6"/>
      <c r="D3421" s="6"/>
      <c r="E3421" s="6"/>
      <c r="F3421" s="6" t="s">
        <v>96</v>
      </c>
      <c r="G3421" s="6"/>
      <c r="H3421" s="6" t="b">
        <v>0</v>
      </c>
      <c r="I3421" s="6" t="b">
        <v>0</v>
      </c>
      <c r="J3421" s="6" t="b">
        <v>0</v>
      </c>
      <c r="K3421" s="106"/>
      <c r="L3421" s="43"/>
      <c r="M3421" s="24"/>
      <c r="N3421" s="6"/>
      <c r="O3421" s="6" t="b">
        <v>0</v>
      </c>
      <c r="P3421" s="6"/>
      <c r="Q3421" s="6"/>
      <c r="R3421" s="6"/>
      <c r="S3421" s="6"/>
      <c r="T3421" s="6"/>
      <c r="U3421" s="6"/>
      <c r="V3421" s="6"/>
      <c r="W3421" s="6"/>
      <c r="X3421" s="6"/>
      <c r="Y3421" s="6"/>
      <c r="Z3421" s="43"/>
      <c r="AA3421" s="43"/>
      <c r="AB3421" s="43" t="s">
        <v>339</v>
      </c>
      <c r="AC3421" s="6" t="s">
        <v>339</v>
      </c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6"/>
      <c r="AO3421" s="6"/>
      <c r="AP3421" s="6"/>
      <c r="AQ3421" s="6"/>
      <c r="AR3421" s="6"/>
    </row>
    <row r="3422">
      <c r="A3422" s="6"/>
      <c r="B3422" s="6"/>
      <c r="C3422" s="6"/>
      <c r="D3422" s="6"/>
      <c r="E3422" s="6"/>
      <c r="F3422" s="6" t="s">
        <v>96</v>
      </c>
      <c r="G3422" s="6"/>
      <c r="H3422" s="6" t="b">
        <v>0</v>
      </c>
      <c r="I3422" s="6" t="b">
        <v>0</v>
      </c>
      <c r="J3422" s="6" t="b">
        <v>0</v>
      </c>
      <c r="K3422" s="106"/>
      <c r="L3422" s="43"/>
      <c r="M3422" s="24"/>
      <c r="N3422" s="6"/>
      <c r="O3422" s="6" t="b">
        <v>0</v>
      </c>
      <c r="P3422" s="6"/>
      <c r="Q3422" s="6"/>
      <c r="R3422" s="6"/>
      <c r="S3422" s="6"/>
      <c r="T3422" s="6"/>
      <c r="U3422" s="6"/>
      <c r="V3422" s="6"/>
      <c r="W3422" s="6"/>
      <c r="X3422" s="6"/>
      <c r="Y3422" s="6"/>
      <c r="Z3422" s="43"/>
      <c r="AA3422" s="43"/>
      <c r="AB3422" s="43" t="s">
        <v>339</v>
      </c>
      <c r="AC3422" s="6" t="s">
        <v>339</v>
      </c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</row>
    <row r="3423">
      <c r="A3423" s="6"/>
      <c r="B3423" s="6"/>
      <c r="C3423" s="6"/>
      <c r="D3423" s="6"/>
      <c r="E3423" s="6"/>
      <c r="F3423" s="6" t="s">
        <v>96</v>
      </c>
      <c r="G3423" s="6"/>
      <c r="H3423" s="6" t="b">
        <v>0</v>
      </c>
      <c r="I3423" s="6" t="b">
        <v>0</v>
      </c>
      <c r="J3423" s="6" t="b">
        <v>0</v>
      </c>
      <c r="K3423" s="106"/>
      <c r="L3423" s="43"/>
      <c r="M3423" s="24"/>
      <c r="N3423" s="6"/>
      <c r="O3423" s="6" t="b">
        <v>0</v>
      </c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43"/>
      <c r="AA3423" s="43"/>
      <c r="AB3423" s="43" t="s">
        <v>339</v>
      </c>
      <c r="AC3423" s="6" t="s">
        <v>339</v>
      </c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</row>
    <row r="3424">
      <c r="A3424" s="6"/>
      <c r="B3424" s="6"/>
      <c r="C3424" s="6"/>
      <c r="D3424" s="6"/>
      <c r="E3424" s="6"/>
      <c r="F3424" s="6" t="s">
        <v>96</v>
      </c>
      <c r="G3424" s="6"/>
      <c r="H3424" s="6" t="b">
        <v>0</v>
      </c>
      <c r="I3424" s="6" t="b">
        <v>0</v>
      </c>
      <c r="J3424" s="6" t="b">
        <v>0</v>
      </c>
      <c r="K3424" s="106"/>
      <c r="L3424" s="43"/>
      <c r="M3424" s="24"/>
      <c r="N3424" s="6"/>
      <c r="O3424" s="6" t="b">
        <v>0</v>
      </c>
      <c r="P3424" s="6"/>
      <c r="Q3424" s="6"/>
      <c r="R3424" s="6"/>
      <c r="S3424" s="6"/>
      <c r="T3424" s="6"/>
      <c r="U3424" s="6"/>
      <c r="V3424" s="6"/>
      <c r="W3424" s="6"/>
      <c r="X3424" s="6"/>
      <c r="Y3424" s="6"/>
      <c r="Z3424" s="43"/>
      <c r="AA3424" s="43"/>
      <c r="AB3424" s="43" t="s">
        <v>339</v>
      </c>
      <c r="AC3424" s="6" t="s">
        <v>339</v>
      </c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6"/>
      <c r="AO3424" s="6"/>
      <c r="AP3424" s="6"/>
      <c r="AQ3424" s="6"/>
      <c r="AR3424" s="6"/>
    </row>
    <row r="3425">
      <c r="A3425" s="6"/>
      <c r="B3425" s="6"/>
      <c r="C3425" s="6"/>
      <c r="D3425" s="6"/>
      <c r="E3425" s="6"/>
      <c r="F3425" s="6" t="s">
        <v>96</v>
      </c>
      <c r="G3425" s="6"/>
      <c r="H3425" s="6" t="b">
        <v>0</v>
      </c>
      <c r="I3425" s="6" t="b">
        <v>0</v>
      </c>
      <c r="J3425" s="6" t="b">
        <v>0</v>
      </c>
      <c r="K3425" s="106"/>
      <c r="L3425" s="43"/>
      <c r="M3425" s="24"/>
      <c r="N3425" s="6"/>
      <c r="O3425" s="6" t="b">
        <v>0</v>
      </c>
      <c r="P3425" s="6"/>
      <c r="Q3425" s="6"/>
      <c r="R3425" s="6"/>
      <c r="S3425" s="6"/>
      <c r="T3425" s="6"/>
      <c r="U3425" s="6"/>
      <c r="V3425" s="6"/>
      <c r="W3425" s="6"/>
      <c r="X3425" s="6"/>
      <c r="Y3425" s="6"/>
      <c r="Z3425" s="43"/>
      <c r="AA3425" s="43"/>
      <c r="AB3425" s="43" t="s">
        <v>339</v>
      </c>
      <c r="AC3425" s="6" t="s">
        <v>339</v>
      </c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</row>
    <row r="3426">
      <c r="A3426" s="6"/>
      <c r="B3426" s="6"/>
      <c r="C3426" s="6"/>
      <c r="D3426" s="6"/>
      <c r="E3426" s="6"/>
      <c r="F3426" s="6" t="s">
        <v>96</v>
      </c>
      <c r="G3426" s="6"/>
      <c r="H3426" s="6" t="b">
        <v>0</v>
      </c>
      <c r="I3426" s="6" t="b">
        <v>0</v>
      </c>
      <c r="J3426" s="6" t="b">
        <v>0</v>
      </c>
      <c r="K3426" s="106"/>
      <c r="L3426" s="43"/>
      <c r="M3426" s="24"/>
      <c r="N3426" s="6"/>
      <c r="O3426" s="6" t="b">
        <v>0</v>
      </c>
      <c r="P3426" s="6"/>
      <c r="Q3426" s="6"/>
      <c r="R3426" s="6"/>
      <c r="S3426" s="6"/>
      <c r="T3426" s="6"/>
      <c r="U3426" s="6"/>
      <c r="V3426" s="6"/>
      <c r="W3426" s="6"/>
      <c r="X3426" s="6"/>
      <c r="Y3426" s="6"/>
      <c r="Z3426" s="43"/>
      <c r="AA3426" s="43"/>
      <c r="AB3426" s="43" t="s">
        <v>339</v>
      </c>
      <c r="AC3426" s="6" t="s">
        <v>339</v>
      </c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</row>
    <row r="3427">
      <c r="A3427" s="6"/>
      <c r="B3427" s="6"/>
      <c r="C3427" s="6"/>
      <c r="D3427" s="6"/>
      <c r="E3427" s="6"/>
      <c r="F3427" s="6" t="s">
        <v>96</v>
      </c>
      <c r="G3427" s="6"/>
      <c r="H3427" s="6" t="b">
        <v>0</v>
      </c>
      <c r="I3427" s="6" t="b">
        <v>0</v>
      </c>
      <c r="J3427" s="6" t="b">
        <v>0</v>
      </c>
      <c r="K3427" s="106"/>
      <c r="L3427" s="43"/>
      <c r="M3427" s="24"/>
      <c r="N3427" s="6"/>
      <c r="O3427" s="6" t="b">
        <v>0</v>
      </c>
      <c r="P3427" s="6"/>
      <c r="Q3427" s="6"/>
      <c r="R3427" s="6"/>
      <c r="S3427" s="6"/>
      <c r="T3427" s="6"/>
      <c r="U3427" s="6"/>
      <c r="V3427" s="6"/>
      <c r="W3427" s="6"/>
      <c r="X3427" s="6"/>
      <c r="Y3427" s="6"/>
      <c r="Z3427" s="43"/>
      <c r="AA3427" s="43"/>
      <c r="AB3427" s="43" t="s">
        <v>339</v>
      </c>
      <c r="AC3427" s="6" t="s">
        <v>339</v>
      </c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</row>
    <row r="3428">
      <c r="A3428" s="6"/>
      <c r="B3428" s="6"/>
      <c r="C3428" s="6"/>
      <c r="D3428" s="6"/>
      <c r="E3428" s="6"/>
      <c r="F3428" s="6" t="s">
        <v>96</v>
      </c>
      <c r="G3428" s="6"/>
      <c r="H3428" s="6" t="b">
        <v>0</v>
      </c>
      <c r="I3428" s="6" t="b">
        <v>0</v>
      </c>
      <c r="J3428" s="6" t="b">
        <v>0</v>
      </c>
      <c r="K3428" s="106"/>
      <c r="L3428" s="43"/>
      <c r="M3428" s="24"/>
      <c r="N3428" s="6"/>
      <c r="O3428" s="6" t="b">
        <v>0</v>
      </c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43"/>
      <c r="AA3428" s="43"/>
      <c r="AB3428" s="43" t="s">
        <v>339</v>
      </c>
      <c r="AC3428" s="6" t="s">
        <v>339</v>
      </c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</row>
    <row r="3429">
      <c r="A3429" s="6"/>
      <c r="B3429" s="6"/>
      <c r="C3429" s="6"/>
      <c r="D3429" s="6"/>
      <c r="E3429" s="6"/>
      <c r="F3429" s="6" t="s">
        <v>96</v>
      </c>
      <c r="G3429" s="6"/>
      <c r="H3429" s="6" t="b">
        <v>0</v>
      </c>
      <c r="I3429" s="6" t="b">
        <v>0</v>
      </c>
      <c r="J3429" s="6" t="b">
        <v>0</v>
      </c>
      <c r="K3429" s="106"/>
      <c r="L3429" s="43"/>
      <c r="M3429" s="24"/>
      <c r="N3429" s="6"/>
      <c r="O3429" s="6" t="b">
        <v>0</v>
      </c>
      <c r="P3429" s="6"/>
      <c r="Q3429" s="6"/>
      <c r="R3429" s="6"/>
      <c r="S3429" s="6"/>
      <c r="T3429" s="6"/>
      <c r="U3429" s="6"/>
      <c r="V3429" s="6"/>
      <c r="W3429" s="6"/>
      <c r="X3429" s="6"/>
      <c r="Y3429" s="6"/>
      <c r="Z3429" s="43"/>
      <c r="AA3429" s="43"/>
      <c r="AB3429" s="43" t="s">
        <v>339</v>
      </c>
      <c r="AC3429" s="6" t="s">
        <v>339</v>
      </c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</row>
    <row r="3430">
      <c r="A3430" s="6"/>
      <c r="B3430" s="6"/>
      <c r="C3430" s="6"/>
      <c r="D3430" s="6"/>
      <c r="E3430" s="6"/>
      <c r="F3430" s="6" t="s">
        <v>96</v>
      </c>
      <c r="G3430" s="6"/>
      <c r="H3430" s="6" t="b">
        <v>0</v>
      </c>
      <c r="I3430" s="6" t="b">
        <v>0</v>
      </c>
      <c r="J3430" s="6" t="b">
        <v>0</v>
      </c>
      <c r="K3430" s="106"/>
      <c r="L3430" s="43"/>
      <c r="M3430" s="24"/>
      <c r="N3430" s="6"/>
      <c r="O3430" s="6" t="b">
        <v>0</v>
      </c>
      <c r="P3430" s="6"/>
      <c r="Q3430" s="6"/>
      <c r="R3430" s="6"/>
      <c r="S3430" s="6"/>
      <c r="T3430" s="6"/>
      <c r="U3430" s="6"/>
      <c r="V3430" s="6"/>
      <c r="W3430" s="6"/>
      <c r="X3430" s="6"/>
      <c r="Y3430" s="6"/>
      <c r="Z3430" s="43"/>
      <c r="AA3430" s="43"/>
      <c r="AB3430" s="43" t="s">
        <v>339</v>
      </c>
      <c r="AC3430" s="6" t="s">
        <v>339</v>
      </c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</row>
    <row r="3431">
      <c r="A3431" s="6"/>
      <c r="B3431" s="6"/>
      <c r="C3431" s="6"/>
      <c r="D3431" s="6"/>
      <c r="E3431" s="6"/>
      <c r="F3431" s="6" t="s">
        <v>96</v>
      </c>
      <c r="G3431" s="6"/>
      <c r="H3431" s="6" t="b">
        <v>0</v>
      </c>
      <c r="I3431" s="6" t="b">
        <v>0</v>
      </c>
      <c r="J3431" s="6" t="b">
        <v>0</v>
      </c>
      <c r="K3431" s="106"/>
      <c r="L3431" s="43"/>
      <c r="M3431" s="24"/>
      <c r="N3431" s="6"/>
      <c r="O3431" s="6" t="b">
        <v>0</v>
      </c>
      <c r="P3431" s="6"/>
      <c r="Q3431" s="6"/>
      <c r="R3431" s="6"/>
      <c r="S3431" s="6"/>
      <c r="T3431" s="6"/>
      <c r="U3431" s="6"/>
      <c r="V3431" s="6"/>
      <c r="W3431" s="6"/>
      <c r="X3431" s="6"/>
      <c r="Y3431" s="6"/>
      <c r="Z3431" s="43"/>
      <c r="AA3431" s="43"/>
      <c r="AB3431" s="43" t="s">
        <v>339</v>
      </c>
      <c r="AC3431" s="6" t="s">
        <v>339</v>
      </c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</row>
    <row r="3432">
      <c r="A3432" s="6"/>
      <c r="B3432" s="6"/>
      <c r="C3432" s="6"/>
      <c r="D3432" s="6"/>
      <c r="E3432" s="6"/>
      <c r="F3432" s="6" t="s">
        <v>96</v>
      </c>
      <c r="G3432" s="6"/>
      <c r="H3432" s="6" t="b">
        <v>0</v>
      </c>
      <c r="I3432" s="6" t="b">
        <v>0</v>
      </c>
      <c r="J3432" s="6" t="b">
        <v>0</v>
      </c>
      <c r="K3432" s="106"/>
      <c r="L3432" s="43"/>
      <c r="M3432" s="24"/>
      <c r="N3432" s="6"/>
      <c r="O3432" s="6" t="b">
        <v>0</v>
      </c>
      <c r="P3432" s="6"/>
      <c r="Q3432" s="6"/>
      <c r="R3432" s="6"/>
      <c r="S3432" s="6"/>
      <c r="T3432" s="6"/>
      <c r="U3432" s="6"/>
      <c r="V3432" s="6"/>
      <c r="W3432" s="6"/>
      <c r="X3432" s="6"/>
      <c r="Y3432" s="6"/>
      <c r="Z3432" s="43"/>
      <c r="AA3432" s="43"/>
      <c r="AB3432" s="43" t="s">
        <v>339</v>
      </c>
      <c r="AC3432" s="6" t="s">
        <v>339</v>
      </c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</row>
    <row r="3433">
      <c r="A3433" s="6"/>
      <c r="B3433" s="6"/>
      <c r="C3433" s="6"/>
      <c r="D3433" s="6"/>
      <c r="E3433" s="6"/>
      <c r="F3433" s="6" t="s">
        <v>96</v>
      </c>
      <c r="G3433" s="6"/>
      <c r="H3433" s="6" t="b">
        <v>0</v>
      </c>
      <c r="I3433" s="6" t="b">
        <v>0</v>
      </c>
      <c r="J3433" s="6" t="b">
        <v>0</v>
      </c>
      <c r="K3433" s="106"/>
      <c r="L3433" s="43"/>
      <c r="M3433" s="24"/>
      <c r="N3433" s="6"/>
      <c r="O3433" s="6" t="b">
        <v>0</v>
      </c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43"/>
      <c r="AA3433" s="43"/>
      <c r="AB3433" s="43" t="s">
        <v>339</v>
      </c>
      <c r="AC3433" s="6" t="s">
        <v>339</v>
      </c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</row>
    <row r="3434">
      <c r="A3434" s="6"/>
      <c r="B3434" s="6"/>
      <c r="C3434" s="6"/>
      <c r="D3434" s="6"/>
      <c r="E3434" s="6"/>
      <c r="F3434" s="6" t="s">
        <v>96</v>
      </c>
      <c r="G3434" s="6"/>
      <c r="H3434" s="6" t="b">
        <v>0</v>
      </c>
      <c r="I3434" s="6" t="b">
        <v>0</v>
      </c>
      <c r="J3434" s="6" t="b">
        <v>0</v>
      </c>
      <c r="K3434" s="106"/>
      <c r="L3434" s="43"/>
      <c r="M3434" s="24"/>
      <c r="N3434" s="6"/>
      <c r="O3434" s="6" t="b">
        <v>0</v>
      </c>
      <c r="P3434" s="6"/>
      <c r="Q3434" s="6"/>
      <c r="R3434" s="6"/>
      <c r="S3434" s="6"/>
      <c r="T3434" s="6"/>
      <c r="U3434" s="6"/>
      <c r="V3434" s="6"/>
      <c r="W3434" s="6"/>
      <c r="X3434" s="6"/>
      <c r="Y3434" s="6"/>
      <c r="Z3434" s="43"/>
      <c r="AA3434" s="43"/>
      <c r="AB3434" s="43" t="s">
        <v>339</v>
      </c>
      <c r="AC3434" s="6" t="s">
        <v>339</v>
      </c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</row>
    <row r="3435">
      <c r="A3435" s="6"/>
      <c r="B3435" s="6"/>
      <c r="C3435" s="6"/>
      <c r="D3435" s="6"/>
      <c r="E3435" s="6"/>
      <c r="F3435" s="6" t="s">
        <v>96</v>
      </c>
      <c r="G3435" s="6"/>
      <c r="H3435" s="6" t="b">
        <v>0</v>
      </c>
      <c r="I3435" s="6" t="b">
        <v>0</v>
      </c>
      <c r="J3435" s="6" t="b">
        <v>0</v>
      </c>
      <c r="K3435" s="106"/>
      <c r="L3435" s="43"/>
      <c r="M3435" s="24"/>
      <c r="N3435" s="6"/>
      <c r="O3435" s="6" t="b">
        <v>0</v>
      </c>
      <c r="P3435" s="6"/>
      <c r="Q3435" s="6"/>
      <c r="R3435" s="6"/>
      <c r="S3435" s="6"/>
      <c r="T3435" s="6"/>
      <c r="U3435" s="6"/>
      <c r="V3435" s="6"/>
      <c r="W3435" s="6"/>
      <c r="X3435" s="6"/>
      <c r="Y3435" s="6"/>
      <c r="Z3435" s="43"/>
      <c r="AA3435" s="43"/>
      <c r="AB3435" s="43" t="s">
        <v>339</v>
      </c>
      <c r="AC3435" s="6" t="s">
        <v>339</v>
      </c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</row>
    <row r="3436">
      <c r="A3436" s="6"/>
      <c r="B3436" s="6"/>
      <c r="C3436" s="6"/>
      <c r="D3436" s="6"/>
      <c r="E3436" s="6"/>
      <c r="F3436" s="6" t="s">
        <v>96</v>
      </c>
      <c r="G3436" s="6"/>
      <c r="H3436" s="6" t="b">
        <v>0</v>
      </c>
      <c r="I3436" s="6" t="b">
        <v>0</v>
      </c>
      <c r="J3436" s="6" t="b">
        <v>0</v>
      </c>
      <c r="K3436" s="106"/>
      <c r="L3436" s="43"/>
      <c r="M3436" s="24"/>
      <c r="N3436" s="6"/>
      <c r="O3436" s="6" t="b">
        <v>0</v>
      </c>
      <c r="P3436" s="6"/>
      <c r="Q3436" s="6"/>
      <c r="R3436" s="6"/>
      <c r="S3436" s="6"/>
      <c r="T3436" s="6"/>
      <c r="U3436" s="6"/>
      <c r="V3436" s="6"/>
      <c r="W3436" s="6"/>
      <c r="X3436" s="6"/>
      <c r="Y3436" s="6"/>
      <c r="Z3436" s="43"/>
      <c r="AA3436" s="43"/>
      <c r="AB3436" s="43" t="s">
        <v>339</v>
      </c>
      <c r="AC3436" s="6" t="s">
        <v>339</v>
      </c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</row>
    <row r="3437">
      <c r="A3437" s="6"/>
      <c r="B3437" s="6"/>
      <c r="C3437" s="6"/>
      <c r="D3437" s="6"/>
      <c r="E3437" s="6"/>
      <c r="F3437" s="6" t="s">
        <v>96</v>
      </c>
      <c r="G3437" s="6"/>
      <c r="H3437" s="6" t="b">
        <v>0</v>
      </c>
      <c r="I3437" s="6" t="b">
        <v>0</v>
      </c>
      <c r="J3437" s="6" t="b">
        <v>0</v>
      </c>
      <c r="K3437" s="106"/>
      <c r="L3437" s="43"/>
      <c r="M3437" s="24"/>
      <c r="N3437" s="6"/>
      <c r="O3437" s="6" t="b">
        <v>0</v>
      </c>
      <c r="P3437" s="6"/>
      <c r="Q3437" s="6"/>
      <c r="R3437" s="6"/>
      <c r="S3437" s="6"/>
      <c r="T3437" s="6"/>
      <c r="U3437" s="6"/>
      <c r="V3437" s="6"/>
      <c r="W3437" s="6"/>
      <c r="X3437" s="6"/>
      <c r="Y3437" s="6"/>
      <c r="Z3437" s="43"/>
      <c r="AA3437" s="43"/>
      <c r="AB3437" s="43" t="s">
        <v>339</v>
      </c>
      <c r="AC3437" s="6" t="s">
        <v>339</v>
      </c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</row>
    <row r="3438">
      <c r="A3438" s="6"/>
      <c r="B3438" s="6"/>
      <c r="C3438" s="6"/>
      <c r="D3438" s="6"/>
      <c r="E3438" s="6"/>
      <c r="F3438" s="6" t="s">
        <v>96</v>
      </c>
      <c r="G3438" s="6"/>
      <c r="H3438" s="6" t="b">
        <v>0</v>
      </c>
      <c r="I3438" s="6" t="b">
        <v>0</v>
      </c>
      <c r="J3438" s="6" t="b">
        <v>0</v>
      </c>
      <c r="K3438" s="106"/>
      <c r="L3438" s="43"/>
      <c r="M3438" s="24"/>
      <c r="N3438" s="6"/>
      <c r="O3438" s="6" t="b">
        <v>0</v>
      </c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43"/>
      <c r="AA3438" s="43"/>
      <c r="AB3438" s="43" t="s">
        <v>339</v>
      </c>
      <c r="AC3438" s="6" t="s">
        <v>339</v>
      </c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</row>
    <row r="3439">
      <c r="A3439" s="6"/>
      <c r="B3439" s="6"/>
      <c r="C3439" s="6"/>
      <c r="D3439" s="6"/>
      <c r="E3439" s="6"/>
      <c r="F3439" s="6" t="s">
        <v>96</v>
      </c>
      <c r="G3439" s="6"/>
      <c r="H3439" s="6" t="b">
        <v>0</v>
      </c>
      <c r="I3439" s="6" t="b">
        <v>0</v>
      </c>
      <c r="J3439" s="6" t="b">
        <v>0</v>
      </c>
      <c r="K3439" s="106"/>
      <c r="L3439" s="43"/>
      <c r="M3439" s="24"/>
      <c r="N3439" s="6"/>
      <c r="O3439" s="6" t="b">
        <v>0</v>
      </c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43"/>
      <c r="AA3439" s="43"/>
      <c r="AB3439" s="43" t="s">
        <v>339</v>
      </c>
      <c r="AC3439" s="6" t="s">
        <v>339</v>
      </c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</row>
    <row r="3440">
      <c r="A3440" s="6"/>
      <c r="B3440" s="6"/>
      <c r="C3440" s="6"/>
      <c r="D3440" s="6"/>
      <c r="E3440" s="6"/>
      <c r="F3440" s="6" t="s">
        <v>96</v>
      </c>
      <c r="G3440" s="6"/>
      <c r="H3440" s="6" t="b">
        <v>0</v>
      </c>
      <c r="I3440" s="6" t="b">
        <v>0</v>
      </c>
      <c r="J3440" s="6" t="b">
        <v>0</v>
      </c>
      <c r="K3440" s="106"/>
      <c r="L3440" s="43"/>
      <c r="M3440" s="24"/>
      <c r="N3440" s="6"/>
      <c r="O3440" s="6" t="b">
        <v>0</v>
      </c>
      <c r="P3440" s="6"/>
      <c r="Q3440" s="6"/>
      <c r="R3440" s="6"/>
      <c r="S3440" s="6"/>
      <c r="T3440" s="6"/>
      <c r="U3440" s="6"/>
      <c r="V3440" s="6"/>
      <c r="W3440" s="6"/>
      <c r="X3440" s="6"/>
      <c r="Y3440" s="6"/>
      <c r="Z3440" s="43"/>
      <c r="AA3440" s="43"/>
      <c r="AB3440" s="43" t="s">
        <v>339</v>
      </c>
      <c r="AC3440" s="6" t="s">
        <v>339</v>
      </c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</row>
    <row r="3441">
      <c r="A3441" s="6"/>
      <c r="B3441" s="6"/>
      <c r="C3441" s="6"/>
      <c r="D3441" s="6"/>
      <c r="E3441" s="6"/>
      <c r="F3441" s="6" t="s">
        <v>96</v>
      </c>
      <c r="G3441" s="6"/>
      <c r="H3441" s="6" t="b">
        <v>0</v>
      </c>
      <c r="I3441" s="6" t="b">
        <v>0</v>
      </c>
      <c r="J3441" s="6" t="b">
        <v>0</v>
      </c>
      <c r="K3441" s="106"/>
      <c r="L3441" s="43"/>
      <c r="M3441" s="24"/>
      <c r="N3441" s="6"/>
      <c r="O3441" s="6" t="b">
        <v>0</v>
      </c>
      <c r="P3441" s="6"/>
      <c r="Q3441" s="6"/>
      <c r="R3441" s="6"/>
      <c r="S3441" s="6"/>
      <c r="T3441" s="6"/>
      <c r="U3441" s="6"/>
      <c r="V3441" s="6"/>
      <c r="W3441" s="6"/>
      <c r="X3441" s="6"/>
      <c r="Y3441" s="6"/>
      <c r="Z3441" s="43"/>
      <c r="AA3441" s="43"/>
      <c r="AB3441" s="43" t="s">
        <v>339</v>
      </c>
      <c r="AC3441" s="6" t="s">
        <v>339</v>
      </c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</row>
    <row r="3442">
      <c r="A3442" s="6"/>
      <c r="B3442" s="6"/>
      <c r="C3442" s="6"/>
      <c r="D3442" s="6"/>
      <c r="E3442" s="6"/>
      <c r="F3442" s="6" t="s">
        <v>96</v>
      </c>
      <c r="G3442" s="6"/>
      <c r="H3442" s="6" t="b">
        <v>0</v>
      </c>
      <c r="I3442" s="6" t="b">
        <v>0</v>
      </c>
      <c r="J3442" s="6" t="b">
        <v>0</v>
      </c>
      <c r="K3442" s="106"/>
      <c r="L3442" s="43"/>
      <c r="M3442" s="24"/>
      <c r="N3442" s="6"/>
      <c r="O3442" s="6" t="b">
        <v>0</v>
      </c>
      <c r="P3442" s="6"/>
      <c r="Q3442" s="6"/>
      <c r="R3442" s="6"/>
      <c r="S3442" s="6"/>
      <c r="T3442" s="6"/>
      <c r="U3442" s="6"/>
      <c r="V3442" s="6"/>
      <c r="W3442" s="6"/>
      <c r="X3442" s="6"/>
      <c r="Y3442" s="6"/>
      <c r="Z3442" s="43"/>
      <c r="AA3442" s="43"/>
      <c r="AB3442" s="43" t="s">
        <v>339</v>
      </c>
      <c r="AC3442" s="6" t="s">
        <v>339</v>
      </c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</row>
    <row r="3443">
      <c r="A3443" s="6"/>
      <c r="B3443" s="6"/>
      <c r="C3443" s="6"/>
      <c r="D3443" s="6"/>
      <c r="E3443" s="6"/>
      <c r="F3443" s="6" t="s">
        <v>96</v>
      </c>
      <c r="G3443" s="6"/>
      <c r="H3443" s="6" t="b">
        <v>0</v>
      </c>
      <c r="I3443" s="6" t="b">
        <v>0</v>
      </c>
      <c r="J3443" s="6" t="b">
        <v>0</v>
      </c>
      <c r="K3443" s="106"/>
      <c r="L3443" s="43"/>
      <c r="M3443" s="24"/>
      <c r="N3443" s="6"/>
      <c r="O3443" s="6" t="b">
        <v>0</v>
      </c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43"/>
      <c r="AA3443" s="43"/>
      <c r="AB3443" s="43" t="s">
        <v>339</v>
      </c>
      <c r="AC3443" s="6" t="s">
        <v>339</v>
      </c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</row>
    <row r="3444">
      <c r="A3444" s="6"/>
      <c r="B3444" s="6"/>
      <c r="C3444" s="6"/>
      <c r="D3444" s="6"/>
      <c r="E3444" s="6"/>
      <c r="F3444" s="6" t="s">
        <v>96</v>
      </c>
      <c r="G3444" s="6"/>
      <c r="H3444" s="6" t="b">
        <v>0</v>
      </c>
      <c r="I3444" s="6" t="b">
        <v>0</v>
      </c>
      <c r="J3444" s="6" t="b">
        <v>0</v>
      </c>
      <c r="K3444" s="106"/>
      <c r="L3444" s="43"/>
      <c r="M3444" s="24"/>
      <c r="N3444" s="6"/>
      <c r="O3444" s="6" t="b">
        <v>0</v>
      </c>
      <c r="P3444" s="6"/>
      <c r="Q3444" s="6"/>
      <c r="R3444" s="6"/>
      <c r="S3444" s="6"/>
      <c r="T3444" s="6"/>
      <c r="U3444" s="6"/>
      <c r="V3444" s="6"/>
      <c r="W3444" s="6"/>
      <c r="X3444" s="6"/>
      <c r="Y3444" s="6"/>
      <c r="Z3444" s="43"/>
      <c r="AA3444" s="43"/>
      <c r="AB3444" s="43" t="s">
        <v>339</v>
      </c>
      <c r="AC3444" s="6" t="s">
        <v>339</v>
      </c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</row>
    <row r="3445">
      <c r="A3445" s="6"/>
      <c r="B3445" s="6"/>
      <c r="C3445" s="6"/>
      <c r="D3445" s="6"/>
      <c r="E3445" s="6"/>
      <c r="F3445" s="6" t="s">
        <v>96</v>
      </c>
      <c r="G3445" s="6"/>
      <c r="H3445" s="6" t="b">
        <v>0</v>
      </c>
      <c r="I3445" s="6" t="b">
        <v>0</v>
      </c>
      <c r="J3445" s="6" t="b">
        <v>0</v>
      </c>
      <c r="K3445" s="106"/>
      <c r="L3445" s="43"/>
      <c r="M3445" s="24"/>
      <c r="N3445" s="6"/>
      <c r="O3445" s="6" t="b">
        <v>0</v>
      </c>
      <c r="P3445" s="6"/>
      <c r="Q3445" s="6"/>
      <c r="R3445" s="6"/>
      <c r="S3445" s="6"/>
      <c r="T3445" s="6"/>
      <c r="U3445" s="6"/>
      <c r="V3445" s="6"/>
      <c r="W3445" s="6"/>
      <c r="X3445" s="6"/>
      <c r="Y3445" s="6"/>
      <c r="Z3445" s="43"/>
      <c r="AA3445" s="43"/>
      <c r="AB3445" s="43" t="s">
        <v>339</v>
      </c>
      <c r="AC3445" s="6" t="s">
        <v>339</v>
      </c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</row>
    <row r="3446">
      <c r="A3446" s="6"/>
      <c r="B3446" s="6"/>
      <c r="C3446" s="6"/>
      <c r="D3446" s="6"/>
      <c r="E3446" s="6"/>
      <c r="F3446" s="6" t="s">
        <v>96</v>
      </c>
      <c r="G3446" s="6"/>
      <c r="H3446" s="6" t="b">
        <v>0</v>
      </c>
      <c r="I3446" s="6" t="b">
        <v>0</v>
      </c>
      <c r="J3446" s="6" t="b">
        <v>0</v>
      </c>
      <c r="K3446" s="106"/>
      <c r="L3446" s="43"/>
      <c r="M3446" s="24"/>
      <c r="N3446" s="6"/>
      <c r="O3446" s="6" t="b">
        <v>0</v>
      </c>
      <c r="P3446" s="6"/>
      <c r="Q3446" s="6"/>
      <c r="R3446" s="6"/>
      <c r="S3446" s="6"/>
      <c r="T3446" s="6"/>
      <c r="U3446" s="6"/>
      <c r="V3446" s="6"/>
      <c r="W3446" s="6"/>
      <c r="X3446" s="6"/>
      <c r="Y3446" s="6"/>
      <c r="Z3446" s="43"/>
      <c r="AA3446" s="43"/>
      <c r="AB3446" s="43" t="s">
        <v>339</v>
      </c>
      <c r="AC3446" s="6" t="s">
        <v>339</v>
      </c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</row>
    <row r="3447">
      <c r="A3447" s="6"/>
      <c r="B3447" s="6"/>
      <c r="C3447" s="6"/>
      <c r="D3447" s="6"/>
      <c r="E3447" s="6"/>
      <c r="F3447" s="6" t="s">
        <v>96</v>
      </c>
      <c r="G3447" s="6"/>
      <c r="H3447" s="6" t="b">
        <v>0</v>
      </c>
      <c r="I3447" s="6" t="b">
        <v>0</v>
      </c>
      <c r="J3447" s="6" t="b">
        <v>0</v>
      </c>
      <c r="K3447" s="106"/>
      <c r="L3447" s="43"/>
      <c r="M3447" s="24"/>
      <c r="N3447" s="6"/>
      <c r="O3447" s="6" t="b">
        <v>0</v>
      </c>
      <c r="P3447" s="6"/>
      <c r="Q3447" s="6"/>
      <c r="R3447" s="6"/>
      <c r="S3447" s="6"/>
      <c r="T3447" s="6"/>
      <c r="U3447" s="6"/>
      <c r="V3447" s="6"/>
      <c r="W3447" s="6"/>
      <c r="X3447" s="6"/>
      <c r="Y3447" s="6"/>
      <c r="Z3447" s="43"/>
      <c r="AA3447" s="43"/>
      <c r="AB3447" s="43" t="s">
        <v>339</v>
      </c>
      <c r="AC3447" s="6" t="s">
        <v>339</v>
      </c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</row>
    <row r="3448">
      <c r="A3448" s="6"/>
      <c r="B3448" s="6"/>
      <c r="C3448" s="6"/>
      <c r="D3448" s="6"/>
      <c r="E3448" s="6"/>
      <c r="F3448" s="6" t="s">
        <v>96</v>
      </c>
      <c r="G3448" s="6"/>
      <c r="H3448" s="6" t="b">
        <v>0</v>
      </c>
      <c r="I3448" s="6" t="b">
        <v>0</v>
      </c>
      <c r="J3448" s="6" t="b">
        <v>0</v>
      </c>
      <c r="K3448" s="106"/>
      <c r="L3448" s="43"/>
      <c r="M3448" s="24"/>
      <c r="N3448" s="6"/>
      <c r="O3448" s="6" t="b">
        <v>0</v>
      </c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43"/>
      <c r="AA3448" s="43"/>
      <c r="AB3448" s="43" t="s">
        <v>339</v>
      </c>
      <c r="AC3448" s="6" t="s">
        <v>339</v>
      </c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</row>
    <row r="3449">
      <c r="A3449" s="6"/>
      <c r="B3449" s="6"/>
      <c r="C3449" s="6"/>
      <c r="D3449" s="6"/>
      <c r="E3449" s="6"/>
      <c r="F3449" s="6" t="s">
        <v>96</v>
      </c>
      <c r="G3449" s="6"/>
      <c r="H3449" s="6" t="b">
        <v>0</v>
      </c>
      <c r="I3449" s="6" t="b">
        <v>0</v>
      </c>
      <c r="J3449" s="6" t="b">
        <v>0</v>
      </c>
      <c r="K3449" s="106"/>
      <c r="L3449" s="43"/>
      <c r="M3449" s="24"/>
      <c r="N3449" s="6"/>
      <c r="O3449" s="6" t="b">
        <v>0</v>
      </c>
      <c r="P3449" s="6"/>
      <c r="Q3449" s="6"/>
      <c r="R3449" s="6"/>
      <c r="S3449" s="6"/>
      <c r="T3449" s="6"/>
      <c r="U3449" s="6"/>
      <c r="V3449" s="6"/>
      <c r="W3449" s="6"/>
      <c r="X3449" s="6"/>
      <c r="Y3449" s="6"/>
      <c r="Z3449" s="43"/>
      <c r="AA3449" s="43"/>
      <c r="AB3449" s="43" t="s">
        <v>339</v>
      </c>
      <c r="AC3449" s="6" t="s">
        <v>339</v>
      </c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</row>
    <row r="3450">
      <c r="A3450" s="6"/>
      <c r="B3450" s="6"/>
      <c r="C3450" s="6"/>
      <c r="D3450" s="6"/>
      <c r="E3450" s="6"/>
      <c r="F3450" s="6" t="s">
        <v>96</v>
      </c>
      <c r="G3450" s="6"/>
      <c r="H3450" s="6" t="b">
        <v>0</v>
      </c>
      <c r="I3450" s="6" t="b">
        <v>0</v>
      </c>
      <c r="J3450" s="6" t="b">
        <v>0</v>
      </c>
      <c r="K3450" s="106"/>
      <c r="L3450" s="43"/>
      <c r="M3450" s="24"/>
      <c r="N3450" s="6"/>
      <c r="O3450" s="6" t="b">
        <v>0</v>
      </c>
      <c r="P3450" s="6"/>
      <c r="Q3450" s="6"/>
      <c r="R3450" s="6"/>
      <c r="S3450" s="6"/>
      <c r="T3450" s="6"/>
      <c r="U3450" s="6"/>
      <c r="V3450" s="6"/>
      <c r="W3450" s="6"/>
      <c r="X3450" s="6"/>
      <c r="Y3450" s="6"/>
      <c r="Z3450" s="43"/>
      <c r="AA3450" s="43"/>
      <c r="AB3450" s="43" t="s">
        <v>339</v>
      </c>
      <c r="AC3450" s="6" t="s">
        <v>339</v>
      </c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</row>
    <row r="3451">
      <c r="A3451" s="6"/>
      <c r="B3451" s="6"/>
      <c r="C3451" s="6"/>
      <c r="D3451" s="6"/>
      <c r="E3451" s="6"/>
      <c r="F3451" s="6" t="s">
        <v>96</v>
      </c>
      <c r="G3451" s="6"/>
      <c r="H3451" s="6" t="b">
        <v>0</v>
      </c>
      <c r="I3451" s="6" t="b">
        <v>0</v>
      </c>
      <c r="J3451" s="6" t="b">
        <v>0</v>
      </c>
      <c r="K3451" s="106"/>
      <c r="L3451" s="43"/>
      <c r="M3451" s="24"/>
      <c r="N3451" s="6"/>
      <c r="O3451" s="6" t="b">
        <v>0</v>
      </c>
      <c r="P3451" s="6"/>
      <c r="Q3451" s="6"/>
      <c r="R3451" s="6"/>
      <c r="S3451" s="6"/>
      <c r="T3451" s="6"/>
      <c r="U3451" s="6"/>
      <c r="V3451" s="6"/>
      <c r="W3451" s="6"/>
      <c r="X3451" s="6"/>
      <c r="Y3451" s="6"/>
      <c r="Z3451" s="43"/>
      <c r="AA3451" s="43"/>
      <c r="AB3451" s="43" t="s">
        <v>339</v>
      </c>
      <c r="AC3451" s="6" t="s">
        <v>339</v>
      </c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</row>
    <row r="3452">
      <c r="A3452" s="6"/>
      <c r="B3452" s="6"/>
      <c r="C3452" s="6"/>
      <c r="D3452" s="6"/>
      <c r="E3452" s="6"/>
      <c r="F3452" s="6" t="s">
        <v>96</v>
      </c>
      <c r="G3452" s="6"/>
      <c r="H3452" s="6" t="b">
        <v>0</v>
      </c>
      <c r="I3452" s="6" t="b">
        <v>0</v>
      </c>
      <c r="J3452" s="6" t="b">
        <v>0</v>
      </c>
      <c r="K3452" s="106"/>
      <c r="L3452" s="43"/>
      <c r="M3452" s="24"/>
      <c r="N3452" s="6"/>
      <c r="O3452" s="6" t="b">
        <v>0</v>
      </c>
      <c r="P3452" s="6"/>
      <c r="Q3452" s="6"/>
      <c r="R3452" s="6"/>
      <c r="S3452" s="6"/>
      <c r="T3452" s="6"/>
      <c r="U3452" s="6"/>
      <c r="V3452" s="6"/>
      <c r="W3452" s="6"/>
      <c r="X3452" s="6"/>
      <c r="Y3452" s="6"/>
      <c r="Z3452" s="43"/>
      <c r="AA3452" s="43"/>
      <c r="AB3452" s="43" t="s">
        <v>339</v>
      </c>
      <c r="AC3452" s="6" t="s">
        <v>339</v>
      </c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</row>
    <row r="3453">
      <c r="A3453" s="6"/>
      <c r="B3453" s="6"/>
      <c r="C3453" s="6"/>
      <c r="D3453" s="6"/>
      <c r="E3453" s="6"/>
      <c r="F3453" s="6" t="s">
        <v>96</v>
      </c>
      <c r="G3453" s="6"/>
      <c r="H3453" s="6" t="b">
        <v>0</v>
      </c>
      <c r="I3453" s="6" t="b">
        <v>0</v>
      </c>
      <c r="J3453" s="6" t="b">
        <v>0</v>
      </c>
      <c r="K3453" s="106"/>
      <c r="L3453" s="43"/>
      <c r="M3453" s="24"/>
      <c r="N3453" s="6"/>
      <c r="O3453" s="6" t="b">
        <v>0</v>
      </c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43"/>
      <c r="AA3453" s="43"/>
      <c r="AB3453" s="43" t="s">
        <v>339</v>
      </c>
      <c r="AC3453" s="6" t="s">
        <v>339</v>
      </c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  <c r="AQ3453" s="6"/>
      <c r="AR3453" s="6"/>
    </row>
    <row r="3454">
      <c r="A3454" s="6"/>
      <c r="B3454" s="6"/>
      <c r="C3454" s="6"/>
      <c r="D3454" s="6"/>
      <c r="E3454" s="6"/>
      <c r="F3454" s="6" t="s">
        <v>96</v>
      </c>
      <c r="G3454" s="6"/>
      <c r="H3454" s="6" t="b">
        <v>0</v>
      </c>
      <c r="I3454" s="6" t="b">
        <v>0</v>
      </c>
      <c r="J3454" s="6" t="b">
        <v>0</v>
      </c>
      <c r="K3454" s="106"/>
      <c r="L3454" s="43"/>
      <c r="M3454" s="24"/>
      <c r="N3454" s="6"/>
      <c r="O3454" s="6" t="b">
        <v>0</v>
      </c>
      <c r="P3454" s="6"/>
      <c r="Q3454" s="6"/>
      <c r="R3454" s="6"/>
      <c r="S3454" s="6"/>
      <c r="T3454" s="6"/>
      <c r="U3454" s="6"/>
      <c r="V3454" s="6"/>
      <c r="W3454" s="6"/>
      <c r="X3454" s="6"/>
      <c r="Y3454" s="6"/>
      <c r="Z3454" s="43"/>
      <c r="AA3454" s="43"/>
      <c r="AB3454" s="43" t="s">
        <v>339</v>
      </c>
      <c r="AC3454" s="6" t="s">
        <v>339</v>
      </c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</row>
    <row r="3455">
      <c r="A3455" s="6"/>
      <c r="B3455" s="6"/>
      <c r="C3455" s="6"/>
      <c r="D3455" s="6"/>
      <c r="E3455" s="6"/>
      <c r="F3455" s="6" t="s">
        <v>96</v>
      </c>
      <c r="G3455" s="6"/>
      <c r="H3455" s="6" t="b">
        <v>0</v>
      </c>
      <c r="I3455" s="6" t="b">
        <v>0</v>
      </c>
      <c r="J3455" s="6" t="b">
        <v>0</v>
      </c>
      <c r="K3455" s="106"/>
      <c r="L3455" s="43"/>
      <c r="M3455" s="24"/>
      <c r="N3455" s="6"/>
      <c r="O3455" s="6" t="b">
        <v>0</v>
      </c>
      <c r="P3455" s="6"/>
      <c r="Q3455" s="6"/>
      <c r="R3455" s="6"/>
      <c r="S3455" s="6"/>
      <c r="T3455" s="6"/>
      <c r="U3455" s="6"/>
      <c r="V3455" s="6"/>
      <c r="W3455" s="6"/>
      <c r="X3455" s="6"/>
      <c r="Y3455" s="6"/>
      <c r="Z3455" s="43"/>
      <c r="AA3455" s="43"/>
      <c r="AB3455" s="43" t="s">
        <v>339</v>
      </c>
      <c r="AC3455" s="6" t="s">
        <v>339</v>
      </c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</row>
    <row r="3456">
      <c r="A3456" s="6"/>
      <c r="B3456" s="6"/>
      <c r="C3456" s="6"/>
      <c r="D3456" s="6"/>
      <c r="E3456" s="6"/>
      <c r="F3456" s="6" t="s">
        <v>96</v>
      </c>
      <c r="G3456" s="6"/>
      <c r="H3456" s="6" t="b">
        <v>0</v>
      </c>
      <c r="I3456" s="6" t="b">
        <v>0</v>
      </c>
      <c r="J3456" s="6" t="b">
        <v>0</v>
      </c>
      <c r="K3456" s="106"/>
      <c r="L3456" s="43"/>
      <c r="M3456" s="24"/>
      <c r="N3456" s="6"/>
      <c r="O3456" s="6" t="b">
        <v>0</v>
      </c>
      <c r="P3456" s="6"/>
      <c r="Q3456" s="6"/>
      <c r="R3456" s="6"/>
      <c r="S3456" s="6"/>
      <c r="T3456" s="6"/>
      <c r="U3456" s="6"/>
      <c r="V3456" s="6"/>
      <c r="W3456" s="6"/>
      <c r="X3456" s="6"/>
      <c r="Y3456" s="6"/>
      <c r="Z3456" s="43"/>
      <c r="AA3456" s="43"/>
      <c r="AB3456" s="43" t="s">
        <v>339</v>
      </c>
      <c r="AC3456" s="6" t="s">
        <v>339</v>
      </c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</row>
    <row r="3457">
      <c r="A3457" s="6"/>
      <c r="B3457" s="6"/>
      <c r="C3457" s="6"/>
      <c r="D3457" s="6"/>
      <c r="E3457" s="6"/>
      <c r="F3457" s="6" t="s">
        <v>96</v>
      </c>
      <c r="G3457" s="6"/>
      <c r="H3457" s="6" t="b">
        <v>0</v>
      </c>
      <c r="I3457" s="6" t="b">
        <v>0</v>
      </c>
      <c r="J3457" s="6" t="b">
        <v>0</v>
      </c>
      <c r="K3457" s="106"/>
      <c r="L3457" s="43"/>
      <c r="M3457" s="24"/>
      <c r="N3457" s="6"/>
      <c r="O3457" s="6" t="b">
        <v>0</v>
      </c>
      <c r="P3457" s="6"/>
      <c r="Q3457" s="6"/>
      <c r="R3457" s="6"/>
      <c r="S3457" s="6"/>
      <c r="T3457" s="6"/>
      <c r="U3457" s="6"/>
      <c r="V3457" s="6"/>
      <c r="W3457" s="6"/>
      <c r="X3457" s="6"/>
      <c r="Y3457" s="6"/>
      <c r="Z3457" s="43"/>
      <c r="AA3457" s="43"/>
      <c r="AB3457" s="43" t="s">
        <v>339</v>
      </c>
      <c r="AC3457" s="6" t="s">
        <v>339</v>
      </c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</row>
    <row r="3458">
      <c r="A3458" s="6"/>
      <c r="B3458" s="6"/>
      <c r="C3458" s="6"/>
      <c r="D3458" s="6"/>
      <c r="E3458" s="6"/>
      <c r="F3458" s="6" t="s">
        <v>96</v>
      </c>
      <c r="G3458" s="6"/>
      <c r="H3458" s="6" t="b">
        <v>0</v>
      </c>
      <c r="I3458" s="6" t="b">
        <v>0</v>
      </c>
      <c r="J3458" s="6" t="b">
        <v>0</v>
      </c>
      <c r="K3458" s="106"/>
      <c r="L3458" s="43"/>
      <c r="M3458" s="24"/>
      <c r="N3458" s="6"/>
      <c r="O3458" s="6" t="b">
        <v>0</v>
      </c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43"/>
      <c r="AA3458" s="43"/>
      <c r="AB3458" s="43" t="s">
        <v>339</v>
      </c>
      <c r="AC3458" s="6" t="s">
        <v>339</v>
      </c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</row>
    <row r="3459">
      <c r="A3459" s="6"/>
      <c r="B3459" s="6"/>
      <c r="C3459" s="6"/>
      <c r="D3459" s="6"/>
      <c r="E3459" s="6"/>
      <c r="F3459" s="6" t="s">
        <v>96</v>
      </c>
      <c r="G3459" s="6"/>
      <c r="H3459" s="6" t="b">
        <v>0</v>
      </c>
      <c r="I3459" s="6" t="b">
        <v>0</v>
      </c>
      <c r="J3459" s="6" t="b">
        <v>0</v>
      </c>
      <c r="K3459" s="106"/>
      <c r="L3459" s="43"/>
      <c r="M3459" s="24"/>
      <c r="N3459" s="6"/>
      <c r="O3459" s="6" t="b">
        <v>0</v>
      </c>
      <c r="P3459" s="6"/>
      <c r="Q3459" s="6"/>
      <c r="R3459" s="6"/>
      <c r="S3459" s="6"/>
      <c r="T3459" s="6"/>
      <c r="U3459" s="6"/>
      <c r="V3459" s="6"/>
      <c r="W3459" s="6"/>
      <c r="X3459" s="6"/>
      <c r="Y3459" s="6"/>
      <c r="Z3459" s="43"/>
      <c r="AA3459" s="43"/>
      <c r="AB3459" s="43" t="s">
        <v>339</v>
      </c>
      <c r="AC3459" s="6" t="s">
        <v>339</v>
      </c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</row>
    <row r="3460">
      <c r="A3460" s="6"/>
      <c r="B3460" s="6"/>
      <c r="C3460" s="6"/>
      <c r="D3460" s="6"/>
      <c r="E3460" s="6"/>
      <c r="F3460" s="6" t="s">
        <v>96</v>
      </c>
      <c r="G3460" s="6"/>
      <c r="H3460" s="6" t="b">
        <v>0</v>
      </c>
      <c r="I3460" s="6" t="b">
        <v>0</v>
      </c>
      <c r="J3460" s="6" t="b">
        <v>0</v>
      </c>
      <c r="K3460" s="106"/>
      <c r="L3460" s="43"/>
      <c r="M3460" s="24"/>
      <c r="N3460" s="6"/>
      <c r="O3460" s="6" t="b">
        <v>0</v>
      </c>
      <c r="P3460" s="6"/>
      <c r="Q3460" s="6"/>
      <c r="R3460" s="6"/>
      <c r="S3460" s="6"/>
      <c r="T3460" s="6"/>
      <c r="U3460" s="6"/>
      <c r="V3460" s="6"/>
      <c r="W3460" s="6"/>
      <c r="X3460" s="6"/>
      <c r="Y3460" s="6"/>
      <c r="Z3460" s="43"/>
      <c r="AA3460" s="43"/>
      <c r="AB3460" s="43" t="s">
        <v>339</v>
      </c>
      <c r="AC3460" s="6" t="s">
        <v>339</v>
      </c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</row>
    <row r="3461">
      <c r="A3461" s="6"/>
      <c r="B3461" s="6"/>
      <c r="C3461" s="6"/>
      <c r="D3461" s="6"/>
      <c r="E3461" s="6"/>
      <c r="F3461" s="6" t="s">
        <v>96</v>
      </c>
      <c r="G3461" s="6"/>
      <c r="H3461" s="6" t="b">
        <v>0</v>
      </c>
      <c r="I3461" s="6" t="b">
        <v>0</v>
      </c>
      <c r="J3461" s="6" t="b">
        <v>0</v>
      </c>
      <c r="K3461" s="106"/>
      <c r="L3461" s="43"/>
      <c r="M3461" s="24"/>
      <c r="N3461" s="6"/>
      <c r="O3461" s="6" t="b">
        <v>0</v>
      </c>
      <c r="P3461" s="6"/>
      <c r="Q3461" s="6"/>
      <c r="R3461" s="6"/>
      <c r="S3461" s="6"/>
      <c r="T3461" s="6"/>
      <c r="U3461" s="6"/>
      <c r="V3461" s="6"/>
      <c r="W3461" s="6"/>
      <c r="X3461" s="6"/>
      <c r="Y3461" s="6"/>
      <c r="Z3461" s="43"/>
      <c r="AA3461" s="43"/>
      <c r="AB3461" s="43" t="s">
        <v>339</v>
      </c>
      <c r="AC3461" s="6" t="s">
        <v>339</v>
      </c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</row>
    <row r="3462">
      <c r="A3462" s="6"/>
      <c r="B3462" s="6"/>
      <c r="C3462" s="6"/>
      <c r="D3462" s="6"/>
      <c r="E3462" s="6"/>
      <c r="F3462" s="6" t="s">
        <v>96</v>
      </c>
      <c r="G3462" s="6"/>
      <c r="H3462" s="6" t="b">
        <v>0</v>
      </c>
      <c r="I3462" s="6" t="b">
        <v>0</v>
      </c>
      <c r="J3462" s="6" t="b">
        <v>0</v>
      </c>
      <c r="K3462" s="106"/>
      <c r="L3462" s="43"/>
      <c r="M3462" s="24"/>
      <c r="N3462" s="6"/>
      <c r="O3462" s="6" t="b">
        <v>0</v>
      </c>
      <c r="P3462" s="6"/>
      <c r="Q3462" s="6"/>
      <c r="R3462" s="6"/>
      <c r="S3462" s="6"/>
      <c r="T3462" s="6"/>
      <c r="U3462" s="6"/>
      <c r="V3462" s="6"/>
      <c r="W3462" s="6"/>
      <c r="X3462" s="6"/>
      <c r="Y3462" s="6"/>
      <c r="Z3462" s="43"/>
      <c r="AA3462" s="43"/>
      <c r="AB3462" s="43" t="s">
        <v>339</v>
      </c>
      <c r="AC3462" s="6" t="s">
        <v>339</v>
      </c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</row>
    <row r="3463">
      <c r="A3463" s="6"/>
      <c r="B3463" s="6"/>
      <c r="C3463" s="6"/>
      <c r="D3463" s="6"/>
      <c r="E3463" s="6"/>
      <c r="F3463" s="6" t="s">
        <v>96</v>
      </c>
      <c r="G3463" s="6"/>
      <c r="H3463" s="6" t="b">
        <v>0</v>
      </c>
      <c r="I3463" s="6" t="b">
        <v>0</v>
      </c>
      <c r="J3463" s="6" t="b">
        <v>0</v>
      </c>
      <c r="K3463" s="106"/>
      <c r="L3463" s="43"/>
      <c r="M3463" s="24"/>
      <c r="N3463" s="6"/>
      <c r="O3463" s="6" t="b">
        <v>0</v>
      </c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43"/>
      <c r="AA3463" s="43"/>
      <c r="AB3463" s="43" t="s">
        <v>339</v>
      </c>
      <c r="AC3463" s="6" t="s">
        <v>339</v>
      </c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</row>
    <row r="3464">
      <c r="A3464" s="6"/>
      <c r="B3464" s="6"/>
      <c r="C3464" s="6"/>
      <c r="D3464" s="6"/>
      <c r="E3464" s="6"/>
      <c r="F3464" s="6" t="s">
        <v>96</v>
      </c>
      <c r="G3464" s="6"/>
      <c r="H3464" s="6" t="b">
        <v>0</v>
      </c>
      <c r="I3464" s="6" t="b">
        <v>0</v>
      </c>
      <c r="J3464" s="6" t="b">
        <v>0</v>
      </c>
      <c r="K3464" s="106"/>
      <c r="L3464" s="43"/>
      <c r="M3464" s="24"/>
      <c r="N3464" s="6"/>
      <c r="O3464" s="6" t="b">
        <v>0</v>
      </c>
      <c r="P3464" s="6"/>
      <c r="Q3464" s="6"/>
      <c r="R3464" s="6"/>
      <c r="S3464" s="6"/>
      <c r="T3464" s="6"/>
      <c r="U3464" s="6"/>
      <c r="V3464" s="6"/>
      <c r="W3464" s="6"/>
      <c r="X3464" s="6"/>
      <c r="Y3464" s="6"/>
      <c r="Z3464" s="43"/>
      <c r="AA3464" s="43"/>
      <c r="AB3464" s="43" t="s">
        <v>339</v>
      </c>
      <c r="AC3464" s="6" t="s">
        <v>339</v>
      </c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</row>
    <row r="3465">
      <c r="A3465" s="6"/>
      <c r="B3465" s="6"/>
      <c r="C3465" s="6"/>
      <c r="D3465" s="6"/>
      <c r="E3465" s="6"/>
      <c r="F3465" s="6" t="s">
        <v>96</v>
      </c>
      <c r="G3465" s="6"/>
      <c r="H3465" s="6" t="b">
        <v>0</v>
      </c>
      <c r="I3465" s="6" t="b">
        <v>0</v>
      </c>
      <c r="J3465" s="6" t="b">
        <v>0</v>
      </c>
      <c r="K3465" s="106"/>
      <c r="L3465" s="43"/>
      <c r="M3465" s="24"/>
      <c r="N3465" s="6"/>
      <c r="O3465" s="6" t="b">
        <v>0</v>
      </c>
      <c r="P3465" s="6"/>
      <c r="Q3465" s="6"/>
      <c r="R3465" s="6"/>
      <c r="S3465" s="6"/>
      <c r="T3465" s="6"/>
      <c r="U3465" s="6"/>
      <c r="V3465" s="6"/>
      <c r="W3465" s="6"/>
      <c r="X3465" s="6"/>
      <c r="Y3465" s="6"/>
      <c r="Z3465" s="43"/>
      <c r="AA3465" s="43"/>
      <c r="AB3465" s="43" t="s">
        <v>339</v>
      </c>
      <c r="AC3465" s="6" t="s">
        <v>339</v>
      </c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</row>
    <row r="3466">
      <c r="A3466" s="6"/>
      <c r="B3466" s="6"/>
      <c r="C3466" s="6"/>
      <c r="D3466" s="6"/>
      <c r="E3466" s="6"/>
      <c r="F3466" s="6" t="s">
        <v>96</v>
      </c>
      <c r="G3466" s="6"/>
      <c r="H3466" s="6" t="b">
        <v>0</v>
      </c>
      <c r="I3466" s="6" t="b">
        <v>0</v>
      </c>
      <c r="J3466" s="6" t="b">
        <v>0</v>
      </c>
      <c r="K3466" s="106"/>
      <c r="L3466" s="43"/>
      <c r="M3466" s="24"/>
      <c r="N3466" s="6"/>
      <c r="O3466" s="6" t="b">
        <v>0</v>
      </c>
      <c r="P3466" s="6"/>
      <c r="Q3466" s="6"/>
      <c r="R3466" s="6"/>
      <c r="S3466" s="6"/>
      <c r="T3466" s="6"/>
      <c r="U3466" s="6"/>
      <c r="V3466" s="6"/>
      <c r="W3466" s="6"/>
      <c r="X3466" s="6"/>
      <c r="Y3466" s="6"/>
      <c r="Z3466" s="43"/>
      <c r="AA3466" s="43"/>
      <c r="AB3466" s="43" t="s">
        <v>339</v>
      </c>
      <c r="AC3466" s="6" t="s">
        <v>339</v>
      </c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</row>
    <row r="3467">
      <c r="A3467" s="6"/>
      <c r="B3467" s="6"/>
      <c r="C3467" s="6"/>
      <c r="D3467" s="6"/>
      <c r="E3467" s="6"/>
      <c r="F3467" s="6" t="s">
        <v>96</v>
      </c>
      <c r="G3467" s="6"/>
      <c r="H3467" s="6" t="b">
        <v>0</v>
      </c>
      <c r="I3467" s="6" t="b">
        <v>0</v>
      </c>
      <c r="J3467" s="6" t="b">
        <v>0</v>
      </c>
      <c r="K3467" s="106"/>
      <c r="L3467" s="43"/>
      <c r="M3467" s="24"/>
      <c r="N3467" s="6"/>
      <c r="O3467" s="6" t="b">
        <v>0</v>
      </c>
      <c r="P3467" s="6"/>
      <c r="Q3467" s="6"/>
      <c r="R3467" s="6"/>
      <c r="S3467" s="6"/>
      <c r="T3467" s="6"/>
      <c r="U3467" s="6"/>
      <c r="V3467" s="6"/>
      <c r="W3467" s="6"/>
      <c r="X3467" s="6"/>
      <c r="Y3467" s="6"/>
      <c r="Z3467" s="43"/>
      <c r="AA3467" s="43"/>
      <c r="AB3467" s="43" t="s">
        <v>339</v>
      </c>
      <c r="AC3467" s="6" t="s">
        <v>339</v>
      </c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</row>
    <row r="3468">
      <c r="A3468" s="6"/>
      <c r="B3468" s="6"/>
      <c r="C3468" s="6"/>
      <c r="D3468" s="6"/>
      <c r="E3468" s="6"/>
      <c r="F3468" s="6" t="s">
        <v>96</v>
      </c>
      <c r="G3468" s="6"/>
      <c r="H3468" s="6" t="b">
        <v>0</v>
      </c>
      <c r="I3468" s="6" t="b">
        <v>0</v>
      </c>
      <c r="J3468" s="6" t="b">
        <v>0</v>
      </c>
      <c r="K3468" s="106"/>
      <c r="L3468" s="43"/>
      <c r="M3468" s="24"/>
      <c r="N3468" s="6"/>
      <c r="O3468" s="6" t="b">
        <v>0</v>
      </c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43"/>
      <c r="AA3468" s="43"/>
      <c r="AB3468" s="43" t="s">
        <v>339</v>
      </c>
      <c r="AC3468" s="6" t="s">
        <v>339</v>
      </c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</row>
    <row r="3469">
      <c r="A3469" s="6"/>
      <c r="B3469" s="6"/>
      <c r="C3469" s="6"/>
      <c r="D3469" s="6"/>
      <c r="E3469" s="6"/>
      <c r="F3469" s="6" t="s">
        <v>96</v>
      </c>
      <c r="G3469" s="6"/>
      <c r="H3469" s="6" t="b">
        <v>0</v>
      </c>
      <c r="I3469" s="6" t="b">
        <v>0</v>
      </c>
      <c r="J3469" s="6" t="b">
        <v>0</v>
      </c>
      <c r="K3469" s="106"/>
      <c r="L3469" s="43"/>
      <c r="M3469" s="24"/>
      <c r="N3469" s="6"/>
      <c r="O3469" s="6" t="b">
        <v>0</v>
      </c>
      <c r="P3469" s="6"/>
      <c r="Q3469" s="6"/>
      <c r="R3469" s="6"/>
      <c r="S3469" s="6"/>
      <c r="T3469" s="6"/>
      <c r="U3469" s="6"/>
      <c r="V3469" s="6"/>
      <c r="W3469" s="6"/>
      <c r="X3469" s="6"/>
      <c r="Y3469" s="6"/>
      <c r="Z3469" s="43"/>
      <c r="AA3469" s="43"/>
      <c r="AB3469" s="43" t="s">
        <v>339</v>
      </c>
      <c r="AC3469" s="6" t="s">
        <v>339</v>
      </c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</row>
    <row r="3470">
      <c r="A3470" s="6"/>
      <c r="B3470" s="6"/>
      <c r="C3470" s="6"/>
      <c r="D3470" s="6"/>
      <c r="E3470" s="6"/>
      <c r="F3470" s="6" t="s">
        <v>96</v>
      </c>
      <c r="G3470" s="6"/>
      <c r="H3470" s="6" t="b">
        <v>0</v>
      </c>
      <c r="I3470" s="6" t="b">
        <v>0</v>
      </c>
      <c r="J3470" s="6" t="b">
        <v>0</v>
      </c>
      <c r="K3470" s="106"/>
      <c r="L3470" s="43"/>
      <c r="M3470" s="24"/>
      <c r="N3470" s="6"/>
      <c r="O3470" s="6" t="b">
        <v>0</v>
      </c>
      <c r="P3470" s="6"/>
      <c r="Q3470" s="6"/>
      <c r="R3470" s="6"/>
      <c r="S3470" s="6"/>
      <c r="T3470" s="6"/>
      <c r="U3470" s="6"/>
      <c r="V3470" s="6"/>
      <c r="W3470" s="6"/>
      <c r="X3470" s="6"/>
      <c r="Y3470" s="6"/>
      <c r="Z3470" s="43"/>
      <c r="AA3470" s="43"/>
      <c r="AB3470" s="43" t="s">
        <v>339</v>
      </c>
      <c r="AC3470" s="6" t="s">
        <v>339</v>
      </c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</row>
    <row r="3471">
      <c r="A3471" s="6"/>
      <c r="B3471" s="6"/>
      <c r="C3471" s="6"/>
      <c r="D3471" s="6"/>
      <c r="E3471" s="6"/>
      <c r="F3471" s="6" t="s">
        <v>96</v>
      </c>
      <c r="G3471" s="6"/>
      <c r="H3471" s="6" t="b">
        <v>0</v>
      </c>
      <c r="I3471" s="6" t="b">
        <v>0</v>
      </c>
      <c r="J3471" s="6" t="b">
        <v>0</v>
      </c>
      <c r="K3471" s="106"/>
      <c r="L3471" s="43"/>
      <c r="M3471" s="24"/>
      <c r="N3471" s="6"/>
      <c r="O3471" s="6" t="b">
        <v>0</v>
      </c>
      <c r="P3471" s="6"/>
      <c r="Q3471" s="6"/>
      <c r="R3471" s="6"/>
      <c r="S3471" s="6"/>
      <c r="T3471" s="6"/>
      <c r="U3471" s="6"/>
      <c r="V3471" s="6"/>
      <c r="W3471" s="6"/>
      <c r="X3471" s="6"/>
      <c r="Y3471" s="6"/>
      <c r="Z3471" s="43"/>
      <c r="AA3471" s="43"/>
      <c r="AB3471" s="43" t="s">
        <v>339</v>
      </c>
      <c r="AC3471" s="6" t="s">
        <v>339</v>
      </c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</row>
    <row r="3472">
      <c r="A3472" s="6"/>
      <c r="B3472" s="6"/>
      <c r="C3472" s="6"/>
      <c r="D3472" s="6"/>
      <c r="E3472" s="6"/>
      <c r="F3472" s="6" t="s">
        <v>96</v>
      </c>
      <c r="G3472" s="6"/>
      <c r="H3472" s="6" t="b">
        <v>0</v>
      </c>
      <c r="I3472" s="6" t="b">
        <v>0</v>
      </c>
      <c r="J3472" s="6" t="b">
        <v>0</v>
      </c>
      <c r="K3472" s="106"/>
      <c r="L3472" s="43"/>
      <c r="M3472" s="24"/>
      <c r="N3472" s="6"/>
      <c r="O3472" s="6" t="b">
        <v>0</v>
      </c>
      <c r="P3472" s="6"/>
      <c r="Q3472" s="6"/>
      <c r="R3472" s="6"/>
      <c r="S3472" s="6"/>
      <c r="T3472" s="6"/>
      <c r="U3472" s="6"/>
      <c r="V3472" s="6"/>
      <c r="W3472" s="6"/>
      <c r="X3472" s="6"/>
      <c r="Y3472" s="6"/>
      <c r="Z3472" s="43"/>
      <c r="AA3472" s="43"/>
      <c r="AB3472" s="43" t="s">
        <v>339</v>
      </c>
      <c r="AC3472" s="6" t="s">
        <v>339</v>
      </c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</row>
    <row r="3473">
      <c r="A3473" s="6"/>
      <c r="B3473" s="6"/>
      <c r="C3473" s="6"/>
      <c r="D3473" s="6"/>
      <c r="E3473" s="6"/>
      <c r="F3473" s="6" t="s">
        <v>96</v>
      </c>
      <c r="G3473" s="6"/>
      <c r="H3473" s="6" t="b">
        <v>0</v>
      </c>
      <c r="I3473" s="6" t="b">
        <v>0</v>
      </c>
      <c r="J3473" s="6" t="b">
        <v>0</v>
      </c>
      <c r="K3473" s="106"/>
      <c r="L3473" s="43"/>
      <c r="M3473" s="24"/>
      <c r="N3473" s="6"/>
      <c r="O3473" s="6" t="b">
        <v>0</v>
      </c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43"/>
      <c r="AA3473" s="43"/>
      <c r="AB3473" s="43" t="s">
        <v>339</v>
      </c>
      <c r="AC3473" s="6" t="s">
        <v>339</v>
      </c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</row>
    <row r="3474">
      <c r="A3474" s="6"/>
      <c r="B3474" s="6"/>
      <c r="C3474" s="6"/>
      <c r="D3474" s="6"/>
      <c r="E3474" s="6"/>
      <c r="F3474" s="6" t="s">
        <v>96</v>
      </c>
      <c r="G3474" s="6"/>
      <c r="H3474" s="6" t="b">
        <v>0</v>
      </c>
      <c r="I3474" s="6" t="b">
        <v>0</v>
      </c>
      <c r="J3474" s="6" t="b">
        <v>0</v>
      </c>
      <c r="K3474" s="106"/>
      <c r="L3474" s="43"/>
      <c r="M3474" s="24"/>
      <c r="N3474" s="6"/>
      <c r="O3474" s="6" t="b">
        <v>0</v>
      </c>
      <c r="P3474" s="6"/>
      <c r="Q3474" s="6"/>
      <c r="R3474" s="6"/>
      <c r="S3474" s="6"/>
      <c r="T3474" s="6"/>
      <c r="U3474" s="6"/>
      <c r="V3474" s="6"/>
      <c r="W3474" s="6"/>
      <c r="X3474" s="6"/>
      <c r="Y3474" s="6"/>
      <c r="Z3474" s="43"/>
      <c r="AA3474" s="43"/>
      <c r="AB3474" s="43" t="s">
        <v>339</v>
      </c>
      <c r="AC3474" s="6" t="s">
        <v>339</v>
      </c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</row>
    <row r="3475">
      <c r="A3475" s="6"/>
      <c r="B3475" s="6"/>
      <c r="C3475" s="6"/>
      <c r="D3475" s="6"/>
      <c r="E3475" s="6"/>
      <c r="F3475" s="6" t="s">
        <v>96</v>
      </c>
      <c r="G3475" s="6"/>
      <c r="H3475" s="6" t="b">
        <v>0</v>
      </c>
      <c r="I3475" s="6" t="b">
        <v>0</v>
      </c>
      <c r="J3475" s="6" t="b">
        <v>0</v>
      </c>
      <c r="K3475" s="106"/>
      <c r="L3475" s="43"/>
      <c r="M3475" s="24"/>
      <c r="N3475" s="6"/>
      <c r="O3475" s="6" t="b">
        <v>0</v>
      </c>
      <c r="P3475" s="6"/>
      <c r="Q3475" s="6"/>
      <c r="R3475" s="6"/>
      <c r="S3475" s="6"/>
      <c r="T3475" s="6"/>
      <c r="U3475" s="6"/>
      <c r="V3475" s="6"/>
      <c r="W3475" s="6"/>
      <c r="X3475" s="6"/>
      <c r="Y3475" s="6"/>
      <c r="Z3475" s="43"/>
      <c r="AA3475" s="43"/>
      <c r="AB3475" s="43" t="s">
        <v>339</v>
      </c>
      <c r="AC3475" s="6" t="s">
        <v>339</v>
      </c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</row>
    <row r="3476">
      <c r="A3476" s="6"/>
      <c r="B3476" s="6"/>
      <c r="C3476" s="6"/>
      <c r="D3476" s="6"/>
      <c r="E3476" s="6"/>
      <c r="F3476" s="6" t="s">
        <v>96</v>
      </c>
      <c r="G3476" s="6"/>
      <c r="H3476" s="6" t="b">
        <v>0</v>
      </c>
      <c r="I3476" s="6" t="b">
        <v>0</v>
      </c>
      <c r="J3476" s="6" t="b">
        <v>0</v>
      </c>
      <c r="K3476" s="106"/>
      <c r="L3476" s="43"/>
      <c r="M3476" s="24"/>
      <c r="N3476" s="6"/>
      <c r="O3476" s="6" t="b">
        <v>0</v>
      </c>
      <c r="P3476" s="6"/>
      <c r="Q3476" s="6"/>
      <c r="R3476" s="6"/>
      <c r="S3476" s="6"/>
      <c r="T3476" s="6"/>
      <c r="U3476" s="6"/>
      <c r="V3476" s="6"/>
      <c r="W3476" s="6"/>
      <c r="X3476" s="6"/>
      <c r="Y3476" s="6"/>
      <c r="Z3476" s="43"/>
      <c r="AA3476" s="43"/>
      <c r="AB3476" s="43" t="s">
        <v>339</v>
      </c>
      <c r="AC3476" s="6" t="s">
        <v>339</v>
      </c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</row>
    <row r="3477">
      <c r="A3477" s="6"/>
      <c r="B3477" s="6"/>
      <c r="C3477" s="6"/>
      <c r="D3477" s="6"/>
      <c r="E3477" s="6"/>
      <c r="F3477" s="6" t="s">
        <v>96</v>
      </c>
      <c r="G3477" s="6"/>
      <c r="H3477" s="6" t="b">
        <v>0</v>
      </c>
      <c r="I3477" s="6" t="b">
        <v>0</v>
      </c>
      <c r="J3477" s="6" t="b">
        <v>0</v>
      </c>
      <c r="K3477" s="106"/>
      <c r="L3477" s="43"/>
      <c r="M3477" s="24"/>
      <c r="N3477" s="6"/>
      <c r="O3477" s="6" t="b">
        <v>0</v>
      </c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43"/>
      <c r="AA3477" s="43"/>
      <c r="AB3477" s="43" t="s">
        <v>339</v>
      </c>
      <c r="AC3477" s="6" t="s">
        <v>339</v>
      </c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</row>
    <row r="3478">
      <c r="A3478" s="6"/>
      <c r="B3478" s="6"/>
      <c r="C3478" s="6"/>
      <c r="D3478" s="6"/>
      <c r="E3478" s="6"/>
      <c r="F3478" s="6" t="s">
        <v>96</v>
      </c>
      <c r="G3478" s="6"/>
      <c r="H3478" s="6" t="b">
        <v>0</v>
      </c>
      <c r="I3478" s="6" t="b">
        <v>0</v>
      </c>
      <c r="J3478" s="6" t="b">
        <v>0</v>
      </c>
      <c r="K3478" s="106"/>
      <c r="L3478" s="43"/>
      <c r="M3478" s="24"/>
      <c r="N3478" s="6"/>
      <c r="O3478" s="6" t="b">
        <v>0</v>
      </c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43"/>
      <c r="AA3478" s="43"/>
      <c r="AB3478" s="43" t="s">
        <v>339</v>
      </c>
      <c r="AC3478" s="6" t="s">
        <v>339</v>
      </c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</row>
    <row r="3479">
      <c r="A3479" s="6"/>
      <c r="B3479" s="6"/>
      <c r="C3479" s="6"/>
      <c r="D3479" s="6"/>
      <c r="E3479" s="6"/>
      <c r="F3479" s="6" t="s">
        <v>96</v>
      </c>
      <c r="G3479" s="6"/>
      <c r="H3479" s="6" t="b">
        <v>0</v>
      </c>
      <c r="I3479" s="6" t="b">
        <v>0</v>
      </c>
      <c r="J3479" s="6" t="b">
        <v>0</v>
      </c>
      <c r="K3479" s="106"/>
      <c r="L3479" s="43"/>
      <c r="M3479" s="24"/>
      <c r="N3479" s="6"/>
      <c r="O3479" s="6" t="b">
        <v>0</v>
      </c>
      <c r="P3479" s="6"/>
      <c r="Q3479" s="6"/>
      <c r="R3479" s="6"/>
      <c r="S3479" s="6"/>
      <c r="T3479" s="6"/>
      <c r="U3479" s="6"/>
      <c r="V3479" s="6"/>
      <c r="W3479" s="6"/>
      <c r="X3479" s="6"/>
      <c r="Y3479" s="6"/>
      <c r="Z3479" s="43"/>
      <c r="AA3479" s="43"/>
      <c r="AB3479" s="43" t="s">
        <v>339</v>
      </c>
      <c r="AC3479" s="6" t="s">
        <v>339</v>
      </c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</row>
    <row r="3480">
      <c r="A3480" s="6"/>
      <c r="B3480" s="6"/>
      <c r="C3480" s="6"/>
      <c r="D3480" s="6"/>
      <c r="E3480" s="6"/>
      <c r="F3480" s="6" t="s">
        <v>96</v>
      </c>
      <c r="G3480" s="6"/>
      <c r="H3480" s="6" t="b">
        <v>0</v>
      </c>
      <c r="I3480" s="6" t="b">
        <v>0</v>
      </c>
      <c r="J3480" s="6" t="b">
        <v>0</v>
      </c>
      <c r="K3480" s="106"/>
      <c r="L3480" s="43"/>
      <c r="M3480" s="24"/>
      <c r="N3480" s="6"/>
      <c r="O3480" s="6" t="b">
        <v>0</v>
      </c>
      <c r="P3480" s="6"/>
      <c r="Q3480" s="6"/>
      <c r="R3480" s="6"/>
      <c r="S3480" s="6"/>
      <c r="T3480" s="6"/>
      <c r="U3480" s="6"/>
      <c r="V3480" s="6"/>
      <c r="W3480" s="6"/>
      <c r="X3480" s="6"/>
      <c r="Y3480" s="6"/>
      <c r="Z3480" s="43"/>
      <c r="AA3480" s="43"/>
      <c r="AB3480" s="43" t="s">
        <v>339</v>
      </c>
      <c r="AC3480" s="6" t="s">
        <v>339</v>
      </c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</row>
    <row r="3481">
      <c r="A3481" s="6"/>
      <c r="B3481" s="6"/>
      <c r="C3481" s="6"/>
      <c r="D3481" s="6"/>
      <c r="E3481" s="6"/>
      <c r="F3481" s="6" t="s">
        <v>96</v>
      </c>
      <c r="G3481" s="6"/>
      <c r="H3481" s="6" t="b">
        <v>0</v>
      </c>
      <c r="I3481" s="6" t="b">
        <v>0</v>
      </c>
      <c r="J3481" s="6" t="b">
        <v>0</v>
      </c>
      <c r="K3481" s="106"/>
      <c r="L3481" s="43"/>
      <c r="M3481" s="24"/>
      <c r="N3481" s="6"/>
      <c r="O3481" s="6" t="b">
        <v>0</v>
      </c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43"/>
      <c r="AA3481" s="43"/>
      <c r="AB3481" s="43" t="s">
        <v>339</v>
      </c>
      <c r="AC3481" s="6" t="s">
        <v>339</v>
      </c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</row>
    <row r="3482">
      <c r="A3482" s="6"/>
      <c r="B3482" s="6"/>
      <c r="C3482" s="6"/>
      <c r="D3482" s="6"/>
      <c r="E3482" s="6"/>
      <c r="F3482" s="6" t="s">
        <v>96</v>
      </c>
      <c r="G3482" s="6"/>
      <c r="H3482" s="6" t="b">
        <v>0</v>
      </c>
      <c r="I3482" s="6" t="b">
        <v>0</v>
      </c>
      <c r="J3482" s="6" t="b">
        <v>0</v>
      </c>
      <c r="K3482" s="106"/>
      <c r="L3482" s="43"/>
      <c r="M3482" s="24"/>
      <c r="N3482" s="6"/>
      <c r="O3482" s="6" t="b">
        <v>0</v>
      </c>
      <c r="P3482" s="6"/>
      <c r="Q3482" s="6"/>
      <c r="R3482" s="6"/>
      <c r="S3482" s="6"/>
      <c r="T3482" s="6"/>
      <c r="U3482" s="6"/>
      <c r="V3482" s="6"/>
      <c r="W3482" s="6"/>
      <c r="X3482" s="6"/>
      <c r="Y3482" s="6"/>
      <c r="Z3482" s="43"/>
      <c r="AA3482" s="43"/>
      <c r="AB3482" s="43" t="s">
        <v>339</v>
      </c>
      <c r="AC3482" s="6" t="s">
        <v>339</v>
      </c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</row>
    <row r="3483">
      <c r="A3483" s="6"/>
      <c r="B3483" s="6"/>
      <c r="C3483" s="6"/>
      <c r="D3483" s="6"/>
      <c r="E3483" s="6"/>
      <c r="F3483" s="6" t="s">
        <v>96</v>
      </c>
      <c r="G3483" s="6"/>
      <c r="H3483" s="6" t="b">
        <v>0</v>
      </c>
      <c r="I3483" s="6" t="b">
        <v>0</v>
      </c>
      <c r="J3483" s="6" t="b">
        <v>0</v>
      </c>
      <c r="K3483" s="106"/>
      <c r="L3483" s="43"/>
      <c r="M3483" s="24"/>
      <c r="N3483" s="6"/>
      <c r="O3483" s="6" t="b">
        <v>0</v>
      </c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43"/>
      <c r="AA3483" s="43"/>
      <c r="AB3483" s="43" t="s">
        <v>339</v>
      </c>
      <c r="AC3483" s="6" t="s">
        <v>339</v>
      </c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</row>
    <row r="3484">
      <c r="A3484" s="6"/>
      <c r="B3484" s="6"/>
      <c r="C3484" s="6"/>
      <c r="D3484" s="6"/>
      <c r="E3484" s="6"/>
      <c r="F3484" s="6" t="s">
        <v>96</v>
      </c>
      <c r="G3484" s="6"/>
      <c r="H3484" s="6" t="b">
        <v>0</v>
      </c>
      <c r="I3484" s="6" t="b">
        <v>0</v>
      </c>
      <c r="J3484" s="6" t="b">
        <v>0</v>
      </c>
      <c r="K3484" s="106"/>
      <c r="L3484" s="43"/>
      <c r="M3484" s="24"/>
      <c r="N3484" s="6"/>
      <c r="O3484" s="6" t="b">
        <v>0</v>
      </c>
      <c r="P3484" s="6"/>
      <c r="Q3484" s="6"/>
      <c r="R3484" s="6"/>
      <c r="S3484" s="6"/>
      <c r="T3484" s="6"/>
      <c r="U3484" s="6"/>
      <c r="V3484" s="6"/>
      <c r="W3484" s="6"/>
      <c r="X3484" s="6"/>
      <c r="Y3484" s="6"/>
      <c r="Z3484" s="43"/>
      <c r="AA3484" s="43"/>
      <c r="AB3484" s="43" t="s">
        <v>339</v>
      </c>
      <c r="AC3484" s="6" t="s">
        <v>339</v>
      </c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</row>
    <row r="3485">
      <c r="A3485" s="6"/>
      <c r="B3485" s="6"/>
      <c r="C3485" s="6"/>
      <c r="D3485" s="6"/>
      <c r="E3485" s="6"/>
      <c r="F3485" s="6" t="s">
        <v>96</v>
      </c>
      <c r="G3485" s="6"/>
      <c r="H3485" s="6" t="b">
        <v>0</v>
      </c>
      <c r="I3485" s="6" t="b">
        <v>0</v>
      </c>
      <c r="J3485" s="6" t="b">
        <v>0</v>
      </c>
      <c r="K3485" s="106"/>
      <c r="L3485" s="43"/>
      <c r="M3485" s="24"/>
      <c r="N3485" s="6"/>
      <c r="O3485" s="6" t="b">
        <v>0</v>
      </c>
      <c r="P3485" s="6"/>
      <c r="Q3485" s="6"/>
      <c r="R3485" s="6"/>
      <c r="S3485" s="6"/>
      <c r="T3485" s="6"/>
      <c r="U3485" s="6"/>
      <c r="V3485" s="6"/>
      <c r="W3485" s="6"/>
      <c r="X3485" s="6"/>
      <c r="Y3485" s="6"/>
      <c r="Z3485" s="43"/>
      <c r="AA3485" s="43"/>
      <c r="AB3485" s="43" t="s">
        <v>339</v>
      </c>
      <c r="AC3485" s="6" t="s">
        <v>339</v>
      </c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</row>
    <row r="3486">
      <c r="A3486" s="6"/>
      <c r="B3486" s="6"/>
      <c r="C3486" s="6"/>
      <c r="D3486" s="6"/>
      <c r="E3486" s="6"/>
      <c r="F3486" s="6" t="s">
        <v>96</v>
      </c>
      <c r="G3486" s="6"/>
      <c r="H3486" s="6" t="b">
        <v>0</v>
      </c>
      <c r="I3486" s="6" t="b">
        <v>0</v>
      </c>
      <c r="J3486" s="6" t="b">
        <v>0</v>
      </c>
      <c r="K3486" s="106"/>
      <c r="L3486" s="43"/>
      <c r="M3486" s="24"/>
      <c r="N3486" s="6"/>
      <c r="O3486" s="6" t="b">
        <v>0</v>
      </c>
      <c r="P3486" s="6"/>
      <c r="Q3486" s="6"/>
      <c r="R3486" s="6"/>
      <c r="S3486" s="6"/>
      <c r="T3486" s="6"/>
      <c r="U3486" s="6"/>
      <c r="V3486" s="6"/>
      <c r="W3486" s="6"/>
      <c r="X3486" s="6"/>
      <c r="Y3486" s="6"/>
      <c r="Z3486" s="43"/>
      <c r="AA3486" s="43"/>
      <c r="AB3486" s="43" t="s">
        <v>339</v>
      </c>
      <c r="AC3486" s="6" t="s">
        <v>339</v>
      </c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</row>
    <row r="3487">
      <c r="A3487" s="6"/>
      <c r="B3487" s="6"/>
      <c r="C3487" s="6"/>
      <c r="D3487" s="6"/>
      <c r="E3487" s="6"/>
      <c r="F3487" s="6" t="s">
        <v>96</v>
      </c>
      <c r="G3487" s="6"/>
      <c r="H3487" s="6" t="b">
        <v>0</v>
      </c>
      <c r="I3487" s="6" t="b">
        <v>0</v>
      </c>
      <c r="J3487" s="6" t="b">
        <v>0</v>
      </c>
      <c r="K3487" s="106"/>
      <c r="L3487" s="43"/>
      <c r="M3487" s="24"/>
      <c r="N3487" s="6"/>
      <c r="O3487" s="6" t="b">
        <v>0</v>
      </c>
      <c r="P3487" s="6"/>
      <c r="Q3487" s="6"/>
      <c r="R3487" s="6"/>
      <c r="S3487" s="6"/>
      <c r="T3487" s="6"/>
      <c r="U3487" s="6"/>
      <c r="V3487" s="6"/>
      <c r="W3487" s="6"/>
      <c r="X3487" s="6"/>
      <c r="Y3487" s="6"/>
      <c r="Z3487" s="43"/>
      <c r="AA3487" s="43"/>
      <c r="AB3487" s="43" t="s">
        <v>339</v>
      </c>
      <c r="AC3487" s="6" t="s">
        <v>339</v>
      </c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</row>
    <row r="3488">
      <c r="A3488" s="6"/>
      <c r="B3488" s="6"/>
      <c r="C3488" s="6"/>
      <c r="D3488" s="6"/>
      <c r="E3488" s="6"/>
      <c r="F3488" s="6" t="s">
        <v>96</v>
      </c>
      <c r="G3488" s="6"/>
      <c r="H3488" s="6" t="b">
        <v>0</v>
      </c>
      <c r="I3488" s="6" t="b">
        <v>0</v>
      </c>
      <c r="J3488" s="6" t="b">
        <v>0</v>
      </c>
      <c r="K3488" s="106"/>
      <c r="L3488" s="43"/>
      <c r="M3488" s="24"/>
      <c r="N3488" s="6"/>
      <c r="O3488" s="6" t="b">
        <v>0</v>
      </c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43"/>
      <c r="AA3488" s="43"/>
      <c r="AB3488" s="43" t="s">
        <v>339</v>
      </c>
      <c r="AC3488" s="6" t="s">
        <v>339</v>
      </c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</row>
    <row r="3489">
      <c r="A3489" s="6"/>
      <c r="B3489" s="6"/>
      <c r="C3489" s="6"/>
      <c r="D3489" s="6"/>
      <c r="E3489" s="6"/>
      <c r="F3489" s="6" t="s">
        <v>96</v>
      </c>
      <c r="G3489" s="6"/>
      <c r="H3489" s="6" t="b">
        <v>0</v>
      </c>
      <c r="I3489" s="6" t="b">
        <v>0</v>
      </c>
      <c r="J3489" s="6" t="b">
        <v>0</v>
      </c>
      <c r="K3489" s="106"/>
      <c r="L3489" s="43"/>
      <c r="M3489" s="24"/>
      <c r="N3489" s="6"/>
      <c r="O3489" s="6" t="b">
        <v>0</v>
      </c>
      <c r="P3489" s="6"/>
      <c r="Q3489" s="6"/>
      <c r="R3489" s="6"/>
      <c r="S3489" s="6"/>
      <c r="T3489" s="6"/>
      <c r="U3489" s="6"/>
      <c r="V3489" s="6"/>
      <c r="W3489" s="6"/>
      <c r="X3489" s="6"/>
      <c r="Y3489" s="6"/>
      <c r="Z3489" s="43"/>
      <c r="AA3489" s="43"/>
      <c r="AB3489" s="43" t="s">
        <v>339</v>
      </c>
      <c r="AC3489" s="6" t="s">
        <v>339</v>
      </c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</row>
    <row r="3490">
      <c r="A3490" s="6"/>
      <c r="B3490" s="6"/>
      <c r="C3490" s="6"/>
      <c r="D3490" s="6"/>
      <c r="E3490" s="6"/>
      <c r="F3490" s="6" t="s">
        <v>96</v>
      </c>
      <c r="G3490" s="6"/>
      <c r="H3490" s="6" t="b">
        <v>0</v>
      </c>
      <c r="I3490" s="6" t="b">
        <v>0</v>
      </c>
      <c r="J3490" s="6" t="b">
        <v>0</v>
      </c>
      <c r="K3490" s="106"/>
      <c r="L3490" s="43"/>
      <c r="M3490" s="24"/>
      <c r="N3490" s="6"/>
      <c r="O3490" s="6" t="b">
        <v>0</v>
      </c>
      <c r="P3490" s="6"/>
      <c r="Q3490" s="6"/>
      <c r="R3490" s="6"/>
      <c r="S3490" s="6"/>
      <c r="T3490" s="6"/>
      <c r="U3490" s="6"/>
      <c r="V3490" s="6"/>
      <c r="W3490" s="6"/>
      <c r="X3490" s="6"/>
      <c r="Y3490" s="6"/>
      <c r="Z3490" s="43"/>
      <c r="AA3490" s="43"/>
      <c r="AB3490" s="43" t="s">
        <v>339</v>
      </c>
      <c r="AC3490" s="6" t="s">
        <v>339</v>
      </c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</row>
    <row r="3491">
      <c r="A3491" s="6"/>
      <c r="B3491" s="6"/>
      <c r="C3491" s="6"/>
      <c r="D3491" s="6"/>
      <c r="E3491" s="6"/>
      <c r="F3491" s="6" t="s">
        <v>96</v>
      </c>
      <c r="G3491" s="6"/>
      <c r="H3491" s="6" t="b">
        <v>0</v>
      </c>
      <c r="I3491" s="6" t="b">
        <v>0</v>
      </c>
      <c r="J3491" s="6" t="b">
        <v>0</v>
      </c>
      <c r="K3491" s="106"/>
      <c r="L3491" s="43"/>
      <c r="M3491" s="24"/>
      <c r="N3491" s="6"/>
      <c r="O3491" s="6" t="b">
        <v>0</v>
      </c>
      <c r="P3491" s="6"/>
      <c r="Q3491" s="6"/>
      <c r="R3491" s="6"/>
      <c r="S3491" s="6"/>
      <c r="T3491" s="6"/>
      <c r="U3491" s="6"/>
      <c r="V3491" s="6"/>
      <c r="W3491" s="6"/>
      <c r="X3491" s="6"/>
      <c r="Y3491" s="6"/>
      <c r="Z3491" s="43"/>
      <c r="AA3491" s="43"/>
      <c r="AB3491" s="43" t="s">
        <v>339</v>
      </c>
      <c r="AC3491" s="6" t="s">
        <v>339</v>
      </c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</row>
    <row r="3492">
      <c r="A3492" s="6"/>
      <c r="B3492" s="6"/>
      <c r="C3492" s="6"/>
      <c r="D3492" s="6"/>
      <c r="E3492" s="6"/>
      <c r="F3492" s="6" t="s">
        <v>96</v>
      </c>
      <c r="G3492" s="6"/>
      <c r="H3492" s="6" t="b">
        <v>0</v>
      </c>
      <c r="I3492" s="6" t="b">
        <v>0</v>
      </c>
      <c r="J3492" s="6" t="b">
        <v>0</v>
      </c>
      <c r="K3492" s="106"/>
      <c r="L3492" s="43"/>
      <c r="M3492" s="24"/>
      <c r="N3492" s="6"/>
      <c r="O3492" s="6" t="b">
        <v>0</v>
      </c>
      <c r="P3492" s="6"/>
      <c r="Q3492" s="6"/>
      <c r="R3492" s="6"/>
      <c r="S3492" s="6"/>
      <c r="T3492" s="6"/>
      <c r="U3492" s="6"/>
      <c r="V3492" s="6"/>
      <c r="W3492" s="6"/>
      <c r="X3492" s="6"/>
      <c r="Y3492" s="6"/>
      <c r="Z3492" s="43"/>
      <c r="AA3492" s="43"/>
      <c r="AB3492" s="43" t="s">
        <v>339</v>
      </c>
      <c r="AC3492" s="6" t="s">
        <v>339</v>
      </c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</row>
    <row r="3493">
      <c r="A3493" s="6"/>
      <c r="B3493" s="6"/>
      <c r="C3493" s="6"/>
      <c r="D3493" s="6"/>
      <c r="E3493" s="6"/>
      <c r="F3493" s="6" t="s">
        <v>96</v>
      </c>
      <c r="G3493" s="6"/>
      <c r="H3493" s="6" t="b">
        <v>0</v>
      </c>
      <c r="I3493" s="6" t="b">
        <v>0</v>
      </c>
      <c r="J3493" s="6" t="b">
        <v>0</v>
      </c>
      <c r="K3493" s="106"/>
      <c r="L3493" s="43"/>
      <c r="M3493" s="24"/>
      <c r="N3493" s="6"/>
      <c r="O3493" s="6" t="b">
        <v>0</v>
      </c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43"/>
      <c r="AA3493" s="43"/>
      <c r="AB3493" s="43" t="s">
        <v>339</v>
      </c>
      <c r="AC3493" s="6" t="s">
        <v>339</v>
      </c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</row>
    <row r="3494">
      <c r="A3494" s="6"/>
      <c r="B3494" s="6"/>
      <c r="C3494" s="6"/>
      <c r="D3494" s="6"/>
      <c r="E3494" s="6"/>
      <c r="F3494" s="6" t="s">
        <v>96</v>
      </c>
      <c r="G3494" s="6"/>
      <c r="H3494" s="6" t="b">
        <v>0</v>
      </c>
      <c r="I3494" s="6" t="b">
        <v>0</v>
      </c>
      <c r="J3494" s="6" t="b">
        <v>0</v>
      </c>
      <c r="K3494" s="106"/>
      <c r="L3494" s="43"/>
      <c r="M3494" s="24"/>
      <c r="N3494" s="6"/>
      <c r="O3494" s="6" t="b">
        <v>0</v>
      </c>
      <c r="P3494" s="6"/>
      <c r="Q3494" s="6"/>
      <c r="R3494" s="6"/>
      <c r="S3494" s="6"/>
      <c r="T3494" s="6"/>
      <c r="U3494" s="6"/>
      <c r="V3494" s="6"/>
      <c r="W3494" s="6"/>
      <c r="X3494" s="6"/>
      <c r="Y3494" s="6"/>
      <c r="Z3494" s="43"/>
      <c r="AA3494" s="43"/>
      <c r="AB3494" s="43" t="s">
        <v>339</v>
      </c>
      <c r="AC3494" s="6" t="s">
        <v>339</v>
      </c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</row>
    <row r="3495">
      <c r="A3495" s="6"/>
      <c r="B3495" s="6"/>
      <c r="C3495" s="6"/>
      <c r="D3495" s="6"/>
      <c r="E3495" s="6"/>
      <c r="F3495" s="6" t="s">
        <v>96</v>
      </c>
      <c r="G3495" s="6"/>
      <c r="H3495" s="6" t="b">
        <v>0</v>
      </c>
      <c r="I3495" s="6" t="b">
        <v>0</v>
      </c>
      <c r="J3495" s="6" t="b">
        <v>0</v>
      </c>
      <c r="K3495" s="106"/>
      <c r="L3495" s="43"/>
      <c r="M3495" s="24"/>
      <c r="N3495" s="6"/>
      <c r="O3495" s="6" t="b">
        <v>0</v>
      </c>
      <c r="P3495" s="6"/>
      <c r="Q3495" s="6"/>
      <c r="R3495" s="6"/>
      <c r="S3495" s="6"/>
      <c r="T3495" s="6"/>
      <c r="U3495" s="6"/>
      <c r="V3495" s="6"/>
      <c r="W3495" s="6"/>
      <c r="X3495" s="6"/>
      <c r="Y3495" s="6"/>
      <c r="Z3495" s="43"/>
      <c r="AA3495" s="43"/>
      <c r="AB3495" s="43" t="s">
        <v>339</v>
      </c>
      <c r="AC3495" s="6" t="s">
        <v>339</v>
      </c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</row>
    <row r="3496">
      <c r="A3496" s="6"/>
      <c r="B3496" s="6"/>
      <c r="C3496" s="6"/>
      <c r="D3496" s="6"/>
      <c r="E3496" s="6"/>
      <c r="F3496" s="6" t="s">
        <v>96</v>
      </c>
      <c r="G3496" s="6"/>
      <c r="H3496" s="6" t="b">
        <v>0</v>
      </c>
      <c r="I3496" s="6" t="b">
        <v>0</v>
      </c>
      <c r="J3496" s="6" t="b">
        <v>0</v>
      </c>
      <c r="K3496" s="106"/>
      <c r="L3496" s="43"/>
      <c r="M3496" s="24"/>
      <c r="N3496" s="6"/>
      <c r="O3496" s="6" t="b">
        <v>0</v>
      </c>
      <c r="P3496" s="6"/>
      <c r="Q3496" s="6"/>
      <c r="R3496" s="6"/>
      <c r="S3496" s="6"/>
      <c r="T3496" s="6"/>
      <c r="U3496" s="6"/>
      <c r="V3496" s="6"/>
      <c r="W3496" s="6"/>
      <c r="X3496" s="6"/>
      <c r="Y3496" s="6"/>
      <c r="Z3496" s="43"/>
      <c r="AA3496" s="43"/>
      <c r="AB3496" s="43" t="s">
        <v>339</v>
      </c>
      <c r="AC3496" s="6" t="s">
        <v>339</v>
      </c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</row>
    <row r="3497">
      <c r="A3497" s="6"/>
      <c r="B3497" s="6"/>
      <c r="C3497" s="6"/>
      <c r="D3497" s="6"/>
      <c r="E3497" s="6"/>
      <c r="F3497" s="6" t="s">
        <v>96</v>
      </c>
      <c r="G3497" s="6"/>
      <c r="H3497" s="6" t="b">
        <v>0</v>
      </c>
      <c r="I3497" s="6" t="b">
        <v>0</v>
      </c>
      <c r="J3497" s="6" t="b">
        <v>0</v>
      </c>
      <c r="K3497" s="106"/>
      <c r="L3497" s="43"/>
      <c r="M3497" s="24"/>
      <c r="N3497" s="6"/>
      <c r="O3497" s="6" t="b">
        <v>0</v>
      </c>
      <c r="P3497" s="6"/>
      <c r="Q3497" s="6"/>
      <c r="R3497" s="6"/>
      <c r="S3497" s="6"/>
      <c r="T3497" s="6"/>
      <c r="U3497" s="6"/>
      <c r="V3497" s="6"/>
      <c r="W3497" s="6"/>
      <c r="X3497" s="6"/>
      <c r="Y3497" s="6"/>
      <c r="Z3497" s="43"/>
      <c r="AA3497" s="43"/>
      <c r="AB3497" s="43" t="s">
        <v>339</v>
      </c>
      <c r="AC3497" s="6" t="s">
        <v>339</v>
      </c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</row>
    <row r="3498">
      <c r="A3498" s="6"/>
      <c r="B3498" s="6"/>
      <c r="C3498" s="6"/>
      <c r="D3498" s="6"/>
      <c r="E3498" s="6"/>
      <c r="F3498" s="6" t="s">
        <v>96</v>
      </c>
      <c r="G3498" s="6"/>
      <c r="H3498" s="6" t="b">
        <v>0</v>
      </c>
      <c r="I3498" s="6" t="b">
        <v>0</v>
      </c>
      <c r="J3498" s="6" t="b">
        <v>0</v>
      </c>
      <c r="K3498" s="106"/>
      <c r="L3498" s="43"/>
      <c r="M3498" s="24"/>
      <c r="N3498" s="6"/>
      <c r="O3498" s="6" t="b">
        <v>0</v>
      </c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43"/>
      <c r="AA3498" s="43"/>
      <c r="AB3498" s="43" t="s">
        <v>339</v>
      </c>
      <c r="AC3498" s="6" t="s">
        <v>339</v>
      </c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</row>
    <row r="3499">
      <c r="A3499" s="6"/>
      <c r="B3499" s="6"/>
      <c r="C3499" s="6"/>
      <c r="D3499" s="6"/>
      <c r="E3499" s="6"/>
      <c r="F3499" s="6" t="s">
        <v>96</v>
      </c>
      <c r="G3499" s="6"/>
      <c r="H3499" s="6" t="b">
        <v>0</v>
      </c>
      <c r="I3499" s="6" t="b">
        <v>0</v>
      </c>
      <c r="J3499" s="6" t="b">
        <v>0</v>
      </c>
      <c r="K3499" s="106"/>
      <c r="L3499" s="43"/>
      <c r="M3499" s="24"/>
      <c r="N3499" s="6"/>
      <c r="O3499" s="6" t="b">
        <v>0</v>
      </c>
      <c r="P3499" s="6"/>
      <c r="Q3499" s="6"/>
      <c r="R3499" s="6"/>
      <c r="S3499" s="6"/>
      <c r="T3499" s="6"/>
      <c r="U3499" s="6"/>
      <c r="V3499" s="6"/>
      <c r="W3499" s="6"/>
      <c r="X3499" s="6"/>
      <c r="Y3499" s="6"/>
      <c r="Z3499" s="43"/>
      <c r="AA3499" s="43"/>
      <c r="AB3499" s="43" t="s">
        <v>339</v>
      </c>
      <c r="AC3499" s="6" t="s">
        <v>339</v>
      </c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</row>
    <row r="3500">
      <c r="A3500" s="6"/>
      <c r="B3500" s="6"/>
      <c r="C3500" s="6"/>
      <c r="D3500" s="6"/>
      <c r="E3500" s="6"/>
      <c r="F3500" s="6" t="s">
        <v>96</v>
      </c>
      <c r="G3500" s="6"/>
      <c r="H3500" s="6" t="b">
        <v>0</v>
      </c>
      <c r="I3500" s="6" t="b">
        <v>0</v>
      </c>
      <c r="J3500" s="6" t="b">
        <v>0</v>
      </c>
      <c r="K3500" s="106"/>
      <c r="L3500" s="43"/>
      <c r="M3500" s="24"/>
      <c r="N3500" s="6"/>
      <c r="O3500" s="6" t="b">
        <v>0</v>
      </c>
      <c r="P3500" s="6"/>
      <c r="Q3500" s="6"/>
      <c r="R3500" s="6"/>
      <c r="S3500" s="6"/>
      <c r="T3500" s="6"/>
      <c r="U3500" s="6"/>
      <c r="V3500" s="6"/>
      <c r="W3500" s="6"/>
      <c r="X3500" s="6"/>
      <c r="Y3500" s="6"/>
      <c r="Z3500" s="43"/>
      <c r="AA3500" s="43"/>
      <c r="AB3500" s="43" t="s">
        <v>339</v>
      </c>
      <c r="AC3500" s="6" t="s">
        <v>339</v>
      </c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</row>
    <row r="3501">
      <c r="A3501" s="6"/>
      <c r="B3501" s="6"/>
      <c r="C3501" s="6"/>
      <c r="D3501" s="6"/>
      <c r="E3501" s="6"/>
      <c r="F3501" s="6" t="s">
        <v>96</v>
      </c>
      <c r="G3501" s="6"/>
      <c r="H3501" s="6" t="b">
        <v>0</v>
      </c>
      <c r="I3501" s="6" t="b">
        <v>0</v>
      </c>
      <c r="J3501" s="6" t="b">
        <v>0</v>
      </c>
      <c r="K3501" s="106"/>
      <c r="L3501" s="43"/>
      <c r="M3501" s="24"/>
      <c r="N3501" s="6"/>
      <c r="O3501" s="6" t="b">
        <v>0</v>
      </c>
      <c r="P3501" s="6"/>
      <c r="Q3501" s="6"/>
      <c r="R3501" s="6"/>
      <c r="S3501" s="6"/>
      <c r="T3501" s="6"/>
      <c r="U3501" s="6"/>
      <c r="V3501" s="6"/>
      <c r="W3501" s="6"/>
      <c r="X3501" s="6"/>
      <c r="Y3501" s="6"/>
      <c r="Z3501" s="43"/>
      <c r="AA3501" s="43"/>
      <c r="AB3501" s="43" t="s">
        <v>339</v>
      </c>
      <c r="AC3501" s="6" t="s">
        <v>339</v>
      </c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</row>
    <row r="3502">
      <c r="A3502" s="6"/>
      <c r="B3502" s="6"/>
      <c r="C3502" s="6"/>
      <c r="D3502" s="6"/>
      <c r="E3502" s="6"/>
      <c r="F3502" s="6" t="s">
        <v>96</v>
      </c>
      <c r="G3502" s="6"/>
      <c r="H3502" s="6" t="b">
        <v>0</v>
      </c>
      <c r="I3502" s="6" t="b">
        <v>0</v>
      </c>
      <c r="J3502" s="6" t="b">
        <v>0</v>
      </c>
      <c r="K3502" s="106"/>
      <c r="L3502" s="43"/>
      <c r="M3502" s="24"/>
      <c r="N3502" s="6"/>
      <c r="O3502" s="6" t="b">
        <v>0</v>
      </c>
      <c r="P3502" s="6"/>
      <c r="Q3502" s="6"/>
      <c r="R3502" s="6"/>
      <c r="S3502" s="6"/>
      <c r="T3502" s="6"/>
      <c r="U3502" s="6"/>
      <c r="V3502" s="6"/>
      <c r="W3502" s="6"/>
      <c r="X3502" s="6"/>
      <c r="Y3502" s="6"/>
      <c r="Z3502" s="43"/>
      <c r="AA3502" s="43"/>
      <c r="AB3502" s="43" t="s">
        <v>339</v>
      </c>
      <c r="AC3502" s="6" t="s">
        <v>339</v>
      </c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</row>
    <row r="3503">
      <c r="A3503" s="6"/>
      <c r="B3503" s="6"/>
      <c r="C3503" s="6"/>
      <c r="D3503" s="6"/>
      <c r="E3503" s="6"/>
      <c r="F3503" s="6" t="s">
        <v>96</v>
      </c>
      <c r="G3503" s="6"/>
      <c r="H3503" s="6" t="b">
        <v>0</v>
      </c>
      <c r="I3503" s="6" t="b">
        <v>0</v>
      </c>
      <c r="J3503" s="6" t="b">
        <v>0</v>
      </c>
      <c r="K3503" s="106"/>
      <c r="L3503" s="43"/>
      <c r="M3503" s="24"/>
      <c r="N3503" s="6"/>
      <c r="O3503" s="6" t="b">
        <v>0</v>
      </c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43"/>
      <c r="AA3503" s="43"/>
      <c r="AB3503" s="43" t="s">
        <v>339</v>
      </c>
      <c r="AC3503" s="6" t="s">
        <v>339</v>
      </c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</row>
    <row r="3504">
      <c r="A3504" s="6"/>
      <c r="B3504" s="6"/>
      <c r="C3504" s="6"/>
      <c r="D3504" s="6"/>
      <c r="E3504" s="6"/>
      <c r="F3504" s="6" t="s">
        <v>96</v>
      </c>
      <c r="G3504" s="6"/>
      <c r="H3504" s="6" t="b">
        <v>0</v>
      </c>
      <c r="I3504" s="6" t="b">
        <v>0</v>
      </c>
      <c r="J3504" s="6" t="b">
        <v>0</v>
      </c>
      <c r="K3504" s="106"/>
      <c r="L3504" s="43"/>
      <c r="M3504" s="24"/>
      <c r="N3504" s="6"/>
      <c r="O3504" s="6" t="b">
        <v>0</v>
      </c>
      <c r="P3504" s="6"/>
      <c r="Q3504" s="6"/>
      <c r="R3504" s="6"/>
      <c r="S3504" s="6"/>
      <c r="T3504" s="6"/>
      <c r="U3504" s="6"/>
      <c r="V3504" s="6"/>
      <c r="W3504" s="6"/>
      <c r="X3504" s="6"/>
      <c r="Y3504" s="6"/>
      <c r="Z3504" s="43"/>
      <c r="AA3504" s="43"/>
      <c r="AB3504" s="43" t="s">
        <v>339</v>
      </c>
      <c r="AC3504" s="6" t="s">
        <v>339</v>
      </c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</row>
    <row r="3505">
      <c r="A3505" s="6"/>
      <c r="B3505" s="6"/>
      <c r="C3505" s="6"/>
      <c r="D3505" s="6"/>
      <c r="E3505" s="6"/>
      <c r="F3505" s="6" t="s">
        <v>96</v>
      </c>
      <c r="G3505" s="6"/>
      <c r="H3505" s="6" t="b">
        <v>0</v>
      </c>
      <c r="I3505" s="6" t="b">
        <v>0</v>
      </c>
      <c r="J3505" s="6" t="b">
        <v>0</v>
      </c>
      <c r="K3505" s="106"/>
      <c r="L3505" s="43"/>
      <c r="M3505" s="24"/>
      <c r="N3505" s="6"/>
      <c r="O3505" s="6" t="b">
        <v>0</v>
      </c>
      <c r="P3505" s="6"/>
      <c r="Q3505" s="6"/>
      <c r="R3505" s="6"/>
      <c r="S3505" s="6"/>
      <c r="T3505" s="6"/>
      <c r="U3505" s="6"/>
      <c r="V3505" s="6"/>
      <c r="W3505" s="6"/>
      <c r="X3505" s="6"/>
      <c r="Y3505" s="6"/>
      <c r="Z3505" s="43"/>
      <c r="AA3505" s="43"/>
      <c r="AB3505" s="43" t="s">
        <v>339</v>
      </c>
      <c r="AC3505" s="6" t="s">
        <v>339</v>
      </c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</row>
    <row r="3506">
      <c r="A3506" s="6"/>
      <c r="B3506" s="6"/>
      <c r="C3506" s="6"/>
      <c r="D3506" s="6"/>
      <c r="E3506" s="6"/>
      <c r="F3506" s="6" t="s">
        <v>96</v>
      </c>
      <c r="G3506" s="6"/>
      <c r="H3506" s="6" t="b">
        <v>0</v>
      </c>
      <c r="I3506" s="6" t="b">
        <v>0</v>
      </c>
      <c r="J3506" s="6" t="b">
        <v>0</v>
      </c>
      <c r="K3506" s="106"/>
      <c r="L3506" s="43"/>
      <c r="M3506" s="24"/>
      <c r="N3506" s="6"/>
      <c r="O3506" s="6" t="b">
        <v>0</v>
      </c>
      <c r="P3506" s="6"/>
      <c r="Q3506" s="6"/>
      <c r="R3506" s="6"/>
      <c r="S3506" s="6"/>
      <c r="T3506" s="6"/>
      <c r="U3506" s="6"/>
      <c r="V3506" s="6"/>
      <c r="W3506" s="6"/>
      <c r="X3506" s="6"/>
      <c r="Y3506" s="6"/>
      <c r="Z3506" s="43"/>
      <c r="AA3506" s="43"/>
      <c r="AB3506" s="43" t="s">
        <v>339</v>
      </c>
      <c r="AC3506" s="6" t="s">
        <v>339</v>
      </c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</row>
    <row r="3507">
      <c r="A3507" s="6"/>
      <c r="B3507" s="6"/>
      <c r="C3507" s="6"/>
      <c r="D3507" s="6"/>
      <c r="E3507" s="6"/>
      <c r="F3507" s="6" t="s">
        <v>96</v>
      </c>
      <c r="G3507" s="6"/>
      <c r="H3507" s="6" t="b">
        <v>0</v>
      </c>
      <c r="I3507" s="6" t="b">
        <v>0</v>
      </c>
      <c r="J3507" s="6" t="b">
        <v>0</v>
      </c>
      <c r="K3507" s="106"/>
      <c r="L3507" s="43"/>
      <c r="M3507" s="24"/>
      <c r="N3507" s="6"/>
      <c r="O3507" s="6" t="b">
        <v>0</v>
      </c>
      <c r="P3507" s="6"/>
      <c r="Q3507" s="6"/>
      <c r="R3507" s="6"/>
      <c r="S3507" s="6"/>
      <c r="T3507" s="6"/>
      <c r="U3507" s="6"/>
      <c r="V3507" s="6"/>
      <c r="W3507" s="6"/>
      <c r="X3507" s="6"/>
      <c r="Y3507" s="6"/>
      <c r="Z3507" s="43"/>
      <c r="AA3507" s="43"/>
      <c r="AB3507" s="43" t="s">
        <v>339</v>
      </c>
      <c r="AC3507" s="6" t="s">
        <v>339</v>
      </c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</row>
    <row r="3508">
      <c r="A3508" s="6"/>
      <c r="B3508" s="6"/>
      <c r="C3508" s="6"/>
      <c r="D3508" s="6"/>
      <c r="E3508" s="6"/>
      <c r="F3508" s="6" t="s">
        <v>96</v>
      </c>
      <c r="G3508" s="6"/>
      <c r="H3508" s="6" t="b">
        <v>0</v>
      </c>
      <c r="I3508" s="6" t="b">
        <v>0</v>
      </c>
      <c r="J3508" s="6" t="b">
        <v>0</v>
      </c>
      <c r="K3508" s="106"/>
      <c r="L3508" s="43"/>
      <c r="M3508" s="24"/>
      <c r="N3508" s="6"/>
      <c r="O3508" s="6" t="b">
        <v>0</v>
      </c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43"/>
      <c r="AA3508" s="43"/>
      <c r="AB3508" s="43" t="s">
        <v>339</v>
      </c>
      <c r="AC3508" s="6" t="s">
        <v>339</v>
      </c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</row>
    <row r="3509">
      <c r="A3509" s="6"/>
      <c r="B3509" s="6"/>
      <c r="C3509" s="6"/>
      <c r="D3509" s="6"/>
      <c r="E3509" s="6"/>
      <c r="F3509" s="6" t="s">
        <v>96</v>
      </c>
      <c r="G3509" s="6"/>
      <c r="H3509" s="6" t="b">
        <v>0</v>
      </c>
      <c r="I3509" s="6" t="b">
        <v>0</v>
      </c>
      <c r="J3509" s="6" t="b">
        <v>0</v>
      </c>
      <c r="K3509" s="106"/>
      <c r="L3509" s="43"/>
      <c r="M3509" s="24"/>
      <c r="N3509" s="6"/>
      <c r="O3509" s="6" t="b">
        <v>0</v>
      </c>
      <c r="P3509" s="6"/>
      <c r="Q3509" s="6"/>
      <c r="R3509" s="6"/>
      <c r="S3509" s="6"/>
      <c r="T3509" s="6"/>
      <c r="U3509" s="6"/>
      <c r="V3509" s="6"/>
      <c r="W3509" s="6"/>
      <c r="X3509" s="6"/>
      <c r="Y3509" s="6"/>
      <c r="Z3509" s="43"/>
      <c r="AA3509" s="43"/>
      <c r="AB3509" s="43" t="s">
        <v>339</v>
      </c>
      <c r="AC3509" s="6" t="s">
        <v>339</v>
      </c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</row>
    <row r="3510">
      <c r="A3510" s="6"/>
      <c r="B3510" s="6"/>
      <c r="C3510" s="6"/>
      <c r="D3510" s="6"/>
      <c r="E3510" s="6"/>
      <c r="F3510" s="6" t="s">
        <v>96</v>
      </c>
      <c r="G3510" s="6"/>
      <c r="H3510" s="6" t="b">
        <v>0</v>
      </c>
      <c r="I3510" s="6" t="b">
        <v>0</v>
      </c>
      <c r="J3510" s="6" t="b">
        <v>0</v>
      </c>
      <c r="K3510" s="106"/>
      <c r="L3510" s="43"/>
      <c r="M3510" s="24"/>
      <c r="N3510" s="6"/>
      <c r="O3510" s="6" t="b">
        <v>0</v>
      </c>
      <c r="P3510" s="6"/>
      <c r="Q3510" s="6"/>
      <c r="R3510" s="6"/>
      <c r="S3510" s="6"/>
      <c r="T3510" s="6"/>
      <c r="U3510" s="6"/>
      <c r="V3510" s="6"/>
      <c r="W3510" s="6"/>
      <c r="X3510" s="6"/>
      <c r="Y3510" s="6"/>
      <c r="Z3510" s="43"/>
      <c r="AA3510" s="43"/>
      <c r="AB3510" s="43" t="s">
        <v>339</v>
      </c>
      <c r="AC3510" s="6" t="s">
        <v>339</v>
      </c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</row>
    <row r="3511">
      <c r="A3511" s="6"/>
      <c r="B3511" s="6"/>
      <c r="C3511" s="6"/>
      <c r="D3511" s="6"/>
      <c r="E3511" s="6"/>
      <c r="F3511" s="6" t="s">
        <v>96</v>
      </c>
      <c r="G3511" s="6"/>
      <c r="H3511" s="6" t="b">
        <v>0</v>
      </c>
      <c r="I3511" s="6" t="b">
        <v>0</v>
      </c>
      <c r="J3511" s="6" t="b">
        <v>0</v>
      </c>
      <c r="K3511" s="106"/>
      <c r="L3511" s="43"/>
      <c r="M3511" s="24"/>
      <c r="N3511" s="6"/>
      <c r="O3511" s="6" t="b">
        <v>0</v>
      </c>
      <c r="P3511" s="6"/>
      <c r="Q3511" s="6"/>
      <c r="R3511" s="6"/>
      <c r="S3511" s="6"/>
      <c r="T3511" s="6"/>
      <c r="U3511" s="6"/>
      <c r="V3511" s="6"/>
      <c r="W3511" s="6"/>
      <c r="X3511" s="6"/>
      <c r="Y3511" s="6"/>
      <c r="Z3511" s="43"/>
      <c r="AA3511" s="43"/>
      <c r="AB3511" s="43" t="s">
        <v>339</v>
      </c>
      <c r="AC3511" s="6" t="s">
        <v>339</v>
      </c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</row>
    <row r="3512">
      <c r="A3512" s="6"/>
      <c r="B3512" s="6"/>
      <c r="C3512" s="6"/>
      <c r="D3512" s="6"/>
      <c r="E3512" s="6"/>
      <c r="F3512" s="6" t="s">
        <v>96</v>
      </c>
      <c r="G3512" s="6"/>
      <c r="H3512" s="6" t="b">
        <v>0</v>
      </c>
      <c r="I3512" s="6" t="b">
        <v>0</v>
      </c>
      <c r="J3512" s="6" t="b">
        <v>0</v>
      </c>
      <c r="K3512" s="106"/>
      <c r="L3512" s="43"/>
      <c r="M3512" s="24"/>
      <c r="N3512" s="6"/>
      <c r="O3512" s="6" t="b">
        <v>0</v>
      </c>
      <c r="P3512" s="6"/>
      <c r="Q3512" s="6"/>
      <c r="R3512" s="6"/>
      <c r="S3512" s="6"/>
      <c r="T3512" s="6"/>
      <c r="U3512" s="6"/>
      <c r="V3512" s="6"/>
      <c r="W3512" s="6"/>
      <c r="X3512" s="6"/>
      <c r="Y3512" s="6"/>
      <c r="Z3512" s="43"/>
      <c r="AA3512" s="43"/>
      <c r="AB3512" s="43" t="s">
        <v>339</v>
      </c>
      <c r="AC3512" s="6" t="s">
        <v>339</v>
      </c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</row>
    <row r="3513">
      <c r="A3513" s="6"/>
      <c r="B3513" s="6"/>
      <c r="C3513" s="6"/>
      <c r="D3513" s="6"/>
      <c r="E3513" s="6"/>
      <c r="F3513" s="6" t="s">
        <v>96</v>
      </c>
      <c r="G3513" s="6"/>
      <c r="H3513" s="6" t="b">
        <v>0</v>
      </c>
      <c r="I3513" s="6" t="b">
        <v>0</v>
      </c>
      <c r="J3513" s="6" t="b">
        <v>0</v>
      </c>
      <c r="K3513" s="106"/>
      <c r="L3513" s="43"/>
      <c r="M3513" s="24"/>
      <c r="N3513" s="6"/>
      <c r="O3513" s="6" t="b">
        <v>0</v>
      </c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43"/>
      <c r="AA3513" s="43"/>
      <c r="AB3513" s="43" t="s">
        <v>339</v>
      </c>
      <c r="AC3513" s="6" t="s">
        <v>339</v>
      </c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</row>
    <row r="3514">
      <c r="A3514" s="6"/>
      <c r="B3514" s="6"/>
      <c r="C3514" s="6"/>
      <c r="D3514" s="6"/>
      <c r="E3514" s="6"/>
      <c r="F3514" s="6" t="s">
        <v>96</v>
      </c>
      <c r="G3514" s="6"/>
      <c r="H3514" s="6" t="b">
        <v>0</v>
      </c>
      <c r="I3514" s="6" t="b">
        <v>0</v>
      </c>
      <c r="J3514" s="6" t="b">
        <v>0</v>
      </c>
      <c r="K3514" s="106"/>
      <c r="L3514" s="43"/>
      <c r="M3514" s="24"/>
      <c r="N3514" s="6"/>
      <c r="O3514" s="6" t="b">
        <v>0</v>
      </c>
      <c r="P3514" s="6"/>
      <c r="Q3514" s="6"/>
      <c r="R3514" s="6"/>
      <c r="S3514" s="6"/>
      <c r="T3514" s="6"/>
      <c r="U3514" s="6"/>
      <c r="V3514" s="6"/>
      <c r="W3514" s="6"/>
      <c r="X3514" s="6"/>
      <c r="Y3514" s="6"/>
      <c r="Z3514" s="43"/>
      <c r="AA3514" s="43"/>
      <c r="AB3514" s="43" t="s">
        <v>339</v>
      </c>
      <c r="AC3514" s="6" t="s">
        <v>339</v>
      </c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</row>
    <row r="3515">
      <c r="A3515" s="6"/>
      <c r="B3515" s="6"/>
      <c r="C3515" s="6"/>
      <c r="D3515" s="6"/>
      <c r="E3515" s="6"/>
      <c r="F3515" s="6" t="s">
        <v>96</v>
      </c>
      <c r="G3515" s="6"/>
      <c r="H3515" s="6" t="b">
        <v>0</v>
      </c>
      <c r="I3515" s="6" t="b">
        <v>0</v>
      </c>
      <c r="J3515" s="6" t="b">
        <v>0</v>
      </c>
      <c r="K3515" s="106"/>
      <c r="L3515" s="43"/>
      <c r="M3515" s="24"/>
      <c r="N3515" s="6"/>
      <c r="O3515" s="6" t="b">
        <v>0</v>
      </c>
      <c r="P3515" s="6"/>
      <c r="Q3515" s="6"/>
      <c r="R3515" s="6"/>
      <c r="S3515" s="6"/>
      <c r="T3515" s="6"/>
      <c r="U3515" s="6"/>
      <c r="V3515" s="6"/>
      <c r="W3515" s="6"/>
      <c r="X3515" s="6"/>
      <c r="Y3515" s="6"/>
      <c r="Z3515" s="43"/>
      <c r="AA3515" s="43"/>
      <c r="AB3515" s="43" t="s">
        <v>339</v>
      </c>
      <c r="AC3515" s="6" t="s">
        <v>339</v>
      </c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</row>
    <row r="3516">
      <c r="A3516" s="6"/>
      <c r="B3516" s="6"/>
      <c r="C3516" s="6"/>
      <c r="D3516" s="6"/>
      <c r="E3516" s="6"/>
      <c r="F3516" s="6" t="s">
        <v>96</v>
      </c>
      <c r="G3516" s="6"/>
      <c r="H3516" s="6" t="b">
        <v>0</v>
      </c>
      <c r="I3516" s="6" t="b">
        <v>0</v>
      </c>
      <c r="J3516" s="6" t="b">
        <v>0</v>
      </c>
      <c r="K3516" s="106"/>
      <c r="L3516" s="43"/>
      <c r="M3516" s="24"/>
      <c r="N3516" s="6"/>
      <c r="O3516" s="6" t="b">
        <v>0</v>
      </c>
      <c r="P3516" s="6"/>
      <c r="Q3516" s="6"/>
      <c r="R3516" s="6"/>
      <c r="S3516" s="6"/>
      <c r="T3516" s="6"/>
      <c r="U3516" s="6"/>
      <c r="V3516" s="6"/>
      <c r="W3516" s="6"/>
      <c r="X3516" s="6"/>
      <c r="Y3516" s="6"/>
      <c r="Z3516" s="43"/>
      <c r="AA3516" s="43"/>
      <c r="AB3516" s="43" t="s">
        <v>339</v>
      </c>
      <c r="AC3516" s="6" t="s">
        <v>339</v>
      </c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</row>
    <row r="3517">
      <c r="A3517" s="6"/>
      <c r="B3517" s="6"/>
      <c r="C3517" s="6"/>
      <c r="D3517" s="6"/>
      <c r="E3517" s="6"/>
      <c r="F3517" s="6" t="s">
        <v>96</v>
      </c>
      <c r="G3517" s="6"/>
      <c r="H3517" s="6" t="b">
        <v>0</v>
      </c>
      <c r="I3517" s="6" t="b">
        <v>0</v>
      </c>
      <c r="J3517" s="6" t="b">
        <v>0</v>
      </c>
      <c r="K3517" s="106"/>
      <c r="L3517" s="43"/>
      <c r="M3517" s="24"/>
      <c r="N3517" s="6"/>
      <c r="O3517" s="6" t="b">
        <v>0</v>
      </c>
      <c r="P3517" s="6"/>
      <c r="Q3517" s="6"/>
      <c r="R3517" s="6"/>
      <c r="S3517" s="6"/>
      <c r="T3517" s="6"/>
      <c r="U3517" s="6"/>
      <c r="V3517" s="6"/>
      <c r="W3517" s="6"/>
      <c r="X3517" s="6"/>
      <c r="Y3517" s="6"/>
      <c r="Z3517" s="43"/>
      <c r="AA3517" s="43"/>
      <c r="AB3517" s="43" t="s">
        <v>339</v>
      </c>
      <c r="AC3517" s="6" t="s">
        <v>339</v>
      </c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</row>
    <row r="3518">
      <c r="A3518" s="6"/>
      <c r="B3518" s="6"/>
      <c r="C3518" s="6"/>
      <c r="D3518" s="6"/>
      <c r="E3518" s="6"/>
      <c r="F3518" s="6" t="s">
        <v>96</v>
      </c>
      <c r="G3518" s="6"/>
      <c r="H3518" s="6" t="b">
        <v>0</v>
      </c>
      <c r="I3518" s="6" t="b">
        <v>0</v>
      </c>
      <c r="J3518" s="6" t="b">
        <v>0</v>
      </c>
      <c r="K3518" s="106"/>
      <c r="L3518" s="43"/>
      <c r="M3518" s="24"/>
      <c r="N3518" s="6"/>
      <c r="O3518" s="6" t="b">
        <v>0</v>
      </c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43"/>
      <c r="AA3518" s="43"/>
      <c r="AB3518" s="43" t="s">
        <v>339</v>
      </c>
      <c r="AC3518" s="6" t="s">
        <v>339</v>
      </c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</row>
    <row r="3519">
      <c r="A3519" s="6"/>
      <c r="B3519" s="6"/>
      <c r="C3519" s="6"/>
      <c r="D3519" s="6"/>
      <c r="E3519" s="6"/>
      <c r="F3519" s="6" t="s">
        <v>96</v>
      </c>
      <c r="G3519" s="6"/>
      <c r="H3519" s="6" t="b">
        <v>0</v>
      </c>
      <c r="I3519" s="6" t="b">
        <v>0</v>
      </c>
      <c r="J3519" s="6" t="b">
        <v>0</v>
      </c>
      <c r="K3519" s="106"/>
      <c r="L3519" s="43"/>
      <c r="M3519" s="24"/>
      <c r="N3519" s="6"/>
      <c r="O3519" s="6" t="b">
        <v>0</v>
      </c>
      <c r="P3519" s="6"/>
      <c r="Q3519" s="6"/>
      <c r="R3519" s="6"/>
      <c r="S3519" s="6"/>
      <c r="T3519" s="6"/>
      <c r="U3519" s="6"/>
      <c r="V3519" s="6"/>
      <c r="W3519" s="6"/>
      <c r="X3519" s="6"/>
      <c r="Y3519" s="6"/>
      <c r="Z3519" s="43"/>
      <c r="AA3519" s="43"/>
      <c r="AB3519" s="43" t="s">
        <v>339</v>
      </c>
      <c r="AC3519" s="6" t="s">
        <v>339</v>
      </c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</row>
    <row r="3520">
      <c r="A3520" s="6"/>
      <c r="B3520" s="6"/>
      <c r="C3520" s="6"/>
      <c r="D3520" s="6"/>
      <c r="E3520" s="6"/>
      <c r="F3520" s="6" t="s">
        <v>96</v>
      </c>
      <c r="G3520" s="6"/>
      <c r="H3520" s="6" t="b">
        <v>0</v>
      </c>
      <c r="I3520" s="6" t="b">
        <v>0</v>
      </c>
      <c r="J3520" s="6" t="b">
        <v>0</v>
      </c>
      <c r="K3520" s="106"/>
      <c r="L3520" s="43"/>
      <c r="M3520" s="24"/>
      <c r="N3520" s="6"/>
      <c r="O3520" s="6" t="b">
        <v>0</v>
      </c>
      <c r="P3520" s="6"/>
      <c r="Q3520" s="6"/>
      <c r="R3520" s="6"/>
      <c r="S3520" s="6"/>
      <c r="T3520" s="6"/>
      <c r="U3520" s="6"/>
      <c r="V3520" s="6"/>
      <c r="W3520" s="6"/>
      <c r="X3520" s="6"/>
      <c r="Y3520" s="6"/>
      <c r="Z3520" s="43"/>
      <c r="AA3520" s="43"/>
      <c r="AB3520" s="43" t="s">
        <v>339</v>
      </c>
      <c r="AC3520" s="6" t="s">
        <v>339</v>
      </c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</row>
    <row r="3521">
      <c r="A3521" s="6"/>
      <c r="B3521" s="6"/>
      <c r="C3521" s="6"/>
      <c r="D3521" s="6"/>
      <c r="E3521" s="6"/>
      <c r="F3521" s="6" t="s">
        <v>96</v>
      </c>
      <c r="G3521" s="6"/>
      <c r="H3521" s="6" t="b">
        <v>0</v>
      </c>
      <c r="I3521" s="6" t="b">
        <v>0</v>
      </c>
      <c r="J3521" s="6" t="b">
        <v>0</v>
      </c>
      <c r="K3521" s="106"/>
      <c r="L3521" s="43"/>
      <c r="M3521" s="24"/>
      <c r="N3521" s="6"/>
      <c r="O3521" s="6" t="b">
        <v>0</v>
      </c>
      <c r="P3521" s="6"/>
      <c r="Q3521" s="6"/>
      <c r="R3521" s="6"/>
      <c r="S3521" s="6"/>
      <c r="T3521" s="6"/>
      <c r="U3521" s="6"/>
      <c r="V3521" s="6"/>
      <c r="W3521" s="6"/>
      <c r="X3521" s="6"/>
      <c r="Y3521" s="6"/>
      <c r="Z3521" s="43"/>
      <c r="AA3521" s="43"/>
      <c r="AB3521" s="43" t="s">
        <v>339</v>
      </c>
      <c r="AC3521" s="6" t="s">
        <v>339</v>
      </c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</row>
    <row r="3522">
      <c r="A3522" s="6"/>
      <c r="B3522" s="6"/>
      <c r="C3522" s="6"/>
      <c r="D3522" s="6"/>
      <c r="E3522" s="6"/>
      <c r="F3522" s="6" t="s">
        <v>96</v>
      </c>
      <c r="G3522" s="6"/>
      <c r="H3522" s="6" t="b">
        <v>0</v>
      </c>
      <c r="I3522" s="6" t="b">
        <v>0</v>
      </c>
      <c r="J3522" s="6" t="b">
        <v>0</v>
      </c>
      <c r="K3522" s="106"/>
      <c r="L3522" s="43"/>
      <c r="M3522" s="24"/>
      <c r="N3522" s="6"/>
      <c r="O3522" s="6" t="b">
        <v>0</v>
      </c>
      <c r="P3522" s="6"/>
      <c r="Q3522" s="6"/>
      <c r="R3522" s="6"/>
      <c r="S3522" s="6"/>
      <c r="T3522" s="6"/>
      <c r="U3522" s="6"/>
      <c r="V3522" s="6"/>
      <c r="W3522" s="6"/>
      <c r="X3522" s="6"/>
      <c r="Y3522" s="6"/>
      <c r="Z3522" s="43"/>
      <c r="AA3522" s="43"/>
      <c r="AB3522" s="43" t="s">
        <v>339</v>
      </c>
      <c r="AC3522" s="6" t="s">
        <v>339</v>
      </c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</row>
    <row r="3523">
      <c r="A3523" s="6"/>
      <c r="B3523" s="6"/>
      <c r="C3523" s="6"/>
      <c r="D3523" s="6"/>
      <c r="E3523" s="6"/>
      <c r="F3523" s="6" t="s">
        <v>96</v>
      </c>
      <c r="G3523" s="6"/>
      <c r="H3523" s="6" t="b">
        <v>0</v>
      </c>
      <c r="I3523" s="6" t="b">
        <v>0</v>
      </c>
      <c r="J3523" s="6" t="b">
        <v>0</v>
      </c>
      <c r="K3523" s="106"/>
      <c r="L3523" s="43"/>
      <c r="M3523" s="24"/>
      <c r="N3523" s="6"/>
      <c r="O3523" s="6" t="b">
        <v>0</v>
      </c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43"/>
      <c r="AA3523" s="43"/>
      <c r="AB3523" s="43" t="s">
        <v>339</v>
      </c>
      <c r="AC3523" s="6" t="s">
        <v>339</v>
      </c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</row>
    <row r="3524">
      <c r="A3524" s="6"/>
      <c r="B3524" s="6"/>
      <c r="C3524" s="6"/>
      <c r="D3524" s="6"/>
      <c r="E3524" s="6"/>
      <c r="F3524" s="6" t="s">
        <v>96</v>
      </c>
      <c r="G3524" s="6"/>
      <c r="H3524" s="6" t="b">
        <v>0</v>
      </c>
      <c r="I3524" s="6" t="b">
        <v>0</v>
      </c>
      <c r="J3524" s="6" t="b">
        <v>0</v>
      </c>
      <c r="K3524" s="106"/>
      <c r="L3524" s="43"/>
      <c r="M3524" s="24"/>
      <c r="N3524" s="6"/>
      <c r="O3524" s="6" t="b">
        <v>0</v>
      </c>
      <c r="P3524" s="6"/>
      <c r="Q3524" s="6"/>
      <c r="R3524" s="6"/>
      <c r="S3524" s="6"/>
      <c r="T3524" s="6"/>
      <c r="U3524" s="6"/>
      <c r="V3524" s="6"/>
      <c r="W3524" s="6"/>
      <c r="X3524" s="6"/>
      <c r="Y3524" s="6"/>
      <c r="Z3524" s="43"/>
      <c r="AA3524" s="43"/>
      <c r="AB3524" s="43" t="s">
        <v>339</v>
      </c>
      <c r="AC3524" s="6" t="s">
        <v>339</v>
      </c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</row>
    <row r="3525">
      <c r="A3525" s="6"/>
      <c r="B3525" s="6"/>
      <c r="C3525" s="6"/>
      <c r="D3525" s="6"/>
      <c r="E3525" s="6"/>
      <c r="F3525" s="6" t="s">
        <v>96</v>
      </c>
      <c r="G3525" s="6"/>
      <c r="H3525" s="6" t="b">
        <v>0</v>
      </c>
      <c r="I3525" s="6" t="b">
        <v>0</v>
      </c>
      <c r="J3525" s="6" t="b">
        <v>0</v>
      </c>
      <c r="K3525" s="106"/>
      <c r="L3525" s="43"/>
      <c r="M3525" s="24"/>
      <c r="N3525" s="6"/>
      <c r="O3525" s="6" t="b">
        <v>0</v>
      </c>
      <c r="P3525" s="6"/>
      <c r="Q3525" s="6"/>
      <c r="R3525" s="6"/>
      <c r="S3525" s="6"/>
      <c r="T3525" s="6"/>
      <c r="U3525" s="6"/>
      <c r="V3525" s="6"/>
      <c r="W3525" s="6"/>
      <c r="X3525" s="6"/>
      <c r="Y3525" s="6"/>
      <c r="Z3525" s="43"/>
      <c r="AA3525" s="43"/>
      <c r="AB3525" s="43" t="s">
        <v>339</v>
      </c>
      <c r="AC3525" s="6" t="s">
        <v>339</v>
      </c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6"/>
      <c r="AO3525" s="6"/>
      <c r="AP3525" s="6"/>
      <c r="AQ3525" s="6"/>
      <c r="AR3525" s="6"/>
    </row>
    <row r="3526">
      <c r="A3526" s="6"/>
      <c r="B3526" s="6"/>
      <c r="C3526" s="6"/>
      <c r="D3526" s="6"/>
      <c r="E3526" s="6"/>
      <c r="F3526" s="6" t="s">
        <v>96</v>
      </c>
      <c r="G3526" s="6"/>
      <c r="H3526" s="6" t="b">
        <v>0</v>
      </c>
      <c r="I3526" s="6" t="b">
        <v>0</v>
      </c>
      <c r="J3526" s="6" t="b">
        <v>0</v>
      </c>
      <c r="K3526" s="106"/>
      <c r="L3526" s="43"/>
      <c r="M3526" s="24"/>
      <c r="N3526" s="6"/>
      <c r="O3526" s="6" t="b">
        <v>0</v>
      </c>
      <c r="P3526" s="6"/>
      <c r="Q3526" s="6"/>
      <c r="R3526" s="6"/>
      <c r="S3526" s="6"/>
      <c r="T3526" s="6"/>
      <c r="U3526" s="6"/>
      <c r="V3526" s="6"/>
      <c r="W3526" s="6"/>
      <c r="X3526" s="6"/>
      <c r="Y3526" s="6"/>
      <c r="Z3526" s="43"/>
      <c r="AA3526" s="43"/>
      <c r="AB3526" s="43" t="s">
        <v>339</v>
      </c>
      <c r="AC3526" s="6" t="s">
        <v>339</v>
      </c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</row>
    <row r="3527">
      <c r="A3527" s="6"/>
      <c r="B3527" s="6"/>
      <c r="C3527" s="6"/>
      <c r="D3527" s="6"/>
      <c r="E3527" s="6"/>
      <c r="F3527" s="6" t="s">
        <v>96</v>
      </c>
      <c r="G3527" s="6"/>
      <c r="H3527" s="6" t="b">
        <v>0</v>
      </c>
      <c r="I3527" s="6" t="b">
        <v>0</v>
      </c>
      <c r="J3527" s="6" t="b">
        <v>0</v>
      </c>
      <c r="K3527" s="106"/>
      <c r="L3527" s="43"/>
      <c r="M3527" s="24"/>
      <c r="N3527" s="6"/>
      <c r="O3527" s="6" t="b">
        <v>0</v>
      </c>
      <c r="P3527" s="6"/>
      <c r="Q3527" s="6"/>
      <c r="R3527" s="6"/>
      <c r="S3527" s="6"/>
      <c r="T3527" s="6"/>
      <c r="U3527" s="6"/>
      <c r="V3527" s="6"/>
      <c r="W3527" s="6"/>
      <c r="X3527" s="6"/>
      <c r="Y3527" s="6"/>
      <c r="Z3527" s="43"/>
      <c r="AA3527" s="43"/>
      <c r="AB3527" s="43" t="s">
        <v>339</v>
      </c>
      <c r="AC3527" s="6" t="s">
        <v>339</v>
      </c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</row>
    <row r="3528">
      <c r="A3528" s="6"/>
      <c r="B3528" s="6"/>
      <c r="C3528" s="6"/>
      <c r="D3528" s="6"/>
      <c r="E3528" s="6"/>
      <c r="F3528" s="6" t="s">
        <v>96</v>
      </c>
      <c r="G3528" s="6"/>
      <c r="H3528" s="6" t="b">
        <v>0</v>
      </c>
      <c r="I3528" s="6" t="b">
        <v>0</v>
      </c>
      <c r="J3528" s="6" t="b">
        <v>0</v>
      </c>
      <c r="K3528" s="106"/>
      <c r="L3528" s="43"/>
      <c r="M3528" s="24"/>
      <c r="N3528" s="6"/>
      <c r="O3528" s="6" t="b">
        <v>0</v>
      </c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43"/>
      <c r="AA3528" s="43"/>
      <c r="AB3528" s="43" t="s">
        <v>339</v>
      </c>
      <c r="AC3528" s="6" t="s">
        <v>339</v>
      </c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</row>
    <row r="3529">
      <c r="A3529" s="6"/>
      <c r="B3529" s="6"/>
      <c r="C3529" s="6"/>
      <c r="D3529" s="6"/>
      <c r="E3529" s="6"/>
      <c r="F3529" s="6" t="s">
        <v>96</v>
      </c>
      <c r="G3529" s="6"/>
      <c r="H3529" s="6" t="b">
        <v>0</v>
      </c>
      <c r="I3529" s="6" t="b">
        <v>0</v>
      </c>
      <c r="J3529" s="6" t="b">
        <v>0</v>
      </c>
      <c r="K3529" s="106"/>
      <c r="L3529" s="43"/>
      <c r="M3529" s="24"/>
      <c r="N3529" s="6"/>
      <c r="O3529" s="6" t="b">
        <v>0</v>
      </c>
      <c r="P3529" s="6"/>
      <c r="Q3529" s="6"/>
      <c r="R3529" s="6"/>
      <c r="S3529" s="6"/>
      <c r="T3529" s="6"/>
      <c r="U3529" s="6"/>
      <c r="V3529" s="6"/>
      <c r="W3529" s="6"/>
      <c r="X3529" s="6"/>
      <c r="Y3529" s="6"/>
      <c r="Z3529" s="43"/>
      <c r="AA3529" s="43"/>
      <c r="AB3529" s="43" t="s">
        <v>339</v>
      </c>
      <c r="AC3529" s="6" t="s">
        <v>339</v>
      </c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</row>
    <row r="3530">
      <c r="A3530" s="6"/>
      <c r="B3530" s="6"/>
      <c r="C3530" s="6"/>
      <c r="D3530" s="6"/>
      <c r="E3530" s="6"/>
      <c r="F3530" s="6" t="s">
        <v>96</v>
      </c>
      <c r="G3530" s="6"/>
      <c r="H3530" s="6" t="b">
        <v>0</v>
      </c>
      <c r="I3530" s="6" t="b">
        <v>0</v>
      </c>
      <c r="J3530" s="6" t="b">
        <v>0</v>
      </c>
      <c r="K3530" s="106"/>
      <c r="L3530" s="43"/>
      <c r="M3530" s="24"/>
      <c r="N3530" s="6"/>
      <c r="O3530" s="6" t="b">
        <v>0</v>
      </c>
      <c r="P3530" s="6"/>
      <c r="Q3530" s="6"/>
      <c r="R3530" s="6"/>
      <c r="S3530" s="6"/>
      <c r="T3530" s="6"/>
      <c r="U3530" s="6"/>
      <c r="V3530" s="6"/>
      <c r="W3530" s="6"/>
      <c r="X3530" s="6"/>
      <c r="Y3530" s="6"/>
      <c r="Z3530" s="43"/>
      <c r="AA3530" s="43"/>
      <c r="AB3530" s="43" t="s">
        <v>339</v>
      </c>
      <c r="AC3530" s="6" t="s">
        <v>339</v>
      </c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</row>
    <row r="3531">
      <c r="A3531" s="6"/>
      <c r="B3531" s="6"/>
      <c r="C3531" s="6"/>
      <c r="D3531" s="6"/>
      <c r="E3531" s="6"/>
      <c r="F3531" s="6" t="s">
        <v>96</v>
      </c>
      <c r="G3531" s="6"/>
      <c r="H3531" s="6" t="b">
        <v>0</v>
      </c>
      <c r="I3531" s="6" t="b">
        <v>0</v>
      </c>
      <c r="J3531" s="6" t="b">
        <v>0</v>
      </c>
      <c r="K3531" s="106"/>
      <c r="L3531" s="43"/>
      <c r="M3531" s="24"/>
      <c r="N3531" s="6"/>
      <c r="O3531" s="6" t="b">
        <v>0</v>
      </c>
      <c r="P3531" s="6"/>
      <c r="Q3531" s="6"/>
      <c r="R3531" s="6"/>
      <c r="S3531" s="6"/>
      <c r="T3531" s="6"/>
      <c r="U3531" s="6"/>
      <c r="V3531" s="6"/>
      <c r="W3531" s="6"/>
      <c r="X3531" s="6"/>
      <c r="Y3531" s="6"/>
      <c r="Z3531" s="43"/>
      <c r="AA3531" s="43"/>
      <c r="AB3531" s="43" t="s">
        <v>339</v>
      </c>
      <c r="AC3531" s="6" t="s">
        <v>339</v>
      </c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</row>
    <row r="3532">
      <c r="A3532" s="6"/>
      <c r="B3532" s="6"/>
      <c r="C3532" s="6"/>
      <c r="D3532" s="6"/>
      <c r="E3532" s="6"/>
      <c r="F3532" s="6" t="s">
        <v>96</v>
      </c>
      <c r="G3532" s="6"/>
      <c r="H3532" s="6" t="b">
        <v>0</v>
      </c>
      <c r="I3532" s="6" t="b">
        <v>0</v>
      </c>
      <c r="J3532" s="6" t="b">
        <v>0</v>
      </c>
      <c r="K3532" s="106"/>
      <c r="L3532" s="43"/>
      <c r="M3532" s="24"/>
      <c r="N3532" s="6"/>
      <c r="O3532" s="6" t="b">
        <v>0</v>
      </c>
      <c r="P3532" s="6"/>
      <c r="Q3532" s="6"/>
      <c r="R3532" s="6"/>
      <c r="S3532" s="6"/>
      <c r="T3532" s="6"/>
      <c r="U3532" s="6"/>
      <c r="V3532" s="6"/>
      <c r="W3532" s="6"/>
      <c r="X3532" s="6"/>
      <c r="Y3532" s="6"/>
      <c r="Z3532" s="43"/>
      <c r="AA3532" s="43"/>
      <c r="AB3532" s="43" t="s">
        <v>339</v>
      </c>
      <c r="AC3532" s="6" t="s">
        <v>339</v>
      </c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</row>
    <row r="3533">
      <c r="A3533" s="6"/>
      <c r="B3533" s="6"/>
      <c r="C3533" s="6"/>
      <c r="D3533" s="6"/>
      <c r="E3533" s="6"/>
      <c r="F3533" s="6" t="s">
        <v>96</v>
      </c>
      <c r="G3533" s="6"/>
      <c r="H3533" s="6" t="b">
        <v>0</v>
      </c>
      <c r="I3533" s="6" t="b">
        <v>0</v>
      </c>
      <c r="J3533" s="6" t="b">
        <v>0</v>
      </c>
      <c r="K3533" s="106"/>
      <c r="L3533" s="43"/>
      <c r="M3533" s="24"/>
      <c r="N3533" s="6"/>
      <c r="O3533" s="6" t="b">
        <v>0</v>
      </c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43"/>
      <c r="AA3533" s="43"/>
      <c r="AB3533" s="43" t="s">
        <v>339</v>
      </c>
      <c r="AC3533" s="6" t="s">
        <v>339</v>
      </c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</row>
    <row r="3534">
      <c r="A3534" s="6"/>
      <c r="B3534" s="6"/>
      <c r="C3534" s="6"/>
      <c r="D3534" s="6"/>
      <c r="E3534" s="6"/>
      <c r="F3534" s="6" t="s">
        <v>96</v>
      </c>
      <c r="G3534" s="6"/>
      <c r="H3534" s="6" t="b">
        <v>0</v>
      </c>
      <c r="I3534" s="6" t="b">
        <v>0</v>
      </c>
      <c r="J3534" s="6" t="b">
        <v>0</v>
      </c>
      <c r="K3534" s="106"/>
      <c r="L3534" s="43"/>
      <c r="M3534" s="24"/>
      <c r="N3534" s="6"/>
      <c r="O3534" s="6" t="b">
        <v>0</v>
      </c>
      <c r="P3534" s="6"/>
      <c r="Q3534" s="6"/>
      <c r="R3534" s="6"/>
      <c r="S3534" s="6"/>
      <c r="T3534" s="6"/>
      <c r="U3534" s="6"/>
      <c r="V3534" s="6"/>
      <c r="W3534" s="6"/>
      <c r="X3534" s="6"/>
      <c r="Y3534" s="6"/>
      <c r="Z3534" s="43"/>
      <c r="AA3534" s="43"/>
      <c r="AB3534" s="43" t="s">
        <v>339</v>
      </c>
      <c r="AC3534" s="6" t="s">
        <v>339</v>
      </c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</row>
    <row r="3535">
      <c r="A3535" s="6"/>
      <c r="B3535" s="6"/>
      <c r="C3535" s="6"/>
      <c r="D3535" s="6"/>
      <c r="E3535" s="6"/>
      <c r="F3535" s="6" t="s">
        <v>96</v>
      </c>
      <c r="G3535" s="6"/>
      <c r="H3535" s="6" t="b">
        <v>0</v>
      </c>
      <c r="I3535" s="6" t="b">
        <v>0</v>
      </c>
      <c r="J3535" s="6" t="b">
        <v>0</v>
      </c>
      <c r="K3535" s="106"/>
      <c r="L3535" s="43"/>
      <c r="M3535" s="24"/>
      <c r="N3535" s="6"/>
      <c r="O3535" s="6" t="b">
        <v>0</v>
      </c>
      <c r="P3535" s="6"/>
      <c r="Q3535" s="6"/>
      <c r="R3535" s="6"/>
      <c r="S3535" s="6"/>
      <c r="T3535" s="6"/>
      <c r="U3535" s="6"/>
      <c r="V3535" s="6"/>
      <c r="W3535" s="6"/>
      <c r="X3535" s="6"/>
      <c r="Y3535" s="6"/>
      <c r="Z3535" s="43"/>
      <c r="AA3535" s="43"/>
      <c r="AB3535" s="43" t="s">
        <v>339</v>
      </c>
      <c r="AC3535" s="6" t="s">
        <v>339</v>
      </c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</row>
    <row r="3536">
      <c r="A3536" s="6"/>
      <c r="B3536" s="6"/>
      <c r="C3536" s="6"/>
      <c r="D3536" s="6"/>
      <c r="E3536" s="6"/>
      <c r="F3536" s="6" t="s">
        <v>96</v>
      </c>
      <c r="G3536" s="6"/>
      <c r="H3536" s="6" t="b">
        <v>0</v>
      </c>
      <c r="I3536" s="6" t="b">
        <v>0</v>
      </c>
      <c r="J3536" s="6" t="b">
        <v>0</v>
      </c>
      <c r="K3536" s="106"/>
      <c r="L3536" s="43"/>
      <c r="M3536" s="24"/>
      <c r="N3536" s="6"/>
      <c r="O3536" s="6" t="b">
        <v>0</v>
      </c>
      <c r="P3536" s="6"/>
      <c r="Q3536" s="6"/>
      <c r="R3536" s="6"/>
      <c r="S3536" s="6"/>
      <c r="T3536" s="6"/>
      <c r="U3536" s="6"/>
      <c r="V3536" s="6"/>
      <c r="W3536" s="6"/>
      <c r="X3536" s="6"/>
      <c r="Y3536" s="6"/>
      <c r="Z3536" s="43"/>
      <c r="AA3536" s="43"/>
      <c r="AB3536" s="43" t="s">
        <v>339</v>
      </c>
      <c r="AC3536" s="6" t="s">
        <v>339</v>
      </c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</row>
    <row r="3537">
      <c r="A3537" s="6"/>
      <c r="B3537" s="6"/>
      <c r="C3537" s="6"/>
      <c r="D3537" s="6"/>
      <c r="E3537" s="6"/>
      <c r="F3537" s="6" t="s">
        <v>96</v>
      </c>
      <c r="G3537" s="6"/>
      <c r="H3537" s="6" t="b">
        <v>0</v>
      </c>
      <c r="I3537" s="6" t="b">
        <v>0</v>
      </c>
      <c r="J3537" s="6" t="b">
        <v>0</v>
      </c>
      <c r="K3537" s="106"/>
      <c r="L3537" s="43"/>
      <c r="M3537" s="24"/>
      <c r="N3537" s="6"/>
      <c r="O3537" s="6" t="b">
        <v>0</v>
      </c>
      <c r="P3537" s="6"/>
      <c r="Q3537" s="6"/>
      <c r="R3537" s="6"/>
      <c r="S3537" s="6"/>
      <c r="T3537" s="6"/>
      <c r="U3537" s="6"/>
      <c r="V3537" s="6"/>
      <c r="W3537" s="6"/>
      <c r="X3537" s="6"/>
      <c r="Y3537" s="6"/>
      <c r="Z3537" s="43"/>
      <c r="AA3537" s="43"/>
      <c r="AB3537" s="43" t="s">
        <v>339</v>
      </c>
      <c r="AC3537" s="6" t="s">
        <v>339</v>
      </c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</row>
    <row r="3538">
      <c r="A3538" s="6"/>
      <c r="B3538" s="6"/>
      <c r="C3538" s="6"/>
      <c r="D3538" s="6"/>
      <c r="E3538" s="6"/>
      <c r="F3538" s="6" t="s">
        <v>96</v>
      </c>
      <c r="G3538" s="6"/>
      <c r="H3538" s="6" t="b">
        <v>0</v>
      </c>
      <c r="I3538" s="6" t="b">
        <v>0</v>
      </c>
      <c r="J3538" s="6" t="b">
        <v>0</v>
      </c>
      <c r="K3538" s="106"/>
      <c r="L3538" s="43"/>
      <c r="M3538" s="24"/>
      <c r="N3538" s="6"/>
      <c r="O3538" s="6" t="b">
        <v>0</v>
      </c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43"/>
      <c r="AA3538" s="43"/>
      <c r="AB3538" s="43" t="s">
        <v>339</v>
      </c>
      <c r="AC3538" s="6" t="s">
        <v>339</v>
      </c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</row>
    <row r="3539">
      <c r="A3539" s="6"/>
      <c r="B3539" s="6"/>
      <c r="C3539" s="6"/>
      <c r="D3539" s="6"/>
      <c r="E3539" s="6"/>
      <c r="F3539" s="6" t="s">
        <v>96</v>
      </c>
      <c r="G3539" s="6"/>
      <c r="H3539" s="6" t="b">
        <v>0</v>
      </c>
      <c r="I3539" s="6" t="b">
        <v>0</v>
      </c>
      <c r="J3539" s="6" t="b">
        <v>0</v>
      </c>
      <c r="K3539" s="106"/>
      <c r="L3539" s="43"/>
      <c r="M3539" s="24"/>
      <c r="N3539" s="6"/>
      <c r="O3539" s="6" t="b">
        <v>0</v>
      </c>
      <c r="P3539" s="6"/>
      <c r="Q3539" s="6"/>
      <c r="R3539" s="6"/>
      <c r="S3539" s="6"/>
      <c r="T3539" s="6"/>
      <c r="U3539" s="6"/>
      <c r="V3539" s="6"/>
      <c r="W3539" s="6"/>
      <c r="X3539" s="6"/>
      <c r="Y3539" s="6"/>
      <c r="Z3539" s="43"/>
      <c r="AA3539" s="43"/>
      <c r="AB3539" s="43" t="s">
        <v>339</v>
      </c>
      <c r="AC3539" s="6" t="s">
        <v>339</v>
      </c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</row>
    <row r="3540">
      <c r="A3540" s="6"/>
      <c r="B3540" s="6"/>
      <c r="C3540" s="6"/>
      <c r="D3540" s="6"/>
      <c r="E3540" s="6"/>
      <c r="F3540" s="6" t="s">
        <v>96</v>
      </c>
      <c r="G3540" s="6"/>
      <c r="H3540" s="6" t="b">
        <v>0</v>
      </c>
      <c r="I3540" s="6" t="b">
        <v>0</v>
      </c>
      <c r="J3540" s="6" t="b">
        <v>0</v>
      </c>
      <c r="K3540" s="106"/>
      <c r="L3540" s="43"/>
      <c r="M3540" s="24"/>
      <c r="N3540" s="6"/>
      <c r="O3540" s="6" t="b">
        <v>0</v>
      </c>
      <c r="P3540" s="6"/>
      <c r="Q3540" s="6"/>
      <c r="R3540" s="6"/>
      <c r="S3540" s="6"/>
      <c r="T3540" s="6"/>
      <c r="U3540" s="6"/>
      <c r="V3540" s="6"/>
      <c r="W3540" s="6"/>
      <c r="X3540" s="6"/>
      <c r="Y3540" s="6"/>
      <c r="Z3540" s="43"/>
      <c r="AA3540" s="43"/>
      <c r="AB3540" s="43" t="s">
        <v>339</v>
      </c>
      <c r="AC3540" s="6" t="s">
        <v>339</v>
      </c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</row>
    <row r="3541">
      <c r="A3541" s="6"/>
      <c r="B3541" s="6"/>
      <c r="C3541" s="6"/>
      <c r="D3541" s="6"/>
      <c r="E3541" s="6"/>
      <c r="F3541" s="6" t="s">
        <v>96</v>
      </c>
      <c r="G3541" s="6"/>
      <c r="H3541" s="6" t="b">
        <v>0</v>
      </c>
      <c r="I3541" s="6" t="b">
        <v>0</v>
      </c>
      <c r="J3541" s="6" t="b">
        <v>0</v>
      </c>
      <c r="K3541" s="106"/>
      <c r="L3541" s="43"/>
      <c r="M3541" s="24"/>
      <c r="N3541" s="6"/>
      <c r="O3541" s="6" t="b">
        <v>0</v>
      </c>
      <c r="P3541" s="6"/>
      <c r="Q3541" s="6"/>
      <c r="R3541" s="6"/>
      <c r="S3541" s="6"/>
      <c r="T3541" s="6"/>
      <c r="U3541" s="6"/>
      <c r="V3541" s="6"/>
      <c r="W3541" s="6"/>
      <c r="X3541" s="6"/>
      <c r="Y3541" s="6"/>
      <c r="Z3541" s="43"/>
      <c r="AA3541" s="43"/>
      <c r="AB3541" s="43" t="s">
        <v>339</v>
      </c>
      <c r="AC3541" s="6" t="s">
        <v>339</v>
      </c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</row>
    <row r="3542">
      <c r="A3542" s="6"/>
      <c r="B3542" s="6"/>
      <c r="C3542" s="6"/>
      <c r="D3542" s="6"/>
      <c r="E3542" s="6"/>
      <c r="F3542" s="6" t="s">
        <v>96</v>
      </c>
      <c r="G3542" s="6"/>
      <c r="H3542" s="6" t="b">
        <v>0</v>
      </c>
      <c r="I3542" s="6" t="b">
        <v>0</v>
      </c>
      <c r="J3542" s="6" t="b">
        <v>0</v>
      </c>
      <c r="K3542" s="106"/>
      <c r="L3542" s="43"/>
      <c r="M3542" s="24"/>
      <c r="N3542" s="6"/>
      <c r="O3542" s="6" t="b">
        <v>0</v>
      </c>
      <c r="P3542" s="6"/>
      <c r="Q3542" s="6"/>
      <c r="R3542" s="6"/>
      <c r="S3542" s="6"/>
      <c r="T3542" s="6"/>
      <c r="U3542" s="6"/>
      <c r="V3542" s="6"/>
      <c r="W3542" s="6"/>
      <c r="X3542" s="6"/>
      <c r="Y3542" s="6"/>
      <c r="Z3542" s="43"/>
      <c r="AA3542" s="43"/>
      <c r="AB3542" s="43" t="s">
        <v>339</v>
      </c>
      <c r="AC3542" s="6" t="s">
        <v>339</v>
      </c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</row>
    <row r="3543">
      <c r="A3543" s="6"/>
      <c r="B3543" s="6"/>
      <c r="C3543" s="6"/>
      <c r="D3543" s="6"/>
      <c r="E3543" s="6"/>
      <c r="F3543" s="6" t="s">
        <v>96</v>
      </c>
      <c r="G3543" s="6"/>
      <c r="H3543" s="6" t="b">
        <v>0</v>
      </c>
      <c r="I3543" s="6" t="b">
        <v>0</v>
      </c>
      <c r="J3543" s="6" t="b">
        <v>0</v>
      </c>
      <c r="K3543" s="106"/>
      <c r="L3543" s="43"/>
      <c r="M3543" s="24"/>
      <c r="N3543" s="6"/>
      <c r="O3543" s="6" t="b">
        <v>0</v>
      </c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43"/>
      <c r="AA3543" s="43"/>
      <c r="AB3543" s="43" t="s">
        <v>339</v>
      </c>
      <c r="AC3543" s="6" t="s">
        <v>339</v>
      </c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6"/>
      <c r="AO3543" s="6"/>
      <c r="AP3543" s="6"/>
      <c r="AQ3543" s="6"/>
      <c r="AR3543" s="6"/>
    </row>
    <row r="3544">
      <c r="A3544" s="6"/>
      <c r="B3544" s="6"/>
      <c r="C3544" s="6"/>
      <c r="D3544" s="6"/>
      <c r="E3544" s="6"/>
      <c r="F3544" s="6" t="s">
        <v>96</v>
      </c>
      <c r="G3544" s="6"/>
      <c r="H3544" s="6" t="b">
        <v>0</v>
      </c>
      <c r="I3544" s="6" t="b">
        <v>0</v>
      </c>
      <c r="J3544" s="6" t="b">
        <v>0</v>
      </c>
      <c r="K3544" s="106"/>
      <c r="L3544" s="43"/>
      <c r="M3544" s="24"/>
      <c r="N3544" s="6"/>
      <c r="O3544" s="6" t="b">
        <v>0</v>
      </c>
      <c r="P3544" s="6"/>
      <c r="Q3544" s="6"/>
      <c r="R3544" s="6"/>
      <c r="S3544" s="6"/>
      <c r="T3544" s="6"/>
      <c r="U3544" s="6"/>
      <c r="V3544" s="6"/>
      <c r="W3544" s="6"/>
      <c r="X3544" s="6"/>
      <c r="Y3544" s="6"/>
      <c r="Z3544" s="43"/>
      <c r="AA3544" s="43"/>
      <c r="AB3544" s="43" t="s">
        <v>339</v>
      </c>
      <c r="AC3544" s="6" t="s">
        <v>339</v>
      </c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</row>
    <row r="3545">
      <c r="A3545" s="6"/>
      <c r="B3545" s="6"/>
      <c r="C3545" s="6"/>
      <c r="D3545" s="6"/>
      <c r="E3545" s="6"/>
      <c r="F3545" s="6" t="s">
        <v>96</v>
      </c>
      <c r="G3545" s="6"/>
      <c r="H3545" s="6" t="b">
        <v>0</v>
      </c>
      <c r="I3545" s="6" t="b">
        <v>0</v>
      </c>
      <c r="J3545" s="6" t="b">
        <v>0</v>
      </c>
      <c r="K3545" s="106"/>
      <c r="L3545" s="43"/>
      <c r="M3545" s="24"/>
      <c r="N3545" s="6"/>
      <c r="O3545" s="6" t="b">
        <v>0</v>
      </c>
      <c r="P3545" s="6"/>
      <c r="Q3545" s="6"/>
      <c r="R3545" s="6"/>
      <c r="S3545" s="6"/>
      <c r="T3545" s="6"/>
      <c r="U3545" s="6"/>
      <c r="V3545" s="6"/>
      <c r="W3545" s="6"/>
      <c r="X3545" s="6"/>
      <c r="Y3545" s="6"/>
      <c r="Z3545" s="43"/>
      <c r="AA3545" s="43"/>
      <c r="AB3545" s="43" t="s">
        <v>339</v>
      </c>
      <c r="AC3545" s="6" t="s">
        <v>339</v>
      </c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</row>
    <row r="3546">
      <c r="A3546" s="6"/>
      <c r="B3546" s="6"/>
      <c r="C3546" s="6"/>
      <c r="D3546" s="6"/>
      <c r="E3546" s="6"/>
      <c r="F3546" s="6" t="s">
        <v>96</v>
      </c>
      <c r="G3546" s="6"/>
      <c r="H3546" s="6" t="b">
        <v>0</v>
      </c>
      <c r="I3546" s="6" t="b">
        <v>0</v>
      </c>
      <c r="J3546" s="6" t="b">
        <v>0</v>
      </c>
      <c r="K3546" s="106"/>
      <c r="L3546" s="43"/>
      <c r="M3546" s="24"/>
      <c r="N3546" s="6"/>
      <c r="O3546" s="6" t="b">
        <v>0</v>
      </c>
      <c r="P3546" s="6"/>
      <c r="Q3546" s="6"/>
      <c r="R3546" s="6"/>
      <c r="S3546" s="6"/>
      <c r="T3546" s="6"/>
      <c r="U3546" s="6"/>
      <c r="V3546" s="6"/>
      <c r="W3546" s="6"/>
      <c r="X3546" s="6"/>
      <c r="Y3546" s="6"/>
      <c r="Z3546" s="43"/>
      <c r="AA3546" s="43"/>
      <c r="AB3546" s="43" t="s">
        <v>339</v>
      </c>
      <c r="AC3546" s="6" t="s">
        <v>339</v>
      </c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6"/>
      <c r="AO3546" s="6"/>
      <c r="AP3546" s="6"/>
      <c r="AQ3546" s="6"/>
      <c r="AR3546" s="6"/>
    </row>
    <row r="3547">
      <c r="A3547" s="6"/>
      <c r="B3547" s="6"/>
      <c r="C3547" s="6"/>
      <c r="D3547" s="6"/>
      <c r="E3547" s="6"/>
      <c r="F3547" s="6" t="s">
        <v>96</v>
      </c>
      <c r="G3547" s="6"/>
      <c r="H3547" s="6" t="b">
        <v>0</v>
      </c>
      <c r="I3547" s="6" t="b">
        <v>0</v>
      </c>
      <c r="J3547" s="6" t="b">
        <v>0</v>
      </c>
      <c r="K3547" s="106"/>
      <c r="L3547" s="43"/>
      <c r="M3547" s="24"/>
      <c r="N3547" s="6"/>
      <c r="O3547" s="6" t="b">
        <v>0</v>
      </c>
      <c r="P3547" s="6"/>
      <c r="Q3547" s="6"/>
      <c r="R3547" s="6"/>
      <c r="S3547" s="6"/>
      <c r="T3547" s="6"/>
      <c r="U3547" s="6"/>
      <c r="V3547" s="6"/>
      <c r="W3547" s="6"/>
      <c r="X3547" s="6"/>
      <c r="Y3547" s="6"/>
      <c r="Z3547" s="43"/>
      <c r="AA3547" s="43"/>
      <c r="AB3547" s="43" t="s">
        <v>339</v>
      </c>
      <c r="AC3547" s="6" t="s">
        <v>339</v>
      </c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6"/>
      <c r="AO3547" s="6"/>
      <c r="AP3547" s="6"/>
      <c r="AQ3547" s="6"/>
      <c r="AR3547" s="6"/>
    </row>
    <row r="3548">
      <c r="A3548" s="6"/>
      <c r="B3548" s="6"/>
      <c r="C3548" s="6"/>
      <c r="D3548" s="6"/>
      <c r="E3548" s="6"/>
      <c r="F3548" s="6" t="s">
        <v>96</v>
      </c>
      <c r="G3548" s="6"/>
      <c r="H3548" s="6" t="b">
        <v>0</v>
      </c>
      <c r="I3548" s="6" t="b">
        <v>0</v>
      </c>
      <c r="J3548" s="6" t="b">
        <v>0</v>
      </c>
      <c r="K3548" s="106"/>
      <c r="L3548" s="43"/>
      <c r="M3548" s="24"/>
      <c r="N3548" s="6"/>
      <c r="O3548" s="6" t="b">
        <v>0</v>
      </c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43"/>
      <c r="AA3548" s="43"/>
      <c r="AB3548" s="43" t="s">
        <v>339</v>
      </c>
      <c r="AC3548" s="6" t="s">
        <v>339</v>
      </c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</row>
    <row r="3549">
      <c r="A3549" s="6"/>
      <c r="B3549" s="6"/>
      <c r="C3549" s="6"/>
      <c r="D3549" s="6"/>
      <c r="E3549" s="6"/>
      <c r="F3549" s="6" t="s">
        <v>96</v>
      </c>
      <c r="G3549" s="6"/>
      <c r="H3549" s="6" t="b">
        <v>0</v>
      </c>
      <c r="I3549" s="6" t="b">
        <v>0</v>
      </c>
      <c r="J3549" s="6" t="b">
        <v>0</v>
      </c>
      <c r="K3549" s="106"/>
      <c r="L3549" s="43"/>
      <c r="M3549" s="24"/>
      <c r="N3549" s="6"/>
      <c r="O3549" s="6" t="b">
        <v>0</v>
      </c>
      <c r="P3549" s="6"/>
      <c r="Q3549" s="6"/>
      <c r="R3549" s="6"/>
      <c r="S3549" s="6"/>
      <c r="T3549" s="6"/>
      <c r="U3549" s="6"/>
      <c r="V3549" s="6"/>
      <c r="W3549" s="6"/>
      <c r="X3549" s="6"/>
      <c r="Y3549" s="6"/>
      <c r="Z3549" s="43"/>
      <c r="AA3549" s="43"/>
      <c r="AB3549" s="43" t="s">
        <v>339</v>
      </c>
      <c r="AC3549" s="6" t="s">
        <v>339</v>
      </c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</row>
    <row r="3550">
      <c r="A3550" s="6"/>
      <c r="B3550" s="6"/>
      <c r="C3550" s="6"/>
      <c r="D3550" s="6"/>
      <c r="E3550" s="6"/>
      <c r="F3550" s="6" t="s">
        <v>96</v>
      </c>
      <c r="G3550" s="6"/>
      <c r="H3550" s="6" t="b">
        <v>0</v>
      </c>
      <c r="I3550" s="6" t="b">
        <v>0</v>
      </c>
      <c r="J3550" s="6" t="b">
        <v>0</v>
      </c>
      <c r="K3550" s="106"/>
      <c r="L3550" s="43"/>
      <c r="M3550" s="24"/>
      <c r="N3550" s="6"/>
      <c r="O3550" s="6" t="b">
        <v>0</v>
      </c>
      <c r="P3550" s="6"/>
      <c r="Q3550" s="6"/>
      <c r="R3550" s="6"/>
      <c r="S3550" s="6"/>
      <c r="T3550" s="6"/>
      <c r="U3550" s="6"/>
      <c r="V3550" s="6"/>
      <c r="W3550" s="6"/>
      <c r="X3550" s="6"/>
      <c r="Y3550" s="6"/>
      <c r="Z3550" s="43"/>
      <c r="AA3550" s="43"/>
      <c r="AB3550" s="43" t="s">
        <v>339</v>
      </c>
      <c r="AC3550" s="6" t="s">
        <v>339</v>
      </c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</row>
    <row r="3551">
      <c r="A3551" s="6"/>
      <c r="B3551" s="6"/>
      <c r="C3551" s="6"/>
      <c r="D3551" s="6"/>
      <c r="E3551" s="6"/>
      <c r="F3551" s="6" t="s">
        <v>96</v>
      </c>
      <c r="G3551" s="6"/>
      <c r="H3551" s="6" t="b">
        <v>0</v>
      </c>
      <c r="I3551" s="6" t="b">
        <v>0</v>
      </c>
      <c r="J3551" s="6" t="b">
        <v>0</v>
      </c>
      <c r="K3551" s="106"/>
      <c r="L3551" s="43"/>
      <c r="M3551" s="24"/>
      <c r="N3551" s="6"/>
      <c r="O3551" s="6" t="b">
        <v>0</v>
      </c>
      <c r="P3551" s="6"/>
      <c r="Q3551" s="6"/>
      <c r="R3551" s="6"/>
      <c r="S3551" s="6"/>
      <c r="T3551" s="6"/>
      <c r="U3551" s="6"/>
      <c r="V3551" s="6"/>
      <c r="W3551" s="6"/>
      <c r="X3551" s="6"/>
      <c r="Y3551" s="6"/>
      <c r="Z3551" s="43"/>
      <c r="AA3551" s="43"/>
      <c r="AB3551" s="43" t="s">
        <v>339</v>
      </c>
      <c r="AC3551" s="6" t="s">
        <v>339</v>
      </c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</row>
    <row r="3552">
      <c r="A3552" s="6"/>
      <c r="B3552" s="6"/>
      <c r="C3552" s="6"/>
      <c r="D3552" s="6"/>
      <c r="E3552" s="6"/>
      <c r="F3552" s="6" t="s">
        <v>96</v>
      </c>
      <c r="G3552" s="6"/>
      <c r="H3552" s="6" t="b">
        <v>0</v>
      </c>
      <c r="I3552" s="6" t="b">
        <v>0</v>
      </c>
      <c r="J3552" s="6" t="b">
        <v>0</v>
      </c>
      <c r="K3552" s="106"/>
      <c r="L3552" s="43"/>
      <c r="M3552" s="24"/>
      <c r="N3552" s="6"/>
      <c r="O3552" s="6" t="b">
        <v>0</v>
      </c>
      <c r="P3552" s="6"/>
      <c r="Q3552" s="6"/>
      <c r="R3552" s="6"/>
      <c r="S3552" s="6"/>
      <c r="T3552" s="6"/>
      <c r="U3552" s="6"/>
      <c r="V3552" s="6"/>
      <c r="W3552" s="6"/>
      <c r="X3552" s="6"/>
      <c r="Y3552" s="6"/>
      <c r="Z3552" s="43"/>
      <c r="AA3552" s="43"/>
      <c r="AB3552" s="43" t="s">
        <v>339</v>
      </c>
      <c r="AC3552" s="6" t="s">
        <v>339</v>
      </c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</row>
    <row r="3553">
      <c r="A3553" s="6"/>
      <c r="B3553" s="6"/>
      <c r="C3553" s="6"/>
      <c r="D3553" s="6"/>
      <c r="E3553" s="6"/>
      <c r="F3553" s="6" t="s">
        <v>96</v>
      </c>
      <c r="G3553" s="6"/>
      <c r="H3553" s="6" t="b">
        <v>0</v>
      </c>
      <c r="I3553" s="6" t="b">
        <v>0</v>
      </c>
      <c r="J3553" s="6" t="b">
        <v>0</v>
      </c>
      <c r="K3553" s="106"/>
      <c r="L3553" s="43"/>
      <c r="M3553" s="24"/>
      <c r="N3553" s="6"/>
      <c r="O3553" s="6" t="b">
        <v>0</v>
      </c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43"/>
      <c r="AA3553" s="43"/>
      <c r="AB3553" s="43" t="s">
        <v>339</v>
      </c>
      <c r="AC3553" s="6" t="s">
        <v>339</v>
      </c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</row>
    <row r="3554">
      <c r="A3554" s="6"/>
      <c r="B3554" s="6"/>
      <c r="C3554" s="6"/>
      <c r="D3554" s="6"/>
      <c r="E3554" s="6"/>
      <c r="F3554" s="6" t="s">
        <v>96</v>
      </c>
      <c r="G3554" s="6"/>
      <c r="H3554" s="6" t="b">
        <v>0</v>
      </c>
      <c r="I3554" s="6" t="b">
        <v>0</v>
      </c>
      <c r="J3554" s="6" t="b">
        <v>0</v>
      </c>
      <c r="K3554" s="106"/>
      <c r="L3554" s="43"/>
      <c r="M3554" s="24"/>
      <c r="N3554" s="6"/>
      <c r="O3554" s="6" t="b">
        <v>0</v>
      </c>
      <c r="P3554" s="6"/>
      <c r="Q3554" s="6"/>
      <c r="R3554" s="6"/>
      <c r="S3554" s="6"/>
      <c r="T3554" s="6"/>
      <c r="U3554" s="6"/>
      <c r="V3554" s="6"/>
      <c r="W3554" s="6"/>
      <c r="X3554" s="6"/>
      <c r="Y3554" s="6"/>
      <c r="Z3554" s="43"/>
      <c r="AA3554" s="43"/>
      <c r="AB3554" s="43" t="s">
        <v>339</v>
      </c>
      <c r="AC3554" s="6" t="s">
        <v>339</v>
      </c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</row>
    <row r="3555">
      <c r="A3555" s="6"/>
      <c r="B3555" s="6"/>
      <c r="C3555" s="6"/>
      <c r="D3555" s="6"/>
      <c r="E3555" s="6"/>
      <c r="F3555" s="6" t="s">
        <v>96</v>
      </c>
      <c r="G3555" s="6"/>
      <c r="H3555" s="6" t="b">
        <v>0</v>
      </c>
      <c r="I3555" s="6" t="b">
        <v>0</v>
      </c>
      <c r="J3555" s="6" t="b">
        <v>0</v>
      </c>
      <c r="K3555" s="106"/>
      <c r="L3555" s="43"/>
      <c r="M3555" s="24"/>
      <c r="N3555" s="6"/>
      <c r="O3555" s="6" t="b">
        <v>0</v>
      </c>
      <c r="P3555" s="6"/>
      <c r="Q3555" s="6"/>
      <c r="R3555" s="6"/>
      <c r="S3555" s="6"/>
      <c r="T3555" s="6"/>
      <c r="U3555" s="6"/>
      <c r="V3555" s="6"/>
      <c r="W3555" s="6"/>
      <c r="X3555" s="6"/>
      <c r="Y3555" s="6"/>
      <c r="Z3555" s="43"/>
      <c r="AA3555" s="43"/>
      <c r="AB3555" s="43" t="s">
        <v>339</v>
      </c>
      <c r="AC3555" s="6" t="s">
        <v>339</v>
      </c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</row>
    <row r="3556">
      <c r="A3556" s="6"/>
      <c r="B3556" s="6"/>
      <c r="C3556" s="6"/>
      <c r="D3556" s="6"/>
      <c r="E3556" s="6"/>
      <c r="F3556" s="6" t="s">
        <v>96</v>
      </c>
      <c r="G3556" s="6"/>
      <c r="H3556" s="6" t="b">
        <v>0</v>
      </c>
      <c r="I3556" s="6" t="b">
        <v>0</v>
      </c>
      <c r="J3556" s="6" t="b">
        <v>0</v>
      </c>
      <c r="K3556" s="106"/>
      <c r="L3556" s="43"/>
      <c r="M3556" s="24"/>
      <c r="N3556" s="6"/>
      <c r="O3556" s="6" t="b">
        <v>0</v>
      </c>
      <c r="P3556" s="6"/>
      <c r="Q3556" s="6"/>
      <c r="R3556" s="6"/>
      <c r="S3556" s="6"/>
      <c r="T3556" s="6"/>
      <c r="U3556" s="6"/>
      <c r="V3556" s="6"/>
      <c r="W3556" s="6"/>
      <c r="X3556" s="6"/>
      <c r="Y3556" s="6"/>
      <c r="Z3556" s="43"/>
      <c r="AA3556" s="43"/>
      <c r="AB3556" s="43" t="s">
        <v>339</v>
      </c>
      <c r="AC3556" s="6" t="s">
        <v>339</v>
      </c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</row>
    <row r="3557">
      <c r="A3557" s="6"/>
      <c r="B3557" s="6"/>
      <c r="C3557" s="6"/>
      <c r="D3557" s="6"/>
      <c r="E3557" s="6"/>
      <c r="F3557" s="6" t="s">
        <v>96</v>
      </c>
      <c r="G3557" s="6"/>
      <c r="H3557" s="6" t="b">
        <v>0</v>
      </c>
      <c r="I3557" s="6" t="b">
        <v>0</v>
      </c>
      <c r="J3557" s="6" t="b">
        <v>0</v>
      </c>
      <c r="K3557" s="106"/>
      <c r="L3557" s="43"/>
      <c r="M3557" s="24"/>
      <c r="N3557" s="6"/>
      <c r="O3557" s="6" t="b">
        <v>0</v>
      </c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43"/>
      <c r="AA3557" s="43"/>
      <c r="AB3557" s="43" t="s">
        <v>339</v>
      </c>
      <c r="AC3557" s="6" t="s">
        <v>339</v>
      </c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</row>
    <row r="3558">
      <c r="A3558" s="6"/>
      <c r="B3558" s="6"/>
      <c r="C3558" s="6"/>
      <c r="D3558" s="6"/>
      <c r="E3558" s="6"/>
      <c r="F3558" s="6" t="s">
        <v>96</v>
      </c>
      <c r="G3558" s="6"/>
      <c r="H3558" s="6" t="b">
        <v>0</v>
      </c>
      <c r="I3558" s="6" t="b">
        <v>0</v>
      </c>
      <c r="J3558" s="6" t="b">
        <v>0</v>
      </c>
      <c r="K3558" s="106"/>
      <c r="L3558" s="43"/>
      <c r="M3558" s="24"/>
      <c r="N3558" s="6"/>
      <c r="O3558" s="6" t="b">
        <v>0</v>
      </c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43"/>
      <c r="AA3558" s="43"/>
      <c r="AB3558" s="43" t="s">
        <v>339</v>
      </c>
      <c r="AC3558" s="6" t="s">
        <v>339</v>
      </c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</row>
    <row r="3559">
      <c r="A3559" s="6"/>
      <c r="B3559" s="6"/>
      <c r="C3559" s="6"/>
      <c r="D3559" s="6"/>
      <c r="E3559" s="6"/>
      <c r="F3559" s="6" t="s">
        <v>96</v>
      </c>
      <c r="G3559" s="6"/>
      <c r="H3559" s="6" t="b">
        <v>0</v>
      </c>
      <c r="I3559" s="6" t="b">
        <v>0</v>
      </c>
      <c r="J3559" s="6" t="b">
        <v>0</v>
      </c>
      <c r="K3559" s="106"/>
      <c r="L3559" s="43"/>
      <c r="M3559" s="24"/>
      <c r="N3559" s="6"/>
      <c r="O3559" s="6" t="b">
        <v>0</v>
      </c>
      <c r="P3559" s="6"/>
      <c r="Q3559" s="6"/>
      <c r="R3559" s="6"/>
      <c r="S3559" s="6"/>
      <c r="T3559" s="6"/>
      <c r="U3559" s="6"/>
      <c r="V3559" s="6"/>
      <c r="W3559" s="6"/>
      <c r="X3559" s="6"/>
      <c r="Y3559" s="6"/>
      <c r="Z3559" s="43"/>
      <c r="AA3559" s="43"/>
      <c r="AB3559" s="43" t="s">
        <v>339</v>
      </c>
      <c r="AC3559" s="6" t="s">
        <v>339</v>
      </c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</row>
    <row r="3560">
      <c r="A3560" s="6"/>
      <c r="B3560" s="6"/>
      <c r="C3560" s="6"/>
      <c r="D3560" s="6"/>
      <c r="E3560" s="6"/>
      <c r="F3560" s="6" t="s">
        <v>96</v>
      </c>
      <c r="G3560" s="6"/>
      <c r="H3560" s="6" t="b">
        <v>0</v>
      </c>
      <c r="I3560" s="6" t="b">
        <v>0</v>
      </c>
      <c r="J3560" s="6" t="b">
        <v>0</v>
      </c>
      <c r="K3560" s="106"/>
      <c r="L3560" s="43"/>
      <c r="M3560" s="24"/>
      <c r="N3560" s="6"/>
      <c r="O3560" s="6" t="b">
        <v>0</v>
      </c>
      <c r="P3560" s="6"/>
      <c r="Q3560" s="6"/>
      <c r="R3560" s="6"/>
      <c r="S3560" s="6"/>
      <c r="T3560" s="6"/>
      <c r="U3560" s="6"/>
      <c r="V3560" s="6"/>
      <c r="W3560" s="6"/>
      <c r="X3560" s="6"/>
      <c r="Y3560" s="6"/>
      <c r="Z3560" s="43"/>
      <c r="AA3560" s="43"/>
      <c r="AB3560" s="43" t="s">
        <v>339</v>
      </c>
      <c r="AC3560" s="6" t="s">
        <v>339</v>
      </c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</row>
    <row r="3561">
      <c r="A3561" s="6"/>
      <c r="B3561" s="6"/>
      <c r="C3561" s="6"/>
      <c r="D3561" s="6"/>
      <c r="E3561" s="6"/>
      <c r="F3561" s="6" t="s">
        <v>96</v>
      </c>
      <c r="G3561" s="6"/>
      <c r="H3561" s="6" t="b">
        <v>0</v>
      </c>
      <c r="I3561" s="6" t="b">
        <v>0</v>
      </c>
      <c r="J3561" s="6" t="b">
        <v>0</v>
      </c>
      <c r="K3561" s="106"/>
      <c r="L3561" s="43"/>
      <c r="M3561" s="24"/>
      <c r="N3561" s="6"/>
      <c r="O3561" s="6" t="b">
        <v>0</v>
      </c>
      <c r="P3561" s="6"/>
      <c r="Q3561" s="6"/>
      <c r="R3561" s="6"/>
      <c r="S3561" s="6"/>
      <c r="T3561" s="6"/>
      <c r="U3561" s="6"/>
      <c r="V3561" s="6"/>
      <c r="W3561" s="6"/>
      <c r="X3561" s="6"/>
      <c r="Y3561" s="6"/>
      <c r="Z3561" s="43"/>
      <c r="AA3561" s="43"/>
      <c r="AB3561" s="43" t="s">
        <v>339</v>
      </c>
      <c r="AC3561" s="6" t="s">
        <v>339</v>
      </c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</row>
    <row r="3562">
      <c r="A3562" s="6"/>
      <c r="B3562" s="6"/>
      <c r="C3562" s="6"/>
      <c r="D3562" s="6"/>
      <c r="E3562" s="6"/>
      <c r="F3562" s="6" t="s">
        <v>96</v>
      </c>
      <c r="G3562" s="6"/>
      <c r="H3562" s="6" t="b">
        <v>0</v>
      </c>
      <c r="I3562" s="6" t="b">
        <v>0</v>
      </c>
      <c r="J3562" s="6" t="b">
        <v>0</v>
      </c>
      <c r="K3562" s="106"/>
      <c r="L3562" s="43"/>
      <c r="M3562" s="24"/>
      <c r="N3562" s="6"/>
      <c r="O3562" s="6" t="b">
        <v>0</v>
      </c>
      <c r="P3562" s="6"/>
      <c r="Q3562" s="6"/>
      <c r="R3562" s="6"/>
      <c r="S3562" s="6"/>
      <c r="T3562" s="6"/>
      <c r="U3562" s="6"/>
      <c r="V3562" s="6"/>
      <c r="W3562" s="6"/>
      <c r="X3562" s="6"/>
      <c r="Y3562" s="6"/>
      <c r="Z3562" s="43"/>
      <c r="AA3562" s="43"/>
      <c r="AB3562" s="43" t="s">
        <v>339</v>
      </c>
      <c r="AC3562" s="6" t="s">
        <v>339</v>
      </c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</row>
    <row r="3563">
      <c r="A3563" s="6"/>
      <c r="B3563" s="6"/>
      <c r="C3563" s="6"/>
      <c r="D3563" s="6"/>
      <c r="E3563" s="6"/>
      <c r="F3563" s="6" t="s">
        <v>96</v>
      </c>
      <c r="G3563" s="6"/>
      <c r="H3563" s="6" t="b">
        <v>0</v>
      </c>
      <c r="I3563" s="6" t="b">
        <v>0</v>
      </c>
      <c r="J3563" s="6" t="b">
        <v>0</v>
      </c>
      <c r="K3563" s="106"/>
      <c r="L3563" s="43"/>
      <c r="M3563" s="24"/>
      <c r="N3563" s="6"/>
      <c r="O3563" s="6" t="b">
        <v>0</v>
      </c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43"/>
      <c r="AA3563" s="43"/>
      <c r="AB3563" s="43" t="s">
        <v>339</v>
      </c>
      <c r="AC3563" s="6" t="s">
        <v>339</v>
      </c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</row>
    <row r="3564">
      <c r="A3564" s="6"/>
      <c r="B3564" s="6"/>
      <c r="C3564" s="6"/>
      <c r="D3564" s="6"/>
      <c r="E3564" s="6"/>
      <c r="F3564" s="6" t="s">
        <v>96</v>
      </c>
      <c r="G3564" s="6"/>
      <c r="H3564" s="6" t="b">
        <v>0</v>
      </c>
      <c r="I3564" s="6" t="b">
        <v>0</v>
      </c>
      <c r="J3564" s="6" t="b">
        <v>0</v>
      </c>
      <c r="K3564" s="106"/>
      <c r="L3564" s="43"/>
      <c r="M3564" s="24"/>
      <c r="N3564" s="6"/>
      <c r="O3564" s="6" t="b">
        <v>0</v>
      </c>
      <c r="P3564" s="6"/>
      <c r="Q3564" s="6"/>
      <c r="R3564" s="6"/>
      <c r="S3564" s="6"/>
      <c r="T3564" s="6"/>
      <c r="U3564" s="6"/>
      <c r="V3564" s="6"/>
      <c r="W3564" s="6"/>
      <c r="X3564" s="6"/>
      <c r="Y3564" s="6"/>
      <c r="Z3564" s="43"/>
      <c r="AA3564" s="43"/>
      <c r="AB3564" s="43" t="s">
        <v>339</v>
      </c>
      <c r="AC3564" s="6" t="s">
        <v>339</v>
      </c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</row>
    <row r="3565">
      <c r="A3565" s="6"/>
      <c r="B3565" s="6"/>
      <c r="C3565" s="6"/>
      <c r="D3565" s="6"/>
      <c r="E3565" s="6"/>
      <c r="F3565" s="6" t="s">
        <v>96</v>
      </c>
      <c r="G3565" s="6"/>
      <c r="H3565" s="6" t="b">
        <v>0</v>
      </c>
      <c r="I3565" s="6" t="b">
        <v>0</v>
      </c>
      <c r="J3565" s="6" t="b">
        <v>0</v>
      </c>
      <c r="K3565" s="106"/>
      <c r="L3565" s="43"/>
      <c r="M3565" s="24"/>
      <c r="N3565" s="6"/>
      <c r="O3565" s="6" t="b">
        <v>0</v>
      </c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43"/>
      <c r="AA3565" s="43"/>
      <c r="AB3565" s="43" t="s">
        <v>339</v>
      </c>
      <c r="AC3565" s="6" t="s">
        <v>339</v>
      </c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</row>
    <row r="3566">
      <c r="A3566" s="6"/>
      <c r="B3566" s="6"/>
      <c r="C3566" s="6"/>
      <c r="D3566" s="6"/>
      <c r="E3566" s="6"/>
      <c r="F3566" s="6" t="s">
        <v>96</v>
      </c>
      <c r="G3566" s="6"/>
      <c r="H3566" s="6" t="b">
        <v>0</v>
      </c>
      <c r="I3566" s="6" t="b">
        <v>0</v>
      </c>
      <c r="J3566" s="6" t="b">
        <v>0</v>
      </c>
      <c r="K3566" s="106"/>
      <c r="L3566" s="43"/>
      <c r="M3566" s="24"/>
      <c r="N3566" s="6"/>
      <c r="O3566" s="6" t="b">
        <v>0</v>
      </c>
      <c r="P3566" s="6"/>
      <c r="Q3566" s="6"/>
      <c r="R3566" s="6"/>
      <c r="S3566" s="6"/>
      <c r="T3566" s="6"/>
      <c r="U3566" s="6"/>
      <c r="V3566" s="6"/>
      <c r="W3566" s="6"/>
      <c r="X3566" s="6"/>
      <c r="Y3566" s="6"/>
      <c r="Z3566" s="43"/>
      <c r="AA3566" s="43"/>
      <c r="AB3566" s="43" t="s">
        <v>339</v>
      </c>
      <c r="AC3566" s="6" t="s">
        <v>339</v>
      </c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</row>
    <row r="3567">
      <c r="A3567" s="6"/>
      <c r="B3567" s="6"/>
      <c r="C3567" s="6"/>
      <c r="D3567" s="6"/>
      <c r="E3567" s="6"/>
      <c r="F3567" s="6" t="s">
        <v>96</v>
      </c>
      <c r="G3567" s="6"/>
      <c r="H3567" s="6" t="b">
        <v>0</v>
      </c>
      <c r="I3567" s="6" t="b">
        <v>0</v>
      </c>
      <c r="J3567" s="6" t="b">
        <v>0</v>
      </c>
      <c r="K3567" s="106"/>
      <c r="L3567" s="43"/>
      <c r="M3567" s="24"/>
      <c r="N3567" s="6"/>
      <c r="O3567" s="6" t="b">
        <v>0</v>
      </c>
      <c r="P3567" s="6"/>
      <c r="Q3567" s="6"/>
      <c r="R3567" s="6"/>
      <c r="S3567" s="6"/>
      <c r="T3567" s="6"/>
      <c r="U3567" s="6"/>
      <c r="V3567" s="6"/>
      <c r="W3567" s="6"/>
      <c r="X3567" s="6"/>
      <c r="Y3567" s="6"/>
      <c r="Z3567" s="43"/>
      <c r="AA3567" s="43"/>
      <c r="AB3567" s="43" t="s">
        <v>339</v>
      </c>
      <c r="AC3567" s="6" t="s">
        <v>339</v>
      </c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</row>
    <row r="3568">
      <c r="A3568" s="6"/>
      <c r="B3568" s="6"/>
      <c r="C3568" s="6"/>
      <c r="D3568" s="6"/>
      <c r="E3568" s="6"/>
      <c r="F3568" s="6" t="s">
        <v>96</v>
      </c>
      <c r="G3568" s="6"/>
      <c r="H3568" s="6" t="b">
        <v>0</v>
      </c>
      <c r="I3568" s="6" t="b">
        <v>0</v>
      </c>
      <c r="J3568" s="6" t="b">
        <v>0</v>
      </c>
      <c r="K3568" s="106"/>
      <c r="L3568" s="43"/>
      <c r="M3568" s="24"/>
      <c r="N3568" s="6"/>
      <c r="O3568" s="6" t="b">
        <v>0</v>
      </c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43"/>
      <c r="AA3568" s="43"/>
      <c r="AB3568" s="43" t="s">
        <v>339</v>
      </c>
      <c r="AC3568" s="6" t="s">
        <v>339</v>
      </c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</row>
    <row r="3569">
      <c r="A3569" s="6"/>
      <c r="B3569" s="6"/>
      <c r="C3569" s="6"/>
      <c r="D3569" s="6"/>
      <c r="E3569" s="6"/>
      <c r="F3569" s="6" t="s">
        <v>96</v>
      </c>
      <c r="G3569" s="6"/>
      <c r="H3569" s="6" t="b">
        <v>0</v>
      </c>
      <c r="I3569" s="6" t="b">
        <v>0</v>
      </c>
      <c r="J3569" s="6" t="b">
        <v>0</v>
      </c>
      <c r="K3569" s="106"/>
      <c r="L3569" s="43"/>
      <c r="M3569" s="24"/>
      <c r="N3569" s="6"/>
      <c r="O3569" s="6" t="b">
        <v>0</v>
      </c>
      <c r="P3569" s="6"/>
      <c r="Q3569" s="6"/>
      <c r="R3569" s="6"/>
      <c r="S3569" s="6"/>
      <c r="T3569" s="6"/>
      <c r="U3569" s="6"/>
      <c r="V3569" s="6"/>
      <c r="W3569" s="6"/>
      <c r="X3569" s="6"/>
      <c r="Y3569" s="6"/>
      <c r="Z3569" s="43"/>
      <c r="AA3569" s="43"/>
      <c r="AB3569" s="43" t="s">
        <v>339</v>
      </c>
      <c r="AC3569" s="6" t="s">
        <v>339</v>
      </c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</row>
    <row r="3570">
      <c r="A3570" s="6"/>
      <c r="B3570" s="6"/>
      <c r="C3570" s="6"/>
      <c r="D3570" s="6"/>
      <c r="E3570" s="6"/>
      <c r="F3570" s="6" t="s">
        <v>96</v>
      </c>
      <c r="G3570" s="6"/>
      <c r="H3570" s="6" t="b">
        <v>0</v>
      </c>
      <c r="I3570" s="6" t="b">
        <v>0</v>
      </c>
      <c r="J3570" s="6" t="b">
        <v>0</v>
      </c>
      <c r="K3570" s="106"/>
      <c r="L3570" s="43"/>
      <c r="M3570" s="24"/>
      <c r="N3570" s="6"/>
      <c r="O3570" s="6" t="b">
        <v>0</v>
      </c>
      <c r="P3570" s="6"/>
      <c r="Q3570" s="6"/>
      <c r="R3570" s="6"/>
      <c r="S3570" s="6"/>
      <c r="T3570" s="6"/>
      <c r="U3570" s="6"/>
      <c r="V3570" s="6"/>
      <c r="W3570" s="6"/>
      <c r="X3570" s="6"/>
      <c r="Y3570" s="6"/>
      <c r="Z3570" s="43"/>
      <c r="AA3570" s="43"/>
      <c r="AB3570" s="43" t="s">
        <v>339</v>
      </c>
      <c r="AC3570" s="6" t="s">
        <v>339</v>
      </c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</row>
    <row r="3571">
      <c r="A3571" s="6"/>
      <c r="B3571" s="6"/>
      <c r="C3571" s="6"/>
      <c r="D3571" s="6"/>
      <c r="E3571" s="6"/>
      <c r="F3571" s="6" t="s">
        <v>96</v>
      </c>
      <c r="G3571" s="6"/>
      <c r="H3571" s="6" t="b">
        <v>0</v>
      </c>
      <c r="I3571" s="6" t="b">
        <v>0</v>
      </c>
      <c r="J3571" s="6" t="b">
        <v>0</v>
      </c>
      <c r="K3571" s="106"/>
      <c r="L3571" s="43"/>
      <c r="M3571" s="24"/>
      <c r="N3571" s="6"/>
      <c r="O3571" s="6" t="b">
        <v>0</v>
      </c>
      <c r="P3571" s="6"/>
      <c r="Q3571" s="6"/>
      <c r="R3571" s="6"/>
      <c r="S3571" s="6"/>
      <c r="T3571" s="6"/>
      <c r="U3571" s="6"/>
      <c r="V3571" s="6"/>
      <c r="W3571" s="6"/>
      <c r="X3571" s="6"/>
      <c r="Y3571" s="6"/>
      <c r="Z3571" s="43"/>
      <c r="AA3571" s="43"/>
      <c r="AB3571" s="43" t="s">
        <v>339</v>
      </c>
      <c r="AC3571" s="6" t="s">
        <v>339</v>
      </c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</row>
    <row r="3572">
      <c r="A3572" s="6"/>
      <c r="B3572" s="6"/>
      <c r="C3572" s="6"/>
      <c r="D3572" s="6"/>
      <c r="E3572" s="6"/>
      <c r="F3572" s="6" t="s">
        <v>96</v>
      </c>
      <c r="G3572" s="6"/>
      <c r="H3572" s="6" t="b">
        <v>0</v>
      </c>
      <c r="I3572" s="6" t="b">
        <v>0</v>
      </c>
      <c r="J3572" s="6" t="b">
        <v>0</v>
      </c>
      <c r="K3572" s="106"/>
      <c r="L3572" s="43"/>
      <c r="M3572" s="24"/>
      <c r="N3572" s="6"/>
      <c r="O3572" s="6" t="b">
        <v>0</v>
      </c>
      <c r="P3572" s="6"/>
      <c r="Q3572" s="6"/>
      <c r="R3572" s="6"/>
      <c r="S3572" s="6"/>
      <c r="T3572" s="6"/>
      <c r="U3572" s="6"/>
      <c r="V3572" s="6"/>
      <c r="W3572" s="6"/>
      <c r="X3572" s="6"/>
      <c r="Y3572" s="6"/>
      <c r="Z3572" s="43"/>
      <c r="AA3572" s="43"/>
      <c r="AB3572" s="43" t="s">
        <v>339</v>
      </c>
      <c r="AC3572" s="6" t="s">
        <v>339</v>
      </c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</row>
    <row r="3573">
      <c r="A3573" s="6"/>
      <c r="B3573" s="6"/>
      <c r="C3573" s="6"/>
      <c r="D3573" s="6"/>
      <c r="E3573" s="6"/>
      <c r="F3573" s="6" t="s">
        <v>96</v>
      </c>
      <c r="G3573" s="6"/>
      <c r="H3573" s="6" t="b">
        <v>0</v>
      </c>
      <c r="I3573" s="6" t="b">
        <v>0</v>
      </c>
      <c r="J3573" s="6" t="b">
        <v>0</v>
      </c>
      <c r="K3573" s="106"/>
      <c r="L3573" s="43"/>
      <c r="M3573" s="24"/>
      <c r="N3573" s="6"/>
      <c r="O3573" s="6" t="b">
        <v>0</v>
      </c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43"/>
      <c r="AA3573" s="43"/>
      <c r="AB3573" s="43" t="s">
        <v>339</v>
      </c>
      <c r="AC3573" s="6" t="s">
        <v>339</v>
      </c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</row>
    <row r="3574">
      <c r="A3574" s="6"/>
      <c r="B3574" s="6"/>
      <c r="C3574" s="6"/>
      <c r="D3574" s="6"/>
      <c r="E3574" s="6"/>
      <c r="F3574" s="6" t="s">
        <v>96</v>
      </c>
      <c r="G3574" s="6"/>
      <c r="H3574" s="6" t="b">
        <v>0</v>
      </c>
      <c r="I3574" s="6" t="b">
        <v>0</v>
      </c>
      <c r="J3574" s="6" t="b">
        <v>0</v>
      </c>
      <c r="K3574" s="106"/>
      <c r="L3574" s="43"/>
      <c r="M3574" s="24"/>
      <c r="N3574" s="6"/>
      <c r="O3574" s="6" t="b">
        <v>0</v>
      </c>
      <c r="P3574" s="6"/>
      <c r="Q3574" s="6"/>
      <c r="R3574" s="6"/>
      <c r="S3574" s="6"/>
      <c r="T3574" s="6"/>
      <c r="U3574" s="6"/>
      <c r="V3574" s="6"/>
      <c r="W3574" s="6"/>
      <c r="X3574" s="6"/>
      <c r="Y3574" s="6"/>
      <c r="Z3574" s="43"/>
      <c r="AA3574" s="43"/>
      <c r="AB3574" s="43" t="s">
        <v>339</v>
      </c>
      <c r="AC3574" s="6" t="s">
        <v>339</v>
      </c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</row>
    <row r="3575">
      <c r="A3575" s="6"/>
      <c r="B3575" s="6"/>
      <c r="C3575" s="6"/>
      <c r="D3575" s="6"/>
      <c r="E3575" s="6"/>
      <c r="F3575" s="6" t="s">
        <v>96</v>
      </c>
      <c r="G3575" s="6"/>
      <c r="H3575" s="6" t="b">
        <v>0</v>
      </c>
      <c r="I3575" s="6" t="b">
        <v>0</v>
      </c>
      <c r="J3575" s="6" t="b">
        <v>0</v>
      </c>
      <c r="K3575" s="106"/>
      <c r="L3575" s="43"/>
      <c r="M3575" s="24"/>
      <c r="N3575" s="6"/>
      <c r="O3575" s="6" t="b">
        <v>0</v>
      </c>
      <c r="P3575" s="6"/>
      <c r="Q3575" s="6"/>
      <c r="R3575" s="6"/>
      <c r="S3575" s="6"/>
      <c r="T3575" s="6"/>
      <c r="U3575" s="6"/>
      <c r="V3575" s="6"/>
      <c r="W3575" s="6"/>
      <c r="X3575" s="6"/>
      <c r="Y3575" s="6"/>
      <c r="Z3575" s="43"/>
      <c r="AA3575" s="43"/>
      <c r="AB3575" s="43" t="s">
        <v>339</v>
      </c>
      <c r="AC3575" s="6" t="s">
        <v>339</v>
      </c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</row>
    <row r="3576">
      <c r="A3576" s="6"/>
      <c r="B3576" s="6"/>
      <c r="C3576" s="6"/>
      <c r="D3576" s="6"/>
      <c r="E3576" s="6"/>
      <c r="F3576" s="6" t="s">
        <v>96</v>
      </c>
      <c r="G3576" s="6"/>
      <c r="H3576" s="6" t="b">
        <v>0</v>
      </c>
      <c r="I3576" s="6" t="b">
        <v>0</v>
      </c>
      <c r="J3576" s="6" t="b">
        <v>0</v>
      </c>
      <c r="K3576" s="106"/>
      <c r="L3576" s="43"/>
      <c r="M3576" s="24"/>
      <c r="N3576" s="6"/>
      <c r="O3576" s="6" t="b">
        <v>0</v>
      </c>
      <c r="P3576" s="6"/>
      <c r="Q3576" s="6"/>
      <c r="R3576" s="6"/>
      <c r="S3576" s="6"/>
      <c r="T3576" s="6"/>
      <c r="U3576" s="6"/>
      <c r="V3576" s="6"/>
      <c r="W3576" s="6"/>
      <c r="X3576" s="6"/>
      <c r="Y3576" s="6"/>
      <c r="Z3576" s="43"/>
      <c r="AA3576" s="43"/>
      <c r="AB3576" s="43" t="s">
        <v>339</v>
      </c>
      <c r="AC3576" s="6" t="s">
        <v>339</v>
      </c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</row>
    <row r="3577">
      <c r="A3577" s="6"/>
      <c r="B3577" s="6"/>
      <c r="C3577" s="6"/>
      <c r="D3577" s="6"/>
      <c r="E3577" s="6"/>
      <c r="F3577" s="6" t="s">
        <v>96</v>
      </c>
      <c r="G3577" s="6"/>
      <c r="H3577" s="6" t="b">
        <v>0</v>
      </c>
      <c r="I3577" s="6" t="b">
        <v>0</v>
      </c>
      <c r="J3577" s="6" t="b">
        <v>0</v>
      </c>
      <c r="K3577" s="106"/>
      <c r="L3577" s="43"/>
      <c r="M3577" s="24"/>
      <c r="N3577" s="6"/>
      <c r="O3577" s="6" t="b">
        <v>0</v>
      </c>
      <c r="P3577" s="6"/>
      <c r="Q3577" s="6"/>
      <c r="R3577" s="6"/>
      <c r="S3577" s="6"/>
      <c r="T3577" s="6"/>
      <c r="U3577" s="6"/>
      <c r="V3577" s="6"/>
      <c r="W3577" s="6"/>
      <c r="X3577" s="6"/>
      <c r="Y3577" s="6"/>
      <c r="Z3577" s="43"/>
      <c r="AA3577" s="43"/>
      <c r="AB3577" s="43" t="s">
        <v>339</v>
      </c>
      <c r="AC3577" s="6" t="s">
        <v>339</v>
      </c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</row>
    <row r="3578">
      <c r="A3578" s="6"/>
      <c r="B3578" s="6"/>
      <c r="C3578" s="6"/>
      <c r="D3578" s="6"/>
      <c r="E3578" s="6"/>
      <c r="F3578" s="6" t="s">
        <v>96</v>
      </c>
      <c r="G3578" s="6"/>
      <c r="H3578" s="6" t="b">
        <v>0</v>
      </c>
      <c r="I3578" s="6" t="b">
        <v>0</v>
      </c>
      <c r="J3578" s="6" t="b">
        <v>0</v>
      </c>
      <c r="K3578" s="106"/>
      <c r="L3578" s="43"/>
      <c r="M3578" s="24"/>
      <c r="N3578" s="6"/>
      <c r="O3578" s="6" t="b">
        <v>0</v>
      </c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43"/>
      <c r="AA3578" s="43"/>
      <c r="AB3578" s="43" t="s">
        <v>339</v>
      </c>
      <c r="AC3578" s="6" t="s">
        <v>339</v>
      </c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</row>
    <row r="3579">
      <c r="A3579" s="6"/>
      <c r="B3579" s="6"/>
      <c r="C3579" s="6"/>
      <c r="D3579" s="6"/>
      <c r="E3579" s="6"/>
      <c r="F3579" s="6" t="s">
        <v>96</v>
      </c>
      <c r="G3579" s="6"/>
      <c r="H3579" s="6" t="b">
        <v>0</v>
      </c>
      <c r="I3579" s="6" t="b">
        <v>0</v>
      </c>
      <c r="J3579" s="6" t="b">
        <v>0</v>
      </c>
      <c r="K3579" s="106"/>
      <c r="L3579" s="43"/>
      <c r="M3579" s="24"/>
      <c r="N3579" s="6"/>
      <c r="O3579" s="6" t="b">
        <v>0</v>
      </c>
      <c r="P3579" s="6"/>
      <c r="Q3579" s="6"/>
      <c r="R3579" s="6"/>
      <c r="S3579" s="6"/>
      <c r="T3579" s="6"/>
      <c r="U3579" s="6"/>
      <c r="V3579" s="6"/>
      <c r="W3579" s="6"/>
      <c r="X3579" s="6"/>
      <c r="Y3579" s="6"/>
      <c r="Z3579" s="43"/>
      <c r="AA3579" s="43"/>
      <c r="AB3579" s="43" t="s">
        <v>339</v>
      </c>
      <c r="AC3579" s="6" t="s">
        <v>339</v>
      </c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</row>
    <row r="3580">
      <c r="A3580" s="6"/>
      <c r="B3580" s="6"/>
      <c r="C3580" s="6"/>
      <c r="D3580" s="6"/>
      <c r="E3580" s="6"/>
      <c r="F3580" s="6" t="s">
        <v>96</v>
      </c>
      <c r="G3580" s="6"/>
      <c r="H3580" s="6" t="b">
        <v>0</v>
      </c>
      <c r="I3580" s="6" t="b">
        <v>0</v>
      </c>
      <c r="J3580" s="6" t="b">
        <v>0</v>
      </c>
      <c r="K3580" s="106"/>
      <c r="L3580" s="43"/>
      <c r="M3580" s="24"/>
      <c r="N3580" s="6"/>
      <c r="O3580" s="6" t="b">
        <v>0</v>
      </c>
      <c r="P3580" s="6"/>
      <c r="Q3580" s="6"/>
      <c r="R3580" s="6"/>
      <c r="S3580" s="6"/>
      <c r="T3580" s="6"/>
      <c r="U3580" s="6"/>
      <c r="V3580" s="6"/>
      <c r="W3580" s="6"/>
      <c r="X3580" s="6"/>
      <c r="Y3580" s="6"/>
      <c r="Z3580" s="43"/>
      <c r="AA3580" s="43"/>
      <c r="AB3580" s="43" t="s">
        <v>339</v>
      </c>
      <c r="AC3580" s="6" t="s">
        <v>339</v>
      </c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</row>
    <row r="3581">
      <c r="A3581" s="6"/>
      <c r="B3581" s="6"/>
      <c r="C3581" s="6"/>
      <c r="D3581" s="6"/>
      <c r="E3581" s="6"/>
      <c r="F3581" s="6" t="s">
        <v>96</v>
      </c>
      <c r="G3581" s="6"/>
      <c r="H3581" s="6" t="b">
        <v>0</v>
      </c>
      <c r="I3581" s="6" t="b">
        <v>0</v>
      </c>
      <c r="J3581" s="6" t="b">
        <v>0</v>
      </c>
      <c r="K3581" s="106"/>
      <c r="L3581" s="43"/>
      <c r="M3581" s="24"/>
      <c r="N3581" s="6"/>
      <c r="O3581" s="6" t="b">
        <v>0</v>
      </c>
      <c r="P3581" s="6"/>
      <c r="Q3581" s="6"/>
      <c r="R3581" s="6"/>
      <c r="S3581" s="6"/>
      <c r="T3581" s="6"/>
      <c r="U3581" s="6"/>
      <c r="V3581" s="6"/>
      <c r="W3581" s="6"/>
      <c r="X3581" s="6"/>
      <c r="Y3581" s="6"/>
      <c r="Z3581" s="43"/>
      <c r="AA3581" s="43"/>
      <c r="AB3581" s="43" t="s">
        <v>339</v>
      </c>
      <c r="AC3581" s="6" t="s">
        <v>339</v>
      </c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</row>
    <row r="3582">
      <c r="A3582" s="6"/>
      <c r="B3582" s="6"/>
      <c r="C3582" s="6"/>
      <c r="D3582" s="6"/>
      <c r="E3582" s="6"/>
      <c r="F3582" s="6" t="s">
        <v>96</v>
      </c>
      <c r="G3582" s="6"/>
      <c r="H3582" s="6" t="b">
        <v>0</v>
      </c>
      <c r="I3582" s="6" t="b">
        <v>0</v>
      </c>
      <c r="J3582" s="6" t="b">
        <v>0</v>
      </c>
      <c r="K3582" s="106"/>
      <c r="L3582" s="43"/>
      <c r="M3582" s="24"/>
      <c r="N3582" s="6"/>
      <c r="O3582" s="6" t="b">
        <v>0</v>
      </c>
      <c r="P3582" s="6"/>
      <c r="Q3582" s="6"/>
      <c r="R3582" s="6"/>
      <c r="S3582" s="6"/>
      <c r="T3582" s="6"/>
      <c r="U3582" s="6"/>
      <c r="V3582" s="6"/>
      <c r="W3582" s="6"/>
      <c r="X3582" s="6"/>
      <c r="Y3582" s="6"/>
      <c r="Z3582" s="43"/>
      <c r="AA3582" s="43"/>
      <c r="AB3582" s="43" t="s">
        <v>339</v>
      </c>
      <c r="AC3582" s="6" t="s">
        <v>339</v>
      </c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</row>
    <row r="3583">
      <c r="A3583" s="6"/>
      <c r="B3583" s="6"/>
      <c r="C3583" s="6"/>
      <c r="D3583" s="6"/>
      <c r="E3583" s="6"/>
      <c r="F3583" s="6" t="s">
        <v>96</v>
      </c>
      <c r="G3583" s="6"/>
      <c r="H3583" s="6" t="b">
        <v>0</v>
      </c>
      <c r="I3583" s="6" t="b">
        <v>0</v>
      </c>
      <c r="J3583" s="6" t="b">
        <v>0</v>
      </c>
      <c r="K3583" s="106"/>
      <c r="L3583" s="43"/>
      <c r="M3583" s="24"/>
      <c r="N3583" s="6"/>
      <c r="O3583" s="6" t="b">
        <v>0</v>
      </c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43"/>
      <c r="AA3583" s="43"/>
      <c r="AB3583" s="43" t="s">
        <v>339</v>
      </c>
      <c r="AC3583" s="6" t="s">
        <v>339</v>
      </c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</row>
    <row r="3584">
      <c r="A3584" s="6"/>
      <c r="B3584" s="6"/>
      <c r="C3584" s="6"/>
      <c r="D3584" s="6"/>
      <c r="E3584" s="6"/>
      <c r="F3584" s="6" t="s">
        <v>96</v>
      </c>
      <c r="G3584" s="6"/>
      <c r="H3584" s="6" t="b">
        <v>0</v>
      </c>
      <c r="I3584" s="6" t="b">
        <v>0</v>
      </c>
      <c r="J3584" s="6" t="b">
        <v>0</v>
      </c>
      <c r="K3584" s="106"/>
      <c r="L3584" s="43"/>
      <c r="M3584" s="24"/>
      <c r="N3584" s="6"/>
      <c r="O3584" s="6" t="b">
        <v>0</v>
      </c>
      <c r="P3584" s="6"/>
      <c r="Q3584" s="6"/>
      <c r="R3584" s="6"/>
      <c r="S3584" s="6"/>
      <c r="T3584" s="6"/>
      <c r="U3584" s="6"/>
      <c r="V3584" s="6"/>
      <c r="W3584" s="6"/>
      <c r="X3584" s="6"/>
      <c r="Y3584" s="6"/>
      <c r="Z3584" s="43"/>
      <c r="AA3584" s="43"/>
      <c r="AB3584" s="43" t="s">
        <v>339</v>
      </c>
      <c r="AC3584" s="6" t="s">
        <v>339</v>
      </c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</row>
    <row r="3585">
      <c r="A3585" s="6"/>
      <c r="B3585" s="6"/>
      <c r="C3585" s="6"/>
      <c r="D3585" s="6"/>
      <c r="E3585" s="6"/>
      <c r="F3585" s="6" t="s">
        <v>96</v>
      </c>
      <c r="G3585" s="6"/>
      <c r="H3585" s="6" t="b">
        <v>0</v>
      </c>
      <c r="I3585" s="6" t="b">
        <v>0</v>
      </c>
      <c r="J3585" s="6" t="b">
        <v>0</v>
      </c>
      <c r="K3585" s="106"/>
      <c r="L3585" s="43"/>
      <c r="M3585" s="24"/>
      <c r="N3585" s="6"/>
      <c r="O3585" s="6" t="b">
        <v>0</v>
      </c>
      <c r="P3585" s="6"/>
      <c r="Q3585" s="6"/>
      <c r="R3585" s="6"/>
      <c r="S3585" s="6"/>
      <c r="T3585" s="6"/>
      <c r="U3585" s="6"/>
      <c r="V3585" s="6"/>
      <c r="W3585" s="6"/>
      <c r="X3585" s="6"/>
      <c r="Y3585" s="6"/>
      <c r="Z3585" s="43"/>
      <c r="AA3585" s="43"/>
      <c r="AB3585" s="43" t="s">
        <v>339</v>
      </c>
      <c r="AC3585" s="6" t="s">
        <v>339</v>
      </c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</row>
    <row r="3586">
      <c r="A3586" s="6"/>
      <c r="B3586" s="6"/>
      <c r="C3586" s="6"/>
      <c r="D3586" s="6"/>
      <c r="E3586" s="6"/>
      <c r="F3586" s="6" t="s">
        <v>96</v>
      </c>
      <c r="G3586" s="6"/>
      <c r="H3586" s="6" t="b">
        <v>0</v>
      </c>
      <c r="I3586" s="6" t="b">
        <v>0</v>
      </c>
      <c r="J3586" s="6" t="b">
        <v>0</v>
      </c>
      <c r="K3586" s="106"/>
      <c r="L3586" s="43"/>
      <c r="M3586" s="24"/>
      <c r="N3586" s="6"/>
      <c r="O3586" s="6" t="b">
        <v>0</v>
      </c>
      <c r="P3586" s="6"/>
      <c r="Q3586" s="6"/>
      <c r="R3586" s="6"/>
      <c r="S3586" s="6"/>
      <c r="T3586" s="6"/>
      <c r="U3586" s="6"/>
      <c r="V3586" s="6"/>
      <c r="W3586" s="6"/>
      <c r="X3586" s="6"/>
      <c r="Y3586" s="6"/>
      <c r="Z3586" s="43"/>
      <c r="AA3586" s="43"/>
      <c r="AB3586" s="43" t="s">
        <v>339</v>
      </c>
      <c r="AC3586" s="6" t="s">
        <v>339</v>
      </c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</row>
    <row r="3587">
      <c r="A3587" s="6"/>
      <c r="B3587" s="6"/>
      <c r="C3587" s="6"/>
      <c r="D3587" s="6"/>
      <c r="E3587" s="6"/>
      <c r="F3587" s="6" t="s">
        <v>96</v>
      </c>
      <c r="G3587" s="6"/>
      <c r="H3587" s="6" t="b">
        <v>0</v>
      </c>
      <c r="I3587" s="6" t="b">
        <v>0</v>
      </c>
      <c r="J3587" s="6" t="b">
        <v>0</v>
      </c>
      <c r="K3587" s="106"/>
      <c r="L3587" s="43"/>
      <c r="M3587" s="24"/>
      <c r="N3587" s="6"/>
      <c r="O3587" s="6" t="b">
        <v>0</v>
      </c>
      <c r="P3587" s="6"/>
      <c r="Q3587" s="6"/>
      <c r="R3587" s="6"/>
      <c r="S3587" s="6"/>
      <c r="T3587" s="6"/>
      <c r="U3587" s="6"/>
      <c r="V3587" s="6"/>
      <c r="W3587" s="6"/>
      <c r="X3587" s="6"/>
      <c r="Y3587" s="6"/>
      <c r="Z3587" s="43"/>
      <c r="AA3587" s="43"/>
      <c r="AB3587" s="43" t="s">
        <v>339</v>
      </c>
      <c r="AC3587" s="6" t="s">
        <v>339</v>
      </c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</row>
    <row r="3588">
      <c r="A3588" s="6"/>
      <c r="B3588" s="6"/>
      <c r="C3588" s="6"/>
      <c r="D3588" s="6"/>
      <c r="E3588" s="6"/>
      <c r="F3588" s="6" t="s">
        <v>96</v>
      </c>
      <c r="G3588" s="6"/>
      <c r="H3588" s="6" t="b">
        <v>0</v>
      </c>
      <c r="I3588" s="6" t="b">
        <v>0</v>
      </c>
      <c r="J3588" s="6" t="b">
        <v>0</v>
      </c>
      <c r="K3588" s="106"/>
      <c r="L3588" s="43"/>
      <c r="M3588" s="24"/>
      <c r="N3588" s="6"/>
      <c r="O3588" s="6" t="b">
        <v>0</v>
      </c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43"/>
      <c r="AA3588" s="43"/>
      <c r="AB3588" s="43" t="s">
        <v>339</v>
      </c>
      <c r="AC3588" s="6" t="s">
        <v>339</v>
      </c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</row>
    <row r="3589">
      <c r="A3589" s="6"/>
      <c r="B3589" s="6"/>
      <c r="C3589" s="6"/>
      <c r="D3589" s="6"/>
      <c r="E3589" s="6"/>
      <c r="F3589" s="6" t="s">
        <v>96</v>
      </c>
      <c r="G3589" s="6"/>
      <c r="H3589" s="6" t="b">
        <v>0</v>
      </c>
      <c r="I3589" s="6" t="b">
        <v>0</v>
      </c>
      <c r="J3589" s="6" t="b">
        <v>0</v>
      </c>
      <c r="K3589" s="106"/>
      <c r="L3589" s="43"/>
      <c r="M3589" s="24"/>
      <c r="N3589" s="6"/>
      <c r="O3589" s="6" t="b">
        <v>0</v>
      </c>
      <c r="P3589" s="6"/>
      <c r="Q3589" s="6"/>
      <c r="R3589" s="6"/>
      <c r="S3589" s="6"/>
      <c r="T3589" s="6"/>
      <c r="U3589" s="6"/>
      <c r="V3589" s="6"/>
      <c r="W3589" s="6"/>
      <c r="X3589" s="6"/>
      <c r="Y3589" s="6"/>
      <c r="Z3589" s="43"/>
      <c r="AA3589" s="43"/>
      <c r="AB3589" s="43" t="s">
        <v>339</v>
      </c>
      <c r="AC3589" s="6" t="s">
        <v>339</v>
      </c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</row>
    <row r="3590">
      <c r="A3590" s="6"/>
      <c r="B3590" s="6"/>
      <c r="C3590" s="6"/>
      <c r="D3590" s="6"/>
      <c r="E3590" s="6"/>
      <c r="F3590" s="6" t="s">
        <v>96</v>
      </c>
      <c r="G3590" s="6"/>
      <c r="H3590" s="6" t="b">
        <v>0</v>
      </c>
      <c r="I3590" s="6" t="b">
        <v>0</v>
      </c>
      <c r="J3590" s="6" t="b">
        <v>0</v>
      </c>
      <c r="K3590" s="106"/>
      <c r="L3590" s="43"/>
      <c r="M3590" s="24"/>
      <c r="N3590" s="6"/>
      <c r="O3590" s="6" t="b">
        <v>0</v>
      </c>
      <c r="P3590" s="6"/>
      <c r="Q3590" s="6"/>
      <c r="R3590" s="6"/>
      <c r="S3590" s="6"/>
      <c r="T3590" s="6"/>
      <c r="U3590" s="6"/>
      <c r="V3590" s="6"/>
      <c r="W3590" s="6"/>
      <c r="X3590" s="6"/>
      <c r="Y3590" s="6"/>
      <c r="Z3590" s="43"/>
      <c r="AA3590" s="43"/>
      <c r="AB3590" s="43" t="s">
        <v>339</v>
      </c>
      <c r="AC3590" s="6" t="s">
        <v>339</v>
      </c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</row>
    <row r="3591">
      <c r="A3591" s="6"/>
      <c r="B3591" s="6"/>
      <c r="C3591" s="6"/>
      <c r="D3591" s="6"/>
      <c r="E3591" s="6"/>
      <c r="F3591" s="6" t="s">
        <v>96</v>
      </c>
      <c r="G3591" s="6"/>
      <c r="H3591" s="6" t="b">
        <v>0</v>
      </c>
      <c r="I3591" s="6" t="b">
        <v>0</v>
      </c>
      <c r="J3591" s="6" t="b">
        <v>0</v>
      </c>
      <c r="K3591" s="106"/>
      <c r="L3591" s="43"/>
      <c r="M3591" s="24"/>
      <c r="N3591" s="6"/>
      <c r="O3591" s="6" t="b">
        <v>0</v>
      </c>
      <c r="P3591" s="6"/>
      <c r="Q3591" s="6"/>
      <c r="R3591" s="6"/>
      <c r="S3591" s="6"/>
      <c r="T3591" s="6"/>
      <c r="U3591" s="6"/>
      <c r="V3591" s="6"/>
      <c r="W3591" s="6"/>
      <c r="X3591" s="6"/>
      <c r="Y3591" s="6"/>
      <c r="Z3591" s="43"/>
      <c r="AA3591" s="43"/>
      <c r="AB3591" s="43" t="s">
        <v>339</v>
      </c>
      <c r="AC3591" s="6" t="s">
        <v>339</v>
      </c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</row>
    <row r="3592">
      <c r="A3592" s="6"/>
      <c r="B3592" s="6"/>
      <c r="C3592" s="6"/>
      <c r="D3592" s="6"/>
      <c r="E3592" s="6"/>
      <c r="F3592" s="6" t="s">
        <v>96</v>
      </c>
      <c r="G3592" s="6"/>
      <c r="H3592" s="6" t="b">
        <v>0</v>
      </c>
      <c r="I3592" s="6" t="b">
        <v>0</v>
      </c>
      <c r="J3592" s="6" t="b">
        <v>0</v>
      </c>
      <c r="K3592" s="106"/>
      <c r="L3592" s="43"/>
      <c r="M3592" s="24"/>
      <c r="N3592" s="6"/>
      <c r="O3592" s="6" t="b">
        <v>0</v>
      </c>
      <c r="P3592" s="6"/>
      <c r="Q3592" s="6"/>
      <c r="R3592" s="6"/>
      <c r="S3592" s="6"/>
      <c r="T3592" s="6"/>
      <c r="U3592" s="6"/>
      <c r="V3592" s="6"/>
      <c r="W3592" s="6"/>
      <c r="X3592" s="6"/>
      <c r="Y3592" s="6"/>
      <c r="Z3592" s="43"/>
      <c r="AA3592" s="43"/>
      <c r="AB3592" s="43" t="s">
        <v>339</v>
      </c>
      <c r="AC3592" s="6" t="s">
        <v>339</v>
      </c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</row>
    <row r="3593">
      <c r="A3593" s="6"/>
      <c r="B3593" s="6"/>
      <c r="C3593" s="6"/>
      <c r="D3593" s="6"/>
      <c r="E3593" s="6"/>
      <c r="F3593" s="6" t="s">
        <v>96</v>
      </c>
      <c r="G3593" s="6"/>
      <c r="H3593" s="6" t="b">
        <v>0</v>
      </c>
      <c r="I3593" s="6" t="b">
        <v>0</v>
      </c>
      <c r="J3593" s="6" t="b">
        <v>0</v>
      </c>
      <c r="K3593" s="106"/>
      <c r="L3593" s="43"/>
      <c r="M3593" s="24"/>
      <c r="N3593" s="6"/>
      <c r="O3593" s="6" t="b">
        <v>0</v>
      </c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43"/>
      <c r="AA3593" s="43"/>
      <c r="AB3593" s="43" t="s">
        <v>339</v>
      </c>
      <c r="AC3593" s="6" t="s">
        <v>339</v>
      </c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</row>
    <row r="3594">
      <c r="A3594" s="6"/>
      <c r="B3594" s="6"/>
      <c r="C3594" s="6"/>
      <c r="D3594" s="6"/>
      <c r="E3594" s="6"/>
      <c r="F3594" s="6" t="s">
        <v>96</v>
      </c>
      <c r="G3594" s="6"/>
      <c r="H3594" s="6" t="b">
        <v>0</v>
      </c>
      <c r="I3594" s="6" t="b">
        <v>0</v>
      </c>
      <c r="J3594" s="6" t="b">
        <v>0</v>
      </c>
      <c r="K3594" s="106"/>
      <c r="L3594" s="43"/>
      <c r="M3594" s="24"/>
      <c r="N3594" s="6"/>
      <c r="O3594" s="6" t="b">
        <v>0</v>
      </c>
      <c r="P3594" s="6"/>
      <c r="Q3594" s="6"/>
      <c r="R3594" s="6"/>
      <c r="S3594" s="6"/>
      <c r="T3594" s="6"/>
      <c r="U3594" s="6"/>
      <c r="V3594" s="6"/>
      <c r="W3594" s="6"/>
      <c r="X3594" s="6"/>
      <c r="Y3594" s="6"/>
      <c r="Z3594" s="43"/>
      <c r="AA3594" s="43"/>
      <c r="AB3594" s="43" t="s">
        <v>339</v>
      </c>
      <c r="AC3594" s="6" t="s">
        <v>339</v>
      </c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</row>
    <row r="3595">
      <c r="A3595" s="6"/>
      <c r="B3595" s="6"/>
      <c r="C3595" s="6"/>
      <c r="D3595" s="6"/>
      <c r="E3595" s="6"/>
      <c r="F3595" s="6" t="s">
        <v>96</v>
      </c>
      <c r="G3595" s="6"/>
      <c r="H3595" s="6" t="b">
        <v>0</v>
      </c>
      <c r="I3595" s="6" t="b">
        <v>0</v>
      </c>
      <c r="J3595" s="6" t="b">
        <v>0</v>
      </c>
      <c r="K3595" s="106"/>
      <c r="L3595" s="43"/>
      <c r="M3595" s="24"/>
      <c r="N3595" s="6"/>
      <c r="O3595" s="6" t="b">
        <v>0</v>
      </c>
      <c r="P3595" s="6"/>
      <c r="Q3595" s="6"/>
      <c r="R3595" s="6"/>
      <c r="S3595" s="6"/>
      <c r="T3595" s="6"/>
      <c r="U3595" s="6"/>
      <c r="V3595" s="6"/>
      <c r="W3595" s="6"/>
      <c r="X3595" s="6"/>
      <c r="Y3595" s="6"/>
      <c r="Z3595" s="43"/>
      <c r="AA3595" s="43"/>
      <c r="AB3595" s="43" t="s">
        <v>339</v>
      </c>
      <c r="AC3595" s="6" t="s">
        <v>339</v>
      </c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</row>
    <row r="3596">
      <c r="A3596" s="6"/>
      <c r="B3596" s="6"/>
      <c r="C3596" s="6"/>
      <c r="D3596" s="6"/>
      <c r="E3596" s="6"/>
      <c r="F3596" s="6" t="s">
        <v>96</v>
      </c>
      <c r="G3596" s="6"/>
      <c r="H3596" s="6" t="b">
        <v>0</v>
      </c>
      <c r="I3596" s="6" t="b">
        <v>0</v>
      </c>
      <c r="J3596" s="6" t="b">
        <v>0</v>
      </c>
      <c r="K3596" s="106"/>
      <c r="L3596" s="43"/>
      <c r="M3596" s="24"/>
      <c r="N3596" s="6"/>
      <c r="O3596" s="6" t="b">
        <v>0</v>
      </c>
      <c r="P3596" s="6"/>
      <c r="Q3596" s="6"/>
      <c r="R3596" s="6"/>
      <c r="S3596" s="6"/>
      <c r="T3596" s="6"/>
      <c r="U3596" s="6"/>
      <c r="V3596" s="6"/>
      <c r="W3596" s="6"/>
      <c r="X3596" s="6"/>
      <c r="Y3596" s="6"/>
      <c r="Z3596" s="43"/>
      <c r="AA3596" s="43"/>
      <c r="AB3596" s="43" t="s">
        <v>339</v>
      </c>
      <c r="AC3596" s="6" t="s">
        <v>339</v>
      </c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</row>
    <row r="3597">
      <c r="A3597" s="6"/>
      <c r="B3597" s="6"/>
      <c r="C3597" s="6"/>
      <c r="D3597" s="6"/>
      <c r="E3597" s="6"/>
      <c r="F3597" s="6" t="s">
        <v>96</v>
      </c>
      <c r="G3597" s="6"/>
      <c r="H3597" s="6" t="b">
        <v>0</v>
      </c>
      <c r="I3597" s="6" t="b">
        <v>0</v>
      </c>
      <c r="J3597" s="6" t="b">
        <v>0</v>
      </c>
      <c r="K3597" s="106"/>
      <c r="L3597" s="43"/>
      <c r="M3597" s="24"/>
      <c r="N3597" s="6"/>
      <c r="O3597" s="6" t="b">
        <v>0</v>
      </c>
      <c r="P3597" s="6"/>
      <c r="Q3597" s="6"/>
      <c r="R3597" s="6"/>
      <c r="S3597" s="6"/>
      <c r="T3597" s="6"/>
      <c r="U3597" s="6"/>
      <c r="V3597" s="6"/>
      <c r="W3597" s="6"/>
      <c r="X3597" s="6"/>
      <c r="Y3597" s="6"/>
      <c r="Z3597" s="43"/>
      <c r="AA3597" s="43"/>
      <c r="AB3597" s="43" t="s">
        <v>339</v>
      </c>
      <c r="AC3597" s="6" t="s">
        <v>339</v>
      </c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</row>
    <row r="3598">
      <c r="A3598" s="6"/>
      <c r="B3598" s="6"/>
      <c r="C3598" s="6"/>
      <c r="D3598" s="6"/>
      <c r="E3598" s="6"/>
      <c r="F3598" s="6" t="s">
        <v>96</v>
      </c>
      <c r="G3598" s="6"/>
      <c r="H3598" s="6" t="b">
        <v>0</v>
      </c>
      <c r="I3598" s="6" t="b">
        <v>0</v>
      </c>
      <c r="J3598" s="6" t="b">
        <v>0</v>
      </c>
      <c r="K3598" s="106"/>
      <c r="L3598" s="43"/>
      <c r="M3598" s="24"/>
      <c r="N3598" s="6"/>
      <c r="O3598" s="6" t="b">
        <v>0</v>
      </c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43"/>
      <c r="AA3598" s="43"/>
      <c r="AB3598" s="43" t="s">
        <v>339</v>
      </c>
      <c r="AC3598" s="6" t="s">
        <v>339</v>
      </c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</row>
    <row r="3599">
      <c r="A3599" s="6"/>
      <c r="B3599" s="6"/>
      <c r="C3599" s="6"/>
      <c r="D3599" s="6"/>
      <c r="E3599" s="6"/>
      <c r="F3599" s="6" t="s">
        <v>96</v>
      </c>
      <c r="G3599" s="6"/>
      <c r="H3599" s="6" t="b">
        <v>0</v>
      </c>
      <c r="I3599" s="6" t="b">
        <v>0</v>
      </c>
      <c r="J3599" s="6" t="b">
        <v>0</v>
      </c>
      <c r="K3599" s="106"/>
      <c r="L3599" s="43"/>
      <c r="M3599" s="24"/>
      <c r="N3599" s="6"/>
      <c r="O3599" s="6" t="b">
        <v>0</v>
      </c>
      <c r="P3599" s="6"/>
      <c r="Q3599" s="6"/>
      <c r="R3599" s="6"/>
      <c r="S3599" s="6"/>
      <c r="T3599" s="6"/>
      <c r="U3599" s="6"/>
      <c r="V3599" s="6"/>
      <c r="W3599" s="6"/>
      <c r="X3599" s="6"/>
      <c r="Y3599" s="6"/>
      <c r="Z3599" s="43"/>
      <c r="AA3599" s="43"/>
      <c r="AB3599" s="43" t="s">
        <v>339</v>
      </c>
      <c r="AC3599" s="6" t="s">
        <v>339</v>
      </c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</row>
    <row r="3600">
      <c r="A3600" s="6"/>
      <c r="B3600" s="6"/>
      <c r="C3600" s="6"/>
      <c r="D3600" s="6"/>
      <c r="E3600" s="6"/>
      <c r="F3600" s="6" t="s">
        <v>96</v>
      </c>
      <c r="G3600" s="6"/>
      <c r="H3600" s="6" t="b">
        <v>0</v>
      </c>
      <c r="I3600" s="6" t="b">
        <v>0</v>
      </c>
      <c r="J3600" s="6" t="b">
        <v>0</v>
      </c>
      <c r="K3600" s="106"/>
      <c r="L3600" s="43"/>
      <c r="M3600" s="24"/>
      <c r="N3600" s="6"/>
      <c r="O3600" s="6" t="b">
        <v>0</v>
      </c>
      <c r="P3600" s="6"/>
      <c r="Q3600" s="6"/>
      <c r="R3600" s="6"/>
      <c r="S3600" s="6"/>
      <c r="T3600" s="6"/>
      <c r="U3600" s="6"/>
      <c r="V3600" s="6"/>
      <c r="W3600" s="6"/>
      <c r="X3600" s="6"/>
      <c r="Y3600" s="6"/>
      <c r="Z3600" s="43"/>
      <c r="AA3600" s="43"/>
      <c r="AB3600" s="43" t="s">
        <v>339</v>
      </c>
      <c r="AC3600" s="6" t="s">
        <v>339</v>
      </c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</row>
    <row r="3601">
      <c r="A3601" s="6"/>
      <c r="B3601" s="6"/>
      <c r="C3601" s="6"/>
      <c r="D3601" s="6"/>
      <c r="E3601" s="6"/>
      <c r="F3601" s="6" t="s">
        <v>96</v>
      </c>
      <c r="G3601" s="6"/>
      <c r="H3601" s="6" t="b">
        <v>0</v>
      </c>
      <c r="I3601" s="6" t="b">
        <v>0</v>
      </c>
      <c r="J3601" s="6" t="b">
        <v>0</v>
      </c>
      <c r="K3601" s="106"/>
      <c r="L3601" s="43"/>
      <c r="M3601" s="24"/>
      <c r="N3601" s="6"/>
      <c r="O3601" s="6" t="b">
        <v>0</v>
      </c>
      <c r="P3601" s="6"/>
      <c r="Q3601" s="6"/>
      <c r="R3601" s="6"/>
      <c r="S3601" s="6"/>
      <c r="T3601" s="6"/>
      <c r="U3601" s="6"/>
      <c r="V3601" s="6"/>
      <c r="W3601" s="6"/>
      <c r="X3601" s="6"/>
      <c r="Y3601" s="6"/>
      <c r="Z3601" s="43"/>
      <c r="AA3601" s="43"/>
      <c r="AB3601" s="43" t="s">
        <v>339</v>
      </c>
      <c r="AC3601" s="6" t="s">
        <v>339</v>
      </c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</row>
    <row r="3602">
      <c r="A3602" s="6"/>
      <c r="B3602" s="6"/>
      <c r="C3602" s="6"/>
      <c r="D3602" s="6"/>
      <c r="E3602" s="6"/>
      <c r="F3602" s="6" t="s">
        <v>96</v>
      </c>
      <c r="G3602" s="6"/>
      <c r="H3602" s="6" t="b">
        <v>0</v>
      </c>
      <c r="I3602" s="6" t="b">
        <v>0</v>
      </c>
      <c r="J3602" s="6" t="b">
        <v>0</v>
      </c>
      <c r="K3602" s="106"/>
      <c r="L3602" s="43"/>
      <c r="M3602" s="24"/>
      <c r="N3602" s="6"/>
      <c r="O3602" s="6" t="b">
        <v>0</v>
      </c>
      <c r="P3602" s="6"/>
      <c r="Q3602" s="6"/>
      <c r="R3602" s="6"/>
      <c r="S3602" s="6"/>
      <c r="T3602" s="6"/>
      <c r="U3602" s="6"/>
      <c r="V3602" s="6"/>
      <c r="W3602" s="6"/>
      <c r="X3602" s="6"/>
      <c r="Y3602" s="6"/>
      <c r="Z3602" s="43"/>
      <c r="AA3602" s="43"/>
      <c r="AB3602" s="43" t="s">
        <v>339</v>
      </c>
      <c r="AC3602" s="6" t="s">
        <v>339</v>
      </c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</row>
    <row r="3603">
      <c r="A3603" s="6"/>
      <c r="B3603" s="6"/>
      <c r="C3603" s="6"/>
      <c r="D3603" s="6"/>
      <c r="E3603" s="6"/>
      <c r="F3603" s="6" t="s">
        <v>96</v>
      </c>
      <c r="G3603" s="6"/>
      <c r="H3603" s="6" t="b">
        <v>0</v>
      </c>
      <c r="I3603" s="6" t="b">
        <v>0</v>
      </c>
      <c r="J3603" s="6" t="b">
        <v>0</v>
      </c>
      <c r="K3603" s="106"/>
      <c r="L3603" s="43"/>
      <c r="M3603" s="24"/>
      <c r="N3603" s="6"/>
      <c r="O3603" s="6" t="b">
        <v>0</v>
      </c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43"/>
      <c r="AA3603" s="43"/>
      <c r="AB3603" s="43" t="s">
        <v>339</v>
      </c>
      <c r="AC3603" s="6" t="s">
        <v>339</v>
      </c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</row>
    <row r="3604">
      <c r="A3604" s="6"/>
      <c r="B3604" s="6"/>
      <c r="C3604" s="6"/>
      <c r="D3604" s="6"/>
      <c r="E3604" s="6"/>
      <c r="F3604" s="6" t="s">
        <v>96</v>
      </c>
      <c r="G3604" s="6"/>
      <c r="H3604" s="6" t="b">
        <v>0</v>
      </c>
      <c r="I3604" s="6" t="b">
        <v>0</v>
      </c>
      <c r="J3604" s="6" t="b">
        <v>0</v>
      </c>
      <c r="K3604" s="106"/>
      <c r="L3604" s="43"/>
      <c r="M3604" s="24"/>
      <c r="N3604" s="6"/>
      <c r="O3604" s="6" t="b">
        <v>0</v>
      </c>
      <c r="P3604" s="6"/>
      <c r="Q3604" s="6"/>
      <c r="R3604" s="6"/>
      <c r="S3604" s="6"/>
      <c r="T3604" s="6"/>
      <c r="U3604" s="6"/>
      <c r="V3604" s="6"/>
      <c r="W3604" s="6"/>
      <c r="X3604" s="6"/>
      <c r="Y3604" s="6"/>
      <c r="Z3604" s="43"/>
      <c r="AA3604" s="43"/>
      <c r="AB3604" s="43" t="s">
        <v>339</v>
      </c>
      <c r="AC3604" s="6" t="s">
        <v>339</v>
      </c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</row>
    <row r="3605">
      <c r="A3605" s="6"/>
      <c r="B3605" s="6"/>
      <c r="C3605" s="6"/>
      <c r="D3605" s="6"/>
      <c r="E3605" s="6"/>
      <c r="F3605" s="6" t="s">
        <v>96</v>
      </c>
      <c r="G3605" s="6"/>
      <c r="H3605" s="6" t="b">
        <v>0</v>
      </c>
      <c r="I3605" s="6" t="b">
        <v>0</v>
      </c>
      <c r="J3605" s="6" t="b">
        <v>0</v>
      </c>
      <c r="K3605" s="106"/>
      <c r="L3605" s="43"/>
      <c r="M3605" s="24"/>
      <c r="N3605" s="6"/>
      <c r="O3605" s="6" t="b">
        <v>0</v>
      </c>
      <c r="P3605" s="6"/>
      <c r="Q3605" s="6"/>
      <c r="R3605" s="6"/>
      <c r="S3605" s="6"/>
      <c r="T3605" s="6"/>
      <c r="U3605" s="6"/>
      <c r="V3605" s="6"/>
      <c r="W3605" s="6"/>
      <c r="X3605" s="6"/>
      <c r="Y3605" s="6"/>
      <c r="Z3605" s="43"/>
      <c r="AA3605" s="43"/>
      <c r="AB3605" s="43" t="s">
        <v>339</v>
      </c>
      <c r="AC3605" s="6" t="s">
        <v>339</v>
      </c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</row>
    <row r="3606">
      <c r="A3606" s="6"/>
      <c r="B3606" s="6"/>
      <c r="C3606" s="6"/>
      <c r="D3606" s="6"/>
      <c r="E3606" s="6"/>
      <c r="F3606" s="6" t="s">
        <v>96</v>
      </c>
      <c r="G3606" s="6"/>
      <c r="H3606" s="6" t="b">
        <v>0</v>
      </c>
      <c r="I3606" s="6" t="b">
        <v>0</v>
      </c>
      <c r="J3606" s="6" t="b">
        <v>0</v>
      </c>
      <c r="K3606" s="106"/>
      <c r="L3606" s="43"/>
      <c r="M3606" s="24"/>
      <c r="N3606" s="6"/>
      <c r="O3606" s="6" t="b">
        <v>0</v>
      </c>
      <c r="P3606" s="6"/>
      <c r="Q3606" s="6"/>
      <c r="R3606" s="6"/>
      <c r="S3606" s="6"/>
      <c r="T3606" s="6"/>
      <c r="U3606" s="6"/>
      <c r="V3606" s="6"/>
      <c r="W3606" s="6"/>
      <c r="X3606" s="6"/>
      <c r="Y3606" s="6"/>
      <c r="Z3606" s="43"/>
      <c r="AA3606" s="43"/>
      <c r="AB3606" s="43" t="s">
        <v>339</v>
      </c>
      <c r="AC3606" s="6" t="s">
        <v>339</v>
      </c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</row>
    <row r="3607">
      <c r="A3607" s="6"/>
      <c r="B3607" s="6"/>
      <c r="C3607" s="6"/>
      <c r="D3607" s="6"/>
      <c r="E3607" s="6"/>
      <c r="F3607" s="6" t="s">
        <v>96</v>
      </c>
      <c r="G3607" s="6"/>
      <c r="H3607" s="6" t="b">
        <v>0</v>
      </c>
      <c r="I3607" s="6" t="b">
        <v>0</v>
      </c>
      <c r="J3607" s="6" t="b">
        <v>0</v>
      </c>
      <c r="K3607" s="106"/>
      <c r="L3607" s="43"/>
      <c r="M3607" s="24"/>
      <c r="N3607" s="6"/>
      <c r="O3607" s="6" t="b">
        <v>0</v>
      </c>
      <c r="P3607" s="6"/>
      <c r="Q3607" s="6"/>
      <c r="R3607" s="6"/>
      <c r="S3607" s="6"/>
      <c r="T3607" s="6"/>
      <c r="U3607" s="6"/>
      <c r="V3607" s="6"/>
      <c r="W3607" s="6"/>
      <c r="X3607" s="6"/>
      <c r="Y3607" s="6"/>
      <c r="Z3607" s="43"/>
      <c r="AA3607" s="43"/>
      <c r="AB3607" s="43" t="s">
        <v>339</v>
      </c>
      <c r="AC3607" s="6" t="s">
        <v>339</v>
      </c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6"/>
      <c r="AO3607" s="6"/>
      <c r="AP3607" s="6"/>
      <c r="AQ3607" s="6"/>
      <c r="AR3607" s="6"/>
    </row>
    <row r="3608">
      <c r="A3608" s="6"/>
      <c r="B3608" s="6"/>
      <c r="C3608" s="6"/>
      <c r="D3608" s="6"/>
      <c r="E3608" s="6"/>
      <c r="F3608" s="6" t="s">
        <v>96</v>
      </c>
      <c r="G3608" s="6"/>
      <c r="H3608" s="6" t="b">
        <v>0</v>
      </c>
      <c r="I3608" s="6" t="b">
        <v>0</v>
      </c>
      <c r="J3608" s="6" t="b">
        <v>0</v>
      </c>
      <c r="K3608" s="106"/>
      <c r="L3608" s="43"/>
      <c r="M3608" s="24"/>
      <c r="N3608" s="6"/>
      <c r="O3608" s="6" t="b">
        <v>0</v>
      </c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43"/>
      <c r="AA3608" s="43"/>
      <c r="AB3608" s="43" t="s">
        <v>339</v>
      </c>
      <c r="AC3608" s="6" t="s">
        <v>339</v>
      </c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</row>
    <row r="3609">
      <c r="A3609" s="6"/>
      <c r="B3609" s="6"/>
      <c r="C3609" s="6"/>
      <c r="D3609" s="6"/>
      <c r="E3609" s="6"/>
      <c r="F3609" s="6" t="s">
        <v>96</v>
      </c>
      <c r="G3609" s="6"/>
      <c r="H3609" s="6" t="b">
        <v>0</v>
      </c>
      <c r="I3609" s="6" t="b">
        <v>0</v>
      </c>
      <c r="J3609" s="6" t="b">
        <v>0</v>
      </c>
      <c r="K3609" s="106"/>
      <c r="L3609" s="43"/>
      <c r="M3609" s="24"/>
      <c r="N3609" s="6"/>
      <c r="O3609" s="6" t="b">
        <v>0</v>
      </c>
      <c r="P3609" s="6"/>
      <c r="Q3609" s="6"/>
      <c r="R3609" s="6"/>
      <c r="S3609" s="6"/>
      <c r="T3609" s="6"/>
      <c r="U3609" s="6"/>
      <c r="V3609" s="6"/>
      <c r="W3609" s="6"/>
      <c r="X3609" s="6"/>
      <c r="Y3609" s="6"/>
      <c r="Z3609" s="43"/>
      <c r="AA3609" s="43"/>
      <c r="AB3609" s="43" t="s">
        <v>339</v>
      </c>
      <c r="AC3609" s="6" t="s">
        <v>339</v>
      </c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6"/>
      <c r="AO3609" s="6"/>
      <c r="AP3609" s="6"/>
      <c r="AQ3609" s="6"/>
      <c r="AR3609" s="6"/>
    </row>
    <row r="3610">
      <c r="A3610" s="6"/>
      <c r="B3610" s="6"/>
      <c r="C3610" s="6"/>
      <c r="D3610" s="6"/>
      <c r="E3610" s="6"/>
      <c r="F3610" s="6" t="s">
        <v>96</v>
      </c>
      <c r="G3610" s="6"/>
      <c r="H3610" s="6" t="b">
        <v>0</v>
      </c>
      <c r="I3610" s="6" t="b">
        <v>0</v>
      </c>
      <c r="J3610" s="6" t="b">
        <v>0</v>
      </c>
      <c r="K3610" s="106"/>
      <c r="L3610" s="43"/>
      <c r="M3610" s="24"/>
      <c r="N3610" s="6"/>
      <c r="O3610" s="6" t="b">
        <v>0</v>
      </c>
      <c r="P3610" s="6"/>
      <c r="Q3610" s="6"/>
      <c r="R3610" s="6"/>
      <c r="S3610" s="6"/>
      <c r="T3610" s="6"/>
      <c r="U3610" s="6"/>
      <c r="V3610" s="6"/>
      <c r="W3610" s="6"/>
      <c r="X3610" s="6"/>
      <c r="Y3610" s="6"/>
      <c r="Z3610" s="43"/>
      <c r="AA3610" s="43"/>
      <c r="AB3610" s="43" t="s">
        <v>339</v>
      </c>
      <c r="AC3610" s="6" t="s">
        <v>339</v>
      </c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</row>
    <row r="3611">
      <c r="A3611" s="6"/>
      <c r="B3611" s="6"/>
      <c r="C3611" s="6"/>
      <c r="D3611" s="6"/>
      <c r="E3611" s="6"/>
      <c r="F3611" s="6" t="s">
        <v>96</v>
      </c>
      <c r="G3611" s="6"/>
      <c r="H3611" s="6" t="b">
        <v>0</v>
      </c>
      <c r="I3611" s="6" t="b">
        <v>0</v>
      </c>
      <c r="J3611" s="6" t="b">
        <v>0</v>
      </c>
      <c r="K3611" s="106"/>
      <c r="L3611" s="43"/>
      <c r="M3611" s="24"/>
      <c r="N3611" s="6"/>
      <c r="O3611" s="6" t="b">
        <v>0</v>
      </c>
      <c r="P3611" s="6"/>
      <c r="Q3611" s="6"/>
      <c r="R3611" s="6"/>
      <c r="S3611" s="6"/>
      <c r="T3611" s="6"/>
      <c r="U3611" s="6"/>
      <c r="V3611" s="6"/>
      <c r="W3611" s="6"/>
      <c r="X3611" s="6"/>
      <c r="Y3611" s="6"/>
      <c r="Z3611" s="43"/>
      <c r="AA3611" s="43"/>
      <c r="AB3611" s="43" t="s">
        <v>339</v>
      </c>
      <c r="AC3611" s="6" t="s">
        <v>339</v>
      </c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</row>
    <row r="3612">
      <c r="A3612" s="6"/>
      <c r="B3612" s="6"/>
      <c r="C3612" s="6"/>
      <c r="D3612" s="6"/>
      <c r="E3612" s="6"/>
      <c r="F3612" s="6" t="s">
        <v>96</v>
      </c>
      <c r="G3612" s="6"/>
      <c r="H3612" s="6" t="b">
        <v>0</v>
      </c>
      <c r="I3612" s="6" t="b">
        <v>0</v>
      </c>
      <c r="J3612" s="6" t="b">
        <v>0</v>
      </c>
      <c r="K3612" s="106"/>
      <c r="L3612" s="43"/>
      <c r="M3612" s="24"/>
      <c r="N3612" s="6"/>
      <c r="O3612" s="6" t="b">
        <v>0</v>
      </c>
      <c r="P3612" s="6"/>
      <c r="Q3612" s="6"/>
      <c r="R3612" s="6"/>
      <c r="S3612" s="6"/>
      <c r="T3612" s="6"/>
      <c r="U3612" s="6"/>
      <c r="V3612" s="6"/>
      <c r="W3612" s="6"/>
      <c r="X3612" s="6"/>
      <c r="Y3612" s="6"/>
      <c r="Z3612" s="43"/>
      <c r="AA3612" s="43"/>
      <c r="AB3612" s="43" t="s">
        <v>339</v>
      </c>
      <c r="AC3612" s="6" t="s">
        <v>339</v>
      </c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</row>
    <row r="3613">
      <c r="A3613" s="6"/>
      <c r="B3613" s="6"/>
      <c r="C3613" s="6"/>
      <c r="D3613" s="6"/>
      <c r="E3613" s="6"/>
      <c r="F3613" s="6" t="s">
        <v>96</v>
      </c>
      <c r="G3613" s="6"/>
      <c r="H3613" s="6" t="b">
        <v>0</v>
      </c>
      <c r="I3613" s="6" t="b">
        <v>0</v>
      </c>
      <c r="J3613" s="6" t="b">
        <v>0</v>
      </c>
      <c r="K3613" s="106"/>
      <c r="L3613" s="43"/>
      <c r="M3613" s="24"/>
      <c r="N3613" s="6"/>
      <c r="O3613" s="6" t="b">
        <v>0</v>
      </c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43"/>
      <c r="AA3613" s="43"/>
      <c r="AB3613" s="43" t="s">
        <v>339</v>
      </c>
      <c r="AC3613" s="6" t="s">
        <v>339</v>
      </c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</row>
    <row r="3614">
      <c r="A3614" s="6"/>
      <c r="B3614" s="6"/>
      <c r="C3614" s="6"/>
      <c r="D3614" s="6"/>
      <c r="E3614" s="6"/>
      <c r="F3614" s="6" t="s">
        <v>96</v>
      </c>
      <c r="G3614" s="6"/>
      <c r="H3614" s="6" t="b">
        <v>0</v>
      </c>
      <c r="I3614" s="6" t="b">
        <v>0</v>
      </c>
      <c r="J3614" s="6" t="b">
        <v>0</v>
      </c>
      <c r="K3614" s="106"/>
      <c r="L3614" s="43"/>
      <c r="M3614" s="24"/>
      <c r="N3614" s="6"/>
      <c r="O3614" s="6" t="b">
        <v>0</v>
      </c>
      <c r="P3614" s="6"/>
      <c r="Q3614" s="6"/>
      <c r="R3614" s="6"/>
      <c r="S3614" s="6"/>
      <c r="T3614" s="6"/>
      <c r="U3614" s="6"/>
      <c r="V3614" s="6"/>
      <c r="W3614" s="6"/>
      <c r="X3614" s="6"/>
      <c r="Y3614" s="6"/>
      <c r="Z3614" s="43"/>
      <c r="AA3614" s="43"/>
      <c r="AB3614" s="43" t="s">
        <v>339</v>
      </c>
      <c r="AC3614" s="6" t="s">
        <v>339</v>
      </c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</row>
    <row r="3615">
      <c r="A3615" s="6"/>
      <c r="B3615" s="6"/>
      <c r="C3615" s="6"/>
      <c r="D3615" s="6"/>
      <c r="E3615" s="6"/>
      <c r="F3615" s="6" t="s">
        <v>96</v>
      </c>
      <c r="G3615" s="6"/>
      <c r="H3615" s="6" t="b">
        <v>0</v>
      </c>
      <c r="I3615" s="6" t="b">
        <v>0</v>
      </c>
      <c r="J3615" s="6" t="b">
        <v>0</v>
      </c>
      <c r="K3615" s="106"/>
      <c r="L3615" s="43"/>
      <c r="M3615" s="24"/>
      <c r="N3615" s="6"/>
      <c r="O3615" s="6" t="b">
        <v>0</v>
      </c>
      <c r="P3615" s="6"/>
      <c r="Q3615" s="6"/>
      <c r="R3615" s="6"/>
      <c r="S3615" s="6"/>
      <c r="T3615" s="6"/>
      <c r="U3615" s="6"/>
      <c r="V3615" s="6"/>
      <c r="W3615" s="6"/>
      <c r="X3615" s="6"/>
      <c r="Y3615" s="6"/>
      <c r="Z3615" s="43"/>
      <c r="AA3615" s="43"/>
      <c r="AB3615" s="43" t="s">
        <v>339</v>
      </c>
      <c r="AC3615" s="6" t="s">
        <v>339</v>
      </c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</row>
    <row r="3616">
      <c r="A3616" s="6"/>
      <c r="B3616" s="6"/>
      <c r="C3616" s="6"/>
      <c r="D3616" s="6"/>
      <c r="E3616" s="6"/>
      <c r="F3616" s="6" t="s">
        <v>96</v>
      </c>
      <c r="G3616" s="6"/>
      <c r="H3616" s="6" t="b">
        <v>0</v>
      </c>
      <c r="I3616" s="6" t="b">
        <v>0</v>
      </c>
      <c r="J3616" s="6" t="b">
        <v>0</v>
      </c>
      <c r="K3616" s="106"/>
      <c r="L3616" s="43"/>
      <c r="M3616" s="24"/>
      <c r="N3616" s="6"/>
      <c r="O3616" s="6" t="b">
        <v>0</v>
      </c>
      <c r="P3616" s="6"/>
      <c r="Q3616" s="6"/>
      <c r="R3616" s="6"/>
      <c r="S3616" s="6"/>
      <c r="T3616" s="6"/>
      <c r="U3616" s="6"/>
      <c r="V3616" s="6"/>
      <c r="W3616" s="6"/>
      <c r="X3616" s="6"/>
      <c r="Y3616" s="6"/>
      <c r="Z3616" s="43"/>
      <c r="AA3616" s="43"/>
      <c r="AB3616" s="43" t="s">
        <v>339</v>
      </c>
      <c r="AC3616" s="6" t="s">
        <v>339</v>
      </c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</row>
    <row r="3617">
      <c r="A3617" s="6"/>
      <c r="B3617" s="6"/>
      <c r="C3617" s="6"/>
      <c r="D3617" s="6"/>
      <c r="E3617" s="6"/>
      <c r="F3617" s="6" t="s">
        <v>96</v>
      </c>
      <c r="G3617" s="6"/>
      <c r="H3617" s="6" t="b">
        <v>0</v>
      </c>
      <c r="I3617" s="6" t="b">
        <v>0</v>
      </c>
      <c r="J3617" s="6" t="b">
        <v>0</v>
      </c>
      <c r="K3617" s="106"/>
      <c r="L3617" s="43"/>
      <c r="M3617" s="24"/>
      <c r="N3617" s="6"/>
      <c r="O3617" s="6" t="b">
        <v>0</v>
      </c>
      <c r="P3617" s="6"/>
      <c r="Q3617" s="6"/>
      <c r="R3617" s="6"/>
      <c r="S3617" s="6"/>
      <c r="T3617" s="6"/>
      <c r="U3617" s="6"/>
      <c r="V3617" s="6"/>
      <c r="W3617" s="6"/>
      <c r="X3617" s="6"/>
      <c r="Y3617" s="6"/>
      <c r="Z3617" s="43"/>
      <c r="AA3617" s="43"/>
      <c r="AB3617" s="43" t="s">
        <v>339</v>
      </c>
      <c r="AC3617" s="6" t="s">
        <v>339</v>
      </c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6"/>
      <c r="AO3617" s="6"/>
      <c r="AP3617" s="6"/>
      <c r="AQ3617" s="6"/>
      <c r="AR3617" s="6"/>
    </row>
    <row r="3618">
      <c r="A3618" s="6"/>
      <c r="B3618" s="6"/>
      <c r="C3618" s="6"/>
      <c r="D3618" s="6"/>
      <c r="E3618" s="6"/>
      <c r="F3618" s="6" t="s">
        <v>96</v>
      </c>
      <c r="G3618" s="6"/>
      <c r="H3618" s="6" t="b">
        <v>0</v>
      </c>
      <c r="I3618" s="6" t="b">
        <v>0</v>
      </c>
      <c r="J3618" s="6" t="b">
        <v>0</v>
      </c>
      <c r="K3618" s="106"/>
      <c r="L3618" s="43"/>
      <c r="M3618" s="24"/>
      <c r="N3618" s="6"/>
      <c r="O3618" s="6" t="b">
        <v>0</v>
      </c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43"/>
      <c r="AA3618" s="43"/>
      <c r="AB3618" s="43" t="s">
        <v>339</v>
      </c>
      <c r="AC3618" s="6" t="s">
        <v>339</v>
      </c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</row>
    <row r="3619">
      <c r="A3619" s="6"/>
      <c r="B3619" s="6"/>
      <c r="C3619" s="6"/>
      <c r="D3619" s="6"/>
      <c r="E3619" s="6"/>
      <c r="F3619" s="6" t="s">
        <v>96</v>
      </c>
      <c r="G3619" s="6"/>
      <c r="H3619" s="6" t="b">
        <v>0</v>
      </c>
      <c r="I3619" s="6" t="b">
        <v>0</v>
      </c>
      <c r="J3619" s="6" t="b">
        <v>0</v>
      </c>
      <c r="K3619" s="106"/>
      <c r="L3619" s="43"/>
      <c r="M3619" s="24"/>
      <c r="N3619" s="6"/>
      <c r="O3619" s="6" t="b">
        <v>0</v>
      </c>
      <c r="P3619" s="6"/>
      <c r="Q3619" s="6"/>
      <c r="R3619" s="6"/>
      <c r="S3619" s="6"/>
      <c r="T3619" s="6"/>
      <c r="U3619" s="6"/>
      <c r="V3619" s="6"/>
      <c r="W3619" s="6"/>
      <c r="X3619" s="6"/>
      <c r="Y3619" s="6"/>
      <c r="Z3619" s="43"/>
      <c r="AA3619" s="43"/>
      <c r="AB3619" s="43" t="s">
        <v>339</v>
      </c>
      <c r="AC3619" s="6" t="s">
        <v>339</v>
      </c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</row>
    <row r="3620">
      <c r="A3620" s="6"/>
      <c r="B3620" s="6"/>
      <c r="C3620" s="6"/>
      <c r="D3620" s="6"/>
      <c r="E3620" s="6"/>
      <c r="F3620" s="6" t="s">
        <v>96</v>
      </c>
      <c r="G3620" s="6"/>
      <c r="H3620" s="6" t="b">
        <v>0</v>
      </c>
      <c r="I3620" s="6" t="b">
        <v>0</v>
      </c>
      <c r="J3620" s="6" t="b">
        <v>0</v>
      </c>
      <c r="K3620" s="106"/>
      <c r="L3620" s="43"/>
      <c r="M3620" s="24"/>
      <c r="N3620" s="6"/>
      <c r="O3620" s="6" t="b">
        <v>0</v>
      </c>
      <c r="P3620" s="6"/>
      <c r="Q3620" s="6"/>
      <c r="R3620" s="6"/>
      <c r="S3620" s="6"/>
      <c r="T3620" s="6"/>
      <c r="U3620" s="6"/>
      <c r="V3620" s="6"/>
      <c r="W3620" s="6"/>
      <c r="X3620" s="6"/>
      <c r="Y3620" s="6"/>
      <c r="Z3620" s="43"/>
      <c r="AA3620" s="43"/>
      <c r="AB3620" s="43" t="s">
        <v>339</v>
      </c>
      <c r="AC3620" s="6" t="s">
        <v>339</v>
      </c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6"/>
      <c r="AO3620" s="6"/>
      <c r="AP3620" s="6"/>
      <c r="AQ3620" s="6"/>
      <c r="AR3620" s="6"/>
    </row>
    <row r="3621">
      <c r="A3621" s="6"/>
      <c r="B3621" s="6"/>
      <c r="C3621" s="6"/>
      <c r="D3621" s="6"/>
      <c r="E3621" s="6"/>
      <c r="F3621" s="6" t="s">
        <v>96</v>
      </c>
      <c r="G3621" s="6"/>
      <c r="H3621" s="6" t="b">
        <v>0</v>
      </c>
      <c r="I3621" s="6" t="b">
        <v>0</v>
      </c>
      <c r="J3621" s="6" t="b">
        <v>0</v>
      </c>
      <c r="K3621" s="106"/>
      <c r="L3621" s="43"/>
      <c r="M3621" s="24"/>
      <c r="N3621" s="6"/>
      <c r="O3621" s="6" t="b">
        <v>0</v>
      </c>
      <c r="P3621" s="6"/>
      <c r="Q3621" s="6"/>
      <c r="R3621" s="6"/>
      <c r="S3621" s="6"/>
      <c r="T3621" s="6"/>
      <c r="U3621" s="6"/>
      <c r="V3621" s="6"/>
      <c r="W3621" s="6"/>
      <c r="X3621" s="6"/>
      <c r="Y3621" s="6"/>
      <c r="Z3621" s="43"/>
      <c r="AA3621" s="43"/>
      <c r="AB3621" s="43" t="s">
        <v>339</v>
      </c>
      <c r="AC3621" s="6" t="s">
        <v>339</v>
      </c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</row>
    <row r="3622">
      <c r="A3622" s="6"/>
      <c r="B3622" s="6"/>
      <c r="C3622" s="6"/>
      <c r="D3622" s="6"/>
      <c r="E3622" s="6"/>
      <c r="F3622" s="6" t="s">
        <v>96</v>
      </c>
      <c r="G3622" s="6"/>
      <c r="H3622" s="6" t="b">
        <v>0</v>
      </c>
      <c r="I3622" s="6" t="b">
        <v>0</v>
      </c>
      <c r="J3622" s="6" t="b">
        <v>0</v>
      </c>
      <c r="K3622" s="106"/>
      <c r="L3622" s="43"/>
      <c r="M3622" s="24"/>
      <c r="N3622" s="6"/>
      <c r="O3622" s="6" t="b">
        <v>0</v>
      </c>
      <c r="P3622" s="6"/>
      <c r="Q3622" s="6"/>
      <c r="R3622" s="6"/>
      <c r="S3622" s="6"/>
      <c r="T3622" s="6"/>
      <c r="U3622" s="6"/>
      <c r="V3622" s="6"/>
      <c r="W3622" s="6"/>
      <c r="X3622" s="6"/>
      <c r="Y3622" s="6"/>
      <c r="Z3622" s="43"/>
      <c r="AA3622" s="43"/>
      <c r="AB3622" s="43" t="s">
        <v>339</v>
      </c>
      <c r="AC3622" s="6" t="s">
        <v>339</v>
      </c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</row>
    <row r="3623">
      <c r="A3623" s="6"/>
      <c r="B3623" s="6"/>
      <c r="C3623" s="6"/>
      <c r="D3623" s="6"/>
      <c r="E3623" s="6"/>
      <c r="F3623" s="6" t="s">
        <v>96</v>
      </c>
      <c r="G3623" s="6"/>
      <c r="H3623" s="6" t="b">
        <v>0</v>
      </c>
      <c r="I3623" s="6" t="b">
        <v>0</v>
      </c>
      <c r="J3623" s="6" t="b">
        <v>0</v>
      </c>
      <c r="K3623" s="106"/>
      <c r="L3623" s="43"/>
      <c r="M3623" s="24"/>
      <c r="N3623" s="6"/>
      <c r="O3623" s="6" t="b">
        <v>0</v>
      </c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43"/>
      <c r="AA3623" s="43"/>
      <c r="AB3623" s="43" t="s">
        <v>339</v>
      </c>
      <c r="AC3623" s="6" t="s">
        <v>339</v>
      </c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</row>
    <row r="3624">
      <c r="A3624" s="6"/>
      <c r="B3624" s="6"/>
      <c r="C3624" s="6"/>
      <c r="D3624" s="6"/>
      <c r="E3624" s="6"/>
      <c r="F3624" s="6" t="s">
        <v>96</v>
      </c>
      <c r="G3624" s="6"/>
      <c r="H3624" s="6" t="b">
        <v>0</v>
      </c>
      <c r="I3624" s="6" t="b">
        <v>0</v>
      </c>
      <c r="J3624" s="6" t="b">
        <v>0</v>
      </c>
      <c r="K3624" s="106"/>
      <c r="L3624" s="43"/>
      <c r="M3624" s="24"/>
      <c r="N3624" s="6"/>
      <c r="O3624" s="6" t="b">
        <v>0</v>
      </c>
      <c r="P3624" s="6"/>
      <c r="Q3624" s="6"/>
      <c r="R3624" s="6"/>
      <c r="S3624" s="6"/>
      <c r="T3624" s="6"/>
      <c r="U3624" s="6"/>
      <c r="V3624" s="6"/>
      <c r="W3624" s="6"/>
      <c r="X3624" s="6"/>
      <c r="Y3624" s="6"/>
      <c r="Z3624" s="43"/>
      <c r="AA3624" s="43"/>
      <c r="AB3624" s="43" t="s">
        <v>339</v>
      </c>
      <c r="AC3624" s="6" t="s">
        <v>339</v>
      </c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</row>
    <row r="3625">
      <c r="A3625" s="6"/>
      <c r="B3625" s="6"/>
      <c r="C3625" s="6"/>
      <c r="D3625" s="6"/>
      <c r="E3625" s="6"/>
      <c r="F3625" s="6" t="s">
        <v>96</v>
      </c>
      <c r="G3625" s="6"/>
      <c r="H3625" s="6" t="b">
        <v>0</v>
      </c>
      <c r="I3625" s="6" t="b">
        <v>0</v>
      </c>
      <c r="J3625" s="6" t="b">
        <v>0</v>
      </c>
      <c r="K3625" s="106"/>
      <c r="L3625" s="43"/>
      <c r="M3625" s="24"/>
      <c r="N3625" s="6"/>
      <c r="O3625" s="6" t="b">
        <v>0</v>
      </c>
      <c r="P3625" s="6"/>
      <c r="Q3625" s="6"/>
      <c r="R3625" s="6"/>
      <c r="S3625" s="6"/>
      <c r="T3625" s="6"/>
      <c r="U3625" s="6"/>
      <c r="V3625" s="6"/>
      <c r="W3625" s="6"/>
      <c r="X3625" s="6"/>
      <c r="Y3625" s="6"/>
      <c r="Z3625" s="43"/>
      <c r="AA3625" s="43"/>
      <c r="AB3625" s="43" t="s">
        <v>339</v>
      </c>
      <c r="AC3625" s="6" t="s">
        <v>339</v>
      </c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</row>
    <row r="3626">
      <c r="A3626" s="6"/>
      <c r="B3626" s="6"/>
      <c r="C3626" s="6"/>
      <c r="D3626" s="6"/>
      <c r="E3626" s="6"/>
      <c r="F3626" s="6" t="s">
        <v>96</v>
      </c>
      <c r="G3626" s="6"/>
      <c r="H3626" s="6" t="b">
        <v>0</v>
      </c>
      <c r="I3626" s="6" t="b">
        <v>0</v>
      </c>
      <c r="J3626" s="6" t="b">
        <v>0</v>
      </c>
      <c r="K3626" s="106"/>
      <c r="L3626" s="43"/>
      <c r="M3626" s="24"/>
      <c r="N3626" s="6"/>
      <c r="O3626" s="6" t="b">
        <v>0</v>
      </c>
      <c r="P3626" s="6"/>
      <c r="Q3626" s="6"/>
      <c r="R3626" s="6"/>
      <c r="S3626" s="6"/>
      <c r="T3626" s="6"/>
      <c r="U3626" s="6"/>
      <c r="V3626" s="6"/>
      <c r="W3626" s="6"/>
      <c r="X3626" s="6"/>
      <c r="Y3626" s="6"/>
      <c r="Z3626" s="43"/>
      <c r="AA3626" s="43"/>
      <c r="AB3626" s="43" t="s">
        <v>339</v>
      </c>
      <c r="AC3626" s="6" t="s">
        <v>339</v>
      </c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</row>
    <row r="3627">
      <c r="A3627" s="6"/>
      <c r="B3627" s="6"/>
      <c r="C3627" s="6"/>
      <c r="D3627" s="6"/>
      <c r="E3627" s="6"/>
      <c r="F3627" s="6" t="s">
        <v>96</v>
      </c>
      <c r="G3627" s="6"/>
      <c r="H3627" s="6" t="b">
        <v>0</v>
      </c>
      <c r="I3627" s="6" t="b">
        <v>0</v>
      </c>
      <c r="J3627" s="6" t="b">
        <v>0</v>
      </c>
      <c r="K3627" s="106"/>
      <c r="L3627" s="43"/>
      <c r="M3627" s="24"/>
      <c r="N3627" s="6"/>
      <c r="O3627" s="6" t="b">
        <v>0</v>
      </c>
      <c r="P3627" s="6"/>
      <c r="Q3627" s="6"/>
      <c r="R3627" s="6"/>
      <c r="S3627" s="6"/>
      <c r="T3627" s="6"/>
      <c r="U3627" s="6"/>
      <c r="V3627" s="6"/>
      <c r="W3627" s="6"/>
      <c r="X3627" s="6"/>
      <c r="Y3627" s="6"/>
      <c r="Z3627" s="43"/>
      <c r="AA3627" s="43"/>
      <c r="AB3627" s="43" t="s">
        <v>339</v>
      </c>
      <c r="AC3627" s="6" t="s">
        <v>339</v>
      </c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</row>
    <row r="3628">
      <c r="A3628" s="6"/>
      <c r="B3628" s="6"/>
      <c r="C3628" s="6"/>
      <c r="D3628" s="6"/>
      <c r="E3628" s="6"/>
      <c r="F3628" s="6" t="s">
        <v>96</v>
      </c>
      <c r="G3628" s="6"/>
      <c r="H3628" s="6" t="b">
        <v>0</v>
      </c>
      <c r="I3628" s="6" t="b">
        <v>0</v>
      </c>
      <c r="J3628" s="6" t="b">
        <v>0</v>
      </c>
      <c r="K3628" s="106"/>
      <c r="L3628" s="43"/>
      <c r="M3628" s="24"/>
      <c r="N3628" s="6"/>
      <c r="O3628" s="6" t="b">
        <v>0</v>
      </c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43"/>
      <c r="AA3628" s="43"/>
      <c r="AB3628" s="43" t="s">
        <v>339</v>
      </c>
      <c r="AC3628" s="6" t="s">
        <v>339</v>
      </c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</row>
    <row r="3629">
      <c r="A3629" s="6"/>
      <c r="B3629" s="6"/>
      <c r="C3629" s="6"/>
      <c r="D3629" s="6"/>
      <c r="E3629" s="6"/>
      <c r="F3629" s="6" t="s">
        <v>96</v>
      </c>
      <c r="G3629" s="6"/>
      <c r="H3629" s="6" t="b">
        <v>0</v>
      </c>
      <c r="I3629" s="6" t="b">
        <v>0</v>
      </c>
      <c r="J3629" s="6" t="b">
        <v>0</v>
      </c>
      <c r="K3629" s="106"/>
      <c r="L3629" s="43"/>
      <c r="M3629" s="24"/>
      <c r="N3629" s="6"/>
      <c r="O3629" s="6" t="b">
        <v>0</v>
      </c>
      <c r="P3629" s="6"/>
      <c r="Q3629" s="6"/>
      <c r="R3629" s="6"/>
      <c r="S3629" s="6"/>
      <c r="T3629" s="6"/>
      <c r="U3629" s="6"/>
      <c r="V3629" s="6"/>
      <c r="W3629" s="6"/>
      <c r="X3629" s="6"/>
      <c r="Y3629" s="6"/>
      <c r="Z3629" s="43"/>
      <c r="AA3629" s="43"/>
      <c r="AB3629" s="43" t="s">
        <v>339</v>
      </c>
      <c r="AC3629" s="6" t="s">
        <v>339</v>
      </c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</row>
    <row r="3630">
      <c r="A3630" s="6"/>
      <c r="B3630" s="6"/>
      <c r="C3630" s="6"/>
      <c r="D3630" s="6"/>
      <c r="E3630" s="6"/>
      <c r="F3630" s="6" t="s">
        <v>96</v>
      </c>
      <c r="G3630" s="6"/>
      <c r="H3630" s="6" t="b">
        <v>0</v>
      </c>
      <c r="I3630" s="6" t="b">
        <v>0</v>
      </c>
      <c r="J3630" s="6" t="b">
        <v>0</v>
      </c>
      <c r="K3630" s="106"/>
      <c r="L3630" s="43"/>
      <c r="M3630" s="24"/>
      <c r="N3630" s="6"/>
      <c r="O3630" s="6" t="b">
        <v>0</v>
      </c>
      <c r="P3630" s="6"/>
      <c r="Q3630" s="6"/>
      <c r="R3630" s="6"/>
      <c r="S3630" s="6"/>
      <c r="T3630" s="6"/>
      <c r="U3630" s="6"/>
      <c r="V3630" s="6"/>
      <c r="W3630" s="6"/>
      <c r="X3630" s="6"/>
      <c r="Y3630" s="6"/>
      <c r="Z3630" s="43"/>
      <c r="AA3630" s="43"/>
      <c r="AB3630" s="43" t="s">
        <v>339</v>
      </c>
      <c r="AC3630" s="6" t="s">
        <v>339</v>
      </c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</row>
    <row r="3631">
      <c r="A3631" s="6"/>
      <c r="B3631" s="6"/>
      <c r="C3631" s="6"/>
      <c r="D3631" s="6"/>
      <c r="E3631" s="6"/>
      <c r="F3631" s="6" t="s">
        <v>96</v>
      </c>
      <c r="G3631" s="6"/>
      <c r="H3631" s="6" t="b">
        <v>0</v>
      </c>
      <c r="I3631" s="6" t="b">
        <v>0</v>
      </c>
      <c r="J3631" s="6" t="b">
        <v>0</v>
      </c>
      <c r="K3631" s="106"/>
      <c r="L3631" s="43"/>
      <c r="M3631" s="24"/>
      <c r="N3631" s="6"/>
      <c r="O3631" s="6" t="b">
        <v>0</v>
      </c>
      <c r="P3631" s="6"/>
      <c r="Q3631" s="6"/>
      <c r="R3631" s="6"/>
      <c r="S3631" s="6"/>
      <c r="T3631" s="6"/>
      <c r="U3631" s="6"/>
      <c r="V3631" s="6"/>
      <c r="W3631" s="6"/>
      <c r="X3631" s="6"/>
      <c r="Y3631" s="6"/>
      <c r="Z3631" s="43"/>
      <c r="AA3631" s="43"/>
      <c r="AB3631" s="43" t="s">
        <v>339</v>
      </c>
      <c r="AC3631" s="6" t="s">
        <v>339</v>
      </c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</row>
    <row r="3632">
      <c r="A3632" s="6"/>
      <c r="B3632" s="6"/>
      <c r="C3632" s="6"/>
      <c r="D3632" s="6"/>
      <c r="E3632" s="6"/>
      <c r="F3632" s="6" t="s">
        <v>96</v>
      </c>
      <c r="G3632" s="6"/>
      <c r="H3632" s="6" t="b">
        <v>0</v>
      </c>
      <c r="I3632" s="6" t="b">
        <v>0</v>
      </c>
      <c r="J3632" s="6" t="b">
        <v>0</v>
      </c>
      <c r="K3632" s="106"/>
      <c r="L3632" s="43"/>
      <c r="M3632" s="24"/>
      <c r="N3632" s="6"/>
      <c r="O3632" s="6" t="b">
        <v>0</v>
      </c>
      <c r="P3632" s="6"/>
      <c r="Q3632" s="6"/>
      <c r="R3632" s="6"/>
      <c r="S3632" s="6"/>
      <c r="T3632" s="6"/>
      <c r="U3632" s="6"/>
      <c r="V3632" s="6"/>
      <c r="W3632" s="6"/>
      <c r="X3632" s="6"/>
      <c r="Y3632" s="6"/>
      <c r="Z3632" s="43"/>
      <c r="AA3632" s="43"/>
      <c r="AB3632" s="43" t="s">
        <v>339</v>
      </c>
      <c r="AC3632" s="6" t="s">
        <v>339</v>
      </c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</row>
    <row r="3633">
      <c r="A3633" s="6"/>
      <c r="B3633" s="6"/>
      <c r="C3633" s="6"/>
      <c r="D3633" s="6"/>
      <c r="E3633" s="6"/>
      <c r="F3633" s="6" t="s">
        <v>96</v>
      </c>
      <c r="G3633" s="6"/>
      <c r="H3633" s="6" t="b">
        <v>0</v>
      </c>
      <c r="I3633" s="6" t="b">
        <v>0</v>
      </c>
      <c r="J3633" s="6" t="b">
        <v>0</v>
      </c>
      <c r="K3633" s="106"/>
      <c r="L3633" s="43"/>
      <c r="M3633" s="24"/>
      <c r="N3633" s="6"/>
      <c r="O3633" s="6" t="b">
        <v>0</v>
      </c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43"/>
      <c r="AA3633" s="43"/>
      <c r="AB3633" s="43" t="s">
        <v>339</v>
      </c>
      <c r="AC3633" s="6" t="s">
        <v>339</v>
      </c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</row>
    <row r="3634">
      <c r="A3634" s="6"/>
      <c r="B3634" s="6"/>
      <c r="C3634" s="6"/>
      <c r="D3634" s="6"/>
      <c r="E3634" s="6"/>
      <c r="F3634" s="6" t="s">
        <v>96</v>
      </c>
      <c r="G3634" s="6"/>
      <c r="H3634" s="6" t="b">
        <v>0</v>
      </c>
      <c r="I3634" s="6" t="b">
        <v>0</v>
      </c>
      <c r="J3634" s="6" t="b">
        <v>0</v>
      </c>
      <c r="K3634" s="106"/>
      <c r="L3634" s="43"/>
      <c r="M3634" s="24"/>
      <c r="N3634" s="6"/>
      <c r="O3634" s="6" t="b">
        <v>0</v>
      </c>
      <c r="P3634" s="6"/>
      <c r="Q3634" s="6"/>
      <c r="R3634" s="6"/>
      <c r="S3634" s="6"/>
      <c r="T3634" s="6"/>
      <c r="U3634" s="6"/>
      <c r="V3634" s="6"/>
      <c r="W3634" s="6"/>
      <c r="X3634" s="6"/>
      <c r="Y3634" s="6"/>
      <c r="Z3634" s="43"/>
      <c r="AA3634" s="43"/>
      <c r="AB3634" s="43" t="s">
        <v>339</v>
      </c>
      <c r="AC3634" s="6" t="s">
        <v>339</v>
      </c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</row>
    <row r="3635">
      <c r="A3635" s="6"/>
      <c r="B3635" s="6"/>
      <c r="C3635" s="6"/>
      <c r="D3635" s="6"/>
      <c r="E3635" s="6"/>
      <c r="F3635" s="6" t="s">
        <v>96</v>
      </c>
      <c r="G3635" s="6"/>
      <c r="H3635" s="6" t="b">
        <v>0</v>
      </c>
      <c r="I3635" s="6" t="b">
        <v>0</v>
      </c>
      <c r="J3635" s="6" t="b">
        <v>0</v>
      </c>
      <c r="K3635" s="106"/>
      <c r="L3635" s="43"/>
      <c r="M3635" s="24"/>
      <c r="N3635" s="6"/>
      <c r="O3635" s="6" t="b">
        <v>0</v>
      </c>
      <c r="P3635" s="6"/>
      <c r="Q3635" s="6"/>
      <c r="R3635" s="6"/>
      <c r="S3635" s="6"/>
      <c r="T3635" s="6"/>
      <c r="U3635" s="6"/>
      <c r="V3635" s="6"/>
      <c r="W3635" s="6"/>
      <c r="X3635" s="6"/>
      <c r="Y3635" s="6"/>
      <c r="Z3635" s="43"/>
      <c r="AA3635" s="43"/>
      <c r="AB3635" s="43" t="s">
        <v>339</v>
      </c>
      <c r="AC3635" s="6" t="s">
        <v>339</v>
      </c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</row>
    <row r="3636">
      <c r="A3636" s="6"/>
      <c r="B3636" s="6"/>
      <c r="C3636" s="6"/>
      <c r="D3636" s="6"/>
      <c r="E3636" s="6"/>
      <c r="F3636" s="6" t="s">
        <v>96</v>
      </c>
      <c r="G3636" s="6"/>
      <c r="H3636" s="6" t="b">
        <v>0</v>
      </c>
      <c r="I3636" s="6" t="b">
        <v>0</v>
      </c>
      <c r="J3636" s="6" t="b">
        <v>0</v>
      </c>
      <c r="K3636" s="106"/>
      <c r="L3636" s="43"/>
      <c r="M3636" s="24"/>
      <c r="N3636" s="6"/>
      <c r="O3636" s="6" t="b">
        <v>0</v>
      </c>
      <c r="P3636" s="6"/>
      <c r="Q3636" s="6"/>
      <c r="R3636" s="6"/>
      <c r="S3636" s="6"/>
      <c r="T3636" s="6"/>
      <c r="U3636" s="6"/>
      <c r="V3636" s="6"/>
      <c r="W3636" s="6"/>
      <c r="X3636" s="6"/>
      <c r="Y3636" s="6"/>
      <c r="Z3636" s="43"/>
      <c r="AA3636" s="43"/>
      <c r="AB3636" s="43" t="s">
        <v>339</v>
      </c>
      <c r="AC3636" s="6" t="s">
        <v>339</v>
      </c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</row>
    <row r="3637">
      <c r="A3637" s="6"/>
      <c r="B3637" s="6"/>
      <c r="C3637" s="6"/>
      <c r="D3637" s="6"/>
      <c r="E3637" s="6"/>
      <c r="F3637" s="6" t="s">
        <v>96</v>
      </c>
      <c r="G3637" s="6"/>
      <c r="H3637" s="6" t="b">
        <v>0</v>
      </c>
      <c r="I3637" s="6" t="b">
        <v>0</v>
      </c>
      <c r="J3637" s="6" t="b">
        <v>0</v>
      </c>
      <c r="K3637" s="106"/>
      <c r="L3637" s="43"/>
      <c r="M3637" s="24"/>
      <c r="N3637" s="6"/>
      <c r="O3637" s="6" t="b">
        <v>0</v>
      </c>
      <c r="P3637" s="6"/>
      <c r="Q3637" s="6"/>
      <c r="R3637" s="6"/>
      <c r="S3637" s="6"/>
      <c r="T3637" s="6"/>
      <c r="U3637" s="6"/>
      <c r="V3637" s="6"/>
      <c r="W3637" s="6"/>
      <c r="X3637" s="6"/>
      <c r="Y3637" s="6"/>
      <c r="Z3637" s="43"/>
      <c r="AA3637" s="43"/>
      <c r="AB3637" s="43" t="s">
        <v>339</v>
      </c>
      <c r="AC3637" s="6" t="s">
        <v>339</v>
      </c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</row>
    <row r="3638">
      <c r="A3638" s="6"/>
      <c r="B3638" s="6"/>
      <c r="C3638" s="6"/>
      <c r="D3638" s="6"/>
      <c r="E3638" s="6"/>
      <c r="F3638" s="6" t="s">
        <v>96</v>
      </c>
      <c r="G3638" s="6"/>
      <c r="H3638" s="6" t="b">
        <v>0</v>
      </c>
      <c r="I3638" s="6" t="b">
        <v>0</v>
      </c>
      <c r="J3638" s="6" t="b">
        <v>0</v>
      </c>
      <c r="K3638" s="106"/>
      <c r="L3638" s="43"/>
      <c r="M3638" s="24"/>
      <c r="N3638" s="6"/>
      <c r="O3638" s="6" t="b">
        <v>0</v>
      </c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43"/>
      <c r="AA3638" s="43"/>
      <c r="AB3638" s="43" t="s">
        <v>339</v>
      </c>
      <c r="AC3638" s="6" t="s">
        <v>339</v>
      </c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</row>
    <row r="3639">
      <c r="A3639" s="6"/>
      <c r="B3639" s="6"/>
      <c r="C3639" s="6"/>
      <c r="D3639" s="6"/>
      <c r="E3639" s="6"/>
      <c r="F3639" s="6" t="s">
        <v>96</v>
      </c>
      <c r="G3639" s="6"/>
      <c r="H3639" s="6" t="b">
        <v>0</v>
      </c>
      <c r="I3639" s="6" t="b">
        <v>0</v>
      </c>
      <c r="J3639" s="6" t="b">
        <v>0</v>
      </c>
      <c r="K3639" s="106"/>
      <c r="L3639" s="43"/>
      <c r="M3639" s="24"/>
      <c r="N3639" s="6"/>
      <c r="O3639" s="6" t="b">
        <v>0</v>
      </c>
      <c r="P3639" s="6"/>
      <c r="Q3639" s="6"/>
      <c r="R3639" s="6"/>
      <c r="S3639" s="6"/>
      <c r="T3639" s="6"/>
      <c r="U3639" s="6"/>
      <c r="V3639" s="6"/>
      <c r="W3639" s="6"/>
      <c r="X3639" s="6"/>
      <c r="Y3639" s="6"/>
      <c r="Z3639" s="43"/>
      <c r="AA3639" s="43"/>
      <c r="AB3639" s="43" t="s">
        <v>339</v>
      </c>
      <c r="AC3639" s="6" t="s">
        <v>339</v>
      </c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</row>
    <row r="3640">
      <c r="A3640" s="6"/>
      <c r="B3640" s="6"/>
      <c r="C3640" s="6"/>
      <c r="D3640" s="6"/>
      <c r="E3640" s="6"/>
      <c r="F3640" s="6" t="s">
        <v>96</v>
      </c>
      <c r="G3640" s="6"/>
      <c r="H3640" s="6" t="b">
        <v>0</v>
      </c>
      <c r="I3640" s="6" t="b">
        <v>0</v>
      </c>
      <c r="J3640" s="6" t="b">
        <v>0</v>
      </c>
      <c r="K3640" s="106"/>
      <c r="L3640" s="43"/>
      <c r="M3640" s="24"/>
      <c r="N3640" s="6"/>
      <c r="O3640" s="6" t="b">
        <v>0</v>
      </c>
      <c r="P3640" s="6"/>
      <c r="Q3640" s="6"/>
      <c r="R3640" s="6"/>
      <c r="S3640" s="6"/>
      <c r="T3640" s="6"/>
      <c r="U3640" s="6"/>
      <c r="V3640" s="6"/>
      <c r="W3640" s="6"/>
      <c r="X3640" s="6"/>
      <c r="Y3640" s="6"/>
      <c r="Z3640" s="43"/>
      <c r="AA3640" s="43"/>
      <c r="AB3640" s="43" t="s">
        <v>339</v>
      </c>
      <c r="AC3640" s="6" t="s">
        <v>339</v>
      </c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</row>
    <row r="3641">
      <c r="A3641" s="6"/>
      <c r="B3641" s="6"/>
      <c r="C3641" s="6"/>
      <c r="D3641" s="6"/>
      <c r="E3641" s="6"/>
      <c r="F3641" s="6" t="s">
        <v>96</v>
      </c>
      <c r="G3641" s="6"/>
      <c r="H3641" s="6" t="b">
        <v>0</v>
      </c>
      <c r="I3641" s="6" t="b">
        <v>0</v>
      </c>
      <c r="J3641" s="6" t="b">
        <v>0</v>
      </c>
      <c r="K3641" s="106"/>
      <c r="L3641" s="43"/>
      <c r="M3641" s="24"/>
      <c r="N3641" s="6"/>
      <c r="O3641" s="6" t="b">
        <v>0</v>
      </c>
      <c r="P3641" s="6"/>
      <c r="Q3641" s="6"/>
      <c r="R3641" s="6"/>
      <c r="S3641" s="6"/>
      <c r="T3641" s="6"/>
      <c r="U3641" s="6"/>
      <c r="V3641" s="6"/>
      <c r="W3641" s="6"/>
      <c r="X3641" s="6"/>
      <c r="Y3641" s="6"/>
      <c r="Z3641" s="43"/>
      <c r="AA3641" s="43"/>
      <c r="AB3641" s="43" t="s">
        <v>339</v>
      </c>
      <c r="AC3641" s="6" t="s">
        <v>339</v>
      </c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</row>
    <row r="3642">
      <c r="A3642" s="6"/>
      <c r="B3642" s="6"/>
      <c r="C3642" s="6"/>
      <c r="D3642" s="6"/>
      <c r="E3642" s="6"/>
      <c r="F3642" s="6" t="s">
        <v>96</v>
      </c>
      <c r="G3642" s="6"/>
      <c r="H3642" s="6" t="b">
        <v>0</v>
      </c>
      <c r="I3642" s="6" t="b">
        <v>0</v>
      </c>
      <c r="J3642" s="6" t="b">
        <v>0</v>
      </c>
      <c r="K3642" s="106"/>
      <c r="L3642" s="43"/>
      <c r="M3642" s="24"/>
      <c r="N3642" s="6"/>
      <c r="O3642" s="6" t="b">
        <v>0</v>
      </c>
      <c r="P3642" s="6"/>
      <c r="Q3642" s="6"/>
      <c r="R3642" s="6"/>
      <c r="S3642" s="6"/>
      <c r="T3642" s="6"/>
      <c r="U3642" s="6"/>
      <c r="V3642" s="6"/>
      <c r="W3642" s="6"/>
      <c r="X3642" s="6"/>
      <c r="Y3642" s="6"/>
      <c r="Z3642" s="43"/>
      <c r="AA3642" s="43"/>
      <c r="AB3642" s="43" t="s">
        <v>339</v>
      </c>
      <c r="AC3642" s="6" t="s">
        <v>339</v>
      </c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</row>
    <row r="3643">
      <c r="A3643" s="6"/>
      <c r="B3643" s="6"/>
      <c r="C3643" s="6"/>
      <c r="D3643" s="6"/>
      <c r="E3643" s="6"/>
      <c r="F3643" s="6" t="s">
        <v>96</v>
      </c>
      <c r="G3643" s="6"/>
      <c r="H3643" s="6" t="b">
        <v>0</v>
      </c>
      <c r="I3643" s="6" t="b">
        <v>0</v>
      </c>
      <c r="J3643" s="6" t="b">
        <v>0</v>
      </c>
      <c r="K3643" s="106"/>
      <c r="L3643" s="43"/>
      <c r="M3643" s="24"/>
      <c r="N3643" s="6"/>
      <c r="O3643" s="6" t="b">
        <v>0</v>
      </c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43"/>
      <c r="AA3643" s="43"/>
      <c r="AB3643" s="43" t="s">
        <v>339</v>
      </c>
      <c r="AC3643" s="6" t="s">
        <v>339</v>
      </c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</row>
    <row r="3644">
      <c r="A3644" s="6"/>
      <c r="B3644" s="6"/>
      <c r="C3644" s="6"/>
      <c r="D3644" s="6"/>
      <c r="E3644" s="6"/>
      <c r="F3644" s="6" t="s">
        <v>96</v>
      </c>
      <c r="G3644" s="6"/>
      <c r="H3644" s="6" t="b">
        <v>0</v>
      </c>
      <c r="I3644" s="6" t="b">
        <v>0</v>
      </c>
      <c r="J3644" s="6" t="b">
        <v>0</v>
      </c>
      <c r="K3644" s="106"/>
      <c r="L3644" s="43"/>
      <c r="M3644" s="24"/>
      <c r="N3644" s="6"/>
      <c r="O3644" s="6" t="b">
        <v>0</v>
      </c>
      <c r="P3644" s="6"/>
      <c r="Q3644" s="6"/>
      <c r="R3644" s="6"/>
      <c r="S3644" s="6"/>
      <c r="T3644" s="6"/>
      <c r="U3644" s="6"/>
      <c r="V3644" s="6"/>
      <c r="W3644" s="6"/>
      <c r="X3644" s="6"/>
      <c r="Y3644" s="6"/>
      <c r="Z3644" s="43"/>
      <c r="AA3644" s="43"/>
      <c r="AB3644" s="43" t="s">
        <v>339</v>
      </c>
      <c r="AC3644" s="6" t="s">
        <v>339</v>
      </c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</row>
    <row r="3645">
      <c r="A3645" s="6"/>
      <c r="B3645" s="6"/>
      <c r="C3645" s="6"/>
      <c r="D3645" s="6"/>
      <c r="E3645" s="6"/>
      <c r="F3645" s="6" t="s">
        <v>96</v>
      </c>
      <c r="G3645" s="6"/>
      <c r="H3645" s="6" t="b">
        <v>0</v>
      </c>
      <c r="I3645" s="6" t="b">
        <v>0</v>
      </c>
      <c r="J3645" s="6" t="b">
        <v>0</v>
      </c>
      <c r="K3645" s="106"/>
      <c r="L3645" s="43"/>
      <c r="M3645" s="24"/>
      <c r="N3645" s="6"/>
      <c r="O3645" s="6" t="b">
        <v>0</v>
      </c>
      <c r="P3645" s="6"/>
      <c r="Q3645" s="6"/>
      <c r="R3645" s="6"/>
      <c r="S3645" s="6"/>
      <c r="T3645" s="6"/>
      <c r="U3645" s="6"/>
      <c r="V3645" s="6"/>
      <c r="W3645" s="6"/>
      <c r="X3645" s="6"/>
      <c r="Y3645" s="6"/>
      <c r="Z3645" s="43"/>
      <c r="AA3645" s="43"/>
      <c r="AB3645" s="43" t="s">
        <v>339</v>
      </c>
      <c r="AC3645" s="6" t="s">
        <v>339</v>
      </c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</row>
    <row r="3646">
      <c r="A3646" s="6"/>
      <c r="B3646" s="6"/>
      <c r="C3646" s="6"/>
      <c r="D3646" s="6"/>
      <c r="E3646" s="6"/>
      <c r="F3646" s="6" t="s">
        <v>96</v>
      </c>
      <c r="G3646" s="6"/>
      <c r="H3646" s="6" t="b">
        <v>0</v>
      </c>
      <c r="I3646" s="6" t="b">
        <v>0</v>
      </c>
      <c r="J3646" s="6" t="b">
        <v>0</v>
      </c>
      <c r="K3646" s="106"/>
      <c r="L3646" s="43"/>
      <c r="M3646" s="24"/>
      <c r="N3646" s="6"/>
      <c r="O3646" s="6" t="b">
        <v>0</v>
      </c>
      <c r="P3646" s="6"/>
      <c r="Q3646" s="6"/>
      <c r="R3646" s="6"/>
      <c r="S3646" s="6"/>
      <c r="T3646" s="6"/>
      <c r="U3646" s="6"/>
      <c r="V3646" s="6"/>
      <c r="W3646" s="6"/>
      <c r="X3646" s="6"/>
      <c r="Y3646" s="6"/>
      <c r="Z3646" s="43"/>
      <c r="AA3646" s="43"/>
      <c r="AB3646" s="43" t="s">
        <v>339</v>
      </c>
      <c r="AC3646" s="6" t="s">
        <v>339</v>
      </c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</row>
    <row r="3647">
      <c r="A3647" s="6"/>
      <c r="B3647" s="6"/>
      <c r="C3647" s="6"/>
      <c r="D3647" s="6"/>
      <c r="E3647" s="6"/>
      <c r="F3647" s="6" t="s">
        <v>96</v>
      </c>
      <c r="G3647" s="6"/>
      <c r="H3647" s="6" t="b">
        <v>0</v>
      </c>
      <c r="I3647" s="6" t="b">
        <v>0</v>
      </c>
      <c r="J3647" s="6" t="b">
        <v>0</v>
      </c>
      <c r="K3647" s="106"/>
      <c r="L3647" s="43"/>
      <c r="M3647" s="24"/>
      <c r="N3647" s="6"/>
      <c r="O3647" s="6" t="b">
        <v>0</v>
      </c>
      <c r="P3647" s="6"/>
      <c r="Q3647" s="6"/>
      <c r="R3647" s="6"/>
      <c r="S3647" s="6"/>
      <c r="T3647" s="6"/>
      <c r="U3647" s="6"/>
      <c r="V3647" s="6"/>
      <c r="W3647" s="6"/>
      <c r="X3647" s="6"/>
      <c r="Y3647" s="6"/>
      <c r="Z3647" s="43"/>
      <c r="AA3647" s="43"/>
      <c r="AB3647" s="43" t="s">
        <v>339</v>
      </c>
      <c r="AC3647" s="6" t="s">
        <v>339</v>
      </c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</row>
    <row r="3648">
      <c r="A3648" s="6"/>
      <c r="B3648" s="6"/>
      <c r="C3648" s="6"/>
      <c r="D3648" s="6"/>
      <c r="E3648" s="6"/>
      <c r="F3648" s="6" t="s">
        <v>96</v>
      </c>
      <c r="G3648" s="6"/>
      <c r="H3648" s="6" t="b">
        <v>0</v>
      </c>
      <c r="I3648" s="6" t="b">
        <v>0</v>
      </c>
      <c r="J3648" s="6" t="b">
        <v>0</v>
      </c>
      <c r="K3648" s="106"/>
      <c r="L3648" s="43"/>
      <c r="M3648" s="24"/>
      <c r="N3648" s="6"/>
      <c r="O3648" s="6" t="b">
        <v>0</v>
      </c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43"/>
      <c r="AA3648" s="43"/>
      <c r="AB3648" s="43" t="s">
        <v>339</v>
      </c>
      <c r="AC3648" s="6" t="s">
        <v>339</v>
      </c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</row>
    <row r="3649">
      <c r="A3649" s="6"/>
      <c r="B3649" s="6"/>
      <c r="C3649" s="6"/>
      <c r="D3649" s="6"/>
      <c r="E3649" s="6"/>
      <c r="F3649" s="6" t="s">
        <v>96</v>
      </c>
      <c r="G3649" s="6"/>
      <c r="H3649" s="6" t="b">
        <v>0</v>
      </c>
      <c r="I3649" s="6" t="b">
        <v>0</v>
      </c>
      <c r="J3649" s="6" t="b">
        <v>0</v>
      </c>
      <c r="K3649" s="106"/>
      <c r="L3649" s="43"/>
      <c r="M3649" s="24"/>
      <c r="N3649" s="6"/>
      <c r="O3649" s="6" t="b">
        <v>0</v>
      </c>
      <c r="P3649" s="6"/>
      <c r="Q3649" s="6"/>
      <c r="R3649" s="6"/>
      <c r="S3649" s="6"/>
      <c r="T3649" s="6"/>
      <c r="U3649" s="6"/>
      <c r="V3649" s="6"/>
      <c r="W3649" s="6"/>
      <c r="X3649" s="6"/>
      <c r="Y3649" s="6"/>
      <c r="Z3649" s="43"/>
      <c r="AA3649" s="43"/>
      <c r="AB3649" s="43" t="s">
        <v>339</v>
      </c>
      <c r="AC3649" s="6" t="s">
        <v>339</v>
      </c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</row>
    <row r="3650">
      <c r="A3650" s="6"/>
      <c r="B3650" s="6"/>
      <c r="C3650" s="6"/>
      <c r="D3650" s="6"/>
      <c r="E3650" s="6"/>
      <c r="F3650" s="6" t="s">
        <v>96</v>
      </c>
      <c r="G3650" s="6"/>
      <c r="H3650" s="6" t="b">
        <v>0</v>
      </c>
      <c r="I3650" s="6" t="b">
        <v>0</v>
      </c>
      <c r="J3650" s="6" t="b">
        <v>0</v>
      </c>
      <c r="K3650" s="106"/>
      <c r="L3650" s="43"/>
      <c r="M3650" s="24"/>
      <c r="N3650" s="6"/>
      <c r="O3650" s="6" t="b">
        <v>0</v>
      </c>
      <c r="P3650" s="6"/>
      <c r="Q3650" s="6"/>
      <c r="R3650" s="6"/>
      <c r="S3650" s="6"/>
      <c r="T3650" s="6"/>
      <c r="U3650" s="6"/>
      <c r="V3650" s="6"/>
      <c r="W3650" s="6"/>
      <c r="X3650" s="6"/>
      <c r="Y3650" s="6"/>
      <c r="Z3650" s="43"/>
      <c r="AA3650" s="43"/>
      <c r="AB3650" s="43" t="s">
        <v>339</v>
      </c>
      <c r="AC3650" s="6" t="s">
        <v>339</v>
      </c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</row>
    <row r="3651">
      <c r="A3651" s="6"/>
      <c r="B3651" s="6"/>
      <c r="C3651" s="6"/>
      <c r="D3651" s="6"/>
      <c r="E3651" s="6"/>
      <c r="F3651" s="6" t="s">
        <v>96</v>
      </c>
      <c r="G3651" s="6"/>
      <c r="H3651" s="6" t="b">
        <v>0</v>
      </c>
      <c r="I3651" s="6" t="b">
        <v>0</v>
      </c>
      <c r="J3651" s="6" t="b">
        <v>0</v>
      </c>
      <c r="K3651" s="106"/>
      <c r="L3651" s="43"/>
      <c r="M3651" s="24"/>
      <c r="N3651" s="6"/>
      <c r="O3651" s="6" t="b">
        <v>0</v>
      </c>
      <c r="P3651" s="6"/>
      <c r="Q3651" s="6"/>
      <c r="R3651" s="6"/>
      <c r="S3651" s="6"/>
      <c r="T3651" s="6"/>
      <c r="U3651" s="6"/>
      <c r="V3651" s="6"/>
      <c r="W3651" s="6"/>
      <c r="X3651" s="6"/>
      <c r="Y3651" s="6"/>
      <c r="Z3651" s="43"/>
      <c r="AA3651" s="43"/>
      <c r="AB3651" s="43" t="s">
        <v>339</v>
      </c>
      <c r="AC3651" s="6" t="s">
        <v>339</v>
      </c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</row>
    <row r="3652">
      <c r="A3652" s="6"/>
      <c r="B3652" s="6"/>
      <c r="C3652" s="6"/>
      <c r="D3652" s="6"/>
      <c r="E3652" s="6"/>
      <c r="F3652" s="6" t="s">
        <v>96</v>
      </c>
      <c r="G3652" s="6"/>
      <c r="H3652" s="6" t="b">
        <v>0</v>
      </c>
      <c r="I3652" s="6" t="b">
        <v>0</v>
      </c>
      <c r="J3652" s="6" t="b">
        <v>0</v>
      </c>
      <c r="K3652" s="106"/>
      <c r="L3652" s="43"/>
      <c r="M3652" s="24"/>
      <c r="N3652" s="6"/>
      <c r="O3652" s="6" t="b">
        <v>0</v>
      </c>
      <c r="P3652" s="6"/>
      <c r="Q3652" s="6"/>
      <c r="R3652" s="6"/>
      <c r="S3652" s="6"/>
      <c r="T3652" s="6"/>
      <c r="U3652" s="6"/>
      <c r="V3652" s="6"/>
      <c r="W3652" s="6"/>
      <c r="X3652" s="6"/>
      <c r="Y3652" s="6"/>
      <c r="Z3652" s="43"/>
      <c r="AA3652" s="43"/>
      <c r="AB3652" s="43" t="s">
        <v>339</v>
      </c>
      <c r="AC3652" s="6" t="s">
        <v>339</v>
      </c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</row>
    <row r="3653">
      <c r="A3653" s="6"/>
      <c r="B3653" s="6"/>
      <c r="C3653" s="6"/>
      <c r="D3653" s="6"/>
      <c r="E3653" s="6"/>
      <c r="F3653" s="6" t="s">
        <v>96</v>
      </c>
      <c r="G3653" s="6"/>
      <c r="H3653" s="6" t="b">
        <v>0</v>
      </c>
      <c r="I3653" s="6" t="b">
        <v>0</v>
      </c>
      <c r="J3653" s="6" t="b">
        <v>0</v>
      </c>
      <c r="K3653" s="106"/>
      <c r="L3653" s="43"/>
      <c r="M3653" s="24"/>
      <c r="N3653" s="6"/>
      <c r="O3653" s="6" t="b">
        <v>0</v>
      </c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43"/>
      <c r="AA3653" s="43"/>
      <c r="AB3653" s="43" t="s">
        <v>339</v>
      </c>
      <c r="AC3653" s="6" t="s">
        <v>339</v>
      </c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</row>
    <row r="3654">
      <c r="A3654" s="6"/>
      <c r="B3654" s="6"/>
      <c r="C3654" s="6"/>
      <c r="D3654" s="6"/>
      <c r="E3654" s="6"/>
      <c r="F3654" s="6" t="s">
        <v>96</v>
      </c>
      <c r="G3654" s="6"/>
      <c r="H3654" s="6" t="b">
        <v>0</v>
      </c>
      <c r="I3654" s="6" t="b">
        <v>0</v>
      </c>
      <c r="J3654" s="6" t="b">
        <v>0</v>
      </c>
      <c r="K3654" s="106"/>
      <c r="L3654" s="43"/>
      <c r="M3654" s="24"/>
      <c r="N3654" s="6"/>
      <c r="O3654" s="6" t="b">
        <v>0</v>
      </c>
      <c r="P3654" s="6"/>
      <c r="Q3654" s="6"/>
      <c r="R3654" s="6"/>
      <c r="S3654" s="6"/>
      <c r="T3654" s="6"/>
      <c r="U3654" s="6"/>
      <c r="V3654" s="6"/>
      <c r="W3654" s="6"/>
      <c r="X3654" s="6"/>
      <c r="Y3654" s="6"/>
      <c r="Z3654" s="43"/>
      <c r="AA3654" s="43"/>
      <c r="AB3654" s="43" t="s">
        <v>339</v>
      </c>
      <c r="AC3654" s="6" t="s">
        <v>339</v>
      </c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</row>
    <row r="3655">
      <c r="A3655" s="6"/>
      <c r="B3655" s="6"/>
      <c r="C3655" s="6"/>
      <c r="D3655" s="6"/>
      <c r="E3655" s="6"/>
      <c r="F3655" s="6" t="s">
        <v>96</v>
      </c>
      <c r="G3655" s="6"/>
      <c r="H3655" s="6" t="b">
        <v>0</v>
      </c>
      <c r="I3655" s="6" t="b">
        <v>0</v>
      </c>
      <c r="J3655" s="6" t="b">
        <v>0</v>
      </c>
      <c r="K3655" s="106"/>
      <c r="L3655" s="43"/>
      <c r="M3655" s="24"/>
      <c r="N3655" s="6"/>
      <c r="O3655" s="6" t="b">
        <v>0</v>
      </c>
      <c r="P3655" s="6"/>
      <c r="Q3655" s="6"/>
      <c r="R3655" s="6"/>
      <c r="S3655" s="6"/>
      <c r="T3655" s="6"/>
      <c r="U3655" s="6"/>
      <c r="V3655" s="6"/>
      <c r="W3655" s="6"/>
      <c r="X3655" s="6"/>
      <c r="Y3655" s="6"/>
      <c r="Z3655" s="43"/>
      <c r="AA3655" s="43"/>
      <c r="AB3655" s="43" t="s">
        <v>339</v>
      </c>
      <c r="AC3655" s="6" t="s">
        <v>339</v>
      </c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</row>
    <row r="3656">
      <c r="A3656" s="6"/>
      <c r="B3656" s="6"/>
      <c r="C3656" s="6"/>
      <c r="D3656" s="6"/>
      <c r="E3656" s="6"/>
      <c r="F3656" s="6" t="s">
        <v>96</v>
      </c>
      <c r="G3656" s="6"/>
      <c r="H3656" s="6" t="b">
        <v>0</v>
      </c>
      <c r="I3656" s="6" t="b">
        <v>0</v>
      </c>
      <c r="J3656" s="6" t="b">
        <v>0</v>
      </c>
      <c r="K3656" s="106"/>
      <c r="L3656" s="43"/>
      <c r="M3656" s="24"/>
      <c r="N3656" s="6"/>
      <c r="O3656" s="6" t="b">
        <v>0</v>
      </c>
      <c r="P3656" s="6"/>
      <c r="Q3656" s="6"/>
      <c r="R3656" s="6"/>
      <c r="S3656" s="6"/>
      <c r="T3656" s="6"/>
      <c r="U3656" s="6"/>
      <c r="V3656" s="6"/>
      <c r="W3656" s="6"/>
      <c r="X3656" s="6"/>
      <c r="Y3656" s="6"/>
      <c r="Z3656" s="43"/>
      <c r="AA3656" s="43"/>
      <c r="AB3656" s="43" t="s">
        <v>339</v>
      </c>
      <c r="AC3656" s="6" t="s">
        <v>339</v>
      </c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</row>
    <row r="3657">
      <c r="A3657" s="6"/>
      <c r="B3657" s="6"/>
      <c r="C3657" s="6"/>
      <c r="D3657" s="6"/>
      <c r="E3657" s="6"/>
      <c r="F3657" s="6" t="s">
        <v>96</v>
      </c>
      <c r="G3657" s="6"/>
      <c r="H3657" s="6" t="b">
        <v>0</v>
      </c>
      <c r="I3657" s="6" t="b">
        <v>0</v>
      </c>
      <c r="J3657" s="6" t="b">
        <v>0</v>
      </c>
      <c r="K3657" s="106"/>
      <c r="L3657" s="43"/>
      <c r="M3657" s="24"/>
      <c r="N3657" s="6"/>
      <c r="O3657" s="6" t="b">
        <v>0</v>
      </c>
      <c r="P3657" s="6"/>
      <c r="Q3657" s="6"/>
      <c r="R3657" s="6"/>
      <c r="S3657" s="6"/>
      <c r="T3657" s="6"/>
      <c r="U3657" s="6"/>
      <c r="V3657" s="6"/>
      <c r="W3657" s="6"/>
      <c r="X3657" s="6"/>
      <c r="Y3657" s="6"/>
      <c r="Z3657" s="43"/>
      <c r="AA3657" s="43"/>
      <c r="AB3657" s="43" t="s">
        <v>339</v>
      </c>
      <c r="AC3657" s="6" t="s">
        <v>339</v>
      </c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</row>
    <row r="3658">
      <c r="A3658" s="6"/>
      <c r="B3658" s="6"/>
      <c r="C3658" s="6"/>
      <c r="D3658" s="6"/>
      <c r="E3658" s="6"/>
      <c r="F3658" s="6" t="s">
        <v>96</v>
      </c>
      <c r="G3658" s="6"/>
      <c r="H3658" s="6" t="b">
        <v>0</v>
      </c>
      <c r="I3658" s="6" t="b">
        <v>0</v>
      </c>
      <c r="J3658" s="6" t="b">
        <v>0</v>
      </c>
      <c r="K3658" s="106"/>
      <c r="L3658" s="43"/>
      <c r="M3658" s="24"/>
      <c r="N3658" s="6"/>
      <c r="O3658" s="6" t="b">
        <v>0</v>
      </c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43"/>
      <c r="AA3658" s="43"/>
      <c r="AB3658" s="43" t="s">
        <v>339</v>
      </c>
      <c r="AC3658" s="6" t="s">
        <v>339</v>
      </c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</row>
    <row r="3659">
      <c r="A3659" s="6"/>
      <c r="B3659" s="6"/>
      <c r="C3659" s="6"/>
      <c r="D3659" s="6"/>
      <c r="E3659" s="6"/>
      <c r="F3659" s="6" t="s">
        <v>96</v>
      </c>
      <c r="G3659" s="6"/>
      <c r="H3659" s="6" t="b">
        <v>0</v>
      </c>
      <c r="I3659" s="6" t="b">
        <v>0</v>
      </c>
      <c r="J3659" s="6" t="b">
        <v>0</v>
      </c>
      <c r="K3659" s="106"/>
      <c r="L3659" s="43"/>
      <c r="M3659" s="24"/>
      <c r="N3659" s="6"/>
      <c r="O3659" s="6" t="b">
        <v>0</v>
      </c>
      <c r="P3659" s="6"/>
      <c r="Q3659" s="6"/>
      <c r="R3659" s="6"/>
      <c r="S3659" s="6"/>
      <c r="T3659" s="6"/>
      <c r="U3659" s="6"/>
      <c r="V3659" s="6"/>
      <c r="W3659" s="6"/>
      <c r="X3659" s="6"/>
      <c r="Y3659" s="6"/>
      <c r="Z3659" s="43"/>
      <c r="AA3659" s="43"/>
      <c r="AB3659" s="43" t="s">
        <v>339</v>
      </c>
      <c r="AC3659" s="6" t="s">
        <v>339</v>
      </c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</row>
    <row r="3660">
      <c r="A3660" s="6"/>
      <c r="B3660" s="6"/>
      <c r="C3660" s="6"/>
      <c r="D3660" s="6"/>
      <c r="E3660" s="6"/>
      <c r="F3660" s="6" t="s">
        <v>96</v>
      </c>
      <c r="G3660" s="6"/>
      <c r="H3660" s="6" t="b">
        <v>0</v>
      </c>
      <c r="I3660" s="6" t="b">
        <v>0</v>
      </c>
      <c r="J3660" s="6" t="b">
        <v>0</v>
      </c>
      <c r="K3660" s="106"/>
      <c r="L3660" s="43"/>
      <c r="M3660" s="24"/>
      <c r="N3660" s="6"/>
      <c r="O3660" s="6" t="b">
        <v>0</v>
      </c>
      <c r="P3660" s="6"/>
      <c r="Q3660" s="6"/>
      <c r="R3660" s="6"/>
      <c r="S3660" s="6"/>
      <c r="T3660" s="6"/>
      <c r="U3660" s="6"/>
      <c r="V3660" s="6"/>
      <c r="W3660" s="6"/>
      <c r="X3660" s="6"/>
      <c r="Y3660" s="6"/>
      <c r="Z3660" s="43"/>
      <c r="AA3660" s="43"/>
      <c r="AB3660" s="43" t="s">
        <v>339</v>
      </c>
      <c r="AC3660" s="6" t="s">
        <v>339</v>
      </c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</row>
    <row r="3661">
      <c r="A3661" s="6"/>
      <c r="B3661" s="6"/>
      <c r="C3661" s="6"/>
      <c r="D3661" s="6"/>
      <c r="E3661" s="6"/>
      <c r="F3661" s="6" t="s">
        <v>96</v>
      </c>
      <c r="G3661" s="6"/>
      <c r="H3661" s="6" t="b">
        <v>0</v>
      </c>
      <c r="I3661" s="6" t="b">
        <v>0</v>
      </c>
      <c r="J3661" s="6" t="b">
        <v>0</v>
      </c>
      <c r="K3661" s="106"/>
      <c r="L3661" s="43"/>
      <c r="M3661" s="24"/>
      <c r="N3661" s="6"/>
      <c r="O3661" s="6" t="b">
        <v>0</v>
      </c>
      <c r="P3661" s="6"/>
      <c r="Q3661" s="6"/>
      <c r="R3661" s="6"/>
      <c r="S3661" s="6"/>
      <c r="T3661" s="6"/>
      <c r="U3661" s="6"/>
      <c r="V3661" s="6"/>
      <c r="W3661" s="6"/>
      <c r="X3661" s="6"/>
      <c r="Y3661" s="6"/>
      <c r="Z3661" s="43"/>
      <c r="AA3661" s="43"/>
      <c r="AB3661" s="43" t="s">
        <v>339</v>
      </c>
      <c r="AC3661" s="6" t="s">
        <v>339</v>
      </c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</row>
    <row r="3662">
      <c r="A3662" s="6"/>
      <c r="B3662" s="6"/>
      <c r="C3662" s="6"/>
      <c r="D3662" s="6"/>
      <c r="E3662" s="6"/>
      <c r="F3662" s="6" t="s">
        <v>96</v>
      </c>
      <c r="G3662" s="6"/>
      <c r="H3662" s="6" t="b">
        <v>0</v>
      </c>
      <c r="I3662" s="6" t="b">
        <v>0</v>
      </c>
      <c r="J3662" s="6" t="b">
        <v>0</v>
      </c>
      <c r="K3662" s="106"/>
      <c r="L3662" s="43"/>
      <c r="M3662" s="24"/>
      <c r="N3662" s="6"/>
      <c r="O3662" s="6" t="b">
        <v>0</v>
      </c>
      <c r="P3662" s="6"/>
      <c r="Q3662" s="6"/>
      <c r="R3662" s="6"/>
      <c r="S3662" s="6"/>
      <c r="T3662" s="6"/>
      <c r="U3662" s="6"/>
      <c r="V3662" s="6"/>
      <c r="W3662" s="6"/>
      <c r="X3662" s="6"/>
      <c r="Y3662" s="6"/>
      <c r="Z3662" s="43"/>
      <c r="AA3662" s="43"/>
      <c r="AB3662" s="43" t="s">
        <v>339</v>
      </c>
      <c r="AC3662" s="6" t="s">
        <v>339</v>
      </c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</row>
    <row r="3663">
      <c r="A3663" s="6"/>
      <c r="B3663" s="6"/>
      <c r="C3663" s="6"/>
      <c r="D3663" s="6"/>
      <c r="E3663" s="6"/>
      <c r="F3663" s="6" t="s">
        <v>96</v>
      </c>
      <c r="G3663" s="6"/>
      <c r="H3663" s="6" t="b">
        <v>0</v>
      </c>
      <c r="I3663" s="6" t="b">
        <v>0</v>
      </c>
      <c r="J3663" s="6" t="b">
        <v>0</v>
      </c>
      <c r="K3663" s="106"/>
      <c r="L3663" s="43"/>
      <c r="M3663" s="24"/>
      <c r="N3663" s="6"/>
      <c r="O3663" s="6" t="b">
        <v>0</v>
      </c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43"/>
      <c r="AA3663" s="43"/>
      <c r="AB3663" s="43" t="s">
        <v>339</v>
      </c>
      <c r="AC3663" s="6" t="s">
        <v>339</v>
      </c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</row>
    <row r="3664">
      <c r="A3664" s="6"/>
      <c r="B3664" s="6"/>
      <c r="C3664" s="6"/>
      <c r="D3664" s="6"/>
      <c r="E3664" s="6"/>
      <c r="F3664" s="6" t="s">
        <v>96</v>
      </c>
      <c r="G3664" s="6"/>
      <c r="H3664" s="6" t="b">
        <v>0</v>
      </c>
      <c r="I3664" s="6" t="b">
        <v>0</v>
      </c>
      <c r="J3664" s="6" t="b">
        <v>0</v>
      </c>
      <c r="K3664" s="106"/>
      <c r="L3664" s="43"/>
      <c r="M3664" s="24"/>
      <c r="N3664" s="6"/>
      <c r="O3664" s="6" t="b">
        <v>0</v>
      </c>
      <c r="P3664" s="6"/>
      <c r="Q3664" s="6"/>
      <c r="R3664" s="6"/>
      <c r="S3664" s="6"/>
      <c r="T3664" s="6"/>
      <c r="U3664" s="6"/>
      <c r="V3664" s="6"/>
      <c r="W3664" s="6"/>
      <c r="X3664" s="6"/>
      <c r="Y3664" s="6"/>
      <c r="Z3664" s="43"/>
      <c r="AA3664" s="43"/>
      <c r="AB3664" s="43" t="s">
        <v>339</v>
      </c>
      <c r="AC3664" s="6" t="s">
        <v>339</v>
      </c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</row>
    <row r="3665">
      <c r="A3665" s="6"/>
      <c r="B3665" s="6"/>
      <c r="C3665" s="6"/>
      <c r="D3665" s="6"/>
      <c r="E3665" s="6"/>
      <c r="F3665" s="6" t="s">
        <v>96</v>
      </c>
      <c r="G3665" s="6"/>
      <c r="H3665" s="6" t="b">
        <v>0</v>
      </c>
      <c r="I3665" s="6" t="b">
        <v>0</v>
      </c>
      <c r="J3665" s="6" t="b">
        <v>0</v>
      </c>
      <c r="K3665" s="106"/>
      <c r="L3665" s="43"/>
      <c r="M3665" s="24"/>
      <c r="N3665" s="6"/>
      <c r="O3665" s="6" t="b">
        <v>0</v>
      </c>
      <c r="P3665" s="6"/>
      <c r="Q3665" s="6"/>
      <c r="R3665" s="6"/>
      <c r="S3665" s="6"/>
      <c r="T3665" s="6"/>
      <c r="U3665" s="6"/>
      <c r="V3665" s="6"/>
      <c r="W3665" s="6"/>
      <c r="X3665" s="6"/>
      <c r="Y3665" s="6"/>
      <c r="Z3665" s="43"/>
      <c r="AA3665" s="43"/>
      <c r="AB3665" s="43" t="s">
        <v>339</v>
      </c>
      <c r="AC3665" s="6" t="s">
        <v>339</v>
      </c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</row>
    <row r="3666">
      <c r="A3666" s="6"/>
      <c r="B3666" s="6"/>
      <c r="C3666" s="6"/>
      <c r="D3666" s="6"/>
      <c r="E3666" s="6"/>
      <c r="F3666" s="6" t="s">
        <v>96</v>
      </c>
      <c r="G3666" s="6"/>
      <c r="H3666" s="6" t="b">
        <v>0</v>
      </c>
      <c r="I3666" s="6" t="b">
        <v>0</v>
      </c>
      <c r="J3666" s="6" t="b">
        <v>0</v>
      </c>
      <c r="K3666" s="106"/>
      <c r="L3666" s="43"/>
      <c r="M3666" s="24"/>
      <c r="N3666" s="6"/>
      <c r="O3666" s="6" t="b">
        <v>0</v>
      </c>
      <c r="P3666" s="6"/>
      <c r="Q3666" s="6"/>
      <c r="R3666" s="6"/>
      <c r="S3666" s="6"/>
      <c r="T3666" s="6"/>
      <c r="U3666" s="6"/>
      <c r="V3666" s="6"/>
      <c r="W3666" s="6"/>
      <c r="X3666" s="6"/>
      <c r="Y3666" s="6"/>
      <c r="Z3666" s="43"/>
      <c r="AA3666" s="43"/>
      <c r="AB3666" s="43" t="s">
        <v>339</v>
      </c>
      <c r="AC3666" s="6" t="s">
        <v>339</v>
      </c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</row>
    <row r="3667">
      <c r="A3667" s="6"/>
      <c r="B3667" s="6"/>
      <c r="C3667" s="6"/>
      <c r="D3667" s="6"/>
      <c r="E3667" s="6"/>
      <c r="F3667" s="6" t="s">
        <v>96</v>
      </c>
      <c r="G3667" s="6"/>
      <c r="H3667" s="6" t="b">
        <v>0</v>
      </c>
      <c r="I3667" s="6" t="b">
        <v>0</v>
      </c>
      <c r="J3667" s="6" t="b">
        <v>0</v>
      </c>
      <c r="K3667" s="106"/>
      <c r="L3667" s="43"/>
      <c r="M3667" s="24"/>
      <c r="N3667" s="6"/>
      <c r="O3667" s="6" t="b">
        <v>0</v>
      </c>
      <c r="P3667" s="6"/>
      <c r="Q3667" s="6"/>
      <c r="R3667" s="6"/>
      <c r="S3667" s="6"/>
      <c r="T3667" s="6"/>
      <c r="U3667" s="6"/>
      <c r="V3667" s="6"/>
      <c r="W3667" s="6"/>
      <c r="X3667" s="6"/>
      <c r="Y3667" s="6"/>
      <c r="Z3667" s="43"/>
      <c r="AA3667" s="43"/>
      <c r="AB3667" s="43" t="s">
        <v>339</v>
      </c>
      <c r="AC3667" s="6" t="s">
        <v>339</v>
      </c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</row>
    <row r="3668">
      <c r="A3668" s="6"/>
      <c r="B3668" s="6"/>
      <c r="C3668" s="6"/>
      <c r="D3668" s="6"/>
      <c r="E3668" s="6"/>
      <c r="F3668" s="6" t="s">
        <v>96</v>
      </c>
      <c r="G3668" s="6"/>
      <c r="H3668" s="6" t="b">
        <v>0</v>
      </c>
      <c r="I3668" s="6" t="b">
        <v>0</v>
      </c>
      <c r="J3668" s="6" t="b">
        <v>0</v>
      </c>
      <c r="K3668" s="106"/>
      <c r="L3668" s="43"/>
      <c r="M3668" s="24"/>
      <c r="N3668" s="6"/>
      <c r="O3668" s="6" t="b">
        <v>0</v>
      </c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43"/>
      <c r="AA3668" s="43"/>
      <c r="AB3668" s="43" t="s">
        <v>339</v>
      </c>
      <c r="AC3668" s="6" t="s">
        <v>339</v>
      </c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</row>
    <row r="3669">
      <c r="A3669" s="6"/>
      <c r="B3669" s="6"/>
      <c r="C3669" s="6"/>
      <c r="D3669" s="6"/>
      <c r="E3669" s="6"/>
      <c r="F3669" s="6" t="s">
        <v>96</v>
      </c>
      <c r="G3669" s="6"/>
      <c r="H3669" s="6" t="b">
        <v>0</v>
      </c>
      <c r="I3669" s="6" t="b">
        <v>0</v>
      </c>
      <c r="J3669" s="6" t="b">
        <v>0</v>
      </c>
      <c r="K3669" s="106"/>
      <c r="L3669" s="43"/>
      <c r="M3669" s="24"/>
      <c r="N3669" s="6"/>
      <c r="O3669" s="6" t="b">
        <v>0</v>
      </c>
      <c r="P3669" s="6"/>
      <c r="Q3669" s="6"/>
      <c r="R3669" s="6"/>
      <c r="S3669" s="6"/>
      <c r="T3669" s="6"/>
      <c r="U3669" s="6"/>
      <c r="V3669" s="6"/>
      <c r="W3669" s="6"/>
      <c r="X3669" s="6"/>
      <c r="Y3669" s="6"/>
      <c r="Z3669" s="43"/>
      <c r="AA3669" s="43"/>
      <c r="AB3669" s="43" t="s">
        <v>339</v>
      </c>
      <c r="AC3669" s="6" t="s">
        <v>339</v>
      </c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</row>
    <row r="3670">
      <c r="A3670" s="6"/>
      <c r="B3670" s="6"/>
      <c r="C3670" s="6"/>
      <c r="D3670" s="6"/>
      <c r="E3670" s="6"/>
      <c r="F3670" s="6" t="s">
        <v>96</v>
      </c>
      <c r="G3670" s="6"/>
      <c r="H3670" s="6" t="b">
        <v>0</v>
      </c>
      <c r="I3670" s="6" t="b">
        <v>0</v>
      </c>
      <c r="J3670" s="6" t="b">
        <v>0</v>
      </c>
      <c r="K3670" s="106"/>
      <c r="L3670" s="43"/>
      <c r="M3670" s="24"/>
      <c r="N3670" s="6"/>
      <c r="O3670" s="6" t="b">
        <v>0</v>
      </c>
      <c r="P3670" s="6"/>
      <c r="Q3670" s="6"/>
      <c r="R3670" s="6"/>
      <c r="S3670" s="6"/>
      <c r="T3670" s="6"/>
      <c r="U3670" s="6"/>
      <c r="V3670" s="6"/>
      <c r="W3670" s="6"/>
      <c r="X3670" s="6"/>
      <c r="Y3670" s="6"/>
      <c r="Z3670" s="43"/>
      <c r="AA3670" s="43"/>
      <c r="AB3670" s="43" t="s">
        <v>339</v>
      </c>
      <c r="AC3670" s="6" t="s">
        <v>339</v>
      </c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</row>
    <row r="3671">
      <c r="A3671" s="6"/>
      <c r="B3671" s="6"/>
      <c r="C3671" s="6"/>
      <c r="D3671" s="6"/>
      <c r="E3671" s="6"/>
      <c r="F3671" s="6" t="s">
        <v>96</v>
      </c>
      <c r="G3671" s="6"/>
      <c r="H3671" s="6" t="b">
        <v>0</v>
      </c>
      <c r="I3671" s="6" t="b">
        <v>0</v>
      </c>
      <c r="J3671" s="6" t="b">
        <v>0</v>
      </c>
      <c r="K3671" s="106"/>
      <c r="L3671" s="43"/>
      <c r="M3671" s="24"/>
      <c r="N3671" s="6"/>
      <c r="O3671" s="6" t="b">
        <v>0</v>
      </c>
      <c r="P3671" s="6"/>
      <c r="Q3671" s="6"/>
      <c r="R3671" s="6"/>
      <c r="S3671" s="6"/>
      <c r="T3671" s="6"/>
      <c r="U3671" s="6"/>
      <c r="V3671" s="6"/>
      <c r="W3671" s="6"/>
      <c r="X3671" s="6"/>
      <c r="Y3671" s="6"/>
      <c r="Z3671" s="43"/>
      <c r="AA3671" s="43"/>
      <c r="AB3671" s="43" t="s">
        <v>339</v>
      </c>
      <c r="AC3671" s="6" t="s">
        <v>339</v>
      </c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</row>
    <row r="3672">
      <c r="A3672" s="6"/>
      <c r="B3672" s="6"/>
      <c r="C3672" s="6"/>
      <c r="D3672" s="6"/>
      <c r="E3672" s="6"/>
      <c r="F3672" s="6" t="s">
        <v>96</v>
      </c>
      <c r="G3672" s="6"/>
      <c r="H3672" s="6" t="b">
        <v>0</v>
      </c>
      <c r="I3672" s="6" t="b">
        <v>0</v>
      </c>
      <c r="J3672" s="6" t="b">
        <v>0</v>
      </c>
      <c r="K3672" s="106"/>
      <c r="L3672" s="43"/>
      <c r="M3672" s="24"/>
      <c r="N3672" s="6"/>
      <c r="O3672" s="6" t="b">
        <v>0</v>
      </c>
      <c r="P3672" s="6"/>
      <c r="Q3672" s="6"/>
      <c r="R3672" s="6"/>
      <c r="S3672" s="6"/>
      <c r="T3672" s="6"/>
      <c r="U3672" s="6"/>
      <c r="V3672" s="6"/>
      <c r="W3672" s="6"/>
      <c r="X3672" s="6"/>
      <c r="Y3672" s="6"/>
      <c r="Z3672" s="43"/>
      <c r="AA3672" s="43"/>
      <c r="AB3672" s="43" t="s">
        <v>339</v>
      </c>
      <c r="AC3672" s="6" t="s">
        <v>339</v>
      </c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</row>
    <row r="3673">
      <c r="A3673" s="6"/>
      <c r="B3673" s="6"/>
      <c r="C3673" s="6"/>
      <c r="D3673" s="6"/>
      <c r="E3673" s="6"/>
      <c r="F3673" s="6" t="s">
        <v>96</v>
      </c>
      <c r="G3673" s="6"/>
      <c r="H3673" s="6" t="b">
        <v>0</v>
      </c>
      <c r="I3673" s="6" t="b">
        <v>0</v>
      </c>
      <c r="J3673" s="6" t="b">
        <v>0</v>
      </c>
      <c r="K3673" s="106"/>
      <c r="L3673" s="43"/>
      <c r="M3673" s="24"/>
      <c r="N3673" s="6"/>
      <c r="O3673" s="6" t="b">
        <v>0</v>
      </c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43"/>
      <c r="AA3673" s="43"/>
      <c r="AB3673" s="43" t="s">
        <v>339</v>
      </c>
      <c r="AC3673" s="6" t="s">
        <v>339</v>
      </c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</row>
    <row r="3674">
      <c r="A3674" s="6"/>
      <c r="B3674" s="6"/>
      <c r="C3674" s="6"/>
      <c r="D3674" s="6"/>
      <c r="E3674" s="6"/>
      <c r="F3674" s="6" t="s">
        <v>96</v>
      </c>
      <c r="G3674" s="6"/>
      <c r="H3674" s="6" t="b">
        <v>0</v>
      </c>
      <c r="I3674" s="6" t="b">
        <v>0</v>
      </c>
      <c r="J3674" s="6" t="b">
        <v>0</v>
      </c>
      <c r="K3674" s="106"/>
      <c r="L3674" s="43"/>
      <c r="M3674" s="24"/>
      <c r="N3674" s="6"/>
      <c r="O3674" s="6" t="b">
        <v>0</v>
      </c>
      <c r="P3674" s="6"/>
      <c r="Q3674" s="6"/>
      <c r="R3674" s="6"/>
      <c r="S3674" s="6"/>
      <c r="T3674" s="6"/>
      <c r="U3674" s="6"/>
      <c r="V3674" s="6"/>
      <c r="W3674" s="6"/>
      <c r="X3674" s="6"/>
      <c r="Y3674" s="6"/>
      <c r="Z3674" s="43"/>
      <c r="AA3674" s="43"/>
      <c r="AB3674" s="43" t="s">
        <v>339</v>
      </c>
      <c r="AC3674" s="6" t="s">
        <v>339</v>
      </c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</row>
    <row r="3675">
      <c r="A3675" s="6"/>
      <c r="B3675" s="6"/>
      <c r="C3675" s="6"/>
      <c r="D3675" s="6"/>
      <c r="E3675" s="6"/>
      <c r="F3675" s="6" t="s">
        <v>96</v>
      </c>
      <c r="G3675" s="6"/>
      <c r="H3675" s="6" t="b">
        <v>0</v>
      </c>
      <c r="I3675" s="6" t="b">
        <v>0</v>
      </c>
      <c r="J3675" s="6" t="b">
        <v>0</v>
      </c>
      <c r="K3675" s="106"/>
      <c r="L3675" s="43"/>
      <c r="M3675" s="24"/>
      <c r="N3675" s="6"/>
      <c r="O3675" s="6" t="b">
        <v>0</v>
      </c>
      <c r="P3675" s="6"/>
      <c r="Q3675" s="6"/>
      <c r="R3675" s="6"/>
      <c r="S3675" s="6"/>
      <c r="T3675" s="6"/>
      <c r="U3675" s="6"/>
      <c r="V3675" s="6"/>
      <c r="W3675" s="6"/>
      <c r="X3675" s="6"/>
      <c r="Y3675" s="6"/>
      <c r="Z3675" s="43"/>
      <c r="AA3675" s="43"/>
      <c r="AB3675" s="43" t="s">
        <v>339</v>
      </c>
      <c r="AC3675" s="6" t="s">
        <v>339</v>
      </c>
      <c r="AD3675" s="6"/>
      <c r="AE3675" s="6"/>
      <c r="AF3675" s="6"/>
      <c r="AG3675" s="6"/>
      <c r="AH3675" s="6"/>
      <c r="AI3675" s="6"/>
      <c r="AJ3675" s="6"/>
      <c r="AK3675" s="6"/>
      <c r="AL3675" s="6"/>
      <c r="AM3675" s="6"/>
      <c r="AN3675" s="6"/>
      <c r="AO3675" s="6"/>
      <c r="AP3675" s="6"/>
      <c r="AQ3675" s="6"/>
      <c r="AR3675" s="6"/>
    </row>
    <row r="3676">
      <c r="A3676" s="6"/>
      <c r="B3676" s="6"/>
      <c r="C3676" s="6"/>
      <c r="D3676" s="6"/>
      <c r="E3676" s="6"/>
      <c r="F3676" s="6" t="s">
        <v>96</v>
      </c>
      <c r="G3676" s="6"/>
      <c r="H3676" s="6" t="b">
        <v>0</v>
      </c>
      <c r="I3676" s="6" t="b">
        <v>0</v>
      </c>
      <c r="J3676" s="6" t="b">
        <v>0</v>
      </c>
      <c r="K3676" s="106"/>
      <c r="L3676" s="43"/>
      <c r="M3676" s="24"/>
      <c r="N3676" s="6"/>
      <c r="O3676" s="6" t="b">
        <v>0</v>
      </c>
      <c r="P3676" s="6"/>
      <c r="Q3676" s="6"/>
      <c r="R3676" s="6"/>
      <c r="S3676" s="6"/>
      <c r="T3676" s="6"/>
      <c r="U3676" s="6"/>
      <c r="V3676" s="6"/>
      <c r="W3676" s="6"/>
      <c r="X3676" s="6"/>
      <c r="Y3676" s="6"/>
      <c r="Z3676" s="43"/>
      <c r="AA3676" s="43"/>
      <c r="AB3676" s="43" t="s">
        <v>339</v>
      </c>
      <c r="AC3676" s="6" t="s">
        <v>339</v>
      </c>
      <c r="AD3676" s="6"/>
      <c r="AE3676" s="6"/>
      <c r="AF3676" s="6"/>
      <c r="AG3676" s="6"/>
      <c r="AH3676" s="6"/>
      <c r="AI3676" s="6"/>
      <c r="AJ3676" s="6"/>
      <c r="AK3676" s="6"/>
      <c r="AL3676" s="6"/>
      <c r="AM3676" s="6"/>
      <c r="AN3676" s="6"/>
      <c r="AO3676" s="6"/>
      <c r="AP3676" s="6"/>
      <c r="AQ3676" s="6"/>
      <c r="AR3676" s="6"/>
    </row>
    <row r="3677">
      <c r="A3677" s="6"/>
      <c r="B3677" s="6"/>
      <c r="C3677" s="6"/>
      <c r="D3677" s="6"/>
      <c r="E3677" s="6"/>
      <c r="F3677" s="6" t="s">
        <v>96</v>
      </c>
      <c r="G3677" s="6"/>
      <c r="H3677" s="6" t="b">
        <v>0</v>
      </c>
      <c r="I3677" s="6" t="b">
        <v>0</v>
      </c>
      <c r="J3677" s="6" t="b">
        <v>0</v>
      </c>
      <c r="K3677" s="106"/>
      <c r="L3677" s="43"/>
      <c r="M3677" s="24"/>
      <c r="N3677" s="6"/>
      <c r="O3677" s="6" t="b">
        <v>0</v>
      </c>
      <c r="P3677" s="6"/>
      <c r="Q3677" s="6"/>
      <c r="R3677" s="6"/>
      <c r="S3677" s="6"/>
      <c r="T3677" s="6"/>
      <c r="U3677" s="6"/>
      <c r="V3677" s="6"/>
      <c r="W3677" s="6"/>
      <c r="X3677" s="6"/>
      <c r="Y3677" s="6"/>
      <c r="Z3677" s="43"/>
      <c r="AA3677" s="43"/>
      <c r="AB3677" s="43" t="s">
        <v>339</v>
      </c>
      <c r="AC3677" s="6" t="s">
        <v>339</v>
      </c>
      <c r="AD3677" s="6"/>
      <c r="AE3677" s="6"/>
      <c r="AF3677" s="6"/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</row>
    <row r="3678">
      <c r="A3678" s="6"/>
      <c r="B3678" s="6"/>
      <c r="C3678" s="6"/>
      <c r="D3678" s="6"/>
      <c r="E3678" s="6"/>
      <c r="F3678" s="6" t="s">
        <v>96</v>
      </c>
      <c r="G3678" s="6"/>
      <c r="H3678" s="6" t="b">
        <v>0</v>
      </c>
      <c r="I3678" s="6" t="b">
        <v>0</v>
      </c>
      <c r="J3678" s="6" t="b">
        <v>0</v>
      </c>
      <c r="K3678" s="106"/>
      <c r="L3678" s="43"/>
      <c r="M3678" s="24"/>
      <c r="N3678" s="6"/>
      <c r="O3678" s="6" t="b">
        <v>0</v>
      </c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43"/>
      <c r="AA3678" s="43"/>
      <c r="AB3678" s="43" t="s">
        <v>339</v>
      </c>
      <c r="AC3678" s="6" t="s">
        <v>339</v>
      </c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</row>
    <row r="3679">
      <c r="A3679" s="6"/>
      <c r="B3679" s="6"/>
      <c r="C3679" s="6"/>
      <c r="D3679" s="6"/>
      <c r="E3679" s="6"/>
      <c r="F3679" s="6" t="s">
        <v>96</v>
      </c>
      <c r="G3679" s="6"/>
      <c r="H3679" s="6" t="b">
        <v>0</v>
      </c>
      <c r="I3679" s="6" t="b">
        <v>0</v>
      </c>
      <c r="J3679" s="6" t="b">
        <v>0</v>
      </c>
      <c r="K3679" s="106"/>
      <c r="L3679" s="43"/>
      <c r="M3679" s="24"/>
      <c r="N3679" s="6"/>
      <c r="O3679" s="6" t="b">
        <v>0</v>
      </c>
      <c r="P3679" s="6"/>
      <c r="Q3679" s="6"/>
      <c r="R3679" s="6"/>
      <c r="S3679" s="6"/>
      <c r="T3679" s="6"/>
      <c r="U3679" s="6"/>
      <c r="V3679" s="6"/>
      <c r="W3679" s="6"/>
      <c r="X3679" s="6"/>
      <c r="Y3679" s="6"/>
      <c r="Z3679" s="43"/>
      <c r="AA3679" s="43"/>
      <c r="AB3679" s="43" t="s">
        <v>339</v>
      </c>
      <c r="AC3679" s="6" t="s">
        <v>339</v>
      </c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</row>
    <row r="3680">
      <c r="A3680" s="6"/>
      <c r="B3680" s="6"/>
      <c r="C3680" s="6"/>
      <c r="D3680" s="6"/>
      <c r="E3680" s="6"/>
      <c r="F3680" s="6" t="s">
        <v>96</v>
      </c>
      <c r="G3680" s="6"/>
      <c r="H3680" s="6" t="b">
        <v>0</v>
      </c>
      <c r="I3680" s="6" t="b">
        <v>0</v>
      </c>
      <c r="J3680" s="6" t="b">
        <v>0</v>
      </c>
      <c r="K3680" s="106"/>
      <c r="L3680" s="43"/>
      <c r="M3680" s="24"/>
      <c r="N3680" s="6"/>
      <c r="O3680" s="6" t="b">
        <v>0</v>
      </c>
      <c r="P3680" s="6"/>
      <c r="Q3680" s="6"/>
      <c r="R3680" s="6"/>
      <c r="S3680" s="6"/>
      <c r="T3680" s="6"/>
      <c r="U3680" s="6"/>
      <c r="V3680" s="6"/>
      <c r="W3680" s="6"/>
      <c r="X3680" s="6"/>
      <c r="Y3680" s="6"/>
      <c r="Z3680" s="43"/>
      <c r="AA3680" s="43"/>
      <c r="AB3680" s="43" t="s">
        <v>339</v>
      </c>
      <c r="AC3680" s="6" t="s">
        <v>339</v>
      </c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</row>
    <row r="3681">
      <c r="A3681" s="6"/>
      <c r="B3681" s="6"/>
      <c r="C3681" s="6"/>
      <c r="D3681" s="6"/>
      <c r="E3681" s="6"/>
      <c r="F3681" s="6" t="s">
        <v>96</v>
      </c>
      <c r="G3681" s="6"/>
      <c r="H3681" s="6" t="b">
        <v>0</v>
      </c>
      <c r="I3681" s="6" t="b">
        <v>0</v>
      </c>
      <c r="J3681" s="6" t="b">
        <v>0</v>
      </c>
      <c r="K3681" s="106"/>
      <c r="L3681" s="43"/>
      <c r="M3681" s="24"/>
      <c r="N3681" s="6"/>
      <c r="O3681" s="6" t="b">
        <v>0</v>
      </c>
      <c r="P3681" s="6"/>
      <c r="Q3681" s="6"/>
      <c r="R3681" s="6"/>
      <c r="S3681" s="6"/>
      <c r="T3681" s="6"/>
      <c r="U3681" s="6"/>
      <c r="V3681" s="6"/>
      <c r="W3681" s="6"/>
      <c r="X3681" s="6"/>
      <c r="Y3681" s="6"/>
      <c r="Z3681" s="43"/>
      <c r="AA3681" s="43"/>
      <c r="AB3681" s="43" t="s">
        <v>339</v>
      </c>
      <c r="AC3681" s="6" t="s">
        <v>339</v>
      </c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</row>
    <row r="3682">
      <c r="A3682" s="6"/>
      <c r="B3682" s="6"/>
      <c r="C3682" s="6"/>
      <c r="D3682" s="6"/>
      <c r="E3682" s="6"/>
      <c r="F3682" s="6" t="s">
        <v>96</v>
      </c>
      <c r="G3682" s="6"/>
      <c r="H3682" s="6" t="b">
        <v>0</v>
      </c>
      <c r="I3682" s="6" t="b">
        <v>0</v>
      </c>
      <c r="J3682" s="6" t="b">
        <v>0</v>
      </c>
      <c r="K3682" s="106"/>
      <c r="L3682" s="43"/>
      <c r="M3682" s="24"/>
      <c r="N3682" s="6"/>
      <c r="O3682" s="6" t="b">
        <v>0</v>
      </c>
      <c r="P3682" s="6"/>
      <c r="Q3682" s="6"/>
      <c r="R3682" s="6"/>
      <c r="S3682" s="6"/>
      <c r="T3682" s="6"/>
      <c r="U3682" s="6"/>
      <c r="V3682" s="6"/>
      <c r="W3682" s="6"/>
      <c r="X3682" s="6"/>
      <c r="Y3682" s="6"/>
      <c r="Z3682" s="43"/>
      <c r="AA3682" s="43"/>
      <c r="AB3682" s="43" t="s">
        <v>339</v>
      </c>
      <c r="AC3682" s="6" t="s">
        <v>339</v>
      </c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</row>
    <row r="3683">
      <c r="A3683" s="6"/>
      <c r="B3683" s="6"/>
      <c r="C3683" s="6"/>
      <c r="D3683" s="6"/>
      <c r="E3683" s="6"/>
      <c r="F3683" s="6" t="s">
        <v>96</v>
      </c>
      <c r="G3683" s="6"/>
      <c r="H3683" s="6" t="b">
        <v>0</v>
      </c>
      <c r="I3683" s="6" t="b">
        <v>0</v>
      </c>
      <c r="J3683" s="6" t="b">
        <v>0</v>
      </c>
      <c r="K3683" s="106"/>
      <c r="L3683" s="43"/>
      <c r="M3683" s="24"/>
      <c r="N3683" s="6"/>
      <c r="O3683" s="6" t="b">
        <v>0</v>
      </c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43"/>
      <c r="AA3683" s="43"/>
      <c r="AB3683" s="43" t="s">
        <v>339</v>
      </c>
      <c r="AC3683" s="6" t="s">
        <v>339</v>
      </c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</row>
    <row r="3684">
      <c r="A3684" s="6"/>
      <c r="B3684" s="6"/>
      <c r="C3684" s="6"/>
      <c r="D3684" s="6"/>
      <c r="E3684" s="6"/>
      <c r="F3684" s="6" t="s">
        <v>96</v>
      </c>
      <c r="G3684" s="6"/>
      <c r="H3684" s="6" t="b">
        <v>0</v>
      </c>
      <c r="I3684" s="6" t="b">
        <v>0</v>
      </c>
      <c r="J3684" s="6" t="b">
        <v>0</v>
      </c>
      <c r="K3684" s="106"/>
      <c r="L3684" s="43"/>
      <c r="M3684" s="24"/>
      <c r="N3684" s="6"/>
      <c r="O3684" s="6" t="b">
        <v>0</v>
      </c>
      <c r="P3684" s="6"/>
      <c r="Q3684" s="6"/>
      <c r="R3684" s="6"/>
      <c r="S3684" s="6"/>
      <c r="T3684" s="6"/>
      <c r="U3684" s="6"/>
      <c r="V3684" s="6"/>
      <c r="W3684" s="6"/>
      <c r="X3684" s="6"/>
      <c r="Y3684" s="6"/>
      <c r="Z3684" s="43"/>
      <c r="AA3684" s="43"/>
      <c r="AB3684" s="43" t="s">
        <v>339</v>
      </c>
      <c r="AC3684" s="6" t="s">
        <v>339</v>
      </c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6"/>
      <c r="AO3684" s="6"/>
      <c r="AP3684" s="6"/>
      <c r="AQ3684" s="6"/>
      <c r="AR3684" s="6"/>
    </row>
    <row r="3685">
      <c r="A3685" s="6"/>
      <c r="B3685" s="6"/>
      <c r="C3685" s="6"/>
      <c r="D3685" s="6"/>
      <c r="E3685" s="6"/>
      <c r="F3685" s="6" t="s">
        <v>96</v>
      </c>
      <c r="G3685" s="6"/>
      <c r="H3685" s="6" t="b">
        <v>0</v>
      </c>
      <c r="I3685" s="6" t="b">
        <v>0</v>
      </c>
      <c r="J3685" s="6" t="b">
        <v>0</v>
      </c>
      <c r="K3685" s="106"/>
      <c r="L3685" s="43"/>
      <c r="M3685" s="24"/>
      <c r="N3685" s="6"/>
      <c r="O3685" s="6" t="b">
        <v>0</v>
      </c>
      <c r="P3685" s="6"/>
      <c r="Q3685" s="6"/>
      <c r="R3685" s="6"/>
      <c r="S3685" s="6"/>
      <c r="T3685" s="6"/>
      <c r="U3685" s="6"/>
      <c r="V3685" s="6"/>
      <c r="W3685" s="6"/>
      <c r="X3685" s="6"/>
      <c r="Y3685" s="6"/>
      <c r="Z3685" s="43"/>
      <c r="AA3685" s="43"/>
      <c r="AB3685" s="43" t="s">
        <v>339</v>
      </c>
      <c r="AC3685" s="6" t="s">
        <v>339</v>
      </c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6"/>
      <c r="AO3685" s="6"/>
      <c r="AP3685" s="6"/>
      <c r="AQ3685" s="6"/>
      <c r="AR3685" s="6"/>
    </row>
    <row r="3686">
      <c r="A3686" s="6"/>
      <c r="B3686" s="6"/>
      <c r="C3686" s="6"/>
      <c r="D3686" s="6"/>
      <c r="E3686" s="6"/>
      <c r="F3686" s="6" t="s">
        <v>96</v>
      </c>
      <c r="G3686" s="6"/>
      <c r="H3686" s="6" t="b">
        <v>0</v>
      </c>
      <c r="I3686" s="6" t="b">
        <v>0</v>
      </c>
      <c r="J3686" s="6" t="b">
        <v>0</v>
      </c>
      <c r="K3686" s="106"/>
      <c r="L3686" s="43"/>
      <c r="M3686" s="24"/>
      <c r="N3686" s="6"/>
      <c r="O3686" s="6" t="b">
        <v>0</v>
      </c>
      <c r="P3686" s="6"/>
      <c r="Q3686" s="6"/>
      <c r="R3686" s="6"/>
      <c r="S3686" s="6"/>
      <c r="T3686" s="6"/>
      <c r="U3686" s="6"/>
      <c r="V3686" s="6"/>
      <c r="W3686" s="6"/>
      <c r="X3686" s="6"/>
      <c r="Y3686" s="6"/>
      <c r="Z3686" s="43"/>
      <c r="AA3686" s="43"/>
      <c r="AB3686" s="43" t="s">
        <v>339</v>
      </c>
      <c r="AC3686" s="6" t="s">
        <v>339</v>
      </c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6"/>
      <c r="AO3686" s="6"/>
      <c r="AP3686" s="6"/>
      <c r="AQ3686" s="6"/>
      <c r="AR3686" s="6"/>
    </row>
    <row r="3687">
      <c r="A3687" s="6"/>
      <c r="B3687" s="6"/>
      <c r="C3687" s="6"/>
      <c r="D3687" s="6"/>
      <c r="E3687" s="6"/>
      <c r="F3687" s="6" t="s">
        <v>96</v>
      </c>
      <c r="G3687" s="6"/>
      <c r="H3687" s="6" t="b">
        <v>0</v>
      </c>
      <c r="I3687" s="6" t="b">
        <v>0</v>
      </c>
      <c r="J3687" s="6" t="b">
        <v>0</v>
      </c>
      <c r="K3687" s="106"/>
      <c r="L3687" s="43"/>
      <c r="M3687" s="24"/>
      <c r="N3687" s="6"/>
      <c r="O3687" s="6" t="b">
        <v>0</v>
      </c>
      <c r="P3687" s="6"/>
      <c r="Q3687" s="6"/>
      <c r="R3687" s="6"/>
      <c r="S3687" s="6"/>
      <c r="T3687" s="6"/>
      <c r="U3687" s="6"/>
      <c r="V3687" s="6"/>
      <c r="W3687" s="6"/>
      <c r="X3687" s="6"/>
      <c r="Y3687" s="6"/>
      <c r="Z3687" s="43"/>
      <c r="AA3687" s="43"/>
      <c r="AB3687" s="43" t="s">
        <v>339</v>
      </c>
      <c r="AC3687" s="6" t="s">
        <v>339</v>
      </c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</row>
    <row r="3688">
      <c r="A3688" s="6"/>
      <c r="B3688" s="6"/>
      <c r="C3688" s="6"/>
      <c r="D3688" s="6"/>
      <c r="E3688" s="6"/>
      <c r="F3688" s="6" t="s">
        <v>96</v>
      </c>
      <c r="G3688" s="6"/>
      <c r="H3688" s="6" t="b">
        <v>0</v>
      </c>
      <c r="I3688" s="6" t="b">
        <v>0</v>
      </c>
      <c r="J3688" s="6" t="b">
        <v>0</v>
      </c>
      <c r="K3688" s="106"/>
      <c r="L3688" s="43"/>
      <c r="M3688" s="24"/>
      <c r="N3688" s="6"/>
      <c r="O3688" s="6" t="b">
        <v>0</v>
      </c>
      <c r="P3688" s="6"/>
      <c r="Q3688" s="6"/>
      <c r="R3688" s="6"/>
      <c r="S3688" s="6"/>
      <c r="T3688" s="6"/>
      <c r="U3688" s="6"/>
      <c r="V3688" s="6"/>
      <c r="W3688" s="6"/>
      <c r="X3688" s="6"/>
      <c r="Y3688" s="6"/>
      <c r="Z3688" s="43"/>
      <c r="AA3688" s="43"/>
      <c r="AB3688" s="43" t="s">
        <v>339</v>
      </c>
      <c r="AC3688" s="6" t="s">
        <v>339</v>
      </c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</row>
    <row r="3689">
      <c r="A3689" s="6"/>
      <c r="B3689" s="6"/>
      <c r="C3689" s="6"/>
      <c r="D3689" s="6"/>
      <c r="E3689" s="6"/>
      <c r="F3689" s="6" t="s">
        <v>96</v>
      </c>
      <c r="G3689" s="6"/>
      <c r="H3689" s="6" t="b">
        <v>0</v>
      </c>
      <c r="I3689" s="6" t="b">
        <v>0</v>
      </c>
      <c r="J3689" s="6" t="b">
        <v>0</v>
      </c>
      <c r="K3689" s="106"/>
      <c r="L3689" s="43"/>
      <c r="M3689" s="24"/>
      <c r="N3689" s="6"/>
      <c r="O3689" s="6" t="b">
        <v>0</v>
      </c>
      <c r="P3689" s="6"/>
      <c r="Q3689" s="6"/>
      <c r="R3689" s="6"/>
      <c r="S3689" s="6"/>
      <c r="T3689" s="6"/>
      <c r="U3689" s="6"/>
      <c r="V3689" s="6"/>
      <c r="W3689" s="6"/>
      <c r="X3689" s="6"/>
      <c r="Y3689" s="6"/>
      <c r="Z3689" s="43"/>
      <c r="AA3689" s="43"/>
      <c r="AB3689" s="43" t="s">
        <v>339</v>
      </c>
      <c r="AC3689" s="6" t="s">
        <v>339</v>
      </c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</row>
    <row r="3690">
      <c r="A3690" s="6"/>
      <c r="B3690" s="6"/>
      <c r="C3690" s="6"/>
      <c r="D3690" s="6"/>
      <c r="E3690" s="6"/>
      <c r="F3690" s="6" t="s">
        <v>96</v>
      </c>
      <c r="G3690" s="6"/>
      <c r="H3690" s="6" t="b">
        <v>0</v>
      </c>
      <c r="I3690" s="6" t="b">
        <v>0</v>
      </c>
      <c r="J3690" s="6" t="b">
        <v>0</v>
      </c>
      <c r="K3690" s="106"/>
      <c r="L3690" s="43"/>
      <c r="M3690" s="24"/>
      <c r="N3690" s="6"/>
      <c r="O3690" s="6" t="b">
        <v>0</v>
      </c>
      <c r="P3690" s="6"/>
      <c r="Q3690" s="6"/>
      <c r="R3690" s="6"/>
      <c r="S3690" s="6"/>
      <c r="T3690" s="6"/>
      <c r="U3690" s="6"/>
      <c r="V3690" s="6"/>
      <c r="W3690" s="6"/>
      <c r="X3690" s="6"/>
      <c r="Y3690" s="6"/>
      <c r="Z3690" s="43"/>
      <c r="AA3690" s="43"/>
      <c r="AB3690" s="43" t="s">
        <v>339</v>
      </c>
      <c r="AC3690" s="6" t="s">
        <v>339</v>
      </c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</row>
    <row r="3691">
      <c r="A3691" s="6"/>
      <c r="B3691" s="6"/>
      <c r="C3691" s="6"/>
      <c r="D3691" s="6"/>
      <c r="E3691" s="6"/>
      <c r="F3691" s="6" t="s">
        <v>96</v>
      </c>
      <c r="G3691" s="6"/>
      <c r="H3691" s="6" t="b">
        <v>0</v>
      </c>
      <c r="I3691" s="6" t="b">
        <v>0</v>
      </c>
      <c r="J3691" s="6" t="b">
        <v>0</v>
      </c>
      <c r="K3691" s="106"/>
      <c r="L3691" s="43"/>
      <c r="M3691" s="24"/>
      <c r="N3691" s="6"/>
      <c r="O3691" s="6" t="b">
        <v>0</v>
      </c>
      <c r="P3691" s="6"/>
      <c r="Q3691" s="6"/>
      <c r="R3691" s="6"/>
      <c r="S3691" s="6"/>
      <c r="T3691" s="6"/>
      <c r="U3691" s="6"/>
      <c r="V3691" s="6"/>
      <c r="W3691" s="6"/>
      <c r="X3691" s="6"/>
      <c r="Y3691" s="6"/>
      <c r="Z3691" s="43"/>
      <c r="AA3691" s="43"/>
      <c r="AB3691" s="43" t="s">
        <v>339</v>
      </c>
      <c r="AC3691" s="6" t="s">
        <v>339</v>
      </c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</row>
    <row r="3692">
      <c r="A3692" s="6"/>
      <c r="B3692" s="6"/>
      <c r="C3692" s="6"/>
      <c r="D3692" s="6"/>
      <c r="E3692" s="6"/>
      <c r="F3692" s="6" t="s">
        <v>96</v>
      </c>
      <c r="G3692" s="6"/>
      <c r="H3692" s="6" t="b">
        <v>0</v>
      </c>
      <c r="I3692" s="6" t="b">
        <v>0</v>
      </c>
      <c r="J3692" s="6" t="b">
        <v>0</v>
      </c>
      <c r="K3692" s="106"/>
      <c r="L3692" s="43"/>
      <c r="M3692" s="24"/>
      <c r="N3692" s="6"/>
      <c r="O3692" s="6" t="b">
        <v>0</v>
      </c>
      <c r="P3692" s="6"/>
      <c r="Q3692" s="6"/>
      <c r="R3692" s="6"/>
      <c r="S3692" s="6"/>
      <c r="T3692" s="6"/>
      <c r="U3692" s="6"/>
      <c r="V3692" s="6"/>
      <c r="W3692" s="6"/>
      <c r="X3692" s="6"/>
      <c r="Y3692" s="6"/>
      <c r="Z3692" s="43"/>
      <c r="AA3692" s="43"/>
      <c r="AB3692" s="43" t="s">
        <v>339</v>
      </c>
      <c r="AC3692" s="6" t="s">
        <v>339</v>
      </c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</row>
    <row r="3693">
      <c r="A3693" s="6"/>
      <c r="B3693" s="6"/>
      <c r="C3693" s="6"/>
      <c r="D3693" s="6"/>
      <c r="E3693" s="6"/>
      <c r="F3693" s="6" t="s">
        <v>96</v>
      </c>
      <c r="G3693" s="6"/>
      <c r="H3693" s="6" t="b">
        <v>0</v>
      </c>
      <c r="I3693" s="6" t="b">
        <v>0</v>
      </c>
      <c r="J3693" s="6" t="b">
        <v>0</v>
      </c>
      <c r="K3693" s="106"/>
      <c r="L3693" s="43"/>
      <c r="M3693" s="24"/>
      <c r="N3693" s="6"/>
      <c r="O3693" s="6" t="b">
        <v>0</v>
      </c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43"/>
      <c r="AA3693" s="43"/>
      <c r="AB3693" s="43" t="s">
        <v>339</v>
      </c>
      <c r="AC3693" s="6" t="s">
        <v>339</v>
      </c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</row>
    <row r="3694">
      <c r="A3694" s="6"/>
      <c r="B3694" s="6"/>
      <c r="C3694" s="6"/>
      <c r="D3694" s="6"/>
      <c r="E3694" s="6"/>
      <c r="F3694" s="6" t="s">
        <v>96</v>
      </c>
      <c r="G3694" s="6"/>
      <c r="H3694" s="6" t="b">
        <v>0</v>
      </c>
      <c r="I3694" s="6" t="b">
        <v>0</v>
      </c>
      <c r="J3694" s="6" t="b">
        <v>0</v>
      </c>
      <c r="K3694" s="106"/>
      <c r="L3694" s="43"/>
      <c r="M3694" s="24"/>
      <c r="N3694" s="6"/>
      <c r="O3694" s="6" t="b">
        <v>0</v>
      </c>
      <c r="P3694" s="6"/>
      <c r="Q3694" s="6"/>
      <c r="R3694" s="6"/>
      <c r="S3694" s="6"/>
      <c r="T3694" s="6"/>
      <c r="U3694" s="6"/>
      <c r="V3694" s="6"/>
      <c r="W3694" s="6"/>
      <c r="X3694" s="6"/>
      <c r="Y3694" s="6"/>
      <c r="Z3694" s="43"/>
      <c r="AA3694" s="43"/>
      <c r="AB3694" s="43" t="s">
        <v>339</v>
      </c>
      <c r="AC3694" s="6" t="s">
        <v>339</v>
      </c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</row>
    <row r="3695">
      <c r="A3695" s="6"/>
      <c r="B3695" s="6"/>
      <c r="C3695" s="6"/>
      <c r="D3695" s="6"/>
      <c r="E3695" s="6"/>
      <c r="F3695" s="6" t="s">
        <v>96</v>
      </c>
      <c r="G3695" s="6"/>
      <c r="H3695" s="6" t="b">
        <v>0</v>
      </c>
      <c r="I3695" s="6" t="b">
        <v>0</v>
      </c>
      <c r="J3695" s="6" t="b">
        <v>0</v>
      </c>
      <c r="K3695" s="106"/>
      <c r="L3695" s="43"/>
      <c r="M3695" s="24"/>
      <c r="N3695" s="6"/>
      <c r="O3695" s="6" t="b">
        <v>0</v>
      </c>
      <c r="P3695" s="6"/>
      <c r="Q3695" s="6"/>
      <c r="R3695" s="6"/>
      <c r="S3695" s="6"/>
      <c r="T3695" s="6"/>
      <c r="U3695" s="6"/>
      <c r="V3695" s="6"/>
      <c r="W3695" s="6"/>
      <c r="X3695" s="6"/>
      <c r="Y3695" s="6"/>
      <c r="Z3695" s="43"/>
      <c r="AA3695" s="43"/>
      <c r="AB3695" s="43" t="s">
        <v>339</v>
      </c>
      <c r="AC3695" s="6" t="s">
        <v>339</v>
      </c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</row>
    <row r="3696">
      <c r="A3696" s="6"/>
      <c r="B3696" s="6"/>
      <c r="C3696" s="6"/>
      <c r="D3696" s="6"/>
      <c r="E3696" s="6"/>
      <c r="F3696" s="6" t="s">
        <v>96</v>
      </c>
      <c r="G3696" s="6"/>
      <c r="H3696" s="6" t="b">
        <v>0</v>
      </c>
      <c r="I3696" s="6" t="b">
        <v>0</v>
      </c>
      <c r="J3696" s="6" t="b">
        <v>0</v>
      </c>
      <c r="K3696" s="106"/>
      <c r="L3696" s="43"/>
      <c r="M3696" s="24"/>
      <c r="N3696" s="6"/>
      <c r="O3696" s="6" t="b">
        <v>0</v>
      </c>
      <c r="P3696" s="6"/>
      <c r="Q3696" s="6"/>
      <c r="R3696" s="6"/>
      <c r="S3696" s="6"/>
      <c r="T3696" s="6"/>
      <c r="U3696" s="6"/>
      <c r="V3696" s="6"/>
      <c r="W3696" s="6"/>
      <c r="X3696" s="6"/>
      <c r="Y3696" s="6"/>
      <c r="Z3696" s="43"/>
      <c r="AA3696" s="43"/>
      <c r="AB3696" s="43" t="s">
        <v>339</v>
      </c>
      <c r="AC3696" s="6" t="s">
        <v>339</v>
      </c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</row>
    <row r="3697">
      <c r="A3697" s="6"/>
      <c r="B3697" s="6"/>
      <c r="C3697" s="6"/>
      <c r="D3697" s="6"/>
      <c r="E3697" s="6"/>
      <c r="F3697" s="6" t="s">
        <v>96</v>
      </c>
      <c r="G3697" s="6"/>
      <c r="H3697" s="6" t="b">
        <v>0</v>
      </c>
      <c r="I3697" s="6" t="b">
        <v>0</v>
      </c>
      <c r="J3697" s="6" t="b">
        <v>0</v>
      </c>
      <c r="K3697" s="106"/>
      <c r="L3697" s="43"/>
      <c r="M3697" s="24"/>
      <c r="N3697" s="6"/>
      <c r="O3697" s="6" t="b">
        <v>0</v>
      </c>
      <c r="P3697" s="6"/>
      <c r="Q3697" s="6"/>
      <c r="R3697" s="6"/>
      <c r="S3697" s="6"/>
      <c r="T3697" s="6"/>
      <c r="U3697" s="6"/>
      <c r="V3697" s="6"/>
      <c r="W3697" s="6"/>
      <c r="X3697" s="6"/>
      <c r="Y3697" s="6"/>
      <c r="Z3697" s="43"/>
      <c r="AA3697" s="43"/>
      <c r="AB3697" s="43" t="s">
        <v>339</v>
      </c>
      <c r="AC3697" s="6" t="s">
        <v>339</v>
      </c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</row>
    <row r="3698">
      <c r="A3698" s="6"/>
      <c r="B3698" s="6"/>
      <c r="C3698" s="6"/>
      <c r="D3698" s="6"/>
      <c r="E3698" s="6"/>
      <c r="F3698" s="6" t="s">
        <v>96</v>
      </c>
      <c r="G3698" s="6"/>
      <c r="H3698" s="6" t="b">
        <v>0</v>
      </c>
      <c r="I3698" s="6" t="b">
        <v>0</v>
      </c>
      <c r="J3698" s="6" t="b">
        <v>0</v>
      </c>
      <c r="K3698" s="106"/>
      <c r="L3698" s="43"/>
      <c r="M3698" s="24"/>
      <c r="N3698" s="6"/>
      <c r="O3698" s="6" t="b">
        <v>0</v>
      </c>
      <c r="P3698" s="6"/>
      <c r="Q3698" s="6"/>
      <c r="R3698" s="6"/>
      <c r="S3698" s="6"/>
      <c r="T3698" s="6"/>
      <c r="U3698" s="6"/>
      <c r="V3698" s="6"/>
      <c r="W3698" s="6"/>
      <c r="X3698" s="6"/>
      <c r="Y3698" s="6"/>
      <c r="Z3698" s="43"/>
      <c r="AA3698" s="43"/>
      <c r="AB3698" s="43" t="s">
        <v>339</v>
      </c>
      <c r="AC3698" s="6" t="s">
        <v>339</v>
      </c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</row>
    <row r="3699">
      <c r="A3699" s="6"/>
      <c r="B3699" s="6"/>
      <c r="C3699" s="6"/>
      <c r="D3699" s="6"/>
      <c r="E3699" s="6"/>
      <c r="F3699" s="6" t="s">
        <v>96</v>
      </c>
      <c r="G3699" s="6"/>
      <c r="H3699" s="6" t="b">
        <v>0</v>
      </c>
      <c r="I3699" s="6" t="b">
        <v>0</v>
      </c>
      <c r="J3699" s="6" t="b">
        <v>0</v>
      </c>
      <c r="K3699" s="106"/>
      <c r="L3699" s="43"/>
      <c r="M3699" s="24"/>
      <c r="N3699" s="6"/>
      <c r="O3699" s="6" t="b">
        <v>0</v>
      </c>
      <c r="P3699" s="6"/>
      <c r="Q3699" s="6"/>
      <c r="R3699" s="6"/>
      <c r="S3699" s="6"/>
      <c r="T3699" s="6"/>
      <c r="U3699" s="6"/>
      <c r="V3699" s="6"/>
      <c r="W3699" s="6"/>
      <c r="X3699" s="6"/>
      <c r="Y3699" s="6"/>
      <c r="Z3699" s="43"/>
      <c r="AA3699" s="43"/>
      <c r="AB3699" s="43" t="s">
        <v>339</v>
      </c>
      <c r="AC3699" s="6" t="s">
        <v>339</v>
      </c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</row>
    <row r="3700">
      <c r="A3700" s="6"/>
      <c r="B3700" s="6"/>
      <c r="C3700" s="6"/>
      <c r="D3700" s="6"/>
      <c r="E3700" s="6"/>
      <c r="F3700" s="6" t="s">
        <v>96</v>
      </c>
      <c r="G3700" s="6"/>
      <c r="H3700" s="6" t="b">
        <v>0</v>
      </c>
      <c r="I3700" s="6" t="b">
        <v>0</v>
      </c>
      <c r="J3700" s="6" t="b">
        <v>0</v>
      </c>
      <c r="K3700" s="106"/>
      <c r="L3700" s="43"/>
      <c r="M3700" s="24"/>
      <c r="N3700" s="6"/>
      <c r="O3700" s="6" t="b">
        <v>0</v>
      </c>
      <c r="P3700" s="6"/>
      <c r="Q3700" s="6"/>
      <c r="R3700" s="6"/>
      <c r="S3700" s="6"/>
      <c r="T3700" s="6"/>
      <c r="U3700" s="6"/>
      <c r="V3700" s="6"/>
      <c r="W3700" s="6"/>
      <c r="X3700" s="6"/>
      <c r="Y3700" s="6"/>
      <c r="Z3700" s="43"/>
      <c r="AA3700" s="43"/>
      <c r="AB3700" s="43" t="s">
        <v>339</v>
      </c>
      <c r="AC3700" s="6" t="s">
        <v>339</v>
      </c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</row>
    <row r="3701">
      <c r="A3701" s="6"/>
      <c r="B3701" s="6"/>
      <c r="C3701" s="6"/>
      <c r="D3701" s="6"/>
      <c r="E3701" s="6"/>
      <c r="F3701" s="6" t="s">
        <v>96</v>
      </c>
      <c r="G3701" s="6"/>
      <c r="H3701" s="6" t="b">
        <v>0</v>
      </c>
      <c r="I3701" s="6" t="b">
        <v>0</v>
      </c>
      <c r="J3701" s="6" t="b">
        <v>0</v>
      </c>
      <c r="K3701" s="106"/>
      <c r="L3701" s="43"/>
      <c r="M3701" s="24"/>
      <c r="N3701" s="6"/>
      <c r="O3701" s="6" t="b">
        <v>0</v>
      </c>
      <c r="P3701" s="6"/>
      <c r="Q3701" s="6"/>
      <c r="R3701" s="6"/>
      <c r="S3701" s="6"/>
      <c r="T3701" s="6"/>
      <c r="U3701" s="6"/>
      <c r="V3701" s="6"/>
      <c r="W3701" s="6"/>
      <c r="X3701" s="6"/>
      <c r="Y3701" s="6"/>
      <c r="Z3701" s="43"/>
      <c r="AA3701" s="43"/>
      <c r="AB3701" s="43" t="s">
        <v>339</v>
      </c>
      <c r="AC3701" s="6" t="s">
        <v>339</v>
      </c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</row>
    <row r="3702">
      <c r="A3702" s="6"/>
      <c r="B3702" s="6"/>
      <c r="C3702" s="6"/>
      <c r="D3702" s="6"/>
      <c r="E3702" s="6"/>
      <c r="F3702" s="6" t="s">
        <v>96</v>
      </c>
      <c r="G3702" s="6"/>
      <c r="H3702" s="6" t="b">
        <v>0</v>
      </c>
      <c r="I3702" s="6" t="b">
        <v>0</v>
      </c>
      <c r="J3702" s="6" t="b">
        <v>0</v>
      </c>
      <c r="K3702" s="106"/>
      <c r="L3702" s="43"/>
      <c r="M3702" s="24"/>
      <c r="N3702" s="6"/>
      <c r="O3702" s="6" t="b">
        <v>0</v>
      </c>
      <c r="P3702" s="6"/>
      <c r="Q3702" s="6"/>
      <c r="R3702" s="6"/>
      <c r="S3702" s="6"/>
      <c r="T3702" s="6"/>
      <c r="U3702" s="6"/>
      <c r="V3702" s="6"/>
      <c r="W3702" s="6"/>
      <c r="X3702" s="6"/>
      <c r="Y3702" s="6"/>
      <c r="Z3702" s="43"/>
      <c r="AA3702" s="43"/>
      <c r="AB3702" s="43" t="s">
        <v>339</v>
      </c>
      <c r="AC3702" s="6" t="s">
        <v>339</v>
      </c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</row>
    <row r="3703">
      <c r="A3703" s="6"/>
      <c r="B3703" s="6"/>
      <c r="C3703" s="6"/>
      <c r="D3703" s="6"/>
      <c r="E3703" s="6"/>
      <c r="F3703" s="6" t="s">
        <v>96</v>
      </c>
      <c r="G3703" s="6"/>
      <c r="H3703" s="6" t="b">
        <v>0</v>
      </c>
      <c r="I3703" s="6" t="b">
        <v>0</v>
      </c>
      <c r="J3703" s="6" t="b">
        <v>0</v>
      </c>
      <c r="K3703" s="106"/>
      <c r="L3703" s="43"/>
      <c r="M3703" s="24"/>
      <c r="N3703" s="6"/>
      <c r="O3703" s="6" t="b">
        <v>0</v>
      </c>
      <c r="P3703" s="6"/>
      <c r="Q3703" s="6"/>
      <c r="R3703" s="6"/>
      <c r="S3703" s="6"/>
      <c r="T3703" s="6"/>
      <c r="U3703" s="6"/>
      <c r="V3703" s="6"/>
      <c r="W3703" s="6"/>
      <c r="X3703" s="6"/>
      <c r="Y3703" s="6"/>
      <c r="Z3703" s="43"/>
      <c r="AA3703" s="43"/>
      <c r="AB3703" s="43" t="s">
        <v>339</v>
      </c>
      <c r="AC3703" s="6" t="s">
        <v>339</v>
      </c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</row>
    <row r="3704">
      <c r="A3704" s="6"/>
      <c r="B3704" s="6"/>
      <c r="C3704" s="6"/>
      <c r="D3704" s="6"/>
      <c r="E3704" s="6"/>
      <c r="F3704" s="6" t="s">
        <v>96</v>
      </c>
      <c r="G3704" s="6"/>
      <c r="H3704" s="6" t="b">
        <v>0</v>
      </c>
      <c r="I3704" s="6" t="b">
        <v>0</v>
      </c>
      <c r="J3704" s="6" t="b">
        <v>0</v>
      </c>
      <c r="K3704" s="106"/>
      <c r="L3704" s="43"/>
      <c r="M3704" s="24"/>
      <c r="N3704" s="6"/>
      <c r="O3704" s="6" t="b">
        <v>0</v>
      </c>
      <c r="P3704" s="6"/>
      <c r="Q3704" s="6"/>
      <c r="R3704" s="6"/>
      <c r="S3704" s="6"/>
      <c r="T3704" s="6"/>
      <c r="U3704" s="6"/>
      <c r="V3704" s="6"/>
      <c r="W3704" s="6"/>
      <c r="X3704" s="6"/>
      <c r="Y3704" s="6"/>
      <c r="Z3704" s="43"/>
      <c r="AA3704" s="43"/>
      <c r="AB3704" s="43" t="s">
        <v>339</v>
      </c>
      <c r="AC3704" s="6" t="s">
        <v>339</v>
      </c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</row>
    <row r="3705">
      <c r="A3705" s="6"/>
      <c r="B3705" s="6"/>
      <c r="C3705" s="6"/>
      <c r="D3705" s="6"/>
      <c r="E3705" s="6"/>
      <c r="F3705" s="6" t="s">
        <v>96</v>
      </c>
      <c r="G3705" s="6"/>
      <c r="H3705" s="6" t="b">
        <v>0</v>
      </c>
      <c r="I3705" s="6" t="b">
        <v>0</v>
      </c>
      <c r="J3705" s="6" t="b">
        <v>0</v>
      </c>
      <c r="K3705" s="106"/>
      <c r="L3705" s="43"/>
      <c r="M3705" s="24"/>
      <c r="N3705" s="6"/>
      <c r="O3705" s="6" t="b">
        <v>0</v>
      </c>
      <c r="P3705" s="6"/>
      <c r="Q3705" s="6"/>
      <c r="R3705" s="6"/>
      <c r="S3705" s="6"/>
      <c r="T3705" s="6"/>
      <c r="U3705" s="6"/>
      <c r="V3705" s="6"/>
      <c r="W3705" s="6"/>
      <c r="X3705" s="6"/>
      <c r="Y3705" s="6"/>
      <c r="Z3705" s="43"/>
      <c r="AA3705" s="43"/>
      <c r="AB3705" s="43" t="s">
        <v>339</v>
      </c>
      <c r="AC3705" s="6" t="s">
        <v>339</v>
      </c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</row>
    <row r="3706">
      <c r="A3706" s="6"/>
      <c r="B3706" s="6"/>
      <c r="C3706" s="6"/>
      <c r="D3706" s="6"/>
      <c r="E3706" s="6"/>
      <c r="F3706" s="6" t="s">
        <v>96</v>
      </c>
      <c r="G3706" s="6"/>
      <c r="H3706" s="6" t="b">
        <v>0</v>
      </c>
      <c r="I3706" s="6" t="b">
        <v>0</v>
      </c>
      <c r="J3706" s="6" t="b">
        <v>0</v>
      </c>
      <c r="K3706" s="106"/>
      <c r="L3706" s="43"/>
      <c r="M3706" s="24"/>
      <c r="N3706" s="6"/>
      <c r="O3706" s="6" t="b">
        <v>0</v>
      </c>
      <c r="P3706" s="6"/>
      <c r="Q3706" s="6"/>
      <c r="R3706" s="6"/>
      <c r="S3706" s="6"/>
      <c r="T3706" s="6"/>
      <c r="U3706" s="6"/>
      <c r="V3706" s="6"/>
      <c r="W3706" s="6"/>
      <c r="X3706" s="6"/>
      <c r="Y3706" s="6"/>
      <c r="Z3706" s="43"/>
      <c r="AA3706" s="43"/>
      <c r="AB3706" s="43" t="s">
        <v>339</v>
      </c>
      <c r="AC3706" s="6" t="s">
        <v>339</v>
      </c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</row>
    <row r="3707">
      <c r="A3707" s="6"/>
      <c r="B3707" s="6"/>
      <c r="C3707" s="6"/>
      <c r="D3707" s="6"/>
      <c r="E3707" s="6"/>
      <c r="F3707" s="6" t="s">
        <v>96</v>
      </c>
      <c r="G3707" s="6"/>
      <c r="H3707" s="6" t="b">
        <v>0</v>
      </c>
      <c r="I3707" s="6" t="b">
        <v>0</v>
      </c>
      <c r="J3707" s="6" t="b">
        <v>0</v>
      </c>
      <c r="K3707" s="106"/>
      <c r="L3707" s="43"/>
      <c r="M3707" s="24"/>
      <c r="N3707" s="6"/>
      <c r="O3707" s="6" t="b">
        <v>0</v>
      </c>
      <c r="P3707" s="6"/>
      <c r="Q3707" s="6"/>
      <c r="R3707" s="6"/>
      <c r="S3707" s="6"/>
      <c r="T3707" s="6"/>
      <c r="U3707" s="6"/>
      <c r="V3707" s="6"/>
      <c r="W3707" s="6"/>
      <c r="X3707" s="6"/>
      <c r="Y3707" s="6"/>
      <c r="Z3707" s="43"/>
      <c r="AA3707" s="43"/>
      <c r="AB3707" s="43" t="s">
        <v>339</v>
      </c>
      <c r="AC3707" s="6" t="s">
        <v>339</v>
      </c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</row>
    <row r="3708">
      <c r="A3708" s="6"/>
      <c r="B3708" s="6"/>
      <c r="C3708" s="6"/>
      <c r="D3708" s="6"/>
      <c r="E3708" s="6"/>
      <c r="F3708" s="6" t="s">
        <v>96</v>
      </c>
      <c r="G3708" s="6"/>
      <c r="H3708" s="6" t="b">
        <v>0</v>
      </c>
      <c r="I3708" s="6" t="b">
        <v>0</v>
      </c>
      <c r="J3708" s="6" t="b">
        <v>0</v>
      </c>
      <c r="K3708" s="106"/>
      <c r="L3708" s="43"/>
      <c r="M3708" s="24"/>
      <c r="N3708" s="6"/>
      <c r="O3708" s="6" t="b">
        <v>0</v>
      </c>
      <c r="P3708" s="6"/>
      <c r="Q3708" s="6"/>
      <c r="R3708" s="6"/>
      <c r="S3708" s="6"/>
      <c r="T3708" s="6"/>
      <c r="U3708" s="6"/>
      <c r="V3708" s="6"/>
      <c r="W3708" s="6"/>
      <c r="X3708" s="6"/>
      <c r="Y3708" s="6"/>
      <c r="Z3708" s="43"/>
      <c r="AA3708" s="43"/>
      <c r="AB3708" s="43" t="s">
        <v>339</v>
      </c>
      <c r="AC3708" s="6" t="s">
        <v>339</v>
      </c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</row>
    <row r="3709">
      <c r="A3709" s="6"/>
      <c r="B3709" s="6"/>
      <c r="C3709" s="6"/>
      <c r="D3709" s="6"/>
      <c r="E3709" s="6"/>
      <c r="F3709" s="6" t="s">
        <v>96</v>
      </c>
      <c r="G3709" s="6"/>
      <c r="H3709" s="6" t="b">
        <v>0</v>
      </c>
      <c r="I3709" s="6" t="b">
        <v>0</v>
      </c>
      <c r="J3709" s="6" t="b">
        <v>0</v>
      </c>
      <c r="K3709" s="106"/>
      <c r="L3709" s="43"/>
      <c r="M3709" s="24"/>
      <c r="N3709" s="6"/>
      <c r="O3709" s="6" t="b">
        <v>0</v>
      </c>
      <c r="P3709" s="6"/>
      <c r="Q3709" s="6"/>
      <c r="R3709" s="6"/>
      <c r="S3709" s="6"/>
      <c r="T3709" s="6"/>
      <c r="U3709" s="6"/>
      <c r="V3709" s="6"/>
      <c r="W3709" s="6"/>
      <c r="X3709" s="6"/>
      <c r="Y3709" s="6"/>
      <c r="Z3709" s="43"/>
      <c r="AA3709" s="43"/>
      <c r="AB3709" s="43" t="s">
        <v>339</v>
      </c>
      <c r="AC3709" s="6" t="s">
        <v>339</v>
      </c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</row>
    <row r="3710">
      <c r="A3710" s="6"/>
      <c r="B3710" s="6"/>
      <c r="C3710" s="6"/>
      <c r="D3710" s="6"/>
      <c r="E3710" s="6"/>
      <c r="F3710" s="6" t="s">
        <v>96</v>
      </c>
      <c r="G3710" s="6"/>
      <c r="H3710" s="6" t="b">
        <v>0</v>
      </c>
      <c r="I3710" s="6" t="b">
        <v>0</v>
      </c>
      <c r="J3710" s="6" t="b">
        <v>0</v>
      </c>
      <c r="K3710" s="106"/>
      <c r="L3710" s="43"/>
      <c r="M3710" s="24"/>
      <c r="N3710" s="6"/>
      <c r="O3710" s="6" t="b">
        <v>0</v>
      </c>
      <c r="P3710" s="6"/>
      <c r="Q3710" s="6"/>
      <c r="R3710" s="6"/>
      <c r="S3710" s="6"/>
      <c r="T3710" s="6"/>
      <c r="U3710" s="6"/>
      <c r="V3710" s="6"/>
      <c r="W3710" s="6"/>
      <c r="X3710" s="6"/>
      <c r="Y3710" s="6"/>
      <c r="Z3710" s="43"/>
      <c r="AA3710" s="43"/>
      <c r="AB3710" s="43" t="s">
        <v>339</v>
      </c>
      <c r="AC3710" s="6" t="s">
        <v>339</v>
      </c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</row>
    <row r="3711">
      <c r="A3711" s="6"/>
      <c r="B3711" s="6"/>
      <c r="C3711" s="6"/>
      <c r="D3711" s="6"/>
      <c r="E3711" s="6"/>
      <c r="F3711" s="6" t="s">
        <v>96</v>
      </c>
      <c r="G3711" s="6"/>
      <c r="H3711" s="6" t="b">
        <v>0</v>
      </c>
      <c r="I3711" s="6" t="b">
        <v>0</v>
      </c>
      <c r="J3711" s="6" t="b">
        <v>0</v>
      </c>
      <c r="K3711" s="106"/>
      <c r="L3711" s="43"/>
      <c r="M3711" s="24"/>
      <c r="N3711" s="6"/>
      <c r="O3711" s="6" t="b">
        <v>0</v>
      </c>
      <c r="P3711" s="6"/>
      <c r="Q3711" s="6"/>
      <c r="R3711" s="6"/>
      <c r="S3711" s="6"/>
      <c r="T3711" s="6"/>
      <c r="U3711" s="6"/>
      <c r="V3711" s="6"/>
      <c r="W3711" s="6"/>
      <c r="X3711" s="6"/>
      <c r="Y3711" s="6"/>
      <c r="Z3711" s="43"/>
      <c r="AA3711" s="43"/>
      <c r="AB3711" s="43" t="s">
        <v>339</v>
      </c>
      <c r="AC3711" s="6" t="s">
        <v>339</v>
      </c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</row>
    <row r="3712">
      <c r="A3712" s="6"/>
      <c r="B3712" s="6"/>
      <c r="C3712" s="6"/>
      <c r="D3712" s="6"/>
      <c r="E3712" s="6"/>
      <c r="F3712" s="6" t="s">
        <v>96</v>
      </c>
      <c r="G3712" s="6"/>
      <c r="H3712" s="6" t="b">
        <v>0</v>
      </c>
      <c r="I3712" s="6" t="b">
        <v>0</v>
      </c>
      <c r="J3712" s="6" t="b">
        <v>0</v>
      </c>
      <c r="K3712" s="106"/>
      <c r="L3712" s="43"/>
      <c r="M3712" s="24"/>
      <c r="N3712" s="6"/>
      <c r="O3712" s="6" t="b">
        <v>0</v>
      </c>
      <c r="P3712" s="6"/>
      <c r="Q3712" s="6"/>
      <c r="R3712" s="6"/>
      <c r="S3712" s="6"/>
      <c r="T3712" s="6"/>
      <c r="U3712" s="6"/>
      <c r="V3712" s="6"/>
      <c r="W3712" s="6"/>
      <c r="X3712" s="6"/>
      <c r="Y3712" s="6"/>
      <c r="Z3712" s="43"/>
      <c r="AA3712" s="43"/>
      <c r="AB3712" s="43" t="s">
        <v>339</v>
      </c>
      <c r="AC3712" s="6" t="s">
        <v>339</v>
      </c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</row>
    <row r="3713">
      <c r="A3713" s="6"/>
      <c r="B3713" s="6"/>
      <c r="C3713" s="6"/>
      <c r="D3713" s="6"/>
      <c r="E3713" s="6"/>
      <c r="F3713" s="6" t="s">
        <v>96</v>
      </c>
      <c r="G3713" s="6"/>
      <c r="H3713" s="6" t="b">
        <v>0</v>
      </c>
      <c r="I3713" s="6" t="b">
        <v>0</v>
      </c>
      <c r="J3713" s="6" t="b">
        <v>0</v>
      </c>
      <c r="K3713" s="106"/>
      <c r="L3713" s="43"/>
      <c r="M3713" s="24"/>
      <c r="N3713" s="6"/>
      <c r="O3713" s="6" t="b">
        <v>0</v>
      </c>
      <c r="P3713" s="6"/>
      <c r="Q3713" s="6"/>
      <c r="R3713" s="6"/>
      <c r="S3713" s="6"/>
      <c r="T3713" s="6"/>
      <c r="U3713" s="6"/>
      <c r="V3713" s="6"/>
      <c r="W3713" s="6"/>
      <c r="X3713" s="6"/>
      <c r="Y3713" s="6"/>
      <c r="Z3713" s="43"/>
      <c r="AA3713" s="43"/>
      <c r="AB3713" s="43" t="s">
        <v>339</v>
      </c>
      <c r="AC3713" s="6" t="s">
        <v>339</v>
      </c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</row>
    <row r="3714">
      <c r="A3714" s="6"/>
      <c r="B3714" s="6"/>
      <c r="C3714" s="6"/>
      <c r="D3714" s="6"/>
      <c r="E3714" s="6"/>
      <c r="F3714" s="6" t="s">
        <v>96</v>
      </c>
      <c r="G3714" s="6"/>
      <c r="H3714" s="6" t="b">
        <v>0</v>
      </c>
      <c r="I3714" s="6" t="b">
        <v>0</v>
      </c>
      <c r="J3714" s="6" t="b">
        <v>0</v>
      </c>
      <c r="K3714" s="106"/>
      <c r="L3714" s="43"/>
      <c r="M3714" s="24"/>
      <c r="N3714" s="6"/>
      <c r="O3714" s="6" t="b">
        <v>0</v>
      </c>
      <c r="P3714" s="6"/>
      <c r="Q3714" s="6"/>
      <c r="R3714" s="6"/>
      <c r="S3714" s="6"/>
      <c r="T3714" s="6"/>
      <c r="U3714" s="6"/>
      <c r="V3714" s="6"/>
      <c r="W3714" s="6"/>
      <c r="X3714" s="6"/>
      <c r="Y3714" s="6"/>
      <c r="Z3714" s="43"/>
      <c r="AA3714" s="43"/>
      <c r="AB3714" s="43" t="s">
        <v>339</v>
      </c>
      <c r="AC3714" s="6" t="s">
        <v>339</v>
      </c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</row>
    <row r="3715">
      <c r="A3715" s="6"/>
      <c r="B3715" s="6"/>
      <c r="C3715" s="6"/>
      <c r="D3715" s="6"/>
      <c r="E3715" s="6"/>
      <c r="F3715" s="6" t="s">
        <v>96</v>
      </c>
      <c r="G3715" s="6"/>
      <c r="H3715" s="6" t="b">
        <v>0</v>
      </c>
      <c r="I3715" s="6" t="b">
        <v>0</v>
      </c>
      <c r="J3715" s="6" t="b">
        <v>0</v>
      </c>
      <c r="K3715" s="106"/>
      <c r="L3715" s="43"/>
      <c r="M3715" s="24"/>
      <c r="N3715" s="6"/>
      <c r="O3715" s="6" t="b">
        <v>0</v>
      </c>
      <c r="P3715" s="6"/>
      <c r="Q3715" s="6"/>
      <c r="R3715" s="6"/>
      <c r="S3715" s="6"/>
      <c r="T3715" s="6"/>
      <c r="U3715" s="6"/>
      <c r="V3715" s="6"/>
      <c r="W3715" s="6"/>
      <c r="X3715" s="6"/>
      <c r="Y3715" s="6"/>
      <c r="Z3715" s="43"/>
      <c r="AA3715" s="43"/>
      <c r="AB3715" s="43" t="s">
        <v>339</v>
      </c>
      <c r="AC3715" s="6" t="s">
        <v>339</v>
      </c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</row>
    <row r="3716">
      <c r="A3716" s="6"/>
      <c r="B3716" s="6"/>
      <c r="C3716" s="6"/>
      <c r="D3716" s="6"/>
      <c r="E3716" s="6"/>
      <c r="F3716" s="6" t="s">
        <v>96</v>
      </c>
      <c r="G3716" s="6"/>
      <c r="H3716" s="6" t="b">
        <v>0</v>
      </c>
      <c r="I3716" s="6" t="b">
        <v>0</v>
      </c>
      <c r="J3716" s="6" t="b">
        <v>0</v>
      </c>
      <c r="K3716" s="106"/>
      <c r="L3716" s="43"/>
      <c r="M3716" s="24"/>
      <c r="N3716" s="6"/>
      <c r="O3716" s="6" t="b">
        <v>0</v>
      </c>
      <c r="P3716" s="6"/>
      <c r="Q3716" s="6"/>
      <c r="R3716" s="6"/>
      <c r="S3716" s="6"/>
      <c r="T3716" s="6"/>
      <c r="U3716" s="6"/>
      <c r="V3716" s="6"/>
      <c r="W3716" s="6"/>
      <c r="X3716" s="6"/>
      <c r="Y3716" s="6"/>
      <c r="Z3716" s="43"/>
      <c r="AA3716" s="43"/>
      <c r="AB3716" s="43" t="s">
        <v>339</v>
      </c>
      <c r="AC3716" s="6" t="s">
        <v>339</v>
      </c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</row>
    <row r="3717">
      <c r="A3717" s="6"/>
      <c r="B3717" s="6"/>
      <c r="C3717" s="6"/>
      <c r="D3717" s="6"/>
      <c r="E3717" s="6"/>
      <c r="F3717" s="6" t="s">
        <v>96</v>
      </c>
      <c r="G3717" s="6"/>
      <c r="H3717" s="6" t="b">
        <v>0</v>
      </c>
      <c r="I3717" s="6" t="b">
        <v>0</v>
      </c>
      <c r="J3717" s="6" t="b">
        <v>0</v>
      </c>
      <c r="K3717" s="106"/>
      <c r="L3717" s="43"/>
      <c r="M3717" s="24"/>
      <c r="N3717" s="6"/>
      <c r="O3717" s="6" t="b">
        <v>0</v>
      </c>
      <c r="P3717" s="6"/>
      <c r="Q3717" s="6"/>
      <c r="R3717" s="6"/>
      <c r="S3717" s="6"/>
      <c r="T3717" s="6"/>
      <c r="U3717" s="6"/>
      <c r="V3717" s="6"/>
      <c r="W3717" s="6"/>
      <c r="X3717" s="6"/>
      <c r="Y3717" s="6"/>
      <c r="Z3717" s="43"/>
      <c r="AA3717" s="43"/>
      <c r="AB3717" s="43" t="s">
        <v>339</v>
      </c>
      <c r="AC3717" s="6" t="s">
        <v>339</v>
      </c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</row>
    <row r="3718">
      <c r="A3718" s="6"/>
      <c r="B3718" s="6"/>
      <c r="C3718" s="6"/>
      <c r="D3718" s="6"/>
      <c r="E3718" s="6"/>
      <c r="F3718" s="6" t="s">
        <v>96</v>
      </c>
      <c r="G3718" s="6"/>
      <c r="H3718" s="6" t="b">
        <v>0</v>
      </c>
      <c r="I3718" s="6" t="b">
        <v>0</v>
      </c>
      <c r="J3718" s="6" t="b">
        <v>0</v>
      </c>
      <c r="K3718" s="106"/>
      <c r="L3718" s="43"/>
      <c r="M3718" s="24"/>
      <c r="N3718" s="6"/>
      <c r="O3718" s="6" t="b">
        <v>0</v>
      </c>
      <c r="P3718" s="6"/>
      <c r="Q3718" s="6"/>
      <c r="R3718" s="6"/>
      <c r="S3718" s="6"/>
      <c r="T3718" s="6"/>
      <c r="U3718" s="6"/>
      <c r="V3718" s="6"/>
      <c r="W3718" s="6"/>
      <c r="X3718" s="6"/>
      <c r="Y3718" s="6"/>
      <c r="Z3718" s="43"/>
      <c r="AA3718" s="43"/>
      <c r="AB3718" s="43" t="s">
        <v>339</v>
      </c>
      <c r="AC3718" s="6" t="s">
        <v>339</v>
      </c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</row>
    <row r="3719">
      <c r="A3719" s="6"/>
      <c r="B3719" s="6"/>
      <c r="C3719" s="6"/>
      <c r="D3719" s="6"/>
      <c r="E3719" s="6"/>
      <c r="F3719" s="6" t="s">
        <v>96</v>
      </c>
      <c r="G3719" s="6"/>
      <c r="H3719" s="6" t="b">
        <v>0</v>
      </c>
      <c r="I3719" s="6" t="b">
        <v>0</v>
      </c>
      <c r="J3719" s="6" t="b">
        <v>0</v>
      </c>
      <c r="K3719" s="106"/>
      <c r="L3719" s="43"/>
      <c r="M3719" s="24"/>
      <c r="N3719" s="6"/>
      <c r="O3719" s="6" t="b">
        <v>0</v>
      </c>
      <c r="P3719" s="6"/>
      <c r="Q3719" s="6"/>
      <c r="R3719" s="6"/>
      <c r="S3719" s="6"/>
      <c r="T3719" s="6"/>
      <c r="U3719" s="6"/>
      <c r="V3719" s="6"/>
      <c r="W3719" s="6"/>
      <c r="X3719" s="6"/>
      <c r="Y3719" s="6"/>
      <c r="Z3719" s="43"/>
      <c r="AA3719" s="43"/>
      <c r="AB3719" s="43" t="s">
        <v>339</v>
      </c>
      <c r="AC3719" s="6" t="s">
        <v>339</v>
      </c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</row>
    <row r="3720">
      <c r="A3720" s="6"/>
      <c r="B3720" s="6"/>
      <c r="C3720" s="6"/>
      <c r="D3720" s="6"/>
      <c r="E3720" s="6"/>
      <c r="F3720" s="6" t="s">
        <v>96</v>
      </c>
      <c r="G3720" s="6"/>
      <c r="H3720" s="6" t="b">
        <v>0</v>
      </c>
      <c r="I3720" s="6" t="b">
        <v>0</v>
      </c>
      <c r="J3720" s="6" t="b">
        <v>0</v>
      </c>
      <c r="K3720" s="106"/>
      <c r="L3720" s="43"/>
      <c r="M3720" s="24"/>
      <c r="N3720" s="6"/>
      <c r="O3720" s="6" t="b">
        <v>0</v>
      </c>
      <c r="P3720" s="6"/>
      <c r="Q3720" s="6"/>
      <c r="R3720" s="6"/>
      <c r="S3720" s="6"/>
      <c r="T3720" s="6"/>
      <c r="U3720" s="6"/>
      <c r="V3720" s="6"/>
      <c r="W3720" s="6"/>
      <c r="X3720" s="6"/>
      <c r="Y3720" s="6"/>
      <c r="Z3720" s="43"/>
      <c r="AA3720" s="43"/>
      <c r="AB3720" s="43" t="s">
        <v>339</v>
      </c>
      <c r="AC3720" s="6" t="s">
        <v>339</v>
      </c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</row>
    <row r="3721">
      <c r="A3721" s="6"/>
      <c r="B3721" s="6"/>
      <c r="C3721" s="6"/>
      <c r="D3721" s="6"/>
      <c r="E3721" s="6"/>
      <c r="F3721" s="6" t="s">
        <v>96</v>
      </c>
      <c r="G3721" s="6"/>
      <c r="H3721" s="6" t="b">
        <v>0</v>
      </c>
      <c r="I3721" s="6" t="b">
        <v>0</v>
      </c>
      <c r="J3721" s="6" t="b">
        <v>0</v>
      </c>
      <c r="K3721" s="106"/>
      <c r="L3721" s="43"/>
      <c r="M3721" s="24"/>
      <c r="N3721" s="6"/>
      <c r="O3721" s="6" t="b">
        <v>0</v>
      </c>
      <c r="P3721" s="6"/>
      <c r="Q3721" s="6"/>
      <c r="R3721" s="6"/>
      <c r="S3721" s="6"/>
      <c r="T3721" s="6"/>
      <c r="U3721" s="6"/>
      <c r="V3721" s="6"/>
      <c r="W3721" s="6"/>
      <c r="X3721" s="6"/>
      <c r="Y3721" s="6"/>
      <c r="Z3721" s="43"/>
      <c r="AA3721" s="43"/>
      <c r="AB3721" s="43" t="s">
        <v>339</v>
      </c>
      <c r="AC3721" s="6" t="s">
        <v>339</v>
      </c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</row>
    <row r="3722">
      <c r="A3722" s="6"/>
      <c r="B3722" s="6"/>
      <c r="C3722" s="6"/>
      <c r="D3722" s="6"/>
      <c r="E3722" s="6"/>
      <c r="F3722" s="6" t="s">
        <v>96</v>
      </c>
      <c r="G3722" s="6"/>
      <c r="H3722" s="6" t="b">
        <v>0</v>
      </c>
      <c r="I3722" s="6" t="b">
        <v>0</v>
      </c>
      <c r="J3722" s="6" t="b">
        <v>0</v>
      </c>
      <c r="K3722" s="106"/>
      <c r="L3722" s="43"/>
      <c r="M3722" s="24"/>
      <c r="N3722" s="6"/>
      <c r="O3722" s="6" t="b">
        <v>0</v>
      </c>
      <c r="P3722" s="6"/>
      <c r="Q3722" s="6"/>
      <c r="R3722" s="6"/>
      <c r="S3722" s="6"/>
      <c r="T3722" s="6"/>
      <c r="U3722" s="6"/>
      <c r="V3722" s="6"/>
      <c r="W3722" s="6"/>
      <c r="X3722" s="6"/>
      <c r="Y3722" s="6"/>
      <c r="Z3722" s="43"/>
      <c r="AA3722" s="43"/>
      <c r="AB3722" s="43" t="s">
        <v>339</v>
      </c>
      <c r="AC3722" s="6" t="s">
        <v>339</v>
      </c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</row>
    <row r="3723">
      <c r="A3723" s="6"/>
      <c r="B3723" s="6"/>
      <c r="C3723" s="6"/>
      <c r="D3723" s="6"/>
      <c r="E3723" s="6"/>
      <c r="F3723" s="6" t="s">
        <v>96</v>
      </c>
      <c r="G3723" s="6"/>
      <c r="H3723" s="6" t="b">
        <v>0</v>
      </c>
      <c r="I3723" s="6" t="b">
        <v>0</v>
      </c>
      <c r="J3723" s="6" t="b">
        <v>0</v>
      </c>
      <c r="K3723" s="106"/>
      <c r="L3723" s="43"/>
      <c r="M3723" s="24"/>
      <c r="N3723" s="6"/>
      <c r="O3723" s="6" t="b">
        <v>0</v>
      </c>
      <c r="P3723" s="6"/>
      <c r="Q3723" s="6"/>
      <c r="R3723" s="6"/>
      <c r="S3723" s="6"/>
      <c r="T3723" s="6"/>
      <c r="U3723" s="6"/>
      <c r="V3723" s="6"/>
      <c r="W3723" s="6"/>
      <c r="X3723" s="6"/>
      <c r="Y3723" s="6"/>
      <c r="Z3723" s="43"/>
      <c r="AA3723" s="43"/>
      <c r="AB3723" s="43" t="s">
        <v>339</v>
      </c>
      <c r="AC3723" s="6" t="s">
        <v>339</v>
      </c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</row>
    <row r="3724">
      <c r="A3724" s="6"/>
      <c r="B3724" s="6"/>
      <c r="C3724" s="6"/>
      <c r="D3724" s="6"/>
      <c r="E3724" s="6"/>
      <c r="F3724" s="6" t="s">
        <v>96</v>
      </c>
      <c r="G3724" s="6"/>
      <c r="H3724" s="6" t="b">
        <v>0</v>
      </c>
      <c r="I3724" s="6" t="b">
        <v>0</v>
      </c>
      <c r="J3724" s="6" t="b">
        <v>0</v>
      </c>
      <c r="K3724" s="106"/>
      <c r="L3724" s="43"/>
      <c r="M3724" s="24"/>
      <c r="N3724" s="6"/>
      <c r="O3724" s="6" t="b">
        <v>0</v>
      </c>
      <c r="P3724" s="6"/>
      <c r="Q3724" s="6"/>
      <c r="R3724" s="6"/>
      <c r="S3724" s="6"/>
      <c r="T3724" s="6"/>
      <c r="U3724" s="6"/>
      <c r="V3724" s="6"/>
      <c r="W3724" s="6"/>
      <c r="X3724" s="6"/>
      <c r="Y3724" s="6"/>
      <c r="Z3724" s="43"/>
      <c r="AA3724" s="43"/>
      <c r="AB3724" s="43" t="s">
        <v>339</v>
      </c>
      <c r="AC3724" s="6" t="s">
        <v>339</v>
      </c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</row>
    <row r="3725">
      <c r="A3725" s="6"/>
      <c r="B3725" s="6"/>
      <c r="C3725" s="6"/>
      <c r="D3725" s="6"/>
      <c r="E3725" s="6"/>
      <c r="F3725" s="6" t="s">
        <v>96</v>
      </c>
      <c r="G3725" s="6"/>
      <c r="H3725" s="6" t="b">
        <v>0</v>
      </c>
      <c r="I3725" s="6" t="b">
        <v>0</v>
      </c>
      <c r="J3725" s="6" t="b">
        <v>0</v>
      </c>
      <c r="K3725" s="106"/>
      <c r="L3725" s="43"/>
      <c r="M3725" s="24"/>
      <c r="N3725" s="6"/>
      <c r="O3725" s="6" t="b">
        <v>0</v>
      </c>
      <c r="P3725" s="6"/>
      <c r="Q3725" s="6"/>
      <c r="R3725" s="6"/>
      <c r="S3725" s="6"/>
      <c r="T3725" s="6"/>
      <c r="U3725" s="6"/>
      <c r="V3725" s="6"/>
      <c r="W3725" s="6"/>
      <c r="X3725" s="6"/>
      <c r="Y3725" s="6"/>
      <c r="Z3725" s="43"/>
      <c r="AA3725" s="43"/>
      <c r="AB3725" s="43" t="s">
        <v>339</v>
      </c>
      <c r="AC3725" s="6" t="s">
        <v>339</v>
      </c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/>
      <c r="AR3725" s="6"/>
    </row>
    <row r="3726">
      <c r="A3726" s="6"/>
      <c r="B3726" s="6"/>
      <c r="C3726" s="6"/>
      <c r="D3726" s="6"/>
      <c r="E3726" s="6"/>
      <c r="F3726" s="6" t="s">
        <v>96</v>
      </c>
      <c r="G3726" s="6"/>
      <c r="H3726" s="6" t="b">
        <v>0</v>
      </c>
      <c r="I3726" s="6" t="b">
        <v>0</v>
      </c>
      <c r="J3726" s="6" t="b">
        <v>0</v>
      </c>
      <c r="K3726" s="106"/>
      <c r="L3726" s="43"/>
      <c r="M3726" s="24"/>
      <c r="N3726" s="6"/>
      <c r="O3726" s="6" t="b">
        <v>0</v>
      </c>
      <c r="P3726" s="6"/>
      <c r="Q3726" s="6"/>
      <c r="R3726" s="6"/>
      <c r="S3726" s="6"/>
      <c r="T3726" s="6"/>
      <c r="U3726" s="6"/>
      <c r="V3726" s="6"/>
      <c r="W3726" s="6"/>
      <c r="X3726" s="6"/>
      <c r="Y3726" s="6"/>
      <c r="Z3726" s="43"/>
      <c r="AA3726" s="43"/>
      <c r="AB3726" s="43" t="s">
        <v>339</v>
      </c>
      <c r="AC3726" s="6" t="s">
        <v>339</v>
      </c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</row>
    <row r="3727">
      <c r="A3727" s="6"/>
      <c r="B3727" s="6"/>
      <c r="C3727" s="6"/>
      <c r="D3727" s="6"/>
      <c r="E3727" s="6"/>
      <c r="F3727" s="6" t="s">
        <v>96</v>
      </c>
      <c r="G3727" s="6"/>
      <c r="H3727" s="6" t="b">
        <v>0</v>
      </c>
      <c r="I3727" s="6" t="b">
        <v>0</v>
      </c>
      <c r="J3727" s="6" t="b">
        <v>0</v>
      </c>
      <c r="K3727" s="106"/>
      <c r="L3727" s="43"/>
      <c r="M3727" s="24"/>
      <c r="N3727" s="6"/>
      <c r="O3727" s="6" t="b">
        <v>0</v>
      </c>
      <c r="P3727" s="6"/>
      <c r="Q3727" s="6"/>
      <c r="R3727" s="6"/>
      <c r="S3727" s="6"/>
      <c r="T3727" s="6"/>
      <c r="U3727" s="6"/>
      <c r="V3727" s="6"/>
      <c r="W3727" s="6"/>
      <c r="X3727" s="6"/>
      <c r="Y3727" s="6"/>
      <c r="Z3727" s="43"/>
      <c r="AA3727" s="43"/>
      <c r="AB3727" s="43" t="s">
        <v>339</v>
      </c>
      <c r="AC3727" s="6" t="s">
        <v>339</v>
      </c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</row>
    <row r="3728">
      <c r="A3728" s="6"/>
      <c r="B3728" s="6"/>
      <c r="C3728" s="6"/>
      <c r="D3728" s="6"/>
      <c r="E3728" s="6"/>
      <c r="F3728" s="6" t="s">
        <v>96</v>
      </c>
      <c r="G3728" s="6"/>
      <c r="H3728" s="6" t="b">
        <v>0</v>
      </c>
      <c r="I3728" s="6" t="b">
        <v>0</v>
      </c>
      <c r="J3728" s="6" t="b">
        <v>0</v>
      </c>
      <c r="K3728" s="106"/>
      <c r="L3728" s="43"/>
      <c r="M3728" s="24"/>
      <c r="N3728" s="6"/>
      <c r="O3728" s="6" t="b">
        <v>0</v>
      </c>
      <c r="P3728" s="6"/>
      <c r="Q3728" s="6"/>
      <c r="R3728" s="6"/>
      <c r="S3728" s="6"/>
      <c r="T3728" s="6"/>
      <c r="U3728" s="6"/>
      <c r="V3728" s="6"/>
      <c r="W3728" s="6"/>
      <c r="X3728" s="6"/>
      <c r="Y3728" s="6"/>
      <c r="Z3728" s="43"/>
      <c r="AA3728" s="43"/>
      <c r="AB3728" s="43" t="s">
        <v>339</v>
      </c>
      <c r="AC3728" s="6" t="s">
        <v>339</v>
      </c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</row>
    <row r="3729">
      <c r="A3729" s="6"/>
      <c r="B3729" s="6"/>
      <c r="C3729" s="6"/>
      <c r="D3729" s="6"/>
      <c r="E3729" s="6"/>
      <c r="F3729" s="6" t="s">
        <v>96</v>
      </c>
      <c r="G3729" s="6"/>
      <c r="H3729" s="6" t="b">
        <v>0</v>
      </c>
      <c r="I3729" s="6" t="b">
        <v>0</v>
      </c>
      <c r="J3729" s="6" t="b">
        <v>0</v>
      </c>
      <c r="K3729" s="106"/>
      <c r="L3729" s="43"/>
      <c r="M3729" s="24"/>
      <c r="N3729" s="6"/>
      <c r="O3729" s="6" t="b">
        <v>0</v>
      </c>
      <c r="P3729" s="6"/>
      <c r="Q3729" s="6"/>
      <c r="R3729" s="6"/>
      <c r="S3729" s="6"/>
      <c r="T3729" s="6"/>
      <c r="U3729" s="6"/>
      <c r="V3729" s="6"/>
      <c r="W3729" s="6"/>
      <c r="X3729" s="6"/>
      <c r="Y3729" s="6"/>
      <c r="Z3729" s="43"/>
      <c r="AA3729" s="43"/>
      <c r="AB3729" s="43" t="s">
        <v>339</v>
      </c>
      <c r="AC3729" s="6" t="s">
        <v>339</v>
      </c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</row>
    <row r="3730">
      <c r="A3730" s="6"/>
      <c r="B3730" s="6"/>
      <c r="C3730" s="6"/>
      <c r="D3730" s="6"/>
      <c r="E3730" s="6"/>
      <c r="F3730" s="6" t="s">
        <v>96</v>
      </c>
      <c r="G3730" s="6"/>
      <c r="H3730" s="6" t="b">
        <v>0</v>
      </c>
      <c r="I3730" s="6" t="b">
        <v>0</v>
      </c>
      <c r="J3730" s="6" t="b">
        <v>0</v>
      </c>
      <c r="K3730" s="106"/>
      <c r="L3730" s="43"/>
      <c r="M3730" s="24"/>
      <c r="N3730" s="6"/>
      <c r="O3730" s="6" t="b">
        <v>0</v>
      </c>
      <c r="P3730" s="6"/>
      <c r="Q3730" s="6"/>
      <c r="R3730" s="6"/>
      <c r="S3730" s="6"/>
      <c r="T3730" s="6"/>
      <c r="U3730" s="6"/>
      <c r="V3730" s="6"/>
      <c r="W3730" s="6"/>
      <c r="X3730" s="6"/>
      <c r="Y3730" s="6"/>
      <c r="Z3730" s="43"/>
      <c r="AA3730" s="43"/>
      <c r="AB3730" s="43" t="s">
        <v>339</v>
      </c>
      <c r="AC3730" s="6" t="s">
        <v>339</v>
      </c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</row>
    <row r="3731">
      <c r="A3731" s="6"/>
      <c r="B3731" s="6"/>
      <c r="C3731" s="6"/>
      <c r="D3731" s="6"/>
      <c r="E3731" s="6"/>
      <c r="F3731" s="6" t="s">
        <v>96</v>
      </c>
      <c r="G3731" s="6"/>
      <c r="H3731" s="6" t="b">
        <v>0</v>
      </c>
      <c r="I3731" s="6" t="b">
        <v>0</v>
      </c>
      <c r="J3731" s="6" t="b">
        <v>0</v>
      </c>
      <c r="K3731" s="106"/>
      <c r="L3731" s="43"/>
      <c r="M3731" s="24"/>
      <c r="N3731" s="6"/>
      <c r="O3731" s="6" t="b">
        <v>0</v>
      </c>
      <c r="P3731" s="6"/>
      <c r="Q3731" s="6"/>
      <c r="R3731" s="6"/>
      <c r="S3731" s="6"/>
      <c r="T3731" s="6"/>
      <c r="U3731" s="6"/>
      <c r="V3731" s="6"/>
      <c r="W3731" s="6"/>
      <c r="X3731" s="6"/>
      <c r="Y3731" s="6"/>
      <c r="Z3731" s="43"/>
      <c r="AA3731" s="43"/>
      <c r="AB3731" s="43" t="s">
        <v>339</v>
      </c>
      <c r="AC3731" s="6" t="s">
        <v>339</v>
      </c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</row>
    <row r="3732">
      <c r="A3732" s="6"/>
      <c r="B3732" s="6"/>
      <c r="C3732" s="6"/>
      <c r="D3732" s="6"/>
      <c r="E3732" s="6"/>
      <c r="F3732" s="6" t="s">
        <v>96</v>
      </c>
      <c r="G3732" s="6"/>
      <c r="H3732" s="6" t="b">
        <v>0</v>
      </c>
      <c r="I3732" s="6" t="b">
        <v>0</v>
      </c>
      <c r="J3732" s="6" t="b">
        <v>0</v>
      </c>
      <c r="K3732" s="106"/>
      <c r="L3732" s="43"/>
      <c r="M3732" s="24"/>
      <c r="N3732" s="6"/>
      <c r="O3732" s="6" t="b">
        <v>0</v>
      </c>
      <c r="P3732" s="6"/>
      <c r="Q3732" s="6"/>
      <c r="R3732" s="6"/>
      <c r="S3732" s="6"/>
      <c r="T3732" s="6"/>
      <c r="U3732" s="6"/>
      <c r="V3732" s="6"/>
      <c r="W3732" s="6"/>
      <c r="X3732" s="6"/>
      <c r="Y3732" s="6"/>
      <c r="Z3732" s="43"/>
      <c r="AA3732" s="43"/>
      <c r="AB3732" s="43" t="s">
        <v>339</v>
      </c>
      <c r="AC3732" s="6" t="s">
        <v>339</v>
      </c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</row>
    <row r="3733">
      <c r="A3733" s="6"/>
      <c r="B3733" s="6"/>
      <c r="C3733" s="6"/>
      <c r="D3733" s="6"/>
      <c r="E3733" s="6"/>
      <c r="F3733" s="6" t="s">
        <v>96</v>
      </c>
      <c r="G3733" s="6"/>
      <c r="H3733" s="6" t="b">
        <v>0</v>
      </c>
      <c r="I3733" s="6" t="b">
        <v>0</v>
      </c>
      <c r="J3733" s="6" t="b">
        <v>0</v>
      </c>
      <c r="K3733" s="106"/>
      <c r="L3733" s="43"/>
      <c r="M3733" s="24"/>
      <c r="N3733" s="6"/>
      <c r="O3733" s="6" t="b">
        <v>0</v>
      </c>
      <c r="P3733" s="6"/>
      <c r="Q3733" s="6"/>
      <c r="R3733" s="6"/>
      <c r="S3733" s="6"/>
      <c r="T3733" s="6"/>
      <c r="U3733" s="6"/>
      <c r="V3733" s="6"/>
      <c r="W3733" s="6"/>
      <c r="X3733" s="6"/>
      <c r="Y3733" s="6"/>
      <c r="Z3733" s="43"/>
      <c r="AA3733" s="43"/>
      <c r="AB3733" s="43" t="s">
        <v>339</v>
      </c>
      <c r="AC3733" s="6" t="s">
        <v>339</v>
      </c>
      <c r="AD3733" s="6"/>
      <c r="AE3733" s="6"/>
      <c r="AF3733" s="6"/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</row>
    <row r="3734">
      <c r="A3734" s="6"/>
      <c r="B3734" s="6"/>
      <c r="C3734" s="6"/>
      <c r="D3734" s="6"/>
      <c r="E3734" s="6"/>
      <c r="F3734" s="6" t="s">
        <v>96</v>
      </c>
      <c r="G3734" s="6"/>
      <c r="H3734" s="6" t="b">
        <v>0</v>
      </c>
      <c r="I3734" s="6" t="b">
        <v>0</v>
      </c>
      <c r="J3734" s="6" t="b">
        <v>0</v>
      </c>
      <c r="K3734" s="106"/>
      <c r="L3734" s="43"/>
      <c r="M3734" s="24"/>
      <c r="N3734" s="6"/>
      <c r="O3734" s="6" t="b">
        <v>0</v>
      </c>
      <c r="P3734" s="6"/>
      <c r="Q3734" s="6"/>
      <c r="R3734" s="6"/>
      <c r="S3734" s="6"/>
      <c r="T3734" s="6"/>
      <c r="U3734" s="6"/>
      <c r="V3734" s="6"/>
      <c r="W3734" s="6"/>
      <c r="X3734" s="6"/>
      <c r="Y3734" s="6"/>
      <c r="Z3734" s="43"/>
      <c r="AA3734" s="43"/>
      <c r="AB3734" s="43" t="s">
        <v>339</v>
      </c>
      <c r="AC3734" s="6" t="s">
        <v>339</v>
      </c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</row>
    <row r="3735">
      <c r="A3735" s="6"/>
      <c r="B3735" s="6"/>
      <c r="C3735" s="6"/>
      <c r="D3735" s="6"/>
      <c r="E3735" s="6"/>
      <c r="F3735" s="6" t="s">
        <v>96</v>
      </c>
      <c r="G3735" s="6"/>
      <c r="H3735" s="6" t="b">
        <v>0</v>
      </c>
      <c r="I3735" s="6" t="b">
        <v>0</v>
      </c>
      <c r="J3735" s="6" t="b">
        <v>0</v>
      </c>
      <c r="K3735" s="106"/>
      <c r="L3735" s="43"/>
      <c r="M3735" s="24"/>
      <c r="N3735" s="6"/>
      <c r="O3735" s="6" t="b">
        <v>0</v>
      </c>
      <c r="P3735" s="6"/>
      <c r="Q3735" s="6"/>
      <c r="R3735" s="6"/>
      <c r="S3735" s="6"/>
      <c r="T3735" s="6"/>
      <c r="U3735" s="6"/>
      <c r="V3735" s="6"/>
      <c r="W3735" s="6"/>
      <c r="X3735" s="6"/>
      <c r="Y3735" s="6"/>
      <c r="Z3735" s="43"/>
      <c r="AA3735" s="43"/>
      <c r="AB3735" s="43" t="s">
        <v>339</v>
      </c>
      <c r="AC3735" s="6" t="s">
        <v>339</v>
      </c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</row>
    <row r="3736">
      <c r="A3736" s="6"/>
      <c r="B3736" s="6"/>
      <c r="C3736" s="6"/>
      <c r="D3736" s="6"/>
      <c r="E3736" s="6"/>
      <c r="F3736" s="6" t="s">
        <v>96</v>
      </c>
      <c r="G3736" s="6"/>
      <c r="H3736" s="6" t="b">
        <v>0</v>
      </c>
      <c r="I3736" s="6" t="b">
        <v>0</v>
      </c>
      <c r="J3736" s="6" t="b">
        <v>0</v>
      </c>
      <c r="K3736" s="106"/>
      <c r="L3736" s="43"/>
      <c r="M3736" s="24"/>
      <c r="N3736" s="6"/>
      <c r="O3736" s="6" t="b">
        <v>0</v>
      </c>
      <c r="P3736" s="6"/>
      <c r="Q3736" s="6"/>
      <c r="R3736" s="6"/>
      <c r="S3736" s="6"/>
      <c r="T3736" s="6"/>
      <c r="U3736" s="6"/>
      <c r="V3736" s="6"/>
      <c r="W3736" s="6"/>
      <c r="X3736" s="6"/>
      <c r="Y3736" s="6"/>
      <c r="Z3736" s="43"/>
      <c r="AA3736" s="43"/>
      <c r="AB3736" s="43" t="s">
        <v>339</v>
      </c>
      <c r="AC3736" s="6" t="s">
        <v>339</v>
      </c>
      <c r="AD3736" s="6"/>
      <c r="AE3736" s="6"/>
      <c r="AF3736" s="6"/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</row>
    <row r="3737">
      <c r="A3737" s="6"/>
      <c r="B3737" s="6"/>
      <c r="C3737" s="6"/>
      <c r="D3737" s="6"/>
      <c r="E3737" s="6"/>
      <c r="F3737" s="6" t="s">
        <v>96</v>
      </c>
      <c r="G3737" s="6"/>
      <c r="H3737" s="6" t="b">
        <v>0</v>
      </c>
      <c r="I3737" s="6" t="b">
        <v>0</v>
      </c>
      <c r="J3737" s="6" t="b">
        <v>0</v>
      </c>
      <c r="K3737" s="106"/>
      <c r="L3737" s="43"/>
      <c r="M3737" s="24"/>
      <c r="N3737" s="6"/>
      <c r="O3737" s="6" t="b">
        <v>0</v>
      </c>
      <c r="P3737" s="6"/>
      <c r="Q3737" s="6"/>
      <c r="R3737" s="6"/>
      <c r="S3737" s="6"/>
      <c r="T3737" s="6"/>
      <c r="U3737" s="6"/>
      <c r="V3737" s="6"/>
      <c r="W3737" s="6"/>
      <c r="X3737" s="6"/>
      <c r="Y3737" s="6"/>
      <c r="Z3737" s="43"/>
      <c r="AA3737" s="43"/>
      <c r="AB3737" s="43" t="s">
        <v>339</v>
      </c>
      <c r="AC3737" s="6" t="s">
        <v>339</v>
      </c>
      <c r="AD3737" s="6"/>
      <c r="AE3737" s="6"/>
      <c r="AF3737" s="6"/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</row>
    <row r="3738">
      <c r="A3738" s="6"/>
      <c r="B3738" s="6"/>
      <c r="C3738" s="6"/>
      <c r="D3738" s="6"/>
      <c r="E3738" s="6"/>
      <c r="F3738" s="6" t="s">
        <v>96</v>
      </c>
      <c r="G3738" s="6"/>
      <c r="H3738" s="6" t="b">
        <v>0</v>
      </c>
      <c r="I3738" s="6" t="b">
        <v>0</v>
      </c>
      <c r="J3738" s="6" t="b">
        <v>0</v>
      </c>
      <c r="K3738" s="106"/>
      <c r="L3738" s="43"/>
      <c r="M3738" s="24"/>
      <c r="N3738" s="6"/>
      <c r="O3738" s="6" t="b">
        <v>0</v>
      </c>
      <c r="P3738" s="6"/>
      <c r="Q3738" s="6"/>
      <c r="R3738" s="6"/>
      <c r="S3738" s="6"/>
      <c r="T3738" s="6"/>
      <c r="U3738" s="6"/>
      <c r="V3738" s="6"/>
      <c r="W3738" s="6"/>
      <c r="X3738" s="6"/>
      <c r="Y3738" s="6"/>
      <c r="Z3738" s="43"/>
      <c r="AA3738" s="43"/>
      <c r="AB3738" s="43" t="s">
        <v>339</v>
      </c>
      <c r="AC3738" s="6" t="s">
        <v>339</v>
      </c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</row>
    <row r="3739">
      <c r="A3739" s="6"/>
      <c r="B3739" s="6"/>
      <c r="C3739" s="6"/>
      <c r="D3739" s="6"/>
      <c r="E3739" s="6"/>
      <c r="F3739" s="6" t="s">
        <v>96</v>
      </c>
      <c r="G3739" s="6"/>
      <c r="H3739" s="6" t="b">
        <v>0</v>
      </c>
      <c r="I3739" s="6" t="b">
        <v>0</v>
      </c>
      <c r="J3739" s="6" t="b">
        <v>0</v>
      </c>
      <c r="K3739" s="106"/>
      <c r="L3739" s="43"/>
      <c r="M3739" s="24"/>
      <c r="N3739" s="6"/>
      <c r="O3739" s="6" t="b">
        <v>0</v>
      </c>
      <c r="P3739" s="6"/>
      <c r="Q3739" s="6"/>
      <c r="R3739" s="6"/>
      <c r="S3739" s="6"/>
      <c r="T3739" s="6"/>
      <c r="U3739" s="6"/>
      <c r="V3739" s="6"/>
      <c r="W3739" s="6"/>
      <c r="X3739" s="6"/>
      <c r="Y3739" s="6"/>
      <c r="Z3739" s="43"/>
      <c r="AA3739" s="43"/>
      <c r="AB3739" s="43" t="s">
        <v>339</v>
      </c>
      <c r="AC3739" s="6" t="s">
        <v>339</v>
      </c>
      <c r="AD3739" s="6"/>
      <c r="AE3739" s="6"/>
      <c r="AF3739" s="6"/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</row>
    <row r="3740">
      <c r="A3740" s="6"/>
      <c r="B3740" s="6"/>
      <c r="C3740" s="6"/>
      <c r="D3740" s="6"/>
      <c r="E3740" s="6"/>
      <c r="F3740" s="6" t="s">
        <v>96</v>
      </c>
      <c r="G3740" s="6"/>
      <c r="H3740" s="6" t="b">
        <v>0</v>
      </c>
      <c r="I3740" s="6" t="b">
        <v>0</v>
      </c>
      <c r="J3740" s="6" t="b">
        <v>0</v>
      </c>
      <c r="K3740" s="106"/>
      <c r="L3740" s="43"/>
      <c r="M3740" s="24"/>
      <c r="N3740" s="6"/>
      <c r="O3740" s="6" t="b">
        <v>0</v>
      </c>
      <c r="P3740" s="6"/>
      <c r="Q3740" s="6"/>
      <c r="R3740" s="6"/>
      <c r="S3740" s="6"/>
      <c r="T3740" s="6"/>
      <c r="U3740" s="6"/>
      <c r="V3740" s="6"/>
      <c r="W3740" s="6"/>
      <c r="X3740" s="6"/>
      <c r="Y3740" s="6"/>
      <c r="Z3740" s="43"/>
      <c r="AA3740" s="43"/>
      <c r="AB3740" s="43" t="s">
        <v>339</v>
      </c>
      <c r="AC3740" s="6" t="s">
        <v>339</v>
      </c>
      <c r="AD3740" s="6"/>
      <c r="AE3740" s="6"/>
      <c r="AF3740" s="6"/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</row>
    <row r="3741">
      <c r="A3741" s="6"/>
      <c r="B3741" s="6"/>
      <c r="C3741" s="6"/>
      <c r="D3741" s="6"/>
      <c r="E3741" s="6"/>
      <c r="F3741" s="6" t="s">
        <v>96</v>
      </c>
      <c r="G3741" s="6"/>
      <c r="H3741" s="6" t="b">
        <v>0</v>
      </c>
      <c r="I3741" s="6" t="b">
        <v>0</v>
      </c>
      <c r="J3741" s="6" t="b">
        <v>0</v>
      </c>
      <c r="K3741" s="106"/>
      <c r="L3741" s="43"/>
      <c r="M3741" s="24"/>
      <c r="N3741" s="6"/>
      <c r="O3741" s="6" t="b">
        <v>0</v>
      </c>
      <c r="P3741" s="6"/>
      <c r="Q3741" s="6"/>
      <c r="R3741" s="6"/>
      <c r="S3741" s="6"/>
      <c r="T3741" s="6"/>
      <c r="U3741" s="6"/>
      <c r="V3741" s="6"/>
      <c r="W3741" s="6"/>
      <c r="X3741" s="6"/>
      <c r="Y3741" s="6"/>
      <c r="Z3741" s="43"/>
      <c r="AA3741" s="43"/>
      <c r="AB3741" s="43" t="s">
        <v>339</v>
      </c>
      <c r="AC3741" s="6" t="s">
        <v>339</v>
      </c>
      <c r="AD3741" s="6"/>
      <c r="AE3741" s="6"/>
      <c r="AF3741" s="6"/>
      <c r="AG3741" s="6"/>
      <c r="AH3741" s="6"/>
      <c r="AI3741" s="6"/>
      <c r="AJ3741" s="6"/>
      <c r="AK3741" s="6"/>
      <c r="AL3741" s="6"/>
      <c r="AM3741" s="6"/>
      <c r="AN3741" s="6"/>
      <c r="AO3741" s="6"/>
      <c r="AP3741" s="6"/>
      <c r="AQ3741" s="6"/>
      <c r="AR3741" s="6"/>
    </row>
    <row r="3742">
      <c r="A3742" s="6"/>
      <c r="B3742" s="6"/>
      <c r="C3742" s="6"/>
      <c r="D3742" s="6"/>
      <c r="E3742" s="6"/>
      <c r="F3742" s="6" t="s">
        <v>96</v>
      </c>
      <c r="G3742" s="6"/>
      <c r="H3742" s="6" t="b">
        <v>0</v>
      </c>
      <c r="I3742" s="6" t="b">
        <v>0</v>
      </c>
      <c r="J3742" s="6" t="b">
        <v>0</v>
      </c>
      <c r="K3742" s="106"/>
      <c r="L3742" s="43"/>
      <c r="M3742" s="24"/>
      <c r="N3742" s="6"/>
      <c r="O3742" s="6" t="b">
        <v>0</v>
      </c>
      <c r="P3742" s="6"/>
      <c r="Q3742" s="6"/>
      <c r="R3742" s="6"/>
      <c r="S3742" s="6"/>
      <c r="T3742" s="6"/>
      <c r="U3742" s="6"/>
      <c r="V3742" s="6"/>
      <c r="W3742" s="6"/>
      <c r="X3742" s="6"/>
      <c r="Y3742" s="6"/>
      <c r="Z3742" s="43"/>
      <c r="AA3742" s="43"/>
      <c r="AB3742" s="43" t="s">
        <v>339</v>
      </c>
      <c r="AC3742" s="6" t="s">
        <v>339</v>
      </c>
      <c r="AD3742" s="6"/>
      <c r="AE3742" s="6"/>
      <c r="AF3742" s="6"/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</row>
    <row r="3743">
      <c r="A3743" s="6"/>
      <c r="B3743" s="6"/>
      <c r="C3743" s="6"/>
      <c r="D3743" s="6"/>
      <c r="E3743" s="6"/>
      <c r="F3743" s="6" t="s">
        <v>96</v>
      </c>
      <c r="G3743" s="6"/>
      <c r="H3743" s="6" t="b">
        <v>0</v>
      </c>
      <c r="I3743" s="6" t="b">
        <v>0</v>
      </c>
      <c r="J3743" s="6" t="b">
        <v>0</v>
      </c>
      <c r="K3743" s="106"/>
      <c r="L3743" s="43"/>
      <c r="M3743" s="24"/>
      <c r="N3743" s="6"/>
      <c r="O3743" s="6" t="b">
        <v>0</v>
      </c>
      <c r="P3743" s="6"/>
      <c r="Q3743" s="6"/>
      <c r="R3743" s="6"/>
      <c r="S3743" s="6"/>
      <c r="T3743" s="6"/>
      <c r="U3743" s="6"/>
      <c r="V3743" s="6"/>
      <c r="W3743" s="6"/>
      <c r="X3743" s="6"/>
      <c r="Y3743" s="6"/>
      <c r="Z3743" s="43"/>
      <c r="AA3743" s="43"/>
      <c r="AB3743" s="43" t="s">
        <v>339</v>
      </c>
      <c r="AC3743" s="6" t="s">
        <v>339</v>
      </c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</row>
    <row r="3744">
      <c r="A3744" s="6"/>
      <c r="B3744" s="6"/>
      <c r="C3744" s="6"/>
      <c r="D3744" s="6"/>
      <c r="E3744" s="6"/>
      <c r="F3744" s="6" t="s">
        <v>96</v>
      </c>
      <c r="G3744" s="6"/>
      <c r="H3744" s="6" t="b">
        <v>0</v>
      </c>
      <c r="I3744" s="6" t="b">
        <v>0</v>
      </c>
      <c r="J3744" s="6" t="b">
        <v>0</v>
      </c>
      <c r="K3744" s="106"/>
      <c r="L3744" s="43"/>
      <c r="M3744" s="24"/>
      <c r="N3744" s="6"/>
      <c r="O3744" s="6" t="b">
        <v>0</v>
      </c>
      <c r="P3744" s="6"/>
      <c r="Q3744" s="6"/>
      <c r="R3744" s="6"/>
      <c r="S3744" s="6"/>
      <c r="T3744" s="6"/>
      <c r="U3744" s="6"/>
      <c r="V3744" s="6"/>
      <c r="W3744" s="6"/>
      <c r="X3744" s="6"/>
      <c r="Y3744" s="6"/>
      <c r="Z3744" s="43"/>
      <c r="AA3744" s="43"/>
      <c r="AB3744" s="43" t="s">
        <v>339</v>
      </c>
      <c r="AC3744" s="6" t="s">
        <v>339</v>
      </c>
      <c r="AD3744" s="6"/>
      <c r="AE3744" s="6"/>
      <c r="AF3744" s="6"/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</row>
    <row r="3745">
      <c r="A3745" s="6"/>
      <c r="B3745" s="6"/>
      <c r="C3745" s="6"/>
      <c r="D3745" s="6"/>
      <c r="E3745" s="6"/>
      <c r="F3745" s="6" t="s">
        <v>96</v>
      </c>
      <c r="G3745" s="6"/>
      <c r="H3745" s="6" t="b">
        <v>0</v>
      </c>
      <c r="I3745" s="6" t="b">
        <v>0</v>
      </c>
      <c r="J3745" s="6" t="b">
        <v>0</v>
      </c>
      <c r="K3745" s="106"/>
      <c r="L3745" s="43"/>
      <c r="M3745" s="24"/>
      <c r="N3745" s="6"/>
      <c r="O3745" s="6" t="b">
        <v>0</v>
      </c>
      <c r="P3745" s="6"/>
      <c r="Q3745" s="6"/>
      <c r="R3745" s="6"/>
      <c r="S3745" s="6"/>
      <c r="T3745" s="6"/>
      <c r="U3745" s="6"/>
      <c r="V3745" s="6"/>
      <c r="W3745" s="6"/>
      <c r="X3745" s="6"/>
      <c r="Y3745" s="6"/>
      <c r="Z3745" s="43"/>
      <c r="AA3745" s="43"/>
      <c r="AB3745" s="43" t="s">
        <v>339</v>
      </c>
      <c r="AC3745" s="6" t="s">
        <v>339</v>
      </c>
      <c r="AD3745" s="6"/>
      <c r="AE3745" s="6"/>
      <c r="AF3745" s="6"/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</row>
    <row r="3746">
      <c r="A3746" s="6"/>
      <c r="B3746" s="6"/>
      <c r="C3746" s="6"/>
      <c r="D3746" s="6"/>
      <c r="E3746" s="6"/>
      <c r="F3746" s="6" t="s">
        <v>96</v>
      </c>
      <c r="G3746" s="6"/>
      <c r="H3746" s="6" t="b">
        <v>0</v>
      </c>
      <c r="I3746" s="6" t="b">
        <v>0</v>
      </c>
      <c r="J3746" s="6" t="b">
        <v>0</v>
      </c>
      <c r="K3746" s="106"/>
      <c r="L3746" s="43"/>
      <c r="M3746" s="24"/>
      <c r="N3746" s="6"/>
      <c r="O3746" s="6" t="b">
        <v>0</v>
      </c>
      <c r="P3746" s="6"/>
      <c r="Q3746" s="6"/>
      <c r="R3746" s="6"/>
      <c r="S3746" s="6"/>
      <c r="T3746" s="6"/>
      <c r="U3746" s="6"/>
      <c r="V3746" s="6"/>
      <c r="W3746" s="6"/>
      <c r="X3746" s="6"/>
      <c r="Y3746" s="6"/>
      <c r="Z3746" s="43"/>
      <c r="AA3746" s="43"/>
      <c r="AB3746" s="43" t="s">
        <v>339</v>
      </c>
      <c r="AC3746" s="6" t="s">
        <v>339</v>
      </c>
      <c r="AD3746" s="6"/>
      <c r="AE3746" s="6"/>
      <c r="AF3746" s="6"/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</row>
    <row r="3747">
      <c r="A3747" s="6"/>
      <c r="B3747" s="6"/>
      <c r="C3747" s="6"/>
      <c r="D3747" s="6"/>
      <c r="E3747" s="6"/>
      <c r="F3747" s="6" t="s">
        <v>96</v>
      </c>
      <c r="G3747" s="6"/>
      <c r="H3747" s="6" t="b">
        <v>0</v>
      </c>
      <c r="I3747" s="6" t="b">
        <v>0</v>
      </c>
      <c r="J3747" s="6" t="b">
        <v>0</v>
      </c>
      <c r="K3747" s="106"/>
      <c r="L3747" s="43"/>
      <c r="M3747" s="24"/>
      <c r="N3747" s="6"/>
      <c r="O3747" s="6" t="b">
        <v>0</v>
      </c>
      <c r="P3747" s="6"/>
      <c r="Q3747" s="6"/>
      <c r="R3747" s="6"/>
      <c r="S3747" s="6"/>
      <c r="T3747" s="6"/>
      <c r="U3747" s="6"/>
      <c r="V3747" s="6"/>
      <c r="W3747" s="6"/>
      <c r="X3747" s="6"/>
      <c r="Y3747" s="6"/>
      <c r="Z3747" s="43"/>
      <c r="AA3747" s="43"/>
      <c r="AB3747" s="43" t="s">
        <v>339</v>
      </c>
      <c r="AC3747" s="6" t="s">
        <v>339</v>
      </c>
      <c r="AD3747" s="6"/>
      <c r="AE3747" s="6"/>
      <c r="AF3747" s="6"/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</row>
    <row r="3748">
      <c r="A3748" s="6"/>
      <c r="B3748" s="6"/>
      <c r="C3748" s="6"/>
      <c r="D3748" s="6"/>
      <c r="E3748" s="6"/>
      <c r="F3748" s="6" t="s">
        <v>96</v>
      </c>
      <c r="G3748" s="6"/>
      <c r="H3748" s="6" t="b">
        <v>0</v>
      </c>
      <c r="I3748" s="6" t="b">
        <v>0</v>
      </c>
      <c r="J3748" s="6" t="b">
        <v>0</v>
      </c>
      <c r="K3748" s="106"/>
      <c r="L3748" s="43"/>
      <c r="M3748" s="24"/>
      <c r="N3748" s="6"/>
      <c r="O3748" s="6" t="b">
        <v>0</v>
      </c>
      <c r="P3748" s="6"/>
      <c r="Q3748" s="6"/>
      <c r="R3748" s="6"/>
      <c r="S3748" s="6"/>
      <c r="T3748" s="6"/>
      <c r="U3748" s="6"/>
      <c r="V3748" s="6"/>
      <c r="W3748" s="6"/>
      <c r="X3748" s="6"/>
      <c r="Y3748" s="6"/>
      <c r="Z3748" s="43"/>
      <c r="AA3748" s="43"/>
      <c r="AB3748" s="43" t="s">
        <v>339</v>
      </c>
      <c r="AC3748" s="6" t="s">
        <v>339</v>
      </c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</row>
    <row r="3749">
      <c r="A3749" s="6"/>
      <c r="B3749" s="6"/>
      <c r="C3749" s="6"/>
      <c r="D3749" s="6"/>
      <c r="E3749" s="6"/>
      <c r="F3749" s="6" t="s">
        <v>96</v>
      </c>
      <c r="G3749" s="6"/>
      <c r="H3749" s="6" t="b">
        <v>0</v>
      </c>
      <c r="I3749" s="6" t="b">
        <v>0</v>
      </c>
      <c r="J3749" s="6" t="b">
        <v>0</v>
      </c>
      <c r="K3749" s="106"/>
      <c r="L3749" s="43"/>
      <c r="M3749" s="24"/>
      <c r="N3749" s="6"/>
      <c r="O3749" s="6" t="b">
        <v>0</v>
      </c>
      <c r="P3749" s="6"/>
      <c r="Q3749" s="6"/>
      <c r="R3749" s="6"/>
      <c r="S3749" s="6"/>
      <c r="T3749" s="6"/>
      <c r="U3749" s="6"/>
      <c r="V3749" s="6"/>
      <c r="W3749" s="6"/>
      <c r="X3749" s="6"/>
      <c r="Y3749" s="6"/>
      <c r="Z3749" s="43"/>
      <c r="AA3749" s="43"/>
      <c r="AB3749" s="43" t="s">
        <v>339</v>
      </c>
      <c r="AC3749" s="6" t="s">
        <v>339</v>
      </c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</row>
    <row r="3750">
      <c r="A3750" s="6"/>
      <c r="B3750" s="6"/>
      <c r="C3750" s="6"/>
      <c r="D3750" s="6"/>
      <c r="E3750" s="6"/>
      <c r="F3750" s="6" t="s">
        <v>96</v>
      </c>
      <c r="G3750" s="6"/>
      <c r="H3750" s="6" t="b">
        <v>0</v>
      </c>
      <c r="I3750" s="6" t="b">
        <v>0</v>
      </c>
      <c r="J3750" s="6" t="b">
        <v>0</v>
      </c>
      <c r="K3750" s="106"/>
      <c r="L3750" s="43"/>
      <c r="M3750" s="24"/>
      <c r="N3750" s="6"/>
      <c r="O3750" s="6" t="b">
        <v>0</v>
      </c>
      <c r="P3750" s="6"/>
      <c r="Q3750" s="6"/>
      <c r="R3750" s="6"/>
      <c r="S3750" s="6"/>
      <c r="T3750" s="6"/>
      <c r="U3750" s="6"/>
      <c r="V3750" s="6"/>
      <c r="W3750" s="6"/>
      <c r="X3750" s="6"/>
      <c r="Y3750" s="6"/>
      <c r="Z3750" s="43"/>
      <c r="AA3750" s="43"/>
      <c r="AB3750" s="43" t="s">
        <v>339</v>
      </c>
      <c r="AC3750" s="6" t="s">
        <v>339</v>
      </c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</row>
    <row r="3751">
      <c r="A3751" s="6"/>
      <c r="B3751" s="6"/>
      <c r="C3751" s="6"/>
      <c r="D3751" s="6"/>
      <c r="E3751" s="6"/>
      <c r="F3751" s="6" t="s">
        <v>96</v>
      </c>
      <c r="G3751" s="6"/>
      <c r="H3751" s="6" t="b">
        <v>0</v>
      </c>
      <c r="I3751" s="6" t="b">
        <v>0</v>
      </c>
      <c r="J3751" s="6" t="b">
        <v>0</v>
      </c>
      <c r="K3751" s="106"/>
      <c r="L3751" s="43"/>
      <c r="M3751" s="24"/>
      <c r="N3751" s="6"/>
      <c r="O3751" s="6" t="b">
        <v>0</v>
      </c>
      <c r="P3751" s="6"/>
      <c r="Q3751" s="6"/>
      <c r="R3751" s="6"/>
      <c r="S3751" s="6"/>
      <c r="T3751" s="6"/>
      <c r="U3751" s="6"/>
      <c r="V3751" s="6"/>
      <c r="W3751" s="6"/>
      <c r="X3751" s="6"/>
      <c r="Y3751" s="6"/>
      <c r="Z3751" s="43"/>
      <c r="AA3751" s="43"/>
      <c r="AB3751" s="43" t="s">
        <v>339</v>
      </c>
      <c r="AC3751" s="6" t="s">
        <v>339</v>
      </c>
      <c r="AD3751" s="6"/>
      <c r="AE3751" s="6"/>
      <c r="AF3751" s="6"/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</row>
    <row r="3752">
      <c r="A3752" s="6"/>
      <c r="B3752" s="6"/>
      <c r="C3752" s="6"/>
      <c r="D3752" s="6"/>
      <c r="E3752" s="6"/>
      <c r="F3752" s="6" t="s">
        <v>96</v>
      </c>
      <c r="G3752" s="6"/>
      <c r="H3752" s="6" t="b">
        <v>0</v>
      </c>
      <c r="I3752" s="6" t="b">
        <v>0</v>
      </c>
      <c r="J3752" s="6" t="b">
        <v>0</v>
      </c>
      <c r="K3752" s="106"/>
      <c r="L3752" s="43"/>
      <c r="M3752" s="24"/>
      <c r="N3752" s="6"/>
      <c r="O3752" s="6" t="b">
        <v>0</v>
      </c>
      <c r="P3752" s="6"/>
      <c r="Q3752" s="6"/>
      <c r="R3752" s="6"/>
      <c r="S3752" s="6"/>
      <c r="T3752" s="6"/>
      <c r="U3752" s="6"/>
      <c r="V3752" s="6"/>
      <c r="W3752" s="6"/>
      <c r="X3752" s="6"/>
      <c r="Y3752" s="6"/>
      <c r="Z3752" s="43"/>
      <c r="AA3752" s="43"/>
      <c r="AB3752" s="43" t="s">
        <v>339</v>
      </c>
      <c r="AC3752" s="6" t="s">
        <v>339</v>
      </c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</row>
    <row r="3753">
      <c r="A3753" s="6"/>
      <c r="B3753" s="6"/>
      <c r="C3753" s="6"/>
      <c r="D3753" s="6"/>
      <c r="E3753" s="6"/>
      <c r="F3753" s="6" t="s">
        <v>96</v>
      </c>
      <c r="G3753" s="6"/>
      <c r="H3753" s="6" t="b">
        <v>0</v>
      </c>
      <c r="I3753" s="6" t="b">
        <v>0</v>
      </c>
      <c r="J3753" s="6" t="b">
        <v>0</v>
      </c>
      <c r="K3753" s="106"/>
      <c r="L3753" s="43"/>
      <c r="M3753" s="24"/>
      <c r="N3753" s="6"/>
      <c r="O3753" s="6" t="b">
        <v>0</v>
      </c>
      <c r="P3753" s="6"/>
      <c r="Q3753" s="6"/>
      <c r="R3753" s="6"/>
      <c r="S3753" s="6"/>
      <c r="T3753" s="6"/>
      <c r="U3753" s="6"/>
      <c r="V3753" s="6"/>
      <c r="W3753" s="6"/>
      <c r="X3753" s="6"/>
      <c r="Y3753" s="6"/>
      <c r="Z3753" s="43"/>
      <c r="AA3753" s="43"/>
      <c r="AB3753" s="43" t="s">
        <v>339</v>
      </c>
      <c r="AC3753" s="6" t="s">
        <v>339</v>
      </c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</row>
    <row r="3754">
      <c r="A3754" s="6"/>
      <c r="B3754" s="6"/>
      <c r="C3754" s="6"/>
      <c r="D3754" s="6"/>
      <c r="E3754" s="6"/>
      <c r="F3754" s="6" t="s">
        <v>96</v>
      </c>
      <c r="G3754" s="6"/>
      <c r="H3754" s="6" t="b">
        <v>0</v>
      </c>
      <c r="I3754" s="6" t="b">
        <v>0</v>
      </c>
      <c r="J3754" s="6" t="b">
        <v>0</v>
      </c>
      <c r="K3754" s="106"/>
      <c r="L3754" s="43"/>
      <c r="M3754" s="24"/>
      <c r="N3754" s="6"/>
      <c r="O3754" s="6" t="b">
        <v>0</v>
      </c>
      <c r="P3754" s="6"/>
      <c r="Q3754" s="6"/>
      <c r="R3754" s="6"/>
      <c r="S3754" s="6"/>
      <c r="T3754" s="6"/>
      <c r="U3754" s="6"/>
      <c r="V3754" s="6"/>
      <c r="W3754" s="6"/>
      <c r="X3754" s="6"/>
      <c r="Y3754" s="6"/>
      <c r="Z3754" s="43"/>
      <c r="AA3754" s="43"/>
      <c r="AB3754" s="43" t="s">
        <v>339</v>
      </c>
      <c r="AC3754" s="6" t="s">
        <v>339</v>
      </c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</row>
    <row r="3755">
      <c r="A3755" s="6"/>
      <c r="B3755" s="6"/>
      <c r="C3755" s="6"/>
      <c r="D3755" s="6"/>
      <c r="E3755" s="6"/>
      <c r="F3755" s="6" t="s">
        <v>96</v>
      </c>
      <c r="G3755" s="6"/>
      <c r="H3755" s="6" t="b">
        <v>0</v>
      </c>
      <c r="I3755" s="6" t="b">
        <v>0</v>
      </c>
      <c r="J3755" s="6" t="b">
        <v>0</v>
      </c>
      <c r="K3755" s="106"/>
      <c r="L3755" s="43"/>
      <c r="M3755" s="24"/>
      <c r="N3755" s="6"/>
      <c r="O3755" s="6" t="b">
        <v>0</v>
      </c>
      <c r="P3755" s="6"/>
      <c r="Q3755" s="6"/>
      <c r="R3755" s="6"/>
      <c r="S3755" s="6"/>
      <c r="T3755" s="6"/>
      <c r="U3755" s="6"/>
      <c r="V3755" s="6"/>
      <c r="W3755" s="6"/>
      <c r="X3755" s="6"/>
      <c r="Y3755" s="6"/>
      <c r="Z3755" s="43"/>
      <c r="AA3755" s="43"/>
      <c r="AB3755" s="43" t="s">
        <v>339</v>
      </c>
      <c r="AC3755" s="6" t="s">
        <v>339</v>
      </c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</row>
    <row r="3756">
      <c r="A3756" s="6"/>
      <c r="B3756" s="6"/>
      <c r="C3756" s="6"/>
      <c r="D3756" s="6"/>
      <c r="E3756" s="6"/>
      <c r="F3756" s="6" t="s">
        <v>96</v>
      </c>
      <c r="G3756" s="6"/>
      <c r="H3756" s="6" t="b">
        <v>0</v>
      </c>
      <c r="I3756" s="6" t="b">
        <v>0</v>
      </c>
      <c r="J3756" s="6" t="b">
        <v>0</v>
      </c>
      <c r="K3756" s="106"/>
      <c r="L3756" s="43"/>
      <c r="M3756" s="24"/>
      <c r="N3756" s="6"/>
      <c r="O3756" s="6" t="b">
        <v>0</v>
      </c>
      <c r="P3756" s="6"/>
      <c r="Q3756" s="6"/>
      <c r="R3756" s="6"/>
      <c r="S3756" s="6"/>
      <c r="T3756" s="6"/>
      <c r="U3756" s="6"/>
      <c r="V3756" s="6"/>
      <c r="W3756" s="6"/>
      <c r="X3756" s="6"/>
      <c r="Y3756" s="6"/>
      <c r="Z3756" s="43"/>
      <c r="AA3756" s="43"/>
      <c r="AB3756" s="43" t="s">
        <v>339</v>
      </c>
      <c r="AC3756" s="6" t="s">
        <v>339</v>
      </c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</row>
    <row r="3757">
      <c r="A3757" s="6"/>
      <c r="B3757" s="6"/>
      <c r="C3757" s="6"/>
      <c r="D3757" s="6"/>
      <c r="E3757" s="6"/>
      <c r="F3757" s="6" t="s">
        <v>96</v>
      </c>
      <c r="G3757" s="6"/>
      <c r="H3757" s="6" t="b">
        <v>0</v>
      </c>
      <c r="I3757" s="6" t="b">
        <v>0</v>
      </c>
      <c r="J3757" s="6" t="b">
        <v>0</v>
      </c>
      <c r="K3757" s="106"/>
      <c r="L3757" s="43"/>
      <c r="M3757" s="24"/>
      <c r="N3757" s="6"/>
      <c r="O3757" s="6" t="b">
        <v>0</v>
      </c>
      <c r="P3757" s="6"/>
      <c r="Q3757" s="6"/>
      <c r="R3757" s="6"/>
      <c r="S3757" s="6"/>
      <c r="T3757" s="6"/>
      <c r="U3757" s="6"/>
      <c r="V3757" s="6"/>
      <c r="W3757" s="6"/>
      <c r="X3757" s="6"/>
      <c r="Y3757" s="6"/>
      <c r="Z3757" s="43"/>
      <c r="AA3757" s="43"/>
      <c r="AB3757" s="43" t="s">
        <v>339</v>
      </c>
      <c r="AC3757" s="6" t="s">
        <v>339</v>
      </c>
      <c r="AD3757" s="6"/>
      <c r="AE3757" s="6"/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</row>
    <row r="3758">
      <c r="A3758" s="6"/>
      <c r="B3758" s="6"/>
      <c r="C3758" s="6"/>
      <c r="D3758" s="6"/>
      <c r="E3758" s="6"/>
      <c r="F3758" s="6" t="s">
        <v>96</v>
      </c>
      <c r="G3758" s="6"/>
      <c r="H3758" s="6" t="b">
        <v>0</v>
      </c>
      <c r="I3758" s="6" t="b">
        <v>0</v>
      </c>
      <c r="J3758" s="6" t="b">
        <v>0</v>
      </c>
      <c r="K3758" s="106"/>
      <c r="L3758" s="43"/>
      <c r="M3758" s="24"/>
      <c r="N3758" s="6"/>
      <c r="O3758" s="6" t="b">
        <v>0</v>
      </c>
      <c r="P3758" s="6"/>
      <c r="Q3758" s="6"/>
      <c r="R3758" s="6"/>
      <c r="S3758" s="6"/>
      <c r="T3758" s="6"/>
      <c r="U3758" s="6"/>
      <c r="V3758" s="6"/>
      <c r="W3758" s="6"/>
      <c r="X3758" s="6"/>
      <c r="Y3758" s="6"/>
      <c r="Z3758" s="43"/>
      <c r="AA3758" s="43"/>
      <c r="AB3758" s="43" t="s">
        <v>339</v>
      </c>
      <c r="AC3758" s="6" t="s">
        <v>339</v>
      </c>
      <c r="AD3758" s="6"/>
      <c r="AE3758" s="6"/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</row>
    <row r="3759">
      <c r="A3759" s="6"/>
      <c r="B3759" s="6"/>
      <c r="C3759" s="6"/>
      <c r="D3759" s="6"/>
      <c r="E3759" s="6"/>
      <c r="F3759" s="6" t="s">
        <v>96</v>
      </c>
      <c r="G3759" s="6"/>
      <c r="H3759" s="6" t="b">
        <v>0</v>
      </c>
      <c r="I3759" s="6" t="b">
        <v>0</v>
      </c>
      <c r="J3759" s="6" t="b">
        <v>0</v>
      </c>
      <c r="K3759" s="106"/>
      <c r="L3759" s="43"/>
      <c r="M3759" s="24"/>
      <c r="N3759" s="6"/>
      <c r="O3759" s="6" t="b">
        <v>0</v>
      </c>
      <c r="P3759" s="6"/>
      <c r="Q3759" s="6"/>
      <c r="R3759" s="6"/>
      <c r="S3759" s="6"/>
      <c r="T3759" s="6"/>
      <c r="U3759" s="6"/>
      <c r="V3759" s="6"/>
      <c r="W3759" s="6"/>
      <c r="X3759" s="6"/>
      <c r="Y3759" s="6"/>
      <c r="Z3759" s="43"/>
      <c r="AA3759" s="43"/>
      <c r="AB3759" s="43" t="s">
        <v>339</v>
      </c>
      <c r="AC3759" s="6" t="s">
        <v>339</v>
      </c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</row>
    <row r="3760">
      <c r="A3760" s="6"/>
      <c r="B3760" s="6"/>
      <c r="C3760" s="6"/>
      <c r="D3760" s="6"/>
      <c r="E3760" s="6"/>
      <c r="F3760" s="6" t="s">
        <v>96</v>
      </c>
      <c r="G3760" s="6"/>
      <c r="H3760" s="6" t="b">
        <v>0</v>
      </c>
      <c r="I3760" s="6" t="b">
        <v>0</v>
      </c>
      <c r="J3760" s="6" t="b">
        <v>0</v>
      </c>
      <c r="K3760" s="106"/>
      <c r="L3760" s="43"/>
      <c r="M3760" s="24"/>
      <c r="N3760" s="6"/>
      <c r="O3760" s="6" t="b">
        <v>0</v>
      </c>
      <c r="P3760" s="6"/>
      <c r="Q3760" s="6"/>
      <c r="R3760" s="6"/>
      <c r="S3760" s="6"/>
      <c r="T3760" s="6"/>
      <c r="U3760" s="6"/>
      <c r="V3760" s="6"/>
      <c r="W3760" s="6"/>
      <c r="X3760" s="6"/>
      <c r="Y3760" s="6"/>
      <c r="Z3760" s="43"/>
      <c r="AA3760" s="43"/>
      <c r="AB3760" s="43" t="s">
        <v>339</v>
      </c>
      <c r="AC3760" s="6" t="s">
        <v>339</v>
      </c>
      <c r="AD3760" s="6"/>
      <c r="AE3760" s="6"/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</row>
    <row r="3761">
      <c r="A3761" s="6"/>
      <c r="B3761" s="6"/>
      <c r="C3761" s="6"/>
      <c r="D3761" s="6"/>
      <c r="E3761" s="6"/>
      <c r="F3761" s="6" t="s">
        <v>96</v>
      </c>
      <c r="G3761" s="6"/>
      <c r="H3761" s="6" t="b">
        <v>0</v>
      </c>
      <c r="I3761" s="6" t="b">
        <v>0</v>
      </c>
      <c r="J3761" s="6" t="b">
        <v>0</v>
      </c>
      <c r="K3761" s="106"/>
      <c r="L3761" s="43"/>
      <c r="M3761" s="24"/>
      <c r="N3761" s="6"/>
      <c r="O3761" s="6" t="b">
        <v>0</v>
      </c>
      <c r="P3761" s="6"/>
      <c r="Q3761" s="6"/>
      <c r="R3761" s="6"/>
      <c r="S3761" s="6"/>
      <c r="T3761" s="6"/>
      <c r="U3761" s="6"/>
      <c r="V3761" s="6"/>
      <c r="W3761" s="6"/>
      <c r="X3761" s="6"/>
      <c r="Y3761" s="6"/>
      <c r="Z3761" s="43"/>
      <c r="AA3761" s="43"/>
      <c r="AB3761" s="43" t="s">
        <v>339</v>
      </c>
      <c r="AC3761" s="6" t="s">
        <v>339</v>
      </c>
      <c r="AD3761" s="6"/>
      <c r="AE3761" s="6"/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</row>
    <row r="3762">
      <c r="A3762" s="6"/>
      <c r="B3762" s="6"/>
      <c r="C3762" s="6"/>
      <c r="D3762" s="6"/>
      <c r="E3762" s="6"/>
      <c r="F3762" s="6" t="s">
        <v>96</v>
      </c>
      <c r="G3762" s="6"/>
      <c r="H3762" s="6" t="b">
        <v>0</v>
      </c>
      <c r="I3762" s="6" t="b">
        <v>0</v>
      </c>
      <c r="J3762" s="6" t="b">
        <v>0</v>
      </c>
      <c r="K3762" s="106"/>
      <c r="L3762" s="43"/>
      <c r="M3762" s="24"/>
      <c r="N3762" s="6"/>
      <c r="O3762" s="6" t="b">
        <v>0</v>
      </c>
      <c r="P3762" s="6"/>
      <c r="Q3762" s="6"/>
      <c r="R3762" s="6"/>
      <c r="S3762" s="6"/>
      <c r="T3762" s="6"/>
      <c r="U3762" s="6"/>
      <c r="V3762" s="6"/>
      <c r="W3762" s="6"/>
      <c r="X3762" s="6"/>
      <c r="Y3762" s="6"/>
      <c r="Z3762" s="43"/>
      <c r="AA3762" s="43"/>
      <c r="AB3762" s="43" t="s">
        <v>339</v>
      </c>
      <c r="AC3762" s="6" t="s">
        <v>339</v>
      </c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</row>
    <row r="3763">
      <c r="A3763" s="6"/>
      <c r="B3763" s="6"/>
      <c r="C3763" s="6"/>
      <c r="D3763" s="6"/>
      <c r="E3763" s="6"/>
      <c r="F3763" s="6" t="s">
        <v>96</v>
      </c>
      <c r="G3763" s="6"/>
      <c r="H3763" s="6" t="b">
        <v>0</v>
      </c>
      <c r="I3763" s="6" t="b">
        <v>0</v>
      </c>
      <c r="J3763" s="6" t="b">
        <v>0</v>
      </c>
      <c r="K3763" s="106"/>
      <c r="L3763" s="43"/>
      <c r="M3763" s="24"/>
      <c r="N3763" s="6"/>
      <c r="O3763" s="6" t="b">
        <v>0</v>
      </c>
      <c r="P3763" s="6"/>
      <c r="Q3763" s="6"/>
      <c r="R3763" s="6"/>
      <c r="S3763" s="6"/>
      <c r="T3763" s="6"/>
      <c r="U3763" s="6"/>
      <c r="V3763" s="6"/>
      <c r="W3763" s="6"/>
      <c r="X3763" s="6"/>
      <c r="Y3763" s="6"/>
      <c r="Z3763" s="43"/>
      <c r="AA3763" s="43"/>
      <c r="AB3763" s="43" t="s">
        <v>339</v>
      </c>
      <c r="AC3763" s="6" t="s">
        <v>339</v>
      </c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</row>
    <row r="3764">
      <c r="A3764" s="6"/>
      <c r="B3764" s="6"/>
      <c r="C3764" s="6"/>
      <c r="D3764" s="6"/>
      <c r="E3764" s="6"/>
      <c r="F3764" s="6" t="s">
        <v>96</v>
      </c>
      <c r="G3764" s="6"/>
      <c r="H3764" s="6" t="b">
        <v>0</v>
      </c>
      <c r="I3764" s="6" t="b">
        <v>0</v>
      </c>
      <c r="J3764" s="6" t="b">
        <v>0</v>
      </c>
      <c r="K3764" s="106"/>
      <c r="L3764" s="43"/>
      <c r="M3764" s="24"/>
      <c r="N3764" s="6"/>
      <c r="O3764" s="6" t="b">
        <v>0</v>
      </c>
      <c r="P3764" s="6"/>
      <c r="Q3764" s="6"/>
      <c r="R3764" s="6"/>
      <c r="S3764" s="6"/>
      <c r="T3764" s="6"/>
      <c r="U3764" s="6"/>
      <c r="V3764" s="6"/>
      <c r="W3764" s="6"/>
      <c r="X3764" s="6"/>
      <c r="Y3764" s="6"/>
      <c r="Z3764" s="43"/>
      <c r="AA3764" s="43"/>
      <c r="AB3764" s="43" t="s">
        <v>339</v>
      </c>
      <c r="AC3764" s="6" t="s">
        <v>339</v>
      </c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</row>
    <row r="3765">
      <c r="A3765" s="6"/>
      <c r="B3765" s="6"/>
      <c r="C3765" s="6"/>
      <c r="D3765" s="6"/>
      <c r="E3765" s="6"/>
      <c r="F3765" s="6" t="s">
        <v>96</v>
      </c>
      <c r="G3765" s="6"/>
      <c r="H3765" s="6" t="b">
        <v>0</v>
      </c>
      <c r="I3765" s="6" t="b">
        <v>0</v>
      </c>
      <c r="J3765" s="6" t="b">
        <v>0</v>
      </c>
      <c r="K3765" s="106"/>
      <c r="L3765" s="43"/>
      <c r="M3765" s="24"/>
      <c r="N3765" s="6"/>
      <c r="O3765" s="6" t="b">
        <v>0</v>
      </c>
      <c r="P3765" s="6"/>
      <c r="Q3765" s="6"/>
      <c r="R3765" s="6"/>
      <c r="S3765" s="6"/>
      <c r="T3765" s="6"/>
      <c r="U3765" s="6"/>
      <c r="V3765" s="6"/>
      <c r="W3765" s="6"/>
      <c r="X3765" s="6"/>
      <c r="Y3765" s="6"/>
      <c r="Z3765" s="43"/>
      <c r="AA3765" s="43"/>
      <c r="AB3765" s="43" t="s">
        <v>339</v>
      </c>
      <c r="AC3765" s="6" t="s">
        <v>339</v>
      </c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</row>
    <row r="3766">
      <c r="A3766" s="6"/>
      <c r="B3766" s="6"/>
      <c r="C3766" s="6"/>
      <c r="D3766" s="6"/>
      <c r="E3766" s="6"/>
      <c r="F3766" s="6" t="s">
        <v>96</v>
      </c>
      <c r="G3766" s="6"/>
      <c r="H3766" s="6" t="b">
        <v>0</v>
      </c>
      <c r="I3766" s="6" t="b">
        <v>0</v>
      </c>
      <c r="J3766" s="6" t="b">
        <v>0</v>
      </c>
      <c r="K3766" s="106"/>
      <c r="L3766" s="43"/>
      <c r="M3766" s="24"/>
      <c r="N3766" s="6"/>
      <c r="O3766" s="6" t="b">
        <v>0</v>
      </c>
      <c r="P3766" s="6"/>
      <c r="Q3766" s="6"/>
      <c r="R3766" s="6"/>
      <c r="S3766" s="6"/>
      <c r="T3766" s="6"/>
      <c r="U3766" s="6"/>
      <c r="V3766" s="6"/>
      <c r="W3766" s="6"/>
      <c r="X3766" s="6"/>
      <c r="Y3766" s="6"/>
      <c r="Z3766" s="43"/>
      <c r="AA3766" s="43"/>
      <c r="AB3766" s="43" t="s">
        <v>339</v>
      </c>
      <c r="AC3766" s="6" t="s">
        <v>339</v>
      </c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</row>
    <row r="3767">
      <c r="A3767" s="6"/>
      <c r="B3767" s="6"/>
      <c r="C3767" s="6"/>
      <c r="D3767" s="6"/>
      <c r="E3767" s="6"/>
      <c r="F3767" s="6" t="s">
        <v>96</v>
      </c>
      <c r="G3767" s="6"/>
      <c r="H3767" s="6" t="b">
        <v>0</v>
      </c>
      <c r="I3767" s="6" t="b">
        <v>0</v>
      </c>
      <c r="J3767" s="6" t="b">
        <v>0</v>
      </c>
      <c r="K3767" s="106"/>
      <c r="L3767" s="43"/>
      <c r="M3767" s="24"/>
      <c r="N3767" s="6"/>
      <c r="O3767" s="6" t="b">
        <v>0</v>
      </c>
      <c r="P3767" s="6"/>
      <c r="Q3767" s="6"/>
      <c r="R3767" s="6"/>
      <c r="S3767" s="6"/>
      <c r="T3767" s="6"/>
      <c r="U3767" s="6"/>
      <c r="V3767" s="6"/>
      <c r="W3767" s="6"/>
      <c r="X3767" s="6"/>
      <c r="Y3767" s="6"/>
      <c r="Z3767" s="43"/>
      <c r="AA3767" s="43"/>
      <c r="AB3767" s="43" t="s">
        <v>339</v>
      </c>
      <c r="AC3767" s="6" t="s">
        <v>339</v>
      </c>
      <c r="AD3767" s="6"/>
      <c r="AE3767" s="6"/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</row>
    <row r="3768">
      <c r="A3768" s="6"/>
      <c r="B3768" s="6"/>
      <c r="C3768" s="6"/>
      <c r="D3768" s="6"/>
      <c r="E3768" s="6"/>
      <c r="F3768" s="6" t="s">
        <v>96</v>
      </c>
      <c r="G3768" s="6"/>
      <c r="H3768" s="6" t="b">
        <v>0</v>
      </c>
      <c r="I3768" s="6" t="b">
        <v>0</v>
      </c>
      <c r="J3768" s="6" t="b">
        <v>0</v>
      </c>
      <c r="K3768" s="106"/>
      <c r="L3768" s="43"/>
      <c r="M3768" s="24"/>
      <c r="N3768" s="6"/>
      <c r="O3768" s="6" t="b">
        <v>0</v>
      </c>
      <c r="P3768" s="6"/>
      <c r="Q3768" s="6"/>
      <c r="R3768" s="6"/>
      <c r="S3768" s="6"/>
      <c r="T3768" s="6"/>
      <c r="U3768" s="6"/>
      <c r="V3768" s="6"/>
      <c r="W3768" s="6"/>
      <c r="X3768" s="6"/>
      <c r="Y3768" s="6"/>
      <c r="Z3768" s="43"/>
      <c r="AA3768" s="43"/>
      <c r="AB3768" s="43" t="s">
        <v>339</v>
      </c>
      <c r="AC3768" s="6" t="s">
        <v>339</v>
      </c>
      <c r="AD3768" s="6"/>
      <c r="AE3768" s="6"/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</row>
    <row r="3769">
      <c r="A3769" s="6"/>
      <c r="B3769" s="6"/>
      <c r="C3769" s="6"/>
      <c r="D3769" s="6"/>
      <c r="E3769" s="6"/>
      <c r="F3769" s="6" t="s">
        <v>96</v>
      </c>
      <c r="G3769" s="6"/>
      <c r="H3769" s="6" t="b">
        <v>0</v>
      </c>
      <c r="I3769" s="6" t="b">
        <v>0</v>
      </c>
      <c r="J3769" s="6" t="b">
        <v>0</v>
      </c>
      <c r="K3769" s="106"/>
      <c r="L3769" s="43"/>
      <c r="M3769" s="24"/>
      <c r="N3769" s="6"/>
      <c r="O3769" s="6" t="b">
        <v>0</v>
      </c>
      <c r="P3769" s="6"/>
      <c r="Q3769" s="6"/>
      <c r="R3769" s="6"/>
      <c r="S3769" s="6"/>
      <c r="T3769" s="6"/>
      <c r="U3769" s="6"/>
      <c r="V3769" s="6"/>
      <c r="W3769" s="6"/>
      <c r="X3769" s="6"/>
      <c r="Y3769" s="6"/>
      <c r="Z3769" s="43"/>
      <c r="AA3769" s="43"/>
      <c r="AB3769" s="43" t="s">
        <v>339</v>
      </c>
      <c r="AC3769" s="6" t="s">
        <v>339</v>
      </c>
      <c r="AD3769" s="6"/>
      <c r="AE3769" s="6"/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</row>
    <row r="3770">
      <c r="A3770" s="6"/>
      <c r="B3770" s="6"/>
      <c r="C3770" s="6"/>
      <c r="D3770" s="6"/>
      <c r="E3770" s="6"/>
      <c r="F3770" s="6" t="s">
        <v>96</v>
      </c>
      <c r="G3770" s="6"/>
      <c r="H3770" s="6" t="b">
        <v>0</v>
      </c>
      <c r="I3770" s="6" t="b">
        <v>0</v>
      </c>
      <c r="J3770" s="6" t="b">
        <v>0</v>
      </c>
      <c r="K3770" s="106"/>
      <c r="L3770" s="43"/>
      <c r="M3770" s="24"/>
      <c r="N3770" s="6"/>
      <c r="O3770" s="6" t="b">
        <v>0</v>
      </c>
      <c r="P3770" s="6"/>
      <c r="Q3770" s="6"/>
      <c r="R3770" s="6"/>
      <c r="S3770" s="6"/>
      <c r="T3770" s="6"/>
      <c r="U3770" s="6"/>
      <c r="V3770" s="6"/>
      <c r="W3770" s="6"/>
      <c r="X3770" s="6"/>
      <c r="Y3770" s="6"/>
      <c r="Z3770" s="43"/>
      <c r="AA3770" s="43"/>
      <c r="AB3770" s="43" t="s">
        <v>339</v>
      </c>
      <c r="AC3770" s="6" t="s">
        <v>339</v>
      </c>
      <c r="AD3770" s="6"/>
      <c r="AE3770" s="6"/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</row>
    <row r="3771">
      <c r="A3771" s="6"/>
      <c r="B3771" s="6"/>
      <c r="C3771" s="6"/>
      <c r="D3771" s="6"/>
      <c r="E3771" s="6"/>
      <c r="F3771" s="6" t="s">
        <v>96</v>
      </c>
      <c r="G3771" s="6"/>
      <c r="H3771" s="6" t="b">
        <v>0</v>
      </c>
      <c r="I3771" s="6" t="b">
        <v>0</v>
      </c>
      <c r="J3771" s="6" t="b">
        <v>0</v>
      </c>
      <c r="K3771" s="106"/>
      <c r="L3771" s="43"/>
      <c r="M3771" s="24"/>
      <c r="N3771" s="6"/>
      <c r="O3771" s="6" t="b">
        <v>0</v>
      </c>
      <c r="P3771" s="6"/>
      <c r="Q3771" s="6"/>
      <c r="R3771" s="6"/>
      <c r="S3771" s="6"/>
      <c r="T3771" s="6"/>
      <c r="U3771" s="6"/>
      <c r="V3771" s="6"/>
      <c r="W3771" s="6"/>
      <c r="X3771" s="6"/>
      <c r="Y3771" s="6"/>
      <c r="Z3771" s="43"/>
      <c r="AA3771" s="43"/>
      <c r="AB3771" s="43" t="s">
        <v>339</v>
      </c>
      <c r="AC3771" s="6" t="s">
        <v>339</v>
      </c>
      <c r="AD3771" s="6"/>
      <c r="AE3771" s="6"/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</row>
    <row r="3772">
      <c r="A3772" s="6"/>
      <c r="B3772" s="6"/>
      <c r="C3772" s="6"/>
      <c r="D3772" s="6"/>
      <c r="E3772" s="6"/>
      <c r="F3772" s="6" t="s">
        <v>96</v>
      </c>
      <c r="G3772" s="6"/>
      <c r="H3772" s="6" t="b">
        <v>0</v>
      </c>
      <c r="I3772" s="6" t="b">
        <v>0</v>
      </c>
      <c r="J3772" s="6" t="b">
        <v>0</v>
      </c>
      <c r="K3772" s="106"/>
      <c r="L3772" s="43"/>
      <c r="M3772" s="24"/>
      <c r="N3772" s="6"/>
      <c r="O3772" s="6" t="b">
        <v>0</v>
      </c>
      <c r="P3772" s="6"/>
      <c r="Q3772" s="6"/>
      <c r="R3772" s="6"/>
      <c r="S3772" s="6"/>
      <c r="T3772" s="6"/>
      <c r="U3772" s="6"/>
      <c r="V3772" s="6"/>
      <c r="W3772" s="6"/>
      <c r="X3772" s="6"/>
      <c r="Y3772" s="6"/>
      <c r="Z3772" s="43"/>
      <c r="AA3772" s="43"/>
      <c r="AB3772" s="43" t="s">
        <v>339</v>
      </c>
      <c r="AC3772" s="6" t="s">
        <v>339</v>
      </c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</row>
    <row r="3773">
      <c r="A3773" s="6"/>
      <c r="B3773" s="6"/>
      <c r="C3773" s="6"/>
      <c r="D3773" s="6"/>
      <c r="E3773" s="6"/>
      <c r="F3773" s="6" t="s">
        <v>96</v>
      </c>
      <c r="G3773" s="6"/>
      <c r="H3773" s="6" t="b">
        <v>0</v>
      </c>
      <c r="I3773" s="6" t="b">
        <v>0</v>
      </c>
      <c r="J3773" s="6" t="b">
        <v>0</v>
      </c>
      <c r="K3773" s="106"/>
      <c r="L3773" s="43"/>
      <c r="M3773" s="24"/>
      <c r="N3773" s="6"/>
      <c r="O3773" s="6" t="b">
        <v>0</v>
      </c>
      <c r="P3773" s="6"/>
      <c r="Q3773" s="6"/>
      <c r="R3773" s="6"/>
      <c r="S3773" s="6"/>
      <c r="T3773" s="6"/>
      <c r="U3773" s="6"/>
      <c r="V3773" s="6"/>
      <c r="W3773" s="6"/>
      <c r="X3773" s="6"/>
      <c r="Y3773" s="6"/>
      <c r="Z3773" s="43"/>
      <c r="AA3773" s="43"/>
      <c r="AB3773" s="43" t="s">
        <v>339</v>
      </c>
      <c r="AC3773" s="6" t="s">
        <v>339</v>
      </c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</row>
    <row r="3774">
      <c r="A3774" s="6"/>
      <c r="B3774" s="6"/>
      <c r="C3774" s="6"/>
      <c r="D3774" s="6"/>
      <c r="E3774" s="6"/>
      <c r="F3774" s="6" t="s">
        <v>96</v>
      </c>
      <c r="G3774" s="6"/>
      <c r="H3774" s="6" t="b">
        <v>0</v>
      </c>
      <c r="I3774" s="6" t="b">
        <v>0</v>
      </c>
      <c r="J3774" s="6" t="b">
        <v>0</v>
      </c>
      <c r="K3774" s="106"/>
      <c r="L3774" s="43"/>
      <c r="M3774" s="24"/>
      <c r="N3774" s="6"/>
      <c r="O3774" s="6" t="b">
        <v>0</v>
      </c>
      <c r="P3774" s="6"/>
      <c r="Q3774" s="6"/>
      <c r="R3774" s="6"/>
      <c r="S3774" s="6"/>
      <c r="T3774" s="6"/>
      <c r="U3774" s="6"/>
      <c r="V3774" s="6"/>
      <c r="W3774" s="6"/>
      <c r="X3774" s="6"/>
      <c r="Y3774" s="6"/>
      <c r="Z3774" s="43"/>
      <c r="AA3774" s="43"/>
      <c r="AB3774" s="43" t="s">
        <v>339</v>
      </c>
      <c r="AC3774" s="6" t="s">
        <v>339</v>
      </c>
      <c r="AD3774" s="6"/>
      <c r="AE3774" s="6"/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</row>
    <row r="3775">
      <c r="A3775" s="6"/>
      <c r="B3775" s="6"/>
      <c r="C3775" s="6"/>
      <c r="D3775" s="6"/>
      <c r="E3775" s="6"/>
      <c r="F3775" s="6" t="s">
        <v>96</v>
      </c>
      <c r="G3775" s="6"/>
      <c r="H3775" s="6" t="b">
        <v>0</v>
      </c>
      <c r="I3775" s="6" t="b">
        <v>0</v>
      </c>
      <c r="J3775" s="6" t="b">
        <v>0</v>
      </c>
      <c r="K3775" s="106"/>
      <c r="L3775" s="43"/>
      <c r="M3775" s="24"/>
      <c r="N3775" s="6"/>
      <c r="O3775" s="6" t="b">
        <v>0</v>
      </c>
      <c r="P3775" s="6"/>
      <c r="Q3775" s="6"/>
      <c r="R3775" s="6"/>
      <c r="S3775" s="6"/>
      <c r="T3775" s="6"/>
      <c r="U3775" s="6"/>
      <c r="V3775" s="6"/>
      <c r="W3775" s="6"/>
      <c r="X3775" s="6"/>
      <c r="Y3775" s="6"/>
      <c r="Z3775" s="43"/>
      <c r="AA3775" s="43"/>
      <c r="AB3775" s="43" t="s">
        <v>339</v>
      </c>
      <c r="AC3775" s="6" t="s">
        <v>339</v>
      </c>
      <c r="AD3775" s="6"/>
      <c r="AE3775" s="6"/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</row>
    <row r="3776">
      <c r="A3776" s="6"/>
      <c r="B3776" s="6"/>
      <c r="C3776" s="6"/>
      <c r="D3776" s="6"/>
      <c r="E3776" s="6"/>
      <c r="F3776" s="6" t="s">
        <v>96</v>
      </c>
      <c r="G3776" s="6"/>
      <c r="H3776" s="6" t="b">
        <v>0</v>
      </c>
      <c r="I3776" s="6" t="b">
        <v>0</v>
      </c>
      <c r="J3776" s="6" t="b">
        <v>0</v>
      </c>
      <c r="K3776" s="106"/>
      <c r="L3776" s="43"/>
      <c r="M3776" s="24"/>
      <c r="N3776" s="6"/>
      <c r="O3776" s="6" t="b">
        <v>0</v>
      </c>
      <c r="P3776" s="6"/>
      <c r="Q3776" s="6"/>
      <c r="R3776" s="6"/>
      <c r="S3776" s="6"/>
      <c r="T3776" s="6"/>
      <c r="U3776" s="6"/>
      <c r="V3776" s="6"/>
      <c r="W3776" s="6"/>
      <c r="X3776" s="6"/>
      <c r="Y3776" s="6"/>
      <c r="Z3776" s="43"/>
      <c r="AA3776" s="43"/>
      <c r="AB3776" s="43" t="s">
        <v>339</v>
      </c>
      <c r="AC3776" s="6" t="s">
        <v>339</v>
      </c>
      <c r="AD3776" s="6"/>
      <c r="AE3776" s="6"/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</row>
    <row r="3777">
      <c r="A3777" s="6"/>
      <c r="B3777" s="6"/>
      <c r="C3777" s="6"/>
      <c r="D3777" s="6"/>
      <c r="E3777" s="6"/>
      <c r="F3777" s="6" t="s">
        <v>96</v>
      </c>
      <c r="G3777" s="6"/>
      <c r="H3777" s="6" t="b">
        <v>0</v>
      </c>
      <c r="I3777" s="6" t="b">
        <v>0</v>
      </c>
      <c r="J3777" s="6" t="b">
        <v>0</v>
      </c>
      <c r="K3777" s="106"/>
      <c r="L3777" s="43"/>
      <c r="M3777" s="24"/>
      <c r="N3777" s="6"/>
      <c r="O3777" s="6" t="b">
        <v>0</v>
      </c>
      <c r="P3777" s="6"/>
      <c r="Q3777" s="6"/>
      <c r="R3777" s="6"/>
      <c r="S3777" s="6"/>
      <c r="T3777" s="6"/>
      <c r="U3777" s="6"/>
      <c r="V3777" s="6"/>
      <c r="W3777" s="6"/>
      <c r="X3777" s="6"/>
      <c r="Y3777" s="6"/>
      <c r="Z3777" s="43"/>
      <c r="AA3777" s="43"/>
      <c r="AB3777" s="43" t="s">
        <v>339</v>
      </c>
      <c r="AC3777" s="6" t="s">
        <v>339</v>
      </c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</row>
    <row r="3778">
      <c r="A3778" s="6"/>
      <c r="B3778" s="6"/>
      <c r="C3778" s="6"/>
      <c r="D3778" s="6"/>
      <c r="E3778" s="6"/>
      <c r="F3778" s="6" t="s">
        <v>96</v>
      </c>
      <c r="G3778" s="6"/>
      <c r="H3778" s="6" t="b">
        <v>0</v>
      </c>
      <c r="I3778" s="6" t="b">
        <v>0</v>
      </c>
      <c r="J3778" s="6" t="b">
        <v>0</v>
      </c>
      <c r="K3778" s="106"/>
      <c r="L3778" s="43"/>
      <c r="M3778" s="24"/>
      <c r="N3778" s="6"/>
      <c r="O3778" s="6" t="b">
        <v>0</v>
      </c>
      <c r="P3778" s="6"/>
      <c r="Q3778" s="6"/>
      <c r="R3778" s="6"/>
      <c r="S3778" s="6"/>
      <c r="T3778" s="6"/>
      <c r="U3778" s="6"/>
      <c r="V3778" s="6"/>
      <c r="W3778" s="6"/>
      <c r="X3778" s="6"/>
      <c r="Y3778" s="6"/>
      <c r="Z3778" s="43"/>
      <c r="AA3778" s="43"/>
      <c r="AB3778" s="43" t="s">
        <v>339</v>
      </c>
      <c r="AC3778" s="6" t="s">
        <v>339</v>
      </c>
      <c r="AD3778" s="6"/>
      <c r="AE3778" s="6"/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</row>
    <row r="3779">
      <c r="A3779" s="6"/>
      <c r="B3779" s="6"/>
      <c r="C3779" s="6"/>
      <c r="D3779" s="6"/>
      <c r="E3779" s="6"/>
      <c r="F3779" s="6" t="s">
        <v>96</v>
      </c>
      <c r="G3779" s="6"/>
      <c r="H3779" s="6" t="b">
        <v>0</v>
      </c>
      <c r="I3779" s="6" t="b">
        <v>0</v>
      </c>
      <c r="J3779" s="6" t="b">
        <v>0</v>
      </c>
      <c r="K3779" s="106"/>
      <c r="L3779" s="43"/>
      <c r="M3779" s="24"/>
      <c r="N3779" s="6"/>
      <c r="O3779" s="6" t="b">
        <v>0</v>
      </c>
      <c r="P3779" s="6"/>
      <c r="Q3779" s="6"/>
      <c r="R3779" s="6"/>
      <c r="S3779" s="6"/>
      <c r="T3779" s="6"/>
      <c r="U3779" s="6"/>
      <c r="V3779" s="6"/>
      <c r="W3779" s="6"/>
      <c r="X3779" s="6"/>
      <c r="Y3779" s="6"/>
      <c r="Z3779" s="43"/>
      <c r="AA3779" s="43"/>
      <c r="AB3779" s="43" t="s">
        <v>339</v>
      </c>
      <c r="AC3779" s="6" t="s">
        <v>339</v>
      </c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</row>
    <row r="3780">
      <c r="A3780" s="6"/>
      <c r="B3780" s="6"/>
      <c r="C3780" s="6"/>
      <c r="D3780" s="6"/>
      <c r="E3780" s="6"/>
      <c r="F3780" s="6" t="s">
        <v>96</v>
      </c>
      <c r="G3780" s="6"/>
      <c r="H3780" s="6" t="b">
        <v>0</v>
      </c>
      <c r="I3780" s="6" t="b">
        <v>0</v>
      </c>
      <c r="J3780" s="6" t="b">
        <v>0</v>
      </c>
      <c r="K3780" s="106"/>
      <c r="L3780" s="43"/>
      <c r="M3780" s="24"/>
      <c r="N3780" s="6"/>
      <c r="O3780" s="6" t="b">
        <v>0</v>
      </c>
      <c r="P3780" s="6"/>
      <c r="Q3780" s="6"/>
      <c r="R3780" s="6"/>
      <c r="S3780" s="6"/>
      <c r="T3780" s="6"/>
      <c r="U3780" s="6"/>
      <c r="V3780" s="6"/>
      <c r="W3780" s="6"/>
      <c r="X3780" s="6"/>
      <c r="Y3780" s="6"/>
      <c r="Z3780" s="43"/>
      <c r="AA3780" s="43"/>
      <c r="AB3780" s="43" t="s">
        <v>339</v>
      </c>
      <c r="AC3780" s="6" t="s">
        <v>339</v>
      </c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</row>
    <row r="3781">
      <c r="A3781" s="6"/>
      <c r="B3781" s="6"/>
      <c r="C3781" s="6"/>
      <c r="D3781" s="6"/>
      <c r="E3781" s="6"/>
      <c r="F3781" s="6" t="s">
        <v>96</v>
      </c>
      <c r="G3781" s="6"/>
      <c r="H3781" s="6" t="b">
        <v>0</v>
      </c>
      <c r="I3781" s="6" t="b">
        <v>0</v>
      </c>
      <c r="J3781" s="6" t="b">
        <v>0</v>
      </c>
      <c r="K3781" s="106"/>
      <c r="L3781" s="43"/>
      <c r="M3781" s="24"/>
      <c r="N3781" s="6"/>
      <c r="O3781" s="6" t="b">
        <v>0</v>
      </c>
      <c r="P3781" s="6"/>
      <c r="Q3781" s="6"/>
      <c r="R3781" s="6"/>
      <c r="S3781" s="6"/>
      <c r="T3781" s="6"/>
      <c r="U3781" s="6"/>
      <c r="V3781" s="6"/>
      <c r="W3781" s="6"/>
      <c r="X3781" s="6"/>
      <c r="Y3781" s="6"/>
      <c r="Z3781" s="43"/>
      <c r="AA3781" s="43"/>
      <c r="AB3781" s="43" t="s">
        <v>339</v>
      </c>
      <c r="AC3781" s="6" t="s">
        <v>339</v>
      </c>
      <c r="AD3781" s="6"/>
      <c r="AE3781" s="6"/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</row>
    <row r="3782">
      <c r="A3782" s="6"/>
      <c r="B3782" s="6"/>
      <c r="C3782" s="6"/>
      <c r="D3782" s="6"/>
      <c r="E3782" s="6"/>
      <c r="F3782" s="6" t="s">
        <v>96</v>
      </c>
      <c r="G3782" s="6"/>
      <c r="H3782" s="6" t="b">
        <v>0</v>
      </c>
      <c r="I3782" s="6" t="b">
        <v>0</v>
      </c>
      <c r="J3782" s="6" t="b">
        <v>0</v>
      </c>
      <c r="K3782" s="106"/>
      <c r="L3782" s="43"/>
      <c r="M3782" s="24"/>
      <c r="N3782" s="6"/>
      <c r="O3782" s="6" t="b">
        <v>0</v>
      </c>
      <c r="P3782" s="6"/>
      <c r="Q3782" s="6"/>
      <c r="R3782" s="6"/>
      <c r="S3782" s="6"/>
      <c r="T3782" s="6"/>
      <c r="U3782" s="6"/>
      <c r="V3782" s="6"/>
      <c r="W3782" s="6"/>
      <c r="X3782" s="6"/>
      <c r="Y3782" s="6"/>
      <c r="Z3782" s="43"/>
      <c r="AA3782" s="43"/>
      <c r="AB3782" s="43" t="s">
        <v>339</v>
      </c>
      <c r="AC3782" s="6" t="s">
        <v>339</v>
      </c>
      <c r="AD3782" s="6"/>
      <c r="AE3782" s="6"/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</row>
    <row r="3783">
      <c r="A3783" s="6"/>
      <c r="B3783" s="6"/>
      <c r="C3783" s="6"/>
      <c r="D3783" s="6"/>
      <c r="E3783" s="6"/>
      <c r="F3783" s="6" t="s">
        <v>96</v>
      </c>
      <c r="G3783" s="6"/>
      <c r="H3783" s="6" t="b">
        <v>0</v>
      </c>
      <c r="I3783" s="6" t="b">
        <v>0</v>
      </c>
      <c r="J3783" s="6" t="b">
        <v>0</v>
      </c>
      <c r="K3783" s="106"/>
      <c r="L3783" s="43"/>
      <c r="M3783" s="24"/>
      <c r="N3783" s="6"/>
      <c r="O3783" s="6" t="b">
        <v>0</v>
      </c>
      <c r="P3783" s="6"/>
      <c r="Q3783" s="6"/>
      <c r="R3783" s="6"/>
      <c r="S3783" s="6"/>
      <c r="T3783" s="6"/>
      <c r="U3783" s="6"/>
      <c r="V3783" s="6"/>
      <c r="W3783" s="6"/>
      <c r="X3783" s="6"/>
      <c r="Y3783" s="6"/>
      <c r="Z3783" s="43"/>
      <c r="AA3783" s="43"/>
      <c r="AB3783" s="43" t="s">
        <v>339</v>
      </c>
      <c r="AC3783" s="6" t="s">
        <v>339</v>
      </c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</row>
    <row r="3784">
      <c r="A3784" s="6"/>
      <c r="B3784" s="6"/>
      <c r="C3784" s="6"/>
      <c r="D3784" s="6"/>
      <c r="E3784" s="6"/>
      <c r="F3784" s="6" t="s">
        <v>96</v>
      </c>
      <c r="G3784" s="6"/>
      <c r="H3784" s="6" t="b">
        <v>0</v>
      </c>
      <c r="I3784" s="6" t="b">
        <v>0</v>
      </c>
      <c r="J3784" s="6" t="b">
        <v>0</v>
      </c>
      <c r="K3784" s="106"/>
      <c r="L3784" s="43"/>
      <c r="M3784" s="24"/>
      <c r="N3784" s="6"/>
      <c r="O3784" s="6" t="b">
        <v>0</v>
      </c>
      <c r="P3784" s="6"/>
      <c r="Q3784" s="6"/>
      <c r="R3784" s="6"/>
      <c r="S3784" s="6"/>
      <c r="T3784" s="6"/>
      <c r="U3784" s="6"/>
      <c r="V3784" s="6"/>
      <c r="W3784" s="6"/>
      <c r="X3784" s="6"/>
      <c r="Y3784" s="6"/>
      <c r="Z3784" s="43"/>
      <c r="AA3784" s="43"/>
      <c r="AB3784" s="43" t="s">
        <v>339</v>
      </c>
      <c r="AC3784" s="6" t="s">
        <v>339</v>
      </c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</row>
    <row r="3785">
      <c r="A3785" s="6"/>
      <c r="B3785" s="6"/>
      <c r="C3785" s="6"/>
      <c r="D3785" s="6"/>
      <c r="E3785" s="6"/>
      <c r="F3785" s="6" t="s">
        <v>96</v>
      </c>
      <c r="G3785" s="6"/>
      <c r="H3785" s="6" t="b">
        <v>0</v>
      </c>
      <c r="I3785" s="6" t="b">
        <v>0</v>
      </c>
      <c r="J3785" s="6" t="b">
        <v>0</v>
      </c>
      <c r="K3785" s="106"/>
      <c r="L3785" s="43"/>
      <c r="M3785" s="24"/>
      <c r="N3785" s="6"/>
      <c r="O3785" s="6" t="b">
        <v>0</v>
      </c>
      <c r="P3785" s="6"/>
      <c r="Q3785" s="6"/>
      <c r="R3785" s="6"/>
      <c r="S3785" s="6"/>
      <c r="T3785" s="6"/>
      <c r="U3785" s="6"/>
      <c r="V3785" s="6"/>
      <c r="W3785" s="6"/>
      <c r="X3785" s="6"/>
      <c r="Y3785" s="6"/>
      <c r="Z3785" s="43"/>
      <c r="AA3785" s="43"/>
      <c r="AB3785" s="43" t="s">
        <v>339</v>
      </c>
      <c r="AC3785" s="6" t="s">
        <v>339</v>
      </c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</row>
    <row r="3786">
      <c r="A3786" s="6"/>
      <c r="B3786" s="6"/>
      <c r="C3786" s="6"/>
      <c r="D3786" s="6"/>
      <c r="E3786" s="6"/>
      <c r="F3786" s="6" t="s">
        <v>96</v>
      </c>
      <c r="G3786" s="6"/>
      <c r="H3786" s="6" t="b">
        <v>0</v>
      </c>
      <c r="I3786" s="6" t="b">
        <v>0</v>
      </c>
      <c r="J3786" s="6" t="b">
        <v>0</v>
      </c>
      <c r="K3786" s="106"/>
      <c r="L3786" s="43"/>
      <c r="M3786" s="24"/>
      <c r="N3786" s="6"/>
      <c r="O3786" s="6" t="b">
        <v>0</v>
      </c>
      <c r="P3786" s="6"/>
      <c r="Q3786" s="6"/>
      <c r="R3786" s="6"/>
      <c r="S3786" s="6"/>
      <c r="T3786" s="6"/>
      <c r="U3786" s="6"/>
      <c r="V3786" s="6"/>
      <c r="W3786" s="6"/>
      <c r="X3786" s="6"/>
      <c r="Y3786" s="6"/>
      <c r="Z3786" s="43"/>
      <c r="AA3786" s="43"/>
      <c r="AB3786" s="43" t="s">
        <v>339</v>
      </c>
      <c r="AC3786" s="6" t="s">
        <v>339</v>
      </c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</row>
    <row r="3787">
      <c r="A3787" s="6"/>
      <c r="B3787" s="6"/>
      <c r="C3787" s="6"/>
      <c r="D3787" s="6"/>
      <c r="E3787" s="6"/>
      <c r="F3787" s="6" t="s">
        <v>96</v>
      </c>
      <c r="G3787" s="6"/>
      <c r="H3787" s="6" t="b">
        <v>0</v>
      </c>
      <c r="I3787" s="6" t="b">
        <v>0</v>
      </c>
      <c r="J3787" s="6" t="b">
        <v>0</v>
      </c>
      <c r="K3787" s="106"/>
      <c r="L3787" s="43"/>
      <c r="M3787" s="24"/>
      <c r="N3787" s="6"/>
      <c r="O3787" s="6" t="b">
        <v>0</v>
      </c>
      <c r="P3787" s="6"/>
      <c r="Q3787" s="6"/>
      <c r="R3787" s="6"/>
      <c r="S3787" s="6"/>
      <c r="T3787" s="6"/>
      <c r="U3787" s="6"/>
      <c r="V3787" s="6"/>
      <c r="W3787" s="6"/>
      <c r="X3787" s="6"/>
      <c r="Y3787" s="6"/>
      <c r="Z3787" s="43"/>
      <c r="AA3787" s="43"/>
      <c r="AB3787" s="43" t="s">
        <v>339</v>
      </c>
      <c r="AC3787" s="6" t="s">
        <v>339</v>
      </c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</row>
    <row r="3788">
      <c r="A3788" s="6"/>
      <c r="B3788" s="6"/>
      <c r="C3788" s="6"/>
      <c r="D3788" s="6"/>
      <c r="E3788" s="6"/>
      <c r="F3788" s="6" t="s">
        <v>96</v>
      </c>
      <c r="G3788" s="6"/>
      <c r="H3788" s="6" t="b">
        <v>0</v>
      </c>
      <c r="I3788" s="6" t="b">
        <v>0</v>
      </c>
      <c r="J3788" s="6" t="b">
        <v>0</v>
      </c>
      <c r="K3788" s="106"/>
      <c r="L3788" s="43"/>
      <c r="M3788" s="24"/>
      <c r="N3788" s="6"/>
      <c r="O3788" s="6" t="b">
        <v>0</v>
      </c>
      <c r="P3788" s="6"/>
      <c r="Q3788" s="6"/>
      <c r="R3788" s="6"/>
      <c r="S3788" s="6"/>
      <c r="T3788" s="6"/>
      <c r="U3788" s="6"/>
      <c r="V3788" s="6"/>
      <c r="W3788" s="6"/>
      <c r="X3788" s="6"/>
      <c r="Y3788" s="6"/>
      <c r="Z3788" s="43"/>
      <c r="AA3788" s="43"/>
      <c r="AB3788" s="43" t="s">
        <v>339</v>
      </c>
      <c r="AC3788" s="6" t="s">
        <v>339</v>
      </c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</row>
    <row r="3789">
      <c r="A3789" s="6"/>
      <c r="B3789" s="6"/>
      <c r="C3789" s="6"/>
      <c r="D3789" s="6"/>
      <c r="E3789" s="6"/>
      <c r="F3789" s="6" t="s">
        <v>96</v>
      </c>
      <c r="G3789" s="6"/>
      <c r="H3789" s="6" t="b">
        <v>0</v>
      </c>
      <c r="I3789" s="6" t="b">
        <v>0</v>
      </c>
      <c r="J3789" s="6" t="b">
        <v>0</v>
      </c>
      <c r="K3789" s="106"/>
      <c r="L3789" s="43"/>
      <c r="M3789" s="24"/>
      <c r="N3789" s="6"/>
      <c r="O3789" s="6" t="b">
        <v>0</v>
      </c>
      <c r="P3789" s="6"/>
      <c r="Q3789" s="6"/>
      <c r="R3789" s="6"/>
      <c r="S3789" s="6"/>
      <c r="T3789" s="6"/>
      <c r="U3789" s="6"/>
      <c r="V3789" s="6"/>
      <c r="W3789" s="6"/>
      <c r="X3789" s="6"/>
      <c r="Y3789" s="6"/>
      <c r="Z3789" s="43"/>
      <c r="AA3789" s="43"/>
      <c r="AB3789" s="43" t="s">
        <v>339</v>
      </c>
      <c r="AC3789" s="6" t="s">
        <v>339</v>
      </c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</row>
    <row r="3790">
      <c r="A3790" s="6"/>
      <c r="B3790" s="6"/>
      <c r="C3790" s="6"/>
      <c r="D3790" s="6"/>
      <c r="E3790" s="6"/>
      <c r="F3790" s="6" t="s">
        <v>96</v>
      </c>
      <c r="G3790" s="6"/>
      <c r="H3790" s="6" t="b">
        <v>0</v>
      </c>
      <c r="I3790" s="6" t="b">
        <v>0</v>
      </c>
      <c r="J3790" s="6" t="b">
        <v>0</v>
      </c>
      <c r="K3790" s="106"/>
      <c r="L3790" s="43"/>
      <c r="M3790" s="24"/>
      <c r="N3790" s="6"/>
      <c r="O3790" s="6" t="b">
        <v>0</v>
      </c>
      <c r="P3790" s="6"/>
      <c r="Q3790" s="6"/>
      <c r="R3790" s="6"/>
      <c r="S3790" s="6"/>
      <c r="T3790" s="6"/>
      <c r="U3790" s="6"/>
      <c r="V3790" s="6"/>
      <c r="W3790" s="6"/>
      <c r="X3790" s="6"/>
      <c r="Y3790" s="6"/>
      <c r="Z3790" s="43"/>
      <c r="AA3790" s="43"/>
      <c r="AB3790" s="43" t="s">
        <v>339</v>
      </c>
      <c r="AC3790" s="6" t="s">
        <v>339</v>
      </c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</row>
    <row r="3791">
      <c r="A3791" s="6"/>
      <c r="B3791" s="6"/>
      <c r="C3791" s="6"/>
      <c r="D3791" s="6"/>
      <c r="E3791" s="6"/>
      <c r="F3791" s="6" t="s">
        <v>96</v>
      </c>
      <c r="G3791" s="6"/>
      <c r="H3791" s="6" t="b">
        <v>0</v>
      </c>
      <c r="I3791" s="6" t="b">
        <v>0</v>
      </c>
      <c r="J3791" s="6" t="b">
        <v>0</v>
      </c>
      <c r="K3791" s="106"/>
      <c r="L3791" s="43"/>
      <c r="M3791" s="24"/>
      <c r="N3791" s="6"/>
      <c r="O3791" s="6" t="b">
        <v>0</v>
      </c>
      <c r="P3791" s="6"/>
      <c r="Q3791" s="6"/>
      <c r="R3791" s="6"/>
      <c r="S3791" s="6"/>
      <c r="T3791" s="6"/>
      <c r="U3791" s="6"/>
      <c r="V3791" s="6"/>
      <c r="W3791" s="6"/>
      <c r="X3791" s="6"/>
      <c r="Y3791" s="6"/>
      <c r="Z3791" s="43"/>
      <c r="AA3791" s="43"/>
      <c r="AB3791" s="43" t="s">
        <v>339</v>
      </c>
      <c r="AC3791" s="6" t="s">
        <v>339</v>
      </c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</row>
    <row r="3792">
      <c r="A3792" s="6"/>
      <c r="B3792" s="6"/>
      <c r="C3792" s="6"/>
      <c r="D3792" s="6"/>
      <c r="E3792" s="6"/>
      <c r="F3792" s="6" t="s">
        <v>96</v>
      </c>
      <c r="G3792" s="6"/>
      <c r="H3792" s="6" t="b">
        <v>0</v>
      </c>
      <c r="I3792" s="6" t="b">
        <v>0</v>
      </c>
      <c r="J3792" s="6" t="b">
        <v>0</v>
      </c>
      <c r="K3792" s="106"/>
      <c r="L3792" s="43"/>
      <c r="M3792" s="24"/>
      <c r="N3792" s="6"/>
      <c r="O3792" s="6" t="b">
        <v>0</v>
      </c>
      <c r="P3792" s="6"/>
      <c r="Q3792" s="6"/>
      <c r="R3792" s="6"/>
      <c r="S3792" s="6"/>
      <c r="T3792" s="6"/>
      <c r="U3792" s="6"/>
      <c r="V3792" s="6"/>
      <c r="W3792" s="6"/>
      <c r="X3792" s="6"/>
      <c r="Y3792" s="6"/>
      <c r="Z3792" s="43"/>
      <c r="AA3792" s="43"/>
      <c r="AB3792" s="43" t="s">
        <v>339</v>
      </c>
      <c r="AC3792" s="6" t="s">
        <v>339</v>
      </c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</row>
    <row r="3793">
      <c r="A3793" s="6"/>
      <c r="B3793" s="6"/>
      <c r="C3793" s="6"/>
      <c r="D3793" s="6"/>
      <c r="E3793" s="6"/>
      <c r="F3793" s="6" t="s">
        <v>96</v>
      </c>
      <c r="G3793" s="6"/>
      <c r="H3793" s="6" t="b">
        <v>0</v>
      </c>
      <c r="I3793" s="6" t="b">
        <v>0</v>
      </c>
      <c r="J3793" s="6" t="b">
        <v>0</v>
      </c>
      <c r="K3793" s="106"/>
      <c r="L3793" s="43"/>
      <c r="M3793" s="24"/>
      <c r="N3793" s="6"/>
      <c r="O3793" s="6" t="b">
        <v>0</v>
      </c>
      <c r="P3793" s="6"/>
      <c r="Q3793" s="6"/>
      <c r="R3793" s="6"/>
      <c r="S3793" s="6"/>
      <c r="T3793" s="6"/>
      <c r="U3793" s="6"/>
      <c r="V3793" s="6"/>
      <c r="W3793" s="6"/>
      <c r="X3793" s="6"/>
      <c r="Y3793" s="6"/>
      <c r="Z3793" s="43"/>
      <c r="AA3793" s="43"/>
      <c r="AB3793" s="43" t="s">
        <v>339</v>
      </c>
      <c r="AC3793" s="6" t="s">
        <v>339</v>
      </c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</row>
    <row r="3794">
      <c r="A3794" s="6"/>
      <c r="B3794" s="6"/>
      <c r="C3794" s="6"/>
      <c r="D3794" s="6"/>
      <c r="E3794" s="6"/>
      <c r="F3794" s="6" t="s">
        <v>96</v>
      </c>
      <c r="G3794" s="6"/>
      <c r="H3794" s="6" t="b">
        <v>0</v>
      </c>
      <c r="I3794" s="6" t="b">
        <v>0</v>
      </c>
      <c r="J3794" s="6" t="b">
        <v>0</v>
      </c>
      <c r="K3794" s="106"/>
      <c r="L3794" s="43"/>
      <c r="M3794" s="24"/>
      <c r="N3794" s="6"/>
      <c r="O3794" s="6" t="b">
        <v>0</v>
      </c>
      <c r="P3794" s="6"/>
      <c r="Q3794" s="6"/>
      <c r="R3794" s="6"/>
      <c r="S3794" s="6"/>
      <c r="T3794" s="6"/>
      <c r="U3794" s="6"/>
      <c r="V3794" s="6"/>
      <c r="W3794" s="6"/>
      <c r="X3794" s="6"/>
      <c r="Y3794" s="6"/>
      <c r="Z3794" s="43"/>
      <c r="AA3794" s="43"/>
      <c r="AB3794" s="43" t="s">
        <v>339</v>
      </c>
      <c r="AC3794" s="6" t="s">
        <v>339</v>
      </c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</row>
    <row r="3795">
      <c r="A3795" s="6"/>
      <c r="B3795" s="6"/>
      <c r="C3795" s="6"/>
      <c r="D3795" s="6"/>
      <c r="E3795" s="6"/>
      <c r="F3795" s="6" t="s">
        <v>96</v>
      </c>
      <c r="G3795" s="6"/>
      <c r="H3795" s="6" t="b">
        <v>0</v>
      </c>
      <c r="I3795" s="6" t="b">
        <v>0</v>
      </c>
      <c r="J3795" s="6" t="b">
        <v>0</v>
      </c>
      <c r="K3795" s="106"/>
      <c r="L3795" s="43"/>
      <c r="M3795" s="24"/>
      <c r="N3795" s="6"/>
      <c r="O3795" s="6" t="b">
        <v>0</v>
      </c>
      <c r="P3795" s="6"/>
      <c r="Q3795" s="6"/>
      <c r="R3795" s="6"/>
      <c r="S3795" s="6"/>
      <c r="T3795" s="6"/>
      <c r="U3795" s="6"/>
      <c r="V3795" s="6"/>
      <c r="W3795" s="6"/>
      <c r="X3795" s="6"/>
      <c r="Y3795" s="6"/>
      <c r="Z3795" s="43"/>
      <c r="AA3795" s="43"/>
      <c r="AB3795" s="43" t="s">
        <v>339</v>
      </c>
      <c r="AC3795" s="6" t="s">
        <v>339</v>
      </c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</row>
    <row r="3796">
      <c r="A3796" s="6"/>
      <c r="B3796" s="6"/>
      <c r="C3796" s="6"/>
      <c r="D3796" s="6"/>
      <c r="E3796" s="6"/>
      <c r="F3796" s="6" t="s">
        <v>96</v>
      </c>
      <c r="G3796" s="6"/>
      <c r="H3796" s="6" t="b">
        <v>0</v>
      </c>
      <c r="I3796" s="6" t="b">
        <v>0</v>
      </c>
      <c r="J3796" s="6" t="b">
        <v>0</v>
      </c>
      <c r="K3796" s="106"/>
      <c r="L3796" s="43"/>
      <c r="M3796" s="24"/>
      <c r="N3796" s="6"/>
      <c r="O3796" s="6" t="b">
        <v>0</v>
      </c>
      <c r="P3796" s="6"/>
      <c r="Q3796" s="6"/>
      <c r="R3796" s="6"/>
      <c r="S3796" s="6"/>
      <c r="T3796" s="6"/>
      <c r="U3796" s="6"/>
      <c r="V3796" s="6"/>
      <c r="W3796" s="6"/>
      <c r="X3796" s="6"/>
      <c r="Y3796" s="6"/>
      <c r="Z3796" s="43"/>
      <c r="AA3796" s="43"/>
      <c r="AB3796" s="43" t="s">
        <v>339</v>
      </c>
      <c r="AC3796" s="6" t="s">
        <v>339</v>
      </c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</row>
    <row r="3797">
      <c r="A3797" s="6"/>
      <c r="B3797" s="6"/>
      <c r="C3797" s="6"/>
      <c r="D3797" s="6"/>
      <c r="E3797" s="6"/>
      <c r="F3797" s="6" t="s">
        <v>96</v>
      </c>
      <c r="G3797" s="6"/>
      <c r="H3797" s="6" t="b">
        <v>0</v>
      </c>
      <c r="I3797" s="6" t="b">
        <v>0</v>
      </c>
      <c r="J3797" s="6" t="b">
        <v>0</v>
      </c>
      <c r="K3797" s="106"/>
      <c r="L3797" s="43"/>
      <c r="M3797" s="24"/>
      <c r="N3797" s="6"/>
      <c r="O3797" s="6" t="b">
        <v>0</v>
      </c>
      <c r="P3797" s="6"/>
      <c r="Q3797" s="6"/>
      <c r="R3797" s="6"/>
      <c r="S3797" s="6"/>
      <c r="T3797" s="6"/>
      <c r="U3797" s="6"/>
      <c r="V3797" s="6"/>
      <c r="W3797" s="6"/>
      <c r="X3797" s="6"/>
      <c r="Y3797" s="6"/>
      <c r="Z3797" s="43"/>
      <c r="AA3797" s="43"/>
      <c r="AB3797" s="43" t="s">
        <v>339</v>
      </c>
      <c r="AC3797" s="6" t="s">
        <v>339</v>
      </c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</row>
    <row r="3798">
      <c r="A3798" s="6"/>
      <c r="B3798" s="6"/>
      <c r="C3798" s="6"/>
      <c r="D3798" s="6"/>
      <c r="E3798" s="6"/>
      <c r="F3798" s="6" t="s">
        <v>96</v>
      </c>
      <c r="G3798" s="6"/>
      <c r="H3798" s="6" t="b">
        <v>0</v>
      </c>
      <c r="I3798" s="6" t="b">
        <v>0</v>
      </c>
      <c r="J3798" s="6" t="b">
        <v>0</v>
      </c>
      <c r="K3798" s="106"/>
      <c r="L3798" s="43"/>
      <c r="M3798" s="24"/>
      <c r="N3798" s="6"/>
      <c r="O3798" s="6" t="b">
        <v>0</v>
      </c>
      <c r="P3798" s="6"/>
      <c r="Q3798" s="6"/>
      <c r="R3798" s="6"/>
      <c r="S3798" s="6"/>
      <c r="T3798" s="6"/>
      <c r="U3798" s="6"/>
      <c r="V3798" s="6"/>
      <c r="W3798" s="6"/>
      <c r="X3798" s="6"/>
      <c r="Y3798" s="6"/>
      <c r="Z3798" s="43"/>
      <c r="AA3798" s="43"/>
      <c r="AB3798" s="43" t="s">
        <v>339</v>
      </c>
      <c r="AC3798" s="6" t="s">
        <v>339</v>
      </c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</row>
    <row r="3799">
      <c r="A3799" s="6"/>
      <c r="B3799" s="6"/>
      <c r="C3799" s="6"/>
      <c r="D3799" s="6"/>
      <c r="E3799" s="6"/>
      <c r="F3799" s="6" t="s">
        <v>96</v>
      </c>
      <c r="G3799" s="6"/>
      <c r="H3799" s="6" t="b">
        <v>0</v>
      </c>
      <c r="I3799" s="6" t="b">
        <v>0</v>
      </c>
      <c r="J3799" s="6" t="b">
        <v>0</v>
      </c>
      <c r="K3799" s="106"/>
      <c r="L3799" s="43"/>
      <c r="M3799" s="24"/>
      <c r="N3799" s="6"/>
      <c r="O3799" s="6" t="b">
        <v>0</v>
      </c>
      <c r="P3799" s="6"/>
      <c r="Q3799" s="6"/>
      <c r="R3799" s="6"/>
      <c r="S3799" s="6"/>
      <c r="T3799" s="6"/>
      <c r="U3799" s="6"/>
      <c r="V3799" s="6"/>
      <c r="W3799" s="6"/>
      <c r="X3799" s="6"/>
      <c r="Y3799" s="6"/>
      <c r="Z3799" s="43"/>
      <c r="AA3799" s="43"/>
      <c r="AB3799" s="43" t="s">
        <v>339</v>
      </c>
      <c r="AC3799" s="6" t="s">
        <v>339</v>
      </c>
      <c r="AD3799" s="6"/>
      <c r="AE3799" s="6"/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</row>
    <row r="3800">
      <c r="A3800" s="6"/>
      <c r="B3800" s="6"/>
      <c r="C3800" s="6"/>
      <c r="D3800" s="6"/>
      <c r="E3800" s="6"/>
      <c r="F3800" s="6" t="s">
        <v>96</v>
      </c>
      <c r="G3800" s="6"/>
      <c r="H3800" s="6" t="b">
        <v>0</v>
      </c>
      <c r="I3800" s="6" t="b">
        <v>0</v>
      </c>
      <c r="J3800" s="6" t="b">
        <v>0</v>
      </c>
      <c r="K3800" s="106"/>
      <c r="L3800" s="43"/>
      <c r="M3800" s="24"/>
      <c r="N3800" s="6"/>
      <c r="O3800" s="6" t="b">
        <v>0</v>
      </c>
      <c r="P3800" s="6"/>
      <c r="Q3800" s="6"/>
      <c r="R3800" s="6"/>
      <c r="S3800" s="6"/>
      <c r="T3800" s="6"/>
      <c r="U3800" s="6"/>
      <c r="V3800" s="6"/>
      <c r="W3800" s="6"/>
      <c r="X3800" s="6"/>
      <c r="Y3800" s="6"/>
      <c r="Z3800" s="43"/>
      <c r="AA3800" s="43"/>
      <c r="AB3800" s="43" t="s">
        <v>339</v>
      </c>
      <c r="AC3800" s="6" t="s">
        <v>339</v>
      </c>
      <c r="AD3800" s="6"/>
      <c r="AE3800" s="6"/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</row>
    <row r="3801">
      <c r="A3801" s="6"/>
      <c r="B3801" s="6"/>
      <c r="C3801" s="6"/>
      <c r="D3801" s="6"/>
      <c r="E3801" s="6"/>
      <c r="F3801" s="6" t="s">
        <v>96</v>
      </c>
      <c r="G3801" s="6"/>
      <c r="H3801" s="6" t="b">
        <v>0</v>
      </c>
      <c r="I3801" s="6" t="b">
        <v>0</v>
      </c>
      <c r="J3801" s="6" t="b">
        <v>0</v>
      </c>
      <c r="K3801" s="106"/>
      <c r="L3801" s="43"/>
      <c r="M3801" s="24"/>
      <c r="N3801" s="6"/>
      <c r="O3801" s="6" t="b">
        <v>0</v>
      </c>
      <c r="P3801" s="6"/>
      <c r="Q3801" s="6"/>
      <c r="R3801" s="6"/>
      <c r="S3801" s="6"/>
      <c r="T3801" s="6"/>
      <c r="U3801" s="6"/>
      <c r="V3801" s="6"/>
      <c r="W3801" s="6"/>
      <c r="X3801" s="6"/>
      <c r="Y3801" s="6"/>
      <c r="Z3801" s="43"/>
      <c r="AA3801" s="43"/>
      <c r="AB3801" s="43" t="s">
        <v>339</v>
      </c>
      <c r="AC3801" s="6" t="s">
        <v>339</v>
      </c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</row>
    <row r="3802">
      <c r="A3802" s="6"/>
      <c r="B3802" s="6"/>
      <c r="C3802" s="6"/>
      <c r="D3802" s="6"/>
      <c r="E3802" s="6"/>
      <c r="F3802" s="6" t="s">
        <v>96</v>
      </c>
      <c r="G3802" s="6"/>
      <c r="H3802" s="6" t="b">
        <v>0</v>
      </c>
      <c r="I3802" s="6" t="b">
        <v>0</v>
      </c>
      <c r="J3802" s="6" t="b">
        <v>0</v>
      </c>
      <c r="K3802" s="106"/>
      <c r="L3802" s="43"/>
      <c r="M3802" s="24"/>
      <c r="N3802" s="6"/>
      <c r="O3802" s="6" t="b">
        <v>0</v>
      </c>
      <c r="P3802" s="6"/>
      <c r="Q3802" s="6"/>
      <c r="R3802" s="6"/>
      <c r="S3802" s="6"/>
      <c r="T3802" s="6"/>
      <c r="U3802" s="6"/>
      <c r="V3802" s="6"/>
      <c r="W3802" s="6"/>
      <c r="X3802" s="6"/>
      <c r="Y3802" s="6"/>
      <c r="Z3802" s="43"/>
      <c r="AA3802" s="43"/>
      <c r="AB3802" s="43" t="s">
        <v>339</v>
      </c>
      <c r="AC3802" s="6" t="s">
        <v>339</v>
      </c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</row>
    <row r="3803">
      <c r="A3803" s="6"/>
      <c r="B3803" s="6"/>
      <c r="C3803" s="6"/>
      <c r="D3803" s="6"/>
      <c r="E3803" s="6"/>
      <c r="F3803" s="6" t="s">
        <v>96</v>
      </c>
      <c r="G3803" s="6"/>
      <c r="H3803" s="6" t="b">
        <v>0</v>
      </c>
      <c r="I3803" s="6" t="b">
        <v>0</v>
      </c>
      <c r="J3803" s="6" t="b">
        <v>0</v>
      </c>
      <c r="K3803" s="106"/>
      <c r="L3803" s="43"/>
      <c r="M3803" s="24"/>
      <c r="N3803" s="6"/>
      <c r="O3803" s="6" t="b">
        <v>0</v>
      </c>
      <c r="P3803" s="6"/>
      <c r="Q3803" s="6"/>
      <c r="R3803" s="6"/>
      <c r="S3803" s="6"/>
      <c r="T3803" s="6"/>
      <c r="U3803" s="6"/>
      <c r="V3803" s="6"/>
      <c r="W3803" s="6"/>
      <c r="X3803" s="6"/>
      <c r="Y3803" s="6"/>
      <c r="Z3803" s="43"/>
      <c r="AA3803" s="43"/>
      <c r="AB3803" s="43" t="s">
        <v>339</v>
      </c>
      <c r="AC3803" s="6" t="s">
        <v>339</v>
      </c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</row>
    <row r="3804">
      <c r="A3804" s="6"/>
      <c r="B3804" s="6"/>
      <c r="C3804" s="6"/>
      <c r="D3804" s="6"/>
      <c r="E3804" s="6"/>
      <c r="F3804" s="6" t="s">
        <v>96</v>
      </c>
      <c r="G3804" s="6"/>
      <c r="H3804" s="6" t="b">
        <v>0</v>
      </c>
      <c r="I3804" s="6" t="b">
        <v>0</v>
      </c>
      <c r="J3804" s="6" t="b">
        <v>0</v>
      </c>
      <c r="K3804" s="106"/>
      <c r="L3804" s="43"/>
      <c r="M3804" s="24"/>
      <c r="N3804" s="6"/>
      <c r="O3804" s="6" t="b">
        <v>0</v>
      </c>
      <c r="P3804" s="6"/>
      <c r="Q3804" s="6"/>
      <c r="R3804" s="6"/>
      <c r="S3804" s="6"/>
      <c r="T3804" s="6"/>
      <c r="U3804" s="6"/>
      <c r="V3804" s="6"/>
      <c r="W3804" s="6"/>
      <c r="X3804" s="6"/>
      <c r="Y3804" s="6"/>
      <c r="Z3804" s="43"/>
      <c r="AA3804" s="43"/>
      <c r="AB3804" s="43" t="s">
        <v>339</v>
      </c>
      <c r="AC3804" s="6" t="s">
        <v>339</v>
      </c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</row>
    <row r="3805">
      <c r="A3805" s="6"/>
      <c r="B3805" s="6"/>
      <c r="C3805" s="6"/>
      <c r="D3805" s="6"/>
      <c r="E3805" s="6"/>
      <c r="F3805" s="6" t="s">
        <v>96</v>
      </c>
      <c r="G3805" s="6"/>
      <c r="H3805" s="6" t="b">
        <v>0</v>
      </c>
      <c r="I3805" s="6" t="b">
        <v>0</v>
      </c>
      <c r="J3805" s="6" t="b">
        <v>0</v>
      </c>
      <c r="K3805" s="106"/>
      <c r="L3805" s="43"/>
      <c r="M3805" s="24"/>
      <c r="N3805" s="6"/>
      <c r="O3805" s="6" t="b">
        <v>0</v>
      </c>
      <c r="P3805" s="6"/>
      <c r="Q3805" s="6"/>
      <c r="R3805" s="6"/>
      <c r="S3805" s="6"/>
      <c r="T3805" s="6"/>
      <c r="U3805" s="6"/>
      <c r="V3805" s="6"/>
      <c r="W3805" s="6"/>
      <c r="X3805" s="6"/>
      <c r="Y3805" s="6"/>
      <c r="Z3805" s="43"/>
      <c r="AA3805" s="43"/>
      <c r="AB3805" s="43" t="s">
        <v>339</v>
      </c>
      <c r="AC3805" s="6" t="s">
        <v>339</v>
      </c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</row>
    <row r="3806">
      <c r="A3806" s="6"/>
      <c r="B3806" s="6"/>
      <c r="C3806" s="6"/>
      <c r="D3806" s="6"/>
      <c r="E3806" s="6"/>
      <c r="F3806" s="6" t="s">
        <v>96</v>
      </c>
      <c r="G3806" s="6"/>
      <c r="H3806" s="6" t="b">
        <v>0</v>
      </c>
      <c r="I3806" s="6" t="b">
        <v>0</v>
      </c>
      <c r="J3806" s="6" t="b">
        <v>0</v>
      </c>
      <c r="K3806" s="106"/>
      <c r="L3806" s="43"/>
      <c r="M3806" s="24"/>
      <c r="N3806" s="6"/>
      <c r="O3806" s="6" t="b">
        <v>0</v>
      </c>
      <c r="P3806" s="6"/>
      <c r="Q3806" s="6"/>
      <c r="R3806" s="6"/>
      <c r="S3806" s="6"/>
      <c r="T3806" s="6"/>
      <c r="U3806" s="6"/>
      <c r="V3806" s="6"/>
      <c r="W3806" s="6"/>
      <c r="X3806" s="6"/>
      <c r="Y3806" s="6"/>
      <c r="Z3806" s="43"/>
      <c r="AA3806" s="43"/>
      <c r="AB3806" s="43" t="s">
        <v>339</v>
      </c>
      <c r="AC3806" s="6" t="s">
        <v>339</v>
      </c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</row>
    <row r="3807">
      <c r="A3807" s="6"/>
      <c r="B3807" s="6"/>
      <c r="C3807" s="6"/>
      <c r="D3807" s="6"/>
      <c r="E3807" s="6"/>
      <c r="F3807" s="6" t="s">
        <v>96</v>
      </c>
      <c r="G3807" s="6"/>
      <c r="H3807" s="6" t="b">
        <v>0</v>
      </c>
      <c r="I3807" s="6" t="b">
        <v>0</v>
      </c>
      <c r="J3807" s="6" t="b">
        <v>0</v>
      </c>
      <c r="K3807" s="106"/>
      <c r="L3807" s="43"/>
      <c r="M3807" s="24"/>
      <c r="N3807" s="6"/>
      <c r="O3807" s="6" t="b">
        <v>0</v>
      </c>
      <c r="P3807" s="6"/>
      <c r="Q3807" s="6"/>
      <c r="R3807" s="6"/>
      <c r="S3807" s="6"/>
      <c r="T3807" s="6"/>
      <c r="U3807" s="6"/>
      <c r="V3807" s="6"/>
      <c r="W3807" s="6"/>
      <c r="X3807" s="6"/>
      <c r="Y3807" s="6"/>
      <c r="Z3807" s="43"/>
      <c r="AA3807" s="43"/>
      <c r="AB3807" s="43" t="s">
        <v>339</v>
      </c>
      <c r="AC3807" s="6" t="s">
        <v>339</v>
      </c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</row>
    <row r="3808">
      <c r="A3808" s="6"/>
      <c r="B3808" s="6"/>
      <c r="C3808" s="6"/>
      <c r="D3808" s="6"/>
      <c r="E3808" s="6"/>
      <c r="F3808" s="6" t="s">
        <v>96</v>
      </c>
      <c r="G3808" s="6"/>
      <c r="H3808" s="6" t="b">
        <v>0</v>
      </c>
      <c r="I3808" s="6" t="b">
        <v>0</v>
      </c>
      <c r="J3808" s="6" t="b">
        <v>0</v>
      </c>
      <c r="K3808" s="106"/>
      <c r="L3808" s="43"/>
      <c r="M3808" s="24"/>
      <c r="N3808" s="6"/>
      <c r="O3808" s="6" t="b">
        <v>0</v>
      </c>
      <c r="P3808" s="6"/>
      <c r="Q3808" s="6"/>
      <c r="R3808" s="6"/>
      <c r="S3808" s="6"/>
      <c r="T3808" s="6"/>
      <c r="U3808" s="6"/>
      <c r="V3808" s="6"/>
      <c r="W3808" s="6"/>
      <c r="X3808" s="6"/>
      <c r="Y3808" s="6"/>
      <c r="Z3808" s="43"/>
      <c r="AA3808" s="43"/>
      <c r="AB3808" s="43" t="s">
        <v>339</v>
      </c>
      <c r="AC3808" s="6" t="s">
        <v>339</v>
      </c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</row>
    <row r="3809">
      <c r="A3809" s="6"/>
      <c r="B3809" s="6"/>
      <c r="C3809" s="6"/>
      <c r="D3809" s="6"/>
      <c r="E3809" s="6"/>
      <c r="F3809" s="6" t="s">
        <v>96</v>
      </c>
      <c r="G3809" s="6"/>
      <c r="H3809" s="6" t="b">
        <v>0</v>
      </c>
      <c r="I3809" s="6" t="b">
        <v>0</v>
      </c>
      <c r="J3809" s="6" t="b">
        <v>0</v>
      </c>
      <c r="K3809" s="106"/>
      <c r="L3809" s="43"/>
      <c r="M3809" s="24"/>
      <c r="N3809" s="6"/>
      <c r="O3809" s="6" t="b">
        <v>0</v>
      </c>
      <c r="P3809" s="6"/>
      <c r="Q3809" s="6"/>
      <c r="R3809" s="6"/>
      <c r="S3809" s="6"/>
      <c r="T3809" s="6"/>
      <c r="U3809" s="6"/>
      <c r="V3809" s="6"/>
      <c r="W3809" s="6"/>
      <c r="X3809" s="6"/>
      <c r="Y3809" s="6"/>
      <c r="Z3809" s="43"/>
      <c r="AA3809" s="43"/>
      <c r="AB3809" s="43" t="s">
        <v>339</v>
      </c>
      <c r="AC3809" s="6" t="s">
        <v>339</v>
      </c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</row>
    <row r="3810">
      <c r="A3810" s="6"/>
      <c r="B3810" s="6"/>
      <c r="C3810" s="6"/>
      <c r="D3810" s="6"/>
      <c r="E3810" s="6"/>
      <c r="F3810" s="6" t="s">
        <v>96</v>
      </c>
      <c r="G3810" s="6"/>
      <c r="H3810" s="6" t="b">
        <v>0</v>
      </c>
      <c r="I3810" s="6" t="b">
        <v>0</v>
      </c>
      <c r="J3810" s="6" t="b">
        <v>0</v>
      </c>
      <c r="K3810" s="106"/>
      <c r="L3810" s="43"/>
      <c r="M3810" s="24"/>
      <c r="N3810" s="6"/>
      <c r="O3810" s="6" t="b">
        <v>0</v>
      </c>
      <c r="P3810" s="6"/>
      <c r="Q3810" s="6"/>
      <c r="R3810" s="6"/>
      <c r="S3810" s="6"/>
      <c r="T3810" s="6"/>
      <c r="U3810" s="6"/>
      <c r="V3810" s="6"/>
      <c r="W3810" s="6"/>
      <c r="X3810" s="6"/>
      <c r="Y3810" s="6"/>
      <c r="Z3810" s="43"/>
      <c r="AA3810" s="43"/>
      <c r="AB3810" s="43" t="s">
        <v>339</v>
      </c>
      <c r="AC3810" s="6" t="s">
        <v>339</v>
      </c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</row>
    <row r="3811">
      <c r="A3811" s="6"/>
      <c r="B3811" s="6"/>
      <c r="C3811" s="6"/>
      <c r="D3811" s="6"/>
      <c r="E3811" s="6"/>
      <c r="F3811" s="6" t="s">
        <v>96</v>
      </c>
      <c r="G3811" s="6"/>
      <c r="H3811" s="6" t="b">
        <v>0</v>
      </c>
      <c r="I3811" s="6" t="b">
        <v>0</v>
      </c>
      <c r="J3811" s="6" t="b">
        <v>0</v>
      </c>
      <c r="K3811" s="106"/>
      <c r="L3811" s="43"/>
      <c r="M3811" s="24"/>
      <c r="N3811" s="6"/>
      <c r="O3811" s="6" t="b">
        <v>0</v>
      </c>
      <c r="P3811" s="6"/>
      <c r="Q3811" s="6"/>
      <c r="R3811" s="6"/>
      <c r="S3811" s="6"/>
      <c r="T3811" s="6"/>
      <c r="U3811" s="6"/>
      <c r="V3811" s="6"/>
      <c r="W3811" s="6"/>
      <c r="X3811" s="6"/>
      <c r="Y3811" s="6"/>
      <c r="Z3811" s="43"/>
      <c r="AA3811" s="43"/>
      <c r="AB3811" s="43" t="s">
        <v>339</v>
      </c>
      <c r="AC3811" s="6" t="s">
        <v>339</v>
      </c>
      <c r="AD3811" s="6"/>
      <c r="AE3811" s="6"/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</row>
    <row r="3812">
      <c r="A3812" s="6"/>
      <c r="B3812" s="6"/>
      <c r="C3812" s="6"/>
      <c r="D3812" s="6"/>
      <c r="E3812" s="6"/>
      <c r="F3812" s="6" t="s">
        <v>96</v>
      </c>
      <c r="G3812" s="6"/>
      <c r="H3812" s="6" t="b">
        <v>0</v>
      </c>
      <c r="I3812" s="6" t="b">
        <v>0</v>
      </c>
      <c r="J3812" s="6" t="b">
        <v>0</v>
      </c>
      <c r="K3812" s="106"/>
      <c r="L3812" s="43"/>
      <c r="M3812" s="24"/>
      <c r="N3812" s="6"/>
      <c r="O3812" s="6" t="b">
        <v>0</v>
      </c>
      <c r="P3812" s="6"/>
      <c r="Q3812" s="6"/>
      <c r="R3812" s="6"/>
      <c r="S3812" s="6"/>
      <c r="T3812" s="6"/>
      <c r="U3812" s="6"/>
      <c r="V3812" s="6"/>
      <c r="W3812" s="6"/>
      <c r="X3812" s="6"/>
      <c r="Y3812" s="6"/>
      <c r="Z3812" s="43"/>
      <c r="AA3812" s="43"/>
      <c r="AB3812" s="43" t="s">
        <v>339</v>
      </c>
      <c r="AC3812" s="6" t="s">
        <v>339</v>
      </c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</row>
    <row r="3813">
      <c r="A3813" s="6"/>
      <c r="B3813" s="6"/>
      <c r="C3813" s="6"/>
      <c r="D3813" s="6"/>
      <c r="E3813" s="6"/>
      <c r="F3813" s="6" t="s">
        <v>96</v>
      </c>
      <c r="G3813" s="6"/>
      <c r="H3813" s="6" t="b">
        <v>0</v>
      </c>
      <c r="I3813" s="6" t="b">
        <v>0</v>
      </c>
      <c r="J3813" s="6" t="b">
        <v>0</v>
      </c>
      <c r="K3813" s="106"/>
      <c r="L3813" s="43"/>
      <c r="M3813" s="24"/>
      <c r="N3813" s="6"/>
      <c r="O3813" s="6" t="b">
        <v>0</v>
      </c>
      <c r="P3813" s="6"/>
      <c r="Q3813" s="6"/>
      <c r="R3813" s="6"/>
      <c r="S3813" s="6"/>
      <c r="T3813" s="6"/>
      <c r="U3813" s="6"/>
      <c r="V3813" s="6"/>
      <c r="W3813" s="6"/>
      <c r="X3813" s="6"/>
      <c r="Y3813" s="6"/>
      <c r="Z3813" s="43"/>
      <c r="AA3813" s="43"/>
      <c r="AB3813" s="43" t="s">
        <v>339</v>
      </c>
      <c r="AC3813" s="6" t="s">
        <v>339</v>
      </c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</row>
    <row r="3814">
      <c r="A3814" s="6"/>
      <c r="B3814" s="6"/>
      <c r="C3814" s="6"/>
      <c r="D3814" s="6"/>
      <c r="E3814" s="6"/>
      <c r="F3814" s="6" t="s">
        <v>96</v>
      </c>
      <c r="G3814" s="6"/>
      <c r="H3814" s="6" t="b">
        <v>0</v>
      </c>
      <c r="I3814" s="6" t="b">
        <v>0</v>
      </c>
      <c r="J3814" s="6" t="b">
        <v>0</v>
      </c>
      <c r="K3814" s="106"/>
      <c r="L3814" s="43"/>
      <c r="M3814" s="24"/>
      <c r="N3814" s="6"/>
      <c r="O3814" s="6" t="b">
        <v>0</v>
      </c>
      <c r="P3814" s="6"/>
      <c r="Q3814" s="6"/>
      <c r="R3814" s="6"/>
      <c r="S3814" s="6"/>
      <c r="T3814" s="6"/>
      <c r="U3814" s="6"/>
      <c r="V3814" s="6"/>
      <c r="W3814" s="6"/>
      <c r="X3814" s="6"/>
      <c r="Y3814" s="6"/>
      <c r="Z3814" s="43"/>
      <c r="AA3814" s="43"/>
      <c r="AB3814" s="43" t="s">
        <v>339</v>
      </c>
      <c r="AC3814" s="6" t="s">
        <v>339</v>
      </c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</row>
    <row r="3815">
      <c r="A3815" s="6"/>
      <c r="B3815" s="6"/>
      <c r="C3815" s="6"/>
      <c r="D3815" s="6"/>
      <c r="E3815" s="6"/>
      <c r="F3815" s="6" t="s">
        <v>96</v>
      </c>
      <c r="G3815" s="6"/>
      <c r="H3815" s="6" t="b">
        <v>0</v>
      </c>
      <c r="I3815" s="6" t="b">
        <v>0</v>
      </c>
      <c r="J3815" s="6" t="b">
        <v>0</v>
      </c>
      <c r="K3815" s="106"/>
      <c r="L3815" s="43"/>
      <c r="M3815" s="24"/>
      <c r="N3815" s="6"/>
      <c r="O3815" s="6" t="b">
        <v>0</v>
      </c>
      <c r="P3815" s="6"/>
      <c r="Q3815" s="6"/>
      <c r="R3815" s="6"/>
      <c r="S3815" s="6"/>
      <c r="T3815" s="6"/>
      <c r="U3815" s="6"/>
      <c r="V3815" s="6"/>
      <c r="W3815" s="6"/>
      <c r="X3815" s="6"/>
      <c r="Y3815" s="6"/>
      <c r="Z3815" s="43"/>
      <c r="AA3815" s="43"/>
      <c r="AB3815" s="43" t="s">
        <v>339</v>
      </c>
      <c r="AC3815" s="6" t="s">
        <v>339</v>
      </c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</row>
    <row r="3816">
      <c r="A3816" s="6"/>
      <c r="B3816" s="6"/>
      <c r="C3816" s="6"/>
      <c r="D3816" s="6"/>
      <c r="E3816" s="6"/>
      <c r="F3816" s="6" t="s">
        <v>96</v>
      </c>
      <c r="G3816" s="6"/>
      <c r="H3816" s="6" t="b">
        <v>0</v>
      </c>
      <c r="I3816" s="6" t="b">
        <v>0</v>
      </c>
      <c r="J3816" s="6" t="b">
        <v>0</v>
      </c>
      <c r="K3816" s="106"/>
      <c r="L3816" s="43"/>
      <c r="M3816" s="24"/>
      <c r="N3816" s="6"/>
      <c r="O3816" s="6" t="b">
        <v>0</v>
      </c>
      <c r="P3816" s="6"/>
      <c r="Q3816" s="6"/>
      <c r="R3816" s="6"/>
      <c r="S3816" s="6"/>
      <c r="T3816" s="6"/>
      <c r="U3816" s="6"/>
      <c r="V3816" s="6"/>
      <c r="W3816" s="6"/>
      <c r="X3816" s="6"/>
      <c r="Y3816" s="6"/>
      <c r="Z3816" s="43"/>
      <c r="AA3816" s="43"/>
      <c r="AB3816" s="43" t="s">
        <v>339</v>
      </c>
      <c r="AC3816" s="6" t="s">
        <v>339</v>
      </c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</row>
    <row r="3817">
      <c r="A3817" s="6"/>
      <c r="B3817" s="6"/>
      <c r="C3817" s="6"/>
      <c r="D3817" s="6"/>
      <c r="E3817" s="6"/>
      <c r="F3817" s="6" t="s">
        <v>96</v>
      </c>
      <c r="G3817" s="6"/>
      <c r="H3817" s="6" t="b">
        <v>0</v>
      </c>
      <c r="I3817" s="6" t="b">
        <v>0</v>
      </c>
      <c r="J3817" s="6" t="b">
        <v>0</v>
      </c>
      <c r="K3817" s="106"/>
      <c r="L3817" s="43"/>
      <c r="M3817" s="24"/>
      <c r="N3817" s="6"/>
      <c r="O3817" s="6" t="b">
        <v>0</v>
      </c>
      <c r="P3817" s="6"/>
      <c r="Q3817" s="6"/>
      <c r="R3817" s="6"/>
      <c r="S3817" s="6"/>
      <c r="T3817" s="6"/>
      <c r="U3817" s="6"/>
      <c r="V3817" s="6"/>
      <c r="W3817" s="6"/>
      <c r="X3817" s="6"/>
      <c r="Y3817" s="6"/>
      <c r="Z3817" s="43"/>
      <c r="AA3817" s="43"/>
      <c r="AB3817" s="43" t="s">
        <v>339</v>
      </c>
      <c r="AC3817" s="6" t="s">
        <v>339</v>
      </c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</row>
    <row r="3818">
      <c r="A3818" s="6"/>
      <c r="B3818" s="6"/>
      <c r="C3818" s="6"/>
      <c r="D3818" s="6"/>
      <c r="E3818" s="6"/>
      <c r="F3818" s="6" t="s">
        <v>96</v>
      </c>
      <c r="G3818" s="6"/>
      <c r="H3818" s="6" t="b">
        <v>0</v>
      </c>
      <c r="I3818" s="6" t="b">
        <v>0</v>
      </c>
      <c r="J3818" s="6" t="b">
        <v>0</v>
      </c>
      <c r="K3818" s="106"/>
      <c r="L3818" s="43"/>
      <c r="M3818" s="24"/>
      <c r="N3818" s="6"/>
      <c r="O3818" s="6" t="b">
        <v>0</v>
      </c>
      <c r="P3818" s="6"/>
      <c r="Q3818" s="6"/>
      <c r="R3818" s="6"/>
      <c r="S3818" s="6"/>
      <c r="T3818" s="6"/>
      <c r="U3818" s="6"/>
      <c r="V3818" s="6"/>
      <c r="W3818" s="6"/>
      <c r="X3818" s="6"/>
      <c r="Y3818" s="6"/>
      <c r="Z3818" s="43"/>
      <c r="AA3818" s="43"/>
      <c r="AB3818" s="43" t="s">
        <v>339</v>
      </c>
      <c r="AC3818" s="6" t="s">
        <v>339</v>
      </c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</row>
    <row r="3819">
      <c r="A3819" s="6"/>
      <c r="B3819" s="6"/>
      <c r="C3819" s="6"/>
      <c r="D3819" s="6"/>
      <c r="E3819" s="6"/>
      <c r="F3819" s="6" t="s">
        <v>96</v>
      </c>
      <c r="G3819" s="6"/>
      <c r="H3819" s="6" t="b">
        <v>0</v>
      </c>
      <c r="I3819" s="6" t="b">
        <v>0</v>
      </c>
      <c r="J3819" s="6" t="b">
        <v>0</v>
      </c>
      <c r="K3819" s="106"/>
      <c r="L3819" s="43"/>
      <c r="M3819" s="24"/>
      <c r="N3819" s="6"/>
      <c r="O3819" s="6" t="b">
        <v>0</v>
      </c>
      <c r="P3819" s="6"/>
      <c r="Q3819" s="6"/>
      <c r="R3819" s="6"/>
      <c r="S3819" s="6"/>
      <c r="T3819" s="6"/>
      <c r="U3819" s="6"/>
      <c r="V3819" s="6"/>
      <c r="W3819" s="6"/>
      <c r="X3819" s="6"/>
      <c r="Y3819" s="6"/>
      <c r="Z3819" s="43"/>
      <c r="AA3819" s="43"/>
      <c r="AB3819" s="43" t="s">
        <v>339</v>
      </c>
      <c r="AC3819" s="6" t="s">
        <v>339</v>
      </c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</row>
    <row r="3820">
      <c r="A3820" s="6"/>
      <c r="B3820" s="6"/>
      <c r="C3820" s="6"/>
      <c r="D3820" s="6"/>
      <c r="E3820" s="6"/>
      <c r="F3820" s="6" t="s">
        <v>96</v>
      </c>
      <c r="G3820" s="6"/>
      <c r="H3820" s="6" t="b">
        <v>0</v>
      </c>
      <c r="I3820" s="6" t="b">
        <v>0</v>
      </c>
      <c r="J3820" s="6" t="b">
        <v>0</v>
      </c>
      <c r="K3820" s="106"/>
      <c r="L3820" s="43"/>
      <c r="M3820" s="24"/>
      <c r="N3820" s="6"/>
      <c r="O3820" s="6" t="b">
        <v>0</v>
      </c>
      <c r="P3820" s="6"/>
      <c r="Q3820" s="6"/>
      <c r="R3820" s="6"/>
      <c r="S3820" s="6"/>
      <c r="T3820" s="6"/>
      <c r="U3820" s="6"/>
      <c r="V3820" s="6"/>
      <c r="W3820" s="6"/>
      <c r="X3820" s="6"/>
      <c r="Y3820" s="6"/>
      <c r="Z3820" s="43"/>
      <c r="AA3820" s="43"/>
      <c r="AB3820" s="43" t="s">
        <v>339</v>
      </c>
      <c r="AC3820" s="6" t="s">
        <v>339</v>
      </c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</row>
    <row r="3821">
      <c r="A3821" s="6"/>
      <c r="B3821" s="6"/>
      <c r="C3821" s="6"/>
      <c r="D3821" s="6"/>
      <c r="E3821" s="6"/>
      <c r="F3821" s="6" t="s">
        <v>96</v>
      </c>
      <c r="G3821" s="6"/>
      <c r="H3821" s="6" t="b">
        <v>0</v>
      </c>
      <c r="I3821" s="6" t="b">
        <v>0</v>
      </c>
      <c r="J3821" s="6" t="b">
        <v>0</v>
      </c>
      <c r="K3821" s="106"/>
      <c r="L3821" s="43"/>
      <c r="M3821" s="24"/>
      <c r="N3821" s="6"/>
      <c r="O3821" s="6" t="b">
        <v>0</v>
      </c>
      <c r="P3821" s="6"/>
      <c r="Q3821" s="6"/>
      <c r="R3821" s="6"/>
      <c r="S3821" s="6"/>
      <c r="T3821" s="6"/>
      <c r="U3821" s="6"/>
      <c r="V3821" s="6"/>
      <c r="W3821" s="6"/>
      <c r="X3821" s="6"/>
      <c r="Y3821" s="6"/>
      <c r="Z3821" s="43"/>
      <c r="AA3821" s="43"/>
      <c r="AB3821" s="43" t="s">
        <v>339</v>
      </c>
      <c r="AC3821" s="6" t="s">
        <v>339</v>
      </c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</row>
    <row r="3822">
      <c r="A3822" s="6"/>
      <c r="B3822" s="6"/>
      <c r="C3822" s="6"/>
      <c r="D3822" s="6"/>
      <c r="E3822" s="6"/>
      <c r="F3822" s="6" t="s">
        <v>96</v>
      </c>
      <c r="G3822" s="6"/>
      <c r="H3822" s="6" t="b">
        <v>0</v>
      </c>
      <c r="I3822" s="6" t="b">
        <v>0</v>
      </c>
      <c r="J3822" s="6" t="b">
        <v>0</v>
      </c>
      <c r="K3822" s="106"/>
      <c r="L3822" s="43"/>
      <c r="M3822" s="24"/>
      <c r="N3822" s="6"/>
      <c r="O3822" s="6" t="b">
        <v>0</v>
      </c>
      <c r="P3822" s="6"/>
      <c r="Q3822" s="6"/>
      <c r="R3822" s="6"/>
      <c r="S3822" s="6"/>
      <c r="T3822" s="6"/>
      <c r="U3822" s="6"/>
      <c r="V3822" s="6"/>
      <c r="W3822" s="6"/>
      <c r="X3822" s="6"/>
      <c r="Y3822" s="6"/>
      <c r="Z3822" s="43"/>
      <c r="AA3822" s="43"/>
      <c r="AB3822" s="43" t="s">
        <v>339</v>
      </c>
      <c r="AC3822" s="6" t="s">
        <v>339</v>
      </c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</row>
    <row r="3823">
      <c r="A3823" s="6"/>
      <c r="B3823" s="6"/>
      <c r="C3823" s="6"/>
      <c r="D3823" s="6"/>
      <c r="E3823" s="6"/>
      <c r="F3823" s="6" t="s">
        <v>96</v>
      </c>
      <c r="G3823" s="6"/>
      <c r="H3823" s="6" t="b">
        <v>0</v>
      </c>
      <c r="I3823" s="6" t="b">
        <v>0</v>
      </c>
      <c r="J3823" s="6" t="b">
        <v>0</v>
      </c>
      <c r="K3823" s="106"/>
      <c r="L3823" s="43"/>
      <c r="M3823" s="24"/>
      <c r="N3823" s="6"/>
      <c r="O3823" s="6" t="b">
        <v>0</v>
      </c>
      <c r="P3823" s="6"/>
      <c r="Q3823" s="6"/>
      <c r="R3823" s="6"/>
      <c r="S3823" s="6"/>
      <c r="T3823" s="6"/>
      <c r="U3823" s="6"/>
      <c r="V3823" s="6"/>
      <c r="W3823" s="6"/>
      <c r="X3823" s="6"/>
      <c r="Y3823" s="6"/>
      <c r="Z3823" s="43"/>
      <c r="AA3823" s="43"/>
      <c r="AB3823" s="43" t="s">
        <v>339</v>
      </c>
      <c r="AC3823" s="6" t="s">
        <v>339</v>
      </c>
      <c r="AD3823" s="6"/>
      <c r="AE3823" s="6"/>
      <c r="AF3823" s="6"/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</row>
    <row r="3824">
      <c r="A3824" s="6"/>
      <c r="B3824" s="6"/>
      <c r="C3824" s="6"/>
      <c r="D3824" s="6"/>
      <c r="E3824" s="6"/>
      <c r="F3824" s="6" t="s">
        <v>96</v>
      </c>
      <c r="G3824" s="6"/>
      <c r="H3824" s="6" t="b">
        <v>0</v>
      </c>
      <c r="I3824" s="6" t="b">
        <v>0</v>
      </c>
      <c r="J3824" s="6" t="b">
        <v>0</v>
      </c>
      <c r="K3824" s="106"/>
      <c r="L3824" s="43"/>
      <c r="M3824" s="24"/>
      <c r="N3824" s="6"/>
      <c r="O3824" s="6" t="b">
        <v>0</v>
      </c>
      <c r="P3824" s="6"/>
      <c r="Q3824" s="6"/>
      <c r="R3824" s="6"/>
      <c r="S3824" s="6"/>
      <c r="T3824" s="6"/>
      <c r="U3824" s="6"/>
      <c r="V3824" s="6"/>
      <c r="W3824" s="6"/>
      <c r="X3824" s="6"/>
      <c r="Y3824" s="6"/>
      <c r="Z3824" s="43"/>
      <c r="AA3824" s="43"/>
      <c r="AB3824" s="43" t="s">
        <v>339</v>
      </c>
      <c r="AC3824" s="6" t="s">
        <v>339</v>
      </c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</row>
    <row r="3825">
      <c r="A3825" s="6"/>
      <c r="B3825" s="6"/>
      <c r="C3825" s="6"/>
      <c r="D3825" s="6"/>
      <c r="E3825" s="6"/>
      <c r="F3825" s="6" t="s">
        <v>96</v>
      </c>
      <c r="G3825" s="6"/>
      <c r="H3825" s="6" t="b">
        <v>0</v>
      </c>
      <c r="I3825" s="6" t="b">
        <v>0</v>
      </c>
      <c r="J3825" s="6" t="b">
        <v>0</v>
      </c>
      <c r="K3825" s="106"/>
      <c r="L3825" s="43"/>
      <c r="M3825" s="24"/>
      <c r="N3825" s="6"/>
      <c r="O3825" s="6" t="b">
        <v>0</v>
      </c>
      <c r="P3825" s="6"/>
      <c r="Q3825" s="6"/>
      <c r="R3825" s="6"/>
      <c r="S3825" s="6"/>
      <c r="T3825" s="6"/>
      <c r="U3825" s="6"/>
      <c r="V3825" s="6"/>
      <c r="W3825" s="6"/>
      <c r="X3825" s="6"/>
      <c r="Y3825" s="6"/>
      <c r="Z3825" s="43"/>
      <c r="AA3825" s="43"/>
      <c r="AB3825" s="43" t="s">
        <v>339</v>
      </c>
      <c r="AC3825" s="6" t="s">
        <v>339</v>
      </c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</row>
    <row r="3826">
      <c r="A3826" s="6"/>
      <c r="B3826" s="6"/>
      <c r="C3826" s="6"/>
      <c r="D3826" s="6"/>
      <c r="E3826" s="6"/>
      <c r="F3826" s="6" t="s">
        <v>96</v>
      </c>
      <c r="G3826" s="6"/>
      <c r="H3826" s="6" t="b">
        <v>0</v>
      </c>
      <c r="I3826" s="6" t="b">
        <v>0</v>
      </c>
      <c r="J3826" s="6" t="b">
        <v>0</v>
      </c>
      <c r="K3826" s="106"/>
      <c r="L3826" s="43"/>
      <c r="M3826" s="24"/>
      <c r="N3826" s="6"/>
      <c r="O3826" s="6" t="b">
        <v>0</v>
      </c>
      <c r="P3826" s="6"/>
      <c r="Q3826" s="6"/>
      <c r="R3826" s="6"/>
      <c r="S3826" s="6"/>
      <c r="T3826" s="6"/>
      <c r="U3826" s="6"/>
      <c r="V3826" s="6"/>
      <c r="W3826" s="6"/>
      <c r="X3826" s="6"/>
      <c r="Y3826" s="6"/>
      <c r="Z3826" s="43"/>
      <c r="AA3826" s="43"/>
      <c r="AB3826" s="43" t="s">
        <v>339</v>
      </c>
      <c r="AC3826" s="6" t="s">
        <v>339</v>
      </c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</row>
    <row r="3827">
      <c r="A3827" s="6"/>
      <c r="B3827" s="6"/>
      <c r="C3827" s="6"/>
      <c r="D3827" s="6"/>
      <c r="E3827" s="6"/>
      <c r="F3827" s="6" t="s">
        <v>96</v>
      </c>
      <c r="G3827" s="6"/>
      <c r="H3827" s="6" t="b">
        <v>0</v>
      </c>
      <c r="I3827" s="6" t="b">
        <v>0</v>
      </c>
      <c r="J3827" s="6" t="b">
        <v>0</v>
      </c>
      <c r="K3827" s="106"/>
      <c r="L3827" s="43"/>
      <c r="M3827" s="24"/>
      <c r="N3827" s="6"/>
      <c r="O3827" s="6" t="b">
        <v>0</v>
      </c>
      <c r="P3827" s="6"/>
      <c r="Q3827" s="6"/>
      <c r="R3827" s="6"/>
      <c r="S3827" s="6"/>
      <c r="T3827" s="6"/>
      <c r="U3827" s="6"/>
      <c r="V3827" s="6"/>
      <c r="W3827" s="6"/>
      <c r="X3827" s="6"/>
      <c r="Y3827" s="6"/>
      <c r="Z3827" s="43"/>
      <c r="AA3827" s="43"/>
      <c r="AB3827" s="43" t="s">
        <v>339</v>
      </c>
      <c r="AC3827" s="6" t="s">
        <v>339</v>
      </c>
      <c r="AD3827" s="6"/>
      <c r="AE3827" s="6"/>
      <c r="AF3827" s="6"/>
      <c r="AG3827" s="6"/>
      <c r="AH3827" s="6"/>
      <c r="AI3827" s="6"/>
      <c r="AJ3827" s="6"/>
      <c r="AK3827" s="6"/>
      <c r="AL3827" s="6"/>
      <c r="AM3827" s="6"/>
      <c r="AN3827" s="6"/>
      <c r="AO3827" s="6"/>
      <c r="AP3827" s="6"/>
      <c r="AQ3827" s="6"/>
      <c r="AR3827" s="6"/>
    </row>
    <row r="3828">
      <c r="A3828" s="6"/>
      <c r="B3828" s="6"/>
      <c r="C3828" s="6"/>
      <c r="D3828" s="6"/>
      <c r="E3828" s="6"/>
      <c r="F3828" s="6" t="s">
        <v>96</v>
      </c>
      <c r="G3828" s="6"/>
      <c r="H3828" s="6" t="b">
        <v>0</v>
      </c>
      <c r="I3828" s="6" t="b">
        <v>0</v>
      </c>
      <c r="J3828" s="6" t="b">
        <v>0</v>
      </c>
      <c r="K3828" s="106"/>
      <c r="L3828" s="43"/>
      <c r="M3828" s="24"/>
      <c r="N3828" s="6"/>
      <c r="O3828" s="6" t="b">
        <v>0</v>
      </c>
      <c r="P3828" s="6"/>
      <c r="Q3828" s="6"/>
      <c r="R3828" s="6"/>
      <c r="S3828" s="6"/>
      <c r="T3828" s="6"/>
      <c r="U3828" s="6"/>
      <c r="V3828" s="6"/>
      <c r="W3828" s="6"/>
      <c r="X3828" s="6"/>
      <c r="Y3828" s="6"/>
      <c r="Z3828" s="43"/>
      <c r="AA3828" s="43"/>
      <c r="AB3828" s="43" t="s">
        <v>339</v>
      </c>
      <c r="AC3828" s="6" t="s">
        <v>339</v>
      </c>
      <c r="AD3828" s="6"/>
      <c r="AE3828" s="6"/>
      <c r="AF3828" s="6"/>
      <c r="AG3828" s="6"/>
      <c r="AH3828" s="6"/>
      <c r="AI3828" s="6"/>
      <c r="AJ3828" s="6"/>
      <c r="AK3828" s="6"/>
      <c r="AL3828" s="6"/>
      <c r="AM3828" s="6"/>
      <c r="AN3828" s="6"/>
      <c r="AO3828" s="6"/>
      <c r="AP3828" s="6"/>
      <c r="AQ3828" s="6"/>
      <c r="AR3828" s="6"/>
    </row>
    <row r="3829">
      <c r="A3829" s="6"/>
      <c r="B3829" s="6"/>
      <c r="C3829" s="6"/>
      <c r="D3829" s="6"/>
      <c r="E3829" s="6"/>
      <c r="F3829" s="6" t="s">
        <v>96</v>
      </c>
      <c r="G3829" s="6"/>
      <c r="H3829" s="6" t="b">
        <v>0</v>
      </c>
      <c r="I3829" s="6" t="b">
        <v>0</v>
      </c>
      <c r="J3829" s="6" t="b">
        <v>0</v>
      </c>
      <c r="K3829" s="106"/>
      <c r="L3829" s="43"/>
      <c r="M3829" s="24"/>
      <c r="N3829" s="6"/>
      <c r="O3829" s="6" t="b">
        <v>0</v>
      </c>
      <c r="P3829" s="6"/>
      <c r="Q3829" s="6"/>
      <c r="R3829" s="6"/>
      <c r="S3829" s="6"/>
      <c r="T3829" s="6"/>
      <c r="U3829" s="6"/>
      <c r="V3829" s="6"/>
      <c r="W3829" s="6"/>
      <c r="X3829" s="6"/>
      <c r="Y3829" s="6"/>
      <c r="Z3829" s="43"/>
      <c r="AA3829" s="43"/>
      <c r="AB3829" s="43" t="s">
        <v>339</v>
      </c>
      <c r="AC3829" s="6" t="s">
        <v>339</v>
      </c>
      <c r="AD3829" s="6"/>
      <c r="AE3829" s="6"/>
      <c r="AF3829" s="6"/>
      <c r="AG3829" s="6"/>
      <c r="AH3829" s="6"/>
      <c r="AI3829" s="6"/>
      <c r="AJ3829" s="6"/>
      <c r="AK3829" s="6"/>
      <c r="AL3829" s="6"/>
      <c r="AM3829" s="6"/>
      <c r="AN3829" s="6"/>
      <c r="AO3829" s="6"/>
      <c r="AP3829" s="6"/>
      <c r="AQ3829" s="6"/>
      <c r="AR3829" s="6"/>
    </row>
    <row r="3830">
      <c r="A3830" s="6"/>
      <c r="B3830" s="6"/>
      <c r="C3830" s="6"/>
      <c r="D3830" s="6"/>
      <c r="E3830" s="6"/>
      <c r="F3830" s="6" t="s">
        <v>96</v>
      </c>
      <c r="G3830" s="6"/>
      <c r="H3830" s="6" t="b">
        <v>0</v>
      </c>
      <c r="I3830" s="6" t="b">
        <v>0</v>
      </c>
      <c r="J3830" s="6" t="b">
        <v>0</v>
      </c>
      <c r="K3830" s="106"/>
      <c r="L3830" s="43"/>
      <c r="M3830" s="24"/>
      <c r="N3830" s="6"/>
      <c r="O3830" s="6" t="b">
        <v>0</v>
      </c>
      <c r="P3830" s="6"/>
      <c r="Q3830" s="6"/>
      <c r="R3830" s="6"/>
      <c r="S3830" s="6"/>
      <c r="T3830" s="6"/>
      <c r="U3830" s="6"/>
      <c r="V3830" s="6"/>
      <c r="W3830" s="6"/>
      <c r="X3830" s="6"/>
      <c r="Y3830" s="6"/>
      <c r="Z3830" s="43"/>
      <c r="AA3830" s="43"/>
      <c r="AB3830" s="43" t="s">
        <v>339</v>
      </c>
      <c r="AC3830" s="6" t="s">
        <v>339</v>
      </c>
      <c r="AD3830" s="6"/>
      <c r="AE3830" s="6"/>
      <c r="AF3830" s="6"/>
      <c r="AG3830" s="6"/>
      <c r="AH3830" s="6"/>
      <c r="AI3830" s="6"/>
      <c r="AJ3830" s="6"/>
      <c r="AK3830" s="6"/>
      <c r="AL3830" s="6"/>
      <c r="AM3830" s="6"/>
      <c r="AN3830" s="6"/>
      <c r="AO3830" s="6"/>
      <c r="AP3830" s="6"/>
      <c r="AQ3830" s="6"/>
      <c r="AR3830" s="6"/>
    </row>
    <row r="3831">
      <c r="A3831" s="6"/>
      <c r="B3831" s="6"/>
      <c r="C3831" s="6"/>
      <c r="D3831" s="6"/>
      <c r="E3831" s="6"/>
      <c r="F3831" s="6" t="s">
        <v>96</v>
      </c>
      <c r="G3831" s="6"/>
      <c r="H3831" s="6" t="b">
        <v>0</v>
      </c>
      <c r="I3831" s="6" t="b">
        <v>0</v>
      </c>
      <c r="J3831" s="6" t="b">
        <v>0</v>
      </c>
      <c r="K3831" s="106"/>
      <c r="L3831" s="43"/>
      <c r="M3831" s="24"/>
      <c r="N3831" s="6"/>
      <c r="O3831" s="6" t="b">
        <v>0</v>
      </c>
      <c r="P3831" s="6"/>
      <c r="Q3831" s="6"/>
      <c r="R3831" s="6"/>
      <c r="S3831" s="6"/>
      <c r="T3831" s="6"/>
      <c r="U3831" s="6"/>
      <c r="V3831" s="6"/>
      <c r="W3831" s="6"/>
      <c r="X3831" s="6"/>
      <c r="Y3831" s="6"/>
      <c r="Z3831" s="43"/>
      <c r="AA3831" s="43"/>
      <c r="AB3831" s="43" t="s">
        <v>339</v>
      </c>
      <c r="AC3831" s="6" t="s">
        <v>339</v>
      </c>
      <c r="AD3831" s="6"/>
      <c r="AE3831" s="6"/>
      <c r="AF3831" s="6"/>
      <c r="AG3831" s="6"/>
      <c r="AH3831" s="6"/>
      <c r="AI3831" s="6"/>
      <c r="AJ3831" s="6"/>
      <c r="AK3831" s="6"/>
      <c r="AL3831" s="6"/>
      <c r="AM3831" s="6"/>
      <c r="AN3831" s="6"/>
      <c r="AO3831" s="6"/>
      <c r="AP3831" s="6"/>
      <c r="AQ3831" s="6"/>
      <c r="AR3831" s="6"/>
    </row>
    <row r="3832">
      <c r="A3832" s="6"/>
      <c r="B3832" s="6"/>
      <c r="C3832" s="6"/>
      <c r="D3832" s="6"/>
      <c r="E3832" s="6"/>
      <c r="F3832" s="6" t="s">
        <v>96</v>
      </c>
      <c r="G3832" s="6"/>
      <c r="H3832" s="6" t="b">
        <v>0</v>
      </c>
      <c r="I3832" s="6" t="b">
        <v>0</v>
      </c>
      <c r="J3832" s="6" t="b">
        <v>0</v>
      </c>
      <c r="K3832" s="106"/>
      <c r="L3832" s="43"/>
      <c r="M3832" s="24"/>
      <c r="N3832" s="6"/>
      <c r="O3832" s="6" t="b">
        <v>0</v>
      </c>
      <c r="P3832" s="6"/>
      <c r="Q3832" s="6"/>
      <c r="R3832" s="6"/>
      <c r="S3832" s="6"/>
      <c r="T3832" s="6"/>
      <c r="U3832" s="6"/>
      <c r="V3832" s="6"/>
      <c r="W3832" s="6"/>
      <c r="X3832" s="6"/>
      <c r="Y3832" s="6"/>
      <c r="Z3832" s="43"/>
      <c r="AA3832" s="43"/>
      <c r="AB3832" s="43" t="s">
        <v>339</v>
      </c>
      <c r="AC3832" s="6" t="s">
        <v>339</v>
      </c>
      <c r="AD3832" s="6"/>
      <c r="AE3832" s="6"/>
      <c r="AF3832" s="6"/>
      <c r="AG3832" s="6"/>
      <c r="AH3832" s="6"/>
      <c r="AI3832" s="6"/>
      <c r="AJ3832" s="6"/>
      <c r="AK3832" s="6"/>
      <c r="AL3832" s="6"/>
      <c r="AM3832" s="6"/>
      <c r="AN3832" s="6"/>
      <c r="AO3832" s="6"/>
      <c r="AP3832" s="6"/>
      <c r="AQ3832" s="6"/>
      <c r="AR3832" s="6"/>
    </row>
    <row r="3833">
      <c r="A3833" s="6"/>
      <c r="B3833" s="6"/>
      <c r="C3833" s="6"/>
      <c r="D3833" s="6"/>
      <c r="E3833" s="6"/>
      <c r="F3833" s="6" t="s">
        <v>96</v>
      </c>
      <c r="G3833" s="6"/>
      <c r="H3833" s="6" t="b">
        <v>0</v>
      </c>
      <c r="I3833" s="6" t="b">
        <v>0</v>
      </c>
      <c r="J3833" s="6" t="b">
        <v>0</v>
      </c>
      <c r="K3833" s="106"/>
      <c r="L3833" s="43"/>
      <c r="M3833" s="24"/>
      <c r="N3833" s="6"/>
      <c r="O3833" s="6" t="b">
        <v>0</v>
      </c>
      <c r="P3833" s="6"/>
      <c r="Q3833" s="6"/>
      <c r="R3833" s="6"/>
      <c r="S3833" s="6"/>
      <c r="T3833" s="6"/>
      <c r="U3833" s="6"/>
      <c r="V3833" s="6"/>
      <c r="W3833" s="6"/>
      <c r="X3833" s="6"/>
      <c r="Y3833" s="6"/>
      <c r="Z3833" s="43"/>
      <c r="AA3833" s="43"/>
      <c r="AB3833" s="43" t="s">
        <v>339</v>
      </c>
      <c r="AC3833" s="6" t="s">
        <v>339</v>
      </c>
      <c r="AD3833" s="6"/>
      <c r="AE3833" s="6"/>
      <c r="AF3833" s="6"/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/>
      <c r="AR3833" s="6"/>
    </row>
    <row r="3834">
      <c r="A3834" s="6"/>
      <c r="B3834" s="6"/>
      <c r="C3834" s="6"/>
      <c r="D3834" s="6"/>
      <c r="E3834" s="6"/>
      <c r="F3834" s="6" t="s">
        <v>96</v>
      </c>
      <c r="G3834" s="6"/>
      <c r="H3834" s="6" t="b">
        <v>0</v>
      </c>
      <c r="I3834" s="6" t="b">
        <v>0</v>
      </c>
      <c r="J3834" s="6" t="b">
        <v>0</v>
      </c>
      <c r="K3834" s="106"/>
      <c r="L3834" s="43"/>
      <c r="M3834" s="24"/>
      <c r="N3834" s="6"/>
      <c r="O3834" s="6" t="b">
        <v>0</v>
      </c>
      <c r="P3834" s="6"/>
      <c r="Q3834" s="6"/>
      <c r="R3834" s="6"/>
      <c r="S3834" s="6"/>
      <c r="T3834" s="6"/>
      <c r="U3834" s="6"/>
      <c r="V3834" s="6"/>
      <c r="W3834" s="6"/>
      <c r="X3834" s="6"/>
      <c r="Y3834" s="6"/>
      <c r="Z3834" s="43"/>
      <c r="AA3834" s="43"/>
      <c r="AB3834" s="43" t="s">
        <v>339</v>
      </c>
      <c r="AC3834" s="6" t="s">
        <v>339</v>
      </c>
      <c r="AD3834" s="6"/>
      <c r="AE3834" s="6"/>
      <c r="AF3834" s="6"/>
      <c r="AG3834" s="6"/>
      <c r="AH3834" s="6"/>
      <c r="AI3834" s="6"/>
      <c r="AJ3834" s="6"/>
      <c r="AK3834" s="6"/>
      <c r="AL3834" s="6"/>
      <c r="AM3834" s="6"/>
      <c r="AN3834" s="6"/>
      <c r="AO3834" s="6"/>
      <c r="AP3834" s="6"/>
      <c r="AQ3834" s="6"/>
      <c r="AR3834" s="6"/>
    </row>
    <row r="3835">
      <c r="A3835" s="6"/>
      <c r="B3835" s="6"/>
      <c r="C3835" s="6"/>
      <c r="D3835" s="6"/>
      <c r="E3835" s="6"/>
      <c r="F3835" s="6" t="s">
        <v>96</v>
      </c>
      <c r="G3835" s="6"/>
      <c r="H3835" s="6" t="b">
        <v>0</v>
      </c>
      <c r="I3835" s="6" t="b">
        <v>0</v>
      </c>
      <c r="J3835" s="6" t="b">
        <v>0</v>
      </c>
      <c r="K3835" s="106"/>
      <c r="L3835" s="43"/>
      <c r="M3835" s="24"/>
      <c r="N3835" s="6"/>
      <c r="O3835" s="6" t="b">
        <v>0</v>
      </c>
      <c r="P3835" s="6"/>
      <c r="Q3835" s="6"/>
      <c r="R3835" s="6"/>
      <c r="S3835" s="6"/>
      <c r="T3835" s="6"/>
      <c r="U3835" s="6"/>
      <c r="V3835" s="6"/>
      <c r="W3835" s="6"/>
      <c r="X3835" s="6"/>
      <c r="Y3835" s="6"/>
      <c r="Z3835" s="43"/>
      <c r="AA3835" s="43"/>
      <c r="AB3835" s="43" t="s">
        <v>339</v>
      </c>
      <c r="AC3835" s="6" t="s">
        <v>339</v>
      </c>
      <c r="AD3835" s="6"/>
      <c r="AE3835" s="6"/>
      <c r="AF3835" s="6"/>
      <c r="AG3835" s="6"/>
      <c r="AH3835" s="6"/>
      <c r="AI3835" s="6"/>
      <c r="AJ3835" s="6"/>
      <c r="AK3835" s="6"/>
      <c r="AL3835" s="6"/>
      <c r="AM3835" s="6"/>
      <c r="AN3835" s="6"/>
      <c r="AO3835" s="6"/>
      <c r="AP3835" s="6"/>
      <c r="AQ3835" s="6"/>
      <c r="AR3835" s="6"/>
    </row>
    <row r="3836">
      <c r="A3836" s="6"/>
      <c r="B3836" s="6"/>
      <c r="C3836" s="6"/>
      <c r="D3836" s="6"/>
      <c r="E3836" s="6"/>
      <c r="F3836" s="6" t="s">
        <v>96</v>
      </c>
      <c r="G3836" s="6"/>
      <c r="H3836" s="6" t="b">
        <v>0</v>
      </c>
      <c r="I3836" s="6" t="b">
        <v>0</v>
      </c>
      <c r="J3836" s="6" t="b">
        <v>0</v>
      </c>
      <c r="K3836" s="106"/>
      <c r="L3836" s="43"/>
      <c r="M3836" s="24"/>
      <c r="N3836" s="6"/>
      <c r="O3836" s="6" t="b">
        <v>0</v>
      </c>
      <c r="P3836" s="6"/>
      <c r="Q3836" s="6"/>
      <c r="R3836" s="6"/>
      <c r="S3836" s="6"/>
      <c r="T3836" s="6"/>
      <c r="U3836" s="6"/>
      <c r="V3836" s="6"/>
      <c r="W3836" s="6"/>
      <c r="X3836" s="6"/>
      <c r="Y3836" s="6"/>
      <c r="Z3836" s="43"/>
      <c r="AA3836" s="43"/>
      <c r="AB3836" s="43" t="s">
        <v>339</v>
      </c>
      <c r="AC3836" s="6" t="s">
        <v>339</v>
      </c>
      <c r="AD3836" s="6"/>
      <c r="AE3836" s="6"/>
      <c r="AF3836" s="6"/>
      <c r="AG3836" s="6"/>
      <c r="AH3836" s="6"/>
      <c r="AI3836" s="6"/>
      <c r="AJ3836" s="6"/>
      <c r="AK3836" s="6"/>
      <c r="AL3836" s="6"/>
      <c r="AM3836" s="6"/>
      <c r="AN3836" s="6"/>
      <c r="AO3836" s="6"/>
      <c r="AP3836" s="6"/>
      <c r="AQ3836" s="6"/>
      <c r="AR3836" s="6"/>
    </row>
    <row r="3837">
      <c r="A3837" s="6"/>
      <c r="B3837" s="6"/>
      <c r="C3837" s="6"/>
      <c r="D3837" s="6"/>
      <c r="E3837" s="6"/>
      <c r="F3837" s="6" t="s">
        <v>96</v>
      </c>
      <c r="G3837" s="6"/>
      <c r="H3837" s="6" t="b">
        <v>0</v>
      </c>
      <c r="I3837" s="6" t="b">
        <v>0</v>
      </c>
      <c r="J3837" s="6" t="b">
        <v>0</v>
      </c>
      <c r="K3837" s="106"/>
      <c r="L3837" s="43"/>
      <c r="M3837" s="24"/>
      <c r="N3837" s="6"/>
      <c r="O3837" s="6" t="b">
        <v>0</v>
      </c>
      <c r="P3837" s="6"/>
      <c r="Q3837" s="6"/>
      <c r="R3837" s="6"/>
      <c r="S3837" s="6"/>
      <c r="T3837" s="6"/>
      <c r="U3837" s="6"/>
      <c r="V3837" s="6"/>
      <c r="W3837" s="6"/>
      <c r="X3837" s="6"/>
      <c r="Y3837" s="6"/>
      <c r="Z3837" s="43"/>
      <c r="AA3837" s="43"/>
      <c r="AB3837" s="43" t="s">
        <v>339</v>
      </c>
      <c r="AC3837" s="6" t="s">
        <v>339</v>
      </c>
      <c r="AD3837" s="6"/>
      <c r="AE3837" s="6"/>
      <c r="AF3837" s="6"/>
      <c r="AG3837" s="6"/>
      <c r="AH3837" s="6"/>
      <c r="AI3837" s="6"/>
      <c r="AJ3837" s="6"/>
      <c r="AK3837" s="6"/>
      <c r="AL3837" s="6"/>
      <c r="AM3837" s="6"/>
      <c r="AN3837" s="6"/>
      <c r="AO3837" s="6"/>
      <c r="AP3837" s="6"/>
      <c r="AQ3837" s="6"/>
      <c r="AR3837" s="6"/>
    </row>
    <row r="3838">
      <c r="A3838" s="6"/>
      <c r="B3838" s="6"/>
      <c r="C3838" s="6"/>
      <c r="D3838" s="6"/>
      <c r="E3838" s="6"/>
      <c r="F3838" s="6" t="s">
        <v>96</v>
      </c>
      <c r="G3838" s="6"/>
      <c r="H3838" s="6" t="b">
        <v>0</v>
      </c>
      <c r="I3838" s="6" t="b">
        <v>0</v>
      </c>
      <c r="J3838" s="6" t="b">
        <v>0</v>
      </c>
      <c r="K3838" s="106"/>
      <c r="L3838" s="43"/>
      <c r="M3838" s="24"/>
      <c r="N3838" s="6"/>
      <c r="O3838" s="6" t="b">
        <v>0</v>
      </c>
      <c r="P3838" s="6"/>
      <c r="Q3838" s="6"/>
      <c r="R3838" s="6"/>
      <c r="S3838" s="6"/>
      <c r="T3838" s="6"/>
      <c r="U3838" s="6"/>
      <c r="V3838" s="6"/>
      <c r="W3838" s="6"/>
      <c r="X3838" s="6"/>
      <c r="Y3838" s="6"/>
      <c r="Z3838" s="43"/>
      <c r="AA3838" s="43"/>
      <c r="AB3838" s="43" t="s">
        <v>339</v>
      </c>
      <c r="AC3838" s="6" t="s">
        <v>339</v>
      </c>
      <c r="AD3838" s="6"/>
      <c r="AE3838" s="6"/>
      <c r="AF3838" s="6"/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</row>
    <row r="3839">
      <c r="A3839" s="6"/>
      <c r="B3839" s="6"/>
      <c r="C3839" s="6"/>
      <c r="D3839" s="6"/>
      <c r="E3839" s="6"/>
      <c r="F3839" s="6" t="s">
        <v>96</v>
      </c>
      <c r="G3839" s="6"/>
      <c r="H3839" s="6" t="b">
        <v>0</v>
      </c>
      <c r="I3839" s="6" t="b">
        <v>0</v>
      </c>
      <c r="J3839" s="6" t="b">
        <v>0</v>
      </c>
      <c r="K3839" s="106"/>
      <c r="L3839" s="43"/>
      <c r="M3839" s="24"/>
      <c r="N3839" s="6"/>
      <c r="O3839" s="6" t="b">
        <v>0</v>
      </c>
      <c r="P3839" s="6"/>
      <c r="Q3839" s="6"/>
      <c r="R3839" s="6"/>
      <c r="S3839" s="6"/>
      <c r="T3839" s="6"/>
      <c r="U3839" s="6"/>
      <c r="V3839" s="6"/>
      <c r="W3839" s="6"/>
      <c r="X3839" s="6"/>
      <c r="Y3839" s="6"/>
      <c r="Z3839" s="43"/>
      <c r="AA3839" s="43"/>
      <c r="AB3839" s="43" t="s">
        <v>339</v>
      </c>
      <c r="AC3839" s="6" t="s">
        <v>339</v>
      </c>
      <c r="AD3839" s="6"/>
      <c r="AE3839" s="6"/>
      <c r="AF3839" s="6"/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</row>
    <row r="3840">
      <c r="A3840" s="6"/>
      <c r="B3840" s="6"/>
      <c r="C3840" s="6"/>
      <c r="D3840" s="6"/>
      <c r="E3840" s="6"/>
      <c r="F3840" s="6" t="s">
        <v>96</v>
      </c>
      <c r="G3840" s="6"/>
      <c r="H3840" s="6" t="b">
        <v>0</v>
      </c>
      <c r="I3840" s="6" t="b">
        <v>0</v>
      </c>
      <c r="J3840" s="6" t="b">
        <v>0</v>
      </c>
      <c r="K3840" s="106"/>
      <c r="L3840" s="43"/>
      <c r="M3840" s="24"/>
      <c r="N3840" s="6"/>
      <c r="O3840" s="6" t="b">
        <v>0</v>
      </c>
      <c r="P3840" s="6"/>
      <c r="Q3840" s="6"/>
      <c r="R3840" s="6"/>
      <c r="S3840" s="6"/>
      <c r="T3840" s="6"/>
      <c r="U3840" s="6"/>
      <c r="V3840" s="6"/>
      <c r="W3840" s="6"/>
      <c r="X3840" s="6"/>
      <c r="Y3840" s="6"/>
      <c r="Z3840" s="43"/>
      <c r="AA3840" s="43"/>
      <c r="AB3840" s="43" t="s">
        <v>339</v>
      </c>
      <c r="AC3840" s="6" t="s">
        <v>339</v>
      </c>
      <c r="AD3840" s="6"/>
      <c r="AE3840" s="6"/>
      <c r="AF3840" s="6"/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</row>
    <row r="3841">
      <c r="A3841" s="6"/>
      <c r="B3841" s="6"/>
      <c r="C3841" s="6"/>
      <c r="D3841" s="6"/>
      <c r="E3841" s="6"/>
      <c r="F3841" s="6" t="s">
        <v>96</v>
      </c>
      <c r="G3841" s="6"/>
      <c r="H3841" s="6" t="b">
        <v>0</v>
      </c>
      <c r="I3841" s="6" t="b">
        <v>0</v>
      </c>
      <c r="J3841" s="6" t="b">
        <v>0</v>
      </c>
      <c r="K3841" s="106"/>
      <c r="L3841" s="43"/>
      <c r="M3841" s="24"/>
      <c r="N3841" s="6"/>
      <c r="O3841" s="6" t="b">
        <v>0</v>
      </c>
      <c r="P3841" s="6"/>
      <c r="Q3841" s="6"/>
      <c r="R3841" s="6"/>
      <c r="S3841" s="6"/>
      <c r="T3841" s="6"/>
      <c r="U3841" s="6"/>
      <c r="V3841" s="6"/>
      <c r="W3841" s="6"/>
      <c r="X3841" s="6"/>
      <c r="Y3841" s="6"/>
      <c r="Z3841" s="43"/>
      <c r="AA3841" s="43"/>
      <c r="AB3841" s="43" t="s">
        <v>339</v>
      </c>
      <c r="AC3841" s="6" t="s">
        <v>339</v>
      </c>
      <c r="AD3841" s="6"/>
      <c r="AE3841" s="6"/>
      <c r="AF3841" s="6"/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</row>
    <row r="3842">
      <c r="A3842" s="6"/>
      <c r="B3842" s="6"/>
      <c r="C3842" s="6"/>
      <c r="D3842" s="6"/>
      <c r="E3842" s="6"/>
      <c r="F3842" s="6" t="s">
        <v>96</v>
      </c>
      <c r="G3842" s="6"/>
      <c r="H3842" s="6" t="b">
        <v>0</v>
      </c>
      <c r="I3842" s="6" t="b">
        <v>0</v>
      </c>
      <c r="J3842" s="6" t="b">
        <v>0</v>
      </c>
      <c r="K3842" s="106"/>
      <c r="L3842" s="43"/>
      <c r="M3842" s="24"/>
      <c r="N3842" s="6"/>
      <c r="O3842" s="6" t="b">
        <v>0</v>
      </c>
      <c r="P3842" s="6"/>
      <c r="Q3842" s="6"/>
      <c r="R3842" s="6"/>
      <c r="S3842" s="6"/>
      <c r="T3842" s="6"/>
      <c r="U3842" s="6"/>
      <c r="V3842" s="6"/>
      <c r="W3842" s="6"/>
      <c r="X3842" s="6"/>
      <c r="Y3842" s="6"/>
      <c r="Z3842" s="43"/>
      <c r="AA3842" s="43"/>
      <c r="AB3842" s="43" t="s">
        <v>339</v>
      </c>
      <c r="AC3842" s="6" t="s">
        <v>339</v>
      </c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</row>
    <row r="3843">
      <c r="A3843" s="6"/>
      <c r="B3843" s="6"/>
      <c r="C3843" s="6"/>
      <c r="D3843" s="6"/>
      <c r="E3843" s="6"/>
      <c r="F3843" s="6" t="s">
        <v>96</v>
      </c>
      <c r="G3843" s="6"/>
      <c r="H3843" s="6" t="b">
        <v>0</v>
      </c>
      <c r="I3843" s="6" t="b">
        <v>0</v>
      </c>
      <c r="J3843" s="6" t="b">
        <v>0</v>
      </c>
      <c r="K3843" s="106"/>
      <c r="L3843" s="43"/>
      <c r="M3843" s="24"/>
      <c r="N3843" s="6"/>
      <c r="O3843" s="6" t="b">
        <v>0</v>
      </c>
      <c r="P3843" s="6"/>
      <c r="Q3843" s="6"/>
      <c r="R3843" s="6"/>
      <c r="S3843" s="6"/>
      <c r="T3843" s="6"/>
      <c r="U3843" s="6"/>
      <c r="V3843" s="6"/>
      <c r="W3843" s="6"/>
      <c r="X3843" s="6"/>
      <c r="Y3843" s="6"/>
      <c r="Z3843" s="43"/>
      <c r="AA3843" s="43"/>
      <c r="AB3843" s="43" t="s">
        <v>339</v>
      </c>
      <c r="AC3843" s="6" t="s">
        <v>339</v>
      </c>
      <c r="AD3843" s="6"/>
      <c r="AE3843" s="6"/>
      <c r="AF3843" s="6"/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</row>
    <row r="3844">
      <c r="A3844" s="6"/>
      <c r="B3844" s="6"/>
      <c r="C3844" s="6"/>
      <c r="D3844" s="6"/>
      <c r="E3844" s="6"/>
      <c r="F3844" s="6" t="s">
        <v>96</v>
      </c>
      <c r="G3844" s="6"/>
      <c r="H3844" s="6" t="b">
        <v>0</v>
      </c>
      <c r="I3844" s="6" t="b">
        <v>0</v>
      </c>
      <c r="J3844" s="6" t="b">
        <v>0</v>
      </c>
      <c r="K3844" s="106"/>
      <c r="L3844" s="43"/>
      <c r="M3844" s="24"/>
      <c r="N3844" s="6"/>
      <c r="O3844" s="6" t="b">
        <v>0</v>
      </c>
      <c r="P3844" s="6"/>
      <c r="Q3844" s="6"/>
      <c r="R3844" s="6"/>
      <c r="S3844" s="6"/>
      <c r="T3844" s="6"/>
      <c r="U3844" s="6"/>
      <c r="V3844" s="6"/>
      <c r="W3844" s="6"/>
      <c r="X3844" s="6"/>
      <c r="Y3844" s="6"/>
      <c r="Z3844" s="43"/>
      <c r="AA3844" s="43"/>
      <c r="AB3844" s="43" t="s">
        <v>339</v>
      </c>
      <c r="AC3844" s="6" t="s">
        <v>339</v>
      </c>
      <c r="AD3844" s="6"/>
      <c r="AE3844" s="6"/>
      <c r="AF3844" s="6"/>
      <c r="AG3844" s="6"/>
      <c r="AH3844" s="6"/>
      <c r="AI3844" s="6"/>
      <c r="AJ3844" s="6"/>
      <c r="AK3844" s="6"/>
      <c r="AL3844" s="6"/>
      <c r="AM3844" s="6"/>
      <c r="AN3844" s="6"/>
      <c r="AO3844" s="6"/>
      <c r="AP3844" s="6"/>
      <c r="AQ3844" s="6"/>
      <c r="AR3844" s="6"/>
    </row>
    <row r="3845">
      <c r="A3845" s="6"/>
      <c r="B3845" s="6"/>
      <c r="C3845" s="6"/>
      <c r="D3845" s="6"/>
      <c r="E3845" s="6"/>
      <c r="F3845" s="6" t="s">
        <v>96</v>
      </c>
      <c r="G3845" s="6"/>
      <c r="H3845" s="6" t="b">
        <v>0</v>
      </c>
      <c r="I3845" s="6" t="b">
        <v>0</v>
      </c>
      <c r="J3845" s="6" t="b">
        <v>0</v>
      </c>
      <c r="K3845" s="106"/>
      <c r="L3845" s="43"/>
      <c r="M3845" s="24"/>
      <c r="N3845" s="6"/>
      <c r="O3845" s="6" t="b">
        <v>0</v>
      </c>
      <c r="P3845" s="6"/>
      <c r="Q3845" s="6"/>
      <c r="R3845" s="6"/>
      <c r="S3845" s="6"/>
      <c r="T3845" s="6"/>
      <c r="U3845" s="6"/>
      <c r="V3845" s="6"/>
      <c r="W3845" s="6"/>
      <c r="X3845" s="6"/>
      <c r="Y3845" s="6"/>
      <c r="Z3845" s="43"/>
      <c r="AA3845" s="43"/>
      <c r="AB3845" s="43" t="s">
        <v>339</v>
      </c>
      <c r="AC3845" s="6" t="s">
        <v>339</v>
      </c>
      <c r="AD3845" s="6"/>
      <c r="AE3845" s="6"/>
      <c r="AF3845" s="6"/>
      <c r="AG3845" s="6"/>
      <c r="AH3845" s="6"/>
      <c r="AI3845" s="6"/>
      <c r="AJ3845" s="6"/>
      <c r="AK3845" s="6"/>
      <c r="AL3845" s="6"/>
      <c r="AM3845" s="6"/>
      <c r="AN3845" s="6"/>
      <c r="AO3845" s="6"/>
      <c r="AP3845" s="6"/>
      <c r="AQ3845" s="6"/>
      <c r="AR3845" s="6"/>
    </row>
    <row r="3846">
      <c r="A3846" s="6"/>
      <c r="B3846" s="6"/>
      <c r="C3846" s="6"/>
      <c r="D3846" s="6"/>
      <c r="E3846" s="6"/>
      <c r="F3846" s="6" t="s">
        <v>96</v>
      </c>
      <c r="G3846" s="6"/>
      <c r="H3846" s="6" t="b">
        <v>0</v>
      </c>
      <c r="I3846" s="6" t="b">
        <v>0</v>
      </c>
      <c r="J3846" s="6" t="b">
        <v>0</v>
      </c>
      <c r="K3846" s="106"/>
      <c r="L3846" s="43"/>
      <c r="M3846" s="24"/>
      <c r="N3846" s="6"/>
      <c r="O3846" s="6" t="b">
        <v>0</v>
      </c>
      <c r="P3846" s="6"/>
      <c r="Q3846" s="6"/>
      <c r="R3846" s="6"/>
      <c r="S3846" s="6"/>
      <c r="T3846" s="6"/>
      <c r="U3846" s="6"/>
      <c r="V3846" s="6"/>
      <c r="W3846" s="6"/>
      <c r="X3846" s="6"/>
      <c r="Y3846" s="6"/>
      <c r="Z3846" s="43"/>
      <c r="AA3846" s="43"/>
      <c r="AB3846" s="43" t="s">
        <v>339</v>
      </c>
      <c r="AC3846" s="6" t="s">
        <v>339</v>
      </c>
      <c r="AD3846" s="6"/>
      <c r="AE3846" s="6"/>
      <c r="AF3846" s="6"/>
      <c r="AG3846" s="6"/>
      <c r="AH3846" s="6"/>
      <c r="AI3846" s="6"/>
      <c r="AJ3846" s="6"/>
      <c r="AK3846" s="6"/>
      <c r="AL3846" s="6"/>
      <c r="AM3846" s="6"/>
      <c r="AN3846" s="6"/>
      <c r="AO3846" s="6"/>
      <c r="AP3846" s="6"/>
      <c r="AQ3846" s="6"/>
      <c r="AR3846" s="6"/>
    </row>
    <row r="3847">
      <c r="A3847" s="6"/>
      <c r="B3847" s="6"/>
      <c r="C3847" s="6"/>
      <c r="D3847" s="6"/>
      <c r="E3847" s="6"/>
      <c r="F3847" s="6" t="s">
        <v>96</v>
      </c>
      <c r="G3847" s="6"/>
      <c r="H3847" s="6" t="b">
        <v>0</v>
      </c>
      <c r="I3847" s="6" t="b">
        <v>0</v>
      </c>
      <c r="J3847" s="6" t="b">
        <v>0</v>
      </c>
      <c r="K3847" s="106"/>
      <c r="L3847" s="43"/>
      <c r="M3847" s="24"/>
      <c r="N3847" s="6"/>
      <c r="O3847" s="6" t="b">
        <v>0</v>
      </c>
      <c r="P3847" s="6"/>
      <c r="Q3847" s="6"/>
      <c r="R3847" s="6"/>
      <c r="S3847" s="6"/>
      <c r="T3847" s="6"/>
      <c r="U3847" s="6"/>
      <c r="V3847" s="6"/>
      <c r="W3847" s="6"/>
      <c r="X3847" s="6"/>
      <c r="Y3847" s="6"/>
      <c r="Z3847" s="43"/>
      <c r="AA3847" s="43"/>
      <c r="AB3847" s="43" t="s">
        <v>339</v>
      </c>
      <c r="AC3847" s="6" t="s">
        <v>339</v>
      </c>
      <c r="AD3847" s="6"/>
      <c r="AE3847" s="6"/>
      <c r="AF3847" s="6"/>
      <c r="AG3847" s="6"/>
      <c r="AH3847" s="6"/>
      <c r="AI3847" s="6"/>
      <c r="AJ3847" s="6"/>
      <c r="AK3847" s="6"/>
      <c r="AL3847" s="6"/>
      <c r="AM3847" s="6"/>
      <c r="AN3847" s="6"/>
      <c r="AO3847" s="6"/>
      <c r="AP3847" s="6"/>
      <c r="AQ3847" s="6"/>
      <c r="AR3847" s="6"/>
    </row>
    <row r="3848">
      <c r="A3848" s="6"/>
      <c r="B3848" s="6"/>
      <c r="C3848" s="6"/>
      <c r="D3848" s="6"/>
      <c r="E3848" s="6"/>
      <c r="F3848" s="6" t="s">
        <v>96</v>
      </c>
      <c r="G3848" s="6"/>
      <c r="H3848" s="6" t="b">
        <v>0</v>
      </c>
      <c r="I3848" s="6" t="b">
        <v>0</v>
      </c>
      <c r="J3848" s="6" t="b">
        <v>0</v>
      </c>
      <c r="K3848" s="106"/>
      <c r="L3848" s="43"/>
      <c r="M3848" s="24"/>
      <c r="N3848" s="6"/>
      <c r="O3848" s="6" t="b">
        <v>0</v>
      </c>
      <c r="P3848" s="6"/>
      <c r="Q3848" s="6"/>
      <c r="R3848" s="6"/>
      <c r="S3848" s="6"/>
      <c r="T3848" s="6"/>
      <c r="U3848" s="6"/>
      <c r="V3848" s="6"/>
      <c r="W3848" s="6"/>
      <c r="X3848" s="6"/>
      <c r="Y3848" s="6"/>
      <c r="Z3848" s="43"/>
      <c r="AA3848" s="43"/>
      <c r="AB3848" s="43" t="s">
        <v>339</v>
      </c>
      <c r="AC3848" s="6" t="s">
        <v>339</v>
      </c>
      <c r="AD3848" s="6"/>
      <c r="AE3848" s="6"/>
      <c r="AF3848" s="6"/>
      <c r="AG3848" s="6"/>
      <c r="AH3848" s="6"/>
      <c r="AI3848" s="6"/>
      <c r="AJ3848" s="6"/>
      <c r="AK3848" s="6"/>
      <c r="AL3848" s="6"/>
      <c r="AM3848" s="6"/>
      <c r="AN3848" s="6"/>
      <c r="AO3848" s="6"/>
      <c r="AP3848" s="6"/>
      <c r="AQ3848" s="6"/>
      <c r="AR3848" s="6"/>
    </row>
    <row r="3849">
      <c r="A3849" s="6"/>
      <c r="B3849" s="6"/>
      <c r="C3849" s="6"/>
      <c r="D3849" s="6"/>
      <c r="E3849" s="6"/>
      <c r="F3849" s="6" t="s">
        <v>96</v>
      </c>
      <c r="G3849" s="6"/>
      <c r="H3849" s="6" t="b">
        <v>0</v>
      </c>
      <c r="I3849" s="6" t="b">
        <v>0</v>
      </c>
      <c r="J3849" s="6" t="b">
        <v>0</v>
      </c>
      <c r="K3849" s="106"/>
      <c r="L3849" s="43"/>
      <c r="M3849" s="24"/>
      <c r="N3849" s="6"/>
      <c r="O3849" s="6" t="b">
        <v>0</v>
      </c>
      <c r="P3849" s="6"/>
      <c r="Q3849" s="6"/>
      <c r="R3849" s="6"/>
      <c r="S3849" s="6"/>
      <c r="T3849" s="6"/>
      <c r="U3849" s="6"/>
      <c r="V3849" s="6"/>
      <c r="W3849" s="6"/>
      <c r="X3849" s="6"/>
      <c r="Y3849" s="6"/>
      <c r="Z3849" s="43"/>
      <c r="AA3849" s="43"/>
      <c r="AB3849" s="43" t="s">
        <v>339</v>
      </c>
      <c r="AC3849" s="6" t="s">
        <v>339</v>
      </c>
      <c r="AD3849" s="6"/>
      <c r="AE3849" s="6"/>
      <c r="AF3849" s="6"/>
      <c r="AG3849" s="6"/>
      <c r="AH3849" s="6"/>
      <c r="AI3849" s="6"/>
      <c r="AJ3849" s="6"/>
      <c r="AK3849" s="6"/>
      <c r="AL3849" s="6"/>
      <c r="AM3849" s="6"/>
      <c r="AN3849" s="6"/>
      <c r="AO3849" s="6"/>
      <c r="AP3849" s="6"/>
      <c r="AQ3849" s="6"/>
      <c r="AR3849" s="6"/>
    </row>
    <row r="3850">
      <c r="A3850" s="6"/>
      <c r="B3850" s="6"/>
      <c r="C3850" s="6"/>
      <c r="D3850" s="6"/>
      <c r="E3850" s="6"/>
      <c r="F3850" s="6" t="s">
        <v>96</v>
      </c>
      <c r="G3850" s="6"/>
      <c r="H3850" s="6" t="b">
        <v>0</v>
      </c>
      <c r="I3850" s="6" t="b">
        <v>0</v>
      </c>
      <c r="J3850" s="6" t="b">
        <v>0</v>
      </c>
      <c r="K3850" s="106"/>
      <c r="L3850" s="43"/>
      <c r="M3850" s="24"/>
      <c r="N3850" s="6"/>
      <c r="O3850" s="6" t="b">
        <v>0</v>
      </c>
      <c r="P3850" s="6"/>
      <c r="Q3850" s="6"/>
      <c r="R3850" s="6"/>
      <c r="S3850" s="6"/>
      <c r="T3850" s="6"/>
      <c r="U3850" s="6"/>
      <c r="V3850" s="6"/>
      <c r="W3850" s="6"/>
      <c r="X3850" s="6"/>
      <c r="Y3850" s="6"/>
      <c r="Z3850" s="43"/>
      <c r="AA3850" s="43"/>
      <c r="AB3850" s="43" t="s">
        <v>339</v>
      </c>
      <c r="AC3850" s="6" t="s">
        <v>339</v>
      </c>
      <c r="AD3850" s="6"/>
      <c r="AE3850" s="6"/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</row>
    <row r="3851">
      <c r="A3851" s="6"/>
      <c r="B3851" s="6"/>
      <c r="C3851" s="6"/>
      <c r="D3851" s="6"/>
      <c r="E3851" s="6"/>
      <c r="F3851" s="6" t="s">
        <v>96</v>
      </c>
      <c r="G3851" s="6"/>
      <c r="H3851" s="6" t="b">
        <v>0</v>
      </c>
      <c r="I3851" s="6" t="b">
        <v>0</v>
      </c>
      <c r="J3851" s="6" t="b">
        <v>0</v>
      </c>
      <c r="K3851" s="106"/>
      <c r="L3851" s="43"/>
      <c r="M3851" s="24"/>
      <c r="N3851" s="6"/>
      <c r="O3851" s="6" t="b">
        <v>0</v>
      </c>
      <c r="P3851" s="6"/>
      <c r="Q3851" s="6"/>
      <c r="R3851" s="6"/>
      <c r="S3851" s="6"/>
      <c r="T3851" s="6"/>
      <c r="U3851" s="6"/>
      <c r="V3851" s="6"/>
      <c r="W3851" s="6"/>
      <c r="X3851" s="6"/>
      <c r="Y3851" s="6"/>
      <c r="Z3851" s="43"/>
      <c r="AA3851" s="43"/>
      <c r="AB3851" s="43" t="s">
        <v>339</v>
      </c>
      <c r="AC3851" s="6" t="s">
        <v>339</v>
      </c>
      <c r="AD3851" s="6"/>
      <c r="AE3851" s="6"/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</row>
    <row r="3852">
      <c r="A3852" s="6"/>
      <c r="B3852" s="6"/>
      <c r="C3852" s="6"/>
      <c r="D3852" s="6"/>
      <c r="E3852" s="6"/>
      <c r="F3852" s="6" t="s">
        <v>96</v>
      </c>
      <c r="G3852" s="6"/>
      <c r="H3852" s="6" t="b">
        <v>0</v>
      </c>
      <c r="I3852" s="6" t="b">
        <v>0</v>
      </c>
      <c r="J3852" s="6" t="b">
        <v>0</v>
      </c>
      <c r="K3852" s="106"/>
      <c r="L3852" s="43"/>
      <c r="M3852" s="24"/>
      <c r="N3852" s="6"/>
      <c r="O3852" s="6" t="b">
        <v>0</v>
      </c>
      <c r="P3852" s="6"/>
      <c r="Q3852" s="6"/>
      <c r="R3852" s="6"/>
      <c r="S3852" s="6"/>
      <c r="T3852" s="6"/>
      <c r="U3852" s="6"/>
      <c r="V3852" s="6"/>
      <c r="W3852" s="6"/>
      <c r="X3852" s="6"/>
      <c r="Y3852" s="6"/>
      <c r="Z3852" s="43"/>
      <c r="AA3852" s="43"/>
      <c r="AB3852" s="43" t="s">
        <v>339</v>
      </c>
      <c r="AC3852" s="6" t="s">
        <v>339</v>
      </c>
      <c r="AD3852" s="6"/>
      <c r="AE3852" s="6"/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</row>
    <row r="3853">
      <c r="A3853" s="6"/>
      <c r="B3853" s="6"/>
      <c r="C3853" s="6"/>
      <c r="D3853" s="6"/>
      <c r="E3853" s="6"/>
      <c r="F3853" s="6" t="s">
        <v>96</v>
      </c>
      <c r="G3853" s="6"/>
      <c r="H3853" s="6" t="b">
        <v>0</v>
      </c>
      <c r="I3853" s="6" t="b">
        <v>0</v>
      </c>
      <c r="J3853" s="6" t="b">
        <v>0</v>
      </c>
      <c r="K3853" s="106"/>
      <c r="L3853" s="43"/>
      <c r="M3853" s="24"/>
      <c r="N3853" s="6"/>
      <c r="O3853" s="6" t="b">
        <v>0</v>
      </c>
      <c r="P3853" s="6"/>
      <c r="Q3853" s="6"/>
      <c r="R3853" s="6"/>
      <c r="S3853" s="6"/>
      <c r="T3853" s="6"/>
      <c r="U3853" s="6"/>
      <c r="V3853" s="6"/>
      <c r="W3853" s="6"/>
      <c r="X3853" s="6"/>
      <c r="Y3853" s="6"/>
      <c r="Z3853" s="43"/>
      <c r="AA3853" s="43"/>
      <c r="AB3853" s="43" t="s">
        <v>339</v>
      </c>
      <c r="AC3853" s="6" t="s">
        <v>339</v>
      </c>
      <c r="AD3853" s="6"/>
      <c r="AE3853" s="6"/>
      <c r="AF3853" s="6"/>
      <c r="AG3853" s="6"/>
      <c r="AH3853" s="6"/>
      <c r="AI3853" s="6"/>
      <c r="AJ3853" s="6"/>
      <c r="AK3853" s="6"/>
      <c r="AL3853" s="6"/>
      <c r="AM3853" s="6"/>
      <c r="AN3853" s="6"/>
      <c r="AO3853" s="6"/>
      <c r="AP3853" s="6"/>
      <c r="AQ3853" s="6"/>
      <c r="AR3853" s="6"/>
    </row>
    <row r="3854">
      <c r="A3854" s="6"/>
      <c r="B3854" s="6"/>
      <c r="C3854" s="6"/>
      <c r="D3854" s="6"/>
      <c r="E3854" s="6"/>
      <c r="F3854" s="6" t="s">
        <v>96</v>
      </c>
      <c r="G3854" s="6"/>
      <c r="H3854" s="6" t="b">
        <v>0</v>
      </c>
      <c r="I3854" s="6" t="b">
        <v>0</v>
      </c>
      <c r="J3854" s="6" t="b">
        <v>0</v>
      </c>
      <c r="K3854" s="106"/>
      <c r="L3854" s="43"/>
      <c r="M3854" s="24"/>
      <c r="N3854" s="6"/>
      <c r="O3854" s="6" t="b">
        <v>0</v>
      </c>
      <c r="P3854" s="6"/>
      <c r="Q3854" s="6"/>
      <c r="R3854" s="6"/>
      <c r="S3854" s="6"/>
      <c r="T3854" s="6"/>
      <c r="U3854" s="6"/>
      <c r="V3854" s="6"/>
      <c r="W3854" s="6"/>
      <c r="X3854" s="6"/>
      <c r="Y3854" s="6"/>
      <c r="Z3854" s="43"/>
      <c r="AA3854" s="43"/>
      <c r="AB3854" s="43" t="s">
        <v>339</v>
      </c>
      <c r="AC3854" s="6" t="s">
        <v>339</v>
      </c>
      <c r="AD3854" s="6"/>
      <c r="AE3854" s="6"/>
      <c r="AF3854" s="6"/>
      <c r="AG3854" s="6"/>
      <c r="AH3854" s="6"/>
      <c r="AI3854" s="6"/>
      <c r="AJ3854" s="6"/>
      <c r="AK3854" s="6"/>
      <c r="AL3854" s="6"/>
      <c r="AM3854" s="6"/>
      <c r="AN3854" s="6"/>
      <c r="AO3854" s="6"/>
      <c r="AP3854" s="6"/>
      <c r="AQ3854" s="6"/>
      <c r="AR3854" s="6"/>
    </row>
    <row r="3855">
      <c r="A3855" s="6"/>
      <c r="B3855" s="6"/>
      <c r="C3855" s="6"/>
      <c r="D3855" s="6"/>
      <c r="E3855" s="6"/>
      <c r="F3855" s="6" t="s">
        <v>96</v>
      </c>
      <c r="G3855" s="6"/>
      <c r="H3855" s="6" t="b">
        <v>0</v>
      </c>
      <c r="I3855" s="6" t="b">
        <v>0</v>
      </c>
      <c r="J3855" s="6" t="b">
        <v>0</v>
      </c>
      <c r="K3855" s="106"/>
      <c r="L3855" s="43"/>
      <c r="M3855" s="24"/>
      <c r="N3855" s="6"/>
      <c r="O3855" s="6" t="b">
        <v>0</v>
      </c>
      <c r="P3855" s="6"/>
      <c r="Q3855" s="6"/>
      <c r="R3855" s="6"/>
      <c r="S3855" s="6"/>
      <c r="T3855" s="6"/>
      <c r="U3855" s="6"/>
      <c r="V3855" s="6"/>
      <c r="W3855" s="6"/>
      <c r="X3855" s="6"/>
      <c r="Y3855" s="6"/>
      <c r="Z3855" s="43"/>
      <c r="AA3855" s="43"/>
      <c r="AB3855" s="43" t="s">
        <v>339</v>
      </c>
      <c r="AC3855" s="6" t="s">
        <v>339</v>
      </c>
      <c r="AD3855" s="6"/>
      <c r="AE3855" s="6"/>
      <c r="AF3855" s="6"/>
      <c r="AG3855" s="6"/>
      <c r="AH3855" s="6"/>
      <c r="AI3855" s="6"/>
      <c r="AJ3855" s="6"/>
      <c r="AK3855" s="6"/>
      <c r="AL3855" s="6"/>
      <c r="AM3855" s="6"/>
      <c r="AN3855" s="6"/>
      <c r="AO3855" s="6"/>
      <c r="AP3855" s="6"/>
      <c r="AQ3855" s="6"/>
      <c r="AR3855" s="6"/>
    </row>
    <row r="3856">
      <c r="A3856" s="6"/>
      <c r="B3856" s="6"/>
      <c r="C3856" s="6"/>
      <c r="D3856" s="6"/>
      <c r="E3856" s="6"/>
      <c r="F3856" s="6" t="s">
        <v>96</v>
      </c>
      <c r="G3856" s="6"/>
      <c r="H3856" s="6" t="b">
        <v>0</v>
      </c>
      <c r="I3856" s="6" t="b">
        <v>0</v>
      </c>
      <c r="J3856" s="6" t="b">
        <v>0</v>
      </c>
      <c r="K3856" s="106"/>
      <c r="L3856" s="43"/>
      <c r="M3856" s="24"/>
      <c r="N3856" s="6"/>
      <c r="O3856" s="6" t="b">
        <v>0</v>
      </c>
      <c r="P3856" s="6"/>
      <c r="Q3856" s="6"/>
      <c r="R3856" s="6"/>
      <c r="S3856" s="6"/>
      <c r="T3856" s="6"/>
      <c r="U3856" s="6"/>
      <c r="V3856" s="6"/>
      <c r="W3856" s="6"/>
      <c r="X3856" s="6"/>
      <c r="Y3856" s="6"/>
      <c r="Z3856" s="43"/>
      <c r="AA3856" s="43"/>
      <c r="AB3856" s="43" t="s">
        <v>339</v>
      </c>
      <c r="AC3856" s="6" t="s">
        <v>339</v>
      </c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</row>
    <row r="3857">
      <c r="A3857" s="6"/>
      <c r="B3857" s="6"/>
      <c r="C3857" s="6"/>
      <c r="D3857" s="6"/>
      <c r="E3857" s="6"/>
      <c r="F3857" s="6" t="s">
        <v>96</v>
      </c>
      <c r="G3857" s="6"/>
      <c r="H3857" s="6" t="b">
        <v>0</v>
      </c>
      <c r="I3857" s="6" t="b">
        <v>0</v>
      </c>
      <c r="J3857" s="6" t="b">
        <v>0</v>
      </c>
      <c r="K3857" s="106"/>
      <c r="L3857" s="43"/>
      <c r="M3857" s="24"/>
      <c r="N3857" s="6"/>
      <c r="O3857" s="6" t="b">
        <v>0</v>
      </c>
      <c r="P3857" s="6"/>
      <c r="Q3857" s="6"/>
      <c r="R3857" s="6"/>
      <c r="S3857" s="6"/>
      <c r="T3857" s="6"/>
      <c r="U3857" s="6"/>
      <c r="V3857" s="6"/>
      <c r="W3857" s="6"/>
      <c r="X3857" s="6"/>
      <c r="Y3857" s="6"/>
      <c r="Z3857" s="43"/>
      <c r="AA3857" s="43"/>
      <c r="AB3857" s="43" t="s">
        <v>339</v>
      </c>
      <c r="AC3857" s="6" t="s">
        <v>339</v>
      </c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</row>
    <row r="3858">
      <c r="A3858" s="6"/>
      <c r="B3858" s="6"/>
      <c r="C3858" s="6"/>
      <c r="D3858" s="6"/>
      <c r="E3858" s="6"/>
      <c r="F3858" s="6" t="s">
        <v>96</v>
      </c>
      <c r="G3858" s="6"/>
      <c r="H3858" s="6" t="b">
        <v>0</v>
      </c>
      <c r="I3858" s="6" t="b">
        <v>0</v>
      </c>
      <c r="J3858" s="6" t="b">
        <v>0</v>
      </c>
      <c r="K3858" s="106"/>
      <c r="L3858" s="43"/>
      <c r="M3858" s="24"/>
      <c r="N3858" s="6"/>
      <c r="O3858" s="6" t="b">
        <v>0</v>
      </c>
      <c r="P3858" s="6"/>
      <c r="Q3858" s="6"/>
      <c r="R3858" s="6"/>
      <c r="S3858" s="6"/>
      <c r="T3858" s="6"/>
      <c r="U3858" s="6"/>
      <c r="V3858" s="6"/>
      <c r="W3858" s="6"/>
      <c r="X3858" s="6"/>
      <c r="Y3858" s="6"/>
      <c r="Z3858" s="43"/>
      <c r="AA3858" s="43"/>
      <c r="AB3858" s="43" t="s">
        <v>339</v>
      </c>
      <c r="AC3858" s="6" t="s">
        <v>339</v>
      </c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</row>
    <row r="3859">
      <c r="A3859" s="6"/>
      <c r="B3859" s="6"/>
      <c r="C3859" s="6"/>
      <c r="D3859" s="6"/>
      <c r="E3859" s="6"/>
      <c r="F3859" s="6" t="s">
        <v>96</v>
      </c>
      <c r="G3859" s="6"/>
      <c r="H3859" s="6" t="b">
        <v>0</v>
      </c>
      <c r="I3859" s="6" t="b">
        <v>0</v>
      </c>
      <c r="J3859" s="6" t="b">
        <v>0</v>
      </c>
      <c r="K3859" s="106"/>
      <c r="L3859" s="43"/>
      <c r="M3859" s="24"/>
      <c r="N3859" s="6"/>
      <c r="O3859" s="6" t="b">
        <v>0</v>
      </c>
      <c r="P3859" s="6"/>
      <c r="Q3859" s="6"/>
      <c r="R3859" s="6"/>
      <c r="S3859" s="6"/>
      <c r="T3859" s="6"/>
      <c r="U3859" s="6"/>
      <c r="V3859" s="6"/>
      <c r="W3859" s="6"/>
      <c r="X3859" s="6"/>
      <c r="Y3859" s="6"/>
      <c r="Z3859" s="43"/>
      <c r="AA3859" s="43"/>
      <c r="AB3859" s="43" t="s">
        <v>339</v>
      </c>
      <c r="AC3859" s="6" t="s">
        <v>339</v>
      </c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</row>
    <row r="3860">
      <c r="A3860" s="6"/>
      <c r="B3860" s="6"/>
      <c r="C3860" s="6"/>
      <c r="D3860" s="6"/>
      <c r="E3860" s="6"/>
      <c r="F3860" s="6" t="s">
        <v>96</v>
      </c>
      <c r="G3860" s="6"/>
      <c r="H3860" s="6" t="b">
        <v>0</v>
      </c>
      <c r="I3860" s="6" t="b">
        <v>0</v>
      </c>
      <c r="J3860" s="6" t="b">
        <v>0</v>
      </c>
      <c r="K3860" s="106"/>
      <c r="L3860" s="43"/>
      <c r="M3860" s="24"/>
      <c r="N3860" s="6"/>
      <c r="O3860" s="6" t="b">
        <v>0</v>
      </c>
      <c r="P3860" s="6"/>
      <c r="Q3860" s="6"/>
      <c r="R3860" s="6"/>
      <c r="S3860" s="6"/>
      <c r="T3860" s="6"/>
      <c r="U3860" s="6"/>
      <c r="V3860" s="6"/>
      <c r="W3860" s="6"/>
      <c r="X3860" s="6"/>
      <c r="Y3860" s="6"/>
      <c r="Z3860" s="43"/>
      <c r="AA3860" s="43"/>
      <c r="AB3860" s="43" t="s">
        <v>339</v>
      </c>
      <c r="AC3860" s="6" t="s">
        <v>339</v>
      </c>
      <c r="AD3860" s="6"/>
      <c r="AE3860" s="6"/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</row>
    <row r="3861">
      <c r="A3861" s="6"/>
      <c r="B3861" s="6"/>
      <c r="C3861" s="6"/>
      <c r="D3861" s="6"/>
      <c r="E3861" s="6"/>
      <c r="F3861" s="6" t="s">
        <v>96</v>
      </c>
      <c r="G3861" s="6"/>
      <c r="H3861" s="6" t="b">
        <v>0</v>
      </c>
      <c r="I3861" s="6" t="b">
        <v>0</v>
      </c>
      <c r="J3861" s="6" t="b">
        <v>0</v>
      </c>
      <c r="K3861" s="106"/>
      <c r="L3861" s="43"/>
      <c r="M3861" s="24"/>
      <c r="N3861" s="6"/>
      <c r="O3861" s="6" t="b">
        <v>0</v>
      </c>
      <c r="P3861" s="6"/>
      <c r="Q3861" s="6"/>
      <c r="R3861" s="6"/>
      <c r="S3861" s="6"/>
      <c r="T3861" s="6"/>
      <c r="U3861" s="6"/>
      <c r="V3861" s="6"/>
      <c r="W3861" s="6"/>
      <c r="X3861" s="6"/>
      <c r="Y3861" s="6"/>
      <c r="Z3861" s="43"/>
      <c r="AA3861" s="43"/>
      <c r="AB3861" s="43" t="s">
        <v>339</v>
      </c>
      <c r="AC3861" s="6" t="s">
        <v>339</v>
      </c>
      <c r="AD3861" s="6"/>
      <c r="AE3861" s="6"/>
      <c r="AF3861" s="6"/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</row>
    <row r="3862">
      <c r="A3862" s="6"/>
      <c r="B3862" s="6"/>
      <c r="C3862" s="6"/>
      <c r="D3862" s="6"/>
      <c r="E3862" s="6"/>
      <c r="F3862" s="6" t="s">
        <v>96</v>
      </c>
      <c r="G3862" s="6"/>
      <c r="H3862" s="6" t="b">
        <v>0</v>
      </c>
      <c r="I3862" s="6" t="b">
        <v>0</v>
      </c>
      <c r="J3862" s="6" t="b">
        <v>0</v>
      </c>
      <c r="K3862" s="106"/>
      <c r="L3862" s="43"/>
      <c r="M3862" s="24"/>
      <c r="N3862" s="6"/>
      <c r="O3862" s="6" t="b">
        <v>0</v>
      </c>
      <c r="P3862" s="6"/>
      <c r="Q3862" s="6"/>
      <c r="R3862" s="6"/>
      <c r="S3862" s="6"/>
      <c r="T3862" s="6"/>
      <c r="U3862" s="6"/>
      <c r="V3862" s="6"/>
      <c r="W3862" s="6"/>
      <c r="X3862" s="6"/>
      <c r="Y3862" s="6"/>
      <c r="Z3862" s="43"/>
      <c r="AA3862" s="43"/>
      <c r="AB3862" s="43" t="s">
        <v>339</v>
      </c>
      <c r="AC3862" s="6" t="s">
        <v>339</v>
      </c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</row>
    <row r="3863">
      <c r="A3863" s="6"/>
      <c r="B3863" s="6"/>
      <c r="C3863" s="6"/>
      <c r="D3863" s="6"/>
      <c r="E3863" s="6"/>
      <c r="F3863" s="6" t="s">
        <v>96</v>
      </c>
      <c r="G3863" s="6"/>
      <c r="H3863" s="6" t="b">
        <v>0</v>
      </c>
      <c r="I3863" s="6" t="b">
        <v>0</v>
      </c>
      <c r="J3863" s="6" t="b">
        <v>0</v>
      </c>
      <c r="K3863" s="106"/>
      <c r="L3863" s="43"/>
      <c r="M3863" s="24"/>
      <c r="N3863" s="6"/>
      <c r="O3863" s="6" t="b">
        <v>0</v>
      </c>
      <c r="P3863" s="6"/>
      <c r="Q3863" s="6"/>
      <c r="R3863" s="6"/>
      <c r="S3863" s="6"/>
      <c r="T3863" s="6"/>
      <c r="U3863" s="6"/>
      <c r="V3863" s="6"/>
      <c r="W3863" s="6"/>
      <c r="X3863" s="6"/>
      <c r="Y3863" s="6"/>
      <c r="Z3863" s="43"/>
      <c r="AA3863" s="43"/>
      <c r="AB3863" s="43" t="s">
        <v>339</v>
      </c>
      <c r="AC3863" s="6" t="s">
        <v>339</v>
      </c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</row>
    <row r="3864">
      <c r="A3864" s="6"/>
      <c r="B3864" s="6"/>
      <c r="C3864" s="6"/>
      <c r="D3864" s="6"/>
      <c r="E3864" s="6"/>
      <c r="F3864" s="6" t="s">
        <v>96</v>
      </c>
      <c r="G3864" s="6"/>
      <c r="H3864" s="6" t="b">
        <v>0</v>
      </c>
      <c r="I3864" s="6" t="b">
        <v>0</v>
      </c>
      <c r="J3864" s="6" t="b">
        <v>0</v>
      </c>
      <c r="K3864" s="106"/>
      <c r="L3864" s="43"/>
      <c r="M3864" s="24"/>
      <c r="N3864" s="6"/>
      <c r="O3864" s="6" t="b">
        <v>0</v>
      </c>
      <c r="P3864" s="6"/>
      <c r="Q3864" s="6"/>
      <c r="R3864" s="6"/>
      <c r="S3864" s="6"/>
      <c r="T3864" s="6"/>
      <c r="U3864" s="6"/>
      <c r="V3864" s="6"/>
      <c r="W3864" s="6"/>
      <c r="X3864" s="6"/>
      <c r="Y3864" s="6"/>
      <c r="Z3864" s="43"/>
      <c r="AA3864" s="43"/>
      <c r="AB3864" s="43" t="s">
        <v>339</v>
      </c>
      <c r="AC3864" s="6" t="s">
        <v>339</v>
      </c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</row>
    <row r="3865">
      <c r="A3865" s="6"/>
      <c r="B3865" s="6"/>
      <c r="C3865" s="6"/>
      <c r="D3865" s="6"/>
      <c r="E3865" s="6"/>
      <c r="F3865" s="6" t="s">
        <v>96</v>
      </c>
      <c r="G3865" s="6"/>
      <c r="H3865" s="6" t="b">
        <v>0</v>
      </c>
      <c r="I3865" s="6" t="b">
        <v>0</v>
      </c>
      <c r="J3865" s="6" t="b">
        <v>0</v>
      </c>
      <c r="K3865" s="106"/>
      <c r="L3865" s="43"/>
      <c r="M3865" s="24"/>
      <c r="N3865" s="6"/>
      <c r="O3865" s="6" t="b">
        <v>0</v>
      </c>
      <c r="P3865" s="6"/>
      <c r="Q3865" s="6"/>
      <c r="R3865" s="6"/>
      <c r="S3865" s="6"/>
      <c r="T3865" s="6"/>
      <c r="U3865" s="6"/>
      <c r="V3865" s="6"/>
      <c r="W3865" s="6"/>
      <c r="X3865" s="6"/>
      <c r="Y3865" s="6"/>
      <c r="Z3865" s="43"/>
      <c r="AA3865" s="43"/>
      <c r="AB3865" s="43" t="s">
        <v>339</v>
      </c>
      <c r="AC3865" s="6" t="s">
        <v>339</v>
      </c>
      <c r="AD3865" s="6"/>
      <c r="AE3865" s="6"/>
      <c r="AF3865" s="6"/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</row>
    <row r="3866">
      <c r="A3866" s="6"/>
      <c r="B3866" s="6"/>
      <c r="C3866" s="6"/>
      <c r="D3866" s="6"/>
      <c r="E3866" s="6"/>
      <c r="F3866" s="6" t="s">
        <v>96</v>
      </c>
      <c r="G3866" s="6"/>
      <c r="H3866" s="6" t="b">
        <v>0</v>
      </c>
      <c r="I3866" s="6" t="b">
        <v>0</v>
      </c>
      <c r="J3866" s="6" t="b">
        <v>0</v>
      </c>
      <c r="K3866" s="106"/>
      <c r="L3866" s="43"/>
      <c r="M3866" s="24"/>
      <c r="N3866" s="6"/>
      <c r="O3866" s="6" t="b">
        <v>0</v>
      </c>
      <c r="P3866" s="6"/>
      <c r="Q3866" s="6"/>
      <c r="R3866" s="6"/>
      <c r="S3866" s="6"/>
      <c r="T3866" s="6"/>
      <c r="U3866" s="6"/>
      <c r="V3866" s="6"/>
      <c r="W3866" s="6"/>
      <c r="X3866" s="6"/>
      <c r="Y3866" s="6"/>
      <c r="Z3866" s="43"/>
      <c r="AA3866" s="43"/>
      <c r="AB3866" s="43" t="s">
        <v>339</v>
      </c>
      <c r="AC3866" s="6" t="s">
        <v>339</v>
      </c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</row>
    <row r="3867">
      <c r="A3867" s="6"/>
      <c r="B3867" s="6"/>
      <c r="C3867" s="6"/>
      <c r="D3867" s="6"/>
      <c r="E3867" s="6"/>
      <c r="F3867" s="6" t="s">
        <v>96</v>
      </c>
      <c r="G3867" s="6"/>
      <c r="H3867" s="6" t="b">
        <v>0</v>
      </c>
      <c r="I3867" s="6" t="b">
        <v>0</v>
      </c>
      <c r="J3867" s="6" t="b">
        <v>0</v>
      </c>
      <c r="K3867" s="106"/>
      <c r="L3867" s="43"/>
      <c r="M3867" s="24"/>
      <c r="N3867" s="6"/>
      <c r="O3867" s="6" t="b">
        <v>0</v>
      </c>
      <c r="P3867" s="6"/>
      <c r="Q3867" s="6"/>
      <c r="R3867" s="6"/>
      <c r="S3867" s="6"/>
      <c r="T3867" s="6"/>
      <c r="U3867" s="6"/>
      <c r="V3867" s="6"/>
      <c r="W3867" s="6"/>
      <c r="X3867" s="6"/>
      <c r="Y3867" s="6"/>
      <c r="Z3867" s="43"/>
      <c r="AA3867" s="43"/>
      <c r="AB3867" s="43" t="s">
        <v>339</v>
      </c>
      <c r="AC3867" s="6" t="s">
        <v>339</v>
      </c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</row>
    <row r="3868">
      <c r="A3868" s="6"/>
      <c r="B3868" s="6"/>
      <c r="C3868" s="6"/>
      <c r="D3868" s="6"/>
      <c r="E3868" s="6"/>
      <c r="F3868" s="6" t="s">
        <v>96</v>
      </c>
      <c r="G3868" s="6"/>
      <c r="H3868" s="6" t="b">
        <v>0</v>
      </c>
      <c r="I3868" s="6" t="b">
        <v>0</v>
      </c>
      <c r="J3868" s="6" t="b">
        <v>0</v>
      </c>
      <c r="K3868" s="106"/>
      <c r="L3868" s="43"/>
      <c r="M3868" s="24"/>
      <c r="N3868" s="6"/>
      <c r="O3868" s="6" t="b">
        <v>0</v>
      </c>
      <c r="P3868" s="6"/>
      <c r="Q3868" s="6"/>
      <c r="R3868" s="6"/>
      <c r="S3868" s="6"/>
      <c r="T3868" s="6"/>
      <c r="U3868" s="6"/>
      <c r="V3868" s="6"/>
      <c r="W3868" s="6"/>
      <c r="X3868" s="6"/>
      <c r="Y3868" s="6"/>
      <c r="Z3868" s="43"/>
      <c r="AA3868" s="43"/>
      <c r="AB3868" s="43" t="s">
        <v>339</v>
      </c>
      <c r="AC3868" s="6" t="s">
        <v>339</v>
      </c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</row>
    <row r="3869">
      <c r="A3869" s="6"/>
      <c r="B3869" s="6"/>
      <c r="C3869" s="6"/>
      <c r="D3869" s="6"/>
      <c r="E3869" s="6"/>
      <c r="F3869" s="6" t="s">
        <v>96</v>
      </c>
      <c r="G3869" s="6"/>
      <c r="H3869" s="6" t="b">
        <v>0</v>
      </c>
      <c r="I3869" s="6" t="b">
        <v>0</v>
      </c>
      <c r="J3869" s="6" t="b">
        <v>0</v>
      </c>
      <c r="K3869" s="106"/>
      <c r="L3869" s="43"/>
      <c r="M3869" s="24"/>
      <c r="N3869" s="6"/>
      <c r="O3869" s="6" t="b">
        <v>0</v>
      </c>
      <c r="P3869" s="6"/>
      <c r="Q3869" s="6"/>
      <c r="R3869" s="6"/>
      <c r="S3869" s="6"/>
      <c r="T3869" s="6"/>
      <c r="U3869" s="6"/>
      <c r="V3869" s="6"/>
      <c r="W3869" s="6"/>
      <c r="X3869" s="6"/>
      <c r="Y3869" s="6"/>
      <c r="Z3869" s="43"/>
      <c r="AA3869" s="43"/>
      <c r="AB3869" s="43" t="s">
        <v>339</v>
      </c>
      <c r="AC3869" s="6" t="s">
        <v>339</v>
      </c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</row>
    <row r="3870">
      <c r="A3870" s="6"/>
      <c r="B3870" s="6"/>
      <c r="C3870" s="6"/>
      <c r="D3870" s="6"/>
      <c r="E3870" s="6"/>
      <c r="F3870" s="6" t="s">
        <v>96</v>
      </c>
      <c r="G3870" s="6"/>
      <c r="H3870" s="6" t="b">
        <v>0</v>
      </c>
      <c r="I3870" s="6" t="b">
        <v>0</v>
      </c>
      <c r="J3870" s="6" t="b">
        <v>0</v>
      </c>
      <c r="K3870" s="106"/>
      <c r="L3870" s="43"/>
      <c r="M3870" s="24"/>
      <c r="N3870" s="6"/>
      <c r="O3870" s="6" t="b">
        <v>0</v>
      </c>
      <c r="P3870" s="6"/>
      <c r="Q3870" s="6"/>
      <c r="R3870" s="6"/>
      <c r="S3870" s="6"/>
      <c r="T3870" s="6"/>
      <c r="U3870" s="6"/>
      <c r="V3870" s="6"/>
      <c r="W3870" s="6"/>
      <c r="X3870" s="6"/>
      <c r="Y3870" s="6"/>
      <c r="Z3870" s="43"/>
      <c r="AA3870" s="43"/>
      <c r="AB3870" s="43" t="s">
        <v>339</v>
      </c>
      <c r="AC3870" s="6" t="s">
        <v>339</v>
      </c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</row>
    <row r="3871">
      <c r="A3871" s="6"/>
      <c r="B3871" s="6"/>
      <c r="C3871" s="6"/>
      <c r="D3871" s="6"/>
      <c r="E3871" s="6"/>
      <c r="F3871" s="6" t="s">
        <v>96</v>
      </c>
      <c r="G3871" s="6"/>
      <c r="H3871" s="6" t="b">
        <v>0</v>
      </c>
      <c r="I3871" s="6" t="b">
        <v>0</v>
      </c>
      <c r="J3871" s="6" t="b">
        <v>0</v>
      </c>
      <c r="K3871" s="106"/>
      <c r="L3871" s="43"/>
      <c r="M3871" s="24"/>
      <c r="N3871" s="6"/>
      <c r="O3871" s="6" t="b">
        <v>0</v>
      </c>
      <c r="P3871" s="6"/>
      <c r="Q3871" s="6"/>
      <c r="R3871" s="6"/>
      <c r="S3871" s="6"/>
      <c r="T3871" s="6"/>
      <c r="U3871" s="6"/>
      <c r="V3871" s="6"/>
      <c r="W3871" s="6"/>
      <c r="X3871" s="6"/>
      <c r="Y3871" s="6"/>
      <c r="Z3871" s="43"/>
      <c r="AA3871" s="43"/>
      <c r="AB3871" s="43" t="s">
        <v>339</v>
      </c>
      <c r="AC3871" s="6" t="s">
        <v>339</v>
      </c>
      <c r="AD3871" s="6"/>
      <c r="AE3871" s="6"/>
      <c r="AF3871" s="6"/>
      <c r="AG3871" s="6"/>
      <c r="AH3871" s="6"/>
      <c r="AI3871" s="6"/>
      <c r="AJ3871" s="6"/>
      <c r="AK3871" s="6"/>
      <c r="AL3871" s="6"/>
      <c r="AM3871" s="6"/>
      <c r="AN3871" s="6"/>
      <c r="AO3871" s="6"/>
      <c r="AP3871" s="6"/>
      <c r="AQ3871" s="6"/>
      <c r="AR3871" s="6"/>
    </row>
    <row r="3872">
      <c r="A3872" s="6"/>
      <c r="B3872" s="6"/>
      <c r="C3872" s="6"/>
      <c r="D3872" s="6"/>
      <c r="E3872" s="6"/>
      <c r="F3872" s="6" t="s">
        <v>96</v>
      </c>
      <c r="G3872" s="6"/>
      <c r="H3872" s="6" t="b">
        <v>0</v>
      </c>
      <c r="I3872" s="6" t="b">
        <v>0</v>
      </c>
      <c r="J3872" s="6" t="b">
        <v>0</v>
      </c>
      <c r="K3872" s="106"/>
      <c r="L3872" s="43"/>
      <c r="M3872" s="24"/>
      <c r="N3872" s="6"/>
      <c r="O3872" s="6" t="b">
        <v>0</v>
      </c>
      <c r="P3872" s="6"/>
      <c r="Q3872" s="6"/>
      <c r="R3872" s="6"/>
      <c r="S3872" s="6"/>
      <c r="T3872" s="6"/>
      <c r="U3872" s="6"/>
      <c r="V3872" s="6"/>
      <c r="W3872" s="6"/>
      <c r="X3872" s="6"/>
      <c r="Y3872" s="6"/>
      <c r="Z3872" s="43"/>
      <c r="AA3872" s="43"/>
      <c r="AB3872" s="43" t="s">
        <v>339</v>
      </c>
      <c r="AC3872" s="6" t="s">
        <v>339</v>
      </c>
      <c r="AD3872" s="6"/>
      <c r="AE3872" s="6"/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</row>
    <row r="3873">
      <c r="A3873" s="6"/>
      <c r="B3873" s="6"/>
      <c r="C3873" s="6"/>
      <c r="D3873" s="6"/>
      <c r="E3873" s="6"/>
      <c r="F3873" s="6" t="s">
        <v>96</v>
      </c>
      <c r="G3873" s="6"/>
      <c r="H3873" s="6" t="b">
        <v>0</v>
      </c>
      <c r="I3873" s="6" t="b">
        <v>0</v>
      </c>
      <c r="J3873" s="6" t="b">
        <v>0</v>
      </c>
      <c r="K3873" s="106"/>
      <c r="L3873" s="43"/>
      <c r="M3873" s="24"/>
      <c r="N3873" s="6"/>
      <c r="O3873" s="6" t="b">
        <v>0</v>
      </c>
      <c r="P3873" s="6"/>
      <c r="Q3873" s="6"/>
      <c r="R3873" s="6"/>
      <c r="S3873" s="6"/>
      <c r="T3873" s="6"/>
      <c r="U3873" s="6"/>
      <c r="V3873" s="6"/>
      <c r="W3873" s="6"/>
      <c r="X3873" s="6"/>
      <c r="Y3873" s="6"/>
      <c r="Z3873" s="43"/>
      <c r="AA3873" s="43"/>
      <c r="AB3873" s="43" t="s">
        <v>339</v>
      </c>
      <c r="AC3873" s="6" t="s">
        <v>339</v>
      </c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</row>
    <row r="3874">
      <c r="A3874" s="6"/>
      <c r="B3874" s="6"/>
      <c r="C3874" s="6"/>
      <c r="D3874" s="6"/>
      <c r="E3874" s="6"/>
      <c r="F3874" s="6" t="s">
        <v>96</v>
      </c>
      <c r="G3874" s="6"/>
      <c r="H3874" s="6" t="b">
        <v>0</v>
      </c>
      <c r="I3874" s="6" t="b">
        <v>0</v>
      </c>
      <c r="J3874" s="6" t="b">
        <v>0</v>
      </c>
      <c r="K3874" s="106"/>
      <c r="L3874" s="43"/>
      <c r="M3874" s="24"/>
      <c r="N3874" s="6"/>
      <c r="O3874" s="6" t="b">
        <v>0</v>
      </c>
      <c r="P3874" s="6"/>
      <c r="Q3874" s="6"/>
      <c r="R3874" s="6"/>
      <c r="S3874" s="6"/>
      <c r="T3874" s="6"/>
      <c r="U3874" s="6"/>
      <c r="V3874" s="6"/>
      <c r="W3874" s="6"/>
      <c r="X3874" s="6"/>
      <c r="Y3874" s="6"/>
      <c r="Z3874" s="43"/>
      <c r="AA3874" s="43"/>
      <c r="AB3874" s="43" t="s">
        <v>339</v>
      </c>
      <c r="AC3874" s="6" t="s">
        <v>339</v>
      </c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</row>
    <row r="3875">
      <c r="A3875" s="6"/>
      <c r="B3875" s="6"/>
      <c r="C3875" s="6"/>
      <c r="D3875" s="6"/>
      <c r="E3875" s="6"/>
      <c r="F3875" s="6" t="s">
        <v>96</v>
      </c>
      <c r="G3875" s="6"/>
      <c r="H3875" s="6" t="b">
        <v>0</v>
      </c>
      <c r="I3875" s="6" t="b">
        <v>0</v>
      </c>
      <c r="J3875" s="6" t="b">
        <v>0</v>
      </c>
      <c r="K3875" s="106"/>
      <c r="L3875" s="43"/>
      <c r="M3875" s="24"/>
      <c r="N3875" s="6"/>
      <c r="O3875" s="6" t="b">
        <v>0</v>
      </c>
      <c r="P3875" s="6"/>
      <c r="Q3875" s="6"/>
      <c r="R3875" s="6"/>
      <c r="S3875" s="6"/>
      <c r="T3875" s="6"/>
      <c r="U3875" s="6"/>
      <c r="V3875" s="6"/>
      <c r="W3875" s="6"/>
      <c r="X3875" s="6"/>
      <c r="Y3875" s="6"/>
      <c r="Z3875" s="43"/>
      <c r="AA3875" s="43"/>
      <c r="AB3875" s="43" t="s">
        <v>339</v>
      </c>
      <c r="AC3875" s="6" t="s">
        <v>339</v>
      </c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</row>
    <row r="3876">
      <c r="A3876" s="6"/>
      <c r="B3876" s="6"/>
      <c r="C3876" s="6"/>
      <c r="D3876" s="6"/>
      <c r="E3876" s="6"/>
      <c r="F3876" s="6" t="s">
        <v>96</v>
      </c>
      <c r="G3876" s="6"/>
      <c r="H3876" s="6" t="b">
        <v>0</v>
      </c>
      <c r="I3876" s="6" t="b">
        <v>0</v>
      </c>
      <c r="J3876" s="6" t="b">
        <v>0</v>
      </c>
      <c r="K3876" s="106"/>
      <c r="L3876" s="43"/>
      <c r="M3876" s="24"/>
      <c r="N3876" s="6"/>
      <c r="O3876" s="6" t="b">
        <v>0</v>
      </c>
      <c r="P3876" s="6"/>
      <c r="Q3876" s="6"/>
      <c r="R3876" s="6"/>
      <c r="S3876" s="6"/>
      <c r="T3876" s="6"/>
      <c r="U3876" s="6"/>
      <c r="V3876" s="6"/>
      <c r="W3876" s="6"/>
      <c r="X3876" s="6"/>
      <c r="Y3876" s="6"/>
      <c r="Z3876" s="43"/>
      <c r="AA3876" s="43"/>
      <c r="AB3876" s="43" t="s">
        <v>339</v>
      </c>
      <c r="AC3876" s="6" t="s">
        <v>339</v>
      </c>
      <c r="AD3876" s="6"/>
      <c r="AE3876" s="6"/>
      <c r="AF3876" s="6"/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</row>
    <row r="3877">
      <c r="A3877" s="6"/>
      <c r="B3877" s="6"/>
      <c r="C3877" s="6"/>
      <c r="D3877" s="6"/>
      <c r="E3877" s="6"/>
      <c r="F3877" s="6" t="s">
        <v>96</v>
      </c>
      <c r="G3877" s="6"/>
      <c r="H3877" s="6" t="b">
        <v>0</v>
      </c>
      <c r="I3877" s="6" t="b">
        <v>0</v>
      </c>
      <c r="J3877" s="6" t="b">
        <v>0</v>
      </c>
      <c r="K3877" s="106"/>
      <c r="L3877" s="43"/>
      <c r="M3877" s="24"/>
      <c r="N3877" s="6"/>
      <c r="O3877" s="6" t="b">
        <v>0</v>
      </c>
      <c r="P3877" s="6"/>
      <c r="Q3877" s="6"/>
      <c r="R3877" s="6"/>
      <c r="S3877" s="6"/>
      <c r="T3877" s="6"/>
      <c r="U3877" s="6"/>
      <c r="V3877" s="6"/>
      <c r="W3877" s="6"/>
      <c r="X3877" s="6"/>
      <c r="Y3877" s="6"/>
      <c r="Z3877" s="43"/>
      <c r="AA3877" s="43"/>
      <c r="AB3877" s="43" t="s">
        <v>339</v>
      </c>
      <c r="AC3877" s="6" t="s">
        <v>339</v>
      </c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</row>
    <row r="3878">
      <c r="A3878" s="6"/>
      <c r="B3878" s="6"/>
      <c r="C3878" s="6"/>
      <c r="D3878" s="6"/>
      <c r="E3878" s="6"/>
      <c r="F3878" s="6" t="s">
        <v>96</v>
      </c>
      <c r="G3878" s="6"/>
      <c r="H3878" s="6" t="b">
        <v>0</v>
      </c>
      <c r="I3878" s="6" t="b">
        <v>0</v>
      </c>
      <c r="J3878" s="6" t="b">
        <v>0</v>
      </c>
      <c r="K3878" s="106"/>
      <c r="L3878" s="43"/>
      <c r="M3878" s="24"/>
      <c r="N3878" s="6"/>
      <c r="O3878" s="6" t="b">
        <v>0</v>
      </c>
      <c r="P3878" s="6"/>
      <c r="Q3878" s="6"/>
      <c r="R3878" s="6"/>
      <c r="S3878" s="6"/>
      <c r="T3878" s="6"/>
      <c r="U3878" s="6"/>
      <c r="V3878" s="6"/>
      <c r="W3878" s="6"/>
      <c r="X3878" s="6"/>
      <c r="Y3878" s="6"/>
      <c r="Z3878" s="43"/>
      <c r="AA3878" s="43"/>
      <c r="AB3878" s="43" t="s">
        <v>339</v>
      </c>
      <c r="AC3878" s="6" t="s">
        <v>339</v>
      </c>
      <c r="AD3878" s="6"/>
      <c r="AE3878" s="6"/>
      <c r="AF3878" s="6"/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</row>
    <row r="3879">
      <c r="A3879" s="6"/>
      <c r="B3879" s="6"/>
      <c r="C3879" s="6"/>
      <c r="D3879" s="6"/>
      <c r="E3879" s="6"/>
      <c r="F3879" s="6" t="s">
        <v>96</v>
      </c>
      <c r="G3879" s="6"/>
      <c r="H3879" s="6" t="b">
        <v>0</v>
      </c>
      <c r="I3879" s="6" t="b">
        <v>0</v>
      </c>
      <c r="J3879" s="6" t="b">
        <v>0</v>
      </c>
      <c r="K3879" s="106"/>
      <c r="L3879" s="43"/>
      <c r="M3879" s="24"/>
      <c r="N3879" s="6"/>
      <c r="O3879" s="6" t="b">
        <v>0</v>
      </c>
      <c r="P3879" s="6"/>
      <c r="Q3879" s="6"/>
      <c r="R3879" s="6"/>
      <c r="S3879" s="6"/>
      <c r="T3879" s="6"/>
      <c r="U3879" s="6"/>
      <c r="V3879" s="6"/>
      <c r="W3879" s="6"/>
      <c r="X3879" s="6"/>
      <c r="Y3879" s="6"/>
      <c r="Z3879" s="43"/>
      <c r="AA3879" s="43"/>
      <c r="AB3879" s="43" t="s">
        <v>339</v>
      </c>
      <c r="AC3879" s="6" t="s">
        <v>339</v>
      </c>
      <c r="AD3879" s="6"/>
      <c r="AE3879" s="6"/>
      <c r="AF3879" s="6"/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</row>
    <row r="3880">
      <c r="A3880" s="6"/>
      <c r="B3880" s="6"/>
      <c r="C3880" s="6"/>
      <c r="D3880" s="6"/>
      <c r="E3880" s="6"/>
      <c r="F3880" s="6" t="s">
        <v>96</v>
      </c>
      <c r="G3880" s="6"/>
      <c r="H3880" s="6" t="b">
        <v>0</v>
      </c>
      <c r="I3880" s="6" t="b">
        <v>0</v>
      </c>
      <c r="J3880" s="6" t="b">
        <v>0</v>
      </c>
      <c r="K3880" s="106"/>
      <c r="L3880" s="43"/>
      <c r="M3880" s="24"/>
      <c r="N3880" s="6"/>
      <c r="O3880" s="6" t="b">
        <v>0</v>
      </c>
      <c r="P3880" s="6"/>
      <c r="Q3880" s="6"/>
      <c r="R3880" s="6"/>
      <c r="S3880" s="6"/>
      <c r="T3880" s="6"/>
      <c r="U3880" s="6"/>
      <c r="V3880" s="6"/>
      <c r="W3880" s="6"/>
      <c r="X3880" s="6"/>
      <c r="Y3880" s="6"/>
      <c r="Z3880" s="43"/>
      <c r="AA3880" s="43"/>
      <c r="AB3880" s="43" t="s">
        <v>339</v>
      </c>
      <c r="AC3880" s="6" t="s">
        <v>339</v>
      </c>
      <c r="AD3880" s="6"/>
      <c r="AE3880" s="6"/>
      <c r="AF3880" s="6"/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</row>
    <row r="3881">
      <c r="A3881" s="6"/>
      <c r="B3881" s="6"/>
      <c r="C3881" s="6"/>
      <c r="D3881" s="6"/>
      <c r="E3881" s="6"/>
      <c r="F3881" s="6" t="s">
        <v>96</v>
      </c>
      <c r="G3881" s="6"/>
      <c r="H3881" s="6" t="b">
        <v>0</v>
      </c>
      <c r="I3881" s="6" t="b">
        <v>0</v>
      </c>
      <c r="J3881" s="6" t="b">
        <v>0</v>
      </c>
      <c r="K3881" s="106"/>
      <c r="L3881" s="43"/>
      <c r="M3881" s="24"/>
      <c r="N3881" s="6"/>
      <c r="O3881" s="6" t="b">
        <v>0</v>
      </c>
      <c r="P3881" s="6"/>
      <c r="Q3881" s="6"/>
      <c r="R3881" s="6"/>
      <c r="S3881" s="6"/>
      <c r="T3881" s="6"/>
      <c r="U3881" s="6"/>
      <c r="V3881" s="6"/>
      <c r="W3881" s="6"/>
      <c r="X3881" s="6"/>
      <c r="Y3881" s="6"/>
      <c r="Z3881" s="43"/>
      <c r="AA3881" s="43"/>
      <c r="AB3881" s="43" t="s">
        <v>339</v>
      </c>
      <c r="AC3881" s="6" t="s">
        <v>339</v>
      </c>
      <c r="AD3881" s="6"/>
      <c r="AE3881" s="6"/>
      <c r="AF3881" s="6"/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</row>
    <row r="3882">
      <c r="A3882" s="6"/>
      <c r="B3882" s="6"/>
      <c r="C3882" s="6"/>
      <c r="D3882" s="6"/>
      <c r="E3882" s="6"/>
      <c r="F3882" s="6" t="s">
        <v>96</v>
      </c>
      <c r="G3882" s="6"/>
      <c r="H3882" s="6" t="b">
        <v>0</v>
      </c>
      <c r="I3882" s="6" t="b">
        <v>0</v>
      </c>
      <c r="J3882" s="6" t="b">
        <v>0</v>
      </c>
      <c r="K3882" s="106"/>
      <c r="L3882" s="43"/>
      <c r="M3882" s="24"/>
      <c r="N3882" s="6"/>
      <c r="O3882" s="6" t="b">
        <v>0</v>
      </c>
      <c r="P3882" s="6"/>
      <c r="Q3882" s="6"/>
      <c r="R3882" s="6"/>
      <c r="S3882" s="6"/>
      <c r="T3882" s="6"/>
      <c r="U3882" s="6"/>
      <c r="V3882" s="6"/>
      <c r="W3882" s="6"/>
      <c r="X3882" s="6"/>
      <c r="Y3882" s="6"/>
      <c r="Z3882" s="43"/>
      <c r="AA3882" s="43"/>
      <c r="AB3882" s="43" t="s">
        <v>339</v>
      </c>
      <c r="AC3882" s="6" t="s">
        <v>339</v>
      </c>
      <c r="AD3882" s="6"/>
      <c r="AE3882" s="6"/>
      <c r="AF3882" s="6"/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</row>
    <row r="3883">
      <c r="A3883" s="6"/>
      <c r="B3883" s="6"/>
      <c r="C3883" s="6"/>
      <c r="D3883" s="6"/>
      <c r="E3883" s="6"/>
      <c r="F3883" s="6" t="s">
        <v>96</v>
      </c>
      <c r="G3883" s="6"/>
      <c r="H3883" s="6" t="b">
        <v>0</v>
      </c>
      <c r="I3883" s="6" t="b">
        <v>0</v>
      </c>
      <c r="J3883" s="6" t="b">
        <v>0</v>
      </c>
      <c r="K3883" s="106"/>
      <c r="L3883" s="43"/>
      <c r="M3883" s="24"/>
      <c r="N3883" s="6"/>
      <c r="O3883" s="6" t="b">
        <v>0</v>
      </c>
      <c r="P3883" s="6"/>
      <c r="Q3883" s="6"/>
      <c r="R3883" s="6"/>
      <c r="S3883" s="6"/>
      <c r="T3883" s="6"/>
      <c r="U3883" s="6"/>
      <c r="V3883" s="6"/>
      <c r="W3883" s="6"/>
      <c r="X3883" s="6"/>
      <c r="Y3883" s="6"/>
      <c r="Z3883" s="43"/>
      <c r="AA3883" s="43"/>
      <c r="AB3883" s="43" t="s">
        <v>339</v>
      </c>
      <c r="AC3883" s="6" t="s">
        <v>339</v>
      </c>
      <c r="AD3883" s="6"/>
      <c r="AE3883" s="6"/>
      <c r="AF3883" s="6"/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</row>
    <row r="3884">
      <c r="A3884" s="6"/>
      <c r="B3884" s="6"/>
      <c r="C3884" s="6"/>
      <c r="D3884" s="6"/>
      <c r="E3884" s="6"/>
      <c r="F3884" s="6" t="s">
        <v>96</v>
      </c>
      <c r="G3884" s="6"/>
      <c r="H3884" s="6" t="b">
        <v>0</v>
      </c>
      <c r="I3884" s="6" t="b">
        <v>0</v>
      </c>
      <c r="J3884" s="6" t="b">
        <v>0</v>
      </c>
      <c r="K3884" s="106"/>
      <c r="L3884" s="43"/>
      <c r="M3884" s="24"/>
      <c r="N3884" s="6"/>
      <c r="O3884" s="6" t="b">
        <v>0</v>
      </c>
      <c r="P3884" s="6"/>
      <c r="Q3884" s="6"/>
      <c r="R3884" s="6"/>
      <c r="S3884" s="6"/>
      <c r="T3884" s="6"/>
      <c r="U3884" s="6"/>
      <c r="V3884" s="6"/>
      <c r="W3884" s="6"/>
      <c r="X3884" s="6"/>
      <c r="Y3884" s="6"/>
      <c r="Z3884" s="43"/>
      <c r="AA3884" s="43"/>
      <c r="AB3884" s="43" t="s">
        <v>339</v>
      </c>
      <c r="AC3884" s="6" t="s">
        <v>339</v>
      </c>
      <c r="AD3884" s="6"/>
      <c r="AE3884" s="6"/>
      <c r="AF3884" s="6"/>
      <c r="AG3884" s="6"/>
      <c r="AH3884" s="6"/>
      <c r="AI3884" s="6"/>
      <c r="AJ3884" s="6"/>
      <c r="AK3884" s="6"/>
      <c r="AL3884" s="6"/>
      <c r="AM3884" s="6"/>
      <c r="AN3884" s="6"/>
      <c r="AO3884" s="6"/>
      <c r="AP3884" s="6"/>
      <c r="AQ3884" s="6"/>
      <c r="AR3884" s="6"/>
    </row>
    <row r="3885">
      <c r="A3885" s="6"/>
      <c r="B3885" s="6"/>
      <c r="C3885" s="6"/>
      <c r="D3885" s="6"/>
      <c r="E3885" s="6"/>
      <c r="F3885" s="6" t="s">
        <v>96</v>
      </c>
      <c r="G3885" s="6"/>
      <c r="H3885" s="6" t="b">
        <v>0</v>
      </c>
      <c r="I3885" s="6" t="b">
        <v>0</v>
      </c>
      <c r="J3885" s="6" t="b">
        <v>0</v>
      </c>
      <c r="K3885" s="106"/>
      <c r="L3885" s="43"/>
      <c r="M3885" s="24"/>
      <c r="N3885" s="6"/>
      <c r="O3885" s="6" t="b">
        <v>0</v>
      </c>
      <c r="P3885" s="6"/>
      <c r="Q3885" s="6"/>
      <c r="R3885" s="6"/>
      <c r="S3885" s="6"/>
      <c r="T3885" s="6"/>
      <c r="U3885" s="6"/>
      <c r="V3885" s="6"/>
      <c r="W3885" s="6"/>
      <c r="X3885" s="6"/>
      <c r="Y3885" s="6"/>
      <c r="Z3885" s="43"/>
      <c r="AA3885" s="43"/>
      <c r="AB3885" s="43" t="s">
        <v>339</v>
      </c>
      <c r="AC3885" s="6" t="s">
        <v>339</v>
      </c>
      <c r="AD3885" s="6"/>
      <c r="AE3885" s="6"/>
      <c r="AF3885" s="6"/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</row>
    <row r="3886">
      <c r="A3886" s="6"/>
      <c r="B3886" s="6"/>
      <c r="C3886" s="6"/>
      <c r="D3886" s="6"/>
      <c r="E3886" s="6"/>
      <c r="F3886" s="6" t="s">
        <v>96</v>
      </c>
      <c r="G3886" s="6"/>
      <c r="H3886" s="6" t="b">
        <v>0</v>
      </c>
      <c r="I3886" s="6" t="b">
        <v>0</v>
      </c>
      <c r="J3886" s="6" t="b">
        <v>0</v>
      </c>
      <c r="K3886" s="106"/>
      <c r="L3886" s="43"/>
      <c r="M3886" s="24"/>
      <c r="N3886" s="6"/>
      <c r="O3886" s="6" t="b">
        <v>0</v>
      </c>
      <c r="P3886" s="6"/>
      <c r="Q3886" s="6"/>
      <c r="R3886" s="6"/>
      <c r="S3886" s="6"/>
      <c r="T3886" s="6"/>
      <c r="U3886" s="6"/>
      <c r="V3886" s="6"/>
      <c r="W3886" s="6"/>
      <c r="X3886" s="6"/>
      <c r="Y3886" s="6"/>
      <c r="Z3886" s="43"/>
      <c r="AA3886" s="43"/>
      <c r="AB3886" s="43" t="s">
        <v>339</v>
      </c>
      <c r="AC3886" s="6" t="s">
        <v>339</v>
      </c>
      <c r="AD3886" s="6"/>
      <c r="AE3886" s="6"/>
      <c r="AF3886" s="6"/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</row>
    <row r="3887">
      <c r="A3887" s="6"/>
      <c r="B3887" s="6"/>
      <c r="C3887" s="6"/>
      <c r="D3887" s="6"/>
      <c r="E3887" s="6"/>
      <c r="F3887" s="6" t="s">
        <v>96</v>
      </c>
      <c r="G3887" s="6"/>
      <c r="H3887" s="6" t="b">
        <v>0</v>
      </c>
      <c r="I3887" s="6" t="b">
        <v>0</v>
      </c>
      <c r="J3887" s="6" t="b">
        <v>0</v>
      </c>
      <c r="K3887" s="106"/>
      <c r="L3887" s="43"/>
      <c r="M3887" s="24"/>
      <c r="N3887" s="6"/>
      <c r="O3887" s="6" t="b">
        <v>0</v>
      </c>
      <c r="P3887" s="6"/>
      <c r="Q3887" s="6"/>
      <c r="R3887" s="6"/>
      <c r="S3887" s="6"/>
      <c r="T3887" s="6"/>
      <c r="U3887" s="6"/>
      <c r="V3887" s="6"/>
      <c r="W3887" s="6"/>
      <c r="X3887" s="6"/>
      <c r="Y3887" s="6"/>
      <c r="Z3887" s="43"/>
      <c r="AA3887" s="43"/>
      <c r="AB3887" s="43" t="s">
        <v>339</v>
      </c>
      <c r="AC3887" s="6" t="s">
        <v>339</v>
      </c>
      <c r="AD3887" s="6"/>
      <c r="AE3887" s="6"/>
      <c r="AF3887" s="6"/>
      <c r="AG3887" s="6"/>
      <c r="AH3887" s="6"/>
      <c r="AI3887" s="6"/>
      <c r="AJ3887" s="6"/>
      <c r="AK3887" s="6"/>
      <c r="AL3887" s="6"/>
      <c r="AM3887" s="6"/>
      <c r="AN3887" s="6"/>
      <c r="AO3887" s="6"/>
      <c r="AP3887" s="6"/>
      <c r="AQ3887" s="6"/>
      <c r="AR3887" s="6"/>
    </row>
    <row r="3888">
      <c r="A3888" s="6"/>
      <c r="B3888" s="6"/>
      <c r="C3888" s="6"/>
      <c r="D3888" s="6"/>
      <c r="E3888" s="6"/>
      <c r="F3888" s="6" t="s">
        <v>96</v>
      </c>
      <c r="G3888" s="6"/>
      <c r="H3888" s="6" t="b">
        <v>0</v>
      </c>
      <c r="I3888" s="6" t="b">
        <v>0</v>
      </c>
      <c r="J3888" s="6" t="b">
        <v>0</v>
      </c>
      <c r="K3888" s="106"/>
      <c r="L3888" s="43"/>
      <c r="M3888" s="24"/>
      <c r="N3888" s="6"/>
      <c r="O3888" s="6" t="b">
        <v>0</v>
      </c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43"/>
      <c r="AA3888" s="43"/>
      <c r="AB3888" s="43" t="s">
        <v>339</v>
      </c>
      <c r="AC3888" s="6" t="s">
        <v>339</v>
      </c>
      <c r="AD3888" s="6"/>
      <c r="AE3888" s="6"/>
      <c r="AF3888" s="6"/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</row>
    <row r="3889">
      <c r="A3889" s="6"/>
      <c r="B3889" s="6"/>
      <c r="C3889" s="6"/>
      <c r="D3889" s="6"/>
      <c r="E3889" s="6"/>
      <c r="F3889" s="6" t="s">
        <v>96</v>
      </c>
      <c r="G3889" s="6"/>
      <c r="H3889" s="6" t="b">
        <v>0</v>
      </c>
      <c r="I3889" s="6" t="b">
        <v>0</v>
      </c>
      <c r="J3889" s="6" t="b">
        <v>0</v>
      </c>
      <c r="K3889" s="106"/>
      <c r="L3889" s="43"/>
      <c r="M3889" s="24"/>
      <c r="N3889" s="6"/>
      <c r="O3889" s="6" t="b">
        <v>0</v>
      </c>
      <c r="P3889" s="6"/>
      <c r="Q3889" s="6"/>
      <c r="R3889" s="6"/>
      <c r="S3889" s="6"/>
      <c r="T3889" s="6"/>
      <c r="U3889" s="6"/>
      <c r="V3889" s="6"/>
      <c r="W3889" s="6"/>
      <c r="X3889" s="6"/>
      <c r="Y3889" s="6"/>
      <c r="Z3889" s="43"/>
      <c r="AA3889" s="43"/>
      <c r="AB3889" s="43" t="s">
        <v>339</v>
      </c>
      <c r="AC3889" s="6" t="s">
        <v>339</v>
      </c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</row>
    <row r="3890">
      <c r="A3890" s="6"/>
      <c r="B3890" s="6"/>
      <c r="C3890" s="6"/>
      <c r="D3890" s="6"/>
      <c r="E3890" s="6"/>
      <c r="F3890" s="6" t="s">
        <v>96</v>
      </c>
      <c r="G3890" s="6"/>
      <c r="H3890" s="6" t="b">
        <v>0</v>
      </c>
      <c r="I3890" s="6" t="b">
        <v>0</v>
      </c>
      <c r="J3890" s="6" t="b">
        <v>0</v>
      </c>
      <c r="K3890" s="106"/>
      <c r="L3890" s="43"/>
      <c r="M3890" s="24"/>
      <c r="N3890" s="6"/>
      <c r="O3890" s="6" t="b">
        <v>0</v>
      </c>
      <c r="P3890" s="6"/>
      <c r="Q3890" s="6"/>
      <c r="R3890" s="6"/>
      <c r="S3890" s="6"/>
      <c r="T3890" s="6"/>
      <c r="U3890" s="6"/>
      <c r="V3890" s="6"/>
      <c r="W3890" s="6"/>
      <c r="X3890" s="6"/>
      <c r="Y3890" s="6"/>
      <c r="Z3890" s="43"/>
      <c r="AA3890" s="43"/>
      <c r="AB3890" s="43" t="s">
        <v>339</v>
      </c>
      <c r="AC3890" s="6" t="s">
        <v>339</v>
      </c>
      <c r="AD3890" s="6"/>
      <c r="AE3890" s="6"/>
      <c r="AF3890" s="6"/>
      <c r="AG3890" s="6"/>
      <c r="AH3890" s="6"/>
      <c r="AI3890" s="6"/>
      <c r="AJ3890" s="6"/>
      <c r="AK3890" s="6"/>
      <c r="AL3890" s="6"/>
      <c r="AM3890" s="6"/>
      <c r="AN3890" s="6"/>
      <c r="AO3890" s="6"/>
      <c r="AP3890" s="6"/>
      <c r="AQ3890" s="6"/>
      <c r="AR3890" s="6"/>
    </row>
    <row r="3891">
      <c r="A3891" s="6"/>
      <c r="B3891" s="6"/>
      <c r="C3891" s="6"/>
      <c r="D3891" s="6"/>
      <c r="E3891" s="6"/>
      <c r="F3891" s="6" t="s">
        <v>96</v>
      </c>
      <c r="G3891" s="6"/>
      <c r="H3891" s="6" t="b">
        <v>0</v>
      </c>
      <c r="I3891" s="6" t="b">
        <v>0</v>
      </c>
      <c r="J3891" s="6" t="b">
        <v>0</v>
      </c>
      <c r="K3891" s="106"/>
      <c r="L3891" s="43"/>
      <c r="M3891" s="24"/>
      <c r="N3891" s="6"/>
      <c r="O3891" s="6" t="b">
        <v>0</v>
      </c>
      <c r="P3891" s="6"/>
      <c r="Q3891" s="6"/>
      <c r="R3891" s="6"/>
      <c r="S3891" s="6"/>
      <c r="T3891" s="6"/>
      <c r="U3891" s="6"/>
      <c r="V3891" s="6"/>
      <c r="W3891" s="6"/>
      <c r="X3891" s="6"/>
      <c r="Y3891" s="6"/>
      <c r="Z3891" s="43"/>
      <c r="AA3891" s="43"/>
      <c r="AB3891" s="43" t="s">
        <v>339</v>
      </c>
      <c r="AC3891" s="6" t="s">
        <v>339</v>
      </c>
      <c r="AD3891" s="6"/>
      <c r="AE3891" s="6"/>
      <c r="AF3891" s="6"/>
      <c r="AG3891" s="6"/>
      <c r="AH3891" s="6"/>
      <c r="AI3891" s="6"/>
      <c r="AJ3891" s="6"/>
      <c r="AK3891" s="6"/>
      <c r="AL3891" s="6"/>
      <c r="AM3891" s="6"/>
      <c r="AN3891" s="6"/>
      <c r="AO3891" s="6"/>
      <c r="AP3891" s="6"/>
      <c r="AQ3891" s="6"/>
      <c r="AR3891" s="6"/>
    </row>
    <row r="3892">
      <c r="A3892" s="6"/>
      <c r="B3892" s="6"/>
      <c r="C3892" s="6"/>
      <c r="D3892" s="6"/>
      <c r="E3892" s="6"/>
      <c r="F3892" s="6" t="s">
        <v>96</v>
      </c>
      <c r="G3892" s="6"/>
      <c r="H3892" s="6" t="b">
        <v>0</v>
      </c>
      <c r="I3892" s="6" t="b">
        <v>0</v>
      </c>
      <c r="J3892" s="6" t="b">
        <v>0</v>
      </c>
      <c r="K3892" s="106"/>
      <c r="L3892" s="43"/>
      <c r="M3892" s="24"/>
      <c r="N3892" s="6"/>
      <c r="O3892" s="6" t="b">
        <v>0</v>
      </c>
      <c r="P3892" s="6"/>
      <c r="Q3892" s="6"/>
      <c r="R3892" s="6"/>
      <c r="S3892" s="6"/>
      <c r="T3892" s="6"/>
      <c r="U3892" s="6"/>
      <c r="V3892" s="6"/>
      <c r="W3892" s="6"/>
      <c r="X3892" s="6"/>
      <c r="Y3892" s="6"/>
      <c r="Z3892" s="43"/>
      <c r="AA3892" s="43"/>
      <c r="AB3892" s="43" t="s">
        <v>339</v>
      </c>
      <c r="AC3892" s="6" t="s">
        <v>339</v>
      </c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</row>
    <row r="3893">
      <c r="A3893" s="6"/>
      <c r="B3893" s="6"/>
      <c r="C3893" s="6"/>
      <c r="D3893" s="6"/>
      <c r="E3893" s="6"/>
      <c r="F3893" s="6" t="s">
        <v>96</v>
      </c>
      <c r="G3893" s="6"/>
      <c r="H3893" s="6" t="b">
        <v>0</v>
      </c>
      <c r="I3893" s="6" t="b">
        <v>0</v>
      </c>
      <c r="J3893" s="6" t="b">
        <v>0</v>
      </c>
      <c r="K3893" s="106"/>
      <c r="L3893" s="43"/>
      <c r="M3893" s="24"/>
      <c r="N3893" s="6"/>
      <c r="O3893" s="6" t="b">
        <v>0</v>
      </c>
      <c r="P3893" s="6"/>
      <c r="Q3893" s="6"/>
      <c r="R3893" s="6"/>
      <c r="S3893" s="6"/>
      <c r="T3893" s="6"/>
      <c r="U3893" s="6"/>
      <c r="V3893" s="6"/>
      <c r="W3893" s="6"/>
      <c r="X3893" s="6"/>
      <c r="Y3893" s="6"/>
      <c r="Z3893" s="43"/>
      <c r="AA3893" s="43"/>
      <c r="AB3893" s="43" t="s">
        <v>339</v>
      </c>
      <c r="AC3893" s="6" t="s">
        <v>339</v>
      </c>
      <c r="AD3893" s="6"/>
      <c r="AE3893" s="6"/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</row>
    <row r="3894">
      <c r="A3894" s="6"/>
      <c r="B3894" s="6"/>
      <c r="C3894" s="6"/>
      <c r="D3894" s="6"/>
      <c r="E3894" s="6"/>
      <c r="F3894" s="6" t="s">
        <v>96</v>
      </c>
      <c r="G3894" s="6"/>
      <c r="H3894" s="6" t="b">
        <v>0</v>
      </c>
      <c r="I3894" s="6" t="b">
        <v>0</v>
      </c>
      <c r="J3894" s="6" t="b">
        <v>0</v>
      </c>
      <c r="K3894" s="106"/>
      <c r="L3894" s="43"/>
      <c r="M3894" s="24"/>
      <c r="N3894" s="6"/>
      <c r="O3894" s="6" t="b">
        <v>0</v>
      </c>
      <c r="P3894" s="6"/>
      <c r="Q3894" s="6"/>
      <c r="R3894" s="6"/>
      <c r="S3894" s="6"/>
      <c r="T3894" s="6"/>
      <c r="U3894" s="6"/>
      <c r="V3894" s="6"/>
      <c r="W3894" s="6"/>
      <c r="X3894" s="6"/>
      <c r="Y3894" s="6"/>
      <c r="Z3894" s="43"/>
      <c r="AA3894" s="43"/>
      <c r="AB3894" s="43" t="s">
        <v>339</v>
      </c>
      <c r="AC3894" s="6" t="s">
        <v>339</v>
      </c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</row>
    <row r="3895">
      <c r="A3895" s="6"/>
      <c r="B3895" s="6"/>
      <c r="C3895" s="6"/>
      <c r="D3895" s="6"/>
      <c r="E3895" s="6"/>
      <c r="F3895" s="6" t="s">
        <v>96</v>
      </c>
      <c r="G3895" s="6"/>
      <c r="H3895" s="6" t="b">
        <v>0</v>
      </c>
      <c r="I3895" s="6" t="b">
        <v>0</v>
      </c>
      <c r="J3895" s="6" t="b">
        <v>0</v>
      </c>
      <c r="K3895" s="106"/>
      <c r="L3895" s="43"/>
      <c r="M3895" s="24"/>
      <c r="N3895" s="6"/>
      <c r="O3895" s="6" t="b">
        <v>0</v>
      </c>
      <c r="P3895" s="6"/>
      <c r="Q3895" s="6"/>
      <c r="R3895" s="6"/>
      <c r="S3895" s="6"/>
      <c r="T3895" s="6"/>
      <c r="U3895" s="6"/>
      <c r="V3895" s="6"/>
      <c r="W3895" s="6"/>
      <c r="X3895" s="6"/>
      <c r="Y3895" s="6"/>
      <c r="Z3895" s="43"/>
      <c r="AA3895" s="43"/>
      <c r="AB3895" s="43" t="s">
        <v>339</v>
      </c>
      <c r="AC3895" s="6" t="s">
        <v>339</v>
      </c>
      <c r="AD3895" s="6"/>
      <c r="AE3895" s="6"/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</row>
    <row r="3896">
      <c r="A3896" s="6"/>
      <c r="B3896" s="6"/>
      <c r="C3896" s="6"/>
      <c r="D3896" s="6"/>
      <c r="E3896" s="6"/>
      <c r="F3896" s="6" t="s">
        <v>96</v>
      </c>
      <c r="G3896" s="6"/>
      <c r="H3896" s="6" t="b">
        <v>0</v>
      </c>
      <c r="I3896" s="6" t="b">
        <v>0</v>
      </c>
      <c r="J3896" s="6" t="b">
        <v>0</v>
      </c>
      <c r="K3896" s="106"/>
      <c r="L3896" s="43"/>
      <c r="M3896" s="24"/>
      <c r="N3896" s="6"/>
      <c r="O3896" s="6" t="b">
        <v>0</v>
      </c>
      <c r="P3896" s="6"/>
      <c r="Q3896" s="6"/>
      <c r="R3896" s="6"/>
      <c r="S3896" s="6"/>
      <c r="T3896" s="6"/>
      <c r="U3896" s="6"/>
      <c r="V3896" s="6"/>
      <c r="W3896" s="6"/>
      <c r="X3896" s="6"/>
      <c r="Y3896" s="6"/>
      <c r="Z3896" s="43"/>
      <c r="AA3896" s="43"/>
      <c r="AB3896" s="43" t="s">
        <v>339</v>
      </c>
      <c r="AC3896" s="6" t="s">
        <v>339</v>
      </c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</row>
    <row r="3897">
      <c r="A3897" s="6"/>
      <c r="B3897" s="6"/>
      <c r="C3897" s="6"/>
      <c r="D3897" s="6"/>
      <c r="E3897" s="6"/>
      <c r="F3897" s="6" t="s">
        <v>96</v>
      </c>
      <c r="G3897" s="6"/>
      <c r="H3897" s="6" t="b">
        <v>0</v>
      </c>
      <c r="I3897" s="6" t="b">
        <v>0</v>
      </c>
      <c r="J3897" s="6" t="b">
        <v>0</v>
      </c>
      <c r="K3897" s="106"/>
      <c r="L3897" s="43"/>
      <c r="M3897" s="24"/>
      <c r="N3897" s="6"/>
      <c r="O3897" s="6" t="b">
        <v>0</v>
      </c>
      <c r="P3897" s="6"/>
      <c r="Q3897" s="6"/>
      <c r="R3897" s="6"/>
      <c r="S3897" s="6"/>
      <c r="T3897" s="6"/>
      <c r="U3897" s="6"/>
      <c r="V3897" s="6"/>
      <c r="W3897" s="6"/>
      <c r="X3897" s="6"/>
      <c r="Y3897" s="6"/>
      <c r="Z3897" s="43"/>
      <c r="AA3897" s="43"/>
      <c r="AB3897" s="43" t="s">
        <v>339</v>
      </c>
      <c r="AC3897" s="6" t="s">
        <v>339</v>
      </c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</row>
    <row r="3898">
      <c r="A3898" s="6"/>
      <c r="B3898" s="6"/>
      <c r="C3898" s="6"/>
      <c r="D3898" s="6"/>
      <c r="E3898" s="6"/>
      <c r="F3898" s="6" t="s">
        <v>96</v>
      </c>
      <c r="G3898" s="6"/>
      <c r="H3898" s="6" t="b">
        <v>0</v>
      </c>
      <c r="I3898" s="6" t="b">
        <v>0</v>
      </c>
      <c r="J3898" s="6" t="b">
        <v>0</v>
      </c>
      <c r="K3898" s="106"/>
      <c r="L3898" s="43"/>
      <c r="M3898" s="24"/>
      <c r="N3898" s="6"/>
      <c r="O3898" s="6" t="b">
        <v>0</v>
      </c>
      <c r="P3898" s="6"/>
      <c r="Q3898" s="6"/>
      <c r="R3898" s="6"/>
      <c r="S3898" s="6"/>
      <c r="T3898" s="6"/>
      <c r="U3898" s="6"/>
      <c r="V3898" s="6"/>
      <c r="W3898" s="6"/>
      <c r="X3898" s="6"/>
      <c r="Y3898" s="6"/>
      <c r="Z3898" s="43"/>
      <c r="AA3898" s="43"/>
      <c r="AB3898" s="43" t="s">
        <v>339</v>
      </c>
      <c r="AC3898" s="6" t="s">
        <v>339</v>
      </c>
      <c r="AD3898" s="6"/>
      <c r="AE3898" s="6"/>
      <c r="AF3898" s="6"/>
      <c r="AG3898" s="6"/>
      <c r="AH3898" s="6"/>
      <c r="AI3898" s="6"/>
      <c r="AJ3898" s="6"/>
      <c r="AK3898" s="6"/>
      <c r="AL3898" s="6"/>
      <c r="AM3898" s="6"/>
      <c r="AN3898" s="6"/>
      <c r="AO3898" s="6"/>
      <c r="AP3898" s="6"/>
      <c r="AQ3898" s="6"/>
      <c r="AR3898" s="6"/>
    </row>
    <row r="3899">
      <c r="A3899" s="6"/>
      <c r="B3899" s="6"/>
      <c r="C3899" s="6"/>
      <c r="D3899" s="6"/>
      <c r="E3899" s="6"/>
      <c r="F3899" s="6" t="s">
        <v>96</v>
      </c>
      <c r="G3899" s="6"/>
      <c r="H3899" s="6" t="b">
        <v>0</v>
      </c>
      <c r="I3899" s="6" t="b">
        <v>0</v>
      </c>
      <c r="J3899" s="6" t="b">
        <v>0</v>
      </c>
      <c r="K3899" s="106"/>
      <c r="L3899" s="43"/>
      <c r="M3899" s="24"/>
      <c r="N3899" s="6"/>
      <c r="O3899" s="6" t="b">
        <v>0</v>
      </c>
      <c r="P3899" s="6"/>
      <c r="Q3899" s="6"/>
      <c r="R3899" s="6"/>
      <c r="S3899" s="6"/>
      <c r="T3899" s="6"/>
      <c r="U3899" s="6"/>
      <c r="V3899" s="6"/>
      <c r="W3899" s="6"/>
      <c r="X3899" s="6"/>
      <c r="Y3899" s="6"/>
      <c r="Z3899" s="43"/>
      <c r="AA3899" s="43"/>
      <c r="AB3899" s="43" t="s">
        <v>339</v>
      </c>
      <c r="AC3899" s="6" t="s">
        <v>339</v>
      </c>
      <c r="AD3899" s="6"/>
      <c r="AE3899" s="6"/>
      <c r="AF3899" s="6"/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</row>
    <row r="3900">
      <c r="A3900" s="6"/>
      <c r="B3900" s="6"/>
      <c r="C3900" s="6"/>
      <c r="D3900" s="6"/>
      <c r="E3900" s="6"/>
      <c r="F3900" s="6" t="s">
        <v>96</v>
      </c>
      <c r="G3900" s="6"/>
      <c r="H3900" s="6" t="b">
        <v>0</v>
      </c>
      <c r="I3900" s="6" t="b">
        <v>0</v>
      </c>
      <c r="J3900" s="6" t="b">
        <v>0</v>
      </c>
      <c r="K3900" s="106"/>
      <c r="L3900" s="43"/>
      <c r="M3900" s="24"/>
      <c r="N3900" s="6"/>
      <c r="O3900" s="6" t="b">
        <v>0</v>
      </c>
      <c r="P3900" s="6"/>
      <c r="Q3900" s="6"/>
      <c r="R3900" s="6"/>
      <c r="S3900" s="6"/>
      <c r="T3900" s="6"/>
      <c r="U3900" s="6"/>
      <c r="V3900" s="6"/>
      <c r="W3900" s="6"/>
      <c r="X3900" s="6"/>
      <c r="Y3900" s="6"/>
      <c r="Z3900" s="43"/>
      <c r="AA3900" s="43"/>
      <c r="AB3900" s="43" t="s">
        <v>339</v>
      </c>
      <c r="AC3900" s="6" t="s">
        <v>339</v>
      </c>
      <c r="AD3900" s="6"/>
      <c r="AE3900" s="6"/>
      <c r="AF3900" s="6"/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</row>
    <row r="3901">
      <c r="A3901" s="6"/>
      <c r="B3901" s="6"/>
      <c r="C3901" s="6"/>
      <c r="D3901" s="6"/>
      <c r="E3901" s="6"/>
      <c r="F3901" s="6" t="s">
        <v>96</v>
      </c>
      <c r="G3901" s="6"/>
      <c r="H3901" s="6" t="b">
        <v>0</v>
      </c>
      <c r="I3901" s="6" t="b">
        <v>0</v>
      </c>
      <c r="J3901" s="6" t="b">
        <v>0</v>
      </c>
      <c r="K3901" s="106"/>
      <c r="L3901" s="43"/>
      <c r="M3901" s="24"/>
      <c r="N3901" s="6"/>
      <c r="O3901" s="6" t="b">
        <v>0</v>
      </c>
      <c r="P3901" s="6"/>
      <c r="Q3901" s="6"/>
      <c r="R3901" s="6"/>
      <c r="S3901" s="6"/>
      <c r="T3901" s="6"/>
      <c r="U3901" s="6"/>
      <c r="V3901" s="6"/>
      <c r="W3901" s="6"/>
      <c r="X3901" s="6"/>
      <c r="Y3901" s="6"/>
      <c r="Z3901" s="43"/>
      <c r="AA3901" s="43"/>
      <c r="AB3901" s="43" t="s">
        <v>339</v>
      </c>
      <c r="AC3901" s="6" t="s">
        <v>339</v>
      </c>
      <c r="AD3901" s="6"/>
      <c r="AE3901" s="6"/>
      <c r="AF3901" s="6"/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</row>
    <row r="3902">
      <c r="A3902" s="6"/>
      <c r="B3902" s="6"/>
      <c r="C3902" s="6"/>
      <c r="D3902" s="6"/>
      <c r="E3902" s="6"/>
      <c r="F3902" s="6" t="s">
        <v>96</v>
      </c>
      <c r="G3902" s="6"/>
      <c r="H3902" s="6" t="b">
        <v>0</v>
      </c>
      <c r="I3902" s="6" t="b">
        <v>0</v>
      </c>
      <c r="J3902" s="6" t="b">
        <v>0</v>
      </c>
      <c r="K3902" s="106"/>
      <c r="L3902" s="43"/>
      <c r="M3902" s="24"/>
      <c r="N3902" s="6"/>
      <c r="O3902" s="6" t="b">
        <v>0</v>
      </c>
      <c r="P3902" s="6"/>
      <c r="Q3902" s="6"/>
      <c r="R3902" s="6"/>
      <c r="S3902" s="6"/>
      <c r="T3902" s="6"/>
      <c r="U3902" s="6"/>
      <c r="V3902" s="6"/>
      <c r="W3902" s="6"/>
      <c r="X3902" s="6"/>
      <c r="Y3902" s="6"/>
      <c r="Z3902" s="43"/>
      <c r="AA3902" s="43"/>
      <c r="AB3902" s="43" t="s">
        <v>339</v>
      </c>
      <c r="AC3902" s="6" t="s">
        <v>339</v>
      </c>
      <c r="AD3902" s="6"/>
      <c r="AE3902" s="6"/>
      <c r="AF3902" s="6"/>
      <c r="AG3902" s="6"/>
      <c r="AH3902" s="6"/>
      <c r="AI3902" s="6"/>
      <c r="AJ3902" s="6"/>
      <c r="AK3902" s="6"/>
      <c r="AL3902" s="6"/>
      <c r="AM3902" s="6"/>
      <c r="AN3902" s="6"/>
      <c r="AO3902" s="6"/>
      <c r="AP3902" s="6"/>
      <c r="AQ3902" s="6"/>
      <c r="AR3902" s="6"/>
    </row>
    <row r="3903">
      <c r="A3903" s="6"/>
      <c r="B3903" s="6"/>
      <c r="C3903" s="6"/>
      <c r="D3903" s="6"/>
      <c r="E3903" s="6"/>
      <c r="F3903" s="6" t="s">
        <v>96</v>
      </c>
      <c r="G3903" s="6"/>
      <c r="H3903" s="6" t="b">
        <v>0</v>
      </c>
      <c r="I3903" s="6" t="b">
        <v>0</v>
      </c>
      <c r="J3903" s="6" t="b">
        <v>0</v>
      </c>
      <c r="K3903" s="106"/>
      <c r="L3903" s="43"/>
      <c r="M3903" s="24"/>
      <c r="N3903" s="6"/>
      <c r="O3903" s="6" t="b">
        <v>0</v>
      </c>
      <c r="P3903" s="6"/>
      <c r="Q3903" s="6"/>
      <c r="R3903" s="6"/>
      <c r="S3903" s="6"/>
      <c r="T3903" s="6"/>
      <c r="U3903" s="6"/>
      <c r="V3903" s="6"/>
      <c r="W3903" s="6"/>
      <c r="X3903" s="6"/>
      <c r="Y3903" s="6"/>
      <c r="Z3903" s="43"/>
      <c r="AA3903" s="43"/>
      <c r="AB3903" s="43" t="s">
        <v>339</v>
      </c>
      <c r="AC3903" s="6" t="s">
        <v>339</v>
      </c>
      <c r="AD3903" s="6"/>
      <c r="AE3903" s="6"/>
      <c r="AF3903" s="6"/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</row>
    <row r="3904">
      <c r="A3904" s="6"/>
      <c r="B3904" s="6"/>
      <c r="C3904" s="6"/>
      <c r="D3904" s="6"/>
      <c r="E3904" s="6"/>
      <c r="F3904" s="6" t="s">
        <v>96</v>
      </c>
      <c r="G3904" s="6"/>
      <c r="H3904" s="6" t="b">
        <v>0</v>
      </c>
      <c r="I3904" s="6" t="b">
        <v>0</v>
      </c>
      <c r="J3904" s="6" t="b">
        <v>0</v>
      </c>
      <c r="K3904" s="106"/>
      <c r="L3904" s="43"/>
      <c r="M3904" s="24"/>
      <c r="N3904" s="6"/>
      <c r="O3904" s="6" t="b">
        <v>0</v>
      </c>
      <c r="P3904" s="6"/>
      <c r="Q3904" s="6"/>
      <c r="R3904" s="6"/>
      <c r="S3904" s="6"/>
      <c r="T3904" s="6"/>
      <c r="U3904" s="6"/>
      <c r="V3904" s="6"/>
      <c r="W3904" s="6"/>
      <c r="X3904" s="6"/>
      <c r="Y3904" s="6"/>
      <c r="Z3904" s="43"/>
      <c r="AA3904" s="43"/>
      <c r="AB3904" s="43" t="s">
        <v>339</v>
      </c>
      <c r="AC3904" s="6" t="s">
        <v>339</v>
      </c>
      <c r="AD3904" s="6"/>
      <c r="AE3904" s="6"/>
      <c r="AF3904" s="6"/>
      <c r="AG3904" s="6"/>
      <c r="AH3904" s="6"/>
      <c r="AI3904" s="6"/>
      <c r="AJ3904" s="6"/>
      <c r="AK3904" s="6"/>
      <c r="AL3904" s="6"/>
      <c r="AM3904" s="6"/>
      <c r="AN3904" s="6"/>
      <c r="AO3904" s="6"/>
      <c r="AP3904" s="6"/>
      <c r="AQ3904" s="6"/>
      <c r="AR3904" s="6"/>
    </row>
    <row r="3905">
      <c r="A3905" s="6"/>
      <c r="B3905" s="6"/>
      <c r="C3905" s="6"/>
      <c r="D3905" s="6"/>
      <c r="E3905" s="6"/>
      <c r="F3905" s="6" t="s">
        <v>96</v>
      </c>
      <c r="G3905" s="6"/>
      <c r="H3905" s="6" t="b">
        <v>0</v>
      </c>
      <c r="I3905" s="6" t="b">
        <v>0</v>
      </c>
      <c r="J3905" s="6" t="b">
        <v>0</v>
      </c>
      <c r="K3905" s="106"/>
      <c r="L3905" s="43"/>
      <c r="M3905" s="24"/>
      <c r="N3905" s="6"/>
      <c r="O3905" s="6" t="b">
        <v>0</v>
      </c>
      <c r="P3905" s="6"/>
      <c r="Q3905" s="6"/>
      <c r="R3905" s="6"/>
      <c r="S3905" s="6"/>
      <c r="T3905" s="6"/>
      <c r="U3905" s="6"/>
      <c r="V3905" s="6"/>
      <c r="W3905" s="6"/>
      <c r="X3905" s="6"/>
      <c r="Y3905" s="6"/>
      <c r="Z3905" s="43"/>
      <c r="AA3905" s="43"/>
      <c r="AB3905" s="43" t="s">
        <v>339</v>
      </c>
      <c r="AC3905" s="6" t="s">
        <v>339</v>
      </c>
      <c r="AD3905" s="6"/>
      <c r="AE3905" s="6"/>
      <c r="AF3905" s="6"/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</row>
    <row r="3906">
      <c r="A3906" s="6"/>
      <c r="B3906" s="6"/>
      <c r="C3906" s="6"/>
      <c r="D3906" s="6"/>
      <c r="E3906" s="6"/>
      <c r="F3906" s="6" t="s">
        <v>96</v>
      </c>
      <c r="G3906" s="6"/>
      <c r="H3906" s="6" t="b">
        <v>0</v>
      </c>
      <c r="I3906" s="6" t="b">
        <v>0</v>
      </c>
      <c r="J3906" s="6" t="b">
        <v>0</v>
      </c>
      <c r="K3906" s="106"/>
      <c r="L3906" s="43"/>
      <c r="M3906" s="24"/>
      <c r="N3906" s="6"/>
      <c r="O3906" s="6" t="b">
        <v>0</v>
      </c>
      <c r="P3906" s="6"/>
      <c r="Q3906" s="6"/>
      <c r="R3906" s="6"/>
      <c r="S3906" s="6"/>
      <c r="T3906" s="6"/>
      <c r="U3906" s="6"/>
      <c r="V3906" s="6"/>
      <c r="W3906" s="6"/>
      <c r="X3906" s="6"/>
      <c r="Y3906" s="6"/>
      <c r="Z3906" s="43"/>
      <c r="AA3906" s="43"/>
      <c r="AB3906" s="43" t="s">
        <v>339</v>
      </c>
      <c r="AC3906" s="6" t="s">
        <v>339</v>
      </c>
      <c r="AD3906" s="6"/>
      <c r="AE3906" s="6"/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</row>
    <row r="3907">
      <c r="A3907" s="6"/>
      <c r="B3907" s="6"/>
      <c r="C3907" s="6"/>
      <c r="D3907" s="6"/>
      <c r="E3907" s="6"/>
      <c r="F3907" s="6" t="s">
        <v>96</v>
      </c>
      <c r="G3907" s="6"/>
      <c r="H3907" s="6" t="b">
        <v>0</v>
      </c>
      <c r="I3907" s="6" t="b">
        <v>0</v>
      </c>
      <c r="J3907" s="6" t="b">
        <v>0</v>
      </c>
      <c r="K3907" s="106"/>
      <c r="L3907" s="43"/>
      <c r="M3907" s="24"/>
      <c r="N3907" s="6"/>
      <c r="O3907" s="6" t="b">
        <v>0</v>
      </c>
      <c r="P3907" s="6"/>
      <c r="Q3907" s="6"/>
      <c r="R3907" s="6"/>
      <c r="S3907" s="6"/>
      <c r="T3907" s="6"/>
      <c r="U3907" s="6"/>
      <c r="V3907" s="6"/>
      <c r="W3907" s="6"/>
      <c r="X3907" s="6"/>
      <c r="Y3907" s="6"/>
      <c r="Z3907" s="43"/>
      <c r="AA3907" s="43"/>
      <c r="AB3907" s="43" t="s">
        <v>339</v>
      </c>
      <c r="AC3907" s="6" t="s">
        <v>339</v>
      </c>
      <c r="AD3907" s="6"/>
      <c r="AE3907" s="6"/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</row>
    <row r="3908">
      <c r="A3908" s="6"/>
      <c r="B3908" s="6"/>
      <c r="C3908" s="6"/>
      <c r="D3908" s="6"/>
      <c r="E3908" s="6"/>
      <c r="F3908" s="6" t="s">
        <v>96</v>
      </c>
      <c r="G3908" s="6"/>
      <c r="H3908" s="6" t="b">
        <v>0</v>
      </c>
      <c r="I3908" s="6" t="b">
        <v>0</v>
      </c>
      <c r="J3908" s="6" t="b">
        <v>0</v>
      </c>
      <c r="K3908" s="106"/>
      <c r="L3908" s="43"/>
      <c r="M3908" s="24"/>
      <c r="N3908" s="6"/>
      <c r="O3908" s="6" t="b">
        <v>0</v>
      </c>
      <c r="P3908" s="6"/>
      <c r="Q3908" s="6"/>
      <c r="R3908" s="6"/>
      <c r="S3908" s="6"/>
      <c r="T3908" s="6"/>
      <c r="U3908" s="6"/>
      <c r="V3908" s="6"/>
      <c r="W3908" s="6"/>
      <c r="X3908" s="6"/>
      <c r="Y3908" s="6"/>
      <c r="Z3908" s="43"/>
      <c r="AA3908" s="43"/>
      <c r="AB3908" s="43" t="s">
        <v>339</v>
      </c>
      <c r="AC3908" s="6" t="s">
        <v>339</v>
      </c>
      <c r="AD3908" s="6"/>
      <c r="AE3908" s="6"/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</row>
    <row r="3909">
      <c r="A3909" s="6"/>
      <c r="B3909" s="6"/>
      <c r="C3909" s="6"/>
      <c r="D3909" s="6"/>
      <c r="E3909" s="6"/>
      <c r="F3909" s="6" t="s">
        <v>96</v>
      </c>
      <c r="G3909" s="6"/>
      <c r="H3909" s="6" t="b">
        <v>0</v>
      </c>
      <c r="I3909" s="6" t="b">
        <v>0</v>
      </c>
      <c r="J3909" s="6" t="b">
        <v>0</v>
      </c>
      <c r="K3909" s="106"/>
      <c r="L3909" s="43"/>
      <c r="M3909" s="24"/>
      <c r="N3909" s="6"/>
      <c r="O3909" s="6" t="b">
        <v>0</v>
      </c>
      <c r="P3909" s="6"/>
      <c r="Q3909" s="6"/>
      <c r="R3909" s="6"/>
      <c r="S3909" s="6"/>
      <c r="T3909" s="6"/>
      <c r="U3909" s="6"/>
      <c r="V3909" s="6"/>
      <c r="W3909" s="6"/>
      <c r="X3909" s="6"/>
      <c r="Y3909" s="6"/>
      <c r="Z3909" s="43"/>
      <c r="AA3909" s="43"/>
      <c r="AB3909" s="43" t="s">
        <v>339</v>
      </c>
      <c r="AC3909" s="6" t="s">
        <v>339</v>
      </c>
      <c r="AD3909" s="6"/>
      <c r="AE3909" s="6"/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</row>
    <row r="3910">
      <c r="A3910" s="6"/>
      <c r="B3910" s="6"/>
      <c r="C3910" s="6"/>
      <c r="D3910" s="6"/>
      <c r="E3910" s="6"/>
      <c r="F3910" s="6" t="s">
        <v>96</v>
      </c>
      <c r="G3910" s="6"/>
      <c r="H3910" s="6" t="b">
        <v>0</v>
      </c>
      <c r="I3910" s="6" t="b">
        <v>0</v>
      </c>
      <c r="J3910" s="6" t="b">
        <v>0</v>
      </c>
      <c r="K3910" s="106"/>
      <c r="L3910" s="43"/>
      <c r="M3910" s="24"/>
      <c r="N3910" s="6"/>
      <c r="O3910" s="6" t="b">
        <v>0</v>
      </c>
      <c r="P3910" s="6"/>
      <c r="Q3910" s="6"/>
      <c r="R3910" s="6"/>
      <c r="S3910" s="6"/>
      <c r="T3910" s="6"/>
      <c r="U3910" s="6"/>
      <c r="V3910" s="6"/>
      <c r="W3910" s="6"/>
      <c r="X3910" s="6"/>
      <c r="Y3910" s="6"/>
      <c r="Z3910" s="43"/>
      <c r="AA3910" s="43"/>
      <c r="AB3910" s="43" t="s">
        <v>339</v>
      </c>
      <c r="AC3910" s="6" t="s">
        <v>339</v>
      </c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</row>
    <row r="3911">
      <c r="A3911" s="6"/>
      <c r="B3911" s="6"/>
      <c r="C3911" s="6"/>
      <c r="D3911" s="6"/>
      <c r="E3911" s="6"/>
      <c r="F3911" s="6" t="s">
        <v>96</v>
      </c>
      <c r="G3911" s="6"/>
      <c r="H3911" s="6" t="b">
        <v>0</v>
      </c>
      <c r="I3911" s="6" t="b">
        <v>0</v>
      </c>
      <c r="J3911" s="6" t="b">
        <v>0</v>
      </c>
      <c r="K3911" s="106"/>
      <c r="L3911" s="43"/>
      <c r="M3911" s="24"/>
      <c r="N3911" s="6"/>
      <c r="O3911" s="6" t="b">
        <v>0</v>
      </c>
      <c r="P3911" s="6"/>
      <c r="Q3911" s="6"/>
      <c r="R3911" s="6"/>
      <c r="S3911" s="6"/>
      <c r="T3911" s="6"/>
      <c r="U3911" s="6"/>
      <c r="V3911" s="6"/>
      <c r="W3911" s="6"/>
      <c r="X3911" s="6"/>
      <c r="Y3911" s="6"/>
      <c r="Z3911" s="43"/>
      <c r="AA3911" s="43"/>
      <c r="AB3911" s="43" t="s">
        <v>339</v>
      </c>
      <c r="AC3911" s="6" t="s">
        <v>339</v>
      </c>
      <c r="AD3911" s="6"/>
      <c r="AE3911" s="6"/>
      <c r="AF3911" s="6"/>
      <c r="AG3911" s="6"/>
      <c r="AH3911" s="6"/>
      <c r="AI3911" s="6"/>
      <c r="AJ3911" s="6"/>
      <c r="AK3911" s="6"/>
      <c r="AL3911" s="6"/>
      <c r="AM3911" s="6"/>
      <c r="AN3911" s="6"/>
      <c r="AO3911" s="6"/>
      <c r="AP3911" s="6"/>
      <c r="AQ3911" s="6"/>
      <c r="AR3911" s="6"/>
    </row>
    <row r="3912">
      <c r="A3912" s="6"/>
      <c r="B3912" s="6"/>
      <c r="C3912" s="6"/>
      <c r="D3912" s="6"/>
      <c r="E3912" s="6"/>
      <c r="F3912" s="6" t="s">
        <v>96</v>
      </c>
      <c r="G3912" s="6"/>
      <c r="H3912" s="6" t="b">
        <v>0</v>
      </c>
      <c r="I3912" s="6" t="b">
        <v>0</v>
      </c>
      <c r="J3912" s="6" t="b">
        <v>0</v>
      </c>
      <c r="K3912" s="106"/>
      <c r="L3912" s="43"/>
      <c r="M3912" s="24"/>
      <c r="N3912" s="6"/>
      <c r="O3912" s="6" t="b">
        <v>0</v>
      </c>
      <c r="P3912" s="6"/>
      <c r="Q3912" s="6"/>
      <c r="R3912" s="6"/>
      <c r="S3912" s="6"/>
      <c r="T3912" s="6"/>
      <c r="U3912" s="6"/>
      <c r="V3912" s="6"/>
      <c r="W3912" s="6"/>
      <c r="X3912" s="6"/>
      <c r="Y3912" s="6"/>
      <c r="Z3912" s="43"/>
      <c r="AA3912" s="43"/>
      <c r="AB3912" s="43" t="s">
        <v>339</v>
      </c>
      <c r="AC3912" s="6" t="s">
        <v>339</v>
      </c>
      <c r="AD3912" s="6"/>
      <c r="AE3912" s="6"/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</row>
    <row r="3913">
      <c r="A3913" s="6"/>
      <c r="B3913" s="6"/>
      <c r="C3913" s="6"/>
      <c r="D3913" s="6"/>
      <c r="E3913" s="6"/>
      <c r="F3913" s="6" t="s">
        <v>96</v>
      </c>
      <c r="G3913" s="6"/>
      <c r="H3913" s="6" t="b">
        <v>0</v>
      </c>
      <c r="I3913" s="6" t="b">
        <v>0</v>
      </c>
      <c r="J3913" s="6" t="b">
        <v>0</v>
      </c>
      <c r="K3913" s="106"/>
      <c r="L3913" s="43"/>
      <c r="M3913" s="24"/>
      <c r="N3913" s="6"/>
      <c r="O3913" s="6" t="b">
        <v>0</v>
      </c>
      <c r="P3913" s="6"/>
      <c r="Q3913" s="6"/>
      <c r="R3913" s="6"/>
      <c r="S3913" s="6"/>
      <c r="T3913" s="6"/>
      <c r="U3913" s="6"/>
      <c r="V3913" s="6"/>
      <c r="W3913" s="6"/>
      <c r="X3913" s="6"/>
      <c r="Y3913" s="6"/>
      <c r="Z3913" s="43"/>
      <c r="AA3913" s="43"/>
      <c r="AB3913" s="43" t="s">
        <v>339</v>
      </c>
      <c r="AC3913" s="6" t="s">
        <v>339</v>
      </c>
      <c r="AD3913" s="6"/>
      <c r="AE3913" s="6"/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</row>
    <row r="3914">
      <c r="A3914" s="6"/>
      <c r="B3914" s="6"/>
      <c r="C3914" s="6"/>
      <c r="D3914" s="6"/>
      <c r="E3914" s="6"/>
      <c r="F3914" s="6" t="s">
        <v>96</v>
      </c>
      <c r="G3914" s="6"/>
      <c r="H3914" s="6" t="b">
        <v>0</v>
      </c>
      <c r="I3914" s="6" t="b">
        <v>0</v>
      </c>
      <c r="J3914" s="6" t="b">
        <v>0</v>
      </c>
      <c r="K3914" s="106"/>
      <c r="L3914" s="43"/>
      <c r="M3914" s="24"/>
      <c r="N3914" s="6"/>
      <c r="O3914" s="6" t="b">
        <v>0</v>
      </c>
      <c r="P3914" s="6"/>
      <c r="Q3914" s="6"/>
      <c r="R3914" s="6"/>
      <c r="S3914" s="6"/>
      <c r="T3914" s="6"/>
      <c r="U3914" s="6"/>
      <c r="V3914" s="6"/>
      <c r="W3914" s="6"/>
      <c r="X3914" s="6"/>
      <c r="Y3914" s="6"/>
      <c r="Z3914" s="43"/>
      <c r="AA3914" s="43"/>
      <c r="AB3914" s="43" t="s">
        <v>339</v>
      </c>
      <c r="AC3914" s="6" t="s">
        <v>339</v>
      </c>
      <c r="AD3914" s="6"/>
      <c r="AE3914" s="6"/>
      <c r="AF3914" s="6"/>
      <c r="AG3914" s="6"/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</row>
    <row r="3915">
      <c r="A3915" s="6"/>
      <c r="B3915" s="6"/>
      <c r="C3915" s="6"/>
      <c r="D3915" s="6"/>
      <c r="E3915" s="6"/>
      <c r="F3915" s="6" t="s">
        <v>96</v>
      </c>
      <c r="G3915" s="6"/>
      <c r="H3915" s="6" t="b">
        <v>0</v>
      </c>
      <c r="I3915" s="6" t="b">
        <v>0</v>
      </c>
      <c r="J3915" s="6" t="b">
        <v>0</v>
      </c>
      <c r="K3915" s="106"/>
      <c r="L3915" s="43"/>
      <c r="M3915" s="24"/>
      <c r="N3915" s="6"/>
      <c r="O3915" s="6" t="b">
        <v>0</v>
      </c>
      <c r="P3915" s="6"/>
      <c r="Q3915" s="6"/>
      <c r="R3915" s="6"/>
      <c r="S3915" s="6"/>
      <c r="T3915" s="6"/>
      <c r="U3915" s="6"/>
      <c r="V3915" s="6"/>
      <c r="W3915" s="6"/>
      <c r="X3915" s="6"/>
      <c r="Y3915" s="6"/>
      <c r="Z3915" s="43"/>
      <c r="AA3915" s="43"/>
      <c r="AB3915" s="43" t="s">
        <v>339</v>
      </c>
      <c r="AC3915" s="6" t="s">
        <v>339</v>
      </c>
      <c r="AD3915" s="6"/>
      <c r="AE3915" s="6"/>
      <c r="AF3915" s="6"/>
      <c r="AG3915" s="6"/>
      <c r="AH3915" s="6"/>
      <c r="AI3915" s="6"/>
      <c r="AJ3915" s="6"/>
      <c r="AK3915" s="6"/>
      <c r="AL3915" s="6"/>
      <c r="AM3915" s="6"/>
      <c r="AN3915" s="6"/>
      <c r="AO3915" s="6"/>
      <c r="AP3915" s="6"/>
      <c r="AQ3915" s="6"/>
      <c r="AR3915" s="6"/>
    </row>
    <row r="3916">
      <c r="A3916" s="6"/>
      <c r="B3916" s="6"/>
      <c r="C3916" s="6"/>
      <c r="D3916" s="6"/>
      <c r="E3916" s="6"/>
      <c r="F3916" s="6" t="s">
        <v>96</v>
      </c>
      <c r="G3916" s="6"/>
      <c r="H3916" s="6" t="b">
        <v>0</v>
      </c>
      <c r="I3916" s="6" t="b">
        <v>0</v>
      </c>
      <c r="J3916" s="6" t="b">
        <v>0</v>
      </c>
      <c r="K3916" s="106"/>
      <c r="L3916" s="43"/>
      <c r="M3916" s="24"/>
      <c r="N3916" s="6"/>
      <c r="O3916" s="6" t="b">
        <v>0</v>
      </c>
      <c r="P3916" s="6"/>
      <c r="Q3916" s="6"/>
      <c r="R3916" s="6"/>
      <c r="S3916" s="6"/>
      <c r="T3916" s="6"/>
      <c r="U3916" s="6"/>
      <c r="V3916" s="6"/>
      <c r="W3916" s="6"/>
      <c r="X3916" s="6"/>
      <c r="Y3916" s="6"/>
      <c r="Z3916" s="43"/>
      <c r="AA3916" s="43"/>
      <c r="AB3916" s="43" t="s">
        <v>339</v>
      </c>
      <c r="AC3916" s="6" t="s">
        <v>339</v>
      </c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</row>
    <row r="3917">
      <c r="A3917" s="6"/>
      <c r="B3917" s="6"/>
      <c r="C3917" s="6"/>
      <c r="D3917" s="6"/>
      <c r="E3917" s="6"/>
      <c r="F3917" s="6" t="s">
        <v>96</v>
      </c>
      <c r="G3917" s="6"/>
      <c r="H3917" s="6" t="b">
        <v>0</v>
      </c>
      <c r="I3917" s="6" t="b">
        <v>0</v>
      </c>
      <c r="J3917" s="6" t="b">
        <v>0</v>
      </c>
      <c r="K3917" s="106"/>
      <c r="L3917" s="43"/>
      <c r="M3917" s="24"/>
      <c r="N3917" s="6"/>
      <c r="O3917" s="6" t="b">
        <v>0</v>
      </c>
      <c r="P3917" s="6"/>
      <c r="Q3917" s="6"/>
      <c r="R3917" s="6"/>
      <c r="S3917" s="6"/>
      <c r="T3917" s="6"/>
      <c r="U3917" s="6"/>
      <c r="V3917" s="6"/>
      <c r="W3917" s="6"/>
      <c r="X3917" s="6"/>
      <c r="Y3917" s="6"/>
      <c r="Z3917" s="43"/>
      <c r="AA3917" s="43"/>
      <c r="AB3917" s="43" t="s">
        <v>339</v>
      </c>
      <c r="AC3917" s="6" t="s">
        <v>339</v>
      </c>
      <c r="AD3917" s="6"/>
      <c r="AE3917" s="6"/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</row>
    <row r="3918">
      <c r="A3918" s="6"/>
      <c r="B3918" s="6"/>
      <c r="C3918" s="6"/>
      <c r="D3918" s="6"/>
      <c r="E3918" s="6"/>
      <c r="F3918" s="6" t="s">
        <v>96</v>
      </c>
      <c r="G3918" s="6"/>
      <c r="H3918" s="6" t="b">
        <v>0</v>
      </c>
      <c r="I3918" s="6" t="b">
        <v>0</v>
      </c>
      <c r="J3918" s="6" t="b">
        <v>0</v>
      </c>
      <c r="K3918" s="106"/>
      <c r="L3918" s="43"/>
      <c r="M3918" s="24"/>
      <c r="N3918" s="6"/>
      <c r="O3918" s="6" t="b">
        <v>0</v>
      </c>
      <c r="P3918" s="6"/>
      <c r="Q3918" s="6"/>
      <c r="R3918" s="6"/>
      <c r="S3918" s="6"/>
      <c r="T3918" s="6"/>
      <c r="U3918" s="6"/>
      <c r="V3918" s="6"/>
      <c r="W3918" s="6"/>
      <c r="X3918" s="6"/>
      <c r="Y3918" s="6"/>
      <c r="Z3918" s="43"/>
      <c r="AA3918" s="43"/>
      <c r="AB3918" s="43" t="s">
        <v>339</v>
      </c>
      <c r="AC3918" s="6" t="s">
        <v>339</v>
      </c>
      <c r="AD3918" s="6"/>
      <c r="AE3918" s="6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</row>
    <row r="3919">
      <c r="A3919" s="6"/>
      <c r="B3919" s="6"/>
      <c r="C3919" s="6"/>
      <c r="D3919" s="6"/>
      <c r="E3919" s="6"/>
      <c r="F3919" s="6" t="s">
        <v>96</v>
      </c>
      <c r="G3919" s="6"/>
      <c r="H3919" s="6" t="b">
        <v>0</v>
      </c>
      <c r="I3919" s="6" t="b">
        <v>0</v>
      </c>
      <c r="J3919" s="6" t="b">
        <v>0</v>
      </c>
      <c r="K3919" s="106"/>
      <c r="L3919" s="43"/>
      <c r="M3919" s="24"/>
      <c r="N3919" s="6"/>
      <c r="O3919" s="6" t="b">
        <v>0</v>
      </c>
      <c r="P3919" s="6"/>
      <c r="Q3919" s="6"/>
      <c r="R3919" s="6"/>
      <c r="S3919" s="6"/>
      <c r="T3919" s="6"/>
      <c r="U3919" s="6"/>
      <c r="V3919" s="6"/>
      <c r="W3919" s="6"/>
      <c r="X3919" s="6"/>
      <c r="Y3919" s="6"/>
      <c r="Z3919" s="43"/>
      <c r="AA3919" s="43"/>
      <c r="AB3919" s="43" t="s">
        <v>339</v>
      </c>
      <c r="AC3919" s="6" t="s">
        <v>339</v>
      </c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</row>
    <row r="3920">
      <c r="A3920" s="6"/>
      <c r="B3920" s="6"/>
      <c r="C3920" s="6"/>
      <c r="D3920" s="6"/>
      <c r="E3920" s="6"/>
      <c r="F3920" s="6" t="s">
        <v>96</v>
      </c>
      <c r="G3920" s="6"/>
      <c r="H3920" s="6" t="b">
        <v>0</v>
      </c>
      <c r="I3920" s="6" t="b">
        <v>0</v>
      </c>
      <c r="J3920" s="6" t="b">
        <v>0</v>
      </c>
      <c r="K3920" s="106"/>
      <c r="L3920" s="43"/>
      <c r="M3920" s="24"/>
      <c r="N3920" s="6"/>
      <c r="O3920" s="6" t="b">
        <v>0</v>
      </c>
      <c r="P3920" s="6"/>
      <c r="Q3920" s="6"/>
      <c r="R3920" s="6"/>
      <c r="S3920" s="6"/>
      <c r="T3920" s="6"/>
      <c r="U3920" s="6"/>
      <c r="V3920" s="6"/>
      <c r="W3920" s="6"/>
      <c r="X3920" s="6"/>
      <c r="Y3920" s="6"/>
      <c r="Z3920" s="43"/>
      <c r="AA3920" s="43"/>
      <c r="AB3920" s="43" t="s">
        <v>339</v>
      </c>
      <c r="AC3920" s="6" t="s">
        <v>339</v>
      </c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</row>
    <row r="3921">
      <c r="A3921" s="6"/>
      <c r="B3921" s="6"/>
      <c r="C3921" s="6"/>
      <c r="D3921" s="6"/>
      <c r="E3921" s="6"/>
      <c r="F3921" s="6" t="s">
        <v>96</v>
      </c>
      <c r="G3921" s="6"/>
      <c r="H3921" s="6" t="b">
        <v>0</v>
      </c>
      <c r="I3921" s="6" t="b">
        <v>0</v>
      </c>
      <c r="J3921" s="6" t="b">
        <v>0</v>
      </c>
      <c r="K3921" s="106"/>
      <c r="L3921" s="43"/>
      <c r="M3921" s="24"/>
      <c r="N3921" s="6"/>
      <c r="O3921" s="6" t="b">
        <v>0</v>
      </c>
      <c r="P3921" s="6"/>
      <c r="Q3921" s="6"/>
      <c r="R3921" s="6"/>
      <c r="S3921" s="6"/>
      <c r="T3921" s="6"/>
      <c r="U3921" s="6"/>
      <c r="V3921" s="6"/>
      <c r="W3921" s="6"/>
      <c r="X3921" s="6"/>
      <c r="Y3921" s="6"/>
      <c r="Z3921" s="43"/>
      <c r="AA3921" s="43"/>
      <c r="AB3921" s="43" t="s">
        <v>339</v>
      </c>
      <c r="AC3921" s="6" t="s">
        <v>339</v>
      </c>
      <c r="AD3921" s="6"/>
      <c r="AE3921" s="6"/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</row>
    <row r="3922">
      <c r="A3922" s="6"/>
      <c r="B3922" s="6"/>
      <c r="C3922" s="6"/>
      <c r="D3922" s="6"/>
      <c r="E3922" s="6"/>
      <c r="F3922" s="6" t="s">
        <v>96</v>
      </c>
      <c r="G3922" s="6"/>
      <c r="H3922" s="6" t="b">
        <v>0</v>
      </c>
      <c r="I3922" s="6" t="b">
        <v>0</v>
      </c>
      <c r="J3922" s="6" t="b">
        <v>0</v>
      </c>
      <c r="K3922" s="106"/>
      <c r="L3922" s="43"/>
      <c r="M3922" s="24"/>
      <c r="N3922" s="6"/>
      <c r="O3922" s="6" t="b">
        <v>0</v>
      </c>
      <c r="P3922" s="6"/>
      <c r="Q3922" s="6"/>
      <c r="R3922" s="6"/>
      <c r="S3922" s="6"/>
      <c r="T3922" s="6"/>
      <c r="U3922" s="6"/>
      <c r="V3922" s="6"/>
      <c r="W3922" s="6"/>
      <c r="X3922" s="6"/>
      <c r="Y3922" s="6"/>
      <c r="Z3922" s="43"/>
      <c r="AA3922" s="43"/>
      <c r="AB3922" s="43" t="s">
        <v>339</v>
      </c>
      <c r="AC3922" s="6" t="s">
        <v>339</v>
      </c>
      <c r="AD3922" s="6"/>
      <c r="AE3922" s="6"/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</row>
    <row r="3923">
      <c r="A3923" s="6"/>
      <c r="B3923" s="6"/>
      <c r="C3923" s="6"/>
      <c r="D3923" s="6"/>
      <c r="E3923" s="6"/>
      <c r="F3923" s="6" t="s">
        <v>96</v>
      </c>
      <c r="G3923" s="6"/>
      <c r="H3923" s="6" t="b">
        <v>0</v>
      </c>
      <c r="I3923" s="6" t="b">
        <v>0</v>
      </c>
      <c r="J3923" s="6" t="b">
        <v>0</v>
      </c>
      <c r="K3923" s="106"/>
      <c r="L3923" s="43"/>
      <c r="M3923" s="24"/>
      <c r="N3923" s="6"/>
      <c r="O3923" s="6" t="b">
        <v>0</v>
      </c>
      <c r="P3923" s="6"/>
      <c r="Q3923" s="6"/>
      <c r="R3923" s="6"/>
      <c r="S3923" s="6"/>
      <c r="T3923" s="6"/>
      <c r="U3923" s="6"/>
      <c r="V3923" s="6"/>
      <c r="W3923" s="6"/>
      <c r="X3923" s="6"/>
      <c r="Y3923" s="6"/>
      <c r="Z3923" s="43"/>
      <c r="AA3923" s="43"/>
      <c r="AB3923" s="43" t="s">
        <v>339</v>
      </c>
      <c r="AC3923" s="6" t="s">
        <v>339</v>
      </c>
      <c r="AD3923" s="6"/>
      <c r="AE3923" s="6"/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</row>
    <row r="3924">
      <c r="A3924" s="6"/>
      <c r="B3924" s="6"/>
      <c r="C3924" s="6"/>
      <c r="D3924" s="6"/>
      <c r="E3924" s="6"/>
      <c r="F3924" s="6" t="s">
        <v>96</v>
      </c>
      <c r="G3924" s="6"/>
      <c r="H3924" s="6" t="b">
        <v>0</v>
      </c>
      <c r="I3924" s="6" t="b">
        <v>0</v>
      </c>
      <c r="J3924" s="6" t="b">
        <v>0</v>
      </c>
      <c r="K3924" s="106"/>
      <c r="L3924" s="43"/>
      <c r="M3924" s="24"/>
      <c r="N3924" s="6"/>
      <c r="O3924" s="6" t="b">
        <v>0</v>
      </c>
      <c r="P3924" s="6"/>
      <c r="Q3924" s="6"/>
      <c r="R3924" s="6"/>
      <c r="S3924" s="6"/>
      <c r="T3924" s="6"/>
      <c r="U3924" s="6"/>
      <c r="V3924" s="6"/>
      <c r="W3924" s="6"/>
      <c r="X3924" s="6"/>
      <c r="Y3924" s="6"/>
      <c r="Z3924" s="43"/>
      <c r="AA3924" s="43"/>
      <c r="AB3924" s="43" t="s">
        <v>339</v>
      </c>
      <c r="AC3924" s="6" t="s">
        <v>339</v>
      </c>
      <c r="AD3924" s="6"/>
      <c r="AE3924" s="6"/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</row>
    <row r="3925">
      <c r="A3925" s="6"/>
      <c r="B3925" s="6"/>
      <c r="C3925" s="6"/>
      <c r="D3925" s="6"/>
      <c r="E3925" s="6"/>
      <c r="F3925" s="6" t="s">
        <v>96</v>
      </c>
      <c r="G3925" s="6"/>
      <c r="H3925" s="6" t="b">
        <v>0</v>
      </c>
      <c r="I3925" s="6" t="b">
        <v>0</v>
      </c>
      <c r="J3925" s="6" t="b">
        <v>0</v>
      </c>
      <c r="K3925" s="106"/>
      <c r="L3925" s="43"/>
      <c r="M3925" s="24"/>
      <c r="N3925" s="6"/>
      <c r="O3925" s="6" t="b">
        <v>0</v>
      </c>
      <c r="P3925" s="6"/>
      <c r="Q3925" s="6"/>
      <c r="R3925" s="6"/>
      <c r="S3925" s="6"/>
      <c r="T3925" s="6"/>
      <c r="U3925" s="6"/>
      <c r="V3925" s="6"/>
      <c r="W3925" s="6"/>
      <c r="X3925" s="6"/>
      <c r="Y3925" s="6"/>
      <c r="Z3925" s="43"/>
      <c r="AA3925" s="43"/>
      <c r="AB3925" s="43" t="s">
        <v>339</v>
      </c>
      <c r="AC3925" s="6" t="s">
        <v>339</v>
      </c>
      <c r="AD3925" s="6"/>
      <c r="AE3925" s="6"/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</row>
    <row r="3926">
      <c r="A3926" s="6"/>
      <c r="B3926" s="6"/>
      <c r="C3926" s="6"/>
      <c r="D3926" s="6"/>
      <c r="E3926" s="6"/>
      <c r="F3926" s="6" t="s">
        <v>96</v>
      </c>
      <c r="G3926" s="6"/>
      <c r="H3926" s="6" t="b">
        <v>0</v>
      </c>
      <c r="I3926" s="6" t="b">
        <v>0</v>
      </c>
      <c r="J3926" s="6" t="b">
        <v>0</v>
      </c>
      <c r="K3926" s="106"/>
      <c r="L3926" s="43"/>
      <c r="M3926" s="24"/>
      <c r="N3926" s="6"/>
      <c r="O3926" s="6" t="b">
        <v>0</v>
      </c>
      <c r="P3926" s="6"/>
      <c r="Q3926" s="6"/>
      <c r="R3926" s="6"/>
      <c r="S3926" s="6"/>
      <c r="T3926" s="6"/>
      <c r="U3926" s="6"/>
      <c r="V3926" s="6"/>
      <c r="W3926" s="6"/>
      <c r="X3926" s="6"/>
      <c r="Y3926" s="6"/>
      <c r="Z3926" s="43"/>
      <c r="AA3926" s="43"/>
      <c r="AB3926" s="43" t="s">
        <v>339</v>
      </c>
      <c r="AC3926" s="6" t="s">
        <v>339</v>
      </c>
      <c r="AD3926" s="6"/>
      <c r="AE3926" s="6"/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</row>
    <row r="3927">
      <c r="A3927" s="6"/>
      <c r="B3927" s="6"/>
      <c r="C3927" s="6"/>
      <c r="D3927" s="6"/>
      <c r="E3927" s="6"/>
      <c r="F3927" s="6" t="s">
        <v>96</v>
      </c>
      <c r="G3927" s="6"/>
      <c r="H3927" s="6" t="b">
        <v>0</v>
      </c>
      <c r="I3927" s="6" t="b">
        <v>0</v>
      </c>
      <c r="J3927" s="6" t="b">
        <v>0</v>
      </c>
      <c r="K3927" s="106"/>
      <c r="L3927" s="43"/>
      <c r="M3927" s="24"/>
      <c r="N3927" s="6"/>
      <c r="O3927" s="6" t="b">
        <v>0</v>
      </c>
      <c r="P3927" s="6"/>
      <c r="Q3927" s="6"/>
      <c r="R3927" s="6"/>
      <c r="S3927" s="6"/>
      <c r="T3927" s="6"/>
      <c r="U3927" s="6"/>
      <c r="V3927" s="6"/>
      <c r="W3927" s="6"/>
      <c r="X3927" s="6"/>
      <c r="Y3927" s="6"/>
      <c r="Z3927" s="43"/>
      <c r="AA3927" s="43"/>
      <c r="AB3927" s="43" t="s">
        <v>339</v>
      </c>
      <c r="AC3927" s="6" t="s">
        <v>339</v>
      </c>
      <c r="AD3927" s="6"/>
      <c r="AE3927" s="6"/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</row>
    <row r="3928">
      <c r="A3928" s="6"/>
      <c r="B3928" s="6"/>
      <c r="C3928" s="6"/>
      <c r="D3928" s="6"/>
      <c r="E3928" s="6"/>
      <c r="F3928" s="6" t="s">
        <v>96</v>
      </c>
      <c r="G3928" s="6"/>
      <c r="H3928" s="6" t="b">
        <v>0</v>
      </c>
      <c r="I3928" s="6" t="b">
        <v>0</v>
      </c>
      <c r="J3928" s="6" t="b">
        <v>0</v>
      </c>
      <c r="K3928" s="106"/>
      <c r="L3928" s="43"/>
      <c r="M3928" s="24"/>
      <c r="N3928" s="6"/>
      <c r="O3928" s="6" t="b">
        <v>0</v>
      </c>
      <c r="P3928" s="6"/>
      <c r="Q3928" s="6"/>
      <c r="R3928" s="6"/>
      <c r="S3928" s="6"/>
      <c r="T3928" s="6"/>
      <c r="U3928" s="6"/>
      <c r="V3928" s="6"/>
      <c r="W3928" s="6"/>
      <c r="X3928" s="6"/>
      <c r="Y3928" s="6"/>
      <c r="Z3928" s="43"/>
      <c r="AA3928" s="43"/>
      <c r="AB3928" s="43" t="s">
        <v>339</v>
      </c>
      <c r="AC3928" s="6" t="s">
        <v>339</v>
      </c>
      <c r="AD3928" s="6"/>
      <c r="AE3928" s="6"/>
      <c r="AF3928" s="6"/>
      <c r="AG3928" s="6"/>
      <c r="AH3928" s="6"/>
      <c r="AI3928" s="6"/>
      <c r="AJ3928" s="6"/>
      <c r="AK3928" s="6"/>
      <c r="AL3928" s="6"/>
      <c r="AM3928" s="6"/>
      <c r="AN3928" s="6"/>
      <c r="AO3928" s="6"/>
      <c r="AP3928" s="6"/>
      <c r="AQ3928" s="6"/>
      <c r="AR3928" s="6"/>
    </row>
    <row r="3929">
      <c r="A3929" s="6"/>
      <c r="B3929" s="6"/>
      <c r="C3929" s="6"/>
      <c r="D3929" s="6"/>
      <c r="E3929" s="6"/>
      <c r="F3929" s="6" t="s">
        <v>96</v>
      </c>
      <c r="G3929" s="6"/>
      <c r="H3929" s="6" t="b">
        <v>0</v>
      </c>
      <c r="I3929" s="6" t="b">
        <v>0</v>
      </c>
      <c r="J3929" s="6" t="b">
        <v>0</v>
      </c>
      <c r="K3929" s="106"/>
      <c r="L3929" s="43"/>
      <c r="M3929" s="24"/>
      <c r="N3929" s="6"/>
      <c r="O3929" s="6" t="b">
        <v>0</v>
      </c>
      <c r="P3929" s="6"/>
      <c r="Q3929" s="6"/>
      <c r="R3929" s="6"/>
      <c r="S3929" s="6"/>
      <c r="T3929" s="6"/>
      <c r="U3929" s="6"/>
      <c r="V3929" s="6"/>
      <c r="W3929" s="6"/>
      <c r="X3929" s="6"/>
      <c r="Y3929" s="6"/>
      <c r="Z3929" s="43"/>
      <c r="AA3929" s="43"/>
      <c r="AB3929" s="43" t="s">
        <v>339</v>
      </c>
      <c r="AC3929" s="6" t="s">
        <v>339</v>
      </c>
      <c r="AD3929" s="6"/>
      <c r="AE3929" s="6"/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</row>
    <row r="3930">
      <c r="A3930" s="6"/>
      <c r="B3930" s="6"/>
      <c r="C3930" s="6"/>
      <c r="D3930" s="6"/>
      <c r="E3930" s="6"/>
      <c r="F3930" s="6" t="s">
        <v>96</v>
      </c>
      <c r="G3930" s="6"/>
      <c r="H3930" s="6" t="b">
        <v>0</v>
      </c>
      <c r="I3930" s="6" t="b">
        <v>0</v>
      </c>
      <c r="J3930" s="6" t="b">
        <v>0</v>
      </c>
      <c r="K3930" s="106"/>
      <c r="L3930" s="43"/>
      <c r="M3930" s="24"/>
      <c r="N3930" s="6"/>
      <c r="O3930" s="6" t="b">
        <v>0</v>
      </c>
      <c r="P3930" s="6"/>
      <c r="Q3930" s="6"/>
      <c r="R3930" s="6"/>
      <c r="S3930" s="6"/>
      <c r="T3930" s="6"/>
      <c r="U3930" s="6"/>
      <c r="V3930" s="6"/>
      <c r="W3930" s="6"/>
      <c r="X3930" s="6"/>
      <c r="Y3930" s="6"/>
      <c r="Z3930" s="43"/>
      <c r="AA3930" s="43"/>
      <c r="AB3930" s="43" t="s">
        <v>339</v>
      </c>
      <c r="AC3930" s="6" t="s">
        <v>339</v>
      </c>
      <c r="AD3930" s="6"/>
      <c r="AE3930" s="6"/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</row>
    <row r="3931">
      <c r="A3931" s="6"/>
      <c r="B3931" s="6"/>
      <c r="C3931" s="6"/>
      <c r="D3931" s="6"/>
      <c r="E3931" s="6"/>
      <c r="F3931" s="6" t="s">
        <v>96</v>
      </c>
      <c r="G3931" s="6"/>
      <c r="H3931" s="6" t="b">
        <v>0</v>
      </c>
      <c r="I3931" s="6" t="b">
        <v>0</v>
      </c>
      <c r="J3931" s="6" t="b">
        <v>0</v>
      </c>
      <c r="K3931" s="106"/>
      <c r="L3931" s="43"/>
      <c r="M3931" s="24"/>
      <c r="N3931" s="6"/>
      <c r="O3931" s="6" t="b">
        <v>0</v>
      </c>
      <c r="P3931" s="6"/>
      <c r="Q3931" s="6"/>
      <c r="R3931" s="6"/>
      <c r="S3931" s="6"/>
      <c r="T3931" s="6"/>
      <c r="U3931" s="6"/>
      <c r="V3931" s="6"/>
      <c r="W3931" s="6"/>
      <c r="X3931" s="6"/>
      <c r="Y3931" s="6"/>
      <c r="Z3931" s="43"/>
      <c r="AA3931" s="43"/>
      <c r="AB3931" s="43" t="s">
        <v>339</v>
      </c>
      <c r="AC3931" s="6" t="s">
        <v>339</v>
      </c>
      <c r="AD3931" s="6"/>
      <c r="AE3931" s="6"/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</row>
    <row r="3932">
      <c r="A3932" s="6"/>
      <c r="B3932" s="6"/>
      <c r="C3932" s="6"/>
      <c r="D3932" s="6"/>
      <c r="E3932" s="6"/>
      <c r="F3932" s="6" t="s">
        <v>96</v>
      </c>
      <c r="G3932" s="6"/>
      <c r="H3932" s="6" t="b">
        <v>0</v>
      </c>
      <c r="I3932" s="6" t="b">
        <v>0</v>
      </c>
      <c r="J3932" s="6" t="b">
        <v>0</v>
      </c>
      <c r="K3932" s="106"/>
      <c r="L3932" s="43"/>
      <c r="M3932" s="24"/>
      <c r="N3932" s="6"/>
      <c r="O3932" s="6" t="b">
        <v>0</v>
      </c>
      <c r="P3932" s="6"/>
      <c r="Q3932" s="6"/>
      <c r="R3932" s="6"/>
      <c r="S3932" s="6"/>
      <c r="T3932" s="6"/>
      <c r="U3932" s="6"/>
      <c r="V3932" s="6"/>
      <c r="W3932" s="6"/>
      <c r="X3932" s="6"/>
      <c r="Y3932" s="6"/>
      <c r="Z3932" s="43"/>
      <c r="AA3932" s="43"/>
      <c r="AB3932" s="43" t="s">
        <v>339</v>
      </c>
      <c r="AC3932" s="6" t="s">
        <v>339</v>
      </c>
      <c r="AD3932" s="6"/>
      <c r="AE3932" s="6"/>
      <c r="AF3932" s="6"/>
      <c r="AG3932" s="6"/>
      <c r="AH3932" s="6"/>
      <c r="AI3932" s="6"/>
      <c r="AJ3932" s="6"/>
      <c r="AK3932" s="6"/>
      <c r="AL3932" s="6"/>
      <c r="AM3932" s="6"/>
      <c r="AN3932" s="6"/>
      <c r="AO3932" s="6"/>
      <c r="AP3932" s="6"/>
      <c r="AQ3932" s="6"/>
      <c r="AR3932" s="6"/>
    </row>
    <row r="3933">
      <c r="A3933" s="6"/>
      <c r="B3933" s="6"/>
      <c r="C3933" s="6"/>
      <c r="D3933" s="6"/>
      <c r="E3933" s="6"/>
      <c r="F3933" s="6" t="s">
        <v>96</v>
      </c>
      <c r="G3933" s="6"/>
      <c r="H3933" s="6" t="b">
        <v>0</v>
      </c>
      <c r="I3933" s="6" t="b">
        <v>0</v>
      </c>
      <c r="J3933" s="6" t="b">
        <v>0</v>
      </c>
      <c r="K3933" s="106"/>
      <c r="L3933" s="43"/>
      <c r="M3933" s="24"/>
      <c r="N3933" s="6"/>
      <c r="O3933" s="6" t="b">
        <v>0</v>
      </c>
      <c r="P3933" s="6"/>
      <c r="Q3933" s="6"/>
      <c r="R3933" s="6"/>
      <c r="S3933" s="6"/>
      <c r="T3933" s="6"/>
      <c r="U3933" s="6"/>
      <c r="V3933" s="6"/>
      <c r="W3933" s="6"/>
      <c r="X3933" s="6"/>
      <c r="Y3933" s="6"/>
      <c r="Z3933" s="43"/>
      <c r="AA3933" s="43"/>
      <c r="AB3933" s="43" t="s">
        <v>339</v>
      </c>
      <c r="AC3933" s="6" t="s">
        <v>339</v>
      </c>
      <c r="AD3933" s="6"/>
      <c r="AE3933" s="6"/>
      <c r="AF3933" s="6"/>
      <c r="AG3933" s="6"/>
      <c r="AH3933" s="6"/>
      <c r="AI3933" s="6"/>
      <c r="AJ3933" s="6"/>
      <c r="AK3933" s="6"/>
      <c r="AL3933" s="6"/>
      <c r="AM3933" s="6"/>
      <c r="AN3933" s="6"/>
      <c r="AO3933" s="6"/>
      <c r="AP3933" s="6"/>
      <c r="AQ3933" s="6"/>
      <c r="AR3933" s="6"/>
    </row>
    <row r="3934">
      <c r="A3934" s="6"/>
      <c r="B3934" s="6"/>
      <c r="C3934" s="6"/>
      <c r="D3934" s="6"/>
      <c r="E3934" s="6"/>
      <c r="F3934" s="6" t="s">
        <v>96</v>
      </c>
      <c r="G3934" s="6"/>
      <c r="H3934" s="6" t="b">
        <v>0</v>
      </c>
      <c r="I3934" s="6" t="b">
        <v>0</v>
      </c>
      <c r="J3934" s="6" t="b">
        <v>0</v>
      </c>
      <c r="K3934" s="106"/>
      <c r="L3934" s="43"/>
      <c r="M3934" s="24"/>
      <c r="N3934" s="6"/>
      <c r="O3934" s="6" t="b">
        <v>0</v>
      </c>
      <c r="P3934" s="6"/>
      <c r="Q3934" s="6"/>
      <c r="R3934" s="6"/>
      <c r="S3934" s="6"/>
      <c r="T3934" s="6"/>
      <c r="U3934" s="6"/>
      <c r="V3934" s="6"/>
      <c r="W3934" s="6"/>
      <c r="X3934" s="6"/>
      <c r="Y3934" s="6"/>
      <c r="Z3934" s="43"/>
      <c r="AA3934" s="43"/>
      <c r="AB3934" s="43" t="s">
        <v>339</v>
      </c>
      <c r="AC3934" s="6" t="s">
        <v>339</v>
      </c>
      <c r="AD3934" s="6"/>
      <c r="AE3934" s="6"/>
      <c r="AF3934" s="6"/>
      <c r="AG3934" s="6"/>
      <c r="AH3934" s="6"/>
      <c r="AI3934" s="6"/>
      <c r="AJ3934" s="6"/>
      <c r="AK3934" s="6"/>
      <c r="AL3934" s="6"/>
      <c r="AM3934" s="6"/>
      <c r="AN3934" s="6"/>
      <c r="AO3934" s="6"/>
      <c r="AP3934" s="6"/>
      <c r="AQ3934" s="6"/>
      <c r="AR3934" s="6"/>
    </row>
    <row r="3935">
      <c r="A3935" s="6"/>
      <c r="B3935" s="6"/>
      <c r="C3935" s="6"/>
      <c r="D3935" s="6"/>
      <c r="E3935" s="6"/>
      <c r="F3935" s="6" t="s">
        <v>96</v>
      </c>
      <c r="G3935" s="6"/>
      <c r="H3935" s="6" t="b">
        <v>0</v>
      </c>
      <c r="I3935" s="6" t="b">
        <v>0</v>
      </c>
      <c r="J3935" s="6" t="b">
        <v>0</v>
      </c>
      <c r="K3935" s="106"/>
      <c r="L3935" s="43"/>
      <c r="M3935" s="24"/>
      <c r="N3935" s="6"/>
      <c r="O3935" s="6" t="b">
        <v>0</v>
      </c>
      <c r="P3935" s="6"/>
      <c r="Q3935" s="6"/>
      <c r="R3935" s="6"/>
      <c r="S3935" s="6"/>
      <c r="T3935" s="6"/>
      <c r="U3935" s="6"/>
      <c r="V3935" s="6"/>
      <c r="W3935" s="6"/>
      <c r="X3935" s="6"/>
      <c r="Y3935" s="6"/>
      <c r="Z3935" s="43"/>
      <c r="AA3935" s="43"/>
      <c r="AB3935" s="43" t="s">
        <v>339</v>
      </c>
      <c r="AC3935" s="6" t="s">
        <v>339</v>
      </c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</row>
    <row r="3936">
      <c r="A3936" s="6"/>
      <c r="B3936" s="6"/>
      <c r="C3936" s="6"/>
      <c r="D3936" s="6"/>
      <c r="E3936" s="6"/>
      <c r="F3936" s="6" t="s">
        <v>96</v>
      </c>
      <c r="G3936" s="6"/>
      <c r="H3936" s="6" t="b">
        <v>0</v>
      </c>
      <c r="I3936" s="6" t="b">
        <v>0</v>
      </c>
      <c r="J3936" s="6" t="b">
        <v>0</v>
      </c>
      <c r="K3936" s="106"/>
      <c r="L3936" s="43"/>
      <c r="M3936" s="24"/>
      <c r="N3936" s="6"/>
      <c r="O3936" s="6" t="b">
        <v>0</v>
      </c>
      <c r="P3936" s="6"/>
      <c r="Q3936" s="6"/>
      <c r="R3936" s="6"/>
      <c r="S3936" s="6"/>
      <c r="T3936" s="6"/>
      <c r="U3936" s="6"/>
      <c r="V3936" s="6"/>
      <c r="W3936" s="6"/>
      <c r="X3936" s="6"/>
      <c r="Y3936" s="6"/>
      <c r="Z3936" s="43"/>
      <c r="AA3936" s="43"/>
      <c r="AB3936" s="43" t="s">
        <v>339</v>
      </c>
      <c r="AC3936" s="6" t="s">
        <v>339</v>
      </c>
      <c r="AD3936" s="6"/>
      <c r="AE3936" s="6"/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</row>
    <row r="3937">
      <c r="A3937" s="6"/>
      <c r="B3937" s="6"/>
      <c r="C3937" s="6"/>
      <c r="D3937" s="6"/>
      <c r="E3937" s="6"/>
      <c r="F3937" s="6" t="s">
        <v>96</v>
      </c>
      <c r="G3937" s="6"/>
      <c r="H3937" s="6" t="b">
        <v>0</v>
      </c>
      <c r="I3937" s="6" t="b">
        <v>0</v>
      </c>
      <c r="J3937" s="6" t="b">
        <v>0</v>
      </c>
      <c r="K3937" s="106"/>
      <c r="L3937" s="43"/>
      <c r="M3937" s="24"/>
      <c r="N3937" s="6"/>
      <c r="O3937" s="6" t="b">
        <v>0</v>
      </c>
      <c r="P3937" s="6"/>
      <c r="Q3937" s="6"/>
      <c r="R3937" s="6"/>
      <c r="S3937" s="6"/>
      <c r="T3937" s="6"/>
      <c r="U3937" s="6"/>
      <c r="V3937" s="6"/>
      <c r="W3937" s="6"/>
      <c r="X3937" s="6"/>
      <c r="Y3937" s="6"/>
      <c r="Z3937" s="43"/>
      <c r="AA3937" s="43"/>
      <c r="AB3937" s="43" t="s">
        <v>339</v>
      </c>
      <c r="AC3937" s="6" t="s">
        <v>339</v>
      </c>
      <c r="AD3937" s="6"/>
      <c r="AE3937" s="6"/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</row>
    <row r="3938">
      <c r="A3938" s="6"/>
      <c r="B3938" s="6"/>
      <c r="C3938" s="6"/>
      <c r="D3938" s="6"/>
      <c r="E3938" s="6"/>
      <c r="F3938" s="6" t="s">
        <v>96</v>
      </c>
      <c r="G3938" s="6"/>
      <c r="H3938" s="6" t="b">
        <v>0</v>
      </c>
      <c r="I3938" s="6" t="b">
        <v>0</v>
      </c>
      <c r="J3938" s="6" t="b">
        <v>0</v>
      </c>
      <c r="K3938" s="106"/>
      <c r="L3938" s="43"/>
      <c r="M3938" s="24"/>
      <c r="N3938" s="6"/>
      <c r="O3938" s="6" t="b">
        <v>0</v>
      </c>
      <c r="P3938" s="6"/>
      <c r="Q3938" s="6"/>
      <c r="R3938" s="6"/>
      <c r="S3938" s="6"/>
      <c r="T3938" s="6"/>
      <c r="U3938" s="6"/>
      <c r="V3938" s="6"/>
      <c r="W3938" s="6"/>
      <c r="X3938" s="6"/>
      <c r="Y3938" s="6"/>
      <c r="Z3938" s="43"/>
      <c r="AA3938" s="43"/>
      <c r="AB3938" s="43" t="s">
        <v>339</v>
      </c>
      <c r="AC3938" s="6" t="s">
        <v>339</v>
      </c>
      <c r="AD3938" s="6"/>
      <c r="AE3938" s="6"/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</row>
    <row r="3939">
      <c r="A3939" s="6"/>
      <c r="B3939" s="6"/>
      <c r="C3939" s="6"/>
      <c r="D3939" s="6"/>
      <c r="E3939" s="6"/>
      <c r="F3939" s="6" t="s">
        <v>96</v>
      </c>
      <c r="G3939" s="6"/>
      <c r="H3939" s="6" t="b">
        <v>0</v>
      </c>
      <c r="I3939" s="6" t="b">
        <v>0</v>
      </c>
      <c r="J3939" s="6" t="b">
        <v>0</v>
      </c>
      <c r="K3939" s="106"/>
      <c r="L3939" s="43"/>
      <c r="M3939" s="24"/>
      <c r="N3939" s="6"/>
      <c r="O3939" s="6" t="b">
        <v>0</v>
      </c>
      <c r="P3939" s="6"/>
      <c r="Q3939" s="6"/>
      <c r="R3939" s="6"/>
      <c r="S3939" s="6"/>
      <c r="T3939" s="6"/>
      <c r="U3939" s="6"/>
      <c r="V3939" s="6"/>
      <c r="W3939" s="6"/>
      <c r="X3939" s="6"/>
      <c r="Y3939" s="6"/>
      <c r="Z3939" s="43"/>
      <c r="AA3939" s="43"/>
      <c r="AB3939" s="43" t="s">
        <v>339</v>
      </c>
      <c r="AC3939" s="6" t="s">
        <v>339</v>
      </c>
      <c r="AD3939" s="6"/>
      <c r="AE3939" s="6"/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</row>
    <row r="3940">
      <c r="A3940" s="6"/>
      <c r="B3940" s="6"/>
      <c r="C3940" s="6"/>
      <c r="D3940" s="6"/>
      <c r="E3940" s="6"/>
      <c r="F3940" s="6" t="s">
        <v>96</v>
      </c>
      <c r="G3940" s="6"/>
      <c r="H3940" s="6" t="b">
        <v>0</v>
      </c>
      <c r="I3940" s="6" t="b">
        <v>0</v>
      </c>
      <c r="J3940" s="6" t="b">
        <v>0</v>
      </c>
      <c r="K3940" s="106"/>
      <c r="L3940" s="43"/>
      <c r="M3940" s="24"/>
      <c r="N3940" s="6"/>
      <c r="O3940" s="6" t="b">
        <v>0</v>
      </c>
      <c r="P3940" s="6"/>
      <c r="Q3940" s="6"/>
      <c r="R3940" s="6"/>
      <c r="S3940" s="6"/>
      <c r="T3940" s="6"/>
      <c r="U3940" s="6"/>
      <c r="V3940" s="6"/>
      <c r="W3940" s="6"/>
      <c r="X3940" s="6"/>
      <c r="Y3940" s="6"/>
      <c r="Z3940" s="43"/>
      <c r="AA3940" s="43"/>
      <c r="AB3940" s="43" t="s">
        <v>339</v>
      </c>
      <c r="AC3940" s="6" t="s">
        <v>339</v>
      </c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</row>
    <row r="3941">
      <c r="A3941" s="6"/>
      <c r="B3941" s="6"/>
      <c r="C3941" s="6"/>
      <c r="D3941" s="6"/>
      <c r="E3941" s="6"/>
      <c r="F3941" s="6" t="s">
        <v>96</v>
      </c>
      <c r="G3941" s="6"/>
      <c r="H3941" s="6" t="b">
        <v>0</v>
      </c>
      <c r="I3941" s="6" t="b">
        <v>0</v>
      </c>
      <c r="J3941" s="6" t="b">
        <v>0</v>
      </c>
      <c r="K3941" s="106"/>
      <c r="L3941" s="43"/>
      <c r="M3941" s="24"/>
      <c r="N3941" s="6"/>
      <c r="O3941" s="6" t="b">
        <v>0</v>
      </c>
      <c r="P3941" s="6"/>
      <c r="Q3941" s="6"/>
      <c r="R3941" s="6"/>
      <c r="S3941" s="6"/>
      <c r="T3941" s="6"/>
      <c r="U3941" s="6"/>
      <c r="V3941" s="6"/>
      <c r="W3941" s="6"/>
      <c r="X3941" s="6"/>
      <c r="Y3941" s="6"/>
      <c r="Z3941" s="43"/>
      <c r="AA3941" s="43"/>
      <c r="AB3941" s="43" t="s">
        <v>339</v>
      </c>
      <c r="AC3941" s="6" t="s">
        <v>339</v>
      </c>
      <c r="AD3941" s="6"/>
      <c r="AE3941" s="6"/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</row>
    <row r="3942">
      <c r="A3942" s="6"/>
      <c r="B3942" s="6"/>
      <c r="C3942" s="6"/>
      <c r="D3942" s="6"/>
      <c r="E3942" s="6"/>
      <c r="F3942" s="6" t="s">
        <v>96</v>
      </c>
      <c r="G3942" s="6"/>
      <c r="H3942" s="6" t="b">
        <v>0</v>
      </c>
      <c r="I3942" s="6" t="b">
        <v>0</v>
      </c>
      <c r="J3942" s="6" t="b">
        <v>0</v>
      </c>
      <c r="K3942" s="106"/>
      <c r="L3942" s="43"/>
      <c r="M3942" s="24"/>
      <c r="N3942" s="6"/>
      <c r="O3942" s="6" t="b">
        <v>0</v>
      </c>
      <c r="P3942" s="6"/>
      <c r="Q3942" s="6"/>
      <c r="R3942" s="6"/>
      <c r="S3942" s="6"/>
      <c r="T3942" s="6"/>
      <c r="U3942" s="6"/>
      <c r="V3942" s="6"/>
      <c r="W3942" s="6"/>
      <c r="X3942" s="6"/>
      <c r="Y3942" s="6"/>
      <c r="Z3942" s="43"/>
      <c r="AA3942" s="43"/>
      <c r="AB3942" s="43" t="s">
        <v>339</v>
      </c>
      <c r="AC3942" s="6" t="s">
        <v>339</v>
      </c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</row>
    <row r="3943">
      <c r="A3943" s="6"/>
      <c r="B3943" s="6"/>
      <c r="C3943" s="6"/>
      <c r="D3943" s="6"/>
      <c r="E3943" s="6"/>
      <c r="F3943" s="6" t="s">
        <v>96</v>
      </c>
      <c r="G3943" s="6"/>
      <c r="H3943" s="6" t="b">
        <v>0</v>
      </c>
      <c r="I3943" s="6" t="b">
        <v>0</v>
      </c>
      <c r="J3943" s="6" t="b">
        <v>0</v>
      </c>
      <c r="K3943" s="106"/>
      <c r="L3943" s="43"/>
      <c r="M3943" s="24"/>
      <c r="N3943" s="6"/>
      <c r="O3943" s="6" t="b">
        <v>0</v>
      </c>
      <c r="P3943" s="6"/>
      <c r="Q3943" s="6"/>
      <c r="R3943" s="6"/>
      <c r="S3943" s="6"/>
      <c r="T3943" s="6"/>
      <c r="U3943" s="6"/>
      <c r="V3943" s="6"/>
      <c r="W3943" s="6"/>
      <c r="X3943" s="6"/>
      <c r="Y3943" s="6"/>
      <c r="Z3943" s="43"/>
      <c r="AA3943" s="43"/>
      <c r="AB3943" s="43" t="s">
        <v>339</v>
      </c>
      <c r="AC3943" s="6" t="s">
        <v>339</v>
      </c>
      <c r="AD3943" s="6"/>
      <c r="AE3943" s="6"/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</row>
    <row r="3944">
      <c r="A3944" s="6"/>
      <c r="B3944" s="6"/>
      <c r="C3944" s="6"/>
      <c r="D3944" s="6"/>
      <c r="E3944" s="6"/>
      <c r="F3944" s="6" t="s">
        <v>96</v>
      </c>
      <c r="G3944" s="6"/>
      <c r="H3944" s="6" t="b">
        <v>0</v>
      </c>
      <c r="I3944" s="6" t="b">
        <v>0</v>
      </c>
      <c r="J3944" s="6" t="b">
        <v>0</v>
      </c>
      <c r="K3944" s="106"/>
      <c r="L3944" s="43"/>
      <c r="M3944" s="24"/>
      <c r="N3944" s="6"/>
      <c r="O3944" s="6" t="b">
        <v>0</v>
      </c>
      <c r="P3944" s="6"/>
      <c r="Q3944" s="6"/>
      <c r="R3944" s="6"/>
      <c r="S3944" s="6"/>
      <c r="T3944" s="6"/>
      <c r="U3944" s="6"/>
      <c r="V3944" s="6"/>
      <c r="W3944" s="6"/>
      <c r="X3944" s="6"/>
      <c r="Y3944" s="6"/>
      <c r="Z3944" s="43"/>
      <c r="AA3944" s="43"/>
      <c r="AB3944" s="43" t="s">
        <v>339</v>
      </c>
      <c r="AC3944" s="6" t="s">
        <v>339</v>
      </c>
      <c r="AD3944" s="6"/>
      <c r="AE3944" s="6"/>
      <c r="AF3944" s="6"/>
      <c r="AG3944" s="6"/>
      <c r="AH3944" s="6"/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</row>
    <row r="3945">
      <c r="A3945" s="6"/>
      <c r="B3945" s="6"/>
      <c r="C3945" s="6"/>
      <c r="D3945" s="6"/>
      <c r="E3945" s="6"/>
      <c r="F3945" s="6" t="s">
        <v>96</v>
      </c>
      <c r="G3945" s="6"/>
      <c r="H3945" s="6" t="b">
        <v>0</v>
      </c>
      <c r="I3945" s="6" t="b">
        <v>0</v>
      </c>
      <c r="J3945" s="6" t="b">
        <v>0</v>
      </c>
      <c r="K3945" s="106"/>
      <c r="L3945" s="43"/>
      <c r="M3945" s="24"/>
      <c r="N3945" s="6"/>
      <c r="O3945" s="6" t="b">
        <v>0</v>
      </c>
      <c r="P3945" s="6"/>
      <c r="Q3945" s="6"/>
      <c r="R3945" s="6"/>
      <c r="S3945" s="6"/>
      <c r="T3945" s="6"/>
      <c r="U3945" s="6"/>
      <c r="V3945" s="6"/>
      <c r="W3945" s="6"/>
      <c r="X3945" s="6"/>
      <c r="Y3945" s="6"/>
      <c r="Z3945" s="43"/>
      <c r="AA3945" s="43"/>
      <c r="AB3945" s="43" t="s">
        <v>339</v>
      </c>
      <c r="AC3945" s="6" t="s">
        <v>339</v>
      </c>
      <c r="AD3945" s="6"/>
      <c r="AE3945" s="6"/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</row>
    <row r="3946">
      <c r="A3946" s="6"/>
      <c r="B3946" s="6"/>
      <c r="C3946" s="6"/>
      <c r="D3946" s="6"/>
      <c r="E3946" s="6"/>
      <c r="F3946" s="6" t="s">
        <v>96</v>
      </c>
      <c r="G3946" s="6"/>
      <c r="H3946" s="6" t="b">
        <v>0</v>
      </c>
      <c r="I3946" s="6" t="b">
        <v>0</v>
      </c>
      <c r="J3946" s="6" t="b">
        <v>0</v>
      </c>
      <c r="K3946" s="106"/>
      <c r="L3946" s="43"/>
      <c r="M3946" s="24"/>
      <c r="N3946" s="6"/>
      <c r="O3946" s="6" t="b">
        <v>0</v>
      </c>
      <c r="P3946" s="6"/>
      <c r="Q3946" s="6"/>
      <c r="R3946" s="6"/>
      <c r="S3946" s="6"/>
      <c r="T3946" s="6"/>
      <c r="U3946" s="6"/>
      <c r="V3946" s="6"/>
      <c r="W3946" s="6"/>
      <c r="X3946" s="6"/>
      <c r="Y3946" s="6"/>
      <c r="Z3946" s="43"/>
      <c r="AA3946" s="43"/>
      <c r="AB3946" s="43" t="s">
        <v>339</v>
      </c>
      <c r="AC3946" s="6" t="s">
        <v>339</v>
      </c>
      <c r="AD3946" s="6"/>
      <c r="AE3946" s="6"/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</row>
    <row r="3947">
      <c r="A3947" s="6"/>
      <c r="B3947" s="6"/>
      <c r="C3947" s="6"/>
      <c r="D3947" s="6"/>
      <c r="E3947" s="6"/>
      <c r="F3947" s="6" t="s">
        <v>96</v>
      </c>
      <c r="G3947" s="6"/>
      <c r="H3947" s="6" t="b">
        <v>0</v>
      </c>
      <c r="I3947" s="6" t="b">
        <v>0</v>
      </c>
      <c r="J3947" s="6" t="b">
        <v>0</v>
      </c>
      <c r="K3947" s="106"/>
      <c r="L3947" s="43"/>
      <c r="M3947" s="24"/>
      <c r="N3947" s="6"/>
      <c r="O3947" s="6" t="b">
        <v>0</v>
      </c>
      <c r="P3947" s="6"/>
      <c r="Q3947" s="6"/>
      <c r="R3947" s="6"/>
      <c r="S3947" s="6"/>
      <c r="T3947" s="6"/>
      <c r="U3947" s="6"/>
      <c r="V3947" s="6"/>
      <c r="W3947" s="6"/>
      <c r="X3947" s="6"/>
      <c r="Y3947" s="6"/>
      <c r="Z3947" s="43"/>
      <c r="AA3947" s="43"/>
      <c r="AB3947" s="43" t="s">
        <v>339</v>
      </c>
      <c r="AC3947" s="6" t="s">
        <v>339</v>
      </c>
      <c r="AD3947" s="6"/>
      <c r="AE3947" s="6"/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</row>
    <row r="3948">
      <c r="A3948" s="6"/>
      <c r="B3948" s="6"/>
      <c r="C3948" s="6"/>
      <c r="D3948" s="6"/>
      <c r="E3948" s="6"/>
      <c r="F3948" s="6" t="s">
        <v>96</v>
      </c>
      <c r="G3948" s="6"/>
      <c r="H3948" s="6" t="b">
        <v>0</v>
      </c>
      <c r="I3948" s="6" t="b">
        <v>0</v>
      </c>
      <c r="J3948" s="6" t="b">
        <v>0</v>
      </c>
      <c r="K3948" s="106"/>
      <c r="L3948" s="43"/>
      <c r="M3948" s="24"/>
      <c r="N3948" s="6"/>
      <c r="O3948" s="6" t="b">
        <v>0</v>
      </c>
      <c r="P3948" s="6"/>
      <c r="Q3948" s="6"/>
      <c r="R3948" s="6"/>
      <c r="S3948" s="6"/>
      <c r="T3948" s="6"/>
      <c r="U3948" s="6"/>
      <c r="V3948" s="6"/>
      <c r="W3948" s="6"/>
      <c r="X3948" s="6"/>
      <c r="Y3948" s="6"/>
      <c r="Z3948" s="43"/>
      <c r="AA3948" s="43"/>
      <c r="AB3948" s="43" t="s">
        <v>339</v>
      </c>
      <c r="AC3948" s="6" t="s">
        <v>339</v>
      </c>
      <c r="AD3948" s="6"/>
      <c r="AE3948" s="6"/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</row>
    <row r="3949">
      <c r="A3949" s="6"/>
      <c r="B3949" s="6"/>
      <c r="C3949" s="6"/>
      <c r="D3949" s="6"/>
      <c r="E3949" s="6"/>
      <c r="F3949" s="6" t="s">
        <v>96</v>
      </c>
      <c r="G3949" s="6"/>
      <c r="H3949" s="6" t="b">
        <v>0</v>
      </c>
      <c r="I3949" s="6" t="b">
        <v>0</v>
      </c>
      <c r="J3949" s="6" t="b">
        <v>0</v>
      </c>
      <c r="K3949" s="106"/>
      <c r="L3949" s="43"/>
      <c r="M3949" s="24"/>
      <c r="N3949" s="6"/>
      <c r="O3949" s="6" t="b">
        <v>0</v>
      </c>
      <c r="P3949" s="6"/>
      <c r="Q3949" s="6"/>
      <c r="R3949" s="6"/>
      <c r="S3949" s="6"/>
      <c r="T3949" s="6"/>
      <c r="U3949" s="6"/>
      <c r="V3949" s="6"/>
      <c r="W3949" s="6"/>
      <c r="X3949" s="6"/>
      <c r="Y3949" s="6"/>
      <c r="Z3949" s="43"/>
      <c r="AA3949" s="43"/>
      <c r="AB3949" s="43" t="s">
        <v>339</v>
      </c>
      <c r="AC3949" s="6" t="s">
        <v>339</v>
      </c>
      <c r="AD3949" s="6"/>
      <c r="AE3949" s="6"/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</row>
    <row r="3950">
      <c r="A3950" s="6"/>
      <c r="B3950" s="6"/>
      <c r="C3950" s="6"/>
      <c r="D3950" s="6"/>
      <c r="E3950" s="6"/>
      <c r="F3950" s="6" t="s">
        <v>96</v>
      </c>
      <c r="G3950" s="6"/>
      <c r="H3950" s="6" t="b">
        <v>0</v>
      </c>
      <c r="I3950" s="6" t="b">
        <v>0</v>
      </c>
      <c r="J3950" s="6" t="b">
        <v>0</v>
      </c>
      <c r="K3950" s="106"/>
      <c r="L3950" s="43"/>
      <c r="M3950" s="24"/>
      <c r="N3950" s="6"/>
      <c r="O3950" s="6" t="b">
        <v>0</v>
      </c>
      <c r="P3950" s="6"/>
      <c r="Q3950" s="6"/>
      <c r="R3950" s="6"/>
      <c r="S3950" s="6"/>
      <c r="T3950" s="6"/>
      <c r="U3950" s="6"/>
      <c r="V3950" s="6"/>
      <c r="W3950" s="6"/>
      <c r="X3950" s="6"/>
      <c r="Y3950" s="6"/>
      <c r="Z3950" s="43"/>
      <c r="AA3950" s="43"/>
      <c r="AB3950" s="43" t="s">
        <v>339</v>
      </c>
      <c r="AC3950" s="6" t="s">
        <v>339</v>
      </c>
      <c r="AD3950" s="6"/>
      <c r="AE3950" s="6"/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</row>
    <row r="3951">
      <c r="A3951" s="6"/>
      <c r="B3951" s="6"/>
      <c r="C3951" s="6"/>
      <c r="D3951" s="6"/>
      <c r="E3951" s="6"/>
      <c r="F3951" s="6" t="s">
        <v>96</v>
      </c>
      <c r="G3951" s="6"/>
      <c r="H3951" s="6" t="b">
        <v>0</v>
      </c>
      <c r="I3951" s="6" t="b">
        <v>0</v>
      </c>
      <c r="J3951" s="6" t="b">
        <v>0</v>
      </c>
      <c r="K3951" s="106"/>
      <c r="L3951" s="43"/>
      <c r="M3951" s="24"/>
      <c r="N3951" s="6"/>
      <c r="O3951" s="6" t="b">
        <v>0</v>
      </c>
      <c r="P3951" s="6"/>
      <c r="Q3951" s="6"/>
      <c r="R3951" s="6"/>
      <c r="S3951" s="6"/>
      <c r="T3951" s="6"/>
      <c r="U3951" s="6"/>
      <c r="V3951" s="6"/>
      <c r="W3951" s="6"/>
      <c r="X3951" s="6"/>
      <c r="Y3951" s="6"/>
      <c r="Z3951" s="43"/>
      <c r="AA3951" s="43"/>
      <c r="AB3951" s="43" t="s">
        <v>339</v>
      </c>
      <c r="AC3951" s="6" t="s">
        <v>339</v>
      </c>
      <c r="AD3951" s="6"/>
      <c r="AE3951" s="6"/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</row>
    <row r="3952">
      <c r="A3952" s="6"/>
      <c r="B3952" s="6"/>
      <c r="C3952" s="6"/>
      <c r="D3952" s="6"/>
      <c r="E3952" s="6"/>
      <c r="F3952" s="6" t="s">
        <v>96</v>
      </c>
      <c r="G3952" s="6"/>
      <c r="H3952" s="6" t="b">
        <v>0</v>
      </c>
      <c r="I3952" s="6" t="b">
        <v>0</v>
      </c>
      <c r="J3952" s="6" t="b">
        <v>0</v>
      </c>
      <c r="K3952" s="106"/>
      <c r="L3952" s="43"/>
      <c r="M3952" s="24"/>
      <c r="N3952" s="6"/>
      <c r="O3952" s="6" t="b">
        <v>0</v>
      </c>
      <c r="P3952" s="6"/>
      <c r="Q3952" s="6"/>
      <c r="R3952" s="6"/>
      <c r="S3952" s="6"/>
      <c r="T3952" s="6"/>
      <c r="U3952" s="6"/>
      <c r="V3952" s="6"/>
      <c r="W3952" s="6"/>
      <c r="X3952" s="6"/>
      <c r="Y3952" s="6"/>
      <c r="Z3952" s="43"/>
      <c r="AA3952" s="43"/>
      <c r="AB3952" s="43" t="s">
        <v>339</v>
      </c>
      <c r="AC3952" s="6" t="s">
        <v>339</v>
      </c>
      <c r="AD3952" s="6"/>
      <c r="AE3952" s="6"/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</row>
    <row r="3953">
      <c r="A3953" s="6"/>
      <c r="B3953" s="6"/>
      <c r="C3953" s="6"/>
      <c r="D3953" s="6"/>
      <c r="E3953" s="6"/>
      <c r="F3953" s="6" t="s">
        <v>96</v>
      </c>
      <c r="G3953" s="6"/>
      <c r="H3953" s="6" t="b">
        <v>0</v>
      </c>
      <c r="I3953" s="6" t="b">
        <v>0</v>
      </c>
      <c r="J3953" s="6" t="b">
        <v>0</v>
      </c>
      <c r="K3953" s="106"/>
      <c r="L3953" s="43"/>
      <c r="M3953" s="24"/>
      <c r="N3953" s="6"/>
      <c r="O3953" s="6" t="b">
        <v>0</v>
      </c>
      <c r="P3953" s="6"/>
      <c r="Q3953" s="6"/>
      <c r="R3953" s="6"/>
      <c r="S3953" s="6"/>
      <c r="T3953" s="6"/>
      <c r="U3953" s="6"/>
      <c r="V3953" s="6"/>
      <c r="W3953" s="6"/>
      <c r="X3953" s="6"/>
      <c r="Y3953" s="6"/>
      <c r="Z3953" s="43"/>
      <c r="AA3953" s="43"/>
      <c r="AB3953" s="43" t="s">
        <v>339</v>
      </c>
      <c r="AC3953" s="6" t="s">
        <v>339</v>
      </c>
      <c r="AD3953" s="6"/>
      <c r="AE3953" s="6"/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</row>
    <row r="3954">
      <c r="A3954" s="6"/>
      <c r="B3954" s="6"/>
      <c r="C3954" s="6"/>
      <c r="D3954" s="6"/>
      <c r="E3954" s="6"/>
      <c r="F3954" s="6" t="s">
        <v>96</v>
      </c>
      <c r="G3954" s="6"/>
      <c r="H3954" s="6" t="b">
        <v>0</v>
      </c>
      <c r="I3954" s="6" t="b">
        <v>0</v>
      </c>
      <c r="J3954" s="6" t="b">
        <v>0</v>
      </c>
      <c r="K3954" s="106"/>
      <c r="L3954" s="43"/>
      <c r="M3954" s="24"/>
      <c r="N3954" s="6"/>
      <c r="O3954" s="6" t="b">
        <v>0</v>
      </c>
      <c r="P3954" s="6"/>
      <c r="Q3954" s="6"/>
      <c r="R3954" s="6"/>
      <c r="S3954" s="6"/>
      <c r="T3954" s="6"/>
      <c r="U3954" s="6"/>
      <c r="V3954" s="6"/>
      <c r="W3954" s="6"/>
      <c r="X3954" s="6"/>
      <c r="Y3954" s="6"/>
      <c r="Z3954" s="43"/>
      <c r="AA3954" s="43"/>
      <c r="AB3954" s="43" t="s">
        <v>339</v>
      </c>
      <c r="AC3954" s="6" t="s">
        <v>339</v>
      </c>
      <c r="AD3954" s="6"/>
      <c r="AE3954" s="6"/>
      <c r="AF3954" s="6"/>
      <c r="AG3954" s="6"/>
      <c r="AH3954" s="6"/>
      <c r="AI3954" s="6"/>
      <c r="AJ3954" s="6"/>
      <c r="AK3954" s="6"/>
      <c r="AL3954" s="6"/>
      <c r="AM3954" s="6"/>
      <c r="AN3954" s="6"/>
      <c r="AO3954" s="6"/>
      <c r="AP3954" s="6"/>
      <c r="AQ3954" s="6"/>
      <c r="AR3954" s="6"/>
    </row>
    <row r="3955">
      <c r="A3955" s="6"/>
      <c r="B3955" s="6"/>
      <c r="C3955" s="6"/>
      <c r="D3955" s="6"/>
      <c r="E3955" s="6"/>
      <c r="F3955" s="6" t="s">
        <v>96</v>
      </c>
      <c r="G3955" s="6"/>
      <c r="H3955" s="6" t="b">
        <v>0</v>
      </c>
      <c r="I3955" s="6" t="b">
        <v>0</v>
      </c>
      <c r="J3955" s="6" t="b">
        <v>0</v>
      </c>
      <c r="K3955" s="106"/>
      <c r="L3955" s="43"/>
      <c r="M3955" s="24"/>
      <c r="N3955" s="6"/>
      <c r="O3955" s="6" t="b">
        <v>0</v>
      </c>
      <c r="P3955" s="6"/>
      <c r="Q3955" s="6"/>
      <c r="R3955" s="6"/>
      <c r="S3955" s="6"/>
      <c r="T3955" s="6"/>
      <c r="U3955" s="6"/>
      <c r="V3955" s="6"/>
      <c r="W3955" s="6"/>
      <c r="X3955" s="6"/>
      <c r="Y3955" s="6"/>
      <c r="Z3955" s="43"/>
      <c r="AA3955" s="43"/>
      <c r="AB3955" s="43" t="s">
        <v>339</v>
      </c>
      <c r="AC3955" s="6" t="s">
        <v>339</v>
      </c>
      <c r="AD3955" s="6"/>
      <c r="AE3955" s="6"/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</row>
    <row r="3956">
      <c r="A3956" s="6"/>
      <c r="B3956" s="6"/>
      <c r="C3956" s="6"/>
      <c r="D3956" s="6"/>
      <c r="E3956" s="6"/>
      <c r="F3956" s="6" t="s">
        <v>96</v>
      </c>
      <c r="G3956" s="6"/>
      <c r="H3956" s="6" t="b">
        <v>0</v>
      </c>
      <c r="I3956" s="6" t="b">
        <v>0</v>
      </c>
      <c r="J3956" s="6" t="b">
        <v>0</v>
      </c>
      <c r="K3956" s="106"/>
      <c r="L3956" s="43"/>
      <c r="M3956" s="24"/>
      <c r="N3956" s="6"/>
      <c r="O3956" s="6" t="b">
        <v>0</v>
      </c>
      <c r="P3956" s="6"/>
      <c r="Q3956" s="6"/>
      <c r="R3956" s="6"/>
      <c r="S3956" s="6"/>
      <c r="T3956" s="6"/>
      <c r="U3956" s="6"/>
      <c r="V3956" s="6"/>
      <c r="W3956" s="6"/>
      <c r="X3956" s="6"/>
      <c r="Y3956" s="6"/>
      <c r="Z3956" s="43"/>
      <c r="AA3956" s="43"/>
      <c r="AB3956" s="43" t="s">
        <v>339</v>
      </c>
      <c r="AC3956" s="6" t="s">
        <v>339</v>
      </c>
      <c r="AD3956" s="6"/>
      <c r="AE3956" s="6"/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</row>
    <row r="3957">
      <c r="A3957" s="6"/>
      <c r="B3957" s="6"/>
      <c r="C3957" s="6"/>
      <c r="D3957" s="6"/>
      <c r="E3957" s="6"/>
      <c r="F3957" s="6" t="s">
        <v>96</v>
      </c>
      <c r="G3957" s="6"/>
      <c r="H3957" s="6" t="b">
        <v>0</v>
      </c>
      <c r="I3957" s="6" t="b">
        <v>0</v>
      </c>
      <c r="J3957" s="6" t="b">
        <v>0</v>
      </c>
      <c r="K3957" s="106"/>
      <c r="L3957" s="43"/>
      <c r="M3957" s="24"/>
      <c r="N3957" s="6"/>
      <c r="O3957" s="6" t="b">
        <v>0</v>
      </c>
      <c r="P3957" s="6"/>
      <c r="Q3957" s="6"/>
      <c r="R3957" s="6"/>
      <c r="S3957" s="6"/>
      <c r="T3957" s="6"/>
      <c r="U3957" s="6"/>
      <c r="V3957" s="6"/>
      <c r="W3957" s="6"/>
      <c r="X3957" s="6"/>
      <c r="Y3957" s="6"/>
      <c r="Z3957" s="43"/>
      <c r="AA3957" s="43"/>
      <c r="AB3957" s="43" t="s">
        <v>339</v>
      </c>
      <c r="AC3957" s="6" t="s">
        <v>339</v>
      </c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</row>
    <row r="3958">
      <c r="A3958" s="6"/>
      <c r="B3958" s="6"/>
      <c r="C3958" s="6"/>
      <c r="D3958" s="6"/>
      <c r="E3958" s="6"/>
      <c r="F3958" s="6" t="s">
        <v>96</v>
      </c>
      <c r="G3958" s="6"/>
      <c r="H3958" s="6" t="b">
        <v>0</v>
      </c>
      <c r="I3958" s="6" t="b">
        <v>0</v>
      </c>
      <c r="J3958" s="6" t="b">
        <v>0</v>
      </c>
      <c r="K3958" s="106"/>
      <c r="L3958" s="43"/>
      <c r="M3958" s="24"/>
      <c r="N3958" s="6"/>
      <c r="O3958" s="6" t="b">
        <v>0</v>
      </c>
      <c r="P3958" s="6"/>
      <c r="Q3958" s="6"/>
      <c r="R3958" s="6"/>
      <c r="S3958" s="6"/>
      <c r="T3958" s="6"/>
      <c r="U3958" s="6"/>
      <c r="V3958" s="6"/>
      <c r="W3958" s="6"/>
      <c r="X3958" s="6"/>
      <c r="Y3958" s="6"/>
      <c r="Z3958" s="43"/>
      <c r="AA3958" s="43"/>
      <c r="AB3958" s="43" t="s">
        <v>339</v>
      </c>
      <c r="AC3958" s="6" t="s">
        <v>339</v>
      </c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</row>
    <row r="3959">
      <c r="A3959" s="6"/>
      <c r="B3959" s="6"/>
      <c r="C3959" s="6"/>
      <c r="D3959" s="6"/>
      <c r="E3959" s="6"/>
      <c r="F3959" s="6" t="s">
        <v>96</v>
      </c>
      <c r="G3959" s="6"/>
      <c r="H3959" s="6" t="b">
        <v>0</v>
      </c>
      <c r="I3959" s="6" t="b">
        <v>0</v>
      </c>
      <c r="J3959" s="6" t="b">
        <v>0</v>
      </c>
      <c r="K3959" s="106"/>
      <c r="L3959" s="43"/>
      <c r="M3959" s="24"/>
      <c r="N3959" s="6"/>
      <c r="O3959" s="6" t="b">
        <v>0</v>
      </c>
      <c r="P3959" s="6"/>
      <c r="Q3959" s="6"/>
      <c r="R3959" s="6"/>
      <c r="S3959" s="6"/>
      <c r="T3959" s="6"/>
      <c r="U3959" s="6"/>
      <c r="V3959" s="6"/>
      <c r="W3959" s="6"/>
      <c r="X3959" s="6"/>
      <c r="Y3959" s="6"/>
      <c r="Z3959" s="43"/>
      <c r="AA3959" s="43"/>
      <c r="AB3959" s="43" t="s">
        <v>339</v>
      </c>
      <c r="AC3959" s="6" t="s">
        <v>339</v>
      </c>
      <c r="AD3959" s="6"/>
      <c r="AE3959" s="6"/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</row>
    <row r="3960">
      <c r="A3960" s="6"/>
      <c r="B3960" s="6"/>
      <c r="C3960" s="6"/>
      <c r="D3960" s="6"/>
      <c r="E3960" s="6"/>
      <c r="F3960" s="6" t="s">
        <v>96</v>
      </c>
      <c r="G3960" s="6"/>
      <c r="H3960" s="6" t="b">
        <v>0</v>
      </c>
      <c r="I3960" s="6" t="b">
        <v>0</v>
      </c>
      <c r="J3960" s="6" t="b">
        <v>0</v>
      </c>
      <c r="K3960" s="106"/>
      <c r="L3960" s="43"/>
      <c r="M3960" s="24"/>
      <c r="N3960" s="6"/>
      <c r="O3960" s="6" t="b">
        <v>0</v>
      </c>
      <c r="P3960" s="6"/>
      <c r="Q3960" s="6"/>
      <c r="R3960" s="6"/>
      <c r="S3960" s="6"/>
      <c r="T3960" s="6"/>
      <c r="U3960" s="6"/>
      <c r="V3960" s="6"/>
      <c r="W3960" s="6"/>
      <c r="X3960" s="6"/>
      <c r="Y3960" s="6"/>
      <c r="Z3960" s="43"/>
      <c r="AA3960" s="43"/>
      <c r="AB3960" s="43" t="s">
        <v>339</v>
      </c>
      <c r="AC3960" s="6" t="s">
        <v>339</v>
      </c>
      <c r="AD3960" s="6"/>
      <c r="AE3960" s="6"/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</row>
    <row r="3961">
      <c r="A3961" s="6"/>
      <c r="B3961" s="6"/>
      <c r="C3961" s="6"/>
      <c r="D3961" s="6"/>
      <c r="E3961" s="6"/>
      <c r="F3961" s="6" t="s">
        <v>96</v>
      </c>
      <c r="G3961" s="6"/>
      <c r="H3961" s="6" t="b">
        <v>0</v>
      </c>
      <c r="I3961" s="6" t="b">
        <v>0</v>
      </c>
      <c r="J3961" s="6" t="b">
        <v>0</v>
      </c>
      <c r="K3961" s="106"/>
      <c r="L3961" s="43"/>
      <c r="M3961" s="24"/>
      <c r="N3961" s="6"/>
      <c r="O3961" s="6" t="b">
        <v>0</v>
      </c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43"/>
      <c r="AA3961" s="43"/>
      <c r="AB3961" s="43" t="s">
        <v>339</v>
      </c>
      <c r="AC3961" s="6" t="s">
        <v>339</v>
      </c>
      <c r="AD3961" s="6"/>
      <c r="AE3961" s="6"/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</row>
    <row r="3962">
      <c r="A3962" s="6"/>
      <c r="B3962" s="6"/>
      <c r="C3962" s="6"/>
      <c r="D3962" s="6"/>
      <c r="E3962" s="6"/>
      <c r="F3962" s="6" t="s">
        <v>96</v>
      </c>
      <c r="G3962" s="6"/>
      <c r="H3962" s="6" t="b">
        <v>0</v>
      </c>
      <c r="I3962" s="6" t="b">
        <v>0</v>
      </c>
      <c r="J3962" s="6" t="b">
        <v>0</v>
      </c>
      <c r="K3962" s="106"/>
      <c r="L3962" s="43"/>
      <c r="M3962" s="24"/>
      <c r="N3962" s="6"/>
      <c r="O3962" s="6" t="b">
        <v>0</v>
      </c>
      <c r="P3962" s="6"/>
      <c r="Q3962" s="6"/>
      <c r="R3962" s="6"/>
      <c r="S3962" s="6"/>
      <c r="T3962" s="6"/>
      <c r="U3962" s="6"/>
      <c r="V3962" s="6"/>
      <c r="W3962" s="6"/>
      <c r="X3962" s="6"/>
      <c r="Y3962" s="6"/>
      <c r="Z3962" s="43"/>
      <c r="AA3962" s="43"/>
      <c r="AB3962" s="43" t="s">
        <v>339</v>
      </c>
      <c r="AC3962" s="6" t="s">
        <v>339</v>
      </c>
      <c r="AD3962" s="6"/>
      <c r="AE3962" s="6"/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</row>
    <row r="3963">
      <c r="A3963" s="6"/>
      <c r="B3963" s="6"/>
      <c r="C3963" s="6"/>
      <c r="D3963" s="6"/>
      <c r="E3963" s="6"/>
      <c r="F3963" s="6" t="s">
        <v>96</v>
      </c>
      <c r="G3963" s="6"/>
      <c r="H3963" s="6" t="b">
        <v>0</v>
      </c>
      <c r="I3963" s="6" t="b">
        <v>0</v>
      </c>
      <c r="J3963" s="6" t="b">
        <v>0</v>
      </c>
      <c r="K3963" s="106"/>
      <c r="L3963" s="43"/>
      <c r="M3963" s="24"/>
      <c r="N3963" s="6"/>
      <c r="O3963" s="6" t="b">
        <v>0</v>
      </c>
      <c r="P3963" s="6"/>
      <c r="Q3963" s="6"/>
      <c r="R3963" s="6"/>
      <c r="S3963" s="6"/>
      <c r="T3963" s="6"/>
      <c r="U3963" s="6"/>
      <c r="V3963" s="6"/>
      <c r="W3963" s="6"/>
      <c r="X3963" s="6"/>
      <c r="Y3963" s="6"/>
      <c r="Z3963" s="43"/>
      <c r="AA3963" s="43"/>
      <c r="AB3963" s="43" t="s">
        <v>339</v>
      </c>
      <c r="AC3963" s="6" t="s">
        <v>339</v>
      </c>
      <c r="AD3963" s="6"/>
      <c r="AE3963" s="6"/>
      <c r="AF3963" s="6"/>
      <c r="AG3963" s="6"/>
      <c r="AH3963" s="6"/>
      <c r="AI3963" s="6"/>
      <c r="AJ3963" s="6"/>
      <c r="AK3963" s="6"/>
      <c r="AL3963" s="6"/>
      <c r="AM3963" s="6"/>
      <c r="AN3963" s="6"/>
      <c r="AO3963" s="6"/>
      <c r="AP3963" s="6"/>
      <c r="AQ3963" s="6"/>
      <c r="AR3963" s="6"/>
    </row>
    <row r="3964">
      <c r="A3964" s="6"/>
      <c r="B3964" s="6"/>
      <c r="C3964" s="6"/>
      <c r="D3964" s="6"/>
      <c r="E3964" s="6"/>
      <c r="F3964" s="6" t="s">
        <v>96</v>
      </c>
      <c r="G3964" s="6"/>
      <c r="H3964" s="6" t="b">
        <v>0</v>
      </c>
      <c r="I3964" s="6" t="b">
        <v>0</v>
      </c>
      <c r="J3964" s="6" t="b">
        <v>0</v>
      </c>
      <c r="K3964" s="106"/>
      <c r="L3964" s="43"/>
      <c r="M3964" s="24"/>
      <c r="N3964" s="6"/>
      <c r="O3964" s="6" t="b">
        <v>0</v>
      </c>
      <c r="P3964" s="6"/>
      <c r="Q3964" s="6"/>
      <c r="R3964" s="6"/>
      <c r="S3964" s="6"/>
      <c r="T3964" s="6"/>
      <c r="U3964" s="6"/>
      <c r="V3964" s="6"/>
      <c r="W3964" s="6"/>
      <c r="X3964" s="6"/>
      <c r="Y3964" s="6"/>
      <c r="Z3964" s="43"/>
      <c r="AA3964" s="43"/>
      <c r="AB3964" s="43" t="s">
        <v>339</v>
      </c>
      <c r="AC3964" s="6" t="s">
        <v>339</v>
      </c>
      <c r="AD3964" s="6"/>
      <c r="AE3964" s="6"/>
      <c r="AF3964" s="6"/>
      <c r="AG3964" s="6"/>
      <c r="AH3964" s="6"/>
      <c r="AI3964" s="6"/>
      <c r="AJ3964" s="6"/>
      <c r="AK3964" s="6"/>
      <c r="AL3964" s="6"/>
      <c r="AM3964" s="6"/>
      <c r="AN3964" s="6"/>
      <c r="AO3964" s="6"/>
      <c r="AP3964" s="6"/>
      <c r="AQ3964" s="6"/>
      <c r="AR3964" s="6"/>
    </row>
    <row r="3965">
      <c r="A3965" s="6"/>
      <c r="B3965" s="6"/>
      <c r="C3965" s="6"/>
      <c r="D3965" s="6"/>
      <c r="E3965" s="6"/>
      <c r="F3965" s="6" t="s">
        <v>96</v>
      </c>
      <c r="G3965" s="6"/>
      <c r="H3965" s="6" t="b">
        <v>0</v>
      </c>
      <c r="I3965" s="6" t="b">
        <v>0</v>
      </c>
      <c r="J3965" s="6" t="b">
        <v>0</v>
      </c>
      <c r="K3965" s="106"/>
      <c r="L3965" s="43"/>
      <c r="M3965" s="24"/>
      <c r="N3965" s="6"/>
      <c r="O3965" s="6" t="b">
        <v>0</v>
      </c>
      <c r="P3965" s="6"/>
      <c r="Q3965" s="6"/>
      <c r="R3965" s="6"/>
      <c r="S3965" s="6"/>
      <c r="T3965" s="6"/>
      <c r="U3965" s="6"/>
      <c r="V3965" s="6"/>
      <c r="W3965" s="6"/>
      <c r="X3965" s="6"/>
      <c r="Y3965" s="6"/>
      <c r="Z3965" s="43"/>
      <c r="AA3965" s="43"/>
      <c r="AB3965" s="43" t="s">
        <v>339</v>
      </c>
      <c r="AC3965" s="6" t="s">
        <v>339</v>
      </c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</row>
    <row r="3966">
      <c r="A3966" s="6"/>
      <c r="B3966" s="6"/>
      <c r="C3966" s="6"/>
      <c r="D3966" s="6"/>
      <c r="E3966" s="6"/>
      <c r="F3966" s="6" t="s">
        <v>96</v>
      </c>
      <c r="G3966" s="6"/>
      <c r="H3966" s="6" t="b">
        <v>0</v>
      </c>
      <c r="I3966" s="6" t="b">
        <v>0</v>
      </c>
      <c r="J3966" s="6" t="b">
        <v>0</v>
      </c>
      <c r="K3966" s="106"/>
      <c r="L3966" s="43"/>
      <c r="M3966" s="24"/>
      <c r="N3966" s="6"/>
      <c r="O3966" s="6" t="b">
        <v>0</v>
      </c>
      <c r="P3966" s="6"/>
      <c r="Q3966" s="6"/>
      <c r="R3966" s="6"/>
      <c r="S3966" s="6"/>
      <c r="T3966" s="6"/>
      <c r="U3966" s="6"/>
      <c r="V3966" s="6"/>
      <c r="W3966" s="6"/>
      <c r="X3966" s="6"/>
      <c r="Y3966" s="6"/>
      <c r="Z3966" s="43"/>
      <c r="AA3966" s="43"/>
      <c r="AB3966" s="43" t="s">
        <v>339</v>
      </c>
      <c r="AC3966" s="6" t="s">
        <v>339</v>
      </c>
      <c r="AD3966" s="6"/>
      <c r="AE3966" s="6"/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</row>
    <row r="3967">
      <c r="A3967" s="6"/>
      <c r="B3967" s="6"/>
      <c r="C3967" s="6"/>
      <c r="D3967" s="6"/>
      <c r="E3967" s="6"/>
      <c r="F3967" s="6" t="s">
        <v>96</v>
      </c>
      <c r="G3967" s="6"/>
      <c r="H3967" s="6" t="b">
        <v>0</v>
      </c>
      <c r="I3967" s="6" t="b">
        <v>0</v>
      </c>
      <c r="J3967" s="6" t="b">
        <v>0</v>
      </c>
      <c r="K3967" s="106"/>
      <c r="L3967" s="43"/>
      <c r="M3967" s="24"/>
      <c r="N3967" s="6"/>
      <c r="O3967" s="6" t="b">
        <v>0</v>
      </c>
      <c r="P3967" s="6"/>
      <c r="Q3967" s="6"/>
      <c r="R3967" s="6"/>
      <c r="S3967" s="6"/>
      <c r="T3967" s="6"/>
      <c r="U3967" s="6"/>
      <c r="V3967" s="6"/>
      <c r="W3967" s="6"/>
      <c r="X3967" s="6"/>
      <c r="Y3967" s="6"/>
      <c r="Z3967" s="43"/>
      <c r="AA3967" s="43"/>
      <c r="AB3967" s="43" t="s">
        <v>339</v>
      </c>
      <c r="AC3967" s="6" t="s">
        <v>339</v>
      </c>
      <c r="AD3967" s="6"/>
      <c r="AE3967" s="6"/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</row>
    <row r="3968">
      <c r="A3968" s="6"/>
      <c r="B3968" s="6"/>
      <c r="C3968" s="6"/>
      <c r="D3968" s="6"/>
      <c r="E3968" s="6"/>
      <c r="F3968" s="6" t="s">
        <v>96</v>
      </c>
      <c r="G3968" s="6"/>
      <c r="H3968" s="6" t="b">
        <v>0</v>
      </c>
      <c r="I3968" s="6" t="b">
        <v>0</v>
      </c>
      <c r="J3968" s="6" t="b">
        <v>0</v>
      </c>
      <c r="K3968" s="106"/>
      <c r="L3968" s="43"/>
      <c r="M3968" s="24"/>
      <c r="N3968" s="6"/>
      <c r="O3968" s="6" t="b">
        <v>0</v>
      </c>
      <c r="P3968" s="6"/>
      <c r="Q3968" s="6"/>
      <c r="R3968" s="6"/>
      <c r="S3968" s="6"/>
      <c r="T3968" s="6"/>
      <c r="U3968" s="6"/>
      <c r="V3968" s="6"/>
      <c r="W3968" s="6"/>
      <c r="X3968" s="6"/>
      <c r="Y3968" s="6"/>
      <c r="Z3968" s="43"/>
      <c r="AA3968" s="43"/>
      <c r="AB3968" s="43" t="s">
        <v>339</v>
      </c>
      <c r="AC3968" s="6" t="s">
        <v>339</v>
      </c>
      <c r="AD3968" s="6"/>
      <c r="AE3968" s="6"/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</row>
    <row r="3969">
      <c r="A3969" s="6"/>
      <c r="B3969" s="6"/>
      <c r="C3969" s="6"/>
      <c r="D3969" s="6"/>
      <c r="E3969" s="6"/>
      <c r="F3969" s="6" t="s">
        <v>96</v>
      </c>
      <c r="G3969" s="6"/>
      <c r="H3969" s="6" t="b">
        <v>0</v>
      </c>
      <c r="I3969" s="6" t="b">
        <v>0</v>
      </c>
      <c r="J3969" s="6" t="b">
        <v>0</v>
      </c>
      <c r="K3969" s="106"/>
      <c r="L3969" s="43"/>
      <c r="M3969" s="24"/>
      <c r="N3969" s="6"/>
      <c r="O3969" s="6" t="b">
        <v>0</v>
      </c>
      <c r="P3969" s="6"/>
      <c r="Q3969" s="6"/>
      <c r="R3969" s="6"/>
      <c r="S3969" s="6"/>
      <c r="T3969" s="6"/>
      <c r="U3969" s="6"/>
      <c r="V3969" s="6"/>
      <c r="W3969" s="6"/>
      <c r="X3969" s="6"/>
      <c r="Y3969" s="6"/>
      <c r="Z3969" s="43"/>
      <c r="AA3969" s="43"/>
      <c r="AB3969" s="43" t="s">
        <v>339</v>
      </c>
      <c r="AC3969" s="6" t="s">
        <v>339</v>
      </c>
      <c r="AD3969" s="6"/>
      <c r="AE3969" s="6"/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</row>
    <row r="3970">
      <c r="A3970" s="6"/>
      <c r="B3970" s="6"/>
      <c r="C3970" s="6"/>
      <c r="D3970" s="6"/>
      <c r="E3970" s="6"/>
      <c r="F3970" s="6" t="s">
        <v>96</v>
      </c>
      <c r="G3970" s="6"/>
      <c r="H3970" s="6" t="b">
        <v>0</v>
      </c>
      <c r="I3970" s="6" t="b">
        <v>0</v>
      </c>
      <c r="J3970" s="6" t="b">
        <v>0</v>
      </c>
      <c r="K3970" s="106"/>
      <c r="L3970" s="43"/>
      <c r="M3970" s="24"/>
      <c r="N3970" s="6"/>
      <c r="O3970" s="6" t="b">
        <v>0</v>
      </c>
      <c r="P3970" s="6"/>
      <c r="Q3970" s="6"/>
      <c r="R3970" s="6"/>
      <c r="S3970" s="6"/>
      <c r="T3970" s="6"/>
      <c r="U3970" s="6"/>
      <c r="V3970" s="6"/>
      <c r="W3970" s="6"/>
      <c r="X3970" s="6"/>
      <c r="Y3970" s="6"/>
      <c r="Z3970" s="43"/>
      <c r="AA3970" s="43"/>
      <c r="AB3970" s="43" t="s">
        <v>339</v>
      </c>
      <c r="AC3970" s="6" t="s">
        <v>339</v>
      </c>
      <c r="AD3970" s="6"/>
      <c r="AE3970" s="6"/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</row>
    <row r="3971">
      <c r="A3971" s="6"/>
      <c r="B3971" s="6"/>
      <c r="C3971" s="6"/>
      <c r="D3971" s="6"/>
      <c r="E3971" s="6"/>
      <c r="F3971" s="6" t="s">
        <v>96</v>
      </c>
      <c r="G3971" s="6"/>
      <c r="H3971" s="6" t="b">
        <v>0</v>
      </c>
      <c r="I3971" s="6" t="b">
        <v>0</v>
      </c>
      <c r="J3971" s="6" t="b">
        <v>0</v>
      </c>
      <c r="K3971" s="106"/>
      <c r="L3971" s="43"/>
      <c r="M3971" s="24"/>
      <c r="N3971" s="6"/>
      <c r="O3971" s="6" t="b">
        <v>0</v>
      </c>
      <c r="P3971" s="6"/>
      <c r="Q3971" s="6"/>
      <c r="R3971" s="6"/>
      <c r="S3971" s="6"/>
      <c r="T3971" s="6"/>
      <c r="U3971" s="6"/>
      <c r="V3971" s="6"/>
      <c r="W3971" s="6"/>
      <c r="X3971" s="6"/>
      <c r="Y3971" s="6"/>
      <c r="Z3971" s="43"/>
      <c r="AA3971" s="43"/>
      <c r="AB3971" s="43" t="s">
        <v>339</v>
      </c>
      <c r="AC3971" s="6" t="s">
        <v>339</v>
      </c>
      <c r="AD3971" s="6"/>
      <c r="AE3971" s="6"/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</row>
    <row r="3972">
      <c r="A3972" s="6"/>
      <c r="B3972" s="6"/>
      <c r="C3972" s="6"/>
      <c r="D3972" s="6"/>
      <c r="E3972" s="6"/>
      <c r="F3972" s="6" t="s">
        <v>96</v>
      </c>
      <c r="G3972" s="6"/>
      <c r="H3972" s="6" t="b">
        <v>0</v>
      </c>
      <c r="I3972" s="6" t="b">
        <v>0</v>
      </c>
      <c r="J3972" s="6" t="b">
        <v>0</v>
      </c>
      <c r="K3972" s="106"/>
      <c r="L3972" s="43"/>
      <c r="M3972" s="24"/>
      <c r="N3972" s="6"/>
      <c r="O3972" s="6" t="b">
        <v>0</v>
      </c>
      <c r="P3972" s="6"/>
      <c r="Q3972" s="6"/>
      <c r="R3972" s="6"/>
      <c r="S3972" s="6"/>
      <c r="T3972" s="6"/>
      <c r="U3972" s="6"/>
      <c r="V3972" s="6"/>
      <c r="W3972" s="6"/>
      <c r="X3972" s="6"/>
      <c r="Y3972" s="6"/>
      <c r="Z3972" s="43"/>
      <c r="AA3972" s="43"/>
      <c r="AB3972" s="43" t="s">
        <v>339</v>
      </c>
      <c r="AC3972" s="6" t="s">
        <v>339</v>
      </c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</row>
    <row r="3973">
      <c r="A3973" s="6"/>
      <c r="B3973" s="6"/>
      <c r="C3973" s="6"/>
      <c r="D3973" s="6"/>
      <c r="E3973" s="6"/>
      <c r="F3973" s="6" t="s">
        <v>96</v>
      </c>
      <c r="G3973" s="6"/>
      <c r="H3973" s="6" t="b">
        <v>0</v>
      </c>
      <c r="I3973" s="6" t="b">
        <v>0</v>
      </c>
      <c r="J3973" s="6" t="b">
        <v>0</v>
      </c>
      <c r="K3973" s="106"/>
      <c r="L3973" s="43"/>
      <c r="M3973" s="24"/>
      <c r="N3973" s="6"/>
      <c r="O3973" s="6" t="b">
        <v>0</v>
      </c>
      <c r="P3973" s="6"/>
      <c r="Q3973" s="6"/>
      <c r="R3973" s="6"/>
      <c r="S3973" s="6"/>
      <c r="T3973" s="6"/>
      <c r="U3973" s="6"/>
      <c r="V3973" s="6"/>
      <c r="W3973" s="6"/>
      <c r="X3973" s="6"/>
      <c r="Y3973" s="6"/>
      <c r="Z3973" s="43"/>
      <c r="AA3973" s="43"/>
      <c r="AB3973" s="43" t="s">
        <v>339</v>
      </c>
      <c r="AC3973" s="6" t="s">
        <v>339</v>
      </c>
      <c r="AD3973" s="6"/>
      <c r="AE3973" s="6"/>
      <c r="AF3973" s="6"/>
      <c r="AG3973" s="6"/>
      <c r="AH3973" s="6"/>
      <c r="AI3973" s="6"/>
      <c r="AJ3973" s="6"/>
      <c r="AK3973" s="6"/>
      <c r="AL3973" s="6"/>
      <c r="AM3973" s="6"/>
      <c r="AN3973" s="6"/>
      <c r="AO3973" s="6"/>
      <c r="AP3973" s="6"/>
      <c r="AQ3973" s="6"/>
      <c r="AR3973" s="6"/>
    </row>
    <row r="3974">
      <c r="A3974" s="6"/>
      <c r="B3974" s="6"/>
      <c r="C3974" s="6"/>
      <c r="D3974" s="6"/>
      <c r="E3974" s="6"/>
      <c r="F3974" s="6" t="s">
        <v>96</v>
      </c>
      <c r="G3974" s="6"/>
      <c r="H3974" s="6" t="b">
        <v>0</v>
      </c>
      <c r="I3974" s="6" t="b">
        <v>0</v>
      </c>
      <c r="J3974" s="6" t="b">
        <v>0</v>
      </c>
      <c r="K3974" s="106"/>
      <c r="L3974" s="43"/>
      <c r="M3974" s="24"/>
      <c r="N3974" s="6"/>
      <c r="O3974" s="6" t="b">
        <v>0</v>
      </c>
      <c r="P3974" s="6"/>
      <c r="Q3974" s="6"/>
      <c r="R3974" s="6"/>
      <c r="S3974" s="6"/>
      <c r="T3974" s="6"/>
      <c r="U3974" s="6"/>
      <c r="V3974" s="6"/>
      <c r="W3974" s="6"/>
      <c r="X3974" s="6"/>
      <c r="Y3974" s="6"/>
      <c r="Z3974" s="43"/>
      <c r="AA3974" s="43"/>
      <c r="AB3974" s="43" t="s">
        <v>339</v>
      </c>
      <c r="AC3974" s="6" t="s">
        <v>339</v>
      </c>
      <c r="AD3974" s="6"/>
      <c r="AE3974" s="6"/>
      <c r="AF3974" s="6"/>
      <c r="AG3974" s="6"/>
      <c r="AH3974" s="6"/>
      <c r="AI3974" s="6"/>
      <c r="AJ3974" s="6"/>
      <c r="AK3974" s="6"/>
      <c r="AL3974" s="6"/>
      <c r="AM3974" s="6"/>
      <c r="AN3974" s="6"/>
      <c r="AO3974" s="6"/>
      <c r="AP3974" s="6"/>
      <c r="AQ3974" s="6"/>
      <c r="AR3974" s="6"/>
    </row>
    <row r="3975">
      <c r="A3975" s="6"/>
      <c r="B3975" s="6"/>
      <c r="C3975" s="6"/>
      <c r="D3975" s="6"/>
      <c r="E3975" s="6"/>
      <c r="F3975" s="6" t="s">
        <v>96</v>
      </c>
      <c r="G3975" s="6"/>
      <c r="H3975" s="6" t="b">
        <v>0</v>
      </c>
      <c r="I3975" s="6" t="b">
        <v>0</v>
      </c>
      <c r="J3975" s="6" t="b">
        <v>0</v>
      </c>
      <c r="K3975" s="106"/>
      <c r="L3975" s="43"/>
      <c r="M3975" s="24"/>
      <c r="N3975" s="6"/>
      <c r="O3975" s="6" t="b">
        <v>0</v>
      </c>
      <c r="P3975" s="6"/>
      <c r="Q3975" s="6"/>
      <c r="R3975" s="6"/>
      <c r="S3975" s="6"/>
      <c r="T3975" s="6"/>
      <c r="U3975" s="6"/>
      <c r="V3975" s="6"/>
      <c r="W3975" s="6"/>
      <c r="X3975" s="6"/>
      <c r="Y3975" s="6"/>
      <c r="Z3975" s="43"/>
      <c r="AA3975" s="43"/>
      <c r="AB3975" s="43" t="s">
        <v>339</v>
      </c>
      <c r="AC3975" s="6" t="s">
        <v>339</v>
      </c>
      <c r="AD3975" s="6"/>
      <c r="AE3975" s="6"/>
      <c r="AF3975" s="6"/>
      <c r="AG3975" s="6"/>
      <c r="AH3975" s="6"/>
      <c r="AI3975" s="6"/>
      <c r="AJ3975" s="6"/>
      <c r="AK3975" s="6"/>
      <c r="AL3975" s="6"/>
      <c r="AM3975" s="6"/>
      <c r="AN3975" s="6"/>
      <c r="AO3975" s="6"/>
      <c r="AP3975" s="6"/>
      <c r="AQ3975" s="6"/>
      <c r="AR3975" s="6"/>
    </row>
    <row r="3976">
      <c r="A3976" s="6"/>
      <c r="B3976" s="6"/>
      <c r="C3976" s="6"/>
      <c r="D3976" s="6"/>
      <c r="E3976" s="6"/>
      <c r="F3976" s="6" t="s">
        <v>96</v>
      </c>
      <c r="G3976" s="6"/>
      <c r="H3976" s="6" t="b">
        <v>0</v>
      </c>
      <c r="I3976" s="6" t="b">
        <v>0</v>
      </c>
      <c r="J3976" s="6" t="b">
        <v>0</v>
      </c>
      <c r="K3976" s="106"/>
      <c r="L3976" s="43"/>
      <c r="M3976" s="24"/>
      <c r="N3976" s="6"/>
      <c r="O3976" s="6" t="b">
        <v>0</v>
      </c>
      <c r="P3976" s="6"/>
      <c r="Q3976" s="6"/>
      <c r="R3976" s="6"/>
      <c r="S3976" s="6"/>
      <c r="T3976" s="6"/>
      <c r="U3976" s="6"/>
      <c r="V3976" s="6"/>
      <c r="W3976" s="6"/>
      <c r="X3976" s="6"/>
      <c r="Y3976" s="6"/>
      <c r="Z3976" s="43"/>
      <c r="AA3976" s="43"/>
      <c r="AB3976" s="43" t="s">
        <v>339</v>
      </c>
      <c r="AC3976" s="6" t="s">
        <v>339</v>
      </c>
      <c r="AD3976" s="6"/>
      <c r="AE3976" s="6"/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</row>
    <row r="3977">
      <c r="A3977" s="6"/>
      <c r="B3977" s="6"/>
      <c r="C3977" s="6"/>
      <c r="D3977" s="6"/>
      <c r="E3977" s="6"/>
      <c r="F3977" s="6" t="s">
        <v>96</v>
      </c>
      <c r="G3977" s="6"/>
      <c r="H3977" s="6" t="b">
        <v>0</v>
      </c>
      <c r="I3977" s="6" t="b">
        <v>0</v>
      </c>
      <c r="J3977" s="6" t="b">
        <v>0</v>
      </c>
      <c r="K3977" s="106"/>
      <c r="L3977" s="43"/>
      <c r="M3977" s="24"/>
      <c r="N3977" s="6"/>
      <c r="O3977" s="6" t="b">
        <v>0</v>
      </c>
      <c r="P3977" s="6"/>
      <c r="Q3977" s="6"/>
      <c r="R3977" s="6"/>
      <c r="S3977" s="6"/>
      <c r="T3977" s="6"/>
      <c r="U3977" s="6"/>
      <c r="V3977" s="6"/>
      <c r="W3977" s="6"/>
      <c r="X3977" s="6"/>
      <c r="Y3977" s="6"/>
      <c r="Z3977" s="43"/>
      <c r="AA3977" s="43"/>
      <c r="AB3977" s="43" t="s">
        <v>339</v>
      </c>
      <c r="AC3977" s="6" t="s">
        <v>339</v>
      </c>
      <c r="AD3977" s="6"/>
      <c r="AE3977" s="6"/>
      <c r="AF3977" s="6"/>
      <c r="AG3977" s="6"/>
      <c r="AH3977" s="6"/>
      <c r="AI3977" s="6"/>
      <c r="AJ3977" s="6"/>
      <c r="AK3977" s="6"/>
      <c r="AL3977" s="6"/>
      <c r="AM3977" s="6"/>
      <c r="AN3977" s="6"/>
      <c r="AO3977" s="6"/>
      <c r="AP3977" s="6"/>
      <c r="AQ3977" s="6"/>
      <c r="AR3977" s="6"/>
    </row>
    <row r="3978">
      <c r="A3978" s="6"/>
      <c r="B3978" s="6"/>
      <c r="C3978" s="6"/>
      <c r="D3978" s="6"/>
      <c r="E3978" s="6"/>
      <c r="F3978" s="6" t="s">
        <v>96</v>
      </c>
      <c r="G3978" s="6"/>
      <c r="H3978" s="6" t="b">
        <v>0</v>
      </c>
      <c r="I3978" s="6" t="b">
        <v>0</v>
      </c>
      <c r="J3978" s="6" t="b">
        <v>0</v>
      </c>
      <c r="K3978" s="106"/>
      <c r="L3978" s="43"/>
      <c r="M3978" s="24"/>
      <c r="N3978" s="6"/>
      <c r="O3978" s="6" t="b">
        <v>0</v>
      </c>
      <c r="P3978" s="6"/>
      <c r="Q3978" s="6"/>
      <c r="R3978" s="6"/>
      <c r="S3978" s="6"/>
      <c r="T3978" s="6"/>
      <c r="U3978" s="6"/>
      <c r="V3978" s="6"/>
      <c r="W3978" s="6"/>
      <c r="X3978" s="6"/>
      <c r="Y3978" s="6"/>
      <c r="Z3978" s="43"/>
      <c r="AA3978" s="43"/>
      <c r="AB3978" s="43" t="s">
        <v>339</v>
      </c>
      <c r="AC3978" s="6" t="s">
        <v>339</v>
      </c>
      <c r="AD3978" s="6"/>
      <c r="AE3978" s="6"/>
      <c r="AF3978" s="6"/>
      <c r="AG3978" s="6"/>
      <c r="AH3978" s="6"/>
      <c r="AI3978" s="6"/>
      <c r="AJ3978" s="6"/>
      <c r="AK3978" s="6"/>
      <c r="AL3978" s="6"/>
      <c r="AM3978" s="6"/>
      <c r="AN3978" s="6"/>
      <c r="AO3978" s="6"/>
      <c r="AP3978" s="6"/>
      <c r="AQ3978" s="6"/>
      <c r="AR3978" s="6"/>
    </row>
    <row r="3979">
      <c r="A3979" s="6"/>
      <c r="B3979" s="6"/>
      <c r="C3979" s="6"/>
      <c r="D3979" s="6"/>
      <c r="E3979" s="6"/>
      <c r="F3979" s="6" t="s">
        <v>96</v>
      </c>
      <c r="G3979" s="6"/>
      <c r="H3979" s="6" t="b">
        <v>0</v>
      </c>
      <c r="I3979" s="6" t="b">
        <v>0</v>
      </c>
      <c r="J3979" s="6" t="b">
        <v>0</v>
      </c>
      <c r="K3979" s="106"/>
      <c r="L3979" s="43"/>
      <c r="M3979" s="24"/>
      <c r="N3979" s="6"/>
      <c r="O3979" s="6" t="b">
        <v>0</v>
      </c>
      <c r="P3979" s="6"/>
      <c r="Q3979" s="6"/>
      <c r="R3979" s="6"/>
      <c r="S3979" s="6"/>
      <c r="T3979" s="6"/>
      <c r="U3979" s="6"/>
      <c r="V3979" s="6"/>
      <c r="W3979" s="6"/>
      <c r="X3979" s="6"/>
      <c r="Y3979" s="6"/>
      <c r="Z3979" s="43"/>
      <c r="AA3979" s="43"/>
      <c r="AB3979" s="43" t="s">
        <v>339</v>
      </c>
      <c r="AC3979" s="6" t="s">
        <v>339</v>
      </c>
      <c r="AD3979" s="6"/>
      <c r="AE3979" s="6"/>
      <c r="AF3979" s="6"/>
      <c r="AG3979" s="6"/>
      <c r="AH3979" s="6"/>
      <c r="AI3979" s="6"/>
      <c r="AJ3979" s="6"/>
      <c r="AK3979" s="6"/>
      <c r="AL3979" s="6"/>
      <c r="AM3979" s="6"/>
      <c r="AN3979" s="6"/>
      <c r="AO3979" s="6"/>
      <c r="AP3979" s="6"/>
      <c r="AQ3979" s="6"/>
      <c r="AR3979" s="6"/>
    </row>
    <row r="3980">
      <c r="A3980" s="6"/>
      <c r="B3980" s="6"/>
      <c r="C3980" s="6"/>
      <c r="D3980" s="6"/>
      <c r="E3980" s="6"/>
      <c r="F3980" s="6" t="s">
        <v>96</v>
      </c>
      <c r="G3980" s="6"/>
      <c r="H3980" s="6" t="b">
        <v>0</v>
      </c>
      <c r="I3980" s="6" t="b">
        <v>0</v>
      </c>
      <c r="J3980" s="6" t="b">
        <v>0</v>
      </c>
      <c r="K3980" s="106"/>
      <c r="L3980" s="43"/>
      <c r="M3980" s="24"/>
      <c r="N3980" s="6"/>
      <c r="O3980" s="6" t="b">
        <v>0</v>
      </c>
      <c r="P3980" s="6"/>
      <c r="Q3980" s="6"/>
      <c r="R3980" s="6"/>
      <c r="S3980" s="6"/>
      <c r="T3980" s="6"/>
      <c r="U3980" s="6"/>
      <c r="V3980" s="6"/>
      <c r="W3980" s="6"/>
      <c r="X3980" s="6"/>
      <c r="Y3980" s="6"/>
      <c r="Z3980" s="43"/>
      <c r="AA3980" s="43"/>
      <c r="AB3980" s="43" t="s">
        <v>339</v>
      </c>
      <c r="AC3980" s="6" t="s">
        <v>339</v>
      </c>
      <c r="AD3980" s="6"/>
      <c r="AE3980" s="6"/>
      <c r="AF3980" s="6"/>
      <c r="AG3980" s="6"/>
      <c r="AH3980" s="6"/>
      <c r="AI3980" s="6"/>
      <c r="AJ3980" s="6"/>
      <c r="AK3980" s="6"/>
      <c r="AL3980" s="6"/>
      <c r="AM3980" s="6"/>
      <c r="AN3980" s="6"/>
      <c r="AO3980" s="6"/>
      <c r="AP3980" s="6"/>
      <c r="AQ3980" s="6"/>
      <c r="AR3980" s="6"/>
    </row>
    <row r="3981">
      <c r="A3981" s="6"/>
      <c r="B3981" s="6"/>
      <c r="C3981" s="6"/>
      <c r="D3981" s="6"/>
      <c r="E3981" s="6"/>
      <c r="F3981" s="6" t="s">
        <v>96</v>
      </c>
      <c r="G3981" s="6"/>
      <c r="H3981" s="6" t="b">
        <v>0</v>
      </c>
      <c r="I3981" s="6" t="b">
        <v>0</v>
      </c>
      <c r="J3981" s="6" t="b">
        <v>0</v>
      </c>
      <c r="K3981" s="106"/>
      <c r="L3981" s="43"/>
      <c r="M3981" s="24"/>
      <c r="N3981" s="6"/>
      <c r="O3981" s="6" t="b">
        <v>0</v>
      </c>
      <c r="P3981" s="6"/>
      <c r="Q3981" s="6"/>
      <c r="R3981" s="6"/>
      <c r="S3981" s="6"/>
      <c r="T3981" s="6"/>
      <c r="U3981" s="6"/>
      <c r="V3981" s="6"/>
      <c r="W3981" s="6"/>
      <c r="X3981" s="6"/>
      <c r="Y3981" s="6"/>
      <c r="Z3981" s="43"/>
      <c r="AA3981" s="43"/>
      <c r="AB3981" s="43" t="s">
        <v>339</v>
      </c>
      <c r="AC3981" s="6" t="s">
        <v>339</v>
      </c>
      <c r="AD3981" s="6"/>
      <c r="AE3981" s="6"/>
      <c r="AF3981" s="6"/>
      <c r="AG3981" s="6"/>
      <c r="AH3981" s="6"/>
      <c r="AI3981" s="6"/>
      <c r="AJ3981" s="6"/>
      <c r="AK3981" s="6"/>
      <c r="AL3981" s="6"/>
      <c r="AM3981" s="6"/>
      <c r="AN3981" s="6"/>
      <c r="AO3981" s="6"/>
      <c r="AP3981" s="6"/>
      <c r="AQ3981" s="6"/>
      <c r="AR3981" s="6"/>
    </row>
    <row r="3982">
      <c r="A3982" s="6"/>
      <c r="B3982" s="6"/>
      <c r="C3982" s="6"/>
      <c r="D3982" s="6"/>
      <c r="E3982" s="6"/>
      <c r="F3982" s="6" t="s">
        <v>96</v>
      </c>
      <c r="G3982" s="6"/>
      <c r="H3982" s="6" t="b">
        <v>0</v>
      </c>
      <c r="I3982" s="6" t="b">
        <v>0</v>
      </c>
      <c r="J3982" s="6" t="b">
        <v>0</v>
      </c>
      <c r="K3982" s="106"/>
      <c r="L3982" s="43"/>
      <c r="M3982" s="24"/>
      <c r="N3982" s="6"/>
      <c r="O3982" s="6" t="b">
        <v>0</v>
      </c>
      <c r="P3982" s="6"/>
      <c r="Q3982" s="6"/>
      <c r="R3982" s="6"/>
      <c r="S3982" s="6"/>
      <c r="T3982" s="6"/>
      <c r="U3982" s="6"/>
      <c r="V3982" s="6"/>
      <c r="W3982" s="6"/>
      <c r="X3982" s="6"/>
      <c r="Y3982" s="6"/>
      <c r="Z3982" s="43"/>
      <c r="AA3982" s="43"/>
      <c r="AB3982" s="43" t="s">
        <v>339</v>
      </c>
      <c r="AC3982" s="6" t="s">
        <v>339</v>
      </c>
      <c r="AD3982" s="6"/>
      <c r="AE3982" s="6"/>
      <c r="AF3982" s="6"/>
      <c r="AG3982" s="6"/>
      <c r="AH3982" s="6"/>
      <c r="AI3982" s="6"/>
      <c r="AJ3982" s="6"/>
      <c r="AK3982" s="6"/>
      <c r="AL3982" s="6"/>
      <c r="AM3982" s="6"/>
      <c r="AN3982" s="6"/>
      <c r="AO3982" s="6"/>
      <c r="AP3982" s="6"/>
      <c r="AQ3982" s="6"/>
      <c r="AR3982" s="6"/>
    </row>
    <row r="3983">
      <c r="A3983" s="6"/>
      <c r="B3983" s="6"/>
      <c r="C3983" s="6"/>
      <c r="D3983" s="6"/>
      <c r="E3983" s="6"/>
      <c r="F3983" s="6" t="s">
        <v>96</v>
      </c>
      <c r="G3983" s="6"/>
      <c r="H3983" s="6" t="b">
        <v>0</v>
      </c>
      <c r="I3983" s="6" t="b">
        <v>0</v>
      </c>
      <c r="J3983" s="6" t="b">
        <v>0</v>
      </c>
      <c r="K3983" s="106"/>
      <c r="L3983" s="43"/>
      <c r="M3983" s="24"/>
      <c r="N3983" s="6"/>
      <c r="O3983" s="6" t="b">
        <v>0</v>
      </c>
      <c r="P3983" s="6"/>
      <c r="Q3983" s="6"/>
      <c r="R3983" s="6"/>
      <c r="S3983" s="6"/>
      <c r="T3983" s="6"/>
      <c r="U3983" s="6"/>
      <c r="V3983" s="6"/>
      <c r="W3983" s="6"/>
      <c r="X3983" s="6"/>
      <c r="Y3983" s="6"/>
      <c r="Z3983" s="43"/>
      <c r="AA3983" s="43"/>
      <c r="AB3983" s="43" t="s">
        <v>339</v>
      </c>
      <c r="AC3983" s="6" t="s">
        <v>339</v>
      </c>
      <c r="AD3983" s="6"/>
      <c r="AE3983" s="6"/>
      <c r="AF3983" s="6"/>
      <c r="AG3983" s="6"/>
      <c r="AH3983" s="6"/>
      <c r="AI3983" s="6"/>
      <c r="AJ3983" s="6"/>
      <c r="AK3983" s="6"/>
      <c r="AL3983" s="6"/>
      <c r="AM3983" s="6"/>
      <c r="AN3983" s="6"/>
      <c r="AO3983" s="6"/>
      <c r="AP3983" s="6"/>
      <c r="AQ3983" s="6"/>
      <c r="AR3983" s="6"/>
    </row>
    <row r="3984">
      <c r="A3984" s="6"/>
      <c r="B3984" s="6"/>
      <c r="C3984" s="6"/>
      <c r="D3984" s="6"/>
      <c r="E3984" s="6"/>
      <c r="F3984" s="6" t="s">
        <v>96</v>
      </c>
      <c r="G3984" s="6"/>
      <c r="H3984" s="6" t="b">
        <v>0</v>
      </c>
      <c r="I3984" s="6" t="b">
        <v>0</v>
      </c>
      <c r="J3984" s="6" t="b">
        <v>0</v>
      </c>
      <c r="K3984" s="106"/>
      <c r="L3984" s="43"/>
      <c r="M3984" s="24"/>
      <c r="N3984" s="6"/>
      <c r="O3984" s="6" t="b">
        <v>0</v>
      </c>
      <c r="P3984" s="6"/>
      <c r="Q3984" s="6"/>
      <c r="R3984" s="6"/>
      <c r="S3984" s="6"/>
      <c r="T3984" s="6"/>
      <c r="U3984" s="6"/>
      <c r="V3984" s="6"/>
      <c r="W3984" s="6"/>
      <c r="X3984" s="6"/>
      <c r="Y3984" s="6"/>
      <c r="Z3984" s="43"/>
      <c r="AA3984" s="43"/>
      <c r="AB3984" s="43" t="s">
        <v>339</v>
      </c>
      <c r="AC3984" s="6" t="s">
        <v>339</v>
      </c>
      <c r="AD3984" s="6"/>
      <c r="AE3984" s="6"/>
      <c r="AF3984" s="6"/>
      <c r="AG3984" s="6"/>
      <c r="AH3984" s="6"/>
      <c r="AI3984" s="6"/>
      <c r="AJ3984" s="6"/>
      <c r="AK3984" s="6"/>
      <c r="AL3984" s="6"/>
      <c r="AM3984" s="6"/>
      <c r="AN3984" s="6"/>
      <c r="AO3984" s="6"/>
      <c r="AP3984" s="6"/>
      <c r="AQ3984" s="6"/>
      <c r="AR3984" s="6"/>
    </row>
    <row r="3985">
      <c r="A3985" s="6"/>
      <c r="B3985" s="6"/>
      <c r="C3985" s="6"/>
      <c r="D3985" s="6"/>
      <c r="E3985" s="6"/>
      <c r="F3985" s="6" t="s">
        <v>96</v>
      </c>
      <c r="G3985" s="6"/>
      <c r="H3985" s="6" t="b">
        <v>0</v>
      </c>
      <c r="I3985" s="6" t="b">
        <v>0</v>
      </c>
      <c r="J3985" s="6" t="b">
        <v>0</v>
      </c>
      <c r="K3985" s="106"/>
      <c r="L3985" s="43"/>
      <c r="M3985" s="24"/>
      <c r="N3985" s="6"/>
      <c r="O3985" s="6" t="b">
        <v>0</v>
      </c>
      <c r="P3985" s="6"/>
      <c r="Q3985" s="6"/>
      <c r="R3985" s="6"/>
      <c r="S3985" s="6"/>
      <c r="T3985" s="6"/>
      <c r="U3985" s="6"/>
      <c r="V3985" s="6"/>
      <c r="W3985" s="6"/>
      <c r="X3985" s="6"/>
      <c r="Y3985" s="6"/>
      <c r="Z3985" s="43"/>
      <c r="AA3985" s="43"/>
      <c r="AB3985" s="43" t="s">
        <v>339</v>
      </c>
      <c r="AC3985" s="6" t="s">
        <v>339</v>
      </c>
      <c r="AD3985" s="6"/>
      <c r="AE3985" s="6"/>
      <c r="AF3985" s="6"/>
      <c r="AG3985" s="6"/>
      <c r="AH3985" s="6"/>
      <c r="AI3985" s="6"/>
      <c r="AJ3985" s="6"/>
      <c r="AK3985" s="6"/>
      <c r="AL3985" s="6"/>
      <c r="AM3985" s="6"/>
      <c r="AN3985" s="6"/>
      <c r="AO3985" s="6"/>
      <c r="AP3985" s="6"/>
      <c r="AQ3985" s="6"/>
      <c r="AR3985" s="6"/>
    </row>
    <row r="3986">
      <c r="A3986" s="6"/>
      <c r="B3986" s="6"/>
      <c r="C3986" s="6"/>
      <c r="D3986" s="6"/>
      <c r="E3986" s="6"/>
      <c r="F3986" s="6" t="s">
        <v>96</v>
      </c>
      <c r="G3986" s="6"/>
      <c r="H3986" s="6" t="b">
        <v>0</v>
      </c>
      <c r="I3986" s="6" t="b">
        <v>0</v>
      </c>
      <c r="J3986" s="6" t="b">
        <v>0</v>
      </c>
      <c r="K3986" s="106"/>
      <c r="L3986" s="43"/>
      <c r="M3986" s="24"/>
      <c r="N3986" s="6"/>
      <c r="O3986" s="6" t="b">
        <v>0</v>
      </c>
      <c r="P3986" s="6"/>
      <c r="Q3986" s="6"/>
      <c r="R3986" s="6"/>
      <c r="S3986" s="6"/>
      <c r="T3986" s="6"/>
      <c r="U3986" s="6"/>
      <c r="V3986" s="6"/>
      <c r="W3986" s="6"/>
      <c r="X3986" s="6"/>
      <c r="Y3986" s="6"/>
      <c r="Z3986" s="43"/>
      <c r="AA3986" s="43"/>
      <c r="AB3986" s="43" t="s">
        <v>339</v>
      </c>
      <c r="AC3986" s="6" t="s">
        <v>339</v>
      </c>
      <c r="AD3986" s="6"/>
      <c r="AE3986" s="6"/>
      <c r="AF3986" s="6"/>
      <c r="AG3986" s="6"/>
      <c r="AH3986" s="6"/>
      <c r="AI3986" s="6"/>
      <c r="AJ3986" s="6"/>
      <c r="AK3986" s="6"/>
      <c r="AL3986" s="6"/>
      <c r="AM3986" s="6"/>
      <c r="AN3986" s="6"/>
      <c r="AO3986" s="6"/>
      <c r="AP3986" s="6"/>
      <c r="AQ3986" s="6"/>
      <c r="AR3986" s="6"/>
    </row>
    <row r="3987">
      <c r="A3987" s="6"/>
      <c r="B3987" s="6"/>
      <c r="C3987" s="6"/>
      <c r="D3987" s="6"/>
      <c r="E3987" s="6"/>
      <c r="F3987" s="6" t="s">
        <v>96</v>
      </c>
      <c r="G3987" s="6"/>
      <c r="H3987" s="6" t="b">
        <v>0</v>
      </c>
      <c r="I3987" s="6" t="b">
        <v>0</v>
      </c>
      <c r="J3987" s="6" t="b">
        <v>0</v>
      </c>
      <c r="K3987" s="106"/>
      <c r="L3987" s="43"/>
      <c r="M3987" s="24"/>
      <c r="N3987" s="6"/>
      <c r="O3987" s="6" t="b">
        <v>0</v>
      </c>
      <c r="P3987" s="6"/>
      <c r="Q3987" s="6"/>
      <c r="R3987" s="6"/>
      <c r="S3987" s="6"/>
      <c r="T3987" s="6"/>
      <c r="U3987" s="6"/>
      <c r="V3987" s="6"/>
      <c r="W3987" s="6"/>
      <c r="X3987" s="6"/>
      <c r="Y3987" s="6"/>
      <c r="Z3987" s="43"/>
      <c r="AA3987" s="43"/>
      <c r="AB3987" s="43" t="s">
        <v>339</v>
      </c>
      <c r="AC3987" s="6" t="s">
        <v>339</v>
      </c>
      <c r="AD3987" s="6"/>
      <c r="AE3987" s="6"/>
      <c r="AF3987" s="6"/>
      <c r="AG3987" s="6"/>
      <c r="AH3987" s="6"/>
      <c r="AI3987" s="6"/>
      <c r="AJ3987" s="6"/>
      <c r="AK3987" s="6"/>
      <c r="AL3987" s="6"/>
      <c r="AM3987" s="6"/>
      <c r="AN3987" s="6"/>
      <c r="AO3987" s="6"/>
      <c r="AP3987" s="6"/>
      <c r="AQ3987" s="6"/>
      <c r="AR3987" s="6"/>
    </row>
    <row r="3988">
      <c r="A3988" s="6"/>
      <c r="B3988" s="6"/>
      <c r="C3988" s="6"/>
      <c r="D3988" s="6"/>
      <c r="E3988" s="6"/>
      <c r="F3988" s="6" t="s">
        <v>96</v>
      </c>
      <c r="G3988" s="6"/>
      <c r="H3988" s="6" t="b">
        <v>0</v>
      </c>
      <c r="I3988" s="6" t="b">
        <v>0</v>
      </c>
      <c r="J3988" s="6" t="b">
        <v>0</v>
      </c>
      <c r="K3988" s="106"/>
      <c r="L3988" s="43"/>
      <c r="M3988" s="24"/>
      <c r="N3988" s="6"/>
      <c r="O3988" s="6" t="b">
        <v>0</v>
      </c>
      <c r="P3988" s="6"/>
      <c r="Q3988" s="6"/>
      <c r="R3988" s="6"/>
      <c r="S3988" s="6"/>
      <c r="T3988" s="6"/>
      <c r="U3988" s="6"/>
      <c r="V3988" s="6"/>
      <c r="W3988" s="6"/>
      <c r="X3988" s="6"/>
      <c r="Y3988" s="6"/>
      <c r="Z3988" s="43"/>
      <c r="AA3988" s="43"/>
      <c r="AB3988" s="43" t="s">
        <v>339</v>
      </c>
      <c r="AC3988" s="6" t="s">
        <v>339</v>
      </c>
      <c r="AD3988" s="6"/>
      <c r="AE3988" s="6"/>
      <c r="AF3988" s="6"/>
      <c r="AG3988" s="6"/>
      <c r="AH3988" s="6"/>
      <c r="AI3988" s="6"/>
      <c r="AJ3988" s="6"/>
      <c r="AK3988" s="6"/>
      <c r="AL3988" s="6"/>
      <c r="AM3988" s="6"/>
      <c r="AN3988" s="6"/>
      <c r="AO3988" s="6"/>
      <c r="AP3988" s="6"/>
      <c r="AQ3988" s="6"/>
      <c r="AR3988" s="6"/>
    </row>
    <row r="3989">
      <c r="A3989" s="6"/>
      <c r="B3989" s="6"/>
      <c r="C3989" s="6"/>
      <c r="D3989" s="6"/>
      <c r="E3989" s="6"/>
      <c r="F3989" s="6" t="s">
        <v>96</v>
      </c>
      <c r="G3989" s="6"/>
      <c r="H3989" s="6" t="b">
        <v>0</v>
      </c>
      <c r="I3989" s="6" t="b">
        <v>0</v>
      </c>
      <c r="J3989" s="6" t="b">
        <v>0</v>
      </c>
      <c r="K3989" s="106"/>
      <c r="L3989" s="43"/>
      <c r="M3989" s="24"/>
      <c r="N3989" s="6"/>
      <c r="O3989" s="6" t="b">
        <v>0</v>
      </c>
      <c r="P3989" s="6"/>
      <c r="Q3989" s="6"/>
      <c r="R3989" s="6"/>
      <c r="S3989" s="6"/>
      <c r="T3989" s="6"/>
      <c r="U3989" s="6"/>
      <c r="V3989" s="6"/>
      <c r="W3989" s="6"/>
      <c r="X3989" s="6"/>
      <c r="Y3989" s="6"/>
      <c r="Z3989" s="43"/>
      <c r="AA3989" s="43"/>
      <c r="AB3989" s="43" t="s">
        <v>339</v>
      </c>
      <c r="AC3989" s="6" t="s">
        <v>339</v>
      </c>
      <c r="AD3989" s="6"/>
      <c r="AE3989" s="6"/>
      <c r="AF3989" s="6"/>
      <c r="AG3989" s="6"/>
      <c r="AH3989" s="6"/>
      <c r="AI3989" s="6"/>
      <c r="AJ3989" s="6"/>
      <c r="AK3989" s="6"/>
      <c r="AL3989" s="6"/>
      <c r="AM3989" s="6"/>
      <c r="AN3989" s="6"/>
      <c r="AO3989" s="6"/>
      <c r="AP3989" s="6"/>
      <c r="AQ3989" s="6"/>
      <c r="AR3989" s="6"/>
    </row>
    <row r="3990">
      <c r="A3990" s="6"/>
      <c r="B3990" s="6"/>
      <c r="C3990" s="6"/>
      <c r="D3990" s="6"/>
      <c r="E3990" s="6"/>
      <c r="F3990" s="6" t="s">
        <v>96</v>
      </c>
      <c r="G3990" s="6"/>
      <c r="H3990" s="6" t="b">
        <v>0</v>
      </c>
      <c r="I3990" s="6" t="b">
        <v>0</v>
      </c>
      <c r="J3990" s="6" t="b">
        <v>0</v>
      </c>
      <c r="K3990" s="106"/>
      <c r="L3990" s="43"/>
      <c r="M3990" s="24"/>
      <c r="N3990" s="6"/>
      <c r="O3990" s="6" t="b">
        <v>0</v>
      </c>
      <c r="P3990" s="6"/>
      <c r="Q3990" s="6"/>
      <c r="R3990" s="6"/>
      <c r="S3990" s="6"/>
      <c r="T3990" s="6"/>
      <c r="U3990" s="6"/>
      <c r="V3990" s="6"/>
      <c r="W3990" s="6"/>
      <c r="X3990" s="6"/>
      <c r="Y3990" s="6"/>
      <c r="Z3990" s="43"/>
      <c r="AA3990" s="43"/>
      <c r="AB3990" s="43" t="s">
        <v>339</v>
      </c>
      <c r="AC3990" s="6" t="s">
        <v>339</v>
      </c>
      <c r="AD3990" s="6"/>
      <c r="AE3990" s="6"/>
      <c r="AF3990" s="6"/>
      <c r="AG3990" s="6"/>
      <c r="AH3990" s="6"/>
      <c r="AI3990" s="6"/>
      <c r="AJ3990" s="6"/>
      <c r="AK3990" s="6"/>
      <c r="AL3990" s="6"/>
      <c r="AM3990" s="6"/>
      <c r="AN3990" s="6"/>
      <c r="AO3990" s="6"/>
      <c r="AP3990" s="6"/>
      <c r="AQ3990" s="6"/>
      <c r="AR3990" s="6"/>
    </row>
    <row r="3991">
      <c r="A3991" s="6"/>
      <c r="B3991" s="6"/>
      <c r="C3991" s="6"/>
      <c r="D3991" s="6"/>
      <c r="E3991" s="6"/>
      <c r="F3991" s="6" t="s">
        <v>96</v>
      </c>
      <c r="G3991" s="6"/>
      <c r="H3991" s="6" t="b">
        <v>0</v>
      </c>
      <c r="I3991" s="6" t="b">
        <v>0</v>
      </c>
      <c r="J3991" s="6" t="b">
        <v>0</v>
      </c>
      <c r="K3991" s="106"/>
      <c r="L3991" s="43"/>
      <c r="M3991" s="24"/>
      <c r="N3991" s="6"/>
      <c r="O3991" s="6" t="b">
        <v>0</v>
      </c>
      <c r="P3991" s="6"/>
      <c r="Q3991" s="6"/>
      <c r="R3991" s="6"/>
      <c r="S3991" s="6"/>
      <c r="T3991" s="6"/>
      <c r="U3991" s="6"/>
      <c r="V3991" s="6"/>
      <c r="W3991" s="6"/>
      <c r="X3991" s="6"/>
      <c r="Y3991" s="6"/>
      <c r="Z3991" s="43"/>
      <c r="AA3991" s="43"/>
      <c r="AB3991" s="43" t="s">
        <v>339</v>
      </c>
      <c r="AC3991" s="6" t="s">
        <v>339</v>
      </c>
      <c r="AD3991" s="6"/>
      <c r="AE3991" s="6"/>
      <c r="AF3991" s="6"/>
      <c r="AG3991" s="6"/>
      <c r="AH3991" s="6"/>
      <c r="AI3991" s="6"/>
      <c r="AJ3991" s="6"/>
      <c r="AK3991" s="6"/>
      <c r="AL3991" s="6"/>
      <c r="AM3991" s="6"/>
      <c r="AN3991" s="6"/>
      <c r="AO3991" s="6"/>
      <c r="AP3991" s="6"/>
      <c r="AQ3991" s="6"/>
      <c r="AR3991" s="6"/>
    </row>
    <row r="3992">
      <c r="A3992" s="6"/>
      <c r="B3992" s="6"/>
      <c r="C3992" s="6"/>
      <c r="D3992" s="6"/>
      <c r="E3992" s="6"/>
      <c r="F3992" s="6" t="s">
        <v>96</v>
      </c>
      <c r="G3992" s="6"/>
      <c r="H3992" s="6" t="b">
        <v>0</v>
      </c>
      <c r="I3992" s="6" t="b">
        <v>0</v>
      </c>
      <c r="J3992" s="6" t="b">
        <v>0</v>
      </c>
      <c r="K3992" s="106"/>
      <c r="L3992" s="43"/>
      <c r="M3992" s="24"/>
      <c r="N3992" s="6"/>
      <c r="O3992" s="6" t="b">
        <v>0</v>
      </c>
      <c r="P3992" s="6"/>
      <c r="Q3992" s="6"/>
      <c r="R3992" s="6"/>
      <c r="S3992" s="6"/>
      <c r="T3992" s="6"/>
      <c r="U3992" s="6"/>
      <c r="V3992" s="6"/>
      <c r="W3992" s="6"/>
      <c r="X3992" s="6"/>
      <c r="Y3992" s="6"/>
      <c r="Z3992" s="43"/>
      <c r="AA3992" s="43"/>
      <c r="AB3992" s="43" t="s">
        <v>339</v>
      </c>
      <c r="AC3992" s="6" t="s">
        <v>339</v>
      </c>
      <c r="AD3992" s="6"/>
      <c r="AE3992" s="6"/>
      <c r="AF3992" s="6"/>
      <c r="AG3992" s="6"/>
      <c r="AH3992" s="6"/>
      <c r="AI3992" s="6"/>
      <c r="AJ3992" s="6"/>
      <c r="AK3992" s="6"/>
      <c r="AL3992" s="6"/>
      <c r="AM3992" s="6"/>
      <c r="AN3992" s="6"/>
      <c r="AO3992" s="6"/>
      <c r="AP3992" s="6"/>
      <c r="AQ3992" s="6"/>
      <c r="AR3992" s="6"/>
    </row>
    <row r="3993">
      <c r="A3993" s="6"/>
      <c r="B3993" s="6"/>
      <c r="C3993" s="6"/>
      <c r="D3993" s="6"/>
      <c r="E3993" s="6"/>
      <c r="F3993" s="6" t="s">
        <v>96</v>
      </c>
      <c r="G3993" s="6"/>
      <c r="H3993" s="6" t="b">
        <v>0</v>
      </c>
      <c r="I3993" s="6" t="b">
        <v>0</v>
      </c>
      <c r="J3993" s="6" t="b">
        <v>0</v>
      </c>
      <c r="K3993" s="106"/>
      <c r="L3993" s="43"/>
      <c r="M3993" s="24"/>
      <c r="N3993" s="6"/>
      <c r="O3993" s="6" t="b">
        <v>0</v>
      </c>
      <c r="P3993" s="6"/>
      <c r="Q3993" s="6"/>
      <c r="R3993" s="6"/>
      <c r="S3993" s="6"/>
      <c r="T3993" s="6"/>
      <c r="U3993" s="6"/>
      <c r="V3993" s="6"/>
      <c r="W3993" s="6"/>
      <c r="X3993" s="6"/>
      <c r="Y3993" s="6"/>
      <c r="Z3993" s="43"/>
      <c r="AA3993" s="43"/>
      <c r="AB3993" s="43" t="s">
        <v>339</v>
      </c>
      <c r="AC3993" s="6" t="s">
        <v>339</v>
      </c>
      <c r="AD3993" s="6"/>
      <c r="AE3993" s="6"/>
      <c r="AF3993" s="6"/>
      <c r="AG3993" s="6"/>
      <c r="AH3993" s="6"/>
      <c r="AI3993" s="6"/>
      <c r="AJ3993" s="6"/>
      <c r="AK3993" s="6"/>
      <c r="AL3993" s="6"/>
      <c r="AM3993" s="6"/>
      <c r="AN3993" s="6"/>
      <c r="AO3993" s="6"/>
      <c r="AP3993" s="6"/>
      <c r="AQ3993" s="6"/>
      <c r="AR3993" s="6"/>
    </row>
    <row r="3994">
      <c r="A3994" s="6"/>
      <c r="B3994" s="6"/>
      <c r="C3994" s="6"/>
      <c r="D3994" s="6"/>
      <c r="E3994" s="6"/>
      <c r="F3994" s="6" t="s">
        <v>96</v>
      </c>
      <c r="G3994" s="6"/>
      <c r="H3994" s="6" t="b">
        <v>0</v>
      </c>
      <c r="I3994" s="6" t="b">
        <v>0</v>
      </c>
      <c r="J3994" s="6" t="b">
        <v>0</v>
      </c>
      <c r="K3994" s="106"/>
      <c r="L3994" s="43"/>
      <c r="M3994" s="24"/>
      <c r="N3994" s="6"/>
      <c r="O3994" s="6" t="b">
        <v>0</v>
      </c>
      <c r="P3994" s="6"/>
      <c r="Q3994" s="6"/>
      <c r="R3994" s="6"/>
      <c r="S3994" s="6"/>
      <c r="T3994" s="6"/>
      <c r="U3994" s="6"/>
      <c r="V3994" s="6"/>
      <c r="W3994" s="6"/>
      <c r="X3994" s="6"/>
      <c r="Y3994" s="6"/>
      <c r="Z3994" s="43"/>
      <c r="AA3994" s="43"/>
      <c r="AB3994" s="43" t="s">
        <v>339</v>
      </c>
      <c r="AC3994" s="6" t="s">
        <v>339</v>
      </c>
      <c r="AD3994" s="6"/>
      <c r="AE3994" s="6"/>
      <c r="AF3994" s="6"/>
      <c r="AG3994" s="6"/>
      <c r="AH3994" s="6"/>
      <c r="AI3994" s="6"/>
      <c r="AJ3994" s="6"/>
      <c r="AK3994" s="6"/>
      <c r="AL3994" s="6"/>
      <c r="AM3994" s="6"/>
      <c r="AN3994" s="6"/>
      <c r="AO3994" s="6"/>
      <c r="AP3994" s="6"/>
      <c r="AQ3994" s="6"/>
      <c r="AR3994" s="6"/>
    </row>
    <row r="3995">
      <c r="A3995" s="6"/>
      <c r="B3995" s="6"/>
      <c r="C3995" s="6"/>
      <c r="D3995" s="6"/>
      <c r="E3995" s="6"/>
      <c r="F3995" s="6" t="s">
        <v>96</v>
      </c>
      <c r="G3995" s="6"/>
      <c r="H3995" s="6" t="b">
        <v>0</v>
      </c>
      <c r="I3995" s="6" t="b">
        <v>0</v>
      </c>
      <c r="J3995" s="6" t="b">
        <v>0</v>
      </c>
      <c r="K3995" s="106"/>
      <c r="L3995" s="43"/>
      <c r="M3995" s="24"/>
      <c r="N3995" s="6"/>
      <c r="O3995" s="6" t="b">
        <v>0</v>
      </c>
      <c r="P3995" s="6"/>
      <c r="Q3995" s="6"/>
      <c r="R3995" s="6"/>
      <c r="S3995" s="6"/>
      <c r="T3995" s="6"/>
      <c r="U3995" s="6"/>
      <c r="V3995" s="6"/>
      <c r="W3995" s="6"/>
      <c r="X3995" s="6"/>
      <c r="Y3995" s="6"/>
      <c r="Z3995" s="43"/>
      <c r="AA3995" s="43"/>
      <c r="AB3995" s="43" t="s">
        <v>339</v>
      </c>
      <c r="AC3995" s="6" t="s">
        <v>339</v>
      </c>
      <c r="AD3995" s="6"/>
      <c r="AE3995" s="6"/>
      <c r="AF3995" s="6"/>
      <c r="AG3995" s="6"/>
      <c r="AH3995" s="6"/>
      <c r="AI3995" s="6"/>
      <c r="AJ3995" s="6"/>
      <c r="AK3995" s="6"/>
      <c r="AL3995" s="6"/>
      <c r="AM3995" s="6"/>
      <c r="AN3995" s="6"/>
      <c r="AO3995" s="6"/>
      <c r="AP3995" s="6"/>
      <c r="AQ3995" s="6"/>
      <c r="AR3995" s="6"/>
    </row>
    <row r="3996">
      <c r="A3996" s="6"/>
      <c r="B3996" s="6"/>
      <c r="C3996" s="6"/>
      <c r="D3996" s="6"/>
      <c r="E3996" s="6"/>
      <c r="F3996" s="6" t="s">
        <v>96</v>
      </c>
      <c r="G3996" s="6"/>
      <c r="H3996" s="6" t="b">
        <v>0</v>
      </c>
      <c r="I3996" s="6" t="b">
        <v>0</v>
      </c>
      <c r="J3996" s="6" t="b">
        <v>0</v>
      </c>
      <c r="K3996" s="106"/>
      <c r="L3996" s="43"/>
      <c r="M3996" s="24"/>
      <c r="N3996" s="6"/>
      <c r="O3996" s="6" t="b">
        <v>0</v>
      </c>
      <c r="P3996" s="6"/>
      <c r="Q3996" s="6"/>
      <c r="R3996" s="6"/>
      <c r="S3996" s="6"/>
      <c r="T3996" s="6"/>
      <c r="U3996" s="6"/>
      <c r="V3996" s="6"/>
      <c r="W3996" s="6"/>
      <c r="X3996" s="6"/>
      <c r="Y3996" s="6"/>
      <c r="Z3996" s="43"/>
      <c r="AA3996" s="43"/>
      <c r="AB3996" s="43" t="s">
        <v>339</v>
      </c>
      <c r="AC3996" s="6" t="s">
        <v>339</v>
      </c>
      <c r="AD3996" s="6"/>
      <c r="AE3996" s="6"/>
      <c r="AF3996" s="6"/>
      <c r="AG3996" s="6"/>
      <c r="AH3996" s="6"/>
      <c r="AI3996" s="6"/>
      <c r="AJ3996" s="6"/>
      <c r="AK3996" s="6"/>
      <c r="AL3996" s="6"/>
      <c r="AM3996" s="6"/>
      <c r="AN3996" s="6"/>
      <c r="AO3996" s="6"/>
      <c r="AP3996" s="6"/>
      <c r="AQ3996" s="6"/>
      <c r="AR3996" s="6"/>
    </row>
    <row r="3997">
      <c r="A3997" s="6"/>
      <c r="B3997" s="6"/>
      <c r="C3997" s="6"/>
      <c r="D3997" s="6"/>
      <c r="E3997" s="6"/>
      <c r="F3997" s="6" t="s">
        <v>96</v>
      </c>
      <c r="G3997" s="6"/>
      <c r="H3997" s="6" t="b">
        <v>0</v>
      </c>
      <c r="I3997" s="6" t="b">
        <v>0</v>
      </c>
      <c r="J3997" s="6" t="b">
        <v>0</v>
      </c>
      <c r="K3997" s="106"/>
      <c r="L3997" s="43"/>
      <c r="M3997" s="24"/>
      <c r="N3997" s="6"/>
      <c r="O3997" s="6" t="b">
        <v>0</v>
      </c>
      <c r="P3997" s="6"/>
      <c r="Q3997" s="6"/>
      <c r="R3997" s="6"/>
      <c r="S3997" s="6"/>
      <c r="T3997" s="6"/>
      <c r="U3997" s="6"/>
      <c r="V3997" s="6"/>
      <c r="W3997" s="6"/>
      <c r="X3997" s="6"/>
      <c r="Y3997" s="6"/>
      <c r="Z3997" s="43"/>
      <c r="AA3997" s="43"/>
      <c r="AB3997" s="43" t="s">
        <v>339</v>
      </c>
      <c r="AC3997" s="6" t="s">
        <v>339</v>
      </c>
      <c r="AD3997" s="6"/>
      <c r="AE3997" s="6"/>
      <c r="AF3997" s="6"/>
      <c r="AG3997" s="6"/>
      <c r="AH3997" s="6"/>
      <c r="AI3997" s="6"/>
      <c r="AJ3997" s="6"/>
      <c r="AK3997" s="6"/>
      <c r="AL3997" s="6"/>
      <c r="AM3997" s="6"/>
      <c r="AN3997" s="6"/>
      <c r="AO3997" s="6"/>
      <c r="AP3997" s="6"/>
      <c r="AQ3997" s="6"/>
      <c r="AR3997" s="6"/>
    </row>
    <row r="3998">
      <c r="A3998" s="6"/>
      <c r="B3998" s="6"/>
      <c r="C3998" s="6"/>
      <c r="D3998" s="6"/>
      <c r="E3998" s="6"/>
      <c r="F3998" s="6" t="s">
        <v>96</v>
      </c>
      <c r="G3998" s="6"/>
      <c r="H3998" s="6" t="b">
        <v>0</v>
      </c>
      <c r="I3998" s="6" t="b">
        <v>0</v>
      </c>
      <c r="J3998" s="6" t="b">
        <v>0</v>
      </c>
      <c r="K3998" s="106"/>
      <c r="L3998" s="43"/>
      <c r="M3998" s="24"/>
      <c r="N3998" s="6"/>
      <c r="O3998" s="6" t="b">
        <v>0</v>
      </c>
      <c r="P3998" s="6"/>
      <c r="Q3998" s="6"/>
      <c r="R3998" s="6"/>
      <c r="S3998" s="6"/>
      <c r="T3998" s="6"/>
      <c r="U3998" s="6"/>
      <c r="V3998" s="6"/>
      <c r="W3998" s="6"/>
      <c r="X3998" s="6"/>
      <c r="Y3998" s="6"/>
      <c r="Z3998" s="43"/>
      <c r="AA3998" s="43"/>
      <c r="AB3998" s="43" t="s">
        <v>339</v>
      </c>
      <c r="AC3998" s="6" t="s">
        <v>339</v>
      </c>
      <c r="AD3998" s="6"/>
      <c r="AE3998" s="6"/>
      <c r="AF3998" s="6"/>
      <c r="AG3998" s="6"/>
      <c r="AH3998" s="6"/>
      <c r="AI3998" s="6"/>
      <c r="AJ3998" s="6"/>
      <c r="AK3998" s="6"/>
      <c r="AL3998" s="6"/>
      <c r="AM3998" s="6"/>
      <c r="AN3998" s="6"/>
      <c r="AO3998" s="6"/>
      <c r="AP3998" s="6"/>
      <c r="AQ3998" s="6"/>
      <c r="AR3998" s="6"/>
    </row>
    <row r="3999">
      <c r="A3999" s="6"/>
      <c r="B3999" s="6"/>
      <c r="C3999" s="6"/>
      <c r="D3999" s="6"/>
      <c r="E3999" s="6"/>
      <c r="F3999" s="6" t="s">
        <v>96</v>
      </c>
      <c r="G3999" s="6"/>
      <c r="H3999" s="6" t="b">
        <v>0</v>
      </c>
      <c r="I3999" s="6" t="b">
        <v>0</v>
      </c>
      <c r="J3999" s="6" t="b">
        <v>0</v>
      </c>
      <c r="K3999" s="106"/>
      <c r="L3999" s="43"/>
      <c r="M3999" s="24"/>
      <c r="N3999" s="6"/>
      <c r="O3999" s="6" t="b">
        <v>0</v>
      </c>
      <c r="P3999" s="6"/>
      <c r="Q3999" s="6"/>
      <c r="R3999" s="6"/>
      <c r="S3999" s="6"/>
      <c r="T3999" s="6"/>
      <c r="U3999" s="6"/>
      <c r="V3999" s="6"/>
      <c r="W3999" s="6"/>
      <c r="X3999" s="6"/>
      <c r="Y3999" s="6"/>
      <c r="Z3999" s="43"/>
      <c r="AA3999" s="43"/>
      <c r="AB3999" s="43" t="s">
        <v>339</v>
      </c>
      <c r="AC3999" s="6" t="s">
        <v>339</v>
      </c>
      <c r="AD3999" s="6"/>
      <c r="AE3999" s="6"/>
      <c r="AF3999" s="6"/>
      <c r="AG3999" s="6"/>
      <c r="AH3999" s="6"/>
      <c r="AI3999" s="6"/>
      <c r="AJ3999" s="6"/>
      <c r="AK3999" s="6"/>
      <c r="AL3999" s="6"/>
      <c r="AM3999" s="6"/>
      <c r="AN3999" s="6"/>
      <c r="AO3999" s="6"/>
      <c r="AP3999" s="6"/>
      <c r="AQ3999" s="6"/>
      <c r="AR3999" s="6"/>
    </row>
    <row r="4000">
      <c r="A4000" s="6"/>
      <c r="B4000" s="6"/>
      <c r="C4000" s="6"/>
      <c r="D4000" s="6"/>
      <c r="E4000" s="6"/>
      <c r="F4000" s="6" t="s">
        <v>96</v>
      </c>
      <c r="G4000" s="6"/>
      <c r="H4000" s="6" t="b">
        <v>0</v>
      </c>
      <c r="I4000" s="6" t="b">
        <v>0</v>
      </c>
      <c r="J4000" s="6" t="b">
        <v>0</v>
      </c>
      <c r="K4000" s="106"/>
      <c r="L4000" s="43"/>
      <c r="M4000" s="24"/>
      <c r="N4000" s="6"/>
      <c r="O4000" s="6" t="b">
        <v>0</v>
      </c>
      <c r="P4000" s="6"/>
      <c r="Q4000" s="6"/>
      <c r="R4000" s="6"/>
      <c r="S4000" s="6"/>
      <c r="T4000" s="6"/>
      <c r="U4000" s="6"/>
      <c r="V4000" s="6"/>
      <c r="W4000" s="6"/>
      <c r="X4000" s="6"/>
      <c r="Y4000" s="6"/>
      <c r="Z4000" s="43"/>
      <c r="AA4000" s="43"/>
      <c r="AB4000" s="43" t="s">
        <v>339</v>
      </c>
      <c r="AC4000" s="6" t="s">
        <v>339</v>
      </c>
      <c r="AD4000" s="6"/>
      <c r="AE4000" s="6"/>
      <c r="AF4000" s="6"/>
      <c r="AG4000" s="6"/>
      <c r="AH4000" s="6"/>
      <c r="AI4000" s="6"/>
      <c r="AJ4000" s="6"/>
      <c r="AK4000" s="6"/>
      <c r="AL4000" s="6"/>
      <c r="AM4000" s="6"/>
      <c r="AN4000" s="6"/>
      <c r="AO4000" s="6"/>
      <c r="AP4000" s="6"/>
      <c r="AQ4000" s="6"/>
      <c r="AR4000" s="6"/>
    </row>
    <row r="4001">
      <c r="A4001" s="6"/>
      <c r="B4001" s="6"/>
      <c r="C4001" s="6"/>
      <c r="D4001" s="6"/>
      <c r="E4001" s="6"/>
      <c r="F4001" s="6" t="s">
        <v>96</v>
      </c>
      <c r="G4001" s="6"/>
      <c r="H4001" s="6" t="b">
        <v>0</v>
      </c>
      <c r="I4001" s="6" t="b">
        <v>0</v>
      </c>
      <c r="J4001" s="6" t="b">
        <v>0</v>
      </c>
      <c r="K4001" s="106"/>
      <c r="L4001" s="43"/>
      <c r="M4001" s="24"/>
      <c r="N4001" s="6"/>
      <c r="O4001" s="6" t="b">
        <v>0</v>
      </c>
      <c r="P4001" s="6"/>
      <c r="Q4001" s="6"/>
      <c r="R4001" s="6"/>
      <c r="S4001" s="6"/>
      <c r="T4001" s="6"/>
      <c r="U4001" s="6"/>
      <c r="V4001" s="6"/>
      <c r="W4001" s="6"/>
      <c r="X4001" s="6"/>
      <c r="Y4001" s="6"/>
      <c r="Z4001" s="43"/>
      <c r="AA4001" s="43"/>
      <c r="AB4001" s="43" t="s">
        <v>339</v>
      </c>
      <c r="AC4001" s="6" t="s">
        <v>339</v>
      </c>
      <c r="AD4001" s="6"/>
      <c r="AE4001" s="6"/>
      <c r="AF4001" s="6"/>
      <c r="AG4001" s="6"/>
      <c r="AH4001" s="6"/>
      <c r="AI4001" s="6"/>
      <c r="AJ4001" s="6"/>
      <c r="AK4001" s="6"/>
      <c r="AL4001" s="6"/>
      <c r="AM4001" s="6"/>
      <c r="AN4001" s="6"/>
      <c r="AO4001" s="6"/>
      <c r="AP4001" s="6"/>
      <c r="AQ4001" s="6"/>
      <c r="AR4001" s="6"/>
    </row>
    <row r="4002">
      <c r="A4002" s="6"/>
      <c r="B4002" s="6"/>
      <c r="C4002" s="6"/>
      <c r="D4002" s="6"/>
      <c r="E4002" s="6"/>
      <c r="F4002" s="6" t="s">
        <v>96</v>
      </c>
      <c r="G4002" s="6"/>
      <c r="H4002" s="6" t="b">
        <v>0</v>
      </c>
      <c r="I4002" s="6" t="b">
        <v>0</v>
      </c>
      <c r="J4002" s="6" t="b">
        <v>0</v>
      </c>
      <c r="K4002" s="106"/>
      <c r="L4002" s="43"/>
      <c r="M4002" s="24"/>
      <c r="N4002" s="6"/>
      <c r="O4002" s="6" t="b">
        <v>0</v>
      </c>
      <c r="P4002" s="6"/>
      <c r="Q4002" s="6"/>
      <c r="R4002" s="6"/>
      <c r="S4002" s="6"/>
      <c r="T4002" s="6"/>
      <c r="U4002" s="6"/>
      <c r="V4002" s="6"/>
      <c r="W4002" s="6"/>
      <c r="X4002" s="6"/>
      <c r="Y4002" s="6"/>
      <c r="Z4002" s="43"/>
      <c r="AA4002" s="43"/>
      <c r="AB4002" s="43" t="s">
        <v>339</v>
      </c>
      <c r="AC4002" s="6" t="s">
        <v>339</v>
      </c>
      <c r="AD4002" s="6"/>
      <c r="AE4002" s="6"/>
      <c r="AF4002" s="6"/>
      <c r="AG4002" s="6"/>
      <c r="AH4002" s="6"/>
      <c r="AI4002" s="6"/>
      <c r="AJ4002" s="6"/>
      <c r="AK4002" s="6"/>
      <c r="AL4002" s="6"/>
      <c r="AM4002" s="6"/>
      <c r="AN4002" s="6"/>
      <c r="AO4002" s="6"/>
      <c r="AP4002" s="6"/>
      <c r="AQ4002" s="6"/>
      <c r="AR4002" s="6"/>
    </row>
    <row r="4003">
      <c r="A4003" s="6"/>
      <c r="B4003" s="6"/>
      <c r="C4003" s="6"/>
      <c r="D4003" s="6"/>
      <c r="E4003" s="6"/>
      <c r="F4003" s="6" t="s">
        <v>96</v>
      </c>
      <c r="G4003" s="6"/>
      <c r="H4003" s="6" t="b">
        <v>0</v>
      </c>
      <c r="I4003" s="6" t="b">
        <v>0</v>
      </c>
      <c r="J4003" s="6" t="b">
        <v>0</v>
      </c>
      <c r="K4003" s="106"/>
      <c r="L4003" s="43"/>
      <c r="M4003" s="24"/>
      <c r="N4003" s="6"/>
      <c r="O4003" s="6" t="b">
        <v>0</v>
      </c>
      <c r="P4003" s="6"/>
      <c r="Q4003" s="6"/>
      <c r="R4003" s="6"/>
      <c r="S4003" s="6"/>
      <c r="T4003" s="6"/>
      <c r="U4003" s="6"/>
      <c r="V4003" s="6"/>
      <c r="W4003" s="6"/>
      <c r="X4003" s="6"/>
      <c r="Y4003" s="6"/>
      <c r="Z4003" s="43"/>
      <c r="AA4003" s="43"/>
      <c r="AB4003" s="43" t="s">
        <v>339</v>
      </c>
      <c r="AC4003" s="6" t="s">
        <v>339</v>
      </c>
      <c r="AD4003" s="6"/>
      <c r="AE4003" s="6"/>
      <c r="AF4003" s="6"/>
      <c r="AG4003" s="6"/>
      <c r="AH4003" s="6"/>
      <c r="AI4003" s="6"/>
      <c r="AJ4003" s="6"/>
      <c r="AK4003" s="6"/>
      <c r="AL4003" s="6"/>
      <c r="AM4003" s="6"/>
      <c r="AN4003" s="6"/>
      <c r="AO4003" s="6"/>
      <c r="AP4003" s="6"/>
      <c r="AQ4003" s="6"/>
      <c r="AR4003" s="6"/>
    </row>
    <row r="4004">
      <c r="A4004" s="6"/>
      <c r="B4004" s="6"/>
      <c r="C4004" s="6"/>
      <c r="D4004" s="6"/>
      <c r="E4004" s="6"/>
      <c r="F4004" s="6" t="s">
        <v>96</v>
      </c>
      <c r="G4004" s="6"/>
      <c r="H4004" s="6" t="b">
        <v>0</v>
      </c>
      <c r="I4004" s="6" t="b">
        <v>0</v>
      </c>
      <c r="J4004" s="6" t="b">
        <v>0</v>
      </c>
      <c r="K4004" s="106"/>
      <c r="L4004" s="43"/>
      <c r="M4004" s="24"/>
      <c r="N4004" s="6"/>
      <c r="O4004" s="6" t="b">
        <v>0</v>
      </c>
      <c r="P4004" s="6"/>
      <c r="Q4004" s="6"/>
      <c r="R4004" s="6"/>
      <c r="S4004" s="6"/>
      <c r="T4004" s="6"/>
      <c r="U4004" s="6"/>
      <c r="V4004" s="6"/>
      <c r="W4004" s="6"/>
      <c r="X4004" s="6"/>
      <c r="Y4004" s="6"/>
      <c r="Z4004" s="43"/>
      <c r="AA4004" s="43"/>
      <c r="AB4004" s="43" t="s">
        <v>339</v>
      </c>
      <c r="AC4004" s="6" t="s">
        <v>339</v>
      </c>
      <c r="AD4004" s="6"/>
      <c r="AE4004" s="6"/>
      <c r="AF4004" s="6"/>
      <c r="AG4004" s="6"/>
      <c r="AH4004" s="6"/>
      <c r="AI4004" s="6"/>
      <c r="AJ4004" s="6"/>
      <c r="AK4004" s="6"/>
      <c r="AL4004" s="6"/>
      <c r="AM4004" s="6"/>
      <c r="AN4004" s="6"/>
      <c r="AO4004" s="6"/>
      <c r="AP4004" s="6"/>
      <c r="AQ4004" s="6"/>
      <c r="AR4004" s="6"/>
    </row>
    <row r="4005">
      <c r="A4005" s="6"/>
      <c r="B4005" s="6"/>
      <c r="C4005" s="6"/>
      <c r="D4005" s="6"/>
      <c r="E4005" s="6"/>
      <c r="F4005" s="6" t="s">
        <v>96</v>
      </c>
      <c r="G4005" s="6"/>
      <c r="H4005" s="6" t="b">
        <v>0</v>
      </c>
      <c r="I4005" s="6" t="b">
        <v>0</v>
      </c>
      <c r="J4005" s="6" t="b">
        <v>0</v>
      </c>
      <c r="K4005" s="106"/>
      <c r="L4005" s="43"/>
      <c r="M4005" s="24"/>
      <c r="N4005" s="6"/>
      <c r="O4005" s="6" t="b">
        <v>0</v>
      </c>
      <c r="P4005" s="6"/>
      <c r="Q4005" s="6"/>
      <c r="R4005" s="6"/>
      <c r="S4005" s="6"/>
      <c r="T4005" s="6"/>
      <c r="U4005" s="6"/>
      <c r="V4005" s="6"/>
      <c r="W4005" s="6"/>
      <c r="X4005" s="6"/>
      <c r="Y4005" s="6"/>
      <c r="Z4005" s="43"/>
      <c r="AA4005" s="43"/>
      <c r="AB4005" s="43" t="s">
        <v>339</v>
      </c>
      <c r="AC4005" s="6" t="s">
        <v>339</v>
      </c>
      <c r="AD4005" s="6"/>
      <c r="AE4005" s="6"/>
      <c r="AF4005" s="6"/>
      <c r="AG4005" s="6"/>
      <c r="AH4005" s="6"/>
      <c r="AI4005" s="6"/>
      <c r="AJ4005" s="6"/>
      <c r="AK4005" s="6"/>
      <c r="AL4005" s="6"/>
      <c r="AM4005" s="6"/>
      <c r="AN4005" s="6"/>
      <c r="AO4005" s="6"/>
      <c r="AP4005" s="6"/>
      <c r="AQ4005" s="6"/>
      <c r="AR4005" s="6"/>
    </row>
    <row r="4006">
      <c r="A4006" s="6"/>
      <c r="B4006" s="6"/>
      <c r="C4006" s="6"/>
      <c r="D4006" s="6"/>
      <c r="E4006" s="6"/>
      <c r="F4006" s="6" t="s">
        <v>96</v>
      </c>
      <c r="G4006" s="6"/>
      <c r="H4006" s="6" t="b">
        <v>0</v>
      </c>
      <c r="I4006" s="6" t="b">
        <v>0</v>
      </c>
      <c r="J4006" s="6" t="b">
        <v>0</v>
      </c>
      <c r="K4006" s="106"/>
      <c r="L4006" s="43"/>
      <c r="M4006" s="24"/>
      <c r="N4006" s="6"/>
      <c r="O4006" s="6" t="b">
        <v>0</v>
      </c>
      <c r="P4006" s="6"/>
      <c r="Q4006" s="6"/>
      <c r="R4006" s="6"/>
      <c r="S4006" s="6"/>
      <c r="T4006" s="6"/>
      <c r="U4006" s="6"/>
      <c r="V4006" s="6"/>
      <c r="W4006" s="6"/>
      <c r="X4006" s="6"/>
      <c r="Y4006" s="6"/>
      <c r="Z4006" s="43"/>
      <c r="AA4006" s="43"/>
      <c r="AB4006" s="43" t="s">
        <v>339</v>
      </c>
      <c r="AC4006" s="6" t="s">
        <v>339</v>
      </c>
      <c r="AD4006" s="6"/>
      <c r="AE4006" s="6"/>
      <c r="AF4006" s="6"/>
      <c r="AG4006" s="6"/>
      <c r="AH4006" s="6"/>
      <c r="AI4006" s="6"/>
      <c r="AJ4006" s="6"/>
      <c r="AK4006" s="6"/>
      <c r="AL4006" s="6"/>
      <c r="AM4006" s="6"/>
      <c r="AN4006" s="6"/>
      <c r="AO4006" s="6"/>
      <c r="AP4006" s="6"/>
      <c r="AQ4006" s="6"/>
      <c r="AR4006" s="6"/>
    </row>
    <row r="4007">
      <c r="A4007" s="6"/>
      <c r="B4007" s="6"/>
      <c r="C4007" s="6"/>
      <c r="D4007" s="6"/>
      <c r="E4007" s="6"/>
      <c r="F4007" s="6" t="s">
        <v>96</v>
      </c>
      <c r="G4007" s="6"/>
      <c r="H4007" s="6" t="b">
        <v>0</v>
      </c>
      <c r="I4007" s="6" t="b">
        <v>0</v>
      </c>
      <c r="J4007" s="6" t="b">
        <v>0</v>
      </c>
      <c r="K4007" s="106"/>
      <c r="L4007" s="43"/>
      <c r="M4007" s="24"/>
      <c r="N4007" s="6"/>
      <c r="O4007" s="6" t="b">
        <v>0</v>
      </c>
      <c r="P4007" s="6"/>
      <c r="Q4007" s="6"/>
      <c r="R4007" s="6"/>
      <c r="S4007" s="6"/>
      <c r="T4007" s="6"/>
      <c r="U4007" s="6"/>
      <c r="V4007" s="6"/>
      <c r="W4007" s="6"/>
      <c r="X4007" s="6"/>
      <c r="Y4007" s="6"/>
      <c r="Z4007" s="43"/>
      <c r="AA4007" s="43"/>
      <c r="AB4007" s="43" t="s">
        <v>339</v>
      </c>
      <c r="AC4007" s="6" t="s">
        <v>339</v>
      </c>
      <c r="AD4007" s="6"/>
      <c r="AE4007" s="6"/>
      <c r="AF4007" s="6"/>
      <c r="AG4007" s="6"/>
      <c r="AH4007" s="6"/>
      <c r="AI4007" s="6"/>
      <c r="AJ4007" s="6"/>
      <c r="AK4007" s="6"/>
      <c r="AL4007" s="6"/>
      <c r="AM4007" s="6"/>
      <c r="AN4007" s="6"/>
      <c r="AO4007" s="6"/>
      <c r="AP4007" s="6"/>
      <c r="AQ4007" s="6"/>
      <c r="AR4007" s="6"/>
    </row>
    <row r="4008">
      <c r="A4008" s="6"/>
      <c r="B4008" s="6"/>
      <c r="C4008" s="6"/>
      <c r="D4008" s="6"/>
      <c r="E4008" s="6"/>
      <c r="F4008" s="6" t="s">
        <v>96</v>
      </c>
      <c r="G4008" s="6"/>
      <c r="H4008" s="6" t="b">
        <v>0</v>
      </c>
      <c r="I4008" s="6" t="b">
        <v>0</v>
      </c>
      <c r="J4008" s="6" t="b">
        <v>0</v>
      </c>
      <c r="K4008" s="106"/>
      <c r="L4008" s="43"/>
      <c r="M4008" s="24"/>
      <c r="N4008" s="6"/>
      <c r="O4008" s="6" t="b">
        <v>0</v>
      </c>
      <c r="P4008" s="6"/>
      <c r="Q4008" s="6"/>
      <c r="R4008" s="6"/>
      <c r="S4008" s="6"/>
      <c r="T4008" s="6"/>
      <c r="U4008" s="6"/>
      <c r="V4008" s="6"/>
      <c r="W4008" s="6"/>
      <c r="X4008" s="6"/>
      <c r="Y4008" s="6"/>
      <c r="Z4008" s="43"/>
      <c r="AA4008" s="43"/>
      <c r="AB4008" s="43" t="s">
        <v>339</v>
      </c>
      <c r="AC4008" s="6" t="s">
        <v>339</v>
      </c>
      <c r="AD4008" s="6"/>
      <c r="AE4008" s="6"/>
      <c r="AF4008" s="6"/>
      <c r="AG4008" s="6"/>
      <c r="AH4008" s="6"/>
      <c r="AI4008" s="6"/>
      <c r="AJ4008" s="6"/>
      <c r="AK4008" s="6"/>
      <c r="AL4008" s="6"/>
      <c r="AM4008" s="6"/>
      <c r="AN4008" s="6"/>
      <c r="AO4008" s="6"/>
      <c r="AP4008" s="6"/>
      <c r="AQ4008" s="6"/>
      <c r="AR4008" s="6"/>
    </row>
    <row r="4009">
      <c r="A4009" s="6"/>
      <c r="B4009" s="6"/>
      <c r="C4009" s="6"/>
      <c r="D4009" s="6"/>
      <c r="E4009" s="6"/>
      <c r="F4009" s="6" t="s">
        <v>96</v>
      </c>
      <c r="G4009" s="6"/>
      <c r="H4009" s="6" t="b">
        <v>0</v>
      </c>
      <c r="I4009" s="6" t="b">
        <v>0</v>
      </c>
      <c r="J4009" s="6" t="b">
        <v>0</v>
      </c>
      <c r="K4009" s="106"/>
      <c r="L4009" s="43"/>
      <c r="M4009" s="24"/>
      <c r="N4009" s="6"/>
      <c r="O4009" s="6" t="b">
        <v>0</v>
      </c>
      <c r="P4009" s="6"/>
      <c r="Q4009" s="6"/>
      <c r="R4009" s="6"/>
      <c r="S4009" s="6"/>
      <c r="T4009" s="6"/>
      <c r="U4009" s="6"/>
      <c r="V4009" s="6"/>
      <c r="W4009" s="6"/>
      <c r="X4009" s="6"/>
      <c r="Y4009" s="6"/>
      <c r="Z4009" s="43"/>
      <c r="AA4009" s="43"/>
      <c r="AB4009" s="43" t="s">
        <v>339</v>
      </c>
      <c r="AC4009" s="6" t="s">
        <v>339</v>
      </c>
      <c r="AD4009" s="6"/>
      <c r="AE4009" s="6"/>
      <c r="AF4009" s="6"/>
      <c r="AG4009" s="6"/>
      <c r="AH4009" s="6"/>
      <c r="AI4009" s="6"/>
      <c r="AJ4009" s="6"/>
      <c r="AK4009" s="6"/>
      <c r="AL4009" s="6"/>
      <c r="AM4009" s="6"/>
      <c r="AN4009" s="6"/>
      <c r="AO4009" s="6"/>
      <c r="AP4009" s="6"/>
      <c r="AQ4009" s="6"/>
      <c r="AR4009" s="6"/>
    </row>
    <row r="4010">
      <c r="A4010" s="6"/>
      <c r="B4010" s="6"/>
      <c r="C4010" s="6"/>
      <c r="D4010" s="6"/>
      <c r="E4010" s="6"/>
      <c r="F4010" s="6" t="s">
        <v>96</v>
      </c>
      <c r="G4010" s="6"/>
      <c r="H4010" s="6" t="b">
        <v>0</v>
      </c>
      <c r="I4010" s="6" t="b">
        <v>0</v>
      </c>
      <c r="J4010" s="6" t="b">
        <v>0</v>
      </c>
      <c r="K4010" s="106"/>
      <c r="L4010" s="43"/>
      <c r="M4010" s="24"/>
      <c r="N4010" s="6"/>
      <c r="O4010" s="6" t="b">
        <v>0</v>
      </c>
      <c r="P4010" s="6"/>
      <c r="Q4010" s="6"/>
      <c r="R4010" s="6"/>
      <c r="S4010" s="6"/>
      <c r="T4010" s="6"/>
      <c r="U4010" s="6"/>
      <c r="V4010" s="6"/>
      <c r="W4010" s="6"/>
      <c r="X4010" s="6"/>
      <c r="Y4010" s="6"/>
      <c r="Z4010" s="43"/>
      <c r="AA4010" s="43"/>
      <c r="AB4010" s="43" t="s">
        <v>339</v>
      </c>
      <c r="AC4010" s="6" t="s">
        <v>339</v>
      </c>
      <c r="AD4010" s="6"/>
      <c r="AE4010" s="6"/>
      <c r="AF4010" s="6"/>
      <c r="AG4010" s="6"/>
      <c r="AH4010" s="6"/>
      <c r="AI4010" s="6"/>
      <c r="AJ4010" s="6"/>
      <c r="AK4010" s="6"/>
      <c r="AL4010" s="6"/>
      <c r="AM4010" s="6"/>
      <c r="AN4010" s="6"/>
      <c r="AO4010" s="6"/>
      <c r="AP4010" s="6"/>
      <c r="AQ4010" s="6"/>
      <c r="AR4010" s="6"/>
    </row>
    <row r="4011">
      <c r="A4011" s="6"/>
      <c r="B4011" s="6"/>
      <c r="C4011" s="6"/>
      <c r="D4011" s="6"/>
      <c r="E4011" s="6"/>
      <c r="F4011" s="6" t="s">
        <v>96</v>
      </c>
      <c r="G4011" s="6"/>
      <c r="H4011" s="6" t="b">
        <v>0</v>
      </c>
      <c r="I4011" s="6" t="b">
        <v>0</v>
      </c>
      <c r="J4011" s="6" t="b">
        <v>0</v>
      </c>
      <c r="K4011" s="106"/>
      <c r="L4011" s="43"/>
      <c r="M4011" s="24"/>
      <c r="N4011" s="6"/>
      <c r="O4011" s="6" t="b">
        <v>0</v>
      </c>
      <c r="P4011" s="6"/>
      <c r="Q4011" s="6"/>
      <c r="R4011" s="6"/>
      <c r="S4011" s="6"/>
      <c r="T4011" s="6"/>
      <c r="U4011" s="6"/>
      <c r="V4011" s="6"/>
      <c r="W4011" s="6"/>
      <c r="X4011" s="6"/>
      <c r="Y4011" s="6"/>
      <c r="Z4011" s="43"/>
      <c r="AA4011" s="43"/>
      <c r="AB4011" s="43" t="s">
        <v>339</v>
      </c>
      <c r="AC4011" s="6" t="s">
        <v>339</v>
      </c>
      <c r="AD4011" s="6"/>
      <c r="AE4011" s="6"/>
      <c r="AF4011" s="6"/>
      <c r="AG4011" s="6"/>
      <c r="AH4011" s="6"/>
      <c r="AI4011" s="6"/>
      <c r="AJ4011" s="6"/>
      <c r="AK4011" s="6"/>
      <c r="AL4011" s="6"/>
      <c r="AM4011" s="6"/>
      <c r="AN4011" s="6"/>
      <c r="AO4011" s="6"/>
      <c r="AP4011" s="6"/>
      <c r="AQ4011" s="6"/>
      <c r="AR4011" s="6"/>
    </row>
    <row r="4012">
      <c r="A4012" s="6"/>
      <c r="B4012" s="6"/>
      <c r="C4012" s="6"/>
      <c r="D4012" s="6"/>
      <c r="E4012" s="6"/>
      <c r="F4012" s="6" t="s">
        <v>96</v>
      </c>
      <c r="G4012" s="6"/>
      <c r="H4012" s="6" t="b">
        <v>0</v>
      </c>
      <c r="I4012" s="6" t="b">
        <v>0</v>
      </c>
      <c r="J4012" s="6" t="b">
        <v>0</v>
      </c>
      <c r="K4012" s="106"/>
      <c r="L4012" s="43"/>
      <c r="M4012" s="24"/>
      <c r="N4012" s="6"/>
      <c r="O4012" s="6" t="b">
        <v>0</v>
      </c>
      <c r="P4012" s="6"/>
      <c r="Q4012" s="6"/>
      <c r="R4012" s="6"/>
      <c r="S4012" s="6"/>
      <c r="T4012" s="6"/>
      <c r="U4012" s="6"/>
      <c r="V4012" s="6"/>
      <c r="W4012" s="6"/>
      <c r="X4012" s="6"/>
      <c r="Y4012" s="6"/>
      <c r="Z4012" s="43"/>
      <c r="AA4012" s="43"/>
      <c r="AB4012" s="43" t="s">
        <v>339</v>
      </c>
      <c r="AC4012" s="6" t="s">
        <v>339</v>
      </c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</row>
    <row r="4013">
      <c r="A4013" s="6"/>
      <c r="B4013" s="6"/>
      <c r="C4013" s="6"/>
      <c r="D4013" s="6"/>
      <c r="E4013" s="6"/>
      <c r="F4013" s="6" t="s">
        <v>96</v>
      </c>
      <c r="G4013" s="6"/>
      <c r="H4013" s="6" t="b">
        <v>0</v>
      </c>
      <c r="I4013" s="6" t="b">
        <v>0</v>
      </c>
      <c r="J4013" s="6" t="b">
        <v>0</v>
      </c>
      <c r="K4013" s="106"/>
      <c r="L4013" s="43"/>
      <c r="M4013" s="24"/>
      <c r="N4013" s="6"/>
      <c r="O4013" s="6" t="b">
        <v>0</v>
      </c>
      <c r="P4013" s="6"/>
      <c r="Q4013" s="6"/>
      <c r="R4013" s="6"/>
      <c r="S4013" s="6"/>
      <c r="T4013" s="6"/>
      <c r="U4013" s="6"/>
      <c r="V4013" s="6"/>
      <c r="W4013" s="6"/>
      <c r="X4013" s="6"/>
      <c r="Y4013" s="6"/>
      <c r="Z4013" s="43"/>
      <c r="AA4013" s="43"/>
      <c r="AB4013" s="43" t="s">
        <v>339</v>
      </c>
      <c r="AC4013" s="6" t="s">
        <v>339</v>
      </c>
      <c r="AD4013" s="6"/>
      <c r="AE4013" s="6"/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</row>
    <row r="4014">
      <c r="A4014" s="6"/>
      <c r="B4014" s="6"/>
      <c r="C4014" s="6"/>
      <c r="D4014" s="6"/>
      <c r="E4014" s="6"/>
      <c r="F4014" s="6" t="s">
        <v>96</v>
      </c>
      <c r="G4014" s="6"/>
      <c r="H4014" s="6" t="b">
        <v>0</v>
      </c>
      <c r="I4014" s="6" t="b">
        <v>0</v>
      </c>
      <c r="J4014" s="6" t="b">
        <v>0</v>
      </c>
      <c r="K4014" s="106"/>
      <c r="L4014" s="43"/>
      <c r="M4014" s="24"/>
      <c r="N4014" s="6"/>
      <c r="O4014" s="6" t="b">
        <v>0</v>
      </c>
      <c r="P4014" s="6"/>
      <c r="Q4014" s="6"/>
      <c r="R4014" s="6"/>
      <c r="S4014" s="6"/>
      <c r="T4014" s="6"/>
      <c r="U4014" s="6"/>
      <c r="V4014" s="6"/>
      <c r="W4014" s="6"/>
      <c r="X4014" s="6"/>
      <c r="Y4014" s="6"/>
      <c r="Z4014" s="43"/>
      <c r="AA4014" s="43"/>
      <c r="AB4014" s="43" t="s">
        <v>339</v>
      </c>
      <c r="AC4014" s="6" t="s">
        <v>339</v>
      </c>
      <c r="AD4014" s="6"/>
      <c r="AE4014" s="6"/>
      <c r="AF4014" s="6"/>
      <c r="AG4014" s="6"/>
      <c r="AH4014" s="6"/>
      <c r="AI4014" s="6"/>
      <c r="AJ4014" s="6"/>
      <c r="AK4014" s="6"/>
      <c r="AL4014" s="6"/>
      <c r="AM4014" s="6"/>
      <c r="AN4014" s="6"/>
      <c r="AO4014" s="6"/>
      <c r="AP4014" s="6"/>
      <c r="AQ4014" s="6"/>
      <c r="AR4014" s="6"/>
    </row>
    <row r="4015">
      <c r="A4015" s="6"/>
      <c r="B4015" s="6"/>
      <c r="C4015" s="6"/>
      <c r="D4015" s="6"/>
      <c r="E4015" s="6"/>
      <c r="F4015" s="6" t="s">
        <v>96</v>
      </c>
      <c r="G4015" s="6"/>
      <c r="H4015" s="6" t="b">
        <v>0</v>
      </c>
      <c r="I4015" s="6" t="b">
        <v>0</v>
      </c>
      <c r="J4015" s="6" t="b">
        <v>0</v>
      </c>
      <c r="K4015" s="106"/>
      <c r="L4015" s="43"/>
      <c r="M4015" s="24"/>
      <c r="N4015" s="6"/>
      <c r="O4015" s="6" t="b">
        <v>0</v>
      </c>
      <c r="P4015" s="6"/>
      <c r="Q4015" s="6"/>
      <c r="R4015" s="6"/>
      <c r="S4015" s="6"/>
      <c r="T4015" s="6"/>
      <c r="U4015" s="6"/>
      <c r="V4015" s="6"/>
      <c r="W4015" s="6"/>
      <c r="X4015" s="6"/>
      <c r="Y4015" s="6"/>
      <c r="Z4015" s="43"/>
      <c r="AA4015" s="43"/>
      <c r="AB4015" s="43" t="s">
        <v>339</v>
      </c>
      <c r="AC4015" s="6" t="s">
        <v>339</v>
      </c>
      <c r="AD4015" s="6"/>
      <c r="AE4015" s="6"/>
      <c r="AF4015" s="6"/>
      <c r="AG4015" s="6"/>
      <c r="AH4015" s="6"/>
      <c r="AI4015" s="6"/>
      <c r="AJ4015" s="6"/>
      <c r="AK4015" s="6"/>
      <c r="AL4015" s="6"/>
      <c r="AM4015" s="6"/>
      <c r="AN4015" s="6"/>
      <c r="AO4015" s="6"/>
      <c r="AP4015" s="6"/>
      <c r="AQ4015" s="6"/>
      <c r="AR4015" s="6"/>
    </row>
    <row r="4016">
      <c r="A4016" s="6"/>
      <c r="B4016" s="6"/>
      <c r="C4016" s="6"/>
      <c r="D4016" s="6"/>
      <c r="E4016" s="6"/>
      <c r="F4016" s="6" t="s">
        <v>96</v>
      </c>
      <c r="G4016" s="6"/>
      <c r="H4016" s="6" t="b">
        <v>0</v>
      </c>
      <c r="I4016" s="6" t="b">
        <v>0</v>
      </c>
      <c r="J4016" s="6" t="b">
        <v>0</v>
      </c>
      <c r="K4016" s="106"/>
      <c r="L4016" s="43"/>
      <c r="M4016" s="24"/>
      <c r="N4016" s="6"/>
      <c r="O4016" s="6" t="b">
        <v>0</v>
      </c>
      <c r="P4016" s="6"/>
      <c r="Q4016" s="6"/>
      <c r="R4016" s="6"/>
      <c r="S4016" s="6"/>
      <c r="T4016" s="6"/>
      <c r="U4016" s="6"/>
      <c r="V4016" s="6"/>
      <c r="W4016" s="6"/>
      <c r="X4016" s="6"/>
      <c r="Y4016" s="6"/>
      <c r="Z4016" s="43"/>
      <c r="AA4016" s="43"/>
      <c r="AB4016" s="43" t="s">
        <v>339</v>
      </c>
      <c r="AC4016" s="6" t="s">
        <v>339</v>
      </c>
      <c r="AD4016" s="6"/>
      <c r="AE4016" s="6"/>
      <c r="AF4016" s="6"/>
      <c r="AG4016" s="6"/>
      <c r="AH4016" s="6"/>
      <c r="AI4016" s="6"/>
      <c r="AJ4016" s="6"/>
      <c r="AK4016" s="6"/>
      <c r="AL4016" s="6"/>
      <c r="AM4016" s="6"/>
      <c r="AN4016" s="6"/>
      <c r="AO4016" s="6"/>
      <c r="AP4016" s="6"/>
      <c r="AQ4016" s="6"/>
      <c r="AR4016" s="6"/>
    </row>
    <row r="4017">
      <c r="A4017" s="6"/>
      <c r="B4017" s="6"/>
      <c r="C4017" s="6"/>
      <c r="D4017" s="6"/>
      <c r="E4017" s="6"/>
      <c r="F4017" s="6" t="s">
        <v>96</v>
      </c>
      <c r="G4017" s="6"/>
      <c r="H4017" s="6" t="b">
        <v>0</v>
      </c>
      <c r="I4017" s="6" t="b">
        <v>0</v>
      </c>
      <c r="J4017" s="6" t="b">
        <v>0</v>
      </c>
      <c r="K4017" s="106"/>
      <c r="L4017" s="43"/>
      <c r="M4017" s="24"/>
      <c r="N4017" s="6"/>
      <c r="O4017" s="6" t="b">
        <v>0</v>
      </c>
      <c r="P4017" s="6"/>
      <c r="Q4017" s="6"/>
      <c r="R4017" s="6"/>
      <c r="S4017" s="6"/>
      <c r="T4017" s="6"/>
      <c r="U4017" s="6"/>
      <c r="V4017" s="6"/>
      <c r="W4017" s="6"/>
      <c r="X4017" s="6"/>
      <c r="Y4017" s="6"/>
      <c r="Z4017" s="43"/>
      <c r="AA4017" s="43"/>
      <c r="AB4017" s="43" t="s">
        <v>339</v>
      </c>
      <c r="AC4017" s="6" t="s">
        <v>339</v>
      </c>
      <c r="AD4017" s="6"/>
      <c r="AE4017" s="6"/>
      <c r="AF4017" s="6"/>
      <c r="AG4017" s="6"/>
      <c r="AH4017" s="6"/>
      <c r="AI4017" s="6"/>
      <c r="AJ4017" s="6"/>
      <c r="AK4017" s="6"/>
      <c r="AL4017" s="6"/>
      <c r="AM4017" s="6"/>
      <c r="AN4017" s="6"/>
      <c r="AO4017" s="6"/>
      <c r="AP4017" s="6"/>
      <c r="AQ4017" s="6"/>
      <c r="AR4017" s="6"/>
    </row>
    <row r="4018">
      <c r="A4018" s="6"/>
      <c r="B4018" s="6"/>
      <c r="C4018" s="6"/>
      <c r="D4018" s="6"/>
      <c r="E4018" s="6"/>
      <c r="F4018" s="6" t="s">
        <v>96</v>
      </c>
      <c r="G4018" s="6"/>
      <c r="H4018" s="6" t="b">
        <v>0</v>
      </c>
      <c r="I4018" s="6" t="b">
        <v>0</v>
      </c>
      <c r="J4018" s="6" t="b">
        <v>0</v>
      </c>
      <c r="K4018" s="106"/>
      <c r="L4018" s="43"/>
      <c r="M4018" s="24"/>
      <c r="N4018" s="6"/>
      <c r="O4018" s="6" t="b">
        <v>0</v>
      </c>
      <c r="P4018" s="6"/>
      <c r="Q4018" s="6"/>
      <c r="R4018" s="6"/>
      <c r="S4018" s="6"/>
      <c r="T4018" s="6"/>
      <c r="U4018" s="6"/>
      <c r="V4018" s="6"/>
      <c r="W4018" s="6"/>
      <c r="X4018" s="6"/>
      <c r="Y4018" s="6"/>
      <c r="Z4018" s="43"/>
      <c r="AA4018" s="43"/>
      <c r="AB4018" s="43" t="s">
        <v>339</v>
      </c>
      <c r="AC4018" s="6" t="s">
        <v>339</v>
      </c>
      <c r="AD4018" s="6"/>
      <c r="AE4018" s="6"/>
      <c r="AF4018" s="6"/>
      <c r="AG4018" s="6"/>
      <c r="AH4018" s="6"/>
      <c r="AI4018" s="6"/>
      <c r="AJ4018" s="6"/>
      <c r="AK4018" s="6"/>
      <c r="AL4018" s="6"/>
      <c r="AM4018" s="6"/>
      <c r="AN4018" s="6"/>
      <c r="AO4018" s="6"/>
      <c r="AP4018" s="6"/>
      <c r="AQ4018" s="6"/>
      <c r="AR4018" s="6"/>
    </row>
    <row r="4019">
      <c r="A4019" s="6"/>
      <c r="B4019" s="6"/>
      <c r="C4019" s="6"/>
      <c r="D4019" s="6"/>
      <c r="E4019" s="6"/>
      <c r="F4019" s="6" t="s">
        <v>96</v>
      </c>
      <c r="G4019" s="6"/>
      <c r="H4019" s="6" t="b">
        <v>0</v>
      </c>
      <c r="I4019" s="6" t="b">
        <v>0</v>
      </c>
      <c r="J4019" s="6" t="b">
        <v>0</v>
      </c>
      <c r="K4019" s="106"/>
      <c r="L4019" s="43"/>
      <c r="M4019" s="24"/>
      <c r="N4019" s="6"/>
      <c r="O4019" s="6" t="b">
        <v>0</v>
      </c>
      <c r="P4019" s="6"/>
      <c r="Q4019" s="6"/>
      <c r="R4019" s="6"/>
      <c r="S4019" s="6"/>
      <c r="T4019" s="6"/>
      <c r="U4019" s="6"/>
      <c r="V4019" s="6"/>
      <c r="W4019" s="6"/>
      <c r="X4019" s="6"/>
      <c r="Y4019" s="6"/>
      <c r="Z4019" s="43"/>
      <c r="AA4019" s="43"/>
      <c r="AB4019" s="43" t="s">
        <v>339</v>
      </c>
      <c r="AC4019" s="6" t="s">
        <v>339</v>
      </c>
      <c r="AD4019" s="6"/>
      <c r="AE4019" s="6"/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</row>
    <row r="4020">
      <c r="A4020" s="6"/>
      <c r="B4020" s="6"/>
      <c r="C4020" s="6"/>
      <c r="D4020" s="6"/>
      <c r="E4020" s="6"/>
      <c r="F4020" s="6" t="s">
        <v>96</v>
      </c>
      <c r="G4020" s="6"/>
      <c r="H4020" s="6" t="b">
        <v>0</v>
      </c>
      <c r="I4020" s="6" t="b">
        <v>0</v>
      </c>
      <c r="J4020" s="6" t="b">
        <v>0</v>
      </c>
      <c r="K4020" s="106"/>
      <c r="L4020" s="43"/>
      <c r="M4020" s="24"/>
      <c r="N4020" s="6"/>
      <c r="O4020" s="6" t="b">
        <v>0</v>
      </c>
      <c r="P4020" s="6"/>
      <c r="Q4020" s="6"/>
      <c r="R4020" s="6"/>
      <c r="S4020" s="6"/>
      <c r="T4020" s="6"/>
      <c r="U4020" s="6"/>
      <c r="V4020" s="6"/>
      <c r="W4020" s="6"/>
      <c r="X4020" s="6"/>
      <c r="Y4020" s="6"/>
      <c r="Z4020" s="43"/>
      <c r="AA4020" s="43"/>
      <c r="AB4020" s="43" t="s">
        <v>339</v>
      </c>
      <c r="AC4020" s="6" t="s">
        <v>339</v>
      </c>
      <c r="AD4020" s="6"/>
      <c r="AE4020" s="6"/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</row>
    <row r="4021">
      <c r="A4021" s="6"/>
      <c r="B4021" s="6"/>
      <c r="C4021" s="6"/>
      <c r="D4021" s="6"/>
      <c r="E4021" s="6"/>
      <c r="F4021" s="6" t="s">
        <v>96</v>
      </c>
      <c r="G4021" s="6"/>
      <c r="H4021" s="6" t="b">
        <v>0</v>
      </c>
      <c r="I4021" s="6" t="b">
        <v>0</v>
      </c>
      <c r="J4021" s="6" t="b">
        <v>0</v>
      </c>
      <c r="K4021" s="106"/>
      <c r="L4021" s="43"/>
      <c r="M4021" s="24"/>
      <c r="N4021" s="6"/>
      <c r="O4021" s="6" t="b">
        <v>0</v>
      </c>
      <c r="P4021" s="6"/>
      <c r="Q4021" s="6"/>
      <c r="R4021" s="6"/>
      <c r="S4021" s="6"/>
      <c r="T4021" s="6"/>
      <c r="U4021" s="6"/>
      <c r="V4021" s="6"/>
      <c r="W4021" s="6"/>
      <c r="X4021" s="6"/>
      <c r="Y4021" s="6"/>
      <c r="Z4021" s="43"/>
      <c r="AA4021" s="43"/>
      <c r="AB4021" s="43" t="s">
        <v>339</v>
      </c>
      <c r="AC4021" s="6" t="s">
        <v>339</v>
      </c>
      <c r="AD4021" s="6"/>
      <c r="AE4021" s="6"/>
      <c r="AF4021" s="6"/>
      <c r="AG4021" s="6"/>
      <c r="AH4021" s="6"/>
      <c r="AI4021" s="6"/>
      <c r="AJ4021" s="6"/>
      <c r="AK4021" s="6"/>
      <c r="AL4021" s="6"/>
      <c r="AM4021" s="6"/>
      <c r="AN4021" s="6"/>
      <c r="AO4021" s="6"/>
      <c r="AP4021" s="6"/>
      <c r="AQ4021" s="6"/>
      <c r="AR4021" s="6"/>
    </row>
    <row r="4022">
      <c r="A4022" s="6"/>
      <c r="B4022" s="6"/>
      <c r="C4022" s="6"/>
      <c r="D4022" s="6"/>
      <c r="E4022" s="6"/>
      <c r="F4022" s="6" t="s">
        <v>96</v>
      </c>
      <c r="G4022" s="6"/>
      <c r="H4022" s="6" t="b">
        <v>0</v>
      </c>
      <c r="I4022" s="6" t="b">
        <v>0</v>
      </c>
      <c r="J4022" s="6" t="b">
        <v>0</v>
      </c>
      <c r="K4022" s="106"/>
      <c r="L4022" s="43"/>
      <c r="M4022" s="24"/>
      <c r="N4022" s="6"/>
      <c r="O4022" s="6" t="b">
        <v>0</v>
      </c>
      <c r="P4022" s="6"/>
      <c r="Q4022" s="6"/>
      <c r="R4022" s="6"/>
      <c r="S4022" s="6"/>
      <c r="T4022" s="6"/>
      <c r="U4022" s="6"/>
      <c r="V4022" s="6"/>
      <c r="W4022" s="6"/>
      <c r="X4022" s="6"/>
      <c r="Y4022" s="6"/>
      <c r="Z4022" s="43"/>
      <c r="AA4022" s="43"/>
      <c r="AB4022" s="43" t="s">
        <v>339</v>
      </c>
      <c r="AC4022" s="6" t="s">
        <v>339</v>
      </c>
      <c r="AD4022" s="6"/>
      <c r="AE4022" s="6"/>
      <c r="AF4022" s="6"/>
      <c r="AG4022" s="6"/>
      <c r="AH4022" s="6"/>
      <c r="AI4022" s="6"/>
      <c r="AJ4022" s="6"/>
      <c r="AK4022" s="6"/>
      <c r="AL4022" s="6"/>
      <c r="AM4022" s="6"/>
      <c r="AN4022" s="6"/>
      <c r="AO4022" s="6"/>
      <c r="AP4022" s="6"/>
      <c r="AQ4022" s="6"/>
      <c r="AR4022" s="6"/>
    </row>
    <row r="4023">
      <c r="A4023" s="6"/>
      <c r="B4023" s="6"/>
      <c r="C4023" s="6"/>
      <c r="D4023" s="6"/>
      <c r="E4023" s="6"/>
      <c r="F4023" s="6" t="s">
        <v>96</v>
      </c>
      <c r="G4023" s="6"/>
      <c r="H4023" s="6" t="b">
        <v>0</v>
      </c>
      <c r="I4023" s="6" t="b">
        <v>0</v>
      </c>
      <c r="J4023" s="6" t="b">
        <v>0</v>
      </c>
      <c r="K4023" s="106"/>
      <c r="L4023" s="43"/>
      <c r="M4023" s="24"/>
      <c r="N4023" s="6"/>
      <c r="O4023" s="6" t="b">
        <v>0</v>
      </c>
      <c r="P4023" s="6"/>
      <c r="Q4023" s="6"/>
      <c r="R4023" s="6"/>
      <c r="S4023" s="6"/>
      <c r="T4023" s="6"/>
      <c r="U4023" s="6"/>
      <c r="V4023" s="6"/>
      <c r="W4023" s="6"/>
      <c r="X4023" s="6"/>
      <c r="Y4023" s="6"/>
      <c r="Z4023" s="43"/>
      <c r="AA4023" s="43"/>
      <c r="AB4023" s="43" t="s">
        <v>339</v>
      </c>
      <c r="AC4023" s="6" t="s">
        <v>339</v>
      </c>
      <c r="AD4023" s="6"/>
      <c r="AE4023" s="6"/>
      <c r="AF4023" s="6"/>
      <c r="AG4023" s="6"/>
      <c r="AH4023" s="6"/>
      <c r="AI4023" s="6"/>
      <c r="AJ4023" s="6"/>
      <c r="AK4023" s="6"/>
      <c r="AL4023" s="6"/>
      <c r="AM4023" s="6"/>
      <c r="AN4023" s="6"/>
      <c r="AO4023" s="6"/>
      <c r="AP4023" s="6"/>
      <c r="AQ4023" s="6"/>
      <c r="AR4023" s="6"/>
    </row>
    <row r="4024">
      <c r="A4024" s="6"/>
      <c r="B4024" s="6"/>
      <c r="C4024" s="6"/>
      <c r="D4024" s="6"/>
      <c r="E4024" s="6"/>
      <c r="F4024" s="6" t="s">
        <v>96</v>
      </c>
      <c r="G4024" s="6"/>
      <c r="H4024" s="6" t="b">
        <v>0</v>
      </c>
      <c r="I4024" s="6" t="b">
        <v>0</v>
      </c>
      <c r="J4024" s="6" t="b">
        <v>0</v>
      </c>
      <c r="K4024" s="106"/>
      <c r="L4024" s="43"/>
      <c r="M4024" s="24"/>
      <c r="N4024" s="6"/>
      <c r="O4024" s="6" t="b">
        <v>0</v>
      </c>
      <c r="P4024" s="6"/>
      <c r="Q4024" s="6"/>
      <c r="R4024" s="6"/>
      <c r="S4024" s="6"/>
      <c r="T4024" s="6"/>
      <c r="U4024" s="6"/>
      <c r="V4024" s="6"/>
      <c r="W4024" s="6"/>
      <c r="X4024" s="6"/>
      <c r="Y4024" s="6"/>
      <c r="Z4024" s="43"/>
      <c r="AA4024" s="43"/>
      <c r="AB4024" s="43" t="s">
        <v>339</v>
      </c>
      <c r="AC4024" s="6" t="s">
        <v>339</v>
      </c>
      <c r="AD4024" s="6"/>
      <c r="AE4024" s="6"/>
      <c r="AF4024" s="6"/>
      <c r="AG4024" s="6"/>
      <c r="AH4024" s="6"/>
      <c r="AI4024" s="6"/>
      <c r="AJ4024" s="6"/>
      <c r="AK4024" s="6"/>
      <c r="AL4024" s="6"/>
      <c r="AM4024" s="6"/>
      <c r="AN4024" s="6"/>
      <c r="AO4024" s="6"/>
      <c r="AP4024" s="6"/>
      <c r="AQ4024" s="6"/>
      <c r="AR4024" s="6"/>
    </row>
    <row r="4025">
      <c r="A4025" s="6"/>
      <c r="B4025" s="6"/>
      <c r="C4025" s="6"/>
      <c r="D4025" s="6"/>
      <c r="E4025" s="6"/>
      <c r="F4025" s="6" t="s">
        <v>96</v>
      </c>
      <c r="G4025" s="6"/>
      <c r="H4025" s="6" t="b">
        <v>0</v>
      </c>
      <c r="I4025" s="6" t="b">
        <v>0</v>
      </c>
      <c r="J4025" s="6" t="b">
        <v>0</v>
      </c>
      <c r="K4025" s="106"/>
      <c r="L4025" s="43"/>
      <c r="M4025" s="24"/>
      <c r="N4025" s="6"/>
      <c r="O4025" s="6" t="b">
        <v>0</v>
      </c>
      <c r="P4025" s="6"/>
      <c r="Q4025" s="6"/>
      <c r="R4025" s="6"/>
      <c r="S4025" s="6"/>
      <c r="T4025" s="6"/>
      <c r="U4025" s="6"/>
      <c r="V4025" s="6"/>
      <c r="W4025" s="6"/>
      <c r="X4025" s="6"/>
      <c r="Y4025" s="6"/>
      <c r="Z4025" s="43"/>
      <c r="AA4025" s="43"/>
      <c r="AB4025" s="43" t="s">
        <v>339</v>
      </c>
      <c r="AC4025" s="6" t="s">
        <v>339</v>
      </c>
      <c r="AD4025" s="6"/>
      <c r="AE4025" s="6"/>
      <c r="AF4025" s="6"/>
      <c r="AG4025" s="6"/>
      <c r="AH4025" s="6"/>
      <c r="AI4025" s="6"/>
      <c r="AJ4025" s="6"/>
      <c r="AK4025" s="6"/>
      <c r="AL4025" s="6"/>
      <c r="AM4025" s="6"/>
      <c r="AN4025" s="6"/>
      <c r="AO4025" s="6"/>
      <c r="AP4025" s="6"/>
      <c r="AQ4025" s="6"/>
      <c r="AR4025" s="6"/>
    </row>
    <row r="4026">
      <c r="A4026" s="6"/>
      <c r="B4026" s="6"/>
      <c r="C4026" s="6"/>
      <c r="D4026" s="6"/>
      <c r="E4026" s="6"/>
      <c r="F4026" s="6" t="s">
        <v>96</v>
      </c>
      <c r="G4026" s="6"/>
      <c r="H4026" s="6" t="b">
        <v>0</v>
      </c>
      <c r="I4026" s="6" t="b">
        <v>0</v>
      </c>
      <c r="J4026" s="6" t="b">
        <v>0</v>
      </c>
      <c r="K4026" s="106"/>
      <c r="L4026" s="43"/>
      <c r="M4026" s="24"/>
      <c r="N4026" s="6"/>
      <c r="O4026" s="6" t="b">
        <v>0</v>
      </c>
      <c r="P4026" s="6"/>
      <c r="Q4026" s="6"/>
      <c r="R4026" s="6"/>
      <c r="S4026" s="6"/>
      <c r="T4026" s="6"/>
      <c r="U4026" s="6"/>
      <c r="V4026" s="6"/>
      <c r="W4026" s="6"/>
      <c r="X4026" s="6"/>
      <c r="Y4026" s="6"/>
      <c r="Z4026" s="43"/>
      <c r="AA4026" s="43"/>
      <c r="AB4026" s="43" t="s">
        <v>339</v>
      </c>
      <c r="AC4026" s="6" t="s">
        <v>339</v>
      </c>
      <c r="AD4026" s="6"/>
      <c r="AE4026" s="6"/>
      <c r="AF4026" s="6"/>
      <c r="AG4026" s="6"/>
      <c r="AH4026" s="6"/>
      <c r="AI4026" s="6"/>
      <c r="AJ4026" s="6"/>
      <c r="AK4026" s="6"/>
      <c r="AL4026" s="6"/>
      <c r="AM4026" s="6"/>
      <c r="AN4026" s="6"/>
      <c r="AO4026" s="6"/>
      <c r="AP4026" s="6"/>
      <c r="AQ4026" s="6"/>
      <c r="AR4026" s="6"/>
    </row>
    <row r="4027">
      <c r="A4027" s="6"/>
      <c r="B4027" s="6"/>
      <c r="C4027" s="6"/>
      <c r="D4027" s="6"/>
      <c r="E4027" s="6"/>
      <c r="F4027" s="6" t="s">
        <v>96</v>
      </c>
      <c r="G4027" s="6"/>
      <c r="H4027" s="6" t="b">
        <v>0</v>
      </c>
      <c r="I4027" s="6" t="b">
        <v>0</v>
      </c>
      <c r="J4027" s="6" t="b">
        <v>0</v>
      </c>
      <c r="K4027" s="106"/>
      <c r="L4027" s="43"/>
      <c r="M4027" s="24"/>
      <c r="N4027" s="6"/>
      <c r="O4027" s="6" t="b">
        <v>0</v>
      </c>
      <c r="P4027" s="6"/>
      <c r="Q4027" s="6"/>
      <c r="R4027" s="6"/>
      <c r="S4027" s="6"/>
      <c r="T4027" s="6"/>
      <c r="U4027" s="6"/>
      <c r="V4027" s="6"/>
      <c r="W4027" s="6"/>
      <c r="X4027" s="6"/>
      <c r="Y4027" s="6"/>
      <c r="Z4027" s="43"/>
      <c r="AA4027" s="43"/>
      <c r="AB4027" s="43" t="s">
        <v>339</v>
      </c>
      <c r="AC4027" s="6" t="s">
        <v>339</v>
      </c>
      <c r="AD4027" s="6"/>
      <c r="AE4027" s="6"/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</row>
    <row r="4028">
      <c r="A4028" s="6"/>
      <c r="B4028" s="6"/>
      <c r="C4028" s="6"/>
      <c r="D4028" s="6"/>
      <c r="E4028" s="6"/>
      <c r="F4028" s="6" t="s">
        <v>96</v>
      </c>
      <c r="G4028" s="6"/>
      <c r="H4028" s="6" t="b">
        <v>0</v>
      </c>
      <c r="I4028" s="6" t="b">
        <v>0</v>
      </c>
      <c r="J4028" s="6" t="b">
        <v>0</v>
      </c>
      <c r="K4028" s="106"/>
      <c r="L4028" s="43"/>
      <c r="M4028" s="24"/>
      <c r="N4028" s="6"/>
      <c r="O4028" s="6" t="b">
        <v>0</v>
      </c>
      <c r="P4028" s="6"/>
      <c r="Q4028" s="6"/>
      <c r="R4028" s="6"/>
      <c r="S4028" s="6"/>
      <c r="T4028" s="6"/>
      <c r="U4028" s="6"/>
      <c r="V4028" s="6"/>
      <c r="W4028" s="6"/>
      <c r="X4028" s="6"/>
      <c r="Y4028" s="6"/>
      <c r="Z4028" s="43"/>
      <c r="AA4028" s="43"/>
      <c r="AB4028" s="43" t="s">
        <v>339</v>
      </c>
      <c r="AC4028" s="6" t="s">
        <v>339</v>
      </c>
      <c r="AD4028" s="6"/>
      <c r="AE4028" s="6"/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</row>
    <row r="4029">
      <c r="A4029" s="6"/>
      <c r="B4029" s="6"/>
      <c r="C4029" s="6"/>
      <c r="D4029" s="6"/>
      <c r="E4029" s="6"/>
      <c r="F4029" s="6" t="s">
        <v>96</v>
      </c>
      <c r="G4029" s="6"/>
      <c r="H4029" s="6" t="b">
        <v>0</v>
      </c>
      <c r="I4029" s="6" t="b">
        <v>0</v>
      </c>
      <c r="J4029" s="6" t="b">
        <v>0</v>
      </c>
      <c r="K4029" s="106"/>
      <c r="L4029" s="43"/>
      <c r="M4029" s="24"/>
      <c r="N4029" s="6"/>
      <c r="O4029" s="6" t="b">
        <v>0</v>
      </c>
      <c r="P4029" s="6"/>
      <c r="Q4029" s="6"/>
      <c r="R4029" s="6"/>
      <c r="S4029" s="6"/>
      <c r="T4029" s="6"/>
      <c r="U4029" s="6"/>
      <c r="V4029" s="6"/>
      <c r="W4029" s="6"/>
      <c r="X4029" s="6"/>
      <c r="Y4029" s="6"/>
      <c r="Z4029" s="43"/>
      <c r="AA4029" s="43"/>
      <c r="AB4029" s="43" t="s">
        <v>339</v>
      </c>
      <c r="AC4029" s="6" t="s">
        <v>339</v>
      </c>
      <c r="AD4029" s="6"/>
      <c r="AE4029" s="6"/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</row>
    <row r="4030">
      <c r="A4030" s="6"/>
      <c r="B4030" s="6"/>
      <c r="C4030" s="6"/>
      <c r="D4030" s="6"/>
      <c r="E4030" s="6"/>
      <c r="F4030" s="6" t="s">
        <v>96</v>
      </c>
      <c r="G4030" s="6"/>
      <c r="H4030" s="6" t="b">
        <v>0</v>
      </c>
      <c r="I4030" s="6" t="b">
        <v>0</v>
      </c>
      <c r="J4030" s="6" t="b">
        <v>0</v>
      </c>
      <c r="K4030" s="106"/>
      <c r="L4030" s="43"/>
      <c r="M4030" s="24"/>
      <c r="N4030" s="6"/>
      <c r="O4030" s="6" t="b">
        <v>0</v>
      </c>
      <c r="P4030" s="6"/>
      <c r="Q4030" s="6"/>
      <c r="R4030" s="6"/>
      <c r="S4030" s="6"/>
      <c r="T4030" s="6"/>
      <c r="U4030" s="6"/>
      <c r="V4030" s="6"/>
      <c r="W4030" s="6"/>
      <c r="X4030" s="6"/>
      <c r="Y4030" s="6"/>
      <c r="Z4030" s="43"/>
      <c r="AA4030" s="43"/>
      <c r="AB4030" s="43" t="s">
        <v>339</v>
      </c>
      <c r="AC4030" s="6" t="s">
        <v>339</v>
      </c>
      <c r="AD4030" s="6"/>
      <c r="AE4030" s="6"/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</row>
    <row r="4031">
      <c r="A4031" s="6"/>
      <c r="B4031" s="6"/>
      <c r="C4031" s="6"/>
      <c r="D4031" s="6"/>
      <c r="E4031" s="6"/>
      <c r="F4031" s="6" t="s">
        <v>96</v>
      </c>
      <c r="G4031" s="6"/>
      <c r="H4031" s="6" t="b">
        <v>0</v>
      </c>
      <c r="I4031" s="6" t="b">
        <v>0</v>
      </c>
      <c r="J4031" s="6" t="b">
        <v>0</v>
      </c>
      <c r="K4031" s="106"/>
      <c r="L4031" s="43"/>
      <c r="M4031" s="24"/>
      <c r="N4031" s="6"/>
      <c r="O4031" s="6" t="b">
        <v>0</v>
      </c>
      <c r="P4031" s="6"/>
      <c r="Q4031" s="6"/>
      <c r="R4031" s="6"/>
      <c r="S4031" s="6"/>
      <c r="T4031" s="6"/>
      <c r="U4031" s="6"/>
      <c r="V4031" s="6"/>
      <c r="W4031" s="6"/>
      <c r="X4031" s="6"/>
      <c r="Y4031" s="6"/>
      <c r="Z4031" s="43"/>
      <c r="AA4031" s="43"/>
      <c r="AB4031" s="43" t="s">
        <v>339</v>
      </c>
      <c r="AC4031" s="6" t="s">
        <v>339</v>
      </c>
      <c r="AD4031" s="6"/>
      <c r="AE4031" s="6"/>
      <c r="AF4031" s="6"/>
      <c r="AG4031" s="6"/>
      <c r="AH4031" s="6"/>
      <c r="AI4031" s="6"/>
      <c r="AJ4031" s="6"/>
      <c r="AK4031" s="6"/>
      <c r="AL4031" s="6"/>
      <c r="AM4031" s="6"/>
      <c r="AN4031" s="6"/>
      <c r="AO4031" s="6"/>
      <c r="AP4031" s="6"/>
      <c r="AQ4031" s="6"/>
      <c r="AR4031" s="6"/>
    </row>
    <row r="4032">
      <c r="A4032" s="6"/>
      <c r="B4032" s="6"/>
      <c r="C4032" s="6"/>
      <c r="D4032" s="6"/>
      <c r="E4032" s="6"/>
      <c r="F4032" s="6" t="s">
        <v>96</v>
      </c>
      <c r="G4032" s="6"/>
      <c r="H4032" s="6" t="b">
        <v>0</v>
      </c>
      <c r="I4032" s="6" t="b">
        <v>0</v>
      </c>
      <c r="J4032" s="6" t="b">
        <v>0</v>
      </c>
      <c r="K4032" s="106"/>
      <c r="L4032" s="43"/>
      <c r="M4032" s="24"/>
      <c r="N4032" s="6"/>
      <c r="O4032" s="6" t="b">
        <v>0</v>
      </c>
      <c r="P4032" s="6"/>
      <c r="Q4032" s="6"/>
      <c r="R4032" s="6"/>
      <c r="S4032" s="6"/>
      <c r="T4032" s="6"/>
      <c r="U4032" s="6"/>
      <c r="V4032" s="6"/>
      <c r="W4032" s="6"/>
      <c r="X4032" s="6"/>
      <c r="Y4032" s="6"/>
      <c r="Z4032" s="43"/>
      <c r="AA4032" s="43"/>
      <c r="AB4032" s="43" t="s">
        <v>339</v>
      </c>
      <c r="AC4032" s="6" t="s">
        <v>339</v>
      </c>
      <c r="AD4032" s="6"/>
      <c r="AE4032" s="6"/>
      <c r="AF4032" s="6"/>
      <c r="AG4032" s="6"/>
      <c r="AH4032" s="6"/>
      <c r="AI4032" s="6"/>
      <c r="AJ4032" s="6"/>
      <c r="AK4032" s="6"/>
      <c r="AL4032" s="6"/>
      <c r="AM4032" s="6"/>
      <c r="AN4032" s="6"/>
      <c r="AO4032" s="6"/>
      <c r="AP4032" s="6"/>
      <c r="AQ4032" s="6"/>
      <c r="AR4032" s="6"/>
    </row>
    <row r="4033">
      <c r="A4033" s="6"/>
      <c r="B4033" s="6"/>
      <c r="C4033" s="6"/>
      <c r="D4033" s="6"/>
      <c r="E4033" s="6"/>
      <c r="F4033" s="6" t="s">
        <v>96</v>
      </c>
      <c r="G4033" s="6"/>
      <c r="H4033" s="6" t="b">
        <v>0</v>
      </c>
      <c r="I4033" s="6" t="b">
        <v>0</v>
      </c>
      <c r="J4033" s="6" t="b">
        <v>0</v>
      </c>
      <c r="K4033" s="106"/>
      <c r="L4033" s="43"/>
      <c r="M4033" s="24"/>
      <c r="N4033" s="6"/>
      <c r="O4033" s="6" t="b">
        <v>0</v>
      </c>
      <c r="P4033" s="6"/>
      <c r="Q4033" s="6"/>
      <c r="R4033" s="6"/>
      <c r="S4033" s="6"/>
      <c r="T4033" s="6"/>
      <c r="U4033" s="6"/>
      <c r="V4033" s="6"/>
      <c r="W4033" s="6"/>
      <c r="X4033" s="6"/>
      <c r="Y4033" s="6"/>
      <c r="Z4033" s="43"/>
      <c r="AA4033" s="43"/>
      <c r="AB4033" s="43" t="s">
        <v>339</v>
      </c>
      <c r="AC4033" s="6" t="s">
        <v>339</v>
      </c>
      <c r="AD4033" s="6"/>
      <c r="AE4033" s="6"/>
      <c r="AF4033" s="6"/>
      <c r="AG4033" s="6"/>
      <c r="AH4033" s="6"/>
      <c r="AI4033" s="6"/>
      <c r="AJ4033" s="6"/>
      <c r="AK4033" s="6"/>
      <c r="AL4033" s="6"/>
      <c r="AM4033" s="6"/>
      <c r="AN4033" s="6"/>
      <c r="AO4033" s="6"/>
      <c r="AP4033" s="6"/>
      <c r="AQ4033" s="6"/>
      <c r="AR4033" s="6"/>
    </row>
    <row r="4034">
      <c r="A4034" s="6"/>
      <c r="B4034" s="6"/>
      <c r="C4034" s="6"/>
      <c r="D4034" s="6"/>
      <c r="E4034" s="6"/>
      <c r="F4034" s="6" t="s">
        <v>96</v>
      </c>
      <c r="G4034" s="6"/>
      <c r="H4034" s="6" t="b">
        <v>0</v>
      </c>
      <c r="I4034" s="6" t="b">
        <v>0</v>
      </c>
      <c r="J4034" s="6" t="b">
        <v>0</v>
      </c>
      <c r="K4034" s="106"/>
      <c r="L4034" s="43"/>
      <c r="M4034" s="24"/>
      <c r="N4034" s="6"/>
      <c r="O4034" s="6" t="b">
        <v>0</v>
      </c>
      <c r="P4034" s="6"/>
      <c r="Q4034" s="6"/>
      <c r="R4034" s="6"/>
      <c r="S4034" s="6"/>
      <c r="T4034" s="6"/>
      <c r="U4034" s="6"/>
      <c r="V4034" s="6"/>
      <c r="W4034" s="6"/>
      <c r="X4034" s="6"/>
      <c r="Y4034" s="6"/>
      <c r="Z4034" s="43"/>
      <c r="AA4034" s="43"/>
      <c r="AB4034" s="43" t="s">
        <v>339</v>
      </c>
      <c r="AC4034" s="6" t="s">
        <v>339</v>
      </c>
      <c r="AD4034" s="6"/>
      <c r="AE4034" s="6"/>
      <c r="AF4034" s="6"/>
      <c r="AG4034" s="6"/>
      <c r="AH4034" s="6"/>
      <c r="AI4034" s="6"/>
      <c r="AJ4034" s="6"/>
      <c r="AK4034" s="6"/>
      <c r="AL4034" s="6"/>
      <c r="AM4034" s="6"/>
      <c r="AN4034" s="6"/>
      <c r="AO4034" s="6"/>
      <c r="AP4034" s="6"/>
      <c r="AQ4034" s="6"/>
      <c r="AR4034" s="6"/>
    </row>
    <row r="4035">
      <c r="A4035" s="6"/>
      <c r="B4035" s="6"/>
      <c r="C4035" s="6"/>
      <c r="D4035" s="6"/>
      <c r="E4035" s="6"/>
      <c r="F4035" s="6" t="s">
        <v>96</v>
      </c>
      <c r="G4035" s="6"/>
      <c r="H4035" s="6" t="b">
        <v>0</v>
      </c>
      <c r="I4035" s="6" t="b">
        <v>0</v>
      </c>
      <c r="J4035" s="6" t="b">
        <v>0</v>
      </c>
      <c r="K4035" s="106"/>
      <c r="L4035" s="43"/>
      <c r="M4035" s="24"/>
      <c r="N4035" s="6"/>
      <c r="O4035" s="6" t="b">
        <v>0</v>
      </c>
      <c r="P4035" s="6"/>
      <c r="Q4035" s="6"/>
      <c r="R4035" s="6"/>
      <c r="S4035" s="6"/>
      <c r="T4035" s="6"/>
      <c r="U4035" s="6"/>
      <c r="V4035" s="6"/>
      <c r="W4035" s="6"/>
      <c r="X4035" s="6"/>
      <c r="Y4035" s="6"/>
      <c r="Z4035" s="43"/>
      <c r="AA4035" s="43"/>
      <c r="AB4035" s="43" t="s">
        <v>339</v>
      </c>
      <c r="AC4035" s="6" t="s">
        <v>339</v>
      </c>
      <c r="AD4035" s="6"/>
      <c r="AE4035" s="6"/>
      <c r="AF4035" s="6"/>
      <c r="AG4035" s="6"/>
      <c r="AH4035" s="6"/>
      <c r="AI4035" s="6"/>
      <c r="AJ4035" s="6"/>
      <c r="AK4035" s="6"/>
      <c r="AL4035" s="6"/>
      <c r="AM4035" s="6"/>
      <c r="AN4035" s="6"/>
      <c r="AO4035" s="6"/>
      <c r="AP4035" s="6"/>
      <c r="AQ4035" s="6"/>
      <c r="AR4035" s="6"/>
    </row>
    <row r="4036">
      <c r="A4036" s="6"/>
      <c r="B4036" s="6"/>
      <c r="C4036" s="6"/>
      <c r="D4036" s="6"/>
      <c r="E4036" s="6"/>
      <c r="F4036" s="6" t="s">
        <v>96</v>
      </c>
      <c r="G4036" s="6"/>
      <c r="H4036" s="6" t="b">
        <v>0</v>
      </c>
      <c r="I4036" s="6" t="b">
        <v>0</v>
      </c>
      <c r="J4036" s="6" t="b">
        <v>0</v>
      </c>
      <c r="K4036" s="106"/>
      <c r="L4036" s="43"/>
      <c r="M4036" s="24"/>
      <c r="N4036" s="6"/>
      <c r="O4036" s="6" t="b">
        <v>0</v>
      </c>
      <c r="P4036" s="6"/>
      <c r="Q4036" s="6"/>
      <c r="R4036" s="6"/>
      <c r="S4036" s="6"/>
      <c r="T4036" s="6"/>
      <c r="U4036" s="6"/>
      <c r="V4036" s="6"/>
      <c r="W4036" s="6"/>
      <c r="X4036" s="6"/>
      <c r="Y4036" s="6"/>
      <c r="Z4036" s="43"/>
      <c r="AA4036" s="43"/>
      <c r="AB4036" s="43" t="s">
        <v>339</v>
      </c>
      <c r="AC4036" s="6" t="s">
        <v>339</v>
      </c>
      <c r="AD4036" s="6"/>
      <c r="AE4036" s="6"/>
      <c r="AF4036" s="6"/>
      <c r="AG4036" s="6"/>
      <c r="AH4036" s="6"/>
      <c r="AI4036" s="6"/>
      <c r="AJ4036" s="6"/>
      <c r="AK4036" s="6"/>
      <c r="AL4036" s="6"/>
      <c r="AM4036" s="6"/>
      <c r="AN4036" s="6"/>
      <c r="AO4036" s="6"/>
      <c r="AP4036" s="6"/>
      <c r="AQ4036" s="6"/>
      <c r="AR4036" s="6"/>
    </row>
    <row r="4037">
      <c r="A4037" s="6"/>
      <c r="B4037" s="6"/>
      <c r="C4037" s="6"/>
      <c r="D4037" s="6"/>
      <c r="E4037" s="6"/>
      <c r="F4037" s="6" t="s">
        <v>96</v>
      </c>
      <c r="G4037" s="6"/>
      <c r="H4037" s="6" t="b">
        <v>0</v>
      </c>
      <c r="I4037" s="6" t="b">
        <v>0</v>
      </c>
      <c r="J4037" s="6" t="b">
        <v>0</v>
      </c>
      <c r="K4037" s="106"/>
      <c r="L4037" s="43"/>
      <c r="M4037" s="24"/>
      <c r="N4037" s="6"/>
      <c r="O4037" s="6" t="b">
        <v>0</v>
      </c>
      <c r="P4037" s="6"/>
      <c r="Q4037" s="6"/>
      <c r="R4037" s="6"/>
      <c r="S4037" s="6"/>
      <c r="T4037" s="6"/>
      <c r="U4037" s="6"/>
      <c r="V4037" s="6"/>
      <c r="W4037" s="6"/>
      <c r="X4037" s="6"/>
      <c r="Y4037" s="6"/>
      <c r="Z4037" s="43"/>
      <c r="AA4037" s="43"/>
      <c r="AB4037" s="43" t="s">
        <v>339</v>
      </c>
      <c r="AC4037" s="6" t="s">
        <v>339</v>
      </c>
      <c r="AD4037" s="6"/>
      <c r="AE4037" s="6"/>
      <c r="AF4037" s="6"/>
      <c r="AG4037" s="6"/>
      <c r="AH4037" s="6"/>
      <c r="AI4037" s="6"/>
      <c r="AJ4037" s="6"/>
      <c r="AK4037" s="6"/>
      <c r="AL4037" s="6"/>
      <c r="AM4037" s="6"/>
      <c r="AN4037" s="6"/>
      <c r="AO4037" s="6"/>
      <c r="AP4037" s="6"/>
      <c r="AQ4037" s="6"/>
      <c r="AR4037" s="6"/>
    </row>
    <row r="4038">
      <c r="A4038" s="6"/>
      <c r="B4038" s="6"/>
      <c r="C4038" s="6"/>
      <c r="D4038" s="6"/>
      <c r="E4038" s="6"/>
      <c r="F4038" s="6" t="s">
        <v>96</v>
      </c>
      <c r="G4038" s="6"/>
      <c r="H4038" s="6" t="b">
        <v>0</v>
      </c>
      <c r="I4038" s="6" t="b">
        <v>0</v>
      </c>
      <c r="J4038" s="6" t="b">
        <v>0</v>
      </c>
      <c r="K4038" s="106"/>
      <c r="L4038" s="43"/>
      <c r="M4038" s="24"/>
      <c r="N4038" s="6"/>
      <c r="O4038" s="6" t="b">
        <v>0</v>
      </c>
      <c r="P4038" s="6"/>
      <c r="Q4038" s="6"/>
      <c r="R4038" s="6"/>
      <c r="S4038" s="6"/>
      <c r="T4038" s="6"/>
      <c r="U4038" s="6"/>
      <c r="V4038" s="6"/>
      <c r="W4038" s="6"/>
      <c r="X4038" s="6"/>
      <c r="Y4038" s="6"/>
      <c r="Z4038" s="43"/>
      <c r="AA4038" s="43"/>
      <c r="AB4038" s="43" t="s">
        <v>339</v>
      </c>
      <c r="AC4038" s="6" t="s">
        <v>339</v>
      </c>
      <c r="AD4038" s="6"/>
      <c r="AE4038" s="6"/>
      <c r="AF4038" s="6"/>
      <c r="AG4038" s="6"/>
      <c r="AH4038" s="6"/>
      <c r="AI4038" s="6"/>
      <c r="AJ4038" s="6"/>
      <c r="AK4038" s="6"/>
      <c r="AL4038" s="6"/>
      <c r="AM4038" s="6"/>
      <c r="AN4038" s="6"/>
      <c r="AO4038" s="6"/>
      <c r="AP4038" s="6"/>
      <c r="AQ4038" s="6"/>
      <c r="AR4038" s="6"/>
    </row>
    <row r="4039">
      <c r="A4039" s="6"/>
      <c r="B4039" s="6"/>
      <c r="C4039" s="6"/>
      <c r="D4039" s="6"/>
      <c r="E4039" s="6"/>
      <c r="F4039" s="6" t="s">
        <v>96</v>
      </c>
      <c r="G4039" s="6"/>
      <c r="H4039" s="6" t="b">
        <v>0</v>
      </c>
      <c r="I4039" s="6" t="b">
        <v>0</v>
      </c>
      <c r="J4039" s="6" t="b">
        <v>0</v>
      </c>
      <c r="K4039" s="106"/>
      <c r="L4039" s="43"/>
      <c r="M4039" s="24"/>
      <c r="N4039" s="6"/>
      <c r="O4039" s="6" t="b">
        <v>0</v>
      </c>
      <c r="P4039" s="6"/>
      <c r="Q4039" s="6"/>
      <c r="R4039" s="6"/>
      <c r="S4039" s="6"/>
      <c r="T4039" s="6"/>
      <c r="U4039" s="6"/>
      <c r="V4039" s="6"/>
      <c r="W4039" s="6"/>
      <c r="X4039" s="6"/>
      <c r="Y4039" s="6"/>
      <c r="Z4039" s="43"/>
      <c r="AA4039" s="43"/>
      <c r="AB4039" s="43" t="s">
        <v>339</v>
      </c>
      <c r="AC4039" s="6" t="s">
        <v>339</v>
      </c>
      <c r="AD4039" s="6"/>
      <c r="AE4039" s="6"/>
      <c r="AF4039" s="6"/>
      <c r="AG4039" s="6"/>
      <c r="AH4039" s="6"/>
      <c r="AI4039" s="6"/>
      <c r="AJ4039" s="6"/>
      <c r="AK4039" s="6"/>
      <c r="AL4039" s="6"/>
      <c r="AM4039" s="6"/>
      <c r="AN4039" s="6"/>
      <c r="AO4039" s="6"/>
      <c r="AP4039" s="6"/>
      <c r="AQ4039" s="6"/>
      <c r="AR4039" s="6"/>
    </row>
    <row r="4040">
      <c r="A4040" s="6"/>
      <c r="B4040" s="6"/>
      <c r="C4040" s="6"/>
      <c r="D4040" s="6"/>
      <c r="E4040" s="6"/>
      <c r="F4040" s="6" t="s">
        <v>96</v>
      </c>
      <c r="G4040" s="6"/>
      <c r="H4040" s="6" t="b">
        <v>0</v>
      </c>
      <c r="I4040" s="6" t="b">
        <v>0</v>
      </c>
      <c r="J4040" s="6" t="b">
        <v>0</v>
      </c>
      <c r="K4040" s="106"/>
      <c r="L4040" s="43"/>
      <c r="M4040" s="24"/>
      <c r="N4040" s="6"/>
      <c r="O4040" s="6" t="b">
        <v>0</v>
      </c>
      <c r="P4040" s="6"/>
      <c r="Q4040" s="6"/>
      <c r="R4040" s="6"/>
      <c r="S4040" s="6"/>
      <c r="T4040" s="6"/>
      <c r="U4040" s="6"/>
      <c r="V4040" s="6"/>
      <c r="W4040" s="6"/>
      <c r="X4040" s="6"/>
      <c r="Y4040" s="6"/>
      <c r="Z4040" s="43"/>
      <c r="AA4040" s="43"/>
      <c r="AB4040" s="43" t="s">
        <v>339</v>
      </c>
      <c r="AC4040" s="6" t="s">
        <v>339</v>
      </c>
      <c r="AD4040" s="6"/>
      <c r="AE4040" s="6"/>
      <c r="AF4040" s="6"/>
      <c r="AG4040" s="6"/>
      <c r="AH4040" s="6"/>
      <c r="AI4040" s="6"/>
      <c r="AJ4040" s="6"/>
      <c r="AK4040" s="6"/>
      <c r="AL4040" s="6"/>
      <c r="AM4040" s="6"/>
      <c r="AN4040" s="6"/>
      <c r="AO4040" s="6"/>
      <c r="AP4040" s="6"/>
      <c r="AQ4040" s="6"/>
      <c r="AR4040" s="6"/>
    </row>
    <row r="4041">
      <c r="A4041" s="6"/>
      <c r="B4041" s="6"/>
      <c r="C4041" s="6"/>
      <c r="D4041" s="6"/>
      <c r="E4041" s="6"/>
      <c r="F4041" s="6" t="s">
        <v>96</v>
      </c>
      <c r="G4041" s="6"/>
      <c r="H4041" s="6" t="b">
        <v>0</v>
      </c>
      <c r="I4041" s="6" t="b">
        <v>0</v>
      </c>
      <c r="J4041" s="6" t="b">
        <v>0</v>
      </c>
      <c r="K4041" s="106"/>
      <c r="L4041" s="43"/>
      <c r="M4041" s="24"/>
      <c r="N4041" s="6"/>
      <c r="O4041" s="6" t="b">
        <v>0</v>
      </c>
      <c r="P4041" s="6"/>
      <c r="Q4041" s="6"/>
      <c r="R4041" s="6"/>
      <c r="S4041" s="6"/>
      <c r="T4041" s="6"/>
      <c r="U4041" s="6"/>
      <c r="V4041" s="6"/>
      <c r="W4041" s="6"/>
      <c r="X4041" s="6"/>
      <c r="Y4041" s="6"/>
      <c r="Z4041" s="43"/>
      <c r="AA4041" s="43"/>
      <c r="AB4041" s="43" t="s">
        <v>339</v>
      </c>
      <c r="AC4041" s="6" t="s">
        <v>339</v>
      </c>
      <c r="AD4041" s="6"/>
      <c r="AE4041" s="6"/>
      <c r="AF4041" s="6"/>
      <c r="AG4041" s="6"/>
      <c r="AH4041" s="6"/>
      <c r="AI4041" s="6"/>
      <c r="AJ4041" s="6"/>
      <c r="AK4041" s="6"/>
      <c r="AL4041" s="6"/>
      <c r="AM4041" s="6"/>
      <c r="AN4041" s="6"/>
      <c r="AO4041" s="6"/>
      <c r="AP4041" s="6"/>
      <c r="AQ4041" s="6"/>
      <c r="AR4041" s="6"/>
    </row>
    <row r="4042">
      <c r="A4042" s="6"/>
      <c r="B4042" s="6"/>
      <c r="C4042" s="6"/>
      <c r="D4042" s="6"/>
      <c r="E4042" s="6"/>
      <c r="F4042" s="6" t="s">
        <v>96</v>
      </c>
      <c r="G4042" s="6"/>
      <c r="H4042" s="6" t="b">
        <v>0</v>
      </c>
      <c r="I4042" s="6" t="b">
        <v>0</v>
      </c>
      <c r="J4042" s="6" t="b">
        <v>0</v>
      </c>
      <c r="K4042" s="106"/>
      <c r="L4042" s="43"/>
      <c r="M4042" s="24"/>
      <c r="N4042" s="6"/>
      <c r="O4042" s="6" t="b">
        <v>0</v>
      </c>
      <c r="P4042" s="6"/>
      <c r="Q4042" s="6"/>
      <c r="R4042" s="6"/>
      <c r="S4042" s="6"/>
      <c r="T4042" s="6"/>
      <c r="U4042" s="6"/>
      <c r="V4042" s="6"/>
      <c r="W4042" s="6"/>
      <c r="X4042" s="6"/>
      <c r="Y4042" s="6"/>
      <c r="Z4042" s="43"/>
      <c r="AA4042" s="43"/>
      <c r="AB4042" s="43" t="s">
        <v>339</v>
      </c>
      <c r="AC4042" s="6" t="s">
        <v>339</v>
      </c>
      <c r="AD4042" s="6"/>
      <c r="AE4042" s="6"/>
      <c r="AF4042" s="6"/>
      <c r="AG4042" s="6"/>
      <c r="AH4042" s="6"/>
      <c r="AI4042" s="6"/>
      <c r="AJ4042" s="6"/>
      <c r="AK4042" s="6"/>
      <c r="AL4042" s="6"/>
      <c r="AM4042" s="6"/>
      <c r="AN4042" s="6"/>
      <c r="AO4042" s="6"/>
      <c r="AP4042" s="6"/>
      <c r="AQ4042" s="6"/>
      <c r="AR4042" s="6"/>
    </row>
    <row r="4043">
      <c r="A4043" s="6"/>
      <c r="B4043" s="6"/>
      <c r="C4043" s="6"/>
      <c r="D4043" s="6"/>
      <c r="E4043" s="6"/>
      <c r="F4043" s="6" t="s">
        <v>96</v>
      </c>
      <c r="G4043" s="6"/>
      <c r="H4043" s="6" t="b">
        <v>0</v>
      </c>
      <c r="I4043" s="6" t="b">
        <v>0</v>
      </c>
      <c r="J4043" s="6" t="b">
        <v>0</v>
      </c>
      <c r="K4043" s="106"/>
      <c r="L4043" s="43"/>
      <c r="M4043" s="24"/>
      <c r="N4043" s="6"/>
      <c r="O4043" s="6" t="b">
        <v>0</v>
      </c>
      <c r="P4043" s="6"/>
      <c r="Q4043" s="6"/>
      <c r="R4043" s="6"/>
      <c r="S4043" s="6"/>
      <c r="T4043" s="6"/>
      <c r="U4043" s="6"/>
      <c r="V4043" s="6"/>
      <c r="W4043" s="6"/>
      <c r="X4043" s="6"/>
      <c r="Y4043" s="6"/>
      <c r="Z4043" s="43"/>
      <c r="AA4043" s="43"/>
      <c r="AB4043" s="43" t="s">
        <v>339</v>
      </c>
      <c r="AC4043" s="6" t="s">
        <v>339</v>
      </c>
      <c r="AD4043" s="6"/>
      <c r="AE4043" s="6"/>
      <c r="AF4043" s="6"/>
      <c r="AG4043" s="6"/>
      <c r="AH4043" s="6"/>
      <c r="AI4043" s="6"/>
      <c r="AJ4043" s="6"/>
      <c r="AK4043" s="6"/>
      <c r="AL4043" s="6"/>
      <c r="AM4043" s="6"/>
      <c r="AN4043" s="6"/>
      <c r="AO4043" s="6"/>
      <c r="AP4043" s="6"/>
      <c r="AQ4043" s="6"/>
      <c r="AR4043" s="6"/>
    </row>
    <row r="4044">
      <c r="A4044" s="6"/>
      <c r="B4044" s="6"/>
      <c r="C4044" s="6"/>
      <c r="D4044" s="6"/>
      <c r="E4044" s="6"/>
      <c r="F4044" s="6" t="s">
        <v>96</v>
      </c>
      <c r="G4044" s="6"/>
      <c r="H4044" s="6" t="b">
        <v>0</v>
      </c>
      <c r="I4044" s="6" t="b">
        <v>0</v>
      </c>
      <c r="J4044" s="6" t="b">
        <v>0</v>
      </c>
      <c r="K4044" s="106"/>
      <c r="L4044" s="43"/>
      <c r="M4044" s="24"/>
      <c r="N4044" s="6"/>
      <c r="O4044" s="6" t="b">
        <v>0</v>
      </c>
      <c r="P4044" s="6"/>
      <c r="Q4044" s="6"/>
      <c r="R4044" s="6"/>
      <c r="S4044" s="6"/>
      <c r="T4044" s="6"/>
      <c r="U4044" s="6"/>
      <c r="V4044" s="6"/>
      <c r="W4044" s="6"/>
      <c r="X4044" s="6"/>
      <c r="Y4044" s="6"/>
      <c r="Z4044" s="43"/>
      <c r="AA4044" s="43"/>
      <c r="AB4044" s="43" t="s">
        <v>339</v>
      </c>
      <c r="AC4044" s="6" t="s">
        <v>339</v>
      </c>
      <c r="AD4044" s="6"/>
      <c r="AE4044" s="6"/>
      <c r="AF4044" s="6"/>
      <c r="AG4044" s="6"/>
      <c r="AH4044" s="6"/>
      <c r="AI4044" s="6"/>
      <c r="AJ4044" s="6"/>
      <c r="AK4044" s="6"/>
      <c r="AL4044" s="6"/>
      <c r="AM4044" s="6"/>
      <c r="AN4044" s="6"/>
      <c r="AO4044" s="6"/>
      <c r="AP4044" s="6"/>
      <c r="AQ4044" s="6"/>
      <c r="AR4044" s="6"/>
    </row>
    <row r="4045">
      <c r="A4045" s="6"/>
      <c r="B4045" s="6"/>
      <c r="C4045" s="6"/>
      <c r="D4045" s="6"/>
      <c r="E4045" s="6"/>
      <c r="F4045" s="6" t="s">
        <v>96</v>
      </c>
      <c r="G4045" s="6"/>
      <c r="H4045" s="6" t="b">
        <v>0</v>
      </c>
      <c r="I4045" s="6" t="b">
        <v>0</v>
      </c>
      <c r="J4045" s="6" t="b">
        <v>0</v>
      </c>
      <c r="K4045" s="106"/>
      <c r="L4045" s="43"/>
      <c r="M4045" s="24"/>
      <c r="N4045" s="6"/>
      <c r="O4045" s="6" t="b">
        <v>0</v>
      </c>
      <c r="P4045" s="6"/>
      <c r="Q4045" s="6"/>
      <c r="R4045" s="6"/>
      <c r="S4045" s="6"/>
      <c r="T4045" s="6"/>
      <c r="U4045" s="6"/>
      <c r="V4045" s="6"/>
      <c r="W4045" s="6"/>
      <c r="X4045" s="6"/>
      <c r="Y4045" s="6"/>
      <c r="Z4045" s="43"/>
      <c r="AA4045" s="43"/>
      <c r="AB4045" s="43" t="s">
        <v>339</v>
      </c>
      <c r="AC4045" s="6" t="s">
        <v>339</v>
      </c>
      <c r="AD4045" s="6"/>
      <c r="AE4045" s="6"/>
      <c r="AF4045" s="6"/>
      <c r="AG4045" s="6"/>
      <c r="AH4045" s="6"/>
      <c r="AI4045" s="6"/>
      <c r="AJ4045" s="6"/>
      <c r="AK4045" s="6"/>
      <c r="AL4045" s="6"/>
      <c r="AM4045" s="6"/>
      <c r="AN4045" s="6"/>
      <c r="AO4045" s="6"/>
      <c r="AP4045" s="6"/>
      <c r="AQ4045" s="6"/>
      <c r="AR4045" s="6"/>
    </row>
    <row r="4046">
      <c r="A4046" s="6"/>
      <c r="B4046" s="6"/>
      <c r="C4046" s="6"/>
      <c r="D4046" s="6"/>
      <c r="E4046" s="6"/>
      <c r="F4046" s="6" t="s">
        <v>96</v>
      </c>
      <c r="G4046" s="6"/>
      <c r="H4046" s="6" t="b">
        <v>0</v>
      </c>
      <c r="I4046" s="6" t="b">
        <v>0</v>
      </c>
      <c r="J4046" s="6" t="b">
        <v>0</v>
      </c>
      <c r="K4046" s="106"/>
      <c r="L4046" s="43"/>
      <c r="M4046" s="24"/>
      <c r="N4046" s="6"/>
      <c r="O4046" s="6" t="b">
        <v>0</v>
      </c>
      <c r="P4046" s="6"/>
      <c r="Q4046" s="6"/>
      <c r="R4046" s="6"/>
      <c r="S4046" s="6"/>
      <c r="T4046" s="6"/>
      <c r="U4046" s="6"/>
      <c r="V4046" s="6"/>
      <c r="W4046" s="6"/>
      <c r="X4046" s="6"/>
      <c r="Y4046" s="6"/>
      <c r="Z4046" s="43"/>
      <c r="AA4046" s="43"/>
      <c r="AB4046" s="43" t="s">
        <v>339</v>
      </c>
      <c r="AC4046" s="6" t="s">
        <v>339</v>
      </c>
      <c r="AD4046" s="6"/>
      <c r="AE4046" s="6"/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</row>
    <row r="4047">
      <c r="A4047" s="6"/>
      <c r="B4047" s="6"/>
      <c r="C4047" s="6"/>
      <c r="D4047" s="6"/>
      <c r="E4047" s="6"/>
      <c r="F4047" s="6" t="s">
        <v>96</v>
      </c>
      <c r="G4047" s="6"/>
      <c r="H4047" s="6" t="b">
        <v>0</v>
      </c>
      <c r="I4047" s="6" t="b">
        <v>0</v>
      </c>
      <c r="J4047" s="6" t="b">
        <v>0</v>
      </c>
      <c r="K4047" s="106"/>
      <c r="L4047" s="43"/>
      <c r="M4047" s="24"/>
      <c r="N4047" s="6"/>
      <c r="O4047" s="6" t="b">
        <v>0</v>
      </c>
      <c r="P4047" s="6"/>
      <c r="Q4047" s="6"/>
      <c r="R4047" s="6"/>
      <c r="S4047" s="6"/>
      <c r="T4047" s="6"/>
      <c r="U4047" s="6"/>
      <c r="V4047" s="6"/>
      <c r="W4047" s="6"/>
      <c r="X4047" s="6"/>
      <c r="Y4047" s="6"/>
      <c r="Z4047" s="43"/>
      <c r="AA4047" s="43"/>
      <c r="AB4047" s="43" t="s">
        <v>339</v>
      </c>
      <c r="AC4047" s="6" t="s">
        <v>339</v>
      </c>
      <c r="AD4047" s="6"/>
      <c r="AE4047" s="6"/>
      <c r="AF4047" s="6"/>
      <c r="AG4047" s="6"/>
      <c r="AH4047" s="6"/>
      <c r="AI4047" s="6"/>
      <c r="AJ4047" s="6"/>
      <c r="AK4047" s="6"/>
      <c r="AL4047" s="6"/>
      <c r="AM4047" s="6"/>
      <c r="AN4047" s="6"/>
      <c r="AO4047" s="6"/>
      <c r="AP4047" s="6"/>
      <c r="AQ4047" s="6"/>
      <c r="AR4047" s="6"/>
    </row>
    <row r="4048">
      <c r="A4048" s="6"/>
      <c r="B4048" s="6"/>
      <c r="C4048" s="6"/>
      <c r="D4048" s="6"/>
      <c r="E4048" s="6"/>
      <c r="F4048" s="6" t="s">
        <v>96</v>
      </c>
      <c r="G4048" s="6"/>
      <c r="H4048" s="6" t="b">
        <v>0</v>
      </c>
      <c r="I4048" s="6" t="b">
        <v>0</v>
      </c>
      <c r="J4048" s="6" t="b">
        <v>0</v>
      </c>
      <c r="K4048" s="106"/>
      <c r="L4048" s="43"/>
      <c r="M4048" s="24"/>
      <c r="N4048" s="6"/>
      <c r="O4048" s="6" t="b">
        <v>0</v>
      </c>
      <c r="P4048" s="6"/>
      <c r="Q4048" s="6"/>
      <c r="R4048" s="6"/>
      <c r="S4048" s="6"/>
      <c r="T4048" s="6"/>
      <c r="U4048" s="6"/>
      <c r="V4048" s="6"/>
      <c r="W4048" s="6"/>
      <c r="X4048" s="6"/>
      <c r="Y4048" s="6"/>
      <c r="Z4048" s="43"/>
      <c r="AA4048" s="43"/>
      <c r="AB4048" s="43" t="s">
        <v>339</v>
      </c>
      <c r="AC4048" s="6" t="s">
        <v>339</v>
      </c>
      <c r="AD4048" s="6"/>
      <c r="AE4048" s="6"/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</row>
    <row r="4049">
      <c r="A4049" s="6"/>
      <c r="B4049" s="6"/>
      <c r="C4049" s="6"/>
      <c r="D4049" s="6"/>
      <c r="E4049" s="6"/>
      <c r="F4049" s="6" t="s">
        <v>96</v>
      </c>
      <c r="G4049" s="6"/>
      <c r="H4049" s="6" t="b">
        <v>0</v>
      </c>
      <c r="I4049" s="6" t="b">
        <v>0</v>
      </c>
      <c r="J4049" s="6" t="b">
        <v>0</v>
      </c>
      <c r="K4049" s="106"/>
      <c r="L4049" s="43"/>
      <c r="M4049" s="24"/>
      <c r="N4049" s="6"/>
      <c r="O4049" s="6" t="b">
        <v>0</v>
      </c>
      <c r="P4049" s="6"/>
      <c r="Q4049" s="6"/>
      <c r="R4049" s="6"/>
      <c r="S4049" s="6"/>
      <c r="T4049" s="6"/>
      <c r="U4049" s="6"/>
      <c r="V4049" s="6"/>
      <c r="W4049" s="6"/>
      <c r="X4049" s="6"/>
      <c r="Y4049" s="6"/>
      <c r="Z4049" s="43"/>
      <c r="AA4049" s="43"/>
      <c r="AB4049" s="43" t="s">
        <v>339</v>
      </c>
      <c r="AC4049" s="6" t="s">
        <v>339</v>
      </c>
      <c r="AD4049" s="6"/>
      <c r="AE4049" s="6"/>
      <c r="AF4049" s="6"/>
      <c r="AG4049" s="6"/>
      <c r="AH4049" s="6"/>
      <c r="AI4049" s="6"/>
      <c r="AJ4049" s="6"/>
      <c r="AK4049" s="6"/>
      <c r="AL4049" s="6"/>
      <c r="AM4049" s="6"/>
      <c r="AN4049" s="6"/>
      <c r="AO4049" s="6"/>
      <c r="AP4049" s="6"/>
      <c r="AQ4049" s="6"/>
      <c r="AR4049" s="6"/>
    </row>
    <row r="4050">
      <c r="A4050" s="6"/>
      <c r="B4050" s="6"/>
      <c r="C4050" s="6"/>
      <c r="D4050" s="6"/>
      <c r="E4050" s="6"/>
      <c r="F4050" s="6" t="s">
        <v>96</v>
      </c>
      <c r="G4050" s="6"/>
      <c r="H4050" s="6" t="b">
        <v>0</v>
      </c>
      <c r="I4050" s="6" t="b">
        <v>0</v>
      </c>
      <c r="J4050" s="6" t="b">
        <v>0</v>
      </c>
      <c r="K4050" s="106"/>
      <c r="L4050" s="43"/>
      <c r="M4050" s="24"/>
      <c r="N4050" s="6"/>
      <c r="O4050" s="6" t="b">
        <v>0</v>
      </c>
      <c r="P4050" s="6"/>
      <c r="Q4050" s="6"/>
      <c r="R4050" s="6"/>
      <c r="S4050" s="6"/>
      <c r="T4050" s="6"/>
      <c r="U4050" s="6"/>
      <c r="V4050" s="6"/>
      <c r="W4050" s="6"/>
      <c r="X4050" s="6"/>
      <c r="Y4050" s="6"/>
      <c r="Z4050" s="43"/>
      <c r="AA4050" s="43"/>
      <c r="AB4050" s="43" t="s">
        <v>339</v>
      </c>
      <c r="AC4050" s="6" t="s">
        <v>339</v>
      </c>
      <c r="AD4050" s="6"/>
      <c r="AE4050" s="6"/>
      <c r="AF4050" s="6"/>
      <c r="AG4050" s="6"/>
      <c r="AH4050" s="6"/>
      <c r="AI4050" s="6"/>
      <c r="AJ4050" s="6"/>
      <c r="AK4050" s="6"/>
      <c r="AL4050" s="6"/>
      <c r="AM4050" s="6"/>
      <c r="AN4050" s="6"/>
      <c r="AO4050" s="6"/>
      <c r="AP4050" s="6"/>
      <c r="AQ4050" s="6"/>
      <c r="AR4050" s="6"/>
    </row>
    <row r="4051">
      <c r="A4051" s="6"/>
      <c r="B4051" s="6"/>
      <c r="C4051" s="6"/>
      <c r="D4051" s="6"/>
      <c r="E4051" s="6"/>
      <c r="F4051" s="6" t="s">
        <v>96</v>
      </c>
      <c r="G4051" s="6"/>
      <c r="H4051" s="6" t="b">
        <v>0</v>
      </c>
      <c r="I4051" s="6" t="b">
        <v>0</v>
      </c>
      <c r="J4051" s="6" t="b">
        <v>0</v>
      </c>
      <c r="K4051" s="106"/>
      <c r="L4051" s="43"/>
      <c r="M4051" s="24"/>
      <c r="N4051" s="6"/>
      <c r="O4051" s="6" t="b">
        <v>0</v>
      </c>
      <c r="P4051" s="6"/>
      <c r="Q4051" s="6"/>
      <c r="R4051" s="6"/>
      <c r="S4051" s="6"/>
      <c r="T4051" s="6"/>
      <c r="U4051" s="6"/>
      <c r="V4051" s="6"/>
      <c r="W4051" s="6"/>
      <c r="X4051" s="6"/>
      <c r="Y4051" s="6"/>
      <c r="Z4051" s="43"/>
      <c r="AA4051" s="43"/>
      <c r="AB4051" s="43" t="s">
        <v>339</v>
      </c>
      <c r="AC4051" s="6" t="s">
        <v>339</v>
      </c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</row>
    <row r="4052">
      <c r="A4052" s="6"/>
      <c r="B4052" s="6"/>
      <c r="C4052" s="6"/>
      <c r="D4052" s="6"/>
      <c r="E4052" s="6"/>
      <c r="F4052" s="6" t="s">
        <v>96</v>
      </c>
      <c r="G4052" s="6"/>
      <c r="H4052" s="6" t="b">
        <v>0</v>
      </c>
      <c r="I4052" s="6" t="b">
        <v>0</v>
      </c>
      <c r="J4052" s="6" t="b">
        <v>0</v>
      </c>
      <c r="K4052" s="106"/>
      <c r="L4052" s="43"/>
      <c r="M4052" s="24"/>
      <c r="N4052" s="6"/>
      <c r="O4052" s="6" t="b">
        <v>0</v>
      </c>
      <c r="P4052" s="6"/>
      <c r="Q4052" s="6"/>
      <c r="R4052" s="6"/>
      <c r="S4052" s="6"/>
      <c r="T4052" s="6"/>
      <c r="U4052" s="6"/>
      <c r="V4052" s="6"/>
      <c r="W4052" s="6"/>
      <c r="X4052" s="6"/>
      <c r="Y4052" s="6"/>
      <c r="Z4052" s="43"/>
      <c r="AA4052" s="43"/>
      <c r="AB4052" s="43" t="s">
        <v>339</v>
      </c>
      <c r="AC4052" s="6" t="s">
        <v>339</v>
      </c>
      <c r="AD4052" s="6"/>
      <c r="AE4052" s="6"/>
      <c r="AF4052" s="6"/>
      <c r="AG4052" s="6"/>
      <c r="AH4052" s="6"/>
      <c r="AI4052" s="6"/>
      <c r="AJ4052" s="6"/>
      <c r="AK4052" s="6"/>
      <c r="AL4052" s="6"/>
      <c r="AM4052" s="6"/>
      <c r="AN4052" s="6"/>
      <c r="AO4052" s="6"/>
      <c r="AP4052" s="6"/>
      <c r="AQ4052" s="6"/>
      <c r="AR4052" s="6"/>
    </row>
    <row r="4053">
      <c r="A4053" s="6"/>
      <c r="B4053" s="6"/>
      <c r="C4053" s="6"/>
      <c r="D4053" s="6"/>
      <c r="E4053" s="6"/>
      <c r="F4053" s="6" t="s">
        <v>96</v>
      </c>
      <c r="G4053" s="6"/>
      <c r="H4053" s="6" t="b">
        <v>0</v>
      </c>
      <c r="I4053" s="6" t="b">
        <v>0</v>
      </c>
      <c r="J4053" s="6" t="b">
        <v>0</v>
      </c>
      <c r="K4053" s="106"/>
      <c r="L4053" s="43"/>
      <c r="M4053" s="24"/>
      <c r="N4053" s="6"/>
      <c r="O4053" s="6" t="b">
        <v>0</v>
      </c>
      <c r="P4053" s="6"/>
      <c r="Q4053" s="6"/>
      <c r="R4053" s="6"/>
      <c r="S4053" s="6"/>
      <c r="T4053" s="6"/>
      <c r="U4053" s="6"/>
      <c r="V4053" s="6"/>
      <c r="W4053" s="6"/>
      <c r="X4053" s="6"/>
      <c r="Y4053" s="6"/>
      <c r="Z4053" s="43"/>
      <c r="AA4053" s="43"/>
      <c r="AB4053" s="43" t="s">
        <v>339</v>
      </c>
      <c r="AC4053" s="6" t="s">
        <v>339</v>
      </c>
      <c r="AD4053" s="6"/>
      <c r="AE4053" s="6"/>
      <c r="AF4053" s="6"/>
      <c r="AG4053" s="6"/>
      <c r="AH4053" s="6"/>
      <c r="AI4053" s="6"/>
      <c r="AJ4053" s="6"/>
      <c r="AK4053" s="6"/>
      <c r="AL4053" s="6"/>
      <c r="AM4053" s="6"/>
      <c r="AN4053" s="6"/>
      <c r="AO4053" s="6"/>
      <c r="AP4053" s="6"/>
      <c r="AQ4053" s="6"/>
      <c r="AR4053" s="6"/>
    </row>
    <row r="4054">
      <c r="A4054" s="6"/>
      <c r="B4054" s="6"/>
      <c r="C4054" s="6"/>
      <c r="D4054" s="6"/>
      <c r="E4054" s="6"/>
      <c r="F4054" s="6" t="s">
        <v>96</v>
      </c>
      <c r="G4054" s="6"/>
      <c r="H4054" s="6" t="b">
        <v>0</v>
      </c>
      <c r="I4054" s="6" t="b">
        <v>0</v>
      </c>
      <c r="J4054" s="6" t="b">
        <v>0</v>
      </c>
      <c r="K4054" s="106"/>
      <c r="L4054" s="43"/>
      <c r="M4054" s="24"/>
      <c r="N4054" s="6"/>
      <c r="O4054" s="6" t="b">
        <v>0</v>
      </c>
      <c r="P4054" s="6"/>
      <c r="Q4054" s="6"/>
      <c r="R4054" s="6"/>
      <c r="S4054" s="6"/>
      <c r="T4054" s="6"/>
      <c r="U4054" s="6"/>
      <c r="V4054" s="6"/>
      <c r="W4054" s="6"/>
      <c r="X4054" s="6"/>
      <c r="Y4054" s="6"/>
      <c r="Z4054" s="43"/>
      <c r="AA4054" s="43"/>
      <c r="AB4054" s="43" t="s">
        <v>339</v>
      </c>
      <c r="AC4054" s="6" t="s">
        <v>339</v>
      </c>
      <c r="AD4054" s="6"/>
      <c r="AE4054" s="6"/>
      <c r="AF4054" s="6"/>
      <c r="AG4054" s="6"/>
      <c r="AH4054" s="6"/>
      <c r="AI4054" s="6"/>
      <c r="AJ4054" s="6"/>
      <c r="AK4054" s="6"/>
      <c r="AL4054" s="6"/>
      <c r="AM4054" s="6"/>
      <c r="AN4054" s="6"/>
      <c r="AO4054" s="6"/>
      <c r="AP4054" s="6"/>
      <c r="AQ4054" s="6"/>
      <c r="AR4054" s="6"/>
    </row>
    <row r="4055">
      <c r="A4055" s="6"/>
      <c r="B4055" s="6"/>
      <c r="C4055" s="6"/>
      <c r="D4055" s="6"/>
      <c r="E4055" s="6"/>
      <c r="F4055" s="6" t="s">
        <v>96</v>
      </c>
      <c r="G4055" s="6"/>
      <c r="H4055" s="6" t="b">
        <v>0</v>
      </c>
      <c r="I4055" s="6" t="b">
        <v>0</v>
      </c>
      <c r="J4055" s="6" t="b">
        <v>0</v>
      </c>
      <c r="K4055" s="106"/>
      <c r="L4055" s="43"/>
      <c r="M4055" s="24"/>
      <c r="N4055" s="6"/>
      <c r="O4055" s="6" t="b">
        <v>0</v>
      </c>
      <c r="P4055" s="6"/>
      <c r="Q4055" s="6"/>
      <c r="R4055" s="6"/>
      <c r="S4055" s="6"/>
      <c r="T4055" s="6"/>
      <c r="U4055" s="6"/>
      <c r="V4055" s="6"/>
      <c r="W4055" s="6"/>
      <c r="X4055" s="6"/>
      <c r="Y4055" s="6"/>
      <c r="Z4055" s="43"/>
      <c r="AA4055" s="43"/>
      <c r="AB4055" s="43" t="s">
        <v>339</v>
      </c>
      <c r="AC4055" s="6" t="s">
        <v>339</v>
      </c>
      <c r="AD4055" s="6"/>
      <c r="AE4055" s="6"/>
      <c r="AF4055" s="6"/>
      <c r="AG4055" s="6"/>
      <c r="AH4055" s="6"/>
      <c r="AI4055" s="6"/>
      <c r="AJ4055" s="6"/>
      <c r="AK4055" s="6"/>
      <c r="AL4055" s="6"/>
      <c r="AM4055" s="6"/>
      <c r="AN4055" s="6"/>
      <c r="AO4055" s="6"/>
      <c r="AP4055" s="6"/>
      <c r="AQ4055" s="6"/>
      <c r="AR4055" s="6"/>
    </row>
    <row r="4056">
      <c r="A4056" s="6"/>
      <c r="B4056" s="6"/>
      <c r="C4056" s="6"/>
      <c r="D4056" s="6"/>
      <c r="E4056" s="6"/>
      <c r="F4056" s="6" t="s">
        <v>96</v>
      </c>
      <c r="G4056" s="6"/>
      <c r="H4056" s="6" t="b">
        <v>0</v>
      </c>
      <c r="I4056" s="6" t="b">
        <v>0</v>
      </c>
      <c r="J4056" s="6" t="b">
        <v>0</v>
      </c>
      <c r="K4056" s="106"/>
      <c r="L4056" s="43"/>
      <c r="M4056" s="24"/>
      <c r="N4056" s="6"/>
      <c r="O4056" s="6" t="b">
        <v>0</v>
      </c>
      <c r="P4056" s="6"/>
      <c r="Q4056" s="6"/>
      <c r="R4056" s="6"/>
      <c r="S4056" s="6"/>
      <c r="T4056" s="6"/>
      <c r="U4056" s="6"/>
      <c r="V4056" s="6"/>
      <c r="W4056" s="6"/>
      <c r="X4056" s="6"/>
      <c r="Y4056" s="6"/>
      <c r="Z4056" s="43"/>
      <c r="AA4056" s="43"/>
      <c r="AB4056" s="43" t="s">
        <v>339</v>
      </c>
      <c r="AC4056" s="6" t="s">
        <v>339</v>
      </c>
      <c r="AD4056" s="6"/>
      <c r="AE4056" s="6"/>
      <c r="AF4056" s="6"/>
      <c r="AG4056" s="6"/>
      <c r="AH4056" s="6"/>
      <c r="AI4056" s="6"/>
      <c r="AJ4056" s="6"/>
      <c r="AK4056" s="6"/>
      <c r="AL4056" s="6"/>
      <c r="AM4056" s="6"/>
      <c r="AN4056" s="6"/>
      <c r="AO4056" s="6"/>
      <c r="AP4056" s="6"/>
      <c r="AQ4056" s="6"/>
      <c r="AR4056" s="6"/>
    </row>
    <row r="4057">
      <c r="A4057" s="6"/>
      <c r="B4057" s="6"/>
      <c r="C4057" s="6"/>
      <c r="D4057" s="6"/>
      <c r="E4057" s="6"/>
      <c r="F4057" s="6" t="s">
        <v>96</v>
      </c>
      <c r="G4057" s="6"/>
      <c r="H4057" s="6" t="b">
        <v>0</v>
      </c>
      <c r="I4057" s="6" t="b">
        <v>0</v>
      </c>
      <c r="J4057" s="6" t="b">
        <v>0</v>
      </c>
      <c r="K4057" s="106"/>
      <c r="L4057" s="43"/>
      <c r="M4057" s="24"/>
      <c r="N4057" s="6"/>
      <c r="O4057" s="6" t="b">
        <v>0</v>
      </c>
      <c r="P4057" s="6"/>
      <c r="Q4057" s="6"/>
      <c r="R4057" s="6"/>
      <c r="S4057" s="6"/>
      <c r="T4057" s="6"/>
      <c r="U4057" s="6"/>
      <c r="V4057" s="6"/>
      <c r="W4057" s="6"/>
      <c r="X4057" s="6"/>
      <c r="Y4057" s="6"/>
      <c r="Z4057" s="43"/>
      <c r="AA4057" s="43"/>
      <c r="AB4057" s="43" t="s">
        <v>339</v>
      </c>
      <c r="AC4057" s="6" t="s">
        <v>339</v>
      </c>
      <c r="AD4057" s="6"/>
      <c r="AE4057" s="6"/>
      <c r="AF4057" s="6"/>
      <c r="AG4057" s="6"/>
      <c r="AH4057" s="6"/>
      <c r="AI4057" s="6"/>
      <c r="AJ4057" s="6"/>
      <c r="AK4057" s="6"/>
      <c r="AL4057" s="6"/>
      <c r="AM4057" s="6"/>
      <c r="AN4057" s="6"/>
      <c r="AO4057" s="6"/>
      <c r="AP4057" s="6"/>
      <c r="AQ4057" s="6"/>
      <c r="AR4057" s="6"/>
    </row>
    <row r="4058">
      <c r="A4058" s="6"/>
      <c r="B4058" s="6"/>
      <c r="C4058" s="6"/>
      <c r="D4058" s="6"/>
      <c r="E4058" s="6"/>
      <c r="F4058" s="6" t="s">
        <v>96</v>
      </c>
      <c r="G4058" s="6"/>
      <c r="H4058" s="6" t="b">
        <v>0</v>
      </c>
      <c r="I4058" s="6" t="b">
        <v>0</v>
      </c>
      <c r="J4058" s="6" t="b">
        <v>0</v>
      </c>
      <c r="K4058" s="106"/>
      <c r="L4058" s="43"/>
      <c r="M4058" s="24"/>
      <c r="N4058" s="6"/>
      <c r="O4058" s="6" t="b">
        <v>0</v>
      </c>
      <c r="P4058" s="6"/>
      <c r="Q4058" s="6"/>
      <c r="R4058" s="6"/>
      <c r="S4058" s="6"/>
      <c r="T4058" s="6"/>
      <c r="U4058" s="6"/>
      <c r="V4058" s="6"/>
      <c r="W4058" s="6"/>
      <c r="X4058" s="6"/>
      <c r="Y4058" s="6"/>
      <c r="Z4058" s="43"/>
      <c r="AA4058" s="43"/>
      <c r="AB4058" s="43" t="s">
        <v>339</v>
      </c>
      <c r="AC4058" s="6" t="s">
        <v>339</v>
      </c>
      <c r="AD4058" s="6"/>
      <c r="AE4058" s="6"/>
      <c r="AF4058" s="6"/>
      <c r="AG4058" s="6"/>
      <c r="AH4058" s="6"/>
      <c r="AI4058" s="6"/>
      <c r="AJ4058" s="6"/>
      <c r="AK4058" s="6"/>
      <c r="AL4058" s="6"/>
      <c r="AM4058" s="6"/>
      <c r="AN4058" s="6"/>
      <c r="AO4058" s="6"/>
      <c r="AP4058" s="6"/>
      <c r="AQ4058" s="6"/>
      <c r="AR4058" s="6"/>
    </row>
    <row r="4059">
      <c r="A4059" s="6"/>
      <c r="B4059" s="6"/>
      <c r="C4059" s="6"/>
      <c r="D4059" s="6"/>
      <c r="E4059" s="6"/>
      <c r="F4059" s="6" t="s">
        <v>96</v>
      </c>
      <c r="G4059" s="6"/>
      <c r="H4059" s="6" t="b">
        <v>0</v>
      </c>
      <c r="I4059" s="6" t="b">
        <v>0</v>
      </c>
      <c r="J4059" s="6" t="b">
        <v>0</v>
      </c>
      <c r="K4059" s="106"/>
      <c r="L4059" s="43"/>
      <c r="M4059" s="24"/>
      <c r="N4059" s="6"/>
      <c r="O4059" s="6" t="b">
        <v>0</v>
      </c>
      <c r="P4059" s="6"/>
      <c r="Q4059" s="6"/>
      <c r="R4059" s="6"/>
      <c r="S4059" s="6"/>
      <c r="T4059" s="6"/>
      <c r="U4059" s="6"/>
      <c r="V4059" s="6"/>
      <c r="W4059" s="6"/>
      <c r="X4059" s="6"/>
      <c r="Y4059" s="6"/>
      <c r="Z4059" s="43"/>
      <c r="AA4059" s="43"/>
      <c r="AB4059" s="43" t="s">
        <v>339</v>
      </c>
      <c r="AC4059" s="6" t="s">
        <v>339</v>
      </c>
      <c r="AD4059" s="6"/>
      <c r="AE4059" s="6"/>
      <c r="AF4059" s="6"/>
      <c r="AG4059" s="6"/>
      <c r="AH4059" s="6"/>
      <c r="AI4059" s="6"/>
      <c r="AJ4059" s="6"/>
      <c r="AK4059" s="6"/>
      <c r="AL4059" s="6"/>
      <c r="AM4059" s="6"/>
      <c r="AN4059" s="6"/>
      <c r="AO4059" s="6"/>
      <c r="AP4059" s="6"/>
      <c r="AQ4059" s="6"/>
      <c r="AR4059" s="6"/>
    </row>
    <row r="4060">
      <c r="A4060" s="6"/>
      <c r="B4060" s="6"/>
      <c r="C4060" s="6"/>
      <c r="D4060" s="6"/>
      <c r="E4060" s="6"/>
      <c r="F4060" s="6" t="s">
        <v>96</v>
      </c>
      <c r="G4060" s="6"/>
      <c r="H4060" s="6" t="b">
        <v>0</v>
      </c>
      <c r="I4060" s="6" t="b">
        <v>0</v>
      </c>
      <c r="J4060" s="6" t="b">
        <v>0</v>
      </c>
      <c r="K4060" s="106"/>
      <c r="L4060" s="43"/>
      <c r="M4060" s="24"/>
      <c r="N4060" s="6"/>
      <c r="O4060" s="6" t="b">
        <v>0</v>
      </c>
      <c r="P4060" s="6"/>
      <c r="Q4060" s="6"/>
      <c r="R4060" s="6"/>
      <c r="S4060" s="6"/>
      <c r="T4060" s="6"/>
      <c r="U4060" s="6"/>
      <c r="V4060" s="6"/>
      <c r="W4060" s="6"/>
      <c r="X4060" s="6"/>
      <c r="Y4060" s="6"/>
      <c r="Z4060" s="43"/>
      <c r="AA4060" s="43"/>
      <c r="AB4060" s="43" t="s">
        <v>339</v>
      </c>
      <c r="AC4060" s="6" t="s">
        <v>339</v>
      </c>
      <c r="AD4060" s="6"/>
      <c r="AE4060" s="6"/>
      <c r="AF4060" s="6"/>
      <c r="AG4060" s="6"/>
      <c r="AH4060" s="6"/>
      <c r="AI4060" s="6"/>
      <c r="AJ4060" s="6"/>
      <c r="AK4060" s="6"/>
      <c r="AL4060" s="6"/>
      <c r="AM4060" s="6"/>
      <c r="AN4060" s="6"/>
      <c r="AO4060" s="6"/>
      <c r="AP4060" s="6"/>
      <c r="AQ4060" s="6"/>
      <c r="AR4060" s="6"/>
    </row>
    <row r="4061">
      <c r="A4061" s="6"/>
      <c r="B4061" s="6"/>
      <c r="C4061" s="6"/>
      <c r="D4061" s="6"/>
      <c r="E4061" s="6"/>
      <c r="F4061" s="6" t="s">
        <v>96</v>
      </c>
      <c r="G4061" s="6"/>
      <c r="H4061" s="6" t="b">
        <v>0</v>
      </c>
      <c r="I4061" s="6" t="b">
        <v>0</v>
      </c>
      <c r="J4061" s="6" t="b">
        <v>0</v>
      </c>
      <c r="K4061" s="106"/>
      <c r="L4061" s="43"/>
      <c r="M4061" s="24"/>
      <c r="N4061" s="6"/>
      <c r="O4061" s="6" t="b">
        <v>0</v>
      </c>
      <c r="P4061" s="6"/>
      <c r="Q4061" s="6"/>
      <c r="R4061" s="6"/>
      <c r="S4061" s="6"/>
      <c r="T4061" s="6"/>
      <c r="U4061" s="6"/>
      <c r="V4061" s="6"/>
      <c r="W4061" s="6"/>
      <c r="X4061" s="6"/>
      <c r="Y4061" s="6"/>
      <c r="Z4061" s="43"/>
      <c r="AA4061" s="43"/>
      <c r="AB4061" s="43" t="s">
        <v>339</v>
      </c>
      <c r="AC4061" s="6" t="s">
        <v>339</v>
      </c>
      <c r="AD4061" s="6"/>
      <c r="AE4061" s="6"/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/>
      <c r="AR4061" s="6"/>
    </row>
    <row r="4062">
      <c r="A4062" s="6"/>
      <c r="B4062" s="6"/>
      <c r="C4062" s="6"/>
      <c r="D4062" s="6"/>
      <c r="E4062" s="6"/>
      <c r="F4062" s="6" t="s">
        <v>96</v>
      </c>
      <c r="G4062" s="6"/>
      <c r="H4062" s="6" t="b">
        <v>0</v>
      </c>
      <c r="I4062" s="6" t="b">
        <v>0</v>
      </c>
      <c r="J4062" s="6" t="b">
        <v>0</v>
      </c>
      <c r="K4062" s="106"/>
      <c r="L4062" s="43"/>
      <c r="M4062" s="24"/>
      <c r="N4062" s="6"/>
      <c r="O4062" s="6" t="b">
        <v>0</v>
      </c>
      <c r="P4062" s="6"/>
      <c r="Q4062" s="6"/>
      <c r="R4062" s="6"/>
      <c r="S4062" s="6"/>
      <c r="T4062" s="6"/>
      <c r="U4062" s="6"/>
      <c r="V4062" s="6"/>
      <c r="W4062" s="6"/>
      <c r="X4062" s="6"/>
      <c r="Y4062" s="6"/>
      <c r="Z4062" s="43"/>
      <c r="AA4062" s="43"/>
      <c r="AB4062" s="43" t="s">
        <v>339</v>
      </c>
      <c r="AC4062" s="6" t="s">
        <v>339</v>
      </c>
      <c r="AD4062" s="6"/>
      <c r="AE4062" s="6"/>
      <c r="AF4062" s="6"/>
      <c r="AG4062" s="6"/>
      <c r="AH4062" s="6"/>
      <c r="AI4062" s="6"/>
      <c r="AJ4062" s="6"/>
      <c r="AK4062" s="6"/>
      <c r="AL4062" s="6"/>
      <c r="AM4062" s="6"/>
      <c r="AN4062" s="6"/>
      <c r="AO4062" s="6"/>
      <c r="AP4062" s="6"/>
      <c r="AQ4062" s="6"/>
      <c r="AR4062" s="6"/>
    </row>
    <row r="4063">
      <c r="A4063" s="6"/>
      <c r="B4063" s="6"/>
      <c r="C4063" s="6"/>
      <c r="D4063" s="6"/>
      <c r="E4063" s="6"/>
      <c r="F4063" s="6" t="s">
        <v>96</v>
      </c>
      <c r="G4063" s="6"/>
      <c r="H4063" s="6" t="b">
        <v>0</v>
      </c>
      <c r="I4063" s="6" t="b">
        <v>0</v>
      </c>
      <c r="J4063" s="6" t="b">
        <v>0</v>
      </c>
      <c r="K4063" s="106"/>
      <c r="L4063" s="43"/>
      <c r="M4063" s="24"/>
      <c r="N4063" s="6"/>
      <c r="O4063" s="6" t="b">
        <v>0</v>
      </c>
      <c r="P4063" s="6"/>
      <c r="Q4063" s="6"/>
      <c r="R4063" s="6"/>
      <c r="S4063" s="6"/>
      <c r="T4063" s="6"/>
      <c r="U4063" s="6"/>
      <c r="V4063" s="6"/>
      <c r="W4063" s="6"/>
      <c r="X4063" s="6"/>
      <c r="Y4063" s="6"/>
      <c r="Z4063" s="43"/>
      <c r="AA4063" s="43"/>
      <c r="AB4063" s="43" t="s">
        <v>339</v>
      </c>
      <c r="AC4063" s="6" t="s">
        <v>339</v>
      </c>
      <c r="AD4063" s="6"/>
      <c r="AE4063" s="6"/>
      <c r="AF4063" s="6"/>
      <c r="AG4063" s="6"/>
      <c r="AH4063" s="6"/>
      <c r="AI4063" s="6"/>
      <c r="AJ4063" s="6"/>
      <c r="AK4063" s="6"/>
      <c r="AL4063" s="6"/>
      <c r="AM4063" s="6"/>
      <c r="AN4063" s="6"/>
      <c r="AO4063" s="6"/>
      <c r="AP4063" s="6"/>
      <c r="AQ4063" s="6"/>
      <c r="AR4063" s="6"/>
    </row>
    <row r="4064">
      <c r="A4064" s="6"/>
      <c r="B4064" s="6"/>
      <c r="C4064" s="6"/>
      <c r="D4064" s="6"/>
      <c r="E4064" s="6"/>
      <c r="F4064" s="6" t="s">
        <v>96</v>
      </c>
      <c r="G4064" s="6"/>
      <c r="H4064" s="6" t="b">
        <v>0</v>
      </c>
      <c r="I4064" s="6" t="b">
        <v>0</v>
      </c>
      <c r="J4064" s="6" t="b">
        <v>0</v>
      </c>
      <c r="K4064" s="106"/>
      <c r="L4064" s="43"/>
      <c r="M4064" s="24"/>
      <c r="N4064" s="6"/>
      <c r="O4064" s="6" t="b">
        <v>0</v>
      </c>
      <c r="P4064" s="6"/>
      <c r="Q4064" s="6"/>
      <c r="R4064" s="6"/>
      <c r="S4064" s="6"/>
      <c r="T4064" s="6"/>
      <c r="U4064" s="6"/>
      <c r="V4064" s="6"/>
      <c r="W4064" s="6"/>
      <c r="X4064" s="6"/>
      <c r="Y4064" s="6"/>
      <c r="Z4064" s="43"/>
      <c r="AA4064" s="43"/>
      <c r="AB4064" s="43" t="s">
        <v>339</v>
      </c>
      <c r="AC4064" s="6" t="s">
        <v>339</v>
      </c>
      <c r="AD4064" s="6"/>
      <c r="AE4064" s="6"/>
      <c r="AF4064" s="6"/>
      <c r="AG4064" s="6"/>
      <c r="AH4064" s="6"/>
      <c r="AI4064" s="6"/>
      <c r="AJ4064" s="6"/>
      <c r="AK4064" s="6"/>
      <c r="AL4064" s="6"/>
      <c r="AM4064" s="6"/>
      <c r="AN4064" s="6"/>
      <c r="AO4064" s="6"/>
      <c r="AP4064" s="6"/>
      <c r="AQ4064" s="6"/>
      <c r="AR4064" s="6"/>
    </row>
    <row r="4065">
      <c r="A4065" s="6"/>
      <c r="B4065" s="6"/>
      <c r="C4065" s="6"/>
      <c r="D4065" s="6"/>
      <c r="E4065" s="6"/>
      <c r="F4065" s="6" t="s">
        <v>96</v>
      </c>
      <c r="G4065" s="6"/>
      <c r="H4065" s="6" t="b">
        <v>0</v>
      </c>
      <c r="I4065" s="6" t="b">
        <v>0</v>
      </c>
      <c r="J4065" s="6" t="b">
        <v>0</v>
      </c>
      <c r="K4065" s="106"/>
      <c r="L4065" s="43"/>
      <c r="M4065" s="24"/>
      <c r="N4065" s="6"/>
      <c r="O4065" s="6" t="b">
        <v>0</v>
      </c>
      <c r="P4065" s="6"/>
      <c r="Q4065" s="6"/>
      <c r="R4065" s="6"/>
      <c r="S4065" s="6"/>
      <c r="T4065" s="6"/>
      <c r="U4065" s="6"/>
      <c r="V4065" s="6"/>
      <c r="W4065" s="6"/>
      <c r="X4065" s="6"/>
      <c r="Y4065" s="6"/>
      <c r="Z4065" s="43"/>
      <c r="AA4065" s="43"/>
      <c r="AB4065" s="43" t="s">
        <v>339</v>
      </c>
      <c r="AC4065" s="6" t="s">
        <v>339</v>
      </c>
      <c r="AD4065" s="6"/>
      <c r="AE4065" s="6"/>
      <c r="AF4065" s="6"/>
      <c r="AG4065" s="6"/>
      <c r="AH4065" s="6"/>
      <c r="AI4065" s="6"/>
      <c r="AJ4065" s="6"/>
      <c r="AK4065" s="6"/>
      <c r="AL4065" s="6"/>
      <c r="AM4065" s="6"/>
      <c r="AN4065" s="6"/>
      <c r="AO4065" s="6"/>
      <c r="AP4065" s="6"/>
      <c r="AQ4065" s="6"/>
      <c r="AR4065" s="6"/>
    </row>
    <row r="4066">
      <c r="A4066" s="6"/>
      <c r="B4066" s="6"/>
      <c r="C4066" s="6"/>
      <c r="D4066" s="6"/>
      <c r="E4066" s="6"/>
      <c r="F4066" s="6" t="s">
        <v>96</v>
      </c>
      <c r="G4066" s="6"/>
      <c r="H4066" s="6" t="b">
        <v>0</v>
      </c>
      <c r="I4066" s="6" t="b">
        <v>0</v>
      </c>
      <c r="J4066" s="6" t="b">
        <v>0</v>
      </c>
      <c r="K4066" s="106"/>
      <c r="L4066" s="43"/>
      <c r="M4066" s="24"/>
      <c r="N4066" s="6"/>
      <c r="O4066" s="6" t="b">
        <v>0</v>
      </c>
      <c r="P4066" s="6"/>
      <c r="Q4066" s="6"/>
      <c r="R4066" s="6"/>
      <c r="S4066" s="6"/>
      <c r="T4066" s="6"/>
      <c r="U4066" s="6"/>
      <c r="V4066" s="6"/>
      <c r="W4066" s="6"/>
      <c r="X4066" s="6"/>
      <c r="Y4066" s="6"/>
      <c r="Z4066" s="43"/>
      <c r="AA4066" s="43"/>
      <c r="AB4066" s="43" t="s">
        <v>339</v>
      </c>
      <c r="AC4066" s="6" t="s">
        <v>339</v>
      </c>
      <c r="AD4066" s="6"/>
      <c r="AE4066" s="6"/>
      <c r="AF4066" s="6"/>
      <c r="AG4066" s="6"/>
      <c r="AH4066" s="6"/>
      <c r="AI4066" s="6"/>
      <c r="AJ4066" s="6"/>
      <c r="AK4066" s="6"/>
      <c r="AL4066" s="6"/>
      <c r="AM4066" s="6"/>
      <c r="AN4066" s="6"/>
      <c r="AO4066" s="6"/>
      <c r="AP4066" s="6"/>
      <c r="AQ4066" s="6"/>
      <c r="AR4066" s="6"/>
    </row>
    <row r="4067">
      <c r="A4067" s="6"/>
      <c r="B4067" s="6"/>
      <c r="C4067" s="6"/>
      <c r="D4067" s="6"/>
      <c r="E4067" s="6"/>
      <c r="F4067" s="6" t="s">
        <v>96</v>
      </c>
      <c r="G4067" s="6"/>
      <c r="H4067" s="6" t="b">
        <v>0</v>
      </c>
      <c r="I4067" s="6" t="b">
        <v>0</v>
      </c>
      <c r="J4067" s="6" t="b">
        <v>0</v>
      </c>
      <c r="K4067" s="106"/>
      <c r="L4067" s="43"/>
      <c r="M4067" s="24"/>
      <c r="N4067" s="6"/>
      <c r="O4067" s="6" t="b">
        <v>0</v>
      </c>
      <c r="P4067" s="6"/>
      <c r="Q4067" s="6"/>
      <c r="R4067" s="6"/>
      <c r="S4067" s="6"/>
      <c r="T4067" s="6"/>
      <c r="U4067" s="6"/>
      <c r="V4067" s="6"/>
      <c r="W4067" s="6"/>
      <c r="X4067" s="6"/>
      <c r="Y4067" s="6"/>
      <c r="Z4067" s="43"/>
      <c r="AA4067" s="43"/>
      <c r="AB4067" s="43" t="s">
        <v>339</v>
      </c>
      <c r="AC4067" s="6" t="s">
        <v>339</v>
      </c>
      <c r="AD4067" s="6"/>
      <c r="AE4067" s="6"/>
      <c r="AF4067" s="6"/>
      <c r="AG4067" s="6"/>
      <c r="AH4067" s="6"/>
      <c r="AI4067" s="6"/>
      <c r="AJ4067" s="6"/>
      <c r="AK4067" s="6"/>
      <c r="AL4067" s="6"/>
      <c r="AM4067" s="6"/>
      <c r="AN4067" s="6"/>
      <c r="AO4067" s="6"/>
      <c r="AP4067" s="6"/>
      <c r="AQ4067" s="6"/>
      <c r="AR4067" s="6"/>
    </row>
    <row r="4068">
      <c r="A4068" s="6"/>
      <c r="B4068" s="6"/>
      <c r="C4068" s="6"/>
      <c r="D4068" s="6"/>
      <c r="E4068" s="6"/>
      <c r="F4068" s="6" t="s">
        <v>96</v>
      </c>
      <c r="G4068" s="6"/>
      <c r="H4068" s="6" t="b">
        <v>0</v>
      </c>
      <c r="I4068" s="6" t="b">
        <v>0</v>
      </c>
      <c r="J4068" s="6" t="b">
        <v>0</v>
      </c>
      <c r="K4068" s="106"/>
      <c r="L4068" s="43"/>
      <c r="M4068" s="24"/>
      <c r="N4068" s="6"/>
      <c r="O4068" s="6" t="b">
        <v>0</v>
      </c>
      <c r="P4068" s="6"/>
      <c r="Q4068" s="6"/>
      <c r="R4068" s="6"/>
      <c r="S4068" s="6"/>
      <c r="T4068" s="6"/>
      <c r="U4068" s="6"/>
      <c r="V4068" s="6"/>
      <c r="W4068" s="6"/>
      <c r="X4068" s="6"/>
      <c r="Y4068" s="6"/>
      <c r="Z4068" s="43"/>
      <c r="AA4068" s="43"/>
      <c r="AB4068" s="43" t="s">
        <v>339</v>
      </c>
      <c r="AC4068" s="6" t="s">
        <v>339</v>
      </c>
      <c r="AD4068" s="6"/>
      <c r="AE4068" s="6"/>
      <c r="AF4068" s="6"/>
      <c r="AG4068" s="6"/>
      <c r="AH4068" s="6"/>
      <c r="AI4068" s="6"/>
      <c r="AJ4068" s="6"/>
      <c r="AK4068" s="6"/>
      <c r="AL4068" s="6"/>
      <c r="AM4068" s="6"/>
      <c r="AN4068" s="6"/>
      <c r="AO4068" s="6"/>
      <c r="AP4068" s="6"/>
      <c r="AQ4068" s="6"/>
      <c r="AR4068" s="6"/>
    </row>
    <row r="4069">
      <c r="A4069" s="6"/>
      <c r="B4069" s="6"/>
      <c r="C4069" s="6"/>
      <c r="D4069" s="6"/>
      <c r="E4069" s="6"/>
      <c r="F4069" s="6" t="s">
        <v>96</v>
      </c>
      <c r="G4069" s="6"/>
      <c r="H4069" s="6" t="b">
        <v>0</v>
      </c>
      <c r="I4069" s="6" t="b">
        <v>0</v>
      </c>
      <c r="J4069" s="6" t="b">
        <v>0</v>
      </c>
      <c r="K4069" s="106"/>
      <c r="L4069" s="43"/>
      <c r="M4069" s="24"/>
      <c r="N4069" s="6"/>
      <c r="O4069" s="6" t="b">
        <v>0</v>
      </c>
      <c r="P4069" s="6"/>
      <c r="Q4069" s="6"/>
      <c r="R4069" s="6"/>
      <c r="S4069" s="6"/>
      <c r="T4069" s="6"/>
      <c r="U4069" s="6"/>
      <c r="V4069" s="6"/>
      <c r="W4069" s="6"/>
      <c r="X4069" s="6"/>
      <c r="Y4069" s="6"/>
      <c r="Z4069" s="43"/>
      <c r="AA4069" s="43"/>
      <c r="AB4069" s="43" t="s">
        <v>339</v>
      </c>
      <c r="AC4069" s="6" t="s">
        <v>339</v>
      </c>
      <c r="AD4069" s="6"/>
      <c r="AE4069" s="6"/>
      <c r="AF4069" s="6"/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/>
      <c r="AR4069" s="6"/>
    </row>
    <row r="4070">
      <c r="A4070" s="6"/>
      <c r="B4070" s="6"/>
      <c r="C4070" s="6"/>
      <c r="D4070" s="6"/>
      <c r="E4070" s="6"/>
      <c r="F4070" s="6" t="s">
        <v>96</v>
      </c>
      <c r="G4070" s="6"/>
      <c r="H4070" s="6" t="b">
        <v>0</v>
      </c>
      <c r="I4070" s="6" t="b">
        <v>0</v>
      </c>
      <c r="J4070" s="6" t="b">
        <v>0</v>
      </c>
      <c r="K4070" s="106"/>
      <c r="L4070" s="43"/>
      <c r="M4070" s="24"/>
      <c r="N4070" s="6"/>
      <c r="O4070" s="6" t="b">
        <v>0</v>
      </c>
      <c r="P4070" s="6"/>
      <c r="Q4070" s="6"/>
      <c r="R4070" s="6"/>
      <c r="S4070" s="6"/>
      <c r="T4070" s="6"/>
      <c r="U4070" s="6"/>
      <c r="V4070" s="6"/>
      <c r="W4070" s="6"/>
      <c r="X4070" s="6"/>
      <c r="Y4070" s="6"/>
      <c r="Z4070" s="43"/>
      <c r="AA4070" s="43"/>
      <c r="AB4070" s="43" t="s">
        <v>339</v>
      </c>
      <c r="AC4070" s="6" t="s">
        <v>339</v>
      </c>
      <c r="AD4070" s="6"/>
      <c r="AE4070" s="6"/>
      <c r="AF4070" s="6"/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</row>
    <row r="4071">
      <c r="A4071" s="6"/>
      <c r="B4071" s="6"/>
      <c r="C4071" s="6"/>
      <c r="D4071" s="6"/>
      <c r="E4071" s="6"/>
      <c r="F4071" s="6" t="s">
        <v>96</v>
      </c>
      <c r="G4071" s="6"/>
      <c r="H4071" s="6" t="b">
        <v>0</v>
      </c>
      <c r="I4071" s="6" t="b">
        <v>0</v>
      </c>
      <c r="J4071" s="6" t="b">
        <v>0</v>
      </c>
      <c r="K4071" s="106"/>
      <c r="L4071" s="43"/>
      <c r="M4071" s="24"/>
      <c r="N4071" s="6"/>
      <c r="O4071" s="6" t="b">
        <v>0</v>
      </c>
      <c r="P4071" s="6"/>
      <c r="Q4071" s="6"/>
      <c r="R4071" s="6"/>
      <c r="S4071" s="6"/>
      <c r="T4071" s="6"/>
      <c r="U4071" s="6"/>
      <c r="V4071" s="6"/>
      <c r="W4071" s="6"/>
      <c r="X4071" s="6"/>
      <c r="Y4071" s="6"/>
      <c r="Z4071" s="43"/>
      <c r="AA4071" s="43"/>
      <c r="AB4071" s="43" t="s">
        <v>339</v>
      </c>
      <c r="AC4071" s="6" t="s">
        <v>339</v>
      </c>
      <c r="AD4071" s="6"/>
      <c r="AE4071" s="6"/>
      <c r="AF4071" s="6"/>
      <c r="AG4071" s="6"/>
      <c r="AH4071" s="6"/>
      <c r="AI4071" s="6"/>
      <c r="AJ4071" s="6"/>
      <c r="AK4071" s="6"/>
      <c r="AL4071" s="6"/>
      <c r="AM4071" s="6"/>
      <c r="AN4071" s="6"/>
      <c r="AO4071" s="6"/>
      <c r="AP4071" s="6"/>
      <c r="AQ4071" s="6"/>
      <c r="AR4071" s="6"/>
    </row>
    <row r="4072">
      <c r="A4072" s="6"/>
      <c r="B4072" s="6"/>
      <c r="C4072" s="6"/>
      <c r="D4072" s="6"/>
      <c r="E4072" s="6"/>
      <c r="F4072" s="6" t="s">
        <v>96</v>
      </c>
      <c r="G4072" s="6"/>
      <c r="H4072" s="6" t="b">
        <v>0</v>
      </c>
      <c r="I4072" s="6" t="b">
        <v>0</v>
      </c>
      <c r="J4072" s="6" t="b">
        <v>0</v>
      </c>
      <c r="K4072" s="106"/>
      <c r="L4072" s="43"/>
      <c r="M4072" s="24"/>
      <c r="N4072" s="6"/>
      <c r="O4072" s="6" t="b">
        <v>0</v>
      </c>
      <c r="P4072" s="6"/>
      <c r="Q4072" s="6"/>
      <c r="R4072" s="6"/>
      <c r="S4072" s="6"/>
      <c r="T4072" s="6"/>
      <c r="U4072" s="6"/>
      <c r="V4072" s="6"/>
      <c r="W4072" s="6"/>
      <c r="X4072" s="6"/>
      <c r="Y4072" s="6"/>
      <c r="Z4072" s="43"/>
      <c r="AA4072" s="43"/>
      <c r="AB4072" s="43" t="s">
        <v>339</v>
      </c>
      <c r="AC4072" s="6" t="s">
        <v>339</v>
      </c>
      <c r="AD4072" s="6"/>
      <c r="AE4072" s="6"/>
      <c r="AF4072" s="6"/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/>
      <c r="AR4072" s="6"/>
    </row>
    <row r="4073">
      <c r="A4073" s="6"/>
      <c r="B4073" s="6"/>
      <c r="C4073" s="6"/>
      <c r="D4073" s="6"/>
      <c r="E4073" s="6"/>
      <c r="F4073" s="6" t="s">
        <v>96</v>
      </c>
      <c r="G4073" s="6"/>
      <c r="H4073" s="6" t="b">
        <v>0</v>
      </c>
      <c r="I4073" s="6" t="b">
        <v>0</v>
      </c>
      <c r="J4073" s="6" t="b">
        <v>0</v>
      </c>
      <c r="K4073" s="106"/>
      <c r="L4073" s="43"/>
      <c r="M4073" s="24"/>
      <c r="N4073" s="6"/>
      <c r="O4073" s="6" t="b">
        <v>0</v>
      </c>
      <c r="P4073" s="6"/>
      <c r="Q4073" s="6"/>
      <c r="R4073" s="6"/>
      <c r="S4073" s="6"/>
      <c r="T4073" s="6"/>
      <c r="U4073" s="6"/>
      <c r="V4073" s="6"/>
      <c r="W4073" s="6"/>
      <c r="X4073" s="6"/>
      <c r="Y4073" s="6"/>
      <c r="Z4073" s="43"/>
      <c r="AA4073" s="43"/>
      <c r="AB4073" s="43" t="s">
        <v>339</v>
      </c>
      <c r="AC4073" s="6" t="s">
        <v>339</v>
      </c>
      <c r="AD4073" s="6"/>
      <c r="AE4073" s="6"/>
      <c r="AF4073" s="6"/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</row>
    <row r="4074">
      <c r="A4074" s="6"/>
      <c r="B4074" s="6"/>
      <c r="C4074" s="6"/>
      <c r="D4074" s="6"/>
      <c r="E4074" s="6"/>
      <c r="F4074" s="6" t="s">
        <v>96</v>
      </c>
      <c r="G4074" s="6"/>
      <c r="H4074" s="6" t="b">
        <v>0</v>
      </c>
      <c r="I4074" s="6" t="b">
        <v>0</v>
      </c>
      <c r="J4074" s="6" t="b">
        <v>0</v>
      </c>
      <c r="K4074" s="106"/>
      <c r="L4074" s="43"/>
      <c r="M4074" s="24"/>
      <c r="N4074" s="6"/>
      <c r="O4074" s="6" t="b">
        <v>0</v>
      </c>
      <c r="P4074" s="6"/>
      <c r="Q4074" s="6"/>
      <c r="R4074" s="6"/>
      <c r="S4074" s="6"/>
      <c r="T4074" s="6"/>
      <c r="U4074" s="6"/>
      <c r="V4074" s="6"/>
      <c r="W4074" s="6"/>
      <c r="X4074" s="6"/>
      <c r="Y4074" s="6"/>
      <c r="Z4074" s="43"/>
      <c r="AA4074" s="43"/>
      <c r="AB4074" s="43" t="s">
        <v>339</v>
      </c>
      <c r="AC4074" s="6" t="s">
        <v>339</v>
      </c>
      <c r="AD4074" s="6"/>
      <c r="AE4074" s="6"/>
      <c r="AF4074" s="6"/>
      <c r="AG4074" s="6"/>
      <c r="AH4074" s="6"/>
      <c r="AI4074" s="6"/>
      <c r="AJ4074" s="6"/>
      <c r="AK4074" s="6"/>
      <c r="AL4074" s="6"/>
      <c r="AM4074" s="6"/>
      <c r="AN4074" s="6"/>
      <c r="AO4074" s="6"/>
      <c r="AP4074" s="6"/>
      <c r="AQ4074" s="6"/>
      <c r="AR4074" s="6"/>
    </row>
    <row r="4075">
      <c r="A4075" s="6"/>
      <c r="B4075" s="6"/>
      <c r="C4075" s="6"/>
      <c r="D4075" s="6"/>
      <c r="E4075" s="6"/>
      <c r="F4075" s="6" t="s">
        <v>96</v>
      </c>
      <c r="G4075" s="6"/>
      <c r="H4075" s="6" t="b">
        <v>0</v>
      </c>
      <c r="I4075" s="6" t="b">
        <v>0</v>
      </c>
      <c r="J4075" s="6" t="b">
        <v>0</v>
      </c>
      <c r="K4075" s="106"/>
      <c r="L4075" s="43"/>
      <c r="M4075" s="24"/>
      <c r="N4075" s="6"/>
      <c r="O4075" s="6" t="b">
        <v>0</v>
      </c>
      <c r="P4075" s="6"/>
      <c r="Q4075" s="6"/>
      <c r="R4075" s="6"/>
      <c r="S4075" s="6"/>
      <c r="T4075" s="6"/>
      <c r="U4075" s="6"/>
      <c r="V4075" s="6"/>
      <c r="W4075" s="6"/>
      <c r="X4075" s="6"/>
      <c r="Y4075" s="6"/>
      <c r="Z4075" s="43"/>
      <c r="AA4075" s="43"/>
      <c r="AB4075" s="43" t="s">
        <v>339</v>
      </c>
      <c r="AC4075" s="6" t="s">
        <v>339</v>
      </c>
      <c r="AD4075" s="6"/>
      <c r="AE4075" s="6"/>
      <c r="AF4075" s="6"/>
      <c r="AG4075" s="6"/>
      <c r="AH4075" s="6"/>
      <c r="AI4075" s="6"/>
      <c r="AJ4075" s="6"/>
      <c r="AK4075" s="6"/>
      <c r="AL4075" s="6"/>
      <c r="AM4075" s="6"/>
      <c r="AN4075" s="6"/>
      <c r="AO4075" s="6"/>
      <c r="AP4075" s="6"/>
      <c r="AQ4075" s="6"/>
      <c r="AR4075" s="6"/>
    </row>
    <row r="4076">
      <c r="A4076" s="6"/>
      <c r="B4076" s="6"/>
      <c r="C4076" s="6"/>
      <c r="D4076" s="6"/>
      <c r="E4076" s="6"/>
      <c r="F4076" s="6" t="s">
        <v>96</v>
      </c>
      <c r="G4076" s="6"/>
      <c r="H4076" s="6" t="b">
        <v>0</v>
      </c>
      <c r="I4076" s="6" t="b">
        <v>0</v>
      </c>
      <c r="J4076" s="6" t="b">
        <v>0</v>
      </c>
      <c r="K4076" s="106"/>
      <c r="L4076" s="43"/>
      <c r="M4076" s="24"/>
      <c r="N4076" s="6"/>
      <c r="O4076" s="6" t="b">
        <v>0</v>
      </c>
      <c r="P4076" s="6"/>
      <c r="Q4076" s="6"/>
      <c r="R4076" s="6"/>
      <c r="S4076" s="6"/>
      <c r="T4076" s="6"/>
      <c r="U4076" s="6"/>
      <c r="V4076" s="6"/>
      <c r="W4076" s="6"/>
      <c r="X4076" s="6"/>
      <c r="Y4076" s="6"/>
      <c r="Z4076" s="43"/>
      <c r="AA4076" s="43"/>
      <c r="AB4076" s="43" t="s">
        <v>339</v>
      </c>
      <c r="AC4076" s="6" t="s">
        <v>339</v>
      </c>
      <c r="AD4076" s="6"/>
      <c r="AE4076" s="6"/>
      <c r="AF4076" s="6"/>
      <c r="AG4076" s="6"/>
      <c r="AH4076" s="6"/>
      <c r="AI4076" s="6"/>
      <c r="AJ4076" s="6"/>
      <c r="AK4076" s="6"/>
      <c r="AL4076" s="6"/>
      <c r="AM4076" s="6"/>
      <c r="AN4076" s="6"/>
      <c r="AO4076" s="6"/>
      <c r="AP4076" s="6"/>
      <c r="AQ4076" s="6"/>
      <c r="AR4076" s="6"/>
    </row>
    <row r="4077">
      <c r="A4077" s="6"/>
      <c r="B4077" s="6"/>
      <c r="C4077" s="6"/>
      <c r="D4077" s="6"/>
      <c r="E4077" s="6"/>
      <c r="F4077" s="6" t="s">
        <v>96</v>
      </c>
      <c r="G4077" s="6"/>
      <c r="H4077" s="6" t="b">
        <v>0</v>
      </c>
      <c r="I4077" s="6" t="b">
        <v>0</v>
      </c>
      <c r="J4077" s="6" t="b">
        <v>0</v>
      </c>
      <c r="K4077" s="106"/>
      <c r="L4077" s="43"/>
      <c r="M4077" s="24"/>
      <c r="N4077" s="6"/>
      <c r="O4077" s="6" t="b">
        <v>0</v>
      </c>
      <c r="P4077" s="6"/>
      <c r="Q4077" s="6"/>
      <c r="R4077" s="6"/>
      <c r="S4077" s="6"/>
      <c r="T4077" s="6"/>
      <c r="U4077" s="6"/>
      <c r="V4077" s="6"/>
      <c r="W4077" s="6"/>
      <c r="X4077" s="6"/>
      <c r="Y4077" s="6"/>
      <c r="Z4077" s="43"/>
      <c r="AA4077" s="43"/>
      <c r="AB4077" s="43" t="s">
        <v>339</v>
      </c>
      <c r="AC4077" s="6" t="s">
        <v>339</v>
      </c>
      <c r="AD4077" s="6"/>
      <c r="AE4077" s="6"/>
      <c r="AF4077" s="6"/>
      <c r="AG4077" s="6"/>
      <c r="AH4077" s="6"/>
      <c r="AI4077" s="6"/>
      <c r="AJ4077" s="6"/>
      <c r="AK4077" s="6"/>
      <c r="AL4077" s="6"/>
      <c r="AM4077" s="6"/>
      <c r="AN4077" s="6"/>
      <c r="AO4077" s="6"/>
      <c r="AP4077" s="6"/>
      <c r="AQ4077" s="6"/>
      <c r="AR4077" s="6"/>
    </row>
    <row r="4078">
      <c r="A4078" s="6"/>
      <c r="B4078" s="6"/>
      <c r="C4078" s="6"/>
      <c r="D4078" s="6"/>
      <c r="E4078" s="6"/>
      <c r="F4078" s="6" t="s">
        <v>96</v>
      </c>
      <c r="G4078" s="6"/>
      <c r="H4078" s="6" t="b">
        <v>0</v>
      </c>
      <c r="I4078" s="6" t="b">
        <v>0</v>
      </c>
      <c r="J4078" s="6" t="b">
        <v>0</v>
      </c>
      <c r="K4078" s="106"/>
      <c r="L4078" s="43"/>
      <c r="M4078" s="24"/>
      <c r="N4078" s="6"/>
      <c r="O4078" s="6" t="b">
        <v>0</v>
      </c>
      <c r="P4078" s="6"/>
      <c r="Q4078" s="6"/>
      <c r="R4078" s="6"/>
      <c r="S4078" s="6"/>
      <c r="T4078" s="6"/>
      <c r="U4078" s="6"/>
      <c r="V4078" s="6"/>
      <c r="W4078" s="6"/>
      <c r="X4078" s="6"/>
      <c r="Y4078" s="6"/>
      <c r="Z4078" s="43"/>
      <c r="AA4078" s="43"/>
      <c r="AB4078" s="43" t="s">
        <v>339</v>
      </c>
      <c r="AC4078" s="6" t="s">
        <v>339</v>
      </c>
      <c r="AD4078" s="6"/>
      <c r="AE4078" s="6"/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/>
      <c r="AQ4078" s="6"/>
      <c r="AR4078" s="6"/>
    </row>
    <row r="4079">
      <c r="A4079" s="6"/>
      <c r="B4079" s="6"/>
      <c r="C4079" s="6"/>
      <c r="D4079" s="6"/>
      <c r="E4079" s="6"/>
      <c r="F4079" s="6" t="s">
        <v>96</v>
      </c>
      <c r="G4079" s="6"/>
      <c r="H4079" s="6" t="b">
        <v>0</v>
      </c>
      <c r="I4079" s="6" t="b">
        <v>0</v>
      </c>
      <c r="J4079" s="6" t="b">
        <v>0</v>
      </c>
      <c r="K4079" s="106"/>
      <c r="L4079" s="43"/>
      <c r="M4079" s="24"/>
      <c r="N4079" s="6"/>
      <c r="O4079" s="6" t="b">
        <v>0</v>
      </c>
      <c r="P4079" s="6"/>
      <c r="Q4079" s="6"/>
      <c r="R4079" s="6"/>
      <c r="S4079" s="6"/>
      <c r="T4079" s="6"/>
      <c r="U4079" s="6"/>
      <c r="V4079" s="6"/>
      <c r="W4079" s="6"/>
      <c r="X4079" s="6"/>
      <c r="Y4079" s="6"/>
      <c r="Z4079" s="43"/>
      <c r="AA4079" s="43"/>
      <c r="AB4079" s="43" t="s">
        <v>339</v>
      </c>
      <c r="AC4079" s="6" t="s">
        <v>339</v>
      </c>
      <c r="AD4079" s="6"/>
      <c r="AE4079" s="6"/>
      <c r="AF4079" s="6"/>
      <c r="AG4079" s="6"/>
      <c r="AH4079" s="6"/>
      <c r="AI4079" s="6"/>
      <c r="AJ4079" s="6"/>
      <c r="AK4079" s="6"/>
      <c r="AL4079" s="6"/>
      <c r="AM4079" s="6"/>
      <c r="AN4079" s="6"/>
      <c r="AO4079" s="6"/>
      <c r="AP4079" s="6"/>
      <c r="AQ4079" s="6"/>
      <c r="AR4079" s="6"/>
    </row>
    <row r="4080">
      <c r="A4080" s="6"/>
      <c r="B4080" s="6"/>
      <c r="C4080" s="6"/>
      <c r="D4080" s="6"/>
      <c r="E4080" s="6"/>
      <c r="F4080" s="6" t="s">
        <v>96</v>
      </c>
      <c r="G4080" s="6"/>
      <c r="H4080" s="6" t="b">
        <v>0</v>
      </c>
      <c r="I4080" s="6" t="b">
        <v>0</v>
      </c>
      <c r="J4080" s="6" t="b">
        <v>0</v>
      </c>
      <c r="K4080" s="106"/>
      <c r="L4080" s="43"/>
      <c r="M4080" s="24"/>
      <c r="N4080" s="6"/>
      <c r="O4080" s="6" t="b">
        <v>0</v>
      </c>
      <c r="P4080" s="6"/>
      <c r="Q4080" s="6"/>
      <c r="R4080" s="6"/>
      <c r="S4080" s="6"/>
      <c r="T4080" s="6"/>
      <c r="U4080" s="6"/>
      <c r="V4080" s="6"/>
      <c r="W4080" s="6"/>
      <c r="X4080" s="6"/>
      <c r="Y4080" s="6"/>
      <c r="Z4080" s="43"/>
      <c r="AA4080" s="43"/>
      <c r="AB4080" s="43" t="s">
        <v>339</v>
      </c>
      <c r="AC4080" s="6" t="s">
        <v>339</v>
      </c>
      <c r="AD4080" s="6"/>
      <c r="AE4080" s="6"/>
      <c r="AF4080" s="6"/>
      <c r="AG4080" s="6"/>
      <c r="AH4080" s="6"/>
      <c r="AI4080" s="6"/>
      <c r="AJ4080" s="6"/>
      <c r="AK4080" s="6"/>
      <c r="AL4080" s="6"/>
      <c r="AM4080" s="6"/>
      <c r="AN4080" s="6"/>
      <c r="AO4080" s="6"/>
      <c r="AP4080" s="6"/>
      <c r="AQ4080" s="6"/>
      <c r="AR4080" s="6"/>
    </row>
    <row r="4081">
      <c r="A4081" s="6"/>
      <c r="B4081" s="6"/>
      <c r="C4081" s="6"/>
      <c r="D4081" s="6"/>
      <c r="E4081" s="6"/>
      <c r="F4081" s="6" t="s">
        <v>96</v>
      </c>
      <c r="G4081" s="6"/>
      <c r="H4081" s="6" t="b">
        <v>0</v>
      </c>
      <c r="I4081" s="6" t="b">
        <v>0</v>
      </c>
      <c r="J4081" s="6" t="b">
        <v>0</v>
      </c>
      <c r="K4081" s="106"/>
      <c r="L4081" s="43"/>
      <c r="M4081" s="24"/>
      <c r="N4081" s="6"/>
      <c r="O4081" s="6" t="b">
        <v>0</v>
      </c>
      <c r="P4081" s="6"/>
      <c r="Q4081" s="6"/>
      <c r="R4081" s="6"/>
      <c r="S4081" s="6"/>
      <c r="T4081" s="6"/>
      <c r="U4081" s="6"/>
      <c r="V4081" s="6"/>
      <c r="W4081" s="6"/>
      <c r="X4081" s="6"/>
      <c r="Y4081" s="6"/>
      <c r="Z4081" s="43"/>
      <c r="AA4081" s="43"/>
      <c r="AB4081" s="43" t="s">
        <v>339</v>
      </c>
      <c r="AC4081" s="6" t="s">
        <v>339</v>
      </c>
      <c r="AD4081" s="6"/>
      <c r="AE4081" s="6"/>
      <c r="AF4081" s="6"/>
      <c r="AG4081" s="6"/>
      <c r="AH4081" s="6"/>
      <c r="AI4081" s="6"/>
      <c r="AJ4081" s="6"/>
      <c r="AK4081" s="6"/>
      <c r="AL4081" s="6"/>
      <c r="AM4081" s="6"/>
      <c r="AN4081" s="6"/>
      <c r="AO4081" s="6"/>
      <c r="AP4081" s="6"/>
      <c r="AQ4081" s="6"/>
      <c r="AR4081" s="6"/>
    </row>
    <row r="4082">
      <c r="A4082" s="6"/>
      <c r="B4082" s="6"/>
      <c r="C4082" s="6"/>
      <c r="D4082" s="6"/>
      <c r="E4082" s="6"/>
      <c r="F4082" s="6" t="s">
        <v>96</v>
      </c>
      <c r="G4082" s="6"/>
      <c r="H4082" s="6" t="b">
        <v>0</v>
      </c>
      <c r="I4082" s="6" t="b">
        <v>0</v>
      </c>
      <c r="J4082" s="6" t="b">
        <v>0</v>
      </c>
      <c r="K4082" s="106"/>
      <c r="L4082" s="43"/>
      <c r="M4082" s="24"/>
      <c r="N4082" s="6"/>
      <c r="O4082" s="6" t="b">
        <v>0</v>
      </c>
      <c r="P4082" s="6"/>
      <c r="Q4082" s="6"/>
      <c r="R4082" s="6"/>
      <c r="S4082" s="6"/>
      <c r="T4082" s="6"/>
      <c r="U4082" s="6"/>
      <c r="V4082" s="6"/>
      <c r="W4082" s="6"/>
      <c r="X4082" s="6"/>
      <c r="Y4082" s="6"/>
      <c r="Z4082" s="43"/>
      <c r="AA4082" s="43"/>
      <c r="AB4082" s="43" t="s">
        <v>339</v>
      </c>
      <c r="AC4082" s="6" t="s">
        <v>339</v>
      </c>
      <c r="AD4082" s="6"/>
      <c r="AE4082" s="6"/>
      <c r="AF4082" s="6"/>
      <c r="AG4082" s="6"/>
      <c r="AH4082" s="6"/>
      <c r="AI4082" s="6"/>
      <c r="AJ4082" s="6"/>
      <c r="AK4082" s="6"/>
      <c r="AL4082" s="6"/>
      <c r="AM4082" s="6"/>
      <c r="AN4082" s="6"/>
      <c r="AO4082" s="6"/>
      <c r="AP4082" s="6"/>
      <c r="AQ4082" s="6"/>
      <c r="AR4082" s="6"/>
    </row>
    <row r="4083">
      <c r="A4083" s="6"/>
      <c r="B4083" s="6"/>
      <c r="C4083" s="6"/>
      <c r="D4083" s="6"/>
      <c r="E4083" s="6"/>
      <c r="F4083" s="6" t="s">
        <v>96</v>
      </c>
      <c r="G4083" s="6"/>
      <c r="H4083" s="6" t="b">
        <v>0</v>
      </c>
      <c r="I4083" s="6" t="b">
        <v>0</v>
      </c>
      <c r="J4083" s="6" t="b">
        <v>0</v>
      </c>
      <c r="K4083" s="106"/>
      <c r="L4083" s="43"/>
      <c r="M4083" s="24"/>
      <c r="N4083" s="6"/>
      <c r="O4083" s="6" t="b">
        <v>0</v>
      </c>
      <c r="P4083" s="6"/>
      <c r="Q4083" s="6"/>
      <c r="R4083" s="6"/>
      <c r="S4083" s="6"/>
      <c r="T4083" s="6"/>
      <c r="U4083" s="6"/>
      <c r="V4083" s="6"/>
      <c r="W4083" s="6"/>
      <c r="X4083" s="6"/>
      <c r="Y4083" s="6"/>
      <c r="Z4083" s="43"/>
      <c r="AA4083" s="43"/>
      <c r="AB4083" s="43" t="s">
        <v>339</v>
      </c>
      <c r="AC4083" s="6" t="s">
        <v>339</v>
      </c>
      <c r="AD4083" s="6"/>
      <c r="AE4083" s="6"/>
      <c r="AF4083" s="6"/>
      <c r="AG4083" s="6"/>
      <c r="AH4083" s="6"/>
      <c r="AI4083" s="6"/>
      <c r="AJ4083" s="6"/>
      <c r="AK4083" s="6"/>
      <c r="AL4083" s="6"/>
      <c r="AM4083" s="6"/>
      <c r="AN4083" s="6"/>
      <c r="AO4083" s="6"/>
      <c r="AP4083" s="6"/>
      <c r="AQ4083" s="6"/>
      <c r="AR4083" s="6"/>
    </row>
    <row r="4084">
      <c r="A4084" s="6"/>
      <c r="B4084" s="6"/>
      <c r="C4084" s="6"/>
      <c r="D4084" s="6"/>
      <c r="E4084" s="6"/>
      <c r="F4084" s="6" t="s">
        <v>96</v>
      </c>
      <c r="G4084" s="6"/>
      <c r="H4084" s="6" t="b">
        <v>0</v>
      </c>
      <c r="I4084" s="6" t="b">
        <v>0</v>
      </c>
      <c r="J4084" s="6" t="b">
        <v>0</v>
      </c>
      <c r="K4084" s="106"/>
      <c r="L4084" s="43"/>
      <c r="M4084" s="24"/>
      <c r="N4084" s="6"/>
      <c r="O4084" s="6" t="b">
        <v>0</v>
      </c>
      <c r="P4084" s="6"/>
      <c r="Q4084" s="6"/>
      <c r="R4084" s="6"/>
      <c r="S4084" s="6"/>
      <c r="T4084" s="6"/>
      <c r="U4084" s="6"/>
      <c r="V4084" s="6"/>
      <c r="W4084" s="6"/>
      <c r="X4084" s="6"/>
      <c r="Y4084" s="6"/>
      <c r="Z4084" s="43"/>
      <c r="AA4084" s="43"/>
      <c r="AB4084" s="43" t="s">
        <v>339</v>
      </c>
      <c r="AC4084" s="6" t="s">
        <v>339</v>
      </c>
      <c r="AD4084" s="6"/>
      <c r="AE4084" s="6"/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</row>
    <row r="4085">
      <c r="A4085" s="6"/>
      <c r="B4085" s="6"/>
      <c r="C4085" s="6"/>
      <c r="D4085" s="6"/>
      <c r="E4085" s="6"/>
      <c r="F4085" s="6" t="s">
        <v>96</v>
      </c>
      <c r="G4085" s="6"/>
      <c r="H4085" s="6" t="b">
        <v>0</v>
      </c>
      <c r="I4085" s="6" t="b">
        <v>0</v>
      </c>
      <c r="J4085" s="6" t="b">
        <v>0</v>
      </c>
      <c r="K4085" s="106"/>
      <c r="L4085" s="43"/>
      <c r="M4085" s="24"/>
      <c r="N4085" s="6"/>
      <c r="O4085" s="6" t="b">
        <v>0</v>
      </c>
      <c r="P4085" s="6"/>
      <c r="Q4085" s="6"/>
      <c r="R4085" s="6"/>
      <c r="S4085" s="6"/>
      <c r="T4085" s="6"/>
      <c r="U4085" s="6"/>
      <c r="V4085" s="6"/>
      <c r="W4085" s="6"/>
      <c r="X4085" s="6"/>
      <c r="Y4085" s="6"/>
      <c r="Z4085" s="43"/>
      <c r="AA4085" s="43"/>
      <c r="AB4085" s="43" t="s">
        <v>339</v>
      </c>
      <c r="AC4085" s="6" t="s">
        <v>339</v>
      </c>
      <c r="AD4085" s="6"/>
      <c r="AE4085" s="6"/>
      <c r="AF4085" s="6"/>
      <c r="AG4085" s="6"/>
      <c r="AH4085" s="6"/>
      <c r="AI4085" s="6"/>
      <c r="AJ4085" s="6"/>
      <c r="AK4085" s="6"/>
      <c r="AL4085" s="6"/>
      <c r="AM4085" s="6"/>
      <c r="AN4085" s="6"/>
      <c r="AO4085" s="6"/>
      <c r="AP4085" s="6"/>
      <c r="AQ4085" s="6"/>
      <c r="AR4085" s="6"/>
    </row>
    <row r="4086">
      <c r="A4086" s="6"/>
      <c r="B4086" s="6"/>
      <c r="C4086" s="6"/>
      <c r="D4086" s="6"/>
      <c r="E4086" s="6"/>
      <c r="F4086" s="6" t="s">
        <v>96</v>
      </c>
      <c r="G4086" s="6"/>
      <c r="H4086" s="6" t="b">
        <v>0</v>
      </c>
      <c r="I4086" s="6" t="b">
        <v>0</v>
      </c>
      <c r="J4086" s="6" t="b">
        <v>0</v>
      </c>
      <c r="K4086" s="106"/>
      <c r="L4086" s="43"/>
      <c r="M4086" s="24"/>
      <c r="N4086" s="6"/>
      <c r="O4086" s="6" t="b">
        <v>0</v>
      </c>
      <c r="P4086" s="6"/>
      <c r="Q4086" s="6"/>
      <c r="R4086" s="6"/>
      <c r="S4086" s="6"/>
      <c r="T4086" s="6"/>
      <c r="U4086" s="6"/>
      <c r="V4086" s="6"/>
      <c r="W4086" s="6"/>
      <c r="X4086" s="6"/>
      <c r="Y4086" s="6"/>
      <c r="Z4086" s="43"/>
      <c r="AA4086" s="43"/>
      <c r="AB4086" s="43" t="s">
        <v>339</v>
      </c>
      <c r="AC4086" s="6" t="s">
        <v>339</v>
      </c>
      <c r="AD4086" s="6"/>
      <c r="AE4086" s="6"/>
      <c r="AF4086" s="6"/>
      <c r="AG4086" s="6"/>
      <c r="AH4086" s="6"/>
      <c r="AI4086" s="6"/>
      <c r="AJ4086" s="6"/>
      <c r="AK4086" s="6"/>
      <c r="AL4086" s="6"/>
      <c r="AM4086" s="6"/>
      <c r="AN4086" s="6"/>
      <c r="AO4086" s="6"/>
      <c r="AP4086" s="6"/>
      <c r="AQ4086" s="6"/>
      <c r="AR4086" s="6"/>
    </row>
    <row r="4087">
      <c r="A4087" s="6"/>
      <c r="B4087" s="6"/>
      <c r="C4087" s="6"/>
      <c r="D4087" s="6"/>
      <c r="E4087" s="6"/>
      <c r="F4087" s="6" t="s">
        <v>96</v>
      </c>
      <c r="G4087" s="6"/>
      <c r="H4087" s="6" t="b">
        <v>0</v>
      </c>
      <c r="I4087" s="6" t="b">
        <v>0</v>
      </c>
      <c r="J4087" s="6" t="b">
        <v>0</v>
      </c>
      <c r="K4087" s="106"/>
      <c r="L4087" s="43"/>
      <c r="M4087" s="24"/>
      <c r="N4087" s="6"/>
      <c r="O4087" s="6" t="b">
        <v>0</v>
      </c>
      <c r="P4087" s="6"/>
      <c r="Q4087" s="6"/>
      <c r="R4087" s="6"/>
      <c r="S4087" s="6"/>
      <c r="T4087" s="6"/>
      <c r="U4087" s="6"/>
      <c r="V4087" s="6"/>
      <c r="W4087" s="6"/>
      <c r="X4087" s="6"/>
      <c r="Y4087" s="6"/>
      <c r="Z4087" s="43"/>
      <c r="AA4087" s="43"/>
      <c r="AB4087" s="43" t="s">
        <v>339</v>
      </c>
      <c r="AC4087" s="6" t="s">
        <v>339</v>
      </c>
      <c r="AD4087" s="6"/>
      <c r="AE4087" s="6"/>
      <c r="AF4087" s="6"/>
      <c r="AG4087" s="6"/>
      <c r="AH4087" s="6"/>
      <c r="AI4087" s="6"/>
      <c r="AJ4087" s="6"/>
      <c r="AK4087" s="6"/>
      <c r="AL4087" s="6"/>
      <c r="AM4087" s="6"/>
      <c r="AN4087" s="6"/>
      <c r="AO4087" s="6"/>
      <c r="AP4087" s="6"/>
      <c r="AQ4087" s="6"/>
      <c r="AR4087" s="6"/>
    </row>
    <row r="4088">
      <c r="A4088" s="6"/>
      <c r="B4088" s="6"/>
      <c r="C4088" s="6"/>
      <c r="D4088" s="6"/>
      <c r="E4088" s="6"/>
      <c r="F4088" s="6" t="s">
        <v>96</v>
      </c>
      <c r="G4088" s="6"/>
      <c r="H4088" s="6" t="b">
        <v>0</v>
      </c>
      <c r="I4088" s="6" t="b">
        <v>0</v>
      </c>
      <c r="J4088" s="6" t="b">
        <v>0</v>
      </c>
      <c r="K4088" s="106"/>
      <c r="L4088" s="43"/>
      <c r="M4088" s="24"/>
      <c r="N4088" s="6"/>
      <c r="O4088" s="6" t="b">
        <v>0</v>
      </c>
      <c r="P4088" s="6"/>
      <c r="Q4088" s="6"/>
      <c r="R4088" s="6"/>
      <c r="S4088" s="6"/>
      <c r="T4088" s="6"/>
      <c r="U4088" s="6"/>
      <c r="V4088" s="6"/>
      <c r="W4088" s="6"/>
      <c r="X4088" s="6"/>
      <c r="Y4088" s="6"/>
      <c r="Z4088" s="43"/>
      <c r="AA4088" s="43"/>
      <c r="AB4088" s="43" t="s">
        <v>339</v>
      </c>
      <c r="AC4088" s="6" t="s">
        <v>339</v>
      </c>
      <c r="AD4088" s="6"/>
      <c r="AE4088" s="6"/>
      <c r="AF4088" s="6"/>
      <c r="AG4088" s="6"/>
      <c r="AH4088" s="6"/>
      <c r="AI4088" s="6"/>
      <c r="AJ4088" s="6"/>
      <c r="AK4088" s="6"/>
      <c r="AL4088" s="6"/>
      <c r="AM4088" s="6"/>
      <c r="AN4088" s="6"/>
      <c r="AO4088" s="6"/>
      <c r="AP4088" s="6"/>
      <c r="AQ4088" s="6"/>
      <c r="AR4088" s="6"/>
    </row>
    <row r="4089">
      <c r="A4089" s="6"/>
      <c r="B4089" s="6"/>
      <c r="C4089" s="6"/>
      <c r="D4089" s="6"/>
      <c r="E4089" s="6"/>
      <c r="F4089" s="6" t="s">
        <v>96</v>
      </c>
      <c r="G4089" s="6"/>
      <c r="H4089" s="6" t="b">
        <v>0</v>
      </c>
      <c r="I4089" s="6" t="b">
        <v>0</v>
      </c>
      <c r="J4089" s="6" t="b">
        <v>0</v>
      </c>
      <c r="K4089" s="106"/>
      <c r="L4089" s="43"/>
      <c r="M4089" s="24"/>
      <c r="N4089" s="6"/>
      <c r="O4089" s="6" t="b">
        <v>0</v>
      </c>
      <c r="P4089" s="6"/>
      <c r="Q4089" s="6"/>
      <c r="R4089" s="6"/>
      <c r="S4089" s="6"/>
      <c r="T4089" s="6"/>
      <c r="U4089" s="6"/>
      <c r="V4089" s="6"/>
      <c r="W4089" s="6"/>
      <c r="X4089" s="6"/>
      <c r="Y4089" s="6"/>
      <c r="Z4089" s="43"/>
      <c r="AA4089" s="43"/>
      <c r="AB4089" s="43" t="s">
        <v>339</v>
      </c>
      <c r="AC4089" s="6" t="s">
        <v>339</v>
      </c>
      <c r="AD4089" s="6"/>
      <c r="AE4089" s="6"/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</row>
    <row r="4090">
      <c r="A4090" s="6"/>
      <c r="B4090" s="6"/>
      <c r="C4090" s="6"/>
      <c r="D4090" s="6"/>
      <c r="E4090" s="6"/>
      <c r="F4090" s="6" t="s">
        <v>96</v>
      </c>
      <c r="G4090" s="6"/>
      <c r="H4090" s="6" t="b">
        <v>0</v>
      </c>
      <c r="I4090" s="6" t="b">
        <v>0</v>
      </c>
      <c r="J4090" s="6" t="b">
        <v>0</v>
      </c>
      <c r="K4090" s="106"/>
      <c r="L4090" s="43"/>
      <c r="M4090" s="24"/>
      <c r="N4090" s="6"/>
      <c r="O4090" s="6" t="b">
        <v>0</v>
      </c>
      <c r="P4090" s="6"/>
      <c r="Q4090" s="6"/>
      <c r="R4090" s="6"/>
      <c r="S4090" s="6"/>
      <c r="T4090" s="6"/>
      <c r="U4090" s="6"/>
      <c r="V4090" s="6"/>
      <c r="W4090" s="6"/>
      <c r="X4090" s="6"/>
      <c r="Y4090" s="6"/>
      <c r="Z4090" s="43"/>
      <c r="AA4090" s="43"/>
      <c r="AB4090" s="43" t="s">
        <v>339</v>
      </c>
      <c r="AC4090" s="6" t="s">
        <v>339</v>
      </c>
      <c r="AD4090" s="6"/>
      <c r="AE4090" s="6"/>
      <c r="AF4090" s="6"/>
      <c r="AG4090" s="6"/>
      <c r="AH4090" s="6"/>
      <c r="AI4090" s="6"/>
      <c r="AJ4090" s="6"/>
      <c r="AK4090" s="6"/>
      <c r="AL4090" s="6"/>
      <c r="AM4090" s="6"/>
      <c r="AN4090" s="6"/>
      <c r="AO4090" s="6"/>
      <c r="AP4090" s="6"/>
      <c r="AQ4090" s="6"/>
      <c r="AR4090" s="6"/>
    </row>
    <row r="4091">
      <c r="A4091" s="6"/>
      <c r="B4091" s="6"/>
      <c r="C4091" s="6"/>
      <c r="D4091" s="6"/>
      <c r="E4091" s="6"/>
      <c r="F4091" s="6" t="s">
        <v>96</v>
      </c>
      <c r="G4091" s="6"/>
      <c r="H4091" s="6" t="b">
        <v>0</v>
      </c>
      <c r="I4091" s="6" t="b">
        <v>0</v>
      </c>
      <c r="J4091" s="6" t="b">
        <v>0</v>
      </c>
      <c r="K4091" s="106"/>
      <c r="L4091" s="43"/>
      <c r="M4091" s="24"/>
      <c r="N4091" s="6"/>
      <c r="O4091" s="6" t="b">
        <v>0</v>
      </c>
      <c r="P4091" s="6"/>
      <c r="Q4091" s="6"/>
      <c r="R4091" s="6"/>
      <c r="S4091" s="6"/>
      <c r="T4091" s="6"/>
      <c r="U4091" s="6"/>
      <c r="V4091" s="6"/>
      <c r="W4091" s="6"/>
      <c r="X4091" s="6"/>
      <c r="Y4091" s="6"/>
      <c r="Z4091" s="43"/>
      <c r="AA4091" s="43"/>
      <c r="AB4091" s="43" t="s">
        <v>339</v>
      </c>
      <c r="AC4091" s="6" t="s">
        <v>339</v>
      </c>
      <c r="AD4091" s="6"/>
      <c r="AE4091" s="6"/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/>
      <c r="AR4091" s="6"/>
    </row>
    <row r="4092">
      <c r="A4092" s="6"/>
      <c r="B4092" s="6"/>
      <c r="C4092" s="6"/>
      <c r="D4092" s="6"/>
      <c r="E4092" s="6"/>
      <c r="F4092" s="6" t="s">
        <v>96</v>
      </c>
      <c r="G4092" s="6"/>
      <c r="H4092" s="6" t="b">
        <v>0</v>
      </c>
      <c r="I4092" s="6" t="b">
        <v>0</v>
      </c>
      <c r="J4092" s="6" t="b">
        <v>0</v>
      </c>
      <c r="K4092" s="106"/>
      <c r="L4092" s="43"/>
      <c r="M4092" s="24"/>
      <c r="N4092" s="6"/>
      <c r="O4092" s="6" t="b">
        <v>0</v>
      </c>
      <c r="P4092" s="6"/>
      <c r="Q4092" s="6"/>
      <c r="R4092" s="6"/>
      <c r="S4092" s="6"/>
      <c r="T4092" s="6"/>
      <c r="U4092" s="6"/>
      <c r="V4092" s="6"/>
      <c r="W4092" s="6"/>
      <c r="X4092" s="6"/>
      <c r="Y4092" s="6"/>
      <c r="Z4092" s="43"/>
      <c r="AA4092" s="43"/>
      <c r="AB4092" s="43" t="s">
        <v>339</v>
      </c>
      <c r="AC4092" s="6" t="s">
        <v>339</v>
      </c>
      <c r="AD4092" s="6"/>
      <c r="AE4092" s="6"/>
      <c r="AF4092" s="6"/>
      <c r="AG4092" s="6"/>
      <c r="AH4092" s="6"/>
      <c r="AI4092" s="6"/>
      <c r="AJ4092" s="6"/>
      <c r="AK4092" s="6"/>
      <c r="AL4092" s="6"/>
      <c r="AM4092" s="6"/>
      <c r="AN4092" s="6"/>
      <c r="AO4092" s="6"/>
      <c r="AP4092" s="6"/>
      <c r="AQ4092" s="6"/>
      <c r="AR4092" s="6"/>
    </row>
    <row r="4093">
      <c r="A4093" s="6"/>
      <c r="B4093" s="6"/>
      <c r="C4093" s="6"/>
      <c r="D4093" s="6"/>
      <c r="E4093" s="6"/>
      <c r="F4093" s="6" t="s">
        <v>96</v>
      </c>
      <c r="G4093" s="6"/>
      <c r="H4093" s="6" t="b">
        <v>0</v>
      </c>
      <c r="I4093" s="6" t="b">
        <v>0</v>
      </c>
      <c r="J4093" s="6" t="b">
        <v>0</v>
      </c>
      <c r="K4093" s="106"/>
      <c r="L4093" s="43"/>
      <c r="M4093" s="24"/>
      <c r="N4093" s="6"/>
      <c r="O4093" s="6" t="b">
        <v>0</v>
      </c>
      <c r="P4093" s="6"/>
      <c r="Q4093" s="6"/>
      <c r="R4093" s="6"/>
      <c r="S4093" s="6"/>
      <c r="T4093" s="6"/>
      <c r="U4093" s="6"/>
      <c r="V4093" s="6"/>
      <c r="W4093" s="6"/>
      <c r="X4093" s="6"/>
      <c r="Y4093" s="6"/>
      <c r="Z4093" s="43"/>
      <c r="AA4093" s="43"/>
      <c r="AB4093" s="43" t="s">
        <v>339</v>
      </c>
      <c r="AC4093" s="6" t="s">
        <v>339</v>
      </c>
      <c r="AD4093" s="6"/>
      <c r="AE4093" s="6"/>
      <c r="AF4093" s="6"/>
      <c r="AG4093" s="6"/>
      <c r="AH4093" s="6"/>
      <c r="AI4093" s="6"/>
      <c r="AJ4093" s="6"/>
      <c r="AK4093" s="6"/>
      <c r="AL4093" s="6"/>
      <c r="AM4093" s="6"/>
      <c r="AN4093" s="6"/>
      <c r="AO4093" s="6"/>
      <c r="AP4093" s="6"/>
      <c r="AQ4093" s="6"/>
      <c r="AR4093" s="6"/>
    </row>
    <row r="4094">
      <c r="A4094" s="6"/>
      <c r="B4094" s="6"/>
      <c r="C4094" s="6"/>
      <c r="D4094" s="6"/>
      <c r="E4094" s="6"/>
      <c r="F4094" s="6" t="s">
        <v>96</v>
      </c>
      <c r="G4094" s="6"/>
      <c r="H4094" s="6" t="b">
        <v>0</v>
      </c>
      <c r="I4094" s="6" t="b">
        <v>0</v>
      </c>
      <c r="J4094" s="6" t="b">
        <v>0</v>
      </c>
      <c r="K4094" s="106"/>
      <c r="L4094" s="43"/>
      <c r="M4094" s="24"/>
      <c r="N4094" s="6"/>
      <c r="O4094" s="6" t="b">
        <v>0</v>
      </c>
      <c r="P4094" s="6"/>
      <c r="Q4094" s="6"/>
      <c r="R4094" s="6"/>
      <c r="S4094" s="6"/>
      <c r="T4094" s="6"/>
      <c r="U4094" s="6"/>
      <c r="V4094" s="6"/>
      <c r="W4094" s="6"/>
      <c r="X4094" s="6"/>
      <c r="Y4094" s="6"/>
      <c r="Z4094" s="43"/>
      <c r="AA4094" s="43"/>
      <c r="AB4094" s="43" t="s">
        <v>339</v>
      </c>
      <c r="AC4094" s="6" t="s">
        <v>339</v>
      </c>
      <c r="AD4094" s="6"/>
      <c r="AE4094" s="6"/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</row>
    <row r="4095">
      <c r="A4095" s="6"/>
      <c r="B4095" s="6"/>
      <c r="C4095" s="6"/>
      <c r="D4095" s="6"/>
      <c r="E4095" s="6"/>
      <c r="F4095" s="6" t="s">
        <v>96</v>
      </c>
      <c r="G4095" s="6"/>
      <c r="H4095" s="6" t="b">
        <v>0</v>
      </c>
      <c r="I4095" s="6" t="b">
        <v>0</v>
      </c>
      <c r="J4095" s="6" t="b">
        <v>0</v>
      </c>
      <c r="K4095" s="106"/>
      <c r="L4095" s="43"/>
      <c r="M4095" s="24"/>
      <c r="N4095" s="6"/>
      <c r="O4095" s="6" t="b">
        <v>0</v>
      </c>
      <c r="P4095" s="6"/>
      <c r="Q4095" s="6"/>
      <c r="R4095" s="6"/>
      <c r="S4095" s="6"/>
      <c r="T4095" s="6"/>
      <c r="U4095" s="6"/>
      <c r="V4095" s="6"/>
      <c r="W4095" s="6"/>
      <c r="X4095" s="6"/>
      <c r="Y4095" s="6"/>
      <c r="Z4095" s="43"/>
      <c r="AA4095" s="43"/>
      <c r="AB4095" s="43" t="s">
        <v>339</v>
      </c>
      <c r="AC4095" s="6" t="s">
        <v>339</v>
      </c>
      <c r="AD4095" s="6"/>
      <c r="AE4095" s="6"/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/>
      <c r="AR4095" s="6"/>
    </row>
    <row r="4096">
      <c r="A4096" s="6"/>
      <c r="B4096" s="6"/>
      <c r="C4096" s="6"/>
      <c r="D4096" s="6"/>
      <c r="E4096" s="6"/>
      <c r="F4096" s="6" t="s">
        <v>96</v>
      </c>
      <c r="G4096" s="6"/>
      <c r="H4096" s="6" t="b">
        <v>0</v>
      </c>
      <c r="I4096" s="6" t="b">
        <v>0</v>
      </c>
      <c r="J4096" s="6" t="b">
        <v>0</v>
      </c>
      <c r="K4096" s="106"/>
      <c r="L4096" s="43"/>
      <c r="M4096" s="24"/>
      <c r="N4096" s="6"/>
      <c r="O4096" s="6" t="b">
        <v>0</v>
      </c>
      <c r="P4096" s="6"/>
      <c r="Q4096" s="6"/>
      <c r="R4096" s="6"/>
      <c r="S4096" s="6"/>
      <c r="T4096" s="6"/>
      <c r="U4096" s="6"/>
      <c r="V4096" s="6"/>
      <c r="W4096" s="6"/>
      <c r="X4096" s="6"/>
      <c r="Y4096" s="6"/>
      <c r="Z4096" s="43"/>
      <c r="AA4096" s="43"/>
      <c r="AB4096" s="43" t="s">
        <v>339</v>
      </c>
      <c r="AC4096" s="6" t="s">
        <v>339</v>
      </c>
      <c r="AD4096" s="6"/>
      <c r="AE4096" s="6"/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</row>
    <row r="4097">
      <c r="A4097" s="6"/>
      <c r="B4097" s="6"/>
      <c r="C4097" s="6"/>
      <c r="D4097" s="6"/>
      <c r="E4097" s="6"/>
      <c r="F4097" s="6" t="s">
        <v>96</v>
      </c>
      <c r="G4097" s="6"/>
      <c r="H4097" s="6" t="b">
        <v>0</v>
      </c>
      <c r="I4097" s="6" t="b">
        <v>0</v>
      </c>
      <c r="J4097" s="6" t="b">
        <v>0</v>
      </c>
      <c r="K4097" s="106"/>
      <c r="L4097" s="43"/>
      <c r="M4097" s="24"/>
      <c r="N4097" s="6"/>
      <c r="O4097" s="6" t="b">
        <v>0</v>
      </c>
      <c r="P4097" s="6"/>
      <c r="Q4097" s="6"/>
      <c r="R4097" s="6"/>
      <c r="S4097" s="6"/>
      <c r="T4097" s="6"/>
      <c r="U4097" s="6"/>
      <c r="V4097" s="6"/>
      <c r="W4097" s="6"/>
      <c r="X4097" s="6"/>
      <c r="Y4097" s="6"/>
      <c r="Z4097" s="43"/>
      <c r="AA4097" s="43"/>
      <c r="AB4097" s="43" t="s">
        <v>339</v>
      </c>
      <c r="AC4097" s="6" t="s">
        <v>339</v>
      </c>
      <c r="AD4097" s="6"/>
      <c r="AE4097" s="6"/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</row>
    <row r="4098">
      <c r="A4098" s="6"/>
      <c r="B4098" s="6"/>
      <c r="C4098" s="6"/>
      <c r="D4098" s="6"/>
      <c r="E4098" s="6"/>
      <c r="F4098" s="6" t="s">
        <v>96</v>
      </c>
      <c r="G4098" s="6"/>
      <c r="H4098" s="6" t="b">
        <v>0</v>
      </c>
      <c r="I4098" s="6" t="b">
        <v>0</v>
      </c>
      <c r="J4098" s="6" t="b">
        <v>0</v>
      </c>
      <c r="K4098" s="106"/>
      <c r="L4098" s="43"/>
      <c r="M4098" s="24"/>
      <c r="N4098" s="6"/>
      <c r="O4098" s="6" t="b">
        <v>0</v>
      </c>
      <c r="P4098" s="6"/>
      <c r="Q4098" s="6"/>
      <c r="R4098" s="6"/>
      <c r="S4098" s="6"/>
      <c r="T4098" s="6"/>
      <c r="U4098" s="6"/>
      <c r="V4098" s="6"/>
      <c r="W4098" s="6"/>
      <c r="X4098" s="6"/>
      <c r="Y4098" s="6"/>
      <c r="Z4098" s="43"/>
      <c r="AA4098" s="43"/>
      <c r="AB4098" s="43" t="s">
        <v>339</v>
      </c>
      <c r="AC4098" s="6" t="s">
        <v>339</v>
      </c>
      <c r="AD4098" s="6"/>
      <c r="AE4098" s="6"/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/>
      <c r="AR4098" s="6"/>
    </row>
    <row r="4099">
      <c r="A4099" s="6"/>
      <c r="B4099" s="6"/>
      <c r="C4099" s="6"/>
      <c r="D4099" s="6"/>
      <c r="E4099" s="6"/>
      <c r="F4099" s="6" t="s">
        <v>96</v>
      </c>
      <c r="G4099" s="6"/>
      <c r="H4099" s="6" t="b">
        <v>0</v>
      </c>
      <c r="I4099" s="6" t="b">
        <v>0</v>
      </c>
      <c r="J4099" s="6" t="b">
        <v>0</v>
      </c>
      <c r="K4099" s="106"/>
      <c r="L4099" s="43"/>
      <c r="M4099" s="24"/>
      <c r="N4099" s="6"/>
      <c r="O4099" s="6" t="b">
        <v>0</v>
      </c>
      <c r="P4099" s="6"/>
      <c r="Q4099" s="6"/>
      <c r="R4099" s="6"/>
      <c r="S4099" s="6"/>
      <c r="T4099" s="6"/>
      <c r="U4099" s="6"/>
      <c r="V4099" s="6"/>
      <c r="W4099" s="6"/>
      <c r="X4099" s="6"/>
      <c r="Y4099" s="6"/>
      <c r="Z4099" s="43"/>
      <c r="AA4099" s="43"/>
      <c r="AB4099" s="43" t="s">
        <v>339</v>
      </c>
      <c r="AC4099" s="6" t="s">
        <v>339</v>
      </c>
      <c r="AD4099" s="6"/>
      <c r="AE4099" s="6"/>
      <c r="AF4099" s="6"/>
      <c r="AG4099" s="6"/>
      <c r="AH4099" s="6"/>
      <c r="AI4099" s="6"/>
      <c r="AJ4099" s="6"/>
      <c r="AK4099" s="6"/>
      <c r="AL4099" s="6"/>
      <c r="AM4099" s="6"/>
      <c r="AN4099" s="6"/>
      <c r="AO4099" s="6"/>
      <c r="AP4099" s="6"/>
      <c r="AQ4099" s="6"/>
      <c r="AR4099" s="6"/>
    </row>
    <row r="4100">
      <c r="A4100" s="6"/>
      <c r="B4100" s="6"/>
      <c r="C4100" s="6"/>
      <c r="D4100" s="6"/>
      <c r="E4100" s="6"/>
      <c r="F4100" s="6" t="s">
        <v>96</v>
      </c>
      <c r="G4100" s="6"/>
      <c r="H4100" s="6" t="b">
        <v>0</v>
      </c>
      <c r="I4100" s="6" t="b">
        <v>0</v>
      </c>
      <c r="J4100" s="6" t="b">
        <v>0</v>
      </c>
      <c r="K4100" s="106"/>
      <c r="L4100" s="43"/>
      <c r="M4100" s="24"/>
      <c r="N4100" s="6"/>
      <c r="O4100" s="6" t="b">
        <v>0</v>
      </c>
      <c r="P4100" s="6"/>
      <c r="Q4100" s="6"/>
      <c r="R4100" s="6"/>
      <c r="S4100" s="6"/>
      <c r="T4100" s="6"/>
      <c r="U4100" s="6"/>
      <c r="V4100" s="6"/>
      <c r="W4100" s="6"/>
      <c r="X4100" s="6"/>
      <c r="Y4100" s="6"/>
      <c r="Z4100" s="43"/>
      <c r="AA4100" s="43"/>
      <c r="AB4100" s="43" t="s">
        <v>339</v>
      </c>
      <c r="AC4100" s="6" t="s">
        <v>339</v>
      </c>
      <c r="AD4100" s="6"/>
      <c r="AE4100" s="6"/>
      <c r="AF4100" s="6"/>
      <c r="AG4100" s="6"/>
      <c r="AH4100" s="6"/>
      <c r="AI4100" s="6"/>
      <c r="AJ4100" s="6"/>
      <c r="AK4100" s="6"/>
      <c r="AL4100" s="6"/>
      <c r="AM4100" s="6"/>
      <c r="AN4100" s="6"/>
      <c r="AO4100" s="6"/>
      <c r="AP4100" s="6"/>
      <c r="AQ4100" s="6"/>
      <c r="AR4100" s="6"/>
    </row>
    <row r="4101">
      <c r="A4101" s="6"/>
      <c r="B4101" s="6"/>
      <c r="C4101" s="6"/>
      <c r="D4101" s="6"/>
      <c r="E4101" s="6"/>
      <c r="F4101" s="6" t="s">
        <v>96</v>
      </c>
      <c r="G4101" s="6"/>
      <c r="H4101" s="6" t="b">
        <v>0</v>
      </c>
      <c r="I4101" s="6" t="b">
        <v>0</v>
      </c>
      <c r="J4101" s="6" t="b">
        <v>0</v>
      </c>
      <c r="K4101" s="106"/>
      <c r="L4101" s="43"/>
      <c r="M4101" s="24"/>
      <c r="N4101" s="6"/>
      <c r="O4101" s="6" t="b">
        <v>0</v>
      </c>
      <c r="P4101" s="6"/>
      <c r="Q4101" s="6"/>
      <c r="R4101" s="6"/>
      <c r="S4101" s="6"/>
      <c r="T4101" s="6"/>
      <c r="U4101" s="6"/>
      <c r="V4101" s="6"/>
      <c r="W4101" s="6"/>
      <c r="X4101" s="6"/>
      <c r="Y4101" s="6"/>
      <c r="Z4101" s="43"/>
      <c r="AA4101" s="43"/>
      <c r="AB4101" s="43" t="s">
        <v>339</v>
      </c>
      <c r="AC4101" s="6" t="s">
        <v>339</v>
      </c>
      <c r="AD4101" s="6"/>
      <c r="AE4101" s="6"/>
      <c r="AF4101" s="6"/>
      <c r="AG4101" s="6"/>
      <c r="AH4101" s="6"/>
      <c r="AI4101" s="6"/>
      <c r="AJ4101" s="6"/>
      <c r="AK4101" s="6"/>
      <c r="AL4101" s="6"/>
      <c r="AM4101" s="6"/>
      <c r="AN4101" s="6"/>
      <c r="AO4101" s="6"/>
      <c r="AP4101" s="6"/>
      <c r="AQ4101" s="6"/>
      <c r="AR4101" s="6"/>
    </row>
    <row r="4102">
      <c r="A4102" s="6"/>
      <c r="B4102" s="6"/>
      <c r="C4102" s="6"/>
      <c r="D4102" s="6"/>
      <c r="E4102" s="6"/>
      <c r="F4102" s="6" t="s">
        <v>96</v>
      </c>
      <c r="G4102" s="6"/>
      <c r="H4102" s="6" t="b">
        <v>0</v>
      </c>
      <c r="I4102" s="6" t="b">
        <v>0</v>
      </c>
      <c r="J4102" s="6" t="b">
        <v>0</v>
      </c>
      <c r="K4102" s="106"/>
      <c r="L4102" s="43"/>
      <c r="M4102" s="24"/>
      <c r="N4102" s="6"/>
      <c r="O4102" s="6" t="b">
        <v>0</v>
      </c>
      <c r="P4102" s="6"/>
      <c r="Q4102" s="6"/>
      <c r="R4102" s="6"/>
      <c r="S4102" s="6"/>
      <c r="T4102" s="6"/>
      <c r="U4102" s="6"/>
      <c r="V4102" s="6"/>
      <c r="W4102" s="6"/>
      <c r="X4102" s="6"/>
      <c r="Y4102" s="6"/>
      <c r="Z4102" s="43"/>
      <c r="AA4102" s="43"/>
      <c r="AB4102" s="43" t="s">
        <v>339</v>
      </c>
      <c r="AC4102" s="6" t="s">
        <v>339</v>
      </c>
      <c r="AD4102" s="6"/>
      <c r="AE4102" s="6"/>
      <c r="AF4102" s="6"/>
      <c r="AG4102" s="6"/>
      <c r="AH4102" s="6"/>
      <c r="AI4102" s="6"/>
      <c r="AJ4102" s="6"/>
      <c r="AK4102" s="6"/>
      <c r="AL4102" s="6"/>
      <c r="AM4102" s="6"/>
      <c r="AN4102" s="6"/>
      <c r="AO4102" s="6"/>
      <c r="AP4102" s="6"/>
      <c r="AQ4102" s="6"/>
      <c r="AR4102" s="6"/>
    </row>
    <row r="4103">
      <c r="A4103" s="6"/>
      <c r="B4103" s="6"/>
      <c r="C4103" s="6"/>
      <c r="D4103" s="6"/>
      <c r="E4103" s="6"/>
      <c r="F4103" s="6" t="s">
        <v>96</v>
      </c>
      <c r="G4103" s="6"/>
      <c r="H4103" s="6" t="b">
        <v>0</v>
      </c>
      <c r="I4103" s="6" t="b">
        <v>0</v>
      </c>
      <c r="J4103" s="6" t="b">
        <v>0</v>
      </c>
      <c r="K4103" s="106"/>
      <c r="L4103" s="43"/>
      <c r="M4103" s="24"/>
      <c r="N4103" s="6"/>
      <c r="O4103" s="6" t="b">
        <v>0</v>
      </c>
      <c r="P4103" s="6"/>
      <c r="Q4103" s="6"/>
      <c r="R4103" s="6"/>
      <c r="S4103" s="6"/>
      <c r="T4103" s="6"/>
      <c r="U4103" s="6"/>
      <c r="V4103" s="6"/>
      <c r="W4103" s="6"/>
      <c r="X4103" s="6"/>
      <c r="Y4103" s="6"/>
      <c r="Z4103" s="43"/>
      <c r="AA4103" s="43"/>
      <c r="AB4103" s="43" t="s">
        <v>339</v>
      </c>
      <c r="AC4103" s="6" t="s">
        <v>339</v>
      </c>
      <c r="AD4103" s="6"/>
      <c r="AE4103" s="6"/>
      <c r="AF4103" s="6"/>
      <c r="AG4103" s="6"/>
      <c r="AH4103" s="6"/>
      <c r="AI4103" s="6"/>
      <c r="AJ4103" s="6"/>
      <c r="AK4103" s="6"/>
      <c r="AL4103" s="6"/>
      <c r="AM4103" s="6"/>
      <c r="AN4103" s="6"/>
      <c r="AO4103" s="6"/>
      <c r="AP4103" s="6"/>
      <c r="AQ4103" s="6"/>
      <c r="AR4103" s="6"/>
    </row>
    <row r="4104">
      <c r="A4104" s="6"/>
      <c r="B4104" s="6"/>
      <c r="C4104" s="6"/>
      <c r="D4104" s="6"/>
      <c r="E4104" s="6"/>
      <c r="F4104" s="6" t="s">
        <v>96</v>
      </c>
      <c r="G4104" s="6"/>
      <c r="H4104" s="6" t="b">
        <v>0</v>
      </c>
      <c r="I4104" s="6" t="b">
        <v>0</v>
      </c>
      <c r="J4104" s="6" t="b">
        <v>0</v>
      </c>
      <c r="K4104" s="106"/>
      <c r="L4104" s="43"/>
      <c r="M4104" s="24"/>
      <c r="N4104" s="6"/>
      <c r="O4104" s="6" t="b">
        <v>0</v>
      </c>
      <c r="P4104" s="6"/>
      <c r="Q4104" s="6"/>
      <c r="R4104" s="6"/>
      <c r="S4104" s="6"/>
      <c r="T4104" s="6"/>
      <c r="U4104" s="6"/>
      <c r="V4104" s="6"/>
      <c r="W4104" s="6"/>
      <c r="X4104" s="6"/>
      <c r="Y4104" s="6"/>
      <c r="Z4104" s="43"/>
      <c r="AA4104" s="43"/>
      <c r="AB4104" s="43" t="s">
        <v>339</v>
      </c>
      <c r="AC4104" s="6" t="s">
        <v>339</v>
      </c>
      <c r="AD4104" s="6"/>
      <c r="AE4104" s="6"/>
      <c r="AF4104" s="6"/>
      <c r="AG4104" s="6"/>
      <c r="AH4104" s="6"/>
      <c r="AI4104" s="6"/>
      <c r="AJ4104" s="6"/>
      <c r="AK4104" s="6"/>
      <c r="AL4104" s="6"/>
      <c r="AM4104" s="6"/>
      <c r="AN4104" s="6"/>
      <c r="AO4104" s="6"/>
      <c r="AP4104" s="6"/>
      <c r="AQ4104" s="6"/>
      <c r="AR4104" s="6"/>
    </row>
    <row r="4105">
      <c r="A4105" s="6"/>
      <c r="B4105" s="6"/>
      <c r="C4105" s="6"/>
      <c r="D4105" s="6"/>
      <c r="E4105" s="6"/>
      <c r="F4105" s="6" t="s">
        <v>96</v>
      </c>
      <c r="G4105" s="6"/>
      <c r="H4105" s="6" t="b">
        <v>0</v>
      </c>
      <c r="I4105" s="6" t="b">
        <v>0</v>
      </c>
      <c r="J4105" s="6" t="b">
        <v>0</v>
      </c>
      <c r="K4105" s="106"/>
      <c r="L4105" s="43"/>
      <c r="M4105" s="24"/>
      <c r="N4105" s="6"/>
      <c r="O4105" s="6" t="b">
        <v>0</v>
      </c>
      <c r="P4105" s="6"/>
      <c r="Q4105" s="6"/>
      <c r="R4105" s="6"/>
      <c r="S4105" s="6"/>
      <c r="T4105" s="6"/>
      <c r="U4105" s="6"/>
      <c r="V4105" s="6"/>
      <c r="W4105" s="6"/>
      <c r="X4105" s="6"/>
      <c r="Y4105" s="6"/>
      <c r="Z4105" s="43"/>
      <c r="AA4105" s="43"/>
      <c r="AB4105" s="43" t="s">
        <v>339</v>
      </c>
      <c r="AC4105" s="6" t="s">
        <v>339</v>
      </c>
      <c r="AD4105" s="6"/>
      <c r="AE4105" s="6"/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</row>
    <row r="4106">
      <c r="A4106" s="6"/>
      <c r="B4106" s="6"/>
      <c r="C4106" s="6"/>
      <c r="D4106" s="6"/>
      <c r="E4106" s="6"/>
      <c r="F4106" s="6" t="s">
        <v>96</v>
      </c>
      <c r="G4106" s="6"/>
      <c r="H4106" s="6" t="b">
        <v>0</v>
      </c>
      <c r="I4106" s="6" t="b">
        <v>0</v>
      </c>
      <c r="J4106" s="6" t="b">
        <v>0</v>
      </c>
      <c r="K4106" s="106"/>
      <c r="L4106" s="43"/>
      <c r="M4106" s="24"/>
      <c r="N4106" s="6"/>
      <c r="O4106" s="6" t="b">
        <v>0</v>
      </c>
      <c r="P4106" s="6"/>
      <c r="Q4106" s="6"/>
      <c r="R4106" s="6"/>
      <c r="S4106" s="6"/>
      <c r="T4106" s="6"/>
      <c r="U4106" s="6"/>
      <c r="V4106" s="6"/>
      <c r="W4106" s="6"/>
      <c r="X4106" s="6"/>
      <c r="Y4106" s="6"/>
      <c r="Z4106" s="43"/>
      <c r="AA4106" s="43"/>
      <c r="AB4106" s="43" t="s">
        <v>339</v>
      </c>
      <c r="AC4106" s="6" t="s">
        <v>339</v>
      </c>
      <c r="AD4106" s="6"/>
      <c r="AE4106" s="6"/>
      <c r="AF4106" s="6"/>
      <c r="AG4106" s="6"/>
      <c r="AH4106" s="6"/>
      <c r="AI4106" s="6"/>
      <c r="AJ4106" s="6"/>
      <c r="AK4106" s="6"/>
      <c r="AL4106" s="6"/>
      <c r="AM4106" s="6"/>
      <c r="AN4106" s="6"/>
      <c r="AO4106" s="6"/>
      <c r="AP4106" s="6"/>
      <c r="AQ4106" s="6"/>
      <c r="AR4106" s="6"/>
    </row>
    <row r="4107">
      <c r="A4107" s="6"/>
      <c r="B4107" s="6"/>
      <c r="C4107" s="6"/>
      <c r="D4107" s="6"/>
      <c r="E4107" s="6"/>
      <c r="F4107" s="6" t="s">
        <v>96</v>
      </c>
      <c r="G4107" s="6"/>
      <c r="H4107" s="6" t="b">
        <v>0</v>
      </c>
      <c r="I4107" s="6" t="b">
        <v>0</v>
      </c>
      <c r="J4107" s="6" t="b">
        <v>0</v>
      </c>
      <c r="K4107" s="106"/>
      <c r="L4107" s="43"/>
      <c r="M4107" s="24"/>
      <c r="N4107" s="6"/>
      <c r="O4107" s="6" t="b">
        <v>0</v>
      </c>
      <c r="P4107" s="6"/>
      <c r="Q4107" s="6"/>
      <c r="R4107" s="6"/>
      <c r="S4107" s="6"/>
      <c r="T4107" s="6"/>
      <c r="U4107" s="6"/>
      <c r="V4107" s="6"/>
      <c r="W4107" s="6"/>
      <c r="X4107" s="6"/>
      <c r="Y4107" s="6"/>
      <c r="Z4107" s="43"/>
      <c r="AA4107" s="43"/>
      <c r="AB4107" s="43" t="s">
        <v>339</v>
      </c>
      <c r="AC4107" s="6" t="s">
        <v>339</v>
      </c>
      <c r="AD4107" s="6"/>
      <c r="AE4107" s="6"/>
      <c r="AF4107" s="6"/>
      <c r="AG4107" s="6"/>
      <c r="AH4107" s="6"/>
      <c r="AI4107" s="6"/>
      <c r="AJ4107" s="6"/>
      <c r="AK4107" s="6"/>
      <c r="AL4107" s="6"/>
      <c r="AM4107" s="6"/>
      <c r="AN4107" s="6"/>
      <c r="AO4107" s="6"/>
      <c r="AP4107" s="6"/>
      <c r="AQ4107" s="6"/>
      <c r="AR4107" s="6"/>
    </row>
    <row r="4108">
      <c r="A4108" s="6"/>
      <c r="B4108" s="6"/>
      <c r="C4108" s="6"/>
      <c r="D4108" s="6"/>
      <c r="E4108" s="6"/>
      <c r="F4108" s="6" t="s">
        <v>96</v>
      </c>
      <c r="G4108" s="6"/>
      <c r="H4108" s="6" t="b">
        <v>0</v>
      </c>
      <c r="I4108" s="6" t="b">
        <v>0</v>
      </c>
      <c r="J4108" s="6" t="b">
        <v>0</v>
      </c>
      <c r="K4108" s="106"/>
      <c r="L4108" s="43"/>
      <c r="M4108" s="24"/>
      <c r="N4108" s="6"/>
      <c r="O4108" s="6" t="b">
        <v>0</v>
      </c>
      <c r="P4108" s="6"/>
      <c r="Q4108" s="6"/>
      <c r="R4108" s="6"/>
      <c r="S4108" s="6"/>
      <c r="T4108" s="6"/>
      <c r="U4108" s="6"/>
      <c r="V4108" s="6"/>
      <c r="W4108" s="6"/>
      <c r="X4108" s="6"/>
      <c r="Y4108" s="6"/>
      <c r="Z4108" s="43"/>
      <c r="AA4108" s="43"/>
      <c r="AB4108" s="43" t="s">
        <v>339</v>
      </c>
      <c r="AC4108" s="6" t="s">
        <v>339</v>
      </c>
      <c r="AD4108" s="6"/>
      <c r="AE4108" s="6"/>
      <c r="AF4108" s="6"/>
      <c r="AG4108" s="6"/>
      <c r="AH4108" s="6"/>
      <c r="AI4108" s="6"/>
      <c r="AJ4108" s="6"/>
      <c r="AK4108" s="6"/>
      <c r="AL4108" s="6"/>
      <c r="AM4108" s="6"/>
      <c r="AN4108" s="6"/>
      <c r="AO4108" s="6"/>
      <c r="AP4108" s="6"/>
      <c r="AQ4108" s="6"/>
      <c r="AR4108" s="6"/>
    </row>
    <row r="4109">
      <c r="A4109" s="6"/>
      <c r="B4109" s="6"/>
      <c r="C4109" s="6"/>
      <c r="D4109" s="6"/>
      <c r="E4109" s="6"/>
      <c r="F4109" s="6" t="s">
        <v>96</v>
      </c>
      <c r="G4109" s="6"/>
      <c r="H4109" s="6" t="b">
        <v>0</v>
      </c>
      <c r="I4109" s="6" t="b">
        <v>0</v>
      </c>
      <c r="J4109" s="6" t="b">
        <v>0</v>
      </c>
      <c r="K4109" s="106"/>
      <c r="L4109" s="43"/>
      <c r="M4109" s="24"/>
      <c r="N4109" s="6"/>
      <c r="O4109" s="6" t="b">
        <v>0</v>
      </c>
      <c r="P4109" s="6"/>
      <c r="Q4109" s="6"/>
      <c r="R4109" s="6"/>
      <c r="S4109" s="6"/>
      <c r="T4109" s="6"/>
      <c r="U4109" s="6"/>
      <c r="V4109" s="6"/>
      <c r="W4109" s="6"/>
      <c r="X4109" s="6"/>
      <c r="Y4109" s="6"/>
      <c r="Z4109" s="43"/>
      <c r="AA4109" s="43"/>
      <c r="AB4109" s="43" t="s">
        <v>339</v>
      </c>
      <c r="AC4109" s="6" t="s">
        <v>339</v>
      </c>
      <c r="AD4109" s="6"/>
      <c r="AE4109" s="6"/>
      <c r="AF4109" s="6"/>
      <c r="AG4109" s="6"/>
      <c r="AH4109" s="6"/>
      <c r="AI4109" s="6"/>
      <c r="AJ4109" s="6"/>
      <c r="AK4109" s="6"/>
      <c r="AL4109" s="6"/>
      <c r="AM4109" s="6"/>
      <c r="AN4109" s="6"/>
      <c r="AO4109" s="6"/>
      <c r="AP4109" s="6"/>
      <c r="AQ4109" s="6"/>
      <c r="AR4109" s="6"/>
    </row>
    <row r="4110">
      <c r="A4110" s="6"/>
      <c r="B4110" s="6"/>
      <c r="C4110" s="6"/>
      <c r="D4110" s="6"/>
      <c r="E4110" s="6"/>
      <c r="F4110" s="6" t="s">
        <v>96</v>
      </c>
      <c r="G4110" s="6"/>
      <c r="H4110" s="6" t="b">
        <v>0</v>
      </c>
      <c r="I4110" s="6" t="b">
        <v>0</v>
      </c>
      <c r="J4110" s="6" t="b">
        <v>0</v>
      </c>
      <c r="K4110" s="106"/>
      <c r="L4110" s="43"/>
      <c r="M4110" s="24"/>
      <c r="N4110" s="6"/>
      <c r="O4110" s="6" t="b">
        <v>0</v>
      </c>
      <c r="P4110" s="6"/>
      <c r="Q4110" s="6"/>
      <c r="R4110" s="6"/>
      <c r="S4110" s="6"/>
      <c r="T4110" s="6"/>
      <c r="U4110" s="6"/>
      <c r="V4110" s="6"/>
      <c r="W4110" s="6"/>
      <c r="X4110" s="6"/>
      <c r="Y4110" s="6"/>
      <c r="Z4110" s="43"/>
      <c r="AA4110" s="43"/>
      <c r="AB4110" s="43" t="s">
        <v>339</v>
      </c>
      <c r="AC4110" s="6" t="s">
        <v>339</v>
      </c>
      <c r="AD4110" s="6"/>
      <c r="AE4110" s="6"/>
      <c r="AF4110" s="6"/>
      <c r="AG4110" s="6"/>
      <c r="AH4110" s="6"/>
      <c r="AI4110" s="6"/>
      <c r="AJ4110" s="6"/>
      <c r="AK4110" s="6"/>
      <c r="AL4110" s="6"/>
      <c r="AM4110" s="6"/>
      <c r="AN4110" s="6"/>
      <c r="AO4110" s="6"/>
      <c r="AP4110" s="6"/>
      <c r="AQ4110" s="6"/>
      <c r="AR4110" s="6"/>
    </row>
    <row r="4111">
      <c r="A4111" s="6"/>
      <c r="B4111" s="6"/>
      <c r="C4111" s="6"/>
      <c r="D4111" s="6"/>
      <c r="E4111" s="6"/>
      <c r="F4111" s="6" t="s">
        <v>96</v>
      </c>
      <c r="G4111" s="6"/>
      <c r="H4111" s="6" t="b">
        <v>0</v>
      </c>
      <c r="I4111" s="6" t="b">
        <v>0</v>
      </c>
      <c r="J4111" s="6" t="b">
        <v>0</v>
      </c>
      <c r="K4111" s="106"/>
      <c r="L4111" s="43"/>
      <c r="M4111" s="24"/>
      <c r="N4111" s="6"/>
      <c r="O4111" s="6" t="b">
        <v>0</v>
      </c>
      <c r="P4111" s="6"/>
      <c r="Q4111" s="6"/>
      <c r="R4111" s="6"/>
      <c r="S4111" s="6"/>
      <c r="T4111" s="6"/>
      <c r="U4111" s="6"/>
      <c r="V4111" s="6"/>
      <c r="W4111" s="6"/>
      <c r="X4111" s="6"/>
      <c r="Y4111" s="6"/>
      <c r="Z4111" s="43"/>
      <c r="AA4111" s="43"/>
      <c r="AB4111" s="43" t="s">
        <v>339</v>
      </c>
      <c r="AC4111" s="6" t="s">
        <v>339</v>
      </c>
      <c r="AD4111" s="6"/>
      <c r="AE4111" s="6"/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</row>
    <row r="4112">
      <c r="A4112" s="6"/>
      <c r="B4112" s="6"/>
      <c r="C4112" s="6"/>
      <c r="D4112" s="6"/>
      <c r="E4112" s="6"/>
      <c r="F4112" s="6" t="s">
        <v>96</v>
      </c>
      <c r="G4112" s="6"/>
      <c r="H4112" s="6" t="b">
        <v>0</v>
      </c>
      <c r="I4112" s="6" t="b">
        <v>0</v>
      </c>
      <c r="J4112" s="6" t="b">
        <v>0</v>
      </c>
      <c r="K4112" s="106"/>
      <c r="L4112" s="43"/>
      <c r="M4112" s="24"/>
      <c r="N4112" s="6"/>
      <c r="O4112" s="6" t="b">
        <v>0</v>
      </c>
      <c r="P4112" s="6"/>
      <c r="Q4112" s="6"/>
      <c r="R4112" s="6"/>
      <c r="S4112" s="6"/>
      <c r="T4112" s="6"/>
      <c r="U4112" s="6"/>
      <c r="V4112" s="6"/>
      <c r="W4112" s="6"/>
      <c r="X4112" s="6"/>
      <c r="Y4112" s="6"/>
      <c r="Z4112" s="43"/>
      <c r="AA4112" s="43"/>
      <c r="AB4112" s="43" t="s">
        <v>339</v>
      </c>
      <c r="AC4112" s="6" t="s">
        <v>339</v>
      </c>
      <c r="AD4112" s="6"/>
      <c r="AE4112" s="6"/>
      <c r="AF4112" s="6"/>
      <c r="AG4112" s="6"/>
      <c r="AH4112" s="6"/>
      <c r="AI4112" s="6"/>
      <c r="AJ4112" s="6"/>
      <c r="AK4112" s="6"/>
      <c r="AL4112" s="6"/>
      <c r="AM4112" s="6"/>
      <c r="AN4112" s="6"/>
      <c r="AO4112" s="6"/>
      <c r="AP4112" s="6"/>
      <c r="AQ4112" s="6"/>
      <c r="AR4112" s="6"/>
    </row>
    <row r="4113">
      <c r="A4113" s="6"/>
      <c r="B4113" s="6"/>
      <c r="C4113" s="6"/>
      <c r="D4113" s="6"/>
      <c r="E4113" s="6"/>
      <c r="F4113" s="6" t="s">
        <v>96</v>
      </c>
      <c r="G4113" s="6"/>
      <c r="H4113" s="6" t="b">
        <v>0</v>
      </c>
      <c r="I4113" s="6" t="b">
        <v>0</v>
      </c>
      <c r="J4113" s="6" t="b">
        <v>0</v>
      </c>
      <c r="K4113" s="106"/>
      <c r="L4113" s="43"/>
      <c r="M4113" s="24"/>
      <c r="N4113" s="6"/>
      <c r="O4113" s="6" t="b">
        <v>0</v>
      </c>
      <c r="P4113" s="6"/>
      <c r="Q4113" s="6"/>
      <c r="R4113" s="6"/>
      <c r="S4113" s="6"/>
      <c r="T4113" s="6"/>
      <c r="U4113" s="6"/>
      <c r="V4113" s="6"/>
      <c r="W4113" s="6"/>
      <c r="X4113" s="6"/>
      <c r="Y4113" s="6"/>
      <c r="Z4113" s="43"/>
      <c r="AA4113" s="43"/>
      <c r="AB4113" s="43" t="s">
        <v>339</v>
      </c>
      <c r="AC4113" s="6" t="s">
        <v>339</v>
      </c>
      <c r="AD4113" s="6"/>
      <c r="AE4113" s="6"/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</row>
    <row r="4114">
      <c r="A4114" s="6"/>
      <c r="B4114" s="6"/>
      <c r="C4114" s="6"/>
      <c r="D4114" s="6"/>
      <c r="E4114" s="6"/>
      <c r="F4114" s="6" t="s">
        <v>96</v>
      </c>
      <c r="G4114" s="6"/>
      <c r="H4114" s="6" t="b">
        <v>0</v>
      </c>
      <c r="I4114" s="6" t="b">
        <v>0</v>
      </c>
      <c r="J4114" s="6" t="b">
        <v>0</v>
      </c>
      <c r="K4114" s="106"/>
      <c r="L4114" s="43"/>
      <c r="M4114" s="24"/>
      <c r="N4114" s="6"/>
      <c r="O4114" s="6" t="b">
        <v>0</v>
      </c>
      <c r="P4114" s="6"/>
      <c r="Q4114" s="6"/>
      <c r="R4114" s="6"/>
      <c r="S4114" s="6"/>
      <c r="T4114" s="6"/>
      <c r="U4114" s="6"/>
      <c r="V4114" s="6"/>
      <c r="W4114" s="6"/>
      <c r="X4114" s="6"/>
      <c r="Y4114" s="6"/>
      <c r="Z4114" s="43"/>
      <c r="AA4114" s="43"/>
      <c r="AB4114" s="43" t="s">
        <v>339</v>
      </c>
      <c r="AC4114" s="6" t="s">
        <v>339</v>
      </c>
      <c r="AD4114" s="6"/>
      <c r="AE4114" s="6"/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</row>
    <row r="4115">
      <c r="A4115" s="6"/>
      <c r="B4115" s="6"/>
      <c r="C4115" s="6"/>
      <c r="D4115" s="6"/>
      <c r="E4115" s="6"/>
      <c r="F4115" s="6" t="s">
        <v>96</v>
      </c>
      <c r="G4115" s="6"/>
      <c r="H4115" s="6" t="b">
        <v>0</v>
      </c>
      <c r="I4115" s="6" t="b">
        <v>0</v>
      </c>
      <c r="J4115" s="6" t="b">
        <v>0</v>
      </c>
      <c r="K4115" s="106"/>
      <c r="L4115" s="43"/>
      <c r="M4115" s="24"/>
      <c r="N4115" s="6"/>
      <c r="O4115" s="6" t="b">
        <v>0</v>
      </c>
      <c r="P4115" s="6"/>
      <c r="Q4115" s="6"/>
      <c r="R4115" s="6"/>
      <c r="S4115" s="6"/>
      <c r="T4115" s="6"/>
      <c r="U4115" s="6"/>
      <c r="V4115" s="6"/>
      <c r="W4115" s="6"/>
      <c r="X4115" s="6"/>
      <c r="Y4115" s="6"/>
      <c r="Z4115" s="43"/>
      <c r="AA4115" s="43"/>
      <c r="AB4115" s="43" t="s">
        <v>339</v>
      </c>
      <c r="AC4115" s="6" t="s">
        <v>339</v>
      </c>
      <c r="AD4115" s="6"/>
      <c r="AE4115" s="6"/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</row>
    <row r="4116">
      <c r="A4116" s="6"/>
      <c r="B4116" s="6"/>
      <c r="C4116" s="6"/>
      <c r="D4116" s="6"/>
      <c r="E4116" s="6"/>
      <c r="F4116" s="6" t="s">
        <v>96</v>
      </c>
      <c r="G4116" s="6"/>
      <c r="H4116" s="6" t="b">
        <v>0</v>
      </c>
      <c r="I4116" s="6" t="b">
        <v>0</v>
      </c>
      <c r="J4116" s="6" t="b">
        <v>0</v>
      </c>
      <c r="K4116" s="106"/>
      <c r="L4116" s="43"/>
      <c r="M4116" s="24"/>
      <c r="N4116" s="6"/>
      <c r="O4116" s="6" t="b">
        <v>0</v>
      </c>
      <c r="P4116" s="6"/>
      <c r="Q4116" s="6"/>
      <c r="R4116" s="6"/>
      <c r="S4116" s="6"/>
      <c r="T4116" s="6"/>
      <c r="U4116" s="6"/>
      <c r="V4116" s="6"/>
      <c r="W4116" s="6"/>
      <c r="X4116" s="6"/>
      <c r="Y4116" s="6"/>
      <c r="Z4116" s="43"/>
      <c r="AA4116" s="43"/>
      <c r="AB4116" s="43" t="s">
        <v>339</v>
      </c>
      <c r="AC4116" s="6" t="s">
        <v>339</v>
      </c>
      <c r="AD4116" s="6"/>
      <c r="AE4116" s="6"/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</row>
    <row r="4117">
      <c r="A4117" s="6"/>
      <c r="B4117" s="6"/>
      <c r="C4117" s="6"/>
      <c r="D4117" s="6"/>
      <c r="E4117" s="6"/>
      <c r="F4117" s="6" t="s">
        <v>96</v>
      </c>
      <c r="G4117" s="6"/>
      <c r="H4117" s="6" t="b">
        <v>0</v>
      </c>
      <c r="I4117" s="6" t="b">
        <v>0</v>
      </c>
      <c r="J4117" s="6" t="b">
        <v>0</v>
      </c>
      <c r="K4117" s="106"/>
      <c r="L4117" s="43"/>
      <c r="M4117" s="24"/>
      <c r="N4117" s="6"/>
      <c r="O4117" s="6" t="b">
        <v>0</v>
      </c>
      <c r="P4117" s="6"/>
      <c r="Q4117" s="6"/>
      <c r="R4117" s="6"/>
      <c r="S4117" s="6"/>
      <c r="T4117" s="6"/>
      <c r="U4117" s="6"/>
      <c r="V4117" s="6"/>
      <c r="W4117" s="6"/>
      <c r="X4117" s="6"/>
      <c r="Y4117" s="6"/>
      <c r="Z4117" s="43"/>
      <c r="AA4117" s="43"/>
      <c r="AB4117" s="43" t="s">
        <v>339</v>
      </c>
      <c r="AC4117" s="6" t="s">
        <v>339</v>
      </c>
      <c r="AD4117" s="6"/>
      <c r="AE4117" s="6"/>
      <c r="AF4117" s="6"/>
      <c r="AG4117" s="6"/>
      <c r="AH4117" s="6"/>
      <c r="AI4117" s="6"/>
      <c r="AJ4117" s="6"/>
      <c r="AK4117" s="6"/>
      <c r="AL4117" s="6"/>
      <c r="AM4117" s="6"/>
      <c r="AN4117" s="6"/>
      <c r="AO4117" s="6"/>
      <c r="AP4117" s="6"/>
      <c r="AQ4117" s="6"/>
      <c r="AR4117" s="6"/>
    </row>
    <row r="4118">
      <c r="A4118" s="6"/>
      <c r="B4118" s="6"/>
      <c r="C4118" s="6"/>
      <c r="D4118" s="6"/>
      <c r="E4118" s="6"/>
      <c r="F4118" s="6" t="s">
        <v>96</v>
      </c>
      <c r="G4118" s="6"/>
      <c r="H4118" s="6" t="b">
        <v>0</v>
      </c>
      <c r="I4118" s="6" t="b">
        <v>0</v>
      </c>
      <c r="J4118" s="6" t="b">
        <v>0</v>
      </c>
      <c r="K4118" s="106"/>
      <c r="L4118" s="43"/>
      <c r="M4118" s="24"/>
      <c r="N4118" s="6"/>
      <c r="O4118" s="6" t="b">
        <v>0</v>
      </c>
      <c r="P4118" s="6"/>
      <c r="Q4118" s="6"/>
      <c r="R4118" s="6"/>
      <c r="S4118" s="6"/>
      <c r="T4118" s="6"/>
      <c r="U4118" s="6"/>
      <c r="V4118" s="6"/>
      <c r="W4118" s="6"/>
      <c r="X4118" s="6"/>
      <c r="Y4118" s="6"/>
      <c r="Z4118" s="43"/>
      <c r="AA4118" s="43"/>
      <c r="AB4118" s="43" t="s">
        <v>339</v>
      </c>
      <c r="AC4118" s="6" t="s">
        <v>339</v>
      </c>
      <c r="AD4118" s="6"/>
      <c r="AE4118" s="6"/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</row>
    <row r="4119">
      <c r="A4119" s="6"/>
      <c r="B4119" s="6"/>
      <c r="C4119" s="6"/>
      <c r="D4119" s="6"/>
      <c r="E4119" s="6"/>
      <c r="F4119" s="6" t="s">
        <v>96</v>
      </c>
      <c r="G4119" s="6"/>
      <c r="H4119" s="6" t="b">
        <v>0</v>
      </c>
      <c r="I4119" s="6" t="b">
        <v>0</v>
      </c>
      <c r="J4119" s="6" t="b">
        <v>0</v>
      </c>
      <c r="K4119" s="106"/>
      <c r="L4119" s="43"/>
      <c r="M4119" s="24"/>
      <c r="N4119" s="6"/>
      <c r="O4119" s="6" t="b">
        <v>0</v>
      </c>
      <c r="P4119" s="6"/>
      <c r="Q4119" s="6"/>
      <c r="R4119" s="6"/>
      <c r="S4119" s="6"/>
      <c r="T4119" s="6"/>
      <c r="U4119" s="6"/>
      <c r="V4119" s="6"/>
      <c r="W4119" s="6"/>
      <c r="X4119" s="6"/>
      <c r="Y4119" s="6"/>
      <c r="Z4119" s="43"/>
      <c r="AA4119" s="43"/>
      <c r="AB4119" s="43" t="s">
        <v>339</v>
      </c>
      <c r="AC4119" s="6" t="s">
        <v>339</v>
      </c>
      <c r="AD4119" s="6"/>
      <c r="AE4119" s="6"/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</row>
    <row r="4120">
      <c r="A4120" s="6"/>
      <c r="B4120" s="6"/>
      <c r="C4120" s="6"/>
      <c r="D4120" s="6"/>
      <c r="E4120" s="6"/>
      <c r="F4120" s="6" t="s">
        <v>96</v>
      </c>
      <c r="G4120" s="6"/>
      <c r="H4120" s="6" t="b">
        <v>0</v>
      </c>
      <c r="I4120" s="6" t="b">
        <v>0</v>
      </c>
      <c r="J4120" s="6" t="b">
        <v>0</v>
      </c>
      <c r="K4120" s="106"/>
      <c r="L4120" s="43"/>
      <c r="M4120" s="24"/>
      <c r="N4120" s="6"/>
      <c r="O4120" s="6" t="b">
        <v>0</v>
      </c>
      <c r="P4120" s="6"/>
      <c r="Q4120" s="6"/>
      <c r="R4120" s="6"/>
      <c r="S4120" s="6"/>
      <c r="T4120" s="6"/>
      <c r="U4120" s="6"/>
      <c r="V4120" s="6"/>
      <c r="W4120" s="6"/>
      <c r="X4120" s="6"/>
      <c r="Y4120" s="6"/>
      <c r="Z4120" s="43"/>
      <c r="AA4120" s="43"/>
      <c r="AB4120" s="43" t="s">
        <v>339</v>
      </c>
      <c r="AC4120" s="6" t="s">
        <v>339</v>
      </c>
      <c r="AD4120" s="6"/>
      <c r="AE4120" s="6"/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</row>
    <row r="4121">
      <c r="A4121" s="6"/>
      <c r="B4121" s="6"/>
      <c r="C4121" s="6"/>
      <c r="D4121" s="6"/>
      <c r="E4121" s="6"/>
      <c r="F4121" s="6" t="s">
        <v>96</v>
      </c>
      <c r="G4121" s="6"/>
      <c r="H4121" s="6" t="b">
        <v>0</v>
      </c>
      <c r="I4121" s="6" t="b">
        <v>0</v>
      </c>
      <c r="J4121" s="6" t="b">
        <v>0</v>
      </c>
      <c r="K4121" s="106"/>
      <c r="L4121" s="43"/>
      <c r="M4121" s="24"/>
      <c r="N4121" s="6"/>
      <c r="O4121" s="6" t="b">
        <v>0</v>
      </c>
      <c r="P4121" s="6"/>
      <c r="Q4121" s="6"/>
      <c r="R4121" s="6"/>
      <c r="S4121" s="6"/>
      <c r="T4121" s="6"/>
      <c r="U4121" s="6"/>
      <c r="V4121" s="6"/>
      <c r="W4121" s="6"/>
      <c r="X4121" s="6"/>
      <c r="Y4121" s="6"/>
      <c r="Z4121" s="43"/>
      <c r="AA4121" s="43"/>
      <c r="AB4121" s="43" t="s">
        <v>339</v>
      </c>
      <c r="AC4121" s="6" t="s">
        <v>339</v>
      </c>
      <c r="AD4121" s="6"/>
      <c r="AE4121" s="6"/>
      <c r="AF4121" s="6"/>
      <c r="AG4121" s="6"/>
      <c r="AH4121" s="6"/>
      <c r="AI4121" s="6"/>
      <c r="AJ4121" s="6"/>
      <c r="AK4121" s="6"/>
      <c r="AL4121" s="6"/>
      <c r="AM4121" s="6"/>
      <c r="AN4121" s="6"/>
      <c r="AO4121" s="6"/>
      <c r="AP4121" s="6"/>
      <c r="AQ4121" s="6"/>
      <c r="AR4121" s="6"/>
    </row>
    <row r="4122">
      <c r="A4122" s="6"/>
      <c r="B4122" s="6"/>
      <c r="C4122" s="6"/>
      <c r="D4122" s="6"/>
      <c r="E4122" s="6"/>
      <c r="F4122" s="6" t="s">
        <v>96</v>
      </c>
      <c r="G4122" s="6"/>
      <c r="H4122" s="6" t="b">
        <v>0</v>
      </c>
      <c r="I4122" s="6" t="b">
        <v>0</v>
      </c>
      <c r="J4122" s="6" t="b">
        <v>0</v>
      </c>
      <c r="K4122" s="106"/>
      <c r="L4122" s="43"/>
      <c r="M4122" s="24"/>
      <c r="N4122" s="6"/>
      <c r="O4122" s="6" t="b">
        <v>0</v>
      </c>
      <c r="P4122" s="6"/>
      <c r="Q4122" s="6"/>
      <c r="R4122" s="6"/>
      <c r="S4122" s="6"/>
      <c r="T4122" s="6"/>
      <c r="U4122" s="6"/>
      <c r="V4122" s="6"/>
      <c r="W4122" s="6"/>
      <c r="X4122" s="6"/>
      <c r="Y4122" s="6"/>
      <c r="Z4122" s="43"/>
      <c r="AA4122" s="43"/>
      <c r="AB4122" s="43" t="s">
        <v>339</v>
      </c>
      <c r="AC4122" s="6" t="s">
        <v>339</v>
      </c>
      <c r="AD4122" s="6"/>
      <c r="AE4122" s="6"/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</row>
    <row r="4123">
      <c r="A4123" s="6"/>
      <c r="B4123" s="6"/>
      <c r="C4123" s="6"/>
      <c r="D4123" s="6"/>
      <c r="E4123" s="6"/>
      <c r="F4123" s="6" t="s">
        <v>96</v>
      </c>
      <c r="G4123" s="6"/>
      <c r="H4123" s="6" t="b">
        <v>0</v>
      </c>
      <c r="I4123" s="6" t="b">
        <v>0</v>
      </c>
      <c r="J4123" s="6" t="b">
        <v>0</v>
      </c>
      <c r="K4123" s="106"/>
      <c r="L4123" s="43"/>
      <c r="M4123" s="24"/>
      <c r="N4123" s="6"/>
      <c r="O4123" s="6" t="b">
        <v>0</v>
      </c>
      <c r="P4123" s="6"/>
      <c r="Q4123" s="6"/>
      <c r="R4123" s="6"/>
      <c r="S4123" s="6"/>
      <c r="T4123" s="6"/>
      <c r="U4123" s="6"/>
      <c r="V4123" s="6"/>
      <c r="W4123" s="6"/>
      <c r="X4123" s="6"/>
      <c r="Y4123" s="6"/>
      <c r="Z4123" s="43"/>
      <c r="AA4123" s="43"/>
      <c r="AB4123" s="43" t="s">
        <v>339</v>
      </c>
      <c r="AC4123" s="6" t="s">
        <v>339</v>
      </c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</row>
    <row r="4124">
      <c r="A4124" s="6"/>
      <c r="B4124" s="6"/>
      <c r="C4124" s="6"/>
      <c r="D4124" s="6"/>
      <c r="E4124" s="6"/>
      <c r="F4124" s="6" t="s">
        <v>96</v>
      </c>
      <c r="G4124" s="6"/>
      <c r="H4124" s="6" t="b">
        <v>0</v>
      </c>
      <c r="I4124" s="6" t="b">
        <v>0</v>
      </c>
      <c r="J4124" s="6" t="b">
        <v>0</v>
      </c>
      <c r="K4124" s="106"/>
      <c r="L4124" s="43"/>
      <c r="M4124" s="24"/>
      <c r="N4124" s="6"/>
      <c r="O4124" s="6" t="b">
        <v>0</v>
      </c>
      <c r="P4124" s="6"/>
      <c r="Q4124" s="6"/>
      <c r="R4124" s="6"/>
      <c r="S4124" s="6"/>
      <c r="T4124" s="6"/>
      <c r="U4124" s="6"/>
      <c r="V4124" s="6"/>
      <c r="W4124" s="6"/>
      <c r="X4124" s="6"/>
      <c r="Y4124" s="6"/>
      <c r="Z4124" s="43"/>
      <c r="AA4124" s="43"/>
      <c r="AB4124" s="43" t="s">
        <v>339</v>
      </c>
      <c r="AC4124" s="6" t="s">
        <v>339</v>
      </c>
      <c r="AD4124" s="6"/>
      <c r="AE4124" s="6"/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</row>
    <row r="4125">
      <c r="A4125" s="6"/>
      <c r="B4125" s="6"/>
      <c r="C4125" s="6"/>
      <c r="D4125" s="6"/>
      <c r="E4125" s="6"/>
      <c r="F4125" s="6" t="s">
        <v>96</v>
      </c>
      <c r="G4125" s="6"/>
      <c r="H4125" s="6" t="b">
        <v>0</v>
      </c>
      <c r="I4125" s="6" t="b">
        <v>0</v>
      </c>
      <c r="J4125" s="6" t="b">
        <v>0</v>
      </c>
      <c r="K4125" s="106"/>
      <c r="L4125" s="43"/>
      <c r="M4125" s="24"/>
      <c r="N4125" s="6"/>
      <c r="O4125" s="6" t="b">
        <v>0</v>
      </c>
      <c r="P4125" s="6"/>
      <c r="Q4125" s="6"/>
      <c r="R4125" s="6"/>
      <c r="S4125" s="6"/>
      <c r="T4125" s="6"/>
      <c r="U4125" s="6"/>
      <c r="V4125" s="6"/>
      <c r="W4125" s="6"/>
      <c r="X4125" s="6"/>
      <c r="Y4125" s="6"/>
      <c r="Z4125" s="43"/>
      <c r="AA4125" s="43"/>
      <c r="AB4125" s="43" t="s">
        <v>339</v>
      </c>
      <c r="AC4125" s="6" t="s">
        <v>339</v>
      </c>
      <c r="AD4125" s="6"/>
      <c r="AE4125" s="6"/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</row>
    <row r="4126">
      <c r="A4126" s="6"/>
      <c r="B4126" s="6"/>
      <c r="C4126" s="6"/>
      <c r="D4126" s="6"/>
      <c r="E4126" s="6"/>
      <c r="F4126" s="6" t="s">
        <v>96</v>
      </c>
      <c r="G4126" s="6"/>
      <c r="H4126" s="6" t="b">
        <v>0</v>
      </c>
      <c r="I4126" s="6" t="b">
        <v>0</v>
      </c>
      <c r="J4126" s="6" t="b">
        <v>0</v>
      </c>
      <c r="K4126" s="106"/>
      <c r="L4126" s="43"/>
      <c r="M4126" s="24"/>
      <c r="N4126" s="6"/>
      <c r="O4126" s="6" t="b">
        <v>0</v>
      </c>
      <c r="P4126" s="6"/>
      <c r="Q4126" s="6"/>
      <c r="R4126" s="6"/>
      <c r="S4126" s="6"/>
      <c r="T4126" s="6"/>
      <c r="U4126" s="6"/>
      <c r="V4126" s="6"/>
      <c r="W4126" s="6"/>
      <c r="X4126" s="6"/>
      <c r="Y4126" s="6"/>
      <c r="Z4126" s="43"/>
      <c r="AA4126" s="43"/>
      <c r="AB4126" s="43" t="s">
        <v>339</v>
      </c>
      <c r="AC4126" s="6" t="s">
        <v>339</v>
      </c>
      <c r="AD4126" s="6"/>
      <c r="AE4126" s="6"/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</row>
    <row r="4127">
      <c r="A4127" s="6"/>
      <c r="B4127" s="6"/>
      <c r="C4127" s="6"/>
      <c r="D4127" s="6"/>
      <c r="E4127" s="6"/>
      <c r="F4127" s="6" t="s">
        <v>96</v>
      </c>
      <c r="G4127" s="6"/>
      <c r="H4127" s="6" t="b">
        <v>0</v>
      </c>
      <c r="I4127" s="6" t="b">
        <v>0</v>
      </c>
      <c r="J4127" s="6" t="b">
        <v>0</v>
      </c>
      <c r="K4127" s="106"/>
      <c r="L4127" s="43"/>
      <c r="M4127" s="24"/>
      <c r="N4127" s="6"/>
      <c r="O4127" s="6" t="b">
        <v>0</v>
      </c>
      <c r="P4127" s="6"/>
      <c r="Q4127" s="6"/>
      <c r="R4127" s="6"/>
      <c r="S4127" s="6"/>
      <c r="T4127" s="6"/>
      <c r="U4127" s="6"/>
      <c r="V4127" s="6"/>
      <c r="W4127" s="6"/>
      <c r="X4127" s="6"/>
      <c r="Y4127" s="6"/>
      <c r="Z4127" s="43"/>
      <c r="AA4127" s="43"/>
      <c r="AB4127" s="43" t="s">
        <v>339</v>
      </c>
      <c r="AC4127" s="6" t="s">
        <v>339</v>
      </c>
      <c r="AD4127" s="6"/>
      <c r="AE4127" s="6"/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</row>
    <row r="4128">
      <c r="A4128" s="6"/>
      <c r="B4128" s="6"/>
      <c r="C4128" s="6"/>
      <c r="D4128" s="6"/>
      <c r="E4128" s="6"/>
      <c r="F4128" s="6" t="s">
        <v>96</v>
      </c>
      <c r="G4128" s="6"/>
      <c r="H4128" s="6" t="b">
        <v>0</v>
      </c>
      <c r="I4128" s="6" t="b">
        <v>0</v>
      </c>
      <c r="J4128" s="6" t="b">
        <v>0</v>
      </c>
      <c r="K4128" s="106"/>
      <c r="L4128" s="43"/>
      <c r="M4128" s="24"/>
      <c r="N4128" s="6"/>
      <c r="O4128" s="6" t="b">
        <v>0</v>
      </c>
      <c r="P4128" s="6"/>
      <c r="Q4128" s="6"/>
      <c r="R4128" s="6"/>
      <c r="S4128" s="6"/>
      <c r="T4128" s="6"/>
      <c r="U4128" s="6"/>
      <c r="V4128" s="6"/>
      <c r="W4128" s="6"/>
      <c r="X4128" s="6"/>
      <c r="Y4128" s="6"/>
      <c r="Z4128" s="43"/>
      <c r="AA4128" s="43"/>
      <c r="AB4128" s="43" t="s">
        <v>339</v>
      </c>
      <c r="AC4128" s="6" t="s">
        <v>339</v>
      </c>
      <c r="AD4128" s="6"/>
      <c r="AE4128" s="6"/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</row>
    <row r="4129">
      <c r="A4129" s="6"/>
      <c r="B4129" s="6"/>
      <c r="C4129" s="6"/>
      <c r="D4129" s="6"/>
      <c r="E4129" s="6"/>
      <c r="F4129" s="6" t="s">
        <v>96</v>
      </c>
      <c r="G4129" s="6"/>
      <c r="H4129" s="6" t="b">
        <v>0</v>
      </c>
      <c r="I4129" s="6" t="b">
        <v>0</v>
      </c>
      <c r="J4129" s="6" t="b">
        <v>0</v>
      </c>
      <c r="K4129" s="106"/>
      <c r="L4129" s="43"/>
      <c r="M4129" s="24"/>
      <c r="N4129" s="6"/>
      <c r="O4129" s="6" t="b">
        <v>0</v>
      </c>
      <c r="P4129" s="6"/>
      <c r="Q4129" s="6"/>
      <c r="R4129" s="6"/>
      <c r="S4129" s="6"/>
      <c r="T4129" s="6"/>
      <c r="U4129" s="6"/>
      <c r="V4129" s="6"/>
      <c r="W4129" s="6"/>
      <c r="X4129" s="6"/>
      <c r="Y4129" s="6"/>
      <c r="Z4129" s="43"/>
      <c r="AA4129" s="43"/>
      <c r="AB4129" s="43" t="s">
        <v>339</v>
      </c>
      <c r="AC4129" s="6" t="s">
        <v>339</v>
      </c>
      <c r="AD4129" s="6"/>
      <c r="AE4129" s="6"/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</row>
    <row r="4130">
      <c r="A4130" s="6"/>
      <c r="B4130" s="6"/>
      <c r="C4130" s="6"/>
      <c r="D4130" s="6"/>
      <c r="E4130" s="6"/>
      <c r="F4130" s="6" t="s">
        <v>96</v>
      </c>
      <c r="G4130" s="6"/>
      <c r="H4130" s="6" t="b">
        <v>0</v>
      </c>
      <c r="I4130" s="6" t="b">
        <v>0</v>
      </c>
      <c r="J4130" s="6" t="b">
        <v>0</v>
      </c>
      <c r="K4130" s="106"/>
      <c r="L4130" s="43"/>
      <c r="M4130" s="24"/>
      <c r="N4130" s="6"/>
      <c r="O4130" s="6" t="b">
        <v>0</v>
      </c>
      <c r="P4130" s="6"/>
      <c r="Q4130" s="6"/>
      <c r="R4130" s="6"/>
      <c r="S4130" s="6"/>
      <c r="T4130" s="6"/>
      <c r="U4130" s="6"/>
      <c r="V4130" s="6"/>
      <c r="W4130" s="6"/>
      <c r="X4130" s="6"/>
      <c r="Y4130" s="6"/>
      <c r="Z4130" s="43"/>
      <c r="AA4130" s="43"/>
      <c r="AB4130" s="43" t="s">
        <v>339</v>
      </c>
      <c r="AC4130" s="6" t="s">
        <v>339</v>
      </c>
      <c r="AD4130" s="6"/>
      <c r="AE4130" s="6"/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</row>
    <row r="4131">
      <c r="A4131" s="6"/>
      <c r="B4131" s="6"/>
      <c r="C4131" s="6"/>
      <c r="D4131" s="6"/>
      <c r="E4131" s="6"/>
      <c r="F4131" s="6" t="s">
        <v>96</v>
      </c>
      <c r="G4131" s="6"/>
      <c r="H4131" s="6" t="b">
        <v>0</v>
      </c>
      <c r="I4131" s="6" t="b">
        <v>0</v>
      </c>
      <c r="J4131" s="6" t="b">
        <v>0</v>
      </c>
      <c r="K4131" s="106"/>
      <c r="L4131" s="43"/>
      <c r="M4131" s="24"/>
      <c r="N4131" s="6"/>
      <c r="O4131" s="6" t="b">
        <v>0</v>
      </c>
      <c r="P4131" s="6"/>
      <c r="Q4131" s="6"/>
      <c r="R4131" s="6"/>
      <c r="S4131" s="6"/>
      <c r="T4131" s="6"/>
      <c r="U4131" s="6"/>
      <c r="V4131" s="6"/>
      <c r="W4131" s="6"/>
      <c r="X4131" s="6"/>
      <c r="Y4131" s="6"/>
      <c r="Z4131" s="43"/>
      <c r="AA4131" s="43"/>
      <c r="AB4131" s="43" t="s">
        <v>339</v>
      </c>
      <c r="AC4131" s="6" t="s">
        <v>339</v>
      </c>
      <c r="AD4131" s="6"/>
      <c r="AE4131" s="6"/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</row>
    <row r="4132">
      <c r="A4132" s="6"/>
      <c r="B4132" s="6"/>
      <c r="C4132" s="6"/>
      <c r="D4132" s="6"/>
      <c r="E4132" s="6"/>
      <c r="F4132" s="6" t="s">
        <v>96</v>
      </c>
      <c r="G4132" s="6"/>
      <c r="H4132" s="6" t="b">
        <v>0</v>
      </c>
      <c r="I4132" s="6" t="b">
        <v>0</v>
      </c>
      <c r="J4132" s="6" t="b">
        <v>0</v>
      </c>
      <c r="K4132" s="106"/>
      <c r="L4132" s="43"/>
      <c r="M4132" s="24"/>
      <c r="N4132" s="6"/>
      <c r="O4132" s="6" t="b">
        <v>0</v>
      </c>
      <c r="P4132" s="6"/>
      <c r="Q4132" s="6"/>
      <c r="R4132" s="6"/>
      <c r="S4132" s="6"/>
      <c r="T4132" s="6"/>
      <c r="U4132" s="6"/>
      <c r="V4132" s="6"/>
      <c r="W4132" s="6"/>
      <c r="X4132" s="6"/>
      <c r="Y4132" s="6"/>
      <c r="Z4132" s="43"/>
      <c r="AA4132" s="43"/>
      <c r="AB4132" s="43" t="s">
        <v>339</v>
      </c>
      <c r="AC4132" s="6" t="s">
        <v>339</v>
      </c>
      <c r="AD4132" s="6"/>
      <c r="AE4132" s="6"/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</row>
    <row r="4133">
      <c r="A4133" s="6"/>
      <c r="B4133" s="6"/>
      <c r="C4133" s="6"/>
      <c r="D4133" s="6"/>
      <c r="E4133" s="6"/>
      <c r="F4133" s="6" t="s">
        <v>96</v>
      </c>
      <c r="G4133" s="6"/>
      <c r="H4133" s="6" t="b">
        <v>0</v>
      </c>
      <c r="I4133" s="6" t="b">
        <v>0</v>
      </c>
      <c r="J4133" s="6" t="b">
        <v>0</v>
      </c>
      <c r="K4133" s="106"/>
      <c r="L4133" s="43"/>
      <c r="M4133" s="24"/>
      <c r="N4133" s="6"/>
      <c r="O4133" s="6" t="b">
        <v>0</v>
      </c>
      <c r="P4133" s="6"/>
      <c r="Q4133" s="6"/>
      <c r="R4133" s="6"/>
      <c r="S4133" s="6"/>
      <c r="T4133" s="6"/>
      <c r="U4133" s="6"/>
      <c r="V4133" s="6"/>
      <c r="W4133" s="6"/>
      <c r="X4133" s="6"/>
      <c r="Y4133" s="6"/>
      <c r="Z4133" s="43"/>
      <c r="AA4133" s="43"/>
      <c r="AB4133" s="43" t="s">
        <v>339</v>
      </c>
      <c r="AC4133" s="6" t="s">
        <v>339</v>
      </c>
      <c r="AD4133" s="6"/>
      <c r="AE4133" s="6"/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</row>
    <row r="4134">
      <c r="A4134" s="6"/>
      <c r="B4134" s="6"/>
      <c r="C4134" s="6"/>
      <c r="D4134" s="6"/>
      <c r="E4134" s="6"/>
      <c r="F4134" s="6" t="s">
        <v>96</v>
      </c>
      <c r="G4134" s="6"/>
      <c r="H4134" s="6" t="b">
        <v>0</v>
      </c>
      <c r="I4134" s="6" t="b">
        <v>0</v>
      </c>
      <c r="J4134" s="6" t="b">
        <v>0</v>
      </c>
      <c r="K4134" s="106"/>
      <c r="L4134" s="43"/>
      <c r="M4134" s="24"/>
      <c r="N4134" s="6"/>
      <c r="O4134" s="6" t="b">
        <v>0</v>
      </c>
      <c r="P4134" s="6"/>
      <c r="Q4134" s="6"/>
      <c r="R4134" s="6"/>
      <c r="S4134" s="6"/>
      <c r="T4134" s="6"/>
      <c r="U4134" s="6"/>
      <c r="V4134" s="6"/>
      <c r="W4134" s="6"/>
      <c r="X4134" s="6"/>
      <c r="Y4134" s="6"/>
      <c r="Z4134" s="43"/>
      <c r="AA4134" s="43"/>
      <c r="AB4134" s="43" t="s">
        <v>339</v>
      </c>
      <c r="AC4134" s="6" t="s">
        <v>339</v>
      </c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</row>
    <row r="4135">
      <c r="A4135" s="6"/>
      <c r="B4135" s="6"/>
      <c r="C4135" s="6"/>
      <c r="D4135" s="6"/>
      <c r="E4135" s="6"/>
      <c r="F4135" s="6" t="s">
        <v>96</v>
      </c>
      <c r="G4135" s="6"/>
      <c r="H4135" s="6" t="b">
        <v>0</v>
      </c>
      <c r="I4135" s="6" t="b">
        <v>0</v>
      </c>
      <c r="J4135" s="6" t="b">
        <v>0</v>
      </c>
      <c r="K4135" s="106"/>
      <c r="L4135" s="43"/>
      <c r="M4135" s="24"/>
      <c r="N4135" s="6"/>
      <c r="O4135" s="6" t="b">
        <v>0</v>
      </c>
      <c r="P4135" s="6"/>
      <c r="Q4135" s="6"/>
      <c r="R4135" s="6"/>
      <c r="S4135" s="6"/>
      <c r="T4135" s="6"/>
      <c r="U4135" s="6"/>
      <c r="V4135" s="6"/>
      <c r="W4135" s="6"/>
      <c r="X4135" s="6"/>
      <c r="Y4135" s="6"/>
      <c r="Z4135" s="43"/>
      <c r="AA4135" s="43"/>
      <c r="AB4135" s="43" t="s">
        <v>339</v>
      </c>
      <c r="AC4135" s="6" t="s">
        <v>339</v>
      </c>
      <c r="AD4135" s="6"/>
      <c r="AE4135" s="6"/>
      <c r="AF4135" s="6"/>
      <c r="AG4135" s="6"/>
      <c r="AH4135" s="6"/>
      <c r="AI4135" s="6"/>
      <c r="AJ4135" s="6"/>
      <c r="AK4135" s="6"/>
      <c r="AL4135" s="6"/>
      <c r="AM4135" s="6"/>
      <c r="AN4135" s="6"/>
      <c r="AO4135" s="6"/>
      <c r="AP4135" s="6"/>
      <c r="AQ4135" s="6"/>
      <c r="AR4135" s="6"/>
    </row>
    <row r="4136">
      <c r="A4136" s="6"/>
      <c r="B4136" s="6"/>
      <c r="C4136" s="6"/>
      <c r="D4136" s="6"/>
      <c r="E4136" s="6"/>
      <c r="F4136" s="6" t="s">
        <v>96</v>
      </c>
      <c r="G4136" s="6"/>
      <c r="H4136" s="6" t="b">
        <v>0</v>
      </c>
      <c r="I4136" s="6" t="b">
        <v>0</v>
      </c>
      <c r="J4136" s="6" t="b">
        <v>0</v>
      </c>
      <c r="K4136" s="106"/>
      <c r="L4136" s="43"/>
      <c r="M4136" s="24"/>
      <c r="N4136" s="6"/>
      <c r="O4136" s="6" t="b">
        <v>0</v>
      </c>
      <c r="P4136" s="6"/>
      <c r="Q4136" s="6"/>
      <c r="R4136" s="6"/>
      <c r="S4136" s="6"/>
      <c r="T4136" s="6"/>
      <c r="U4136" s="6"/>
      <c r="V4136" s="6"/>
      <c r="W4136" s="6"/>
      <c r="X4136" s="6"/>
      <c r="Y4136" s="6"/>
      <c r="Z4136" s="43"/>
      <c r="AA4136" s="43"/>
      <c r="AB4136" s="43" t="s">
        <v>339</v>
      </c>
      <c r="AC4136" s="6" t="s">
        <v>339</v>
      </c>
      <c r="AD4136" s="6"/>
      <c r="AE4136" s="6"/>
      <c r="AF4136" s="6"/>
      <c r="AG4136" s="6"/>
      <c r="AH4136" s="6"/>
      <c r="AI4136" s="6"/>
      <c r="AJ4136" s="6"/>
      <c r="AK4136" s="6"/>
      <c r="AL4136" s="6"/>
      <c r="AM4136" s="6"/>
      <c r="AN4136" s="6"/>
      <c r="AO4136" s="6"/>
      <c r="AP4136" s="6"/>
      <c r="AQ4136" s="6"/>
      <c r="AR4136" s="6"/>
    </row>
    <row r="4137">
      <c r="A4137" s="6"/>
      <c r="B4137" s="6"/>
      <c r="C4137" s="6"/>
      <c r="D4137" s="6"/>
      <c r="E4137" s="6"/>
      <c r="F4137" s="6" t="s">
        <v>96</v>
      </c>
      <c r="G4137" s="6"/>
      <c r="H4137" s="6" t="b">
        <v>0</v>
      </c>
      <c r="I4137" s="6" t="b">
        <v>0</v>
      </c>
      <c r="J4137" s="6" t="b">
        <v>0</v>
      </c>
      <c r="K4137" s="106"/>
      <c r="L4137" s="43"/>
      <c r="M4137" s="24"/>
      <c r="N4137" s="6"/>
      <c r="O4137" s="6" t="b">
        <v>0</v>
      </c>
      <c r="P4137" s="6"/>
      <c r="Q4137" s="6"/>
      <c r="R4137" s="6"/>
      <c r="S4137" s="6"/>
      <c r="T4137" s="6"/>
      <c r="U4137" s="6"/>
      <c r="V4137" s="6"/>
      <c r="W4137" s="6"/>
      <c r="X4137" s="6"/>
      <c r="Y4137" s="6"/>
      <c r="Z4137" s="43"/>
      <c r="AA4137" s="43"/>
      <c r="AB4137" s="43" t="s">
        <v>339</v>
      </c>
      <c r="AC4137" s="6" t="s">
        <v>339</v>
      </c>
      <c r="AD4137" s="6"/>
      <c r="AE4137" s="6"/>
      <c r="AF4137" s="6"/>
      <c r="AG4137" s="6"/>
      <c r="AH4137" s="6"/>
      <c r="AI4137" s="6"/>
      <c r="AJ4137" s="6"/>
      <c r="AK4137" s="6"/>
      <c r="AL4137" s="6"/>
      <c r="AM4137" s="6"/>
      <c r="AN4137" s="6"/>
      <c r="AO4137" s="6"/>
      <c r="AP4137" s="6"/>
      <c r="AQ4137" s="6"/>
      <c r="AR4137" s="6"/>
    </row>
    <row r="4138">
      <c r="A4138" s="6"/>
      <c r="B4138" s="6"/>
      <c r="C4138" s="6"/>
      <c r="D4138" s="6"/>
      <c r="E4138" s="6"/>
      <c r="F4138" s="6" t="s">
        <v>96</v>
      </c>
      <c r="G4138" s="6"/>
      <c r="H4138" s="6" t="b">
        <v>0</v>
      </c>
      <c r="I4138" s="6" t="b">
        <v>0</v>
      </c>
      <c r="J4138" s="6" t="b">
        <v>0</v>
      </c>
      <c r="K4138" s="106"/>
      <c r="L4138" s="43"/>
      <c r="M4138" s="24"/>
      <c r="N4138" s="6"/>
      <c r="O4138" s="6" t="b">
        <v>0</v>
      </c>
      <c r="P4138" s="6"/>
      <c r="Q4138" s="6"/>
      <c r="R4138" s="6"/>
      <c r="S4138" s="6"/>
      <c r="T4138" s="6"/>
      <c r="U4138" s="6"/>
      <c r="V4138" s="6"/>
      <c r="W4138" s="6"/>
      <c r="X4138" s="6"/>
      <c r="Y4138" s="6"/>
      <c r="Z4138" s="43"/>
      <c r="AA4138" s="43"/>
      <c r="AB4138" s="43" t="s">
        <v>339</v>
      </c>
      <c r="AC4138" s="6" t="s">
        <v>339</v>
      </c>
      <c r="AD4138" s="6"/>
      <c r="AE4138" s="6"/>
      <c r="AF4138" s="6"/>
      <c r="AG4138" s="6"/>
      <c r="AH4138" s="6"/>
      <c r="AI4138" s="6"/>
      <c r="AJ4138" s="6"/>
      <c r="AK4138" s="6"/>
      <c r="AL4138" s="6"/>
      <c r="AM4138" s="6"/>
      <c r="AN4138" s="6"/>
      <c r="AO4138" s="6"/>
      <c r="AP4138" s="6"/>
      <c r="AQ4138" s="6"/>
      <c r="AR4138" s="6"/>
    </row>
    <row r="4139">
      <c r="A4139" s="6"/>
      <c r="B4139" s="6"/>
      <c r="C4139" s="6"/>
      <c r="D4139" s="6"/>
      <c r="E4139" s="6"/>
      <c r="F4139" s="6" t="s">
        <v>96</v>
      </c>
      <c r="G4139" s="6"/>
      <c r="H4139" s="6" t="b">
        <v>0</v>
      </c>
      <c r="I4139" s="6" t="b">
        <v>0</v>
      </c>
      <c r="J4139" s="6" t="b">
        <v>0</v>
      </c>
      <c r="K4139" s="106"/>
      <c r="L4139" s="43"/>
      <c r="M4139" s="24"/>
      <c r="N4139" s="6"/>
      <c r="O4139" s="6" t="b">
        <v>0</v>
      </c>
      <c r="P4139" s="6"/>
      <c r="Q4139" s="6"/>
      <c r="R4139" s="6"/>
      <c r="S4139" s="6"/>
      <c r="T4139" s="6"/>
      <c r="U4139" s="6"/>
      <c r="V4139" s="6"/>
      <c r="W4139" s="6"/>
      <c r="X4139" s="6"/>
      <c r="Y4139" s="6"/>
      <c r="Z4139" s="43"/>
      <c r="AA4139" s="43"/>
      <c r="AB4139" s="43" t="s">
        <v>339</v>
      </c>
      <c r="AC4139" s="6" t="s">
        <v>339</v>
      </c>
      <c r="AD4139" s="6"/>
      <c r="AE4139" s="6"/>
      <c r="AF4139" s="6"/>
      <c r="AG4139" s="6"/>
      <c r="AH4139" s="6"/>
      <c r="AI4139" s="6"/>
      <c r="AJ4139" s="6"/>
      <c r="AK4139" s="6"/>
      <c r="AL4139" s="6"/>
      <c r="AM4139" s="6"/>
      <c r="AN4139" s="6"/>
      <c r="AO4139" s="6"/>
      <c r="AP4139" s="6"/>
      <c r="AQ4139" s="6"/>
      <c r="AR4139" s="6"/>
    </row>
    <row r="4140">
      <c r="A4140" s="6"/>
      <c r="B4140" s="6"/>
      <c r="C4140" s="6"/>
      <c r="D4140" s="6"/>
      <c r="E4140" s="6"/>
      <c r="F4140" s="6" t="s">
        <v>96</v>
      </c>
      <c r="G4140" s="6"/>
      <c r="H4140" s="6" t="b">
        <v>0</v>
      </c>
      <c r="I4140" s="6" t="b">
        <v>0</v>
      </c>
      <c r="J4140" s="6" t="b">
        <v>0</v>
      </c>
      <c r="K4140" s="106"/>
      <c r="L4140" s="43"/>
      <c r="M4140" s="24"/>
      <c r="N4140" s="6"/>
      <c r="O4140" s="6" t="b">
        <v>0</v>
      </c>
      <c r="P4140" s="6"/>
      <c r="Q4140" s="6"/>
      <c r="R4140" s="6"/>
      <c r="S4140" s="6"/>
      <c r="T4140" s="6"/>
      <c r="U4140" s="6"/>
      <c r="V4140" s="6"/>
      <c r="W4140" s="6"/>
      <c r="X4140" s="6"/>
      <c r="Y4140" s="6"/>
      <c r="Z4140" s="43"/>
      <c r="AA4140" s="43"/>
      <c r="AB4140" s="43" t="s">
        <v>339</v>
      </c>
      <c r="AC4140" s="6" t="s">
        <v>339</v>
      </c>
      <c r="AD4140" s="6"/>
      <c r="AE4140" s="6"/>
      <c r="AF4140" s="6"/>
      <c r="AG4140" s="6"/>
      <c r="AH4140" s="6"/>
      <c r="AI4140" s="6"/>
      <c r="AJ4140" s="6"/>
      <c r="AK4140" s="6"/>
      <c r="AL4140" s="6"/>
      <c r="AM4140" s="6"/>
      <c r="AN4140" s="6"/>
      <c r="AO4140" s="6"/>
      <c r="AP4140" s="6"/>
      <c r="AQ4140" s="6"/>
      <c r="AR4140" s="6"/>
    </row>
    <row r="4141">
      <c r="A4141" s="6"/>
      <c r="B4141" s="6"/>
      <c r="C4141" s="6"/>
      <c r="D4141" s="6"/>
      <c r="E4141" s="6"/>
      <c r="F4141" s="6" t="s">
        <v>96</v>
      </c>
      <c r="G4141" s="6"/>
      <c r="H4141" s="6" t="b">
        <v>0</v>
      </c>
      <c r="I4141" s="6" t="b">
        <v>0</v>
      </c>
      <c r="J4141" s="6" t="b">
        <v>0</v>
      </c>
      <c r="K4141" s="106"/>
      <c r="L4141" s="43"/>
      <c r="M4141" s="24"/>
      <c r="N4141" s="6"/>
      <c r="O4141" s="6" t="b">
        <v>0</v>
      </c>
      <c r="P4141" s="6"/>
      <c r="Q4141" s="6"/>
      <c r="R4141" s="6"/>
      <c r="S4141" s="6"/>
      <c r="T4141" s="6"/>
      <c r="U4141" s="6"/>
      <c r="V4141" s="6"/>
      <c r="W4141" s="6"/>
      <c r="X4141" s="6"/>
      <c r="Y4141" s="6"/>
      <c r="Z4141" s="43"/>
      <c r="AA4141" s="43"/>
      <c r="AB4141" s="43" t="s">
        <v>339</v>
      </c>
      <c r="AC4141" s="6" t="s">
        <v>339</v>
      </c>
      <c r="AD4141" s="6"/>
      <c r="AE4141" s="6"/>
      <c r="AF4141" s="6"/>
      <c r="AG4141" s="6"/>
      <c r="AH4141" s="6"/>
      <c r="AI4141" s="6"/>
      <c r="AJ4141" s="6"/>
      <c r="AK4141" s="6"/>
      <c r="AL4141" s="6"/>
      <c r="AM4141" s="6"/>
      <c r="AN4141" s="6"/>
      <c r="AO4141" s="6"/>
      <c r="AP4141" s="6"/>
      <c r="AQ4141" s="6"/>
      <c r="AR4141" s="6"/>
    </row>
    <row r="4142">
      <c r="A4142" s="6"/>
      <c r="B4142" s="6"/>
      <c r="C4142" s="6"/>
      <c r="D4142" s="6"/>
      <c r="E4142" s="6"/>
      <c r="F4142" s="6" t="s">
        <v>96</v>
      </c>
      <c r="G4142" s="6"/>
      <c r="H4142" s="6" t="b">
        <v>0</v>
      </c>
      <c r="I4142" s="6" t="b">
        <v>0</v>
      </c>
      <c r="J4142" s="6" t="b">
        <v>0</v>
      </c>
      <c r="K4142" s="106"/>
      <c r="L4142" s="43"/>
      <c r="M4142" s="24"/>
      <c r="N4142" s="6"/>
      <c r="O4142" s="6" t="b">
        <v>0</v>
      </c>
      <c r="P4142" s="6"/>
      <c r="Q4142" s="6"/>
      <c r="R4142" s="6"/>
      <c r="S4142" s="6"/>
      <c r="T4142" s="6"/>
      <c r="U4142" s="6"/>
      <c r="V4142" s="6"/>
      <c r="W4142" s="6"/>
      <c r="X4142" s="6"/>
      <c r="Y4142" s="6"/>
      <c r="Z4142" s="43"/>
      <c r="AA4142" s="43"/>
      <c r="AB4142" s="43" t="s">
        <v>339</v>
      </c>
      <c r="AC4142" s="6" t="s">
        <v>339</v>
      </c>
      <c r="AD4142" s="6"/>
      <c r="AE4142" s="6"/>
      <c r="AF4142" s="6"/>
      <c r="AG4142" s="6"/>
      <c r="AH4142" s="6"/>
      <c r="AI4142" s="6"/>
      <c r="AJ4142" s="6"/>
      <c r="AK4142" s="6"/>
      <c r="AL4142" s="6"/>
      <c r="AM4142" s="6"/>
      <c r="AN4142" s="6"/>
      <c r="AO4142" s="6"/>
      <c r="AP4142" s="6"/>
      <c r="AQ4142" s="6"/>
      <c r="AR4142" s="6"/>
    </row>
    <row r="4143">
      <c r="A4143" s="6"/>
      <c r="B4143" s="6"/>
      <c r="C4143" s="6"/>
      <c r="D4143" s="6"/>
      <c r="E4143" s="6"/>
      <c r="F4143" s="6" t="s">
        <v>96</v>
      </c>
      <c r="G4143" s="6"/>
      <c r="H4143" s="6" t="b">
        <v>0</v>
      </c>
      <c r="I4143" s="6" t="b">
        <v>0</v>
      </c>
      <c r="J4143" s="6" t="b">
        <v>0</v>
      </c>
      <c r="K4143" s="106"/>
      <c r="L4143" s="43"/>
      <c r="M4143" s="24"/>
      <c r="N4143" s="6"/>
      <c r="O4143" s="6" t="b">
        <v>0</v>
      </c>
      <c r="P4143" s="6"/>
      <c r="Q4143" s="6"/>
      <c r="R4143" s="6"/>
      <c r="S4143" s="6"/>
      <c r="T4143" s="6"/>
      <c r="U4143" s="6"/>
      <c r="V4143" s="6"/>
      <c r="W4143" s="6"/>
      <c r="X4143" s="6"/>
      <c r="Y4143" s="6"/>
      <c r="Z4143" s="43"/>
      <c r="AA4143" s="43"/>
      <c r="AB4143" s="43" t="s">
        <v>339</v>
      </c>
      <c r="AC4143" s="6" t="s">
        <v>339</v>
      </c>
      <c r="AD4143" s="6"/>
      <c r="AE4143" s="6"/>
      <c r="AF4143" s="6"/>
      <c r="AG4143" s="6"/>
      <c r="AH4143" s="6"/>
      <c r="AI4143" s="6"/>
      <c r="AJ4143" s="6"/>
      <c r="AK4143" s="6"/>
      <c r="AL4143" s="6"/>
      <c r="AM4143" s="6"/>
      <c r="AN4143" s="6"/>
      <c r="AO4143" s="6"/>
      <c r="AP4143" s="6"/>
      <c r="AQ4143" s="6"/>
      <c r="AR4143" s="6"/>
    </row>
    <row r="4144">
      <c r="A4144" s="6"/>
      <c r="B4144" s="6"/>
      <c r="C4144" s="6"/>
      <c r="D4144" s="6"/>
      <c r="E4144" s="6"/>
      <c r="F4144" s="6" t="s">
        <v>96</v>
      </c>
      <c r="G4144" s="6"/>
      <c r="H4144" s="6" t="b">
        <v>0</v>
      </c>
      <c r="I4144" s="6" t="b">
        <v>0</v>
      </c>
      <c r="J4144" s="6" t="b">
        <v>0</v>
      </c>
      <c r="K4144" s="106"/>
      <c r="L4144" s="43"/>
      <c r="M4144" s="24"/>
      <c r="N4144" s="6"/>
      <c r="O4144" s="6" t="b">
        <v>0</v>
      </c>
      <c r="P4144" s="6"/>
      <c r="Q4144" s="6"/>
      <c r="R4144" s="6"/>
      <c r="S4144" s="6"/>
      <c r="T4144" s="6"/>
      <c r="U4144" s="6"/>
      <c r="V4144" s="6"/>
      <c r="W4144" s="6"/>
      <c r="X4144" s="6"/>
      <c r="Y4144" s="6"/>
      <c r="Z4144" s="43"/>
      <c r="AA4144" s="43"/>
      <c r="AB4144" s="43" t="s">
        <v>339</v>
      </c>
      <c r="AC4144" s="6" t="s">
        <v>339</v>
      </c>
      <c r="AD4144" s="6"/>
      <c r="AE4144" s="6"/>
      <c r="AF4144" s="6"/>
      <c r="AG4144" s="6"/>
      <c r="AH4144" s="6"/>
      <c r="AI4144" s="6"/>
      <c r="AJ4144" s="6"/>
      <c r="AK4144" s="6"/>
      <c r="AL4144" s="6"/>
      <c r="AM4144" s="6"/>
      <c r="AN4144" s="6"/>
      <c r="AO4144" s="6"/>
      <c r="AP4144" s="6"/>
      <c r="AQ4144" s="6"/>
      <c r="AR4144" s="6"/>
    </row>
    <row r="4145">
      <c r="A4145" s="6"/>
      <c r="B4145" s="6"/>
      <c r="C4145" s="6"/>
      <c r="D4145" s="6"/>
      <c r="E4145" s="6"/>
      <c r="F4145" s="6" t="s">
        <v>96</v>
      </c>
      <c r="G4145" s="6"/>
      <c r="H4145" s="6" t="b">
        <v>0</v>
      </c>
      <c r="I4145" s="6" t="b">
        <v>0</v>
      </c>
      <c r="J4145" s="6" t="b">
        <v>0</v>
      </c>
      <c r="K4145" s="106"/>
      <c r="L4145" s="43"/>
      <c r="M4145" s="24"/>
      <c r="N4145" s="6"/>
      <c r="O4145" s="6" t="b">
        <v>0</v>
      </c>
      <c r="P4145" s="6"/>
      <c r="Q4145" s="6"/>
      <c r="R4145" s="6"/>
      <c r="S4145" s="6"/>
      <c r="T4145" s="6"/>
      <c r="U4145" s="6"/>
      <c r="V4145" s="6"/>
      <c r="W4145" s="6"/>
      <c r="X4145" s="6"/>
      <c r="Y4145" s="6"/>
      <c r="Z4145" s="43"/>
      <c r="AA4145" s="43"/>
      <c r="AB4145" s="43" t="s">
        <v>339</v>
      </c>
      <c r="AC4145" s="6" t="s">
        <v>339</v>
      </c>
      <c r="AD4145" s="6"/>
      <c r="AE4145" s="6"/>
      <c r="AF4145" s="6"/>
      <c r="AG4145" s="6"/>
      <c r="AH4145" s="6"/>
      <c r="AI4145" s="6"/>
      <c r="AJ4145" s="6"/>
      <c r="AK4145" s="6"/>
      <c r="AL4145" s="6"/>
      <c r="AM4145" s="6"/>
      <c r="AN4145" s="6"/>
      <c r="AO4145" s="6"/>
      <c r="AP4145" s="6"/>
      <c r="AQ4145" s="6"/>
      <c r="AR4145" s="6"/>
    </row>
    <row r="4146">
      <c r="A4146" s="6"/>
      <c r="B4146" s="6"/>
      <c r="C4146" s="6"/>
      <c r="D4146" s="6"/>
      <c r="E4146" s="6"/>
      <c r="F4146" s="6" t="s">
        <v>96</v>
      </c>
      <c r="G4146" s="6"/>
      <c r="H4146" s="6" t="b">
        <v>0</v>
      </c>
      <c r="I4146" s="6" t="b">
        <v>0</v>
      </c>
      <c r="J4146" s="6" t="b">
        <v>0</v>
      </c>
      <c r="K4146" s="106"/>
      <c r="L4146" s="43"/>
      <c r="M4146" s="24"/>
      <c r="N4146" s="6"/>
      <c r="O4146" s="6" t="b">
        <v>0</v>
      </c>
      <c r="P4146" s="6"/>
      <c r="Q4146" s="6"/>
      <c r="R4146" s="6"/>
      <c r="S4146" s="6"/>
      <c r="T4146" s="6"/>
      <c r="U4146" s="6"/>
      <c r="V4146" s="6"/>
      <c r="W4146" s="6"/>
      <c r="X4146" s="6"/>
      <c r="Y4146" s="6"/>
      <c r="Z4146" s="43"/>
      <c r="AA4146" s="43"/>
      <c r="AB4146" s="43" t="s">
        <v>339</v>
      </c>
      <c r="AC4146" s="6" t="s">
        <v>339</v>
      </c>
      <c r="AD4146" s="6"/>
      <c r="AE4146" s="6"/>
      <c r="AF4146" s="6"/>
      <c r="AG4146" s="6"/>
      <c r="AH4146" s="6"/>
      <c r="AI4146" s="6"/>
      <c r="AJ4146" s="6"/>
      <c r="AK4146" s="6"/>
      <c r="AL4146" s="6"/>
      <c r="AM4146" s="6"/>
      <c r="AN4146" s="6"/>
      <c r="AO4146" s="6"/>
      <c r="AP4146" s="6"/>
      <c r="AQ4146" s="6"/>
      <c r="AR4146" s="6"/>
    </row>
    <row r="4147">
      <c r="A4147" s="6"/>
      <c r="B4147" s="6"/>
      <c r="C4147" s="6"/>
      <c r="D4147" s="6"/>
      <c r="E4147" s="6"/>
      <c r="F4147" s="6" t="s">
        <v>96</v>
      </c>
      <c r="G4147" s="6"/>
      <c r="H4147" s="6" t="b">
        <v>0</v>
      </c>
      <c r="I4147" s="6" t="b">
        <v>0</v>
      </c>
      <c r="J4147" s="6" t="b">
        <v>0</v>
      </c>
      <c r="K4147" s="106"/>
      <c r="L4147" s="43"/>
      <c r="M4147" s="24"/>
      <c r="N4147" s="6"/>
      <c r="O4147" s="6" t="b">
        <v>0</v>
      </c>
      <c r="P4147" s="6"/>
      <c r="Q4147" s="6"/>
      <c r="R4147" s="6"/>
      <c r="S4147" s="6"/>
      <c r="T4147" s="6"/>
      <c r="U4147" s="6"/>
      <c r="V4147" s="6"/>
      <c r="W4147" s="6"/>
      <c r="X4147" s="6"/>
      <c r="Y4147" s="6"/>
      <c r="Z4147" s="43"/>
      <c r="AA4147" s="43"/>
      <c r="AB4147" s="43" t="s">
        <v>339</v>
      </c>
      <c r="AC4147" s="6" t="s">
        <v>339</v>
      </c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/>
      <c r="AR4147" s="6"/>
    </row>
    <row r="4148">
      <c r="A4148" s="6"/>
      <c r="B4148" s="6"/>
      <c r="C4148" s="6"/>
      <c r="D4148" s="6"/>
      <c r="E4148" s="6"/>
      <c r="F4148" s="6" t="s">
        <v>96</v>
      </c>
      <c r="G4148" s="6"/>
      <c r="H4148" s="6" t="b">
        <v>0</v>
      </c>
      <c r="I4148" s="6" t="b">
        <v>0</v>
      </c>
      <c r="J4148" s="6" t="b">
        <v>0</v>
      </c>
      <c r="K4148" s="106"/>
      <c r="L4148" s="43"/>
      <c r="M4148" s="24"/>
      <c r="N4148" s="6"/>
      <c r="O4148" s="6" t="b">
        <v>0</v>
      </c>
      <c r="P4148" s="6"/>
      <c r="Q4148" s="6"/>
      <c r="R4148" s="6"/>
      <c r="S4148" s="6"/>
      <c r="T4148" s="6"/>
      <c r="U4148" s="6"/>
      <c r="V4148" s="6"/>
      <c r="W4148" s="6"/>
      <c r="X4148" s="6"/>
      <c r="Y4148" s="6"/>
      <c r="Z4148" s="43"/>
      <c r="AA4148" s="43"/>
      <c r="AB4148" s="43" t="s">
        <v>339</v>
      </c>
      <c r="AC4148" s="6" t="s">
        <v>339</v>
      </c>
      <c r="AD4148" s="6"/>
      <c r="AE4148" s="6"/>
      <c r="AF4148" s="6"/>
      <c r="AG4148" s="6"/>
      <c r="AH4148" s="6"/>
      <c r="AI4148" s="6"/>
      <c r="AJ4148" s="6"/>
      <c r="AK4148" s="6"/>
      <c r="AL4148" s="6"/>
      <c r="AM4148" s="6"/>
      <c r="AN4148" s="6"/>
      <c r="AO4148" s="6"/>
      <c r="AP4148" s="6"/>
      <c r="AQ4148" s="6"/>
      <c r="AR4148" s="6"/>
    </row>
    <row r="4149">
      <c r="A4149" s="6"/>
      <c r="B4149" s="6"/>
      <c r="C4149" s="6"/>
      <c r="D4149" s="6"/>
      <c r="E4149" s="6"/>
      <c r="F4149" s="6" t="s">
        <v>96</v>
      </c>
      <c r="G4149" s="6"/>
      <c r="H4149" s="6" t="b">
        <v>0</v>
      </c>
      <c r="I4149" s="6" t="b">
        <v>0</v>
      </c>
      <c r="J4149" s="6" t="b">
        <v>0</v>
      </c>
      <c r="K4149" s="106"/>
      <c r="L4149" s="43"/>
      <c r="M4149" s="24"/>
      <c r="N4149" s="6"/>
      <c r="O4149" s="6" t="b">
        <v>0</v>
      </c>
      <c r="P4149" s="6"/>
      <c r="Q4149" s="6"/>
      <c r="R4149" s="6"/>
      <c r="S4149" s="6"/>
      <c r="T4149" s="6"/>
      <c r="U4149" s="6"/>
      <c r="V4149" s="6"/>
      <c r="W4149" s="6"/>
      <c r="X4149" s="6"/>
      <c r="Y4149" s="6"/>
      <c r="Z4149" s="43"/>
      <c r="AA4149" s="43"/>
      <c r="AB4149" s="43" t="s">
        <v>339</v>
      </c>
      <c r="AC4149" s="6" t="s">
        <v>339</v>
      </c>
      <c r="AD4149" s="6"/>
      <c r="AE4149" s="6"/>
      <c r="AF4149" s="6"/>
      <c r="AG4149" s="6"/>
      <c r="AH4149" s="6"/>
      <c r="AI4149" s="6"/>
      <c r="AJ4149" s="6"/>
      <c r="AK4149" s="6"/>
      <c r="AL4149" s="6"/>
      <c r="AM4149" s="6"/>
      <c r="AN4149" s="6"/>
      <c r="AO4149" s="6"/>
      <c r="AP4149" s="6"/>
      <c r="AQ4149" s="6"/>
      <c r="AR4149" s="6"/>
    </row>
    <row r="4150">
      <c r="A4150" s="6"/>
      <c r="B4150" s="6"/>
      <c r="C4150" s="6"/>
      <c r="D4150" s="6"/>
      <c r="E4150" s="6"/>
      <c r="F4150" s="6" t="s">
        <v>96</v>
      </c>
      <c r="G4150" s="6"/>
      <c r="H4150" s="6" t="b">
        <v>0</v>
      </c>
      <c r="I4150" s="6" t="b">
        <v>0</v>
      </c>
      <c r="J4150" s="6" t="b">
        <v>0</v>
      </c>
      <c r="K4150" s="106"/>
      <c r="L4150" s="43"/>
      <c r="M4150" s="24"/>
      <c r="N4150" s="6"/>
      <c r="O4150" s="6" t="b">
        <v>0</v>
      </c>
      <c r="P4150" s="6"/>
      <c r="Q4150" s="6"/>
      <c r="R4150" s="6"/>
      <c r="S4150" s="6"/>
      <c r="T4150" s="6"/>
      <c r="U4150" s="6"/>
      <c r="V4150" s="6"/>
      <c r="W4150" s="6"/>
      <c r="X4150" s="6"/>
      <c r="Y4150" s="6"/>
      <c r="Z4150" s="43"/>
      <c r="AA4150" s="43"/>
      <c r="AB4150" s="43" t="s">
        <v>339</v>
      </c>
      <c r="AC4150" s="6" t="s">
        <v>339</v>
      </c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/>
      <c r="AR4150" s="6"/>
    </row>
    <row r="4151">
      <c r="A4151" s="6"/>
      <c r="B4151" s="6"/>
      <c r="C4151" s="6"/>
      <c r="D4151" s="6"/>
      <c r="E4151" s="6"/>
      <c r="F4151" s="6" t="s">
        <v>96</v>
      </c>
      <c r="G4151" s="6"/>
      <c r="H4151" s="6" t="b">
        <v>0</v>
      </c>
      <c r="I4151" s="6" t="b">
        <v>0</v>
      </c>
      <c r="J4151" s="6" t="b">
        <v>0</v>
      </c>
      <c r="K4151" s="106"/>
      <c r="L4151" s="43"/>
      <c r="M4151" s="24"/>
      <c r="N4151" s="6"/>
      <c r="O4151" s="6" t="b">
        <v>0</v>
      </c>
      <c r="P4151" s="6"/>
      <c r="Q4151" s="6"/>
      <c r="R4151" s="6"/>
      <c r="S4151" s="6"/>
      <c r="T4151" s="6"/>
      <c r="U4151" s="6"/>
      <c r="V4151" s="6"/>
      <c r="W4151" s="6"/>
      <c r="X4151" s="6"/>
      <c r="Y4151" s="6"/>
      <c r="Z4151" s="43"/>
      <c r="AA4151" s="43"/>
      <c r="AB4151" s="43" t="s">
        <v>339</v>
      </c>
      <c r="AC4151" s="6" t="s">
        <v>339</v>
      </c>
      <c r="AD4151" s="6"/>
      <c r="AE4151" s="6"/>
      <c r="AF4151" s="6"/>
      <c r="AG4151" s="6"/>
      <c r="AH4151" s="6"/>
      <c r="AI4151" s="6"/>
      <c r="AJ4151" s="6"/>
      <c r="AK4151" s="6"/>
      <c r="AL4151" s="6"/>
      <c r="AM4151" s="6"/>
      <c r="AN4151" s="6"/>
      <c r="AO4151" s="6"/>
      <c r="AP4151" s="6"/>
      <c r="AQ4151" s="6"/>
      <c r="AR4151" s="6"/>
    </row>
    <row r="4152">
      <c r="A4152" s="6"/>
      <c r="B4152" s="6"/>
      <c r="C4152" s="6"/>
      <c r="D4152" s="6"/>
      <c r="E4152" s="6"/>
      <c r="F4152" s="6" t="s">
        <v>96</v>
      </c>
      <c r="G4152" s="6"/>
      <c r="H4152" s="6" t="b">
        <v>0</v>
      </c>
      <c r="I4152" s="6" t="b">
        <v>0</v>
      </c>
      <c r="J4152" s="6" t="b">
        <v>0</v>
      </c>
      <c r="K4152" s="106"/>
      <c r="L4152" s="43"/>
      <c r="M4152" s="24"/>
      <c r="N4152" s="6"/>
      <c r="O4152" s="6" t="b">
        <v>0</v>
      </c>
      <c r="P4152" s="6"/>
      <c r="Q4152" s="6"/>
      <c r="R4152" s="6"/>
      <c r="S4152" s="6"/>
      <c r="T4152" s="6"/>
      <c r="U4152" s="6"/>
      <c r="V4152" s="6"/>
      <c r="W4152" s="6"/>
      <c r="X4152" s="6"/>
      <c r="Y4152" s="6"/>
      <c r="Z4152" s="43"/>
      <c r="AA4152" s="43"/>
      <c r="AB4152" s="43" t="s">
        <v>339</v>
      </c>
      <c r="AC4152" s="6" t="s">
        <v>339</v>
      </c>
      <c r="AD4152" s="6"/>
      <c r="AE4152" s="6"/>
      <c r="AF4152" s="6"/>
      <c r="AG4152" s="6"/>
      <c r="AH4152" s="6"/>
      <c r="AI4152" s="6"/>
      <c r="AJ4152" s="6"/>
      <c r="AK4152" s="6"/>
      <c r="AL4152" s="6"/>
      <c r="AM4152" s="6"/>
      <c r="AN4152" s="6"/>
      <c r="AO4152" s="6"/>
      <c r="AP4152" s="6"/>
      <c r="AQ4152" s="6"/>
      <c r="AR4152" s="6"/>
    </row>
    <row r="4153">
      <c r="A4153" s="6"/>
      <c r="B4153" s="6"/>
      <c r="C4153" s="6"/>
      <c r="D4153" s="6"/>
      <c r="E4153" s="6"/>
      <c r="F4153" s="6" t="s">
        <v>96</v>
      </c>
      <c r="G4153" s="6"/>
      <c r="H4153" s="6" t="b">
        <v>0</v>
      </c>
      <c r="I4153" s="6" t="b">
        <v>0</v>
      </c>
      <c r="J4153" s="6" t="b">
        <v>0</v>
      </c>
      <c r="K4153" s="106"/>
      <c r="L4153" s="43"/>
      <c r="M4153" s="24"/>
      <c r="N4153" s="6"/>
      <c r="O4153" s="6" t="b">
        <v>0</v>
      </c>
      <c r="P4153" s="6"/>
      <c r="Q4153" s="6"/>
      <c r="R4153" s="6"/>
      <c r="S4153" s="6"/>
      <c r="T4153" s="6"/>
      <c r="U4153" s="6"/>
      <c r="V4153" s="6"/>
      <c r="W4153" s="6"/>
      <c r="X4153" s="6"/>
      <c r="Y4153" s="6"/>
      <c r="Z4153" s="43"/>
      <c r="AA4153" s="43"/>
      <c r="AB4153" s="43" t="s">
        <v>339</v>
      </c>
      <c r="AC4153" s="6" t="s">
        <v>339</v>
      </c>
      <c r="AD4153" s="6"/>
      <c r="AE4153" s="6"/>
      <c r="AF4153" s="6"/>
      <c r="AG4153" s="6"/>
      <c r="AH4153" s="6"/>
      <c r="AI4153" s="6"/>
      <c r="AJ4153" s="6"/>
      <c r="AK4153" s="6"/>
      <c r="AL4153" s="6"/>
      <c r="AM4153" s="6"/>
      <c r="AN4153" s="6"/>
      <c r="AO4153" s="6"/>
      <c r="AP4153" s="6"/>
      <c r="AQ4153" s="6"/>
      <c r="AR4153" s="6"/>
    </row>
    <row r="4154">
      <c r="A4154" s="6"/>
      <c r="B4154" s="6"/>
      <c r="C4154" s="6"/>
      <c r="D4154" s="6"/>
      <c r="E4154" s="6"/>
      <c r="F4154" s="6" t="s">
        <v>96</v>
      </c>
      <c r="G4154" s="6"/>
      <c r="H4154" s="6" t="b">
        <v>0</v>
      </c>
      <c r="I4154" s="6" t="b">
        <v>0</v>
      </c>
      <c r="J4154" s="6" t="b">
        <v>0</v>
      </c>
      <c r="K4154" s="106"/>
      <c r="L4154" s="43"/>
      <c r="M4154" s="24"/>
      <c r="N4154" s="6"/>
      <c r="O4154" s="6" t="b">
        <v>0</v>
      </c>
      <c r="P4154" s="6"/>
      <c r="Q4154" s="6"/>
      <c r="R4154" s="6"/>
      <c r="S4154" s="6"/>
      <c r="T4154" s="6"/>
      <c r="U4154" s="6"/>
      <c r="V4154" s="6"/>
      <c r="W4154" s="6"/>
      <c r="X4154" s="6"/>
      <c r="Y4154" s="6"/>
      <c r="Z4154" s="43"/>
      <c r="AA4154" s="43"/>
      <c r="AB4154" s="43" t="s">
        <v>339</v>
      </c>
      <c r="AC4154" s="6" t="s">
        <v>339</v>
      </c>
      <c r="AD4154" s="6"/>
      <c r="AE4154" s="6"/>
      <c r="AF4154" s="6"/>
      <c r="AG4154" s="6"/>
      <c r="AH4154" s="6"/>
      <c r="AI4154" s="6"/>
      <c r="AJ4154" s="6"/>
      <c r="AK4154" s="6"/>
      <c r="AL4154" s="6"/>
      <c r="AM4154" s="6"/>
      <c r="AN4154" s="6"/>
      <c r="AO4154" s="6"/>
      <c r="AP4154" s="6"/>
      <c r="AQ4154" s="6"/>
      <c r="AR4154" s="6"/>
    </row>
    <row r="4155">
      <c r="A4155" s="6"/>
      <c r="B4155" s="6"/>
      <c r="C4155" s="6"/>
      <c r="D4155" s="6"/>
      <c r="E4155" s="6"/>
      <c r="F4155" s="6" t="s">
        <v>96</v>
      </c>
      <c r="G4155" s="6"/>
      <c r="H4155" s="6" t="b">
        <v>0</v>
      </c>
      <c r="I4155" s="6" t="b">
        <v>0</v>
      </c>
      <c r="J4155" s="6" t="b">
        <v>0</v>
      </c>
      <c r="K4155" s="106"/>
      <c r="L4155" s="43"/>
      <c r="M4155" s="24"/>
      <c r="N4155" s="6"/>
      <c r="O4155" s="6" t="b">
        <v>0</v>
      </c>
      <c r="P4155" s="6"/>
      <c r="Q4155" s="6"/>
      <c r="R4155" s="6"/>
      <c r="S4155" s="6"/>
      <c r="T4155" s="6"/>
      <c r="U4155" s="6"/>
      <c r="V4155" s="6"/>
      <c r="W4155" s="6"/>
      <c r="X4155" s="6"/>
      <c r="Y4155" s="6"/>
      <c r="Z4155" s="43"/>
      <c r="AA4155" s="43"/>
      <c r="AB4155" s="43" t="s">
        <v>339</v>
      </c>
      <c r="AC4155" s="6" t="s">
        <v>339</v>
      </c>
      <c r="AD4155" s="6"/>
      <c r="AE4155" s="6"/>
      <c r="AF4155" s="6"/>
      <c r="AG4155" s="6"/>
      <c r="AH4155" s="6"/>
      <c r="AI4155" s="6"/>
      <c r="AJ4155" s="6"/>
      <c r="AK4155" s="6"/>
      <c r="AL4155" s="6"/>
      <c r="AM4155" s="6"/>
      <c r="AN4155" s="6"/>
      <c r="AO4155" s="6"/>
      <c r="AP4155" s="6"/>
      <c r="AQ4155" s="6"/>
      <c r="AR4155" s="6"/>
    </row>
    <row r="4156">
      <c r="A4156" s="6"/>
      <c r="B4156" s="6"/>
      <c r="C4156" s="6"/>
      <c r="D4156" s="6"/>
      <c r="E4156" s="6"/>
      <c r="F4156" s="6" t="s">
        <v>96</v>
      </c>
      <c r="G4156" s="6"/>
      <c r="H4156" s="6" t="b">
        <v>0</v>
      </c>
      <c r="I4156" s="6" t="b">
        <v>0</v>
      </c>
      <c r="J4156" s="6" t="b">
        <v>0</v>
      </c>
      <c r="K4156" s="106"/>
      <c r="L4156" s="43"/>
      <c r="M4156" s="24"/>
      <c r="N4156" s="6"/>
      <c r="O4156" s="6" t="b">
        <v>0</v>
      </c>
      <c r="P4156" s="6"/>
      <c r="Q4156" s="6"/>
      <c r="R4156" s="6"/>
      <c r="S4156" s="6"/>
      <c r="T4156" s="6"/>
      <c r="U4156" s="6"/>
      <c r="V4156" s="6"/>
      <c r="W4156" s="6"/>
      <c r="X4156" s="6"/>
      <c r="Y4156" s="6"/>
      <c r="Z4156" s="43"/>
      <c r="AA4156" s="43"/>
      <c r="AB4156" s="43" t="s">
        <v>339</v>
      </c>
      <c r="AC4156" s="6" t="s">
        <v>339</v>
      </c>
      <c r="AD4156" s="6"/>
      <c r="AE4156" s="6"/>
      <c r="AF4156" s="6"/>
      <c r="AG4156" s="6"/>
      <c r="AH4156" s="6"/>
      <c r="AI4156" s="6"/>
      <c r="AJ4156" s="6"/>
      <c r="AK4156" s="6"/>
      <c r="AL4156" s="6"/>
      <c r="AM4156" s="6"/>
      <c r="AN4156" s="6"/>
      <c r="AO4156" s="6"/>
      <c r="AP4156" s="6"/>
      <c r="AQ4156" s="6"/>
      <c r="AR4156" s="6"/>
    </row>
    <row r="4157">
      <c r="A4157" s="6"/>
      <c r="B4157" s="6"/>
      <c r="C4157" s="6"/>
      <c r="D4157" s="6"/>
      <c r="E4157" s="6"/>
      <c r="F4157" s="6" t="s">
        <v>96</v>
      </c>
      <c r="G4157" s="6"/>
      <c r="H4157" s="6" t="b">
        <v>0</v>
      </c>
      <c r="I4157" s="6" t="b">
        <v>0</v>
      </c>
      <c r="J4157" s="6" t="b">
        <v>0</v>
      </c>
      <c r="K4157" s="106"/>
      <c r="L4157" s="43"/>
      <c r="M4157" s="24"/>
      <c r="N4157" s="6"/>
      <c r="O4157" s="6" t="b">
        <v>0</v>
      </c>
      <c r="P4157" s="6"/>
      <c r="Q4157" s="6"/>
      <c r="R4157" s="6"/>
      <c r="S4157" s="6"/>
      <c r="T4157" s="6"/>
      <c r="U4157" s="6"/>
      <c r="V4157" s="6"/>
      <c r="W4157" s="6"/>
      <c r="X4157" s="6"/>
      <c r="Y4157" s="6"/>
      <c r="Z4157" s="43"/>
      <c r="AA4157" s="43"/>
      <c r="AB4157" s="43" t="s">
        <v>339</v>
      </c>
      <c r="AC4157" s="6" t="s">
        <v>339</v>
      </c>
      <c r="AD4157" s="6"/>
      <c r="AE4157" s="6"/>
      <c r="AF4157" s="6"/>
      <c r="AG4157" s="6"/>
      <c r="AH4157" s="6"/>
      <c r="AI4157" s="6"/>
      <c r="AJ4157" s="6"/>
      <c r="AK4157" s="6"/>
      <c r="AL4157" s="6"/>
      <c r="AM4157" s="6"/>
      <c r="AN4157" s="6"/>
      <c r="AO4157" s="6"/>
      <c r="AP4157" s="6"/>
      <c r="AQ4157" s="6"/>
      <c r="AR4157" s="6"/>
    </row>
    <row r="4158">
      <c r="A4158" s="6"/>
      <c r="B4158" s="6"/>
      <c r="C4158" s="6"/>
      <c r="D4158" s="6"/>
      <c r="E4158" s="6"/>
      <c r="F4158" s="6" t="s">
        <v>96</v>
      </c>
      <c r="G4158" s="6"/>
      <c r="H4158" s="6" t="b">
        <v>0</v>
      </c>
      <c r="I4158" s="6" t="b">
        <v>0</v>
      </c>
      <c r="J4158" s="6" t="b">
        <v>0</v>
      </c>
      <c r="K4158" s="106"/>
      <c r="L4158" s="43"/>
      <c r="M4158" s="24"/>
      <c r="N4158" s="6"/>
      <c r="O4158" s="6" t="b">
        <v>0</v>
      </c>
      <c r="P4158" s="6"/>
      <c r="Q4158" s="6"/>
      <c r="R4158" s="6"/>
      <c r="S4158" s="6"/>
      <c r="T4158" s="6"/>
      <c r="U4158" s="6"/>
      <c r="V4158" s="6"/>
      <c r="W4158" s="6"/>
      <c r="X4158" s="6"/>
      <c r="Y4158" s="6"/>
      <c r="Z4158" s="43"/>
      <c r="AA4158" s="43"/>
      <c r="AB4158" s="43" t="s">
        <v>339</v>
      </c>
      <c r="AC4158" s="6" t="s">
        <v>339</v>
      </c>
      <c r="AD4158" s="6"/>
      <c r="AE4158" s="6"/>
      <c r="AF4158" s="6"/>
      <c r="AG4158" s="6"/>
      <c r="AH4158" s="6"/>
      <c r="AI4158" s="6"/>
      <c r="AJ4158" s="6"/>
      <c r="AK4158" s="6"/>
      <c r="AL4158" s="6"/>
      <c r="AM4158" s="6"/>
      <c r="AN4158" s="6"/>
      <c r="AO4158" s="6"/>
      <c r="AP4158" s="6"/>
      <c r="AQ4158" s="6"/>
      <c r="AR4158" s="6"/>
    </row>
    <row r="4159">
      <c r="A4159" s="6"/>
      <c r="B4159" s="6"/>
      <c r="C4159" s="6"/>
      <c r="D4159" s="6"/>
      <c r="E4159" s="6"/>
      <c r="F4159" s="6" t="s">
        <v>96</v>
      </c>
      <c r="G4159" s="6"/>
      <c r="H4159" s="6" t="b">
        <v>0</v>
      </c>
      <c r="I4159" s="6" t="b">
        <v>0</v>
      </c>
      <c r="J4159" s="6" t="b">
        <v>0</v>
      </c>
      <c r="K4159" s="106"/>
      <c r="L4159" s="43"/>
      <c r="M4159" s="24"/>
      <c r="N4159" s="6"/>
      <c r="O4159" s="6" t="b">
        <v>0</v>
      </c>
      <c r="P4159" s="6"/>
      <c r="Q4159" s="6"/>
      <c r="R4159" s="6"/>
      <c r="S4159" s="6"/>
      <c r="T4159" s="6"/>
      <c r="U4159" s="6"/>
      <c r="V4159" s="6"/>
      <c r="W4159" s="6"/>
      <c r="X4159" s="6"/>
      <c r="Y4159" s="6"/>
      <c r="Z4159" s="43"/>
      <c r="AA4159" s="43"/>
      <c r="AB4159" s="43" t="s">
        <v>339</v>
      </c>
      <c r="AC4159" s="6" t="s">
        <v>339</v>
      </c>
      <c r="AD4159" s="6"/>
      <c r="AE4159" s="6"/>
      <c r="AF4159" s="6"/>
      <c r="AG4159" s="6"/>
      <c r="AH4159" s="6"/>
      <c r="AI4159" s="6"/>
      <c r="AJ4159" s="6"/>
      <c r="AK4159" s="6"/>
      <c r="AL4159" s="6"/>
      <c r="AM4159" s="6"/>
      <c r="AN4159" s="6"/>
      <c r="AO4159" s="6"/>
      <c r="AP4159" s="6"/>
      <c r="AQ4159" s="6"/>
      <c r="AR4159" s="6"/>
    </row>
    <row r="4160">
      <c r="A4160" s="6"/>
      <c r="B4160" s="6"/>
      <c r="C4160" s="6"/>
      <c r="D4160" s="6"/>
      <c r="E4160" s="6"/>
      <c r="F4160" s="6" t="s">
        <v>96</v>
      </c>
      <c r="G4160" s="6"/>
      <c r="H4160" s="6" t="b">
        <v>0</v>
      </c>
      <c r="I4160" s="6" t="b">
        <v>0</v>
      </c>
      <c r="J4160" s="6" t="b">
        <v>0</v>
      </c>
      <c r="K4160" s="106"/>
      <c r="L4160" s="43"/>
      <c r="M4160" s="24"/>
      <c r="N4160" s="6"/>
      <c r="O4160" s="6" t="b">
        <v>0</v>
      </c>
      <c r="P4160" s="6"/>
      <c r="Q4160" s="6"/>
      <c r="R4160" s="6"/>
      <c r="S4160" s="6"/>
      <c r="T4160" s="6"/>
      <c r="U4160" s="6"/>
      <c r="V4160" s="6"/>
      <c r="W4160" s="6"/>
      <c r="X4160" s="6"/>
      <c r="Y4160" s="6"/>
      <c r="Z4160" s="43"/>
      <c r="AA4160" s="43"/>
      <c r="AB4160" s="43" t="s">
        <v>339</v>
      </c>
      <c r="AC4160" s="6" t="s">
        <v>339</v>
      </c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/>
      <c r="AR4160" s="6"/>
    </row>
    <row r="4161">
      <c r="A4161" s="6"/>
      <c r="B4161" s="6"/>
      <c r="C4161" s="6"/>
      <c r="D4161" s="6"/>
      <c r="E4161" s="6"/>
      <c r="F4161" s="6" t="s">
        <v>96</v>
      </c>
      <c r="G4161" s="6"/>
      <c r="H4161" s="6" t="b">
        <v>0</v>
      </c>
      <c r="I4161" s="6" t="b">
        <v>0</v>
      </c>
      <c r="J4161" s="6" t="b">
        <v>0</v>
      </c>
      <c r="K4161" s="106"/>
      <c r="L4161" s="43"/>
      <c r="M4161" s="24"/>
      <c r="N4161" s="6"/>
      <c r="O4161" s="6" t="b">
        <v>0</v>
      </c>
      <c r="P4161" s="6"/>
      <c r="Q4161" s="6"/>
      <c r="R4161" s="6"/>
      <c r="S4161" s="6"/>
      <c r="T4161" s="6"/>
      <c r="U4161" s="6"/>
      <c r="V4161" s="6"/>
      <c r="W4161" s="6"/>
      <c r="X4161" s="6"/>
      <c r="Y4161" s="6"/>
      <c r="Z4161" s="43"/>
      <c r="AA4161" s="43"/>
      <c r="AB4161" s="43" t="s">
        <v>339</v>
      </c>
      <c r="AC4161" s="6" t="s">
        <v>339</v>
      </c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/>
      <c r="AR4161" s="6"/>
    </row>
    <row r="4162">
      <c r="A4162" s="6"/>
      <c r="B4162" s="6"/>
      <c r="C4162" s="6"/>
      <c r="D4162" s="6"/>
      <c r="E4162" s="6"/>
      <c r="F4162" s="6" t="s">
        <v>96</v>
      </c>
      <c r="G4162" s="6"/>
      <c r="H4162" s="6" t="b">
        <v>0</v>
      </c>
      <c r="I4162" s="6" t="b">
        <v>0</v>
      </c>
      <c r="J4162" s="6" t="b">
        <v>0</v>
      </c>
      <c r="K4162" s="106"/>
      <c r="L4162" s="43"/>
      <c r="M4162" s="24"/>
      <c r="N4162" s="6"/>
      <c r="O4162" s="6" t="b">
        <v>0</v>
      </c>
      <c r="P4162" s="6"/>
      <c r="Q4162" s="6"/>
      <c r="R4162" s="6"/>
      <c r="S4162" s="6"/>
      <c r="T4162" s="6"/>
      <c r="U4162" s="6"/>
      <c r="V4162" s="6"/>
      <c r="W4162" s="6"/>
      <c r="X4162" s="6"/>
      <c r="Y4162" s="6"/>
      <c r="Z4162" s="43"/>
      <c r="AA4162" s="43"/>
      <c r="AB4162" s="43" t="s">
        <v>339</v>
      </c>
      <c r="AC4162" s="6" t="s">
        <v>339</v>
      </c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/>
      <c r="AR4162" s="6"/>
    </row>
    <row r="4163">
      <c r="A4163" s="6"/>
      <c r="B4163" s="6"/>
      <c r="C4163" s="6"/>
      <c r="D4163" s="6"/>
      <c r="E4163" s="6"/>
      <c r="F4163" s="6" t="s">
        <v>96</v>
      </c>
      <c r="G4163" s="6"/>
      <c r="H4163" s="6" t="b">
        <v>0</v>
      </c>
      <c r="I4163" s="6" t="b">
        <v>0</v>
      </c>
      <c r="J4163" s="6" t="b">
        <v>0</v>
      </c>
      <c r="K4163" s="106"/>
      <c r="L4163" s="43"/>
      <c r="M4163" s="24"/>
      <c r="N4163" s="6"/>
      <c r="O4163" s="6" t="b">
        <v>0</v>
      </c>
      <c r="P4163" s="6"/>
      <c r="Q4163" s="6"/>
      <c r="R4163" s="6"/>
      <c r="S4163" s="6"/>
      <c r="T4163" s="6"/>
      <c r="U4163" s="6"/>
      <c r="V4163" s="6"/>
      <c r="W4163" s="6"/>
      <c r="X4163" s="6"/>
      <c r="Y4163" s="6"/>
      <c r="Z4163" s="43"/>
      <c r="AA4163" s="43"/>
      <c r="AB4163" s="43" t="s">
        <v>339</v>
      </c>
      <c r="AC4163" s="6" t="s">
        <v>339</v>
      </c>
      <c r="AD4163" s="6"/>
      <c r="AE4163" s="6"/>
      <c r="AF4163" s="6"/>
      <c r="AG4163" s="6"/>
      <c r="AH4163" s="6"/>
      <c r="AI4163" s="6"/>
      <c r="AJ4163" s="6"/>
      <c r="AK4163" s="6"/>
      <c r="AL4163" s="6"/>
      <c r="AM4163" s="6"/>
      <c r="AN4163" s="6"/>
      <c r="AO4163" s="6"/>
      <c r="AP4163" s="6"/>
      <c r="AQ4163" s="6"/>
      <c r="AR4163" s="6"/>
    </row>
    <row r="4164">
      <c r="A4164" s="6"/>
      <c r="B4164" s="6"/>
      <c r="C4164" s="6"/>
      <c r="D4164" s="6"/>
      <c r="E4164" s="6"/>
      <c r="F4164" s="6" t="s">
        <v>96</v>
      </c>
      <c r="G4164" s="6"/>
      <c r="H4164" s="6" t="b">
        <v>0</v>
      </c>
      <c r="I4164" s="6" t="b">
        <v>0</v>
      </c>
      <c r="J4164" s="6" t="b">
        <v>0</v>
      </c>
      <c r="K4164" s="106"/>
      <c r="L4164" s="43"/>
      <c r="M4164" s="24"/>
      <c r="N4164" s="6"/>
      <c r="O4164" s="6" t="b">
        <v>0</v>
      </c>
      <c r="P4164" s="6"/>
      <c r="Q4164" s="6"/>
      <c r="R4164" s="6"/>
      <c r="S4164" s="6"/>
      <c r="T4164" s="6"/>
      <c r="U4164" s="6"/>
      <c r="V4164" s="6"/>
      <c r="W4164" s="6"/>
      <c r="X4164" s="6"/>
      <c r="Y4164" s="6"/>
      <c r="Z4164" s="43"/>
      <c r="AA4164" s="43"/>
      <c r="AB4164" s="43" t="s">
        <v>339</v>
      </c>
      <c r="AC4164" s="6" t="s">
        <v>339</v>
      </c>
      <c r="AD4164" s="6"/>
      <c r="AE4164" s="6"/>
      <c r="AF4164" s="6"/>
      <c r="AG4164" s="6"/>
      <c r="AH4164" s="6"/>
      <c r="AI4164" s="6"/>
      <c r="AJ4164" s="6"/>
      <c r="AK4164" s="6"/>
      <c r="AL4164" s="6"/>
      <c r="AM4164" s="6"/>
      <c r="AN4164" s="6"/>
      <c r="AO4164" s="6"/>
      <c r="AP4164" s="6"/>
      <c r="AQ4164" s="6"/>
      <c r="AR4164" s="6"/>
    </row>
    <row r="4165">
      <c r="A4165" s="6"/>
      <c r="B4165" s="6"/>
      <c r="C4165" s="6"/>
      <c r="D4165" s="6"/>
      <c r="E4165" s="6"/>
      <c r="F4165" s="6" t="s">
        <v>96</v>
      </c>
      <c r="G4165" s="6"/>
      <c r="H4165" s="6" t="b">
        <v>0</v>
      </c>
      <c r="I4165" s="6" t="b">
        <v>0</v>
      </c>
      <c r="J4165" s="6" t="b">
        <v>0</v>
      </c>
      <c r="K4165" s="106"/>
      <c r="L4165" s="43"/>
      <c r="M4165" s="24"/>
      <c r="N4165" s="6"/>
      <c r="O4165" s="6" t="b">
        <v>0</v>
      </c>
      <c r="P4165" s="6"/>
      <c r="Q4165" s="6"/>
      <c r="R4165" s="6"/>
      <c r="S4165" s="6"/>
      <c r="T4165" s="6"/>
      <c r="U4165" s="6"/>
      <c r="V4165" s="6"/>
      <c r="W4165" s="6"/>
      <c r="X4165" s="6"/>
      <c r="Y4165" s="6"/>
      <c r="Z4165" s="43"/>
      <c r="AA4165" s="43"/>
      <c r="AB4165" s="43" t="s">
        <v>339</v>
      </c>
      <c r="AC4165" s="6" t="s">
        <v>339</v>
      </c>
      <c r="AD4165" s="6"/>
      <c r="AE4165" s="6"/>
      <c r="AF4165" s="6"/>
      <c r="AG4165" s="6"/>
      <c r="AH4165" s="6"/>
      <c r="AI4165" s="6"/>
      <c r="AJ4165" s="6"/>
      <c r="AK4165" s="6"/>
      <c r="AL4165" s="6"/>
      <c r="AM4165" s="6"/>
      <c r="AN4165" s="6"/>
      <c r="AO4165" s="6"/>
      <c r="AP4165" s="6"/>
      <c r="AQ4165" s="6"/>
      <c r="AR4165" s="6"/>
    </row>
    <row r="4166">
      <c r="A4166" s="6"/>
      <c r="B4166" s="6"/>
      <c r="C4166" s="6"/>
      <c r="D4166" s="6"/>
      <c r="E4166" s="6"/>
      <c r="F4166" s="6" t="s">
        <v>96</v>
      </c>
      <c r="G4166" s="6"/>
      <c r="H4166" s="6" t="b">
        <v>0</v>
      </c>
      <c r="I4166" s="6" t="b">
        <v>0</v>
      </c>
      <c r="J4166" s="6" t="b">
        <v>0</v>
      </c>
      <c r="K4166" s="106"/>
      <c r="L4166" s="43"/>
      <c r="M4166" s="24"/>
      <c r="N4166" s="6"/>
      <c r="O4166" s="6" t="b">
        <v>0</v>
      </c>
      <c r="P4166" s="6"/>
      <c r="Q4166" s="6"/>
      <c r="R4166" s="6"/>
      <c r="S4166" s="6"/>
      <c r="T4166" s="6"/>
      <c r="U4166" s="6"/>
      <c r="V4166" s="6"/>
      <c r="W4166" s="6"/>
      <c r="X4166" s="6"/>
      <c r="Y4166" s="6"/>
      <c r="Z4166" s="43"/>
      <c r="AA4166" s="43"/>
      <c r="AB4166" s="43" t="s">
        <v>339</v>
      </c>
      <c r="AC4166" s="6" t="s">
        <v>339</v>
      </c>
      <c r="AD4166" s="6"/>
      <c r="AE4166" s="6"/>
      <c r="AF4166" s="6"/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/>
      <c r="AR4166" s="6"/>
    </row>
    <row r="4167">
      <c r="A4167" s="6"/>
      <c r="B4167" s="6"/>
      <c r="C4167" s="6"/>
      <c r="D4167" s="6"/>
      <c r="E4167" s="6"/>
      <c r="F4167" s="6" t="s">
        <v>96</v>
      </c>
      <c r="G4167" s="6"/>
      <c r="H4167" s="6" t="b">
        <v>0</v>
      </c>
      <c r="I4167" s="6" t="b">
        <v>0</v>
      </c>
      <c r="J4167" s="6" t="b">
        <v>0</v>
      </c>
      <c r="K4167" s="106"/>
      <c r="L4167" s="43"/>
      <c r="M4167" s="24"/>
      <c r="N4167" s="6"/>
      <c r="O4167" s="6" t="b">
        <v>0</v>
      </c>
      <c r="P4167" s="6"/>
      <c r="Q4167" s="6"/>
      <c r="R4167" s="6"/>
      <c r="S4167" s="6"/>
      <c r="T4167" s="6"/>
      <c r="U4167" s="6"/>
      <c r="V4167" s="6"/>
      <c r="W4167" s="6"/>
      <c r="X4167" s="6"/>
      <c r="Y4167" s="6"/>
      <c r="Z4167" s="43"/>
      <c r="AA4167" s="43"/>
      <c r="AB4167" s="43" t="s">
        <v>339</v>
      </c>
      <c r="AC4167" s="6" t="s">
        <v>339</v>
      </c>
      <c r="AD4167" s="6"/>
      <c r="AE4167" s="6"/>
      <c r="AF4167" s="6"/>
      <c r="AG4167" s="6"/>
      <c r="AH4167" s="6"/>
      <c r="AI4167" s="6"/>
      <c r="AJ4167" s="6"/>
      <c r="AK4167" s="6"/>
      <c r="AL4167" s="6"/>
      <c r="AM4167" s="6"/>
      <c r="AN4167" s="6"/>
      <c r="AO4167" s="6"/>
      <c r="AP4167" s="6"/>
      <c r="AQ4167" s="6"/>
      <c r="AR4167" s="6"/>
    </row>
    <row r="4168">
      <c r="A4168" s="6"/>
      <c r="B4168" s="6"/>
      <c r="C4168" s="6"/>
      <c r="D4168" s="6"/>
      <c r="E4168" s="6"/>
      <c r="F4168" s="6" t="s">
        <v>96</v>
      </c>
      <c r="G4168" s="6"/>
      <c r="H4168" s="6" t="b">
        <v>0</v>
      </c>
      <c r="I4168" s="6" t="b">
        <v>0</v>
      </c>
      <c r="J4168" s="6" t="b">
        <v>0</v>
      </c>
      <c r="K4168" s="106"/>
      <c r="L4168" s="43"/>
      <c r="M4168" s="24"/>
      <c r="N4168" s="6"/>
      <c r="O4168" s="6" t="b">
        <v>0</v>
      </c>
      <c r="P4168" s="6"/>
      <c r="Q4168" s="6"/>
      <c r="R4168" s="6"/>
      <c r="S4168" s="6"/>
      <c r="T4168" s="6"/>
      <c r="U4168" s="6"/>
      <c r="V4168" s="6"/>
      <c r="W4168" s="6"/>
      <c r="X4168" s="6"/>
      <c r="Y4168" s="6"/>
      <c r="Z4168" s="43"/>
      <c r="AA4168" s="43"/>
      <c r="AB4168" s="43" t="s">
        <v>339</v>
      </c>
      <c r="AC4168" s="6" t="s">
        <v>339</v>
      </c>
      <c r="AD4168" s="6"/>
      <c r="AE4168" s="6"/>
      <c r="AF4168" s="6"/>
      <c r="AG4168" s="6"/>
      <c r="AH4168" s="6"/>
      <c r="AI4168" s="6"/>
      <c r="AJ4168" s="6"/>
      <c r="AK4168" s="6"/>
      <c r="AL4168" s="6"/>
      <c r="AM4168" s="6"/>
      <c r="AN4168" s="6"/>
      <c r="AO4168" s="6"/>
      <c r="AP4168" s="6"/>
      <c r="AQ4168" s="6"/>
      <c r="AR4168" s="6"/>
    </row>
    <row r="4169">
      <c r="A4169" s="6"/>
      <c r="B4169" s="6"/>
      <c r="C4169" s="6"/>
      <c r="D4169" s="6"/>
      <c r="E4169" s="6"/>
      <c r="F4169" s="6" t="s">
        <v>96</v>
      </c>
      <c r="G4169" s="6"/>
      <c r="H4169" s="6" t="b">
        <v>0</v>
      </c>
      <c r="I4169" s="6" t="b">
        <v>0</v>
      </c>
      <c r="J4169" s="6" t="b">
        <v>0</v>
      </c>
      <c r="K4169" s="106"/>
      <c r="L4169" s="43"/>
      <c r="M4169" s="24"/>
      <c r="N4169" s="6"/>
      <c r="O4169" s="6" t="b">
        <v>0</v>
      </c>
      <c r="P4169" s="6"/>
      <c r="Q4169" s="6"/>
      <c r="R4169" s="6"/>
      <c r="S4169" s="6"/>
      <c r="T4169" s="6"/>
      <c r="U4169" s="6"/>
      <c r="V4169" s="6"/>
      <c r="W4169" s="6"/>
      <c r="X4169" s="6"/>
      <c r="Y4169" s="6"/>
      <c r="Z4169" s="43"/>
      <c r="AA4169" s="43"/>
      <c r="AB4169" s="43" t="s">
        <v>339</v>
      </c>
      <c r="AC4169" s="6" t="s">
        <v>339</v>
      </c>
      <c r="AD4169" s="6"/>
      <c r="AE4169" s="6"/>
      <c r="AF4169" s="6"/>
      <c r="AG4169" s="6"/>
      <c r="AH4169" s="6"/>
      <c r="AI4169" s="6"/>
      <c r="AJ4169" s="6"/>
      <c r="AK4169" s="6"/>
      <c r="AL4169" s="6"/>
      <c r="AM4169" s="6"/>
      <c r="AN4169" s="6"/>
      <c r="AO4169" s="6"/>
      <c r="AP4169" s="6"/>
      <c r="AQ4169" s="6"/>
      <c r="AR4169" s="6"/>
    </row>
    <row r="4170">
      <c r="A4170" s="6"/>
      <c r="B4170" s="6"/>
      <c r="C4170" s="6"/>
      <c r="D4170" s="6"/>
      <c r="E4170" s="6"/>
      <c r="F4170" s="6" t="s">
        <v>96</v>
      </c>
      <c r="G4170" s="6"/>
      <c r="H4170" s="6" t="b">
        <v>0</v>
      </c>
      <c r="I4170" s="6" t="b">
        <v>0</v>
      </c>
      <c r="J4170" s="6" t="b">
        <v>0</v>
      </c>
      <c r="K4170" s="106"/>
      <c r="L4170" s="43"/>
      <c r="M4170" s="24"/>
      <c r="N4170" s="6"/>
      <c r="O4170" s="6" t="b">
        <v>0</v>
      </c>
      <c r="P4170" s="6"/>
      <c r="Q4170" s="6"/>
      <c r="R4170" s="6"/>
      <c r="S4170" s="6"/>
      <c r="T4170" s="6"/>
      <c r="U4170" s="6"/>
      <c r="V4170" s="6"/>
      <c r="W4170" s="6"/>
      <c r="X4170" s="6"/>
      <c r="Y4170" s="6"/>
      <c r="Z4170" s="43"/>
      <c r="AA4170" s="43"/>
      <c r="AB4170" s="43" t="s">
        <v>339</v>
      </c>
      <c r="AC4170" s="6" t="s">
        <v>339</v>
      </c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/>
      <c r="AR4170" s="6"/>
    </row>
    <row r="4171">
      <c r="A4171" s="6"/>
      <c r="B4171" s="6"/>
      <c r="C4171" s="6"/>
      <c r="D4171" s="6"/>
      <c r="E4171" s="6"/>
      <c r="F4171" s="6" t="s">
        <v>96</v>
      </c>
      <c r="G4171" s="6"/>
      <c r="H4171" s="6" t="b">
        <v>0</v>
      </c>
      <c r="I4171" s="6" t="b">
        <v>0</v>
      </c>
      <c r="J4171" s="6" t="b">
        <v>0</v>
      </c>
      <c r="K4171" s="106"/>
      <c r="L4171" s="43"/>
      <c r="M4171" s="24"/>
      <c r="N4171" s="6"/>
      <c r="O4171" s="6" t="b">
        <v>0</v>
      </c>
      <c r="P4171" s="6"/>
      <c r="Q4171" s="6"/>
      <c r="R4171" s="6"/>
      <c r="S4171" s="6"/>
      <c r="T4171" s="6"/>
      <c r="U4171" s="6"/>
      <c r="V4171" s="6"/>
      <c r="W4171" s="6"/>
      <c r="X4171" s="6"/>
      <c r="Y4171" s="6"/>
      <c r="Z4171" s="43"/>
      <c r="AA4171" s="43"/>
      <c r="AB4171" s="43" t="s">
        <v>339</v>
      </c>
      <c r="AC4171" s="6" t="s">
        <v>339</v>
      </c>
      <c r="AD4171" s="6"/>
      <c r="AE4171" s="6"/>
      <c r="AF4171" s="6"/>
      <c r="AG4171" s="6"/>
      <c r="AH4171" s="6"/>
      <c r="AI4171" s="6"/>
      <c r="AJ4171" s="6"/>
      <c r="AK4171" s="6"/>
      <c r="AL4171" s="6"/>
      <c r="AM4171" s="6"/>
      <c r="AN4171" s="6"/>
      <c r="AO4171" s="6"/>
      <c r="AP4171" s="6"/>
      <c r="AQ4171" s="6"/>
      <c r="AR4171" s="6"/>
    </row>
    <row r="4172">
      <c r="A4172" s="6"/>
      <c r="B4172" s="6"/>
      <c r="C4172" s="6"/>
      <c r="D4172" s="6"/>
      <c r="E4172" s="6"/>
      <c r="F4172" s="6" t="s">
        <v>96</v>
      </c>
      <c r="G4172" s="6"/>
      <c r="H4172" s="6" t="b">
        <v>0</v>
      </c>
      <c r="I4172" s="6" t="b">
        <v>0</v>
      </c>
      <c r="J4172" s="6" t="b">
        <v>0</v>
      </c>
      <c r="K4172" s="106"/>
      <c r="L4172" s="43"/>
      <c r="M4172" s="24"/>
      <c r="N4172" s="6"/>
      <c r="O4172" s="6" t="b">
        <v>0</v>
      </c>
      <c r="P4172" s="6"/>
      <c r="Q4172" s="6"/>
      <c r="R4172" s="6"/>
      <c r="S4172" s="6"/>
      <c r="T4172" s="6"/>
      <c r="U4172" s="6"/>
      <c r="V4172" s="6"/>
      <c r="W4172" s="6"/>
      <c r="X4172" s="6"/>
      <c r="Y4172" s="6"/>
      <c r="Z4172" s="43"/>
      <c r="AA4172" s="43"/>
      <c r="AB4172" s="43" t="s">
        <v>339</v>
      </c>
      <c r="AC4172" s="6" t="s">
        <v>339</v>
      </c>
      <c r="AD4172" s="6"/>
      <c r="AE4172" s="6"/>
      <c r="AF4172" s="6"/>
      <c r="AG4172" s="6"/>
      <c r="AH4172" s="6"/>
      <c r="AI4172" s="6"/>
      <c r="AJ4172" s="6"/>
      <c r="AK4172" s="6"/>
      <c r="AL4172" s="6"/>
      <c r="AM4172" s="6"/>
      <c r="AN4172" s="6"/>
      <c r="AO4172" s="6"/>
      <c r="AP4172" s="6"/>
      <c r="AQ4172" s="6"/>
      <c r="AR4172" s="6"/>
    </row>
    <row r="4173">
      <c r="A4173" s="6"/>
      <c r="B4173" s="6"/>
      <c r="C4173" s="6"/>
      <c r="D4173" s="6"/>
      <c r="E4173" s="6"/>
      <c r="F4173" s="6" t="s">
        <v>96</v>
      </c>
      <c r="G4173" s="6"/>
      <c r="H4173" s="6" t="b">
        <v>0</v>
      </c>
      <c r="I4173" s="6" t="b">
        <v>0</v>
      </c>
      <c r="J4173" s="6" t="b">
        <v>0</v>
      </c>
      <c r="K4173" s="106"/>
      <c r="L4173" s="43"/>
      <c r="M4173" s="24"/>
      <c r="N4173" s="6"/>
      <c r="O4173" s="6" t="b">
        <v>0</v>
      </c>
      <c r="P4173" s="6"/>
      <c r="Q4173" s="6"/>
      <c r="R4173" s="6"/>
      <c r="S4173" s="6"/>
      <c r="T4173" s="6"/>
      <c r="U4173" s="6"/>
      <c r="V4173" s="6"/>
      <c r="W4173" s="6"/>
      <c r="X4173" s="6"/>
      <c r="Y4173" s="6"/>
      <c r="Z4173" s="43"/>
      <c r="AA4173" s="43"/>
      <c r="AB4173" s="43" t="s">
        <v>339</v>
      </c>
      <c r="AC4173" s="6" t="s">
        <v>339</v>
      </c>
      <c r="AD4173" s="6"/>
      <c r="AE4173" s="6"/>
      <c r="AF4173" s="6"/>
      <c r="AG4173" s="6"/>
      <c r="AH4173" s="6"/>
      <c r="AI4173" s="6"/>
      <c r="AJ4173" s="6"/>
      <c r="AK4173" s="6"/>
      <c r="AL4173" s="6"/>
      <c r="AM4173" s="6"/>
      <c r="AN4173" s="6"/>
      <c r="AO4173" s="6"/>
      <c r="AP4173" s="6"/>
      <c r="AQ4173" s="6"/>
      <c r="AR4173" s="6"/>
    </row>
    <row r="4174">
      <c r="A4174" s="6"/>
      <c r="B4174" s="6"/>
      <c r="C4174" s="6"/>
      <c r="D4174" s="6"/>
      <c r="E4174" s="6"/>
      <c r="F4174" s="6" t="s">
        <v>96</v>
      </c>
      <c r="G4174" s="6"/>
      <c r="H4174" s="6" t="b">
        <v>0</v>
      </c>
      <c r="I4174" s="6" t="b">
        <v>0</v>
      </c>
      <c r="J4174" s="6" t="b">
        <v>0</v>
      </c>
      <c r="K4174" s="106"/>
      <c r="L4174" s="43"/>
      <c r="M4174" s="24"/>
      <c r="N4174" s="6"/>
      <c r="O4174" s="6" t="b">
        <v>0</v>
      </c>
      <c r="P4174" s="6"/>
      <c r="Q4174" s="6"/>
      <c r="R4174" s="6"/>
      <c r="S4174" s="6"/>
      <c r="T4174" s="6"/>
      <c r="U4174" s="6"/>
      <c r="V4174" s="6"/>
      <c r="W4174" s="6"/>
      <c r="X4174" s="6"/>
      <c r="Y4174" s="6"/>
      <c r="Z4174" s="43"/>
      <c r="AA4174" s="43"/>
      <c r="AB4174" s="43" t="s">
        <v>339</v>
      </c>
      <c r="AC4174" s="6" t="s">
        <v>339</v>
      </c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/>
      <c r="AR4174" s="6"/>
    </row>
    <row r="4175">
      <c r="A4175" s="6"/>
      <c r="B4175" s="6"/>
      <c r="C4175" s="6"/>
      <c r="D4175" s="6"/>
      <c r="E4175" s="6"/>
      <c r="F4175" s="6" t="s">
        <v>96</v>
      </c>
      <c r="G4175" s="6"/>
      <c r="H4175" s="6" t="b">
        <v>0</v>
      </c>
      <c r="I4175" s="6" t="b">
        <v>0</v>
      </c>
      <c r="J4175" s="6" t="b">
        <v>0</v>
      </c>
      <c r="K4175" s="106"/>
      <c r="L4175" s="43"/>
      <c r="M4175" s="24"/>
      <c r="N4175" s="6"/>
      <c r="O4175" s="6" t="b">
        <v>0</v>
      </c>
      <c r="P4175" s="6"/>
      <c r="Q4175" s="6"/>
      <c r="R4175" s="6"/>
      <c r="S4175" s="6"/>
      <c r="T4175" s="6"/>
      <c r="U4175" s="6"/>
      <c r="V4175" s="6"/>
      <c r="W4175" s="6"/>
      <c r="X4175" s="6"/>
      <c r="Y4175" s="6"/>
      <c r="Z4175" s="43"/>
      <c r="AA4175" s="43"/>
      <c r="AB4175" s="43" t="s">
        <v>339</v>
      </c>
      <c r="AC4175" s="6" t="s">
        <v>339</v>
      </c>
      <c r="AD4175" s="6"/>
      <c r="AE4175" s="6"/>
      <c r="AF4175" s="6"/>
      <c r="AG4175" s="6"/>
      <c r="AH4175" s="6"/>
      <c r="AI4175" s="6"/>
      <c r="AJ4175" s="6"/>
      <c r="AK4175" s="6"/>
      <c r="AL4175" s="6"/>
      <c r="AM4175" s="6"/>
      <c r="AN4175" s="6"/>
      <c r="AO4175" s="6"/>
      <c r="AP4175" s="6"/>
      <c r="AQ4175" s="6"/>
      <c r="AR4175" s="6"/>
    </row>
    <row r="4176">
      <c r="A4176" s="6"/>
      <c r="B4176" s="6"/>
      <c r="C4176" s="6"/>
      <c r="D4176" s="6"/>
      <c r="E4176" s="6"/>
      <c r="F4176" s="6" t="s">
        <v>96</v>
      </c>
      <c r="G4176" s="6"/>
      <c r="H4176" s="6" t="b">
        <v>0</v>
      </c>
      <c r="I4176" s="6" t="b">
        <v>0</v>
      </c>
      <c r="J4176" s="6" t="b">
        <v>0</v>
      </c>
      <c r="K4176" s="106"/>
      <c r="L4176" s="43"/>
      <c r="M4176" s="24"/>
      <c r="N4176" s="6"/>
      <c r="O4176" s="6" t="b">
        <v>0</v>
      </c>
      <c r="P4176" s="6"/>
      <c r="Q4176" s="6"/>
      <c r="R4176" s="6"/>
      <c r="S4176" s="6"/>
      <c r="T4176" s="6"/>
      <c r="U4176" s="6"/>
      <c r="V4176" s="6"/>
      <c r="W4176" s="6"/>
      <c r="X4176" s="6"/>
      <c r="Y4176" s="6"/>
      <c r="Z4176" s="43"/>
      <c r="AA4176" s="43"/>
      <c r="AB4176" s="43" t="s">
        <v>339</v>
      </c>
      <c r="AC4176" s="6" t="s">
        <v>339</v>
      </c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</row>
    <row r="4177">
      <c r="A4177" s="6"/>
      <c r="B4177" s="6"/>
      <c r="C4177" s="6"/>
      <c r="D4177" s="6"/>
      <c r="E4177" s="6"/>
      <c r="F4177" s="6" t="s">
        <v>96</v>
      </c>
      <c r="G4177" s="6"/>
      <c r="H4177" s="6" t="b">
        <v>0</v>
      </c>
      <c r="I4177" s="6" t="b">
        <v>0</v>
      </c>
      <c r="J4177" s="6" t="b">
        <v>0</v>
      </c>
      <c r="K4177" s="106"/>
      <c r="L4177" s="43"/>
      <c r="M4177" s="24"/>
      <c r="N4177" s="6"/>
      <c r="O4177" s="6" t="b">
        <v>0</v>
      </c>
      <c r="P4177" s="6"/>
      <c r="Q4177" s="6"/>
      <c r="R4177" s="6"/>
      <c r="S4177" s="6"/>
      <c r="T4177" s="6"/>
      <c r="U4177" s="6"/>
      <c r="V4177" s="6"/>
      <c r="W4177" s="6"/>
      <c r="X4177" s="6"/>
      <c r="Y4177" s="6"/>
      <c r="Z4177" s="43"/>
      <c r="AA4177" s="43"/>
      <c r="AB4177" s="43" t="s">
        <v>339</v>
      </c>
      <c r="AC4177" s="6" t="s">
        <v>339</v>
      </c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/>
      <c r="AR4177" s="6"/>
    </row>
    <row r="4178">
      <c r="A4178" s="6"/>
      <c r="B4178" s="6"/>
      <c r="C4178" s="6"/>
      <c r="D4178" s="6"/>
      <c r="E4178" s="6"/>
      <c r="F4178" s="6" t="s">
        <v>96</v>
      </c>
      <c r="G4178" s="6"/>
      <c r="H4178" s="6" t="b">
        <v>0</v>
      </c>
      <c r="I4178" s="6" t="b">
        <v>0</v>
      </c>
      <c r="J4178" s="6" t="b">
        <v>0</v>
      </c>
      <c r="K4178" s="106"/>
      <c r="L4178" s="43"/>
      <c r="M4178" s="24"/>
      <c r="N4178" s="6"/>
      <c r="O4178" s="6" t="b">
        <v>0</v>
      </c>
      <c r="P4178" s="6"/>
      <c r="Q4178" s="6"/>
      <c r="R4178" s="6"/>
      <c r="S4178" s="6"/>
      <c r="T4178" s="6"/>
      <c r="U4178" s="6"/>
      <c r="V4178" s="6"/>
      <c r="W4178" s="6"/>
      <c r="X4178" s="6"/>
      <c r="Y4178" s="6"/>
      <c r="Z4178" s="43"/>
      <c r="AA4178" s="43"/>
      <c r="AB4178" s="43" t="s">
        <v>339</v>
      </c>
      <c r="AC4178" s="6" t="s">
        <v>339</v>
      </c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</row>
    <row r="4179">
      <c r="A4179" s="6"/>
      <c r="B4179" s="6"/>
      <c r="C4179" s="6"/>
      <c r="D4179" s="6"/>
      <c r="E4179" s="6"/>
      <c r="F4179" s="6" t="s">
        <v>96</v>
      </c>
      <c r="G4179" s="6"/>
      <c r="H4179" s="6" t="b">
        <v>0</v>
      </c>
      <c r="I4179" s="6" t="b">
        <v>0</v>
      </c>
      <c r="J4179" s="6" t="b">
        <v>0</v>
      </c>
      <c r="K4179" s="106"/>
      <c r="L4179" s="43"/>
      <c r="M4179" s="24"/>
      <c r="N4179" s="6"/>
      <c r="O4179" s="6" t="b">
        <v>0</v>
      </c>
      <c r="P4179" s="6"/>
      <c r="Q4179" s="6"/>
      <c r="R4179" s="6"/>
      <c r="S4179" s="6"/>
      <c r="T4179" s="6"/>
      <c r="U4179" s="6"/>
      <c r="V4179" s="6"/>
      <c r="W4179" s="6"/>
      <c r="X4179" s="6"/>
      <c r="Y4179" s="6"/>
      <c r="Z4179" s="43"/>
      <c r="AA4179" s="43"/>
      <c r="AB4179" s="43" t="s">
        <v>339</v>
      </c>
      <c r="AC4179" s="6" t="s">
        <v>339</v>
      </c>
      <c r="AD4179" s="6"/>
      <c r="AE4179" s="6"/>
      <c r="AF4179" s="6"/>
      <c r="AG4179" s="6"/>
      <c r="AH4179" s="6"/>
      <c r="AI4179" s="6"/>
      <c r="AJ4179" s="6"/>
      <c r="AK4179" s="6"/>
      <c r="AL4179" s="6"/>
      <c r="AM4179" s="6"/>
      <c r="AN4179" s="6"/>
      <c r="AO4179" s="6"/>
      <c r="AP4179" s="6"/>
      <c r="AQ4179" s="6"/>
      <c r="AR4179" s="6"/>
    </row>
    <row r="4180">
      <c r="A4180" s="6"/>
      <c r="B4180" s="6"/>
      <c r="C4180" s="6"/>
      <c r="D4180" s="6"/>
      <c r="E4180" s="6"/>
      <c r="F4180" s="6" t="s">
        <v>96</v>
      </c>
      <c r="G4180" s="6"/>
      <c r="H4180" s="6" t="b">
        <v>0</v>
      </c>
      <c r="I4180" s="6" t="b">
        <v>0</v>
      </c>
      <c r="J4180" s="6" t="b">
        <v>0</v>
      </c>
      <c r="K4180" s="106"/>
      <c r="L4180" s="43"/>
      <c r="M4180" s="24"/>
      <c r="N4180" s="6"/>
      <c r="O4180" s="6" t="b">
        <v>0</v>
      </c>
      <c r="P4180" s="6"/>
      <c r="Q4180" s="6"/>
      <c r="R4180" s="6"/>
      <c r="S4180" s="6"/>
      <c r="T4180" s="6"/>
      <c r="U4180" s="6"/>
      <c r="V4180" s="6"/>
      <c r="W4180" s="6"/>
      <c r="X4180" s="6"/>
      <c r="Y4180" s="6"/>
      <c r="Z4180" s="43"/>
      <c r="AA4180" s="43"/>
      <c r="AB4180" s="43" t="s">
        <v>339</v>
      </c>
      <c r="AC4180" s="6" t="s">
        <v>339</v>
      </c>
      <c r="AD4180" s="6"/>
      <c r="AE4180" s="6"/>
      <c r="AF4180" s="6"/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/>
      <c r="AR4180" s="6"/>
    </row>
    <row r="4181">
      <c r="A4181" s="6"/>
      <c r="B4181" s="6"/>
      <c r="C4181" s="6"/>
      <c r="D4181" s="6"/>
      <c r="E4181" s="6"/>
      <c r="F4181" s="6" t="s">
        <v>96</v>
      </c>
      <c r="G4181" s="6"/>
      <c r="H4181" s="6" t="b">
        <v>0</v>
      </c>
      <c r="I4181" s="6" t="b">
        <v>0</v>
      </c>
      <c r="J4181" s="6" t="b">
        <v>0</v>
      </c>
      <c r="K4181" s="106"/>
      <c r="L4181" s="43"/>
      <c r="M4181" s="24"/>
      <c r="N4181" s="6"/>
      <c r="O4181" s="6" t="b">
        <v>0</v>
      </c>
      <c r="P4181" s="6"/>
      <c r="Q4181" s="6"/>
      <c r="R4181" s="6"/>
      <c r="S4181" s="6"/>
      <c r="T4181" s="6"/>
      <c r="U4181" s="6"/>
      <c r="V4181" s="6"/>
      <c r="W4181" s="6"/>
      <c r="X4181" s="6"/>
      <c r="Y4181" s="6"/>
      <c r="Z4181" s="43"/>
      <c r="AA4181" s="43"/>
      <c r="AB4181" s="43" t="s">
        <v>339</v>
      </c>
      <c r="AC4181" s="6" t="s">
        <v>339</v>
      </c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</row>
    <row r="4182">
      <c r="A4182" s="6"/>
      <c r="B4182" s="6"/>
      <c r="C4182" s="6"/>
      <c r="D4182" s="6"/>
      <c r="E4182" s="6"/>
      <c r="F4182" s="6" t="s">
        <v>96</v>
      </c>
      <c r="G4182" s="6"/>
      <c r="H4182" s="6" t="b">
        <v>0</v>
      </c>
      <c r="I4182" s="6" t="b">
        <v>0</v>
      </c>
      <c r="J4182" s="6" t="b">
        <v>0</v>
      </c>
      <c r="K4182" s="106"/>
      <c r="L4182" s="43"/>
      <c r="M4182" s="24"/>
      <c r="N4182" s="6"/>
      <c r="O4182" s="6" t="b">
        <v>0</v>
      </c>
      <c r="P4182" s="6"/>
      <c r="Q4182" s="6"/>
      <c r="R4182" s="6"/>
      <c r="S4182" s="6"/>
      <c r="T4182" s="6"/>
      <c r="U4182" s="6"/>
      <c r="V4182" s="6"/>
      <c r="W4182" s="6"/>
      <c r="X4182" s="6"/>
      <c r="Y4182" s="6"/>
      <c r="Z4182" s="43"/>
      <c r="AA4182" s="43"/>
      <c r="AB4182" s="43" t="s">
        <v>339</v>
      </c>
      <c r="AC4182" s="6" t="s">
        <v>339</v>
      </c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</row>
    <row r="4183">
      <c r="A4183" s="6"/>
      <c r="B4183" s="6"/>
      <c r="C4183" s="6"/>
      <c r="D4183" s="6"/>
      <c r="E4183" s="6"/>
      <c r="F4183" s="6" t="s">
        <v>96</v>
      </c>
      <c r="G4183" s="6"/>
      <c r="H4183" s="6" t="b">
        <v>0</v>
      </c>
      <c r="I4183" s="6" t="b">
        <v>0</v>
      </c>
      <c r="J4183" s="6" t="b">
        <v>0</v>
      </c>
      <c r="K4183" s="106"/>
      <c r="L4183" s="43"/>
      <c r="M4183" s="24"/>
      <c r="N4183" s="6"/>
      <c r="O4183" s="6" t="b">
        <v>0</v>
      </c>
      <c r="P4183" s="6"/>
      <c r="Q4183" s="6"/>
      <c r="R4183" s="6"/>
      <c r="S4183" s="6"/>
      <c r="T4183" s="6"/>
      <c r="U4183" s="6"/>
      <c r="V4183" s="6"/>
      <c r="W4183" s="6"/>
      <c r="X4183" s="6"/>
      <c r="Y4183" s="6"/>
      <c r="Z4183" s="43"/>
      <c r="AA4183" s="43"/>
      <c r="AB4183" s="43" t="s">
        <v>339</v>
      </c>
      <c r="AC4183" s="6" t="s">
        <v>339</v>
      </c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</row>
    <row r="4184">
      <c r="A4184" s="6"/>
      <c r="B4184" s="6"/>
      <c r="C4184" s="6"/>
      <c r="D4184" s="6"/>
      <c r="E4184" s="6"/>
      <c r="F4184" s="6" t="s">
        <v>96</v>
      </c>
      <c r="G4184" s="6"/>
      <c r="H4184" s="6" t="b">
        <v>0</v>
      </c>
      <c r="I4184" s="6" t="b">
        <v>0</v>
      </c>
      <c r="J4184" s="6" t="b">
        <v>0</v>
      </c>
      <c r="K4184" s="106"/>
      <c r="L4184" s="43"/>
      <c r="M4184" s="24"/>
      <c r="N4184" s="6"/>
      <c r="O4184" s="6" t="b">
        <v>0</v>
      </c>
      <c r="P4184" s="6"/>
      <c r="Q4184" s="6"/>
      <c r="R4184" s="6"/>
      <c r="S4184" s="6"/>
      <c r="T4184" s="6"/>
      <c r="U4184" s="6"/>
      <c r="V4184" s="6"/>
      <c r="W4184" s="6"/>
      <c r="X4184" s="6"/>
      <c r="Y4184" s="6"/>
      <c r="Z4184" s="43"/>
      <c r="AA4184" s="43"/>
      <c r="AB4184" s="43" t="s">
        <v>339</v>
      </c>
      <c r="AC4184" s="6" t="s">
        <v>339</v>
      </c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</row>
    <row r="4185">
      <c r="A4185" s="6"/>
      <c r="B4185" s="6"/>
      <c r="C4185" s="6"/>
      <c r="D4185" s="6"/>
      <c r="E4185" s="6"/>
      <c r="F4185" s="6" t="s">
        <v>96</v>
      </c>
      <c r="G4185" s="6"/>
      <c r="H4185" s="6" t="b">
        <v>0</v>
      </c>
      <c r="I4185" s="6" t="b">
        <v>0</v>
      </c>
      <c r="J4185" s="6" t="b">
        <v>0</v>
      </c>
      <c r="K4185" s="106"/>
      <c r="L4185" s="43"/>
      <c r="M4185" s="24"/>
      <c r="N4185" s="6"/>
      <c r="O4185" s="6" t="b">
        <v>0</v>
      </c>
      <c r="P4185" s="6"/>
      <c r="Q4185" s="6"/>
      <c r="R4185" s="6"/>
      <c r="S4185" s="6"/>
      <c r="T4185" s="6"/>
      <c r="U4185" s="6"/>
      <c r="V4185" s="6"/>
      <c r="W4185" s="6"/>
      <c r="X4185" s="6"/>
      <c r="Y4185" s="6"/>
      <c r="Z4185" s="43"/>
      <c r="AA4185" s="43"/>
      <c r="AB4185" s="43" t="s">
        <v>339</v>
      </c>
      <c r="AC4185" s="6" t="s">
        <v>339</v>
      </c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</row>
    <row r="4186">
      <c r="A4186" s="6"/>
      <c r="B4186" s="6"/>
      <c r="C4186" s="6"/>
      <c r="D4186" s="6"/>
      <c r="E4186" s="6"/>
      <c r="F4186" s="6" t="s">
        <v>96</v>
      </c>
      <c r="G4186" s="6"/>
      <c r="H4186" s="6" t="b">
        <v>0</v>
      </c>
      <c r="I4186" s="6" t="b">
        <v>0</v>
      </c>
      <c r="J4186" s="6" t="b">
        <v>0</v>
      </c>
      <c r="K4186" s="106"/>
      <c r="L4186" s="43"/>
      <c r="M4186" s="24"/>
      <c r="N4186" s="6"/>
      <c r="O4186" s="6" t="b">
        <v>0</v>
      </c>
      <c r="P4186" s="6"/>
      <c r="Q4186" s="6"/>
      <c r="R4186" s="6"/>
      <c r="S4186" s="6"/>
      <c r="T4186" s="6"/>
      <c r="U4186" s="6"/>
      <c r="V4186" s="6"/>
      <c r="W4186" s="6"/>
      <c r="X4186" s="6"/>
      <c r="Y4186" s="6"/>
      <c r="Z4186" s="43"/>
      <c r="AA4186" s="43"/>
      <c r="AB4186" s="43" t="s">
        <v>339</v>
      </c>
      <c r="AC4186" s="6" t="s">
        <v>339</v>
      </c>
      <c r="AD4186" s="6"/>
      <c r="AE4186" s="6"/>
      <c r="AF4186" s="6"/>
      <c r="AG4186" s="6"/>
      <c r="AH4186" s="6"/>
      <c r="AI4186" s="6"/>
      <c r="AJ4186" s="6"/>
      <c r="AK4186" s="6"/>
      <c r="AL4186" s="6"/>
      <c r="AM4186" s="6"/>
      <c r="AN4186" s="6"/>
      <c r="AO4186" s="6"/>
      <c r="AP4186" s="6"/>
      <c r="AQ4186" s="6"/>
      <c r="AR4186" s="6"/>
    </row>
    <row r="4187">
      <c r="A4187" s="6"/>
      <c r="B4187" s="6"/>
      <c r="C4187" s="6"/>
      <c r="D4187" s="6"/>
      <c r="E4187" s="6"/>
      <c r="F4187" s="6" t="s">
        <v>96</v>
      </c>
      <c r="G4187" s="6"/>
      <c r="H4187" s="6" t="b">
        <v>0</v>
      </c>
      <c r="I4187" s="6" t="b">
        <v>0</v>
      </c>
      <c r="J4187" s="6" t="b">
        <v>0</v>
      </c>
      <c r="K4187" s="106"/>
      <c r="L4187" s="43"/>
      <c r="M4187" s="24"/>
      <c r="N4187" s="6"/>
      <c r="O4187" s="6" t="b">
        <v>0</v>
      </c>
      <c r="P4187" s="6"/>
      <c r="Q4187" s="6"/>
      <c r="R4187" s="6"/>
      <c r="S4187" s="6"/>
      <c r="T4187" s="6"/>
      <c r="U4187" s="6"/>
      <c r="V4187" s="6"/>
      <c r="W4187" s="6"/>
      <c r="X4187" s="6"/>
      <c r="Y4187" s="6"/>
      <c r="Z4187" s="43"/>
      <c r="AA4187" s="43"/>
      <c r="AB4187" s="43" t="s">
        <v>339</v>
      </c>
      <c r="AC4187" s="6" t="s">
        <v>339</v>
      </c>
      <c r="AD4187" s="6"/>
      <c r="AE4187" s="6"/>
      <c r="AF4187" s="6"/>
      <c r="AG4187" s="6"/>
      <c r="AH4187" s="6"/>
      <c r="AI4187" s="6"/>
      <c r="AJ4187" s="6"/>
      <c r="AK4187" s="6"/>
      <c r="AL4187" s="6"/>
      <c r="AM4187" s="6"/>
      <c r="AN4187" s="6"/>
      <c r="AO4187" s="6"/>
      <c r="AP4187" s="6"/>
      <c r="AQ4187" s="6"/>
      <c r="AR4187" s="6"/>
    </row>
    <row r="4188">
      <c r="A4188" s="6"/>
      <c r="B4188" s="6"/>
      <c r="C4188" s="6"/>
      <c r="D4188" s="6"/>
      <c r="E4188" s="6"/>
      <c r="F4188" s="6" t="s">
        <v>96</v>
      </c>
      <c r="G4188" s="6"/>
      <c r="H4188" s="6" t="b">
        <v>0</v>
      </c>
      <c r="I4188" s="6" t="b">
        <v>0</v>
      </c>
      <c r="J4188" s="6" t="b">
        <v>0</v>
      </c>
      <c r="K4188" s="106"/>
      <c r="L4188" s="43"/>
      <c r="M4188" s="24"/>
      <c r="N4188" s="6"/>
      <c r="O4188" s="6" t="b">
        <v>0</v>
      </c>
      <c r="P4188" s="6"/>
      <c r="Q4188" s="6"/>
      <c r="R4188" s="6"/>
      <c r="S4188" s="6"/>
      <c r="T4188" s="6"/>
      <c r="U4188" s="6"/>
      <c r="V4188" s="6"/>
      <c r="W4188" s="6"/>
      <c r="X4188" s="6"/>
      <c r="Y4188" s="6"/>
      <c r="Z4188" s="43"/>
      <c r="AA4188" s="43"/>
      <c r="AB4188" s="43" t="s">
        <v>339</v>
      </c>
      <c r="AC4188" s="6" t="s">
        <v>339</v>
      </c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</row>
    <row r="4189">
      <c r="A4189" s="6"/>
      <c r="B4189" s="6"/>
      <c r="C4189" s="6"/>
      <c r="D4189" s="6"/>
      <c r="E4189" s="6"/>
      <c r="F4189" s="6" t="s">
        <v>96</v>
      </c>
      <c r="G4189" s="6"/>
      <c r="H4189" s="6" t="b">
        <v>0</v>
      </c>
      <c r="I4189" s="6" t="b">
        <v>0</v>
      </c>
      <c r="J4189" s="6" t="b">
        <v>0</v>
      </c>
      <c r="K4189" s="106"/>
      <c r="L4189" s="43"/>
      <c r="M4189" s="24"/>
      <c r="N4189" s="6"/>
      <c r="O4189" s="6" t="b">
        <v>0</v>
      </c>
      <c r="P4189" s="6"/>
      <c r="Q4189" s="6"/>
      <c r="R4189" s="6"/>
      <c r="S4189" s="6"/>
      <c r="T4189" s="6"/>
      <c r="U4189" s="6"/>
      <c r="V4189" s="6"/>
      <c r="W4189" s="6"/>
      <c r="X4189" s="6"/>
      <c r="Y4189" s="6"/>
      <c r="Z4189" s="43"/>
      <c r="AA4189" s="43"/>
      <c r="AB4189" s="43" t="s">
        <v>339</v>
      </c>
      <c r="AC4189" s="6" t="s">
        <v>339</v>
      </c>
      <c r="AD4189" s="6"/>
      <c r="AE4189" s="6"/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/>
      <c r="AR4189" s="6"/>
    </row>
    <row r="4190">
      <c r="A4190" s="6"/>
      <c r="B4190" s="6"/>
      <c r="C4190" s="6"/>
      <c r="D4190" s="6"/>
      <c r="E4190" s="6"/>
      <c r="F4190" s="6" t="s">
        <v>96</v>
      </c>
      <c r="G4190" s="6"/>
      <c r="H4190" s="6" t="b">
        <v>0</v>
      </c>
      <c r="I4190" s="6" t="b">
        <v>0</v>
      </c>
      <c r="J4190" s="6" t="b">
        <v>0</v>
      </c>
      <c r="K4190" s="106"/>
      <c r="L4190" s="43"/>
      <c r="M4190" s="24"/>
      <c r="N4190" s="6"/>
      <c r="O4190" s="6" t="b">
        <v>0</v>
      </c>
      <c r="P4190" s="6"/>
      <c r="Q4190" s="6"/>
      <c r="R4190" s="6"/>
      <c r="S4190" s="6"/>
      <c r="T4190" s="6"/>
      <c r="U4190" s="6"/>
      <c r="V4190" s="6"/>
      <c r="W4190" s="6"/>
      <c r="X4190" s="6"/>
      <c r="Y4190" s="6"/>
      <c r="Z4190" s="43"/>
      <c r="AA4190" s="43"/>
      <c r="AB4190" s="43" t="s">
        <v>339</v>
      </c>
      <c r="AC4190" s="6" t="s">
        <v>339</v>
      </c>
      <c r="AD4190" s="6"/>
      <c r="AE4190" s="6"/>
      <c r="AF4190" s="6"/>
      <c r="AG4190" s="6"/>
      <c r="AH4190" s="6"/>
      <c r="AI4190" s="6"/>
      <c r="AJ4190" s="6"/>
      <c r="AK4190" s="6"/>
      <c r="AL4190" s="6"/>
      <c r="AM4190" s="6"/>
      <c r="AN4190" s="6"/>
      <c r="AO4190" s="6"/>
      <c r="AP4190" s="6"/>
      <c r="AQ4190" s="6"/>
      <c r="AR4190" s="6"/>
    </row>
    <row r="4191">
      <c r="A4191" s="6"/>
      <c r="B4191" s="6"/>
      <c r="C4191" s="6"/>
      <c r="D4191" s="6"/>
      <c r="E4191" s="6"/>
      <c r="F4191" s="6" t="s">
        <v>96</v>
      </c>
      <c r="G4191" s="6"/>
      <c r="H4191" s="6" t="b">
        <v>0</v>
      </c>
      <c r="I4191" s="6" t="b">
        <v>0</v>
      </c>
      <c r="J4191" s="6" t="b">
        <v>0</v>
      </c>
      <c r="K4191" s="106"/>
      <c r="L4191" s="43"/>
      <c r="M4191" s="24"/>
      <c r="N4191" s="6"/>
      <c r="O4191" s="6" t="b">
        <v>0</v>
      </c>
      <c r="P4191" s="6"/>
      <c r="Q4191" s="6"/>
      <c r="R4191" s="6"/>
      <c r="S4191" s="6"/>
      <c r="T4191" s="6"/>
      <c r="U4191" s="6"/>
      <c r="V4191" s="6"/>
      <c r="W4191" s="6"/>
      <c r="X4191" s="6"/>
      <c r="Y4191" s="6"/>
      <c r="Z4191" s="43"/>
      <c r="AA4191" s="43"/>
      <c r="AB4191" s="43" t="s">
        <v>339</v>
      </c>
      <c r="AC4191" s="6" t="s">
        <v>339</v>
      </c>
      <c r="AD4191" s="6"/>
      <c r="AE4191" s="6"/>
      <c r="AF4191" s="6"/>
      <c r="AG4191" s="6"/>
      <c r="AH4191" s="6"/>
      <c r="AI4191" s="6"/>
      <c r="AJ4191" s="6"/>
      <c r="AK4191" s="6"/>
      <c r="AL4191" s="6"/>
      <c r="AM4191" s="6"/>
      <c r="AN4191" s="6"/>
      <c r="AO4191" s="6"/>
      <c r="AP4191" s="6"/>
      <c r="AQ4191" s="6"/>
      <c r="AR4191" s="6"/>
    </row>
    <row r="4192">
      <c r="A4192" s="6"/>
      <c r="B4192" s="6"/>
      <c r="C4192" s="6"/>
      <c r="D4192" s="6"/>
      <c r="E4192" s="6"/>
      <c r="F4192" s="6" t="s">
        <v>96</v>
      </c>
      <c r="G4192" s="6"/>
      <c r="H4192" s="6" t="b">
        <v>0</v>
      </c>
      <c r="I4192" s="6" t="b">
        <v>0</v>
      </c>
      <c r="J4192" s="6" t="b">
        <v>0</v>
      </c>
      <c r="K4192" s="106"/>
      <c r="L4192" s="43"/>
      <c r="M4192" s="24"/>
      <c r="N4192" s="6"/>
      <c r="O4192" s="6" t="b">
        <v>0</v>
      </c>
      <c r="P4192" s="6"/>
      <c r="Q4192" s="6"/>
      <c r="R4192" s="6"/>
      <c r="S4192" s="6"/>
      <c r="T4192" s="6"/>
      <c r="U4192" s="6"/>
      <c r="V4192" s="6"/>
      <c r="W4192" s="6"/>
      <c r="X4192" s="6"/>
      <c r="Y4192" s="6"/>
      <c r="Z4192" s="43"/>
      <c r="AA4192" s="43"/>
      <c r="AB4192" s="43" t="s">
        <v>339</v>
      </c>
      <c r="AC4192" s="6" t="s">
        <v>339</v>
      </c>
      <c r="AD4192" s="6"/>
      <c r="AE4192" s="6"/>
      <c r="AF4192" s="6"/>
      <c r="AG4192" s="6"/>
      <c r="AH4192" s="6"/>
      <c r="AI4192" s="6"/>
      <c r="AJ4192" s="6"/>
      <c r="AK4192" s="6"/>
      <c r="AL4192" s="6"/>
      <c r="AM4192" s="6"/>
      <c r="AN4192" s="6"/>
      <c r="AO4192" s="6"/>
      <c r="AP4192" s="6"/>
      <c r="AQ4192" s="6"/>
      <c r="AR4192" s="6"/>
    </row>
    <row r="4193">
      <c r="A4193" s="6"/>
      <c r="B4193" s="6"/>
      <c r="C4193" s="6"/>
      <c r="D4193" s="6"/>
      <c r="E4193" s="6"/>
      <c r="F4193" s="6" t="s">
        <v>96</v>
      </c>
      <c r="G4193" s="6"/>
      <c r="H4193" s="6" t="b">
        <v>0</v>
      </c>
      <c r="I4193" s="6" t="b">
        <v>0</v>
      </c>
      <c r="J4193" s="6" t="b">
        <v>0</v>
      </c>
      <c r="K4193" s="106"/>
      <c r="L4193" s="43"/>
      <c r="M4193" s="24"/>
      <c r="N4193" s="6"/>
      <c r="O4193" s="6" t="b">
        <v>0</v>
      </c>
      <c r="P4193" s="6"/>
      <c r="Q4193" s="6"/>
      <c r="R4193" s="6"/>
      <c r="S4193" s="6"/>
      <c r="T4193" s="6"/>
      <c r="U4193" s="6"/>
      <c r="V4193" s="6"/>
      <c r="W4193" s="6"/>
      <c r="X4193" s="6"/>
      <c r="Y4193" s="6"/>
      <c r="Z4193" s="43"/>
      <c r="AA4193" s="43"/>
      <c r="AB4193" s="43" t="s">
        <v>339</v>
      </c>
      <c r="AC4193" s="6" t="s">
        <v>339</v>
      </c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</row>
    <row r="4194">
      <c r="A4194" s="6"/>
      <c r="B4194" s="6"/>
      <c r="C4194" s="6"/>
      <c r="D4194" s="6"/>
      <c r="E4194" s="6"/>
      <c r="F4194" s="6" t="s">
        <v>96</v>
      </c>
      <c r="G4194" s="6"/>
      <c r="H4194" s="6" t="b">
        <v>0</v>
      </c>
      <c r="I4194" s="6" t="b">
        <v>0</v>
      </c>
      <c r="J4194" s="6" t="b">
        <v>0</v>
      </c>
      <c r="K4194" s="106"/>
      <c r="L4194" s="43"/>
      <c r="M4194" s="24"/>
      <c r="N4194" s="6"/>
      <c r="O4194" s="6" t="b">
        <v>0</v>
      </c>
      <c r="P4194" s="6"/>
      <c r="Q4194" s="6"/>
      <c r="R4194" s="6"/>
      <c r="S4194" s="6"/>
      <c r="T4194" s="6"/>
      <c r="U4194" s="6"/>
      <c r="V4194" s="6"/>
      <c r="W4194" s="6"/>
      <c r="X4194" s="6"/>
      <c r="Y4194" s="6"/>
      <c r="Z4194" s="43"/>
      <c r="AA4194" s="43"/>
      <c r="AB4194" s="43" t="s">
        <v>339</v>
      </c>
      <c r="AC4194" s="6" t="s">
        <v>339</v>
      </c>
      <c r="AD4194" s="6"/>
      <c r="AE4194" s="6"/>
      <c r="AF4194" s="6"/>
      <c r="AG4194" s="6"/>
      <c r="AH4194" s="6"/>
      <c r="AI4194" s="6"/>
      <c r="AJ4194" s="6"/>
      <c r="AK4194" s="6"/>
      <c r="AL4194" s="6"/>
      <c r="AM4194" s="6"/>
      <c r="AN4194" s="6"/>
      <c r="AO4194" s="6"/>
      <c r="AP4194" s="6"/>
      <c r="AQ4194" s="6"/>
      <c r="AR4194" s="6"/>
    </row>
    <row r="4195">
      <c r="A4195" s="6"/>
      <c r="B4195" s="6"/>
      <c r="C4195" s="6"/>
      <c r="D4195" s="6"/>
      <c r="E4195" s="6"/>
      <c r="F4195" s="6" t="s">
        <v>96</v>
      </c>
      <c r="G4195" s="6"/>
      <c r="H4195" s="6" t="b">
        <v>0</v>
      </c>
      <c r="I4195" s="6" t="b">
        <v>0</v>
      </c>
      <c r="J4195" s="6" t="b">
        <v>0</v>
      </c>
      <c r="K4195" s="106"/>
      <c r="L4195" s="43"/>
      <c r="M4195" s="24"/>
      <c r="N4195" s="6"/>
      <c r="O4195" s="6" t="b">
        <v>0</v>
      </c>
      <c r="P4195" s="6"/>
      <c r="Q4195" s="6"/>
      <c r="R4195" s="6"/>
      <c r="S4195" s="6"/>
      <c r="T4195" s="6"/>
      <c r="U4195" s="6"/>
      <c r="V4195" s="6"/>
      <c r="W4195" s="6"/>
      <c r="X4195" s="6"/>
      <c r="Y4195" s="6"/>
      <c r="Z4195" s="43"/>
      <c r="AA4195" s="43"/>
      <c r="AB4195" s="43" t="s">
        <v>339</v>
      </c>
      <c r="AC4195" s="6" t="s">
        <v>339</v>
      </c>
      <c r="AD4195" s="6"/>
      <c r="AE4195" s="6"/>
      <c r="AF4195" s="6"/>
      <c r="AG4195" s="6"/>
      <c r="AH4195" s="6"/>
      <c r="AI4195" s="6"/>
      <c r="AJ4195" s="6"/>
      <c r="AK4195" s="6"/>
      <c r="AL4195" s="6"/>
      <c r="AM4195" s="6"/>
      <c r="AN4195" s="6"/>
      <c r="AO4195" s="6"/>
      <c r="AP4195" s="6"/>
      <c r="AQ4195" s="6"/>
      <c r="AR4195" s="6"/>
    </row>
    <row r="4196">
      <c r="A4196" s="6"/>
      <c r="B4196" s="6"/>
      <c r="C4196" s="6"/>
      <c r="D4196" s="6"/>
      <c r="E4196" s="6"/>
      <c r="F4196" s="6" t="s">
        <v>96</v>
      </c>
      <c r="G4196" s="6"/>
      <c r="H4196" s="6" t="b">
        <v>0</v>
      </c>
      <c r="I4196" s="6" t="b">
        <v>0</v>
      </c>
      <c r="J4196" s="6" t="b">
        <v>0</v>
      </c>
      <c r="K4196" s="106"/>
      <c r="L4196" s="43"/>
      <c r="M4196" s="24"/>
      <c r="N4196" s="6"/>
      <c r="O4196" s="6" t="b">
        <v>0</v>
      </c>
      <c r="P4196" s="6"/>
      <c r="Q4196" s="6"/>
      <c r="R4196" s="6"/>
      <c r="S4196" s="6"/>
      <c r="T4196" s="6"/>
      <c r="U4196" s="6"/>
      <c r="V4196" s="6"/>
      <c r="W4196" s="6"/>
      <c r="X4196" s="6"/>
      <c r="Y4196" s="6"/>
      <c r="Z4196" s="43"/>
      <c r="AA4196" s="43"/>
      <c r="AB4196" s="43" t="s">
        <v>339</v>
      </c>
      <c r="AC4196" s="6" t="s">
        <v>339</v>
      </c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</row>
    <row r="4197">
      <c r="A4197" s="6"/>
      <c r="B4197" s="6"/>
      <c r="C4197" s="6"/>
      <c r="D4197" s="6"/>
      <c r="E4197" s="6"/>
      <c r="F4197" s="6" t="s">
        <v>96</v>
      </c>
      <c r="G4197" s="6"/>
      <c r="H4197" s="6" t="b">
        <v>0</v>
      </c>
      <c r="I4197" s="6" t="b">
        <v>0</v>
      </c>
      <c r="J4197" s="6" t="b">
        <v>0</v>
      </c>
      <c r="K4197" s="106"/>
      <c r="L4197" s="43"/>
      <c r="M4197" s="24"/>
      <c r="N4197" s="6"/>
      <c r="O4197" s="6" t="b">
        <v>0</v>
      </c>
      <c r="P4197" s="6"/>
      <c r="Q4197" s="6"/>
      <c r="R4197" s="6"/>
      <c r="S4197" s="6"/>
      <c r="T4197" s="6"/>
      <c r="U4197" s="6"/>
      <c r="V4197" s="6"/>
      <c r="W4197" s="6"/>
      <c r="X4197" s="6"/>
      <c r="Y4197" s="6"/>
      <c r="Z4197" s="43"/>
      <c r="AA4197" s="43"/>
      <c r="AB4197" s="43" t="s">
        <v>339</v>
      </c>
      <c r="AC4197" s="6" t="s">
        <v>339</v>
      </c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</row>
    <row r="4198">
      <c r="A4198" s="6"/>
      <c r="B4198" s="6"/>
      <c r="C4198" s="6"/>
      <c r="D4198" s="6"/>
      <c r="E4198" s="6"/>
      <c r="F4198" s="6" t="s">
        <v>96</v>
      </c>
      <c r="G4198" s="6"/>
      <c r="H4198" s="6" t="b">
        <v>0</v>
      </c>
      <c r="I4198" s="6" t="b">
        <v>0</v>
      </c>
      <c r="J4198" s="6" t="b">
        <v>0</v>
      </c>
      <c r="K4198" s="106"/>
      <c r="L4198" s="43"/>
      <c r="M4198" s="24"/>
      <c r="N4198" s="6"/>
      <c r="O4198" s="6" t="b">
        <v>0</v>
      </c>
      <c r="P4198" s="6"/>
      <c r="Q4198" s="6"/>
      <c r="R4198" s="6"/>
      <c r="S4198" s="6"/>
      <c r="T4198" s="6"/>
      <c r="U4198" s="6"/>
      <c r="V4198" s="6"/>
      <c r="W4198" s="6"/>
      <c r="X4198" s="6"/>
      <c r="Y4198" s="6"/>
      <c r="Z4198" s="43"/>
      <c r="AA4198" s="43"/>
      <c r="AB4198" s="43" t="s">
        <v>339</v>
      </c>
      <c r="AC4198" s="6" t="s">
        <v>339</v>
      </c>
      <c r="AD4198" s="6"/>
      <c r="AE4198" s="6"/>
      <c r="AF4198" s="6"/>
      <c r="AG4198" s="6"/>
      <c r="AH4198" s="6"/>
      <c r="AI4198" s="6"/>
      <c r="AJ4198" s="6"/>
      <c r="AK4198" s="6"/>
      <c r="AL4198" s="6"/>
      <c r="AM4198" s="6"/>
      <c r="AN4198" s="6"/>
      <c r="AO4198" s="6"/>
      <c r="AP4198" s="6"/>
      <c r="AQ4198" s="6"/>
      <c r="AR4198" s="6"/>
    </row>
    <row r="4199">
      <c r="A4199" s="6"/>
      <c r="B4199" s="6"/>
      <c r="C4199" s="6"/>
      <c r="D4199" s="6"/>
      <c r="E4199" s="6"/>
      <c r="F4199" s="6" t="s">
        <v>96</v>
      </c>
      <c r="G4199" s="6"/>
      <c r="H4199" s="6" t="b">
        <v>0</v>
      </c>
      <c r="I4199" s="6" t="b">
        <v>0</v>
      </c>
      <c r="J4199" s="6" t="b">
        <v>0</v>
      </c>
      <c r="K4199" s="106"/>
      <c r="L4199" s="43"/>
      <c r="M4199" s="24"/>
      <c r="N4199" s="6"/>
      <c r="O4199" s="6" t="b">
        <v>0</v>
      </c>
      <c r="P4199" s="6"/>
      <c r="Q4199" s="6"/>
      <c r="R4199" s="6"/>
      <c r="S4199" s="6"/>
      <c r="T4199" s="6"/>
      <c r="U4199" s="6"/>
      <c r="V4199" s="6"/>
      <c r="W4199" s="6"/>
      <c r="X4199" s="6"/>
      <c r="Y4199" s="6"/>
      <c r="Z4199" s="43"/>
      <c r="AA4199" s="43"/>
      <c r="AB4199" s="43" t="s">
        <v>339</v>
      </c>
      <c r="AC4199" s="6" t="s">
        <v>339</v>
      </c>
      <c r="AD4199" s="6"/>
      <c r="AE4199" s="6"/>
      <c r="AF4199" s="6"/>
      <c r="AG4199" s="6"/>
      <c r="AH4199" s="6"/>
      <c r="AI4199" s="6"/>
      <c r="AJ4199" s="6"/>
      <c r="AK4199" s="6"/>
      <c r="AL4199" s="6"/>
      <c r="AM4199" s="6"/>
      <c r="AN4199" s="6"/>
      <c r="AO4199" s="6"/>
      <c r="AP4199" s="6"/>
      <c r="AQ4199" s="6"/>
      <c r="AR4199" s="6"/>
    </row>
    <row r="4200">
      <c r="A4200" s="6"/>
      <c r="B4200" s="6"/>
      <c r="C4200" s="6"/>
      <c r="D4200" s="6"/>
      <c r="E4200" s="6"/>
      <c r="F4200" s="6" t="s">
        <v>96</v>
      </c>
      <c r="G4200" s="6"/>
      <c r="H4200" s="6" t="b">
        <v>0</v>
      </c>
      <c r="I4200" s="6" t="b">
        <v>0</v>
      </c>
      <c r="J4200" s="6" t="b">
        <v>0</v>
      </c>
      <c r="K4200" s="106"/>
      <c r="L4200" s="43"/>
      <c r="M4200" s="24"/>
      <c r="N4200" s="6"/>
      <c r="O4200" s="6" t="b">
        <v>0</v>
      </c>
      <c r="P4200" s="6"/>
      <c r="Q4200" s="6"/>
      <c r="R4200" s="6"/>
      <c r="S4200" s="6"/>
      <c r="T4200" s="6"/>
      <c r="U4200" s="6"/>
      <c r="V4200" s="6"/>
      <c r="W4200" s="6"/>
      <c r="X4200" s="6"/>
      <c r="Y4200" s="6"/>
      <c r="Z4200" s="43"/>
      <c r="AA4200" s="43"/>
      <c r="AB4200" s="43" t="s">
        <v>339</v>
      </c>
      <c r="AC4200" s="6" t="s">
        <v>339</v>
      </c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</row>
    <row r="4201">
      <c r="A4201" s="6"/>
      <c r="B4201" s="6"/>
      <c r="C4201" s="6"/>
      <c r="D4201" s="6"/>
      <c r="E4201" s="6"/>
      <c r="F4201" s="6" t="s">
        <v>96</v>
      </c>
      <c r="G4201" s="6"/>
      <c r="H4201" s="6" t="b">
        <v>0</v>
      </c>
      <c r="I4201" s="6" t="b">
        <v>0</v>
      </c>
      <c r="J4201" s="6" t="b">
        <v>0</v>
      </c>
      <c r="K4201" s="106"/>
      <c r="L4201" s="43"/>
      <c r="M4201" s="24"/>
      <c r="N4201" s="6"/>
      <c r="O4201" s="6" t="b">
        <v>0</v>
      </c>
      <c r="P4201" s="6"/>
      <c r="Q4201" s="6"/>
      <c r="R4201" s="6"/>
      <c r="S4201" s="6"/>
      <c r="T4201" s="6"/>
      <c r="U4201" s="6"/>
      <c r="V4201" s="6"/>
      <c r="W4201" s="6"/>
      <c r="X4201" s="6"/>
      <c r="Y4201" s="6"/>
      <c r="Z4201" s="43"/>
      <c r="AA4201" s="43"/>
      <c r="AB4201" s="43" t="s">
        <v>339</v>
      </c>
      <c r="AC4201" s="6" t="s">
        <v>339</v>
      </c>
      <c r="AD4201" s="6"/>
      <c r="AE4201" s="6"/>
      <c r="AF4201" s="6"/>
      <c r="AG4201" s="6"/>
      <c r="AH4201" s="6"/>
      <c r="AI4201" s="6"/>
      <c r="AJ4201" s="6"/>
      <c r="AK4201" s="6"/>
      <c r="AL4201" s="6"/>
      <c r="AM4201" s="6"/>
      <c r="AN4201" s="6"/>
      <c r="AO4201" s="6"/>
      <c r="AP4201" s="6"/>
      <c r="AQ4201" s="6"/>
      <c r="AR4201" s="6"/>
    </row>
    <row r="4202">
      <c r="A4202" s="6"/>
      <c r="B4202" s="6"/>
      <c r="C4202" s="6"/>
      <c r="D4202" s="6"/>
      <c r="E4202" s="6"/>
      <c r="F4202" s="6" t="s">
        <v>96</v>
      </c>
      <c r="G4202" s="6"/>
      <c r="H4202" s="6" t="b">
        <v>0</v>
      </c>
      <c r="I4202" s="6" t="b">
        <v>0</v>
      </c>
      <c r="J4202" s="6" t="b">
        <v>0</v>
      </c>
      <c r="K4202" s="106"/>
      <c r="L4202" s="43"/>
      <c r="M4202" s="24"/>
      <c r="N4202" s="6"/>
      <c r="O4202" s="6" t="b">
        <v>0</v>
      </c>
      <c r="P4202" s="6"/>
      <c r="Q4202" s="6"/>
      <c r="R4202" s="6"/>
      <c r="S4202" s="6"/>
      <c r="T4202" s="6"/>
      <c r="U4202" s="6"/>
      <c r="V4202" s="6"/>
      <c r="W4202" s="6"/>
      <c r="X4202" s="6"/>
      <c r="Y4202" s="6"/>
      <c r="Z4202" s="43"/>
      <c r="AA4202" s="43"/>
      <c r="AB4202" s="43" t="s">
        <v>339</v>
      </c>
      <c r="AC4202" s="6" t="s">
        <v>339</v>
      </c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</row>
    <row r="4203">
      <c r="A4203" s="6"/>
      <c r="B4203" s="6"/>
      <c r="C4203" s="6"/>
      <c r="D4203" s="6"/>
      <c r="E4203" s="6"/>
      <c r="F4203" s="6" t="s">
        <v>96</v>
      </c>
      <c r="G4203" s="6"/>
      <c r="H4203" s="6" t="b">
        <v>0</v>
      </c>
      <c r="I4203" s="6" t="b">
        <v>0</v>
      </c>
      <c r="J4203" s="6" t="b">
        <v>0</v>
      </c>
      <c r="K4203" s="106"/>
      <c r="L4203" s="43"/>
      <c r="M4203" s="24"/>
      <c r="N4203" s="6"/>
      <c r="O4203" s="6" t="b">
        <v>0</v>
      </c>
      <c r="P4203" s="6"/>
      <c r="Q4203" s="6"/>
      <c r="R4203" s="6"/>
      <c r="S4203" s="6"/>
      <c r="T4203" s="6"/>
      <c r="U4203" s="6"/>
      <c r="V4203" s="6"/>
      <c r="W4203" s="6"/>
      <c r="X4203" s="6"/>
      <c r="Y4203" s="6"/>
      <c r="Z4203" s="43"/>
      <c r="AA4203" s="43"/>
      <c r="AB4203" s="43" t="s">
        <v>339</v>
      </c>
      <c r="AC4203" s="6" t="s">
        <v>339</v>
      </c>
      <c r="AD4203" s="6"/>
      <c r="AE4203" s="6"/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/>
      <c r="AR4203" s="6"/>
    </row>
    <row r="4204">
      <c r="A4204" s="6"/>
      <c r="B4204" s="6"/>
      <c r="C4204" s="6"/>
      <c r="D4204" s="6"/>
      <c r="E4204" s="6"/>
      <c r="F4204" s="6" t="s">
        <v>96</v>
      </c>
      <c r="G4204" s="6"/>
      <c r="H4204" s="6" t="b">
        <v>0</v>
      </c>
      <c r="I4204" s="6" t="b">
        <v>0</v>
      </c>
      <c r="J4204" s="6" t="b">
        <v>0</v>
      </c>
      <c r="K4204" s="106"/>
      <c r="L4204" s="43"/>
      <c r="M4204" s="24"/>
      <c r="N4204" s="6"/>
      <c r="O4204" s="6" t="b">
        <v>0</v>
      </c>
      <c r="P4204" s="6"/>
      <c r="Q4204" s="6"/>
      <c r="R4204" s="6"/>
      <c r="S4204" s="6"/>
      <c r="T4204" s="6"/>
      <c r="U4204" s="6"/>
      <c r="V4204" s="6"/>
      <c r="W4204" s="6"/>
      <c r="X4204" s="6"/>
      <c r="Y4204" s="6"/>
      <c r="Z4204" s="43"/>
      <c r="AA4204" s="43"/>
      <c r="AB4204" s="43" t="s">
        <v>339</v>
      </c>
      <c r="AC4204" s="6" t="s">
        <v>339</v>
      </c>
      <c r="AD4204" s="6"/>
      <c r="AE4204" s="6"/>
      <c r="AF4204" s="6"/>
      <c r="AG4204" s="6"/>
      <c r="AH4204" s="6"/>
      <c r="AI4204" s="6"/>
      <c r="AJ4204" s="6"/>
      <c r="AK4204" s="6"/>
      <c r="AL4204" s="6"/>
      <c r="AM4204" s="6"/>
      <c r="AN4204" s="6"/>
      <c r="AO4204" s="6"/>
      <c r="AP4204" s="6"/>
      <c r="AQ4204" s="6"/>
      <c r="AR4204" s="6"/>
    </row>
    <row r="4205">
      <c r="A4205" s="6"/>
      <c r="B4205" s="6"/>
      <c r="C4205" s="6"/>
      <c r="D4205" s="6"/>
      <c r="E4205" s="6"/>
      <c r="F4205" s="6" t="s">
        <v>96</v>
      </c>
      <c r="G4205" s="6"/>
      <c r="H4205" s="6" t="b">
        <v>0</v>
      </c>
      <c r="I4205" s="6" t="b">
        <v>0</v>
      </c>
      <c r="J4205" s="6" t="b">
        <v>0</v>
      </c>
      <c r="K4205" s="106"/>
      <c r="L4205" s="43"/>
      <c r="M4205" s="24"/>
      <c r="N4205" s="6"/>
      <c r="O4205" s="6" t="b">
        <v>0</v>
      </c>
      <c r="P4205" s="6"/>
      <c r="Q4205" s="6"/>
      <c r="R4205" s="6"/>
      <c r="S4205" s="6"/>
      <c r="T4205" s="6"/>
      <c r="U4205" s="6"/>
      <c r="V4205" s="6"/>
      <c r="W4205" s="6"/>
      <c r="X4205" s="6"/>
      <c r="Y4205" s="6"/>
      <c r="Z4205" s="43"/>
      <c r="AA4205" s="43"/>
      <c r="AB4205" s="43" t="s">
        <v>339</v>
      </c>
      <c r="AC4205" s="6" t="s">
        <v>339</v>
      </c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</row>
    <row r="4206">
      <c r="A4206" s="6"/>
      <c r="B4206" s="6"/>
      <c r="C4206" s="6"/>
      <c r="D4206" s="6"/>
      <c r="E4206" s="6"/>
      <c r="F4206" s="6" t="s">
        <v>96</v>
      </c>
      <c r="G4206" s="6"/>
      <c r="H4206" s="6" t="b">
        <v>0</v>
      </c>
      <c r="I4206" s="6" t="b">
        <v>0</v>
      </c>
      <c r="J4206" s="6" t="b">
        <v>0</v>
      </c>
      <c r="K4206" s="106"/>
      <c r="L4206" s="43"/>
      <c r="M4206" s="24"/>
      <c r="N4206" s="6"/>
      <c r="O4206" s="6" t="b">
        <v>0</v>
      </c>
      <c r="P4206" s="6"/>
      <c r="Q4206" s="6"/>
      <c r="R4206" s="6"/>
      <c r="S4206" s="6"/>
      <c r="T4206" s="6"/>
      <c r="U4206" s="6"/>
      <c r="V4206" s="6"/>
      <c r="W4206" s="6"/>
      <c r="X4206" s="6"/>
      <c r="Y4206" s="6"/>
      <c r="Z4206" s="43"/>
      <c r="AA4206" s="43"/>
      <c r="AB4206" s="43" t="s">
        <v>339</v>
      </c>
      <c r="AC4206" s="6" t="s">
        <v>339</v>
      </c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/>
      <c r="AR4206" s="6"/>
    </row>
    <row r="4207">
      <c r="A4207" s="6"/>
      <c r="B4207" s="6"/>
      <c r="C4207" s="6"/>
      <c r="D4207" s="6"/>
      <c r="E4207" s="6"/>
      <c r="F4207" s="6" t="s">
        <v>96</v>
      </c>
      <c r="G4207" s="6"/>
      <c r="H4207" s="6" t="b">
        <v>0</v>
      </c>
      <c r="I4207" s="6" t="b">
        <v>0</v>
      </c>
      <c r="J4207" s="6" t="b">
        <v>0</v>
      </c>
      <c r="K4207" s="106"/>
      <c r="L4207" s="43"/>
      <c r="M4207" s="24"/>
      <c r="N4207" s="6"/>
      <c r="O4207" s="6" t="b">
        <v>0</v>
      </c>
      <c r="P4207" s="6"/>
      <c r="Q4207" s="6"/>
      <c r="R4207" s="6"/>
      <c r="S4207" s="6"/>
      <c r="T4207" s="6"/>
      <c r="U4207" s="6"/>
      <c r="V4207" s="6"/>
      <c r="W4207" s="6"/>
      <c r="X4207" s="6"/>
      <c r="Y4207" s="6"/>
      <c r="Z4207" s="43"/>
      <c r="AA4207" s="43"/>
      <c r="AB4207" s="43" t="s">
        <v>339</v>
      </c>
      <c r="AC4207" s="6" t="s">
        <v>339</v>
      </c>
      <c r="AD4207" s="6"/>
      <c r="AE4207" s="6"/>
      <c r="AF4207" s="6"/>
      <c r="AG4207" s="6"/>
      <c r="AH4207" s="6"/>
      <c r="AI4207" s="6"/>
      <c r="AJ4207" s="6"/>
      <c r="AK4207" s="6"/>
      <c r="AL4207" s="6"/>
      <c r="AM4207" s="6"/>
      <c r="AN4207" s="6"/>
      <c r="AO4207" s="6"/>
      <c r="AP4207" s="6"/>
      <c r="AQ4207" s="6"/>
      <c r="AR4207" s="6"/>
    </row>
    <row r="4208">
      <c r="A4208" s="6"/>
      <c r="B4208" s="6"/>
      <c r="C4208" s="6"/>
      <c r="D4208" s="6"/>
      <c r="E4208" s="6"/>
      <c r="F4208" s="6" t="s">
        <v>96</v>
      </c>
      <c r="G4208" s="6"/>
      <c r="H4208" s="6" t="b">
        <v>0</v>
      </c>
      <c r="I4208" s="6" t="b">
        <v>0</v>
      </c>
      <c r="J4208" s="6" t="b">
        <v>0</v>
      </c>
      <c r="K4208" s="106"/>
      <c r="L4208" s="43"/>
      <c r="M4208" s="24"/>
      <c r="N4208" s="6"/>
      <c r="O4208" s="6" t="b">
        <v>0</v>
      </c>
      <c r="P4208" s="6"/>
      <c r="Q4208" s="6"/>
      <c r="R4208" s="6"/>
      <c r="S4208" s="6"/>
      <c r="T4208" s="6"/>
      <c r="U4208" s="6"/>
      <c r="V4208" s="6"/>
      <c r="W4208" s="6"/>
      <c r="X4208" s="6"/>
      <c r="Y4208" s="6"/>
      <c r="Z4208" s="43"/>
      <c r="AA4208" s="43"/>
      <c r="AB4208" s="43" t="s">
        <v>339</v>
      </c>
      <c r="AC4208" s="6" t="s">
        <v>339</v>
      </c>
      <c r="AD4208" s="6"/>
      <c r="AE4208" s="6"/>
      <c r="AF4208" s="6"/>
      <c r="AG4208" s="6"/>
      <c r="AH4208" s="6"/>
      <c r="AI4208" s="6"/>
      <c r="AJ4208" s="6"/>
      <c r="AK4208" s="6"/>
      <c r="AL4208" s="6"/>
      <c r="AM4208" s="6"/>
      <c r="AN4208" s="6"/>
      <c r="AO4208" s="6"/>
      <c r="AP4208" s="6"/>
      <c r="AQ4208" s="6"/>
      <c r="AR4208" s="6"/>
    </row>
    <row r="4209">
      <c r="A4209" s="6"/>
      <c r="B4209" s="6"/>
      <c r="C4209" s="6"/>
      <c r="D4209" s="6"/>
      <c r="E4209" s="6"/>
      <c r="F4209" s="6" t="s">
        <v>96</v>
      </c>
      <c r="G4209" s="6"/>
      <c r="H4209" s="6" t="b">
        <v>0</v>
      </c>
      <c r="I4209" s="6" t="b">
        <v>0</v>
      </c>
      <c r="J4209" s="6" t="b">
        <v>0</v>
      </c>
      <c r="K4209" s="106"/>
      <c r="L4209" s="43"/>
      <c r="M4209" s="24"/>
      <c r="N4209" s="6"/>
      <c r="O4209" s="6" t="b">
        <v>0</v>
      </c>
      <c r="P4209" s="6"/>
      <c r="Q4209" s="6"/>
      <c r="R4209" s="6"/>
      <c r="S4209" s="6"/>
      <c r="T4209" s="6"/>
      <c r="U4209" s="6"/>
      <c r="V4209" s="6"/>
      <c r="W4209" s="6"/>
      <c r="X4209" s="6"/>
      <c r="Y4209" s="6"/>
      <c r="Z4209" s="43"/>
      <c r="AA4209" s="43"/>
      <c r="AB4209" s="43" t="s">
        <v>339</v>
      </c>
      <c r="AC4209" s="6" t="s">
        <v>339</v>
      </c>
      <c r="AD4209" s="6"/>
      <c r="AE4209" s="6"/>
      <c r="AF4209" s="6"/>
      <c r="AG4209" s="6"/>
      <c r="AH4209" s="6"/>
      <c r="AI4209" s="6"/>
      <c r="AJ4209" s="6"/>
      <c r="AK4209" s="6"/>
      <c r="AL4209" s="6"/>
      <c r="AM4209" s="6"/>
      <c r="AN4209" s="6"/>
      <c r="AO4209" s="6"/>
      <c r="AP4209" s="6"/>
      <c r="AQ4209" s="6"/>
      <c r="AR4209" s="6"/>
    </row>
    <row r="4210">
      <c r="A4210" s="6"/>
      <c r="B4210" s="6"/>
      <c r="C4210" s="6"/>
      <c r="D4210" s="6"/>
      <c r="E4210" s="6"/>
      <c r="F4210" s="6" t="s">
        <v>96</v>
      </c>
      <c r="G4210" s="6"/>
      <c r="H4210" s="6" t="b">
        <v>0</v>
      </c>
      <c r="I4210" s="6" t="b">
        <v>0</v>
      </c>
      <c r="J4210" s="6" t="b">
        <v>0</v>
      </c>
      <c r="K4210" s="106"/>
      <c r="L4210" s="43"/>
      <c r="M4210" s="24"/>
      <c r="N4210" s="6"/>
      <c r="O4210" s="6" t="b">
        <v>0</v>
      </c>
      <c r="P4210" s="6"/>
      <c r="Q4210" s="6"/>
      <c r="R4210" s="6"/>
      <c r="S4210" s="6"/>
      <c r="T4210" s="6"/>
      <c r="U4210" s="6"/>
      <c r="V4210" s="6"/>
      <c r="W4210" s="6"/>
      <c r="X4210" s="6"/>
      <c r="Y4210" s="6"/>
      <c r="Z4210" s="43"/>
      <c r="AA4210" s="43"/>
      <c r="AB4210" s="43" t="s">
        <v>339</v>
      </c>
      <c r="AC4210" s="6" t="s">
        <v>339</v>
      </c>
      <c r="AD4210" s="6"/>
      <c r="AE4210" s="6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/>
      <c r="AR4210" s="6"/>
    </row>
    <row r="4211">
      <c r="A4211" s="6"/>
      <c r="B4211" s="6"/>
      <c r="C4211" s="6"/>
      <c r="D4211" s="6"/>
      <c r="E4211" s="6"/>
      <c r="F4211" s="6" t="s">
        <v>96</v>
      </c>
      <c r="G4211" s="6"/>
      <c r="H4211" s="6" t="b">
        <v>0</v>
      </c>
      <c r="I4211" s="6" t="b">
        <v>0</v>
      </c>
      <c r="J4211" s="6" t="b">
        <v>0</v>
      </c>
      <c r="K4211" s="106"/>
      <c r="L4211" s="43"/>
      <c r="M4211" s="24"/>
      <c r="N4211" s="6"/>
      <c r="O4211" s="6" t="b">
        <v>0</v>
      </c>
      <c r="P4211" s="6"/>
      <c r="Q4211" s="6"/>
      <c r="R4211" s="6"/>
      <c r="S4211" s="6"/>
      <c r="T4211" s="6"/>
      <c r="U4211" s="6"/>
      <c r="V4211" s="6"/>
      <c r="W4211" s="6"/>
      <c r="X4211" s="6"/>
      <c r="Y4211" s="6"/>
      <c r="Z4211" s="43"/>
      <c r="AA4211" s="43"/>
      <c r="AB4211" s="43" t="s">
        <v>339</v>
      </c>
      <c r="AC4211" s="6" t="s">
        <v>339</v>
      </c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/>
      <c r="AR4211" s="6"/>
    </row>
    <row r="4212">
      <c r="A4212" s="6"/>
      <c r="B4212" s="6"/>
      <c r="C4212" s="6"/>
      <c r="D4212" s="6"/>
      <c r="E4212" s="6"/>
      <c r="F4212" s="6" t="s">
        <v>96</v>
      </c>
      <c r="G4212" s="6"/>
      <c r="H4212" s="6" t="b">
        <v>0</v>
      </c>
      <c r="I4212" s="6" t="b">
        <v>0</v>
      </c>
      <c r="J4212" s="6" t="b">
        <v>0</v>
      </c>
      <c r="K4212" s="106"/>
      <c r="L4212" s="43"/>
      <c r="M4212" s="24"/>
      <c r="N4212" s="6"/>
      <c r="O4212" s="6" t="b">
        <v>0</v>
      </c>
      <c r="P4212" s="6"/>
      <c r="Q4212" s="6"/>
      <c r="R4212" s="6"/>
      <c r="S4212" s="6"/>
      <c r="T4212" s="6"/>
      <c r="U4212" s="6"/>
      <c r="V4212" s="6"/>
      <c r="W4212" s="6"/>
      <c r="X4212" s="6"/>
      <c r="Y4212" s="6"/>
      <c r="Z4212" s="43"/>
      <c r="AA4212" s="43"/>
      <c r="AB4212" s="43" t="s">
        <v>339</v>
      </c>
      <c r="AC4212" s="6" t="s">
        <v>339</v>
      </c>
      <c r="AD4212" s="6"/>
      <c r="AE4212" s="6"/>
      <c r="AF4212" s="6"/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/>
      <c r="AR4212" s="6"/>
    </row>
    <row r="4213">
      <c r="A4213" s="6"/>
      <c r="B4213" s="6"/>
      <c r="C4213" s="6"/>
      <c r="D4213" s="6"/>
      <c r="E4213" s="6"/>
      <c r="F4213" s="6" t="s">
        <v>96</v>
      </c>
      <c r="G4213" s="6"/>
      <c r="H4213" s="6" t="b">
        <v>0</v>
      </c>
      <c r="I4213" s="6" t="b">
        <v>0</v>
      </c>
      <c r="J4213" s="6" t="b">
        <v>0</v>
      </c>
      <c r="K4213" s="106"/>
      <c r="L4213" s="43"/>
      <c r="M4213" s="24"/>
      <c r="N4213" s="6"/>
      <c r="O4213" s="6" t="b">
        <v>0</v>
      </c>
      <c r="P4213" s="6"/>
      <c r="Q4213" s="6"/>
      <c r="R4213" s="6"/>
      <c r="S4213" s="6"/>
      <c r="T4213" s="6"/>
      <c r="U4213" s="6"/>
      <c r="V4213" s="6"/>
      <c r="W4213" s="6"/>
      <c r="X4213" s="6"/>
      <c r="Y4213" s="6"/>
      <c r="Z4213" s="43"/>
      <c r="AA4213" s="43"/>
      <c r="AB4213" s="43" t="s">
        <v>339</v>
      </c>
      <c r="AC4213" s="6" t="s">
        <v>339</v>
      </c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/>
      <c r="AR4213" s="6"/>
    </row>
    <row r="4214">
      <c r="A4214" s="6"/>
      <c r="B4214" s="6"/>
      <c r="C4214" s="6"/>
      <c r="D4214" s="6"/>
      <c r="E4214" s="6"/>
      <c r="F4214" s="6" t="s">
        <v>96</v>
      </c>
      <c r="G4214" s="6"/>
      <c r="H4214" s="6" t="b">
        <v>0</v>
      </c>
      <c r="I4214" s="6" t="b">
        <v>0</v>
      </c>
      <c r="J4214" s="6" t="b">
        <v>0</v>
      </c>
      <c r="K4214" s="106"/>
      <c r="L4214" s="43"/>
      <c r="M4214" s="24"/>
      <c r="N4214" s="6"/>
      <c r="O4214" s="6" t="b">
        <v>0</v>
      </c>
      <c r="P4214" s="6"/>
      <c r="Q4214" s="6"/>
      <c r="R4214" s="6"/>
      <c r="S4214" s="6"/>
      <c r="T4214" s="6"/>
      <c r="U4214" s="6"/>
      <c r="V4214" s="6"/>
      <c r="W4214" s="6"/>
      <c r="X4214" s="6"/>
      <c r="Y4214" s="6"/>
      <c r="Z4214" s="43"/>
      <c r="AA4214" s="43"/>
      <c r="AB4214" s="43" t="s">
        <v>339</v>
      </c>
      <c r="AC4214" s="6" t="s">
        <v>339</v>
      </c>
      <c r="AD4214" s="6"/>
      <c r="AE4214" s="6"/>
      <c r="AF4214" s="6"/>
      <c r="AG4214" s="6"/>
      <c r="AH4214" s="6"/>
      <c r="AI4214" s="6"/>
      <c r="AJ4214" s="6"/>
      <c r="AK4214" s="6"/>
      <c r="AL4214" s="6"/>
      <c r="AM4214" s="6"/>
      <c r="AN4214" s="6"/>
      <c r="AO4214" s="6"/>
      <c r="AP4214" s="6"/>
      <c r="AQ4214" s="6"/>
      <c r="AR4214" s="6"/>
    </row>
    <row r="4215">
      <c r="A4215" s="6"/>
      <c r="B4215" s="6"/>
      <c r="C4215" s="6"/>
      <c r="D4215" s="6"/>
      <c r="E4215" s="6"/>
      <c r="F4215" s="6" t="s">
        <v>96</v>
      </c>
      <c r="G4215" s="6"/>
      <c r="H4215" s="6" t="b">
        <v>0</v>
      </c>
      <c r="I4215" s="6" t="b">
        <v>0</v>
      </c>
      <c r="J4215" s="6" t="b">
        <v>0</v>
      </c>
      <c r="K4215" s="106"/>
      <c r="L4215" s="43"/>
      <c r="M4215" s="24"/>
      <c r="N4215" s="6"/>
      <c r="O4215" s="6" t="b">
        <v>0</v>
      </c>
      <c r="P4215" s="6"/>
      <c r="Q4215" s="6"/>
      <c r="R4215" s="6"/>
      <c r="S4215" s="6"/>
      <c r="T4215" s="6"/>
      <c r="U4215" s="6"/>
      <c r="V4215" s="6"/>
      <c r="W4215" s="6"/>
      <c r="X4215" s="6"/>
      <c r="Y4215" s="6"/>
      <c r="Z4215" s="43"/>
      <c r="AA4215" s="43"/>
      <c r="AB4215" s="43" t="s">
        <v>339</v>
      </c>
      <c r="AC4215" s="6" t="s">
        <v>339</v>
      </c>
      <c r="AD4215" s="6"/>
      <c r="AE4215" s="6"/>
      <c r="AF4215" s="6"/>
      <c r="AG4215" s="6"/>
      <c r="AH4215" s="6"/>
      <c r="AI4215" s="6"/>
      <c r="AJ4215" s="6"/>
      <c r="AK4215" s="6"/>
      <c r="AL4215" s="6"/>
      <c r="AM4215" s="6"/>
      <c r="AN4215" s="6"/>
      <c r="AO4215" s="6"/>
      <c r="AP4215" s="6"/>
      <c r="AQ4215" s="6"/>
      <c r="AR4215" s="6"/>
    </row>
    <row r="4216">
      <c r="A4216" s="6"/>
      <c r="B4216" s="6"/>
      <c r="C4216" s="6"/>
      <c r="D4216" s="6"/>
      <c r="E4216" s="6"/>
      <c r="F4216" s="6" t="s">
        <v>96</v>
      </c>
      <c r="G4216" s="6"/>
      <c r="H4216" s="6" t="b">
        <v>0</v>
      </c>
      <c r="I4216" s="6" t="b">
        <v>0</v>
      </c>
      <c r="J4216" s="6" t="b">
        <v>0</v>
      </c>
      <c r="K4216" s="106"/>
      <c r="L4216" s="43"/>
      <c r="M4216" s="24"/>
      <c r="N4216" s="6"/>
      <c r="O4216" s="6" t="b">
        <v>0</v>
      </c>
      <c r="P4216" s="6"/>
      <c r="Q4216" s="6"/>
      <c r="R4216" s="6"/>
      <c r="S4216" s="6"/>
      <c r="T4216" s="6"/>
      <c r="U4216" s="6"/>
      <c r="V4216" s="6"/>
      <c r="W4216" s="6"/>
      <c r="X4216" s="6"/>
      <c r="Y4216" s="6"/>
      <c r="Z4216" s="43"/>
      <c r="AA4216" s="43"/>
      <c r="AB4216" s="43" t="s">
        <v>339</v>
      </c>
      <c r="AC4216" s="6" t="s">
        <v>339</v>
      </c>
      <c r="AD4216" s="6"/>
      <c r="AE4216" s="6"/>
      <c r="AF4216" s="6"/>
      <c r="AG4216" s="6"/>
      <c r="AH4216" s="6"/>
      <c r="AI4216" s="6"/>
      <c r="AJ4216" s="6"/>
      <c r="AK4216" s="6"/>
      <c r="AL4216" s="6"/>
      <c r="AM4216" s="6"/>
      <c r="AN4216" s="6"/>
      <c r="AO4216" s="6"/>
      <c r="AP4216" s="6"/>
      <c r="AQ4216" s="6"/>
      <c r="AR4216" s="6"/>
    </row>
    <row r="4217">
      <c r="A4217" s="6"/>
      <c r="B4217" s="6"/>
      <c r="C4217" s="6"/>
      <c r="D4217" s="6"/>
      <c r="E4217" s="6"/>
      <c r="F4217" s="6" t="s">
        <v>96</v>
      </c>
      <c r="G4217" s="6"/>
      <c r="H4217" s="6" t="b">
        <v>0</v>
      </c>
      <c r="I4217" s="6" t="b">
        <v>0</v>
      </c>
      <c r="J4217" s="6" t="b">
        <v>0</v>
      </c>
      <c r="K4217" s="106"/>
      <c r="L4217" s="43"/>
      <c r="M4217" s="24"/>
      <c r="N4217" s="6"/>
      <c r="O4217" s="6" t="b">
        <v>0</v>
      </c>
      <c r="P4217" s="6"/>
      <c r="Q4217" s="6"/>
      <c r="R4217" s="6"/>
      <c r="S4217" s="6"/>
      <c r="T4217" s="6"/>
      <c r="U4217" s="6"/>
      <c r="V4217" s="6"/>
      <c r="W4217" s="6"/>
      <c r="X4217" s="6"/>
      <c r="Y4217" s="6"/>
      <c r="Z4217" s="43"/>
      <c r="AA4217" s="43"/>
      <c r="AB4217" s="43" t="s">
        <v>339</v>
      </c>
      <c r="AC4217" s="6" t="s">
        <v>339</v>
      </c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/>
      <c r="AR4217" s="6"/>
    </row>
    <row r="4218">
      <c r="A4218" s="6"/>
      <c r="B4218" s="6"/>
      <c r="C4218" s="6"/>
      <c r="D4218" s="6"/>
      <c r="E4218" s="6"/>
      <c r="F4218" s="6" t="s">
        <v>96</v>
      </c>
      <c r="G4218" s="6"/>
      <c r="H4218" s="6" t="b">
        <v>0</v>
      </c>
      <c r="I4218" s="6" t="b">
        <v>0</v>
      </c>
      <c r="J4218" s="6" t="b">
        <v>0</v>
      </c>
      <c r="K4218" s="106"/>
      <c r="L4218" s="43"/>
      <c r="M4218" s="24"/>
      <c r="N4218" s="6"/>
      <c r="O4218" s="6" t="b">
        <v>0</v>
      </c>
      <c r="P4218" s="6"/>
      <c r="Q4218" s="6"/>
      <c r="R4218" s="6"/>
      <c r="S4218" s="6"/>
      <c r="T4218" s="6"/>
      <c r="U4218" s="6"/>
      <c r="V4218" s="6"/>
      <c r="W4218" s="6"/>
      <c r="X4218" s="6"/>
      <c r="Y4218" s="6"/>
      <c r="Z4218" s="43"/>
      <c r="AA4218" s="43"/>
      <c r="AB4218" s="43" t="s">
        <v>339</v>
      </c>
      <c r="AC4218" s="6" t="s">
        <v>339</v>
      </c>
      <c r="AD4218" s="6"/>
      <c r="AE4218" s="6"/>
      <c r="AF4218" s="6"/>
      <c r="AG4218" s="6"/>
      <c r="AH4218" s="6"/>
      <c r="AI4218" s="6"/>
      <c r="AJ4218" s="6"/>
      <c r="AK4218" s="6"/>
      <c r="AL4218" s="6"/>
      <c r="AM4218" s="6"/>
      <c r="AN4218" s="6"/>
      <c r="AO4218" s="6"/>
      <c r="AP4218" s="6"/>
      <c r="AQ4218" s="6"/>
      <c r="AR4218" s="6"/>
    </row>
    <row r="4219">
      <c r="A4219" s="6"/>
      <c r="B4219" s="6"/>
      <c r="C4219" s="6"/>
      <c r="D4219" s="6"/>
      <c r="E4219" s="6"/>
      <c r="F4219" s="6" t="s">
        <v>96</v>
      </c>
      <c r="G4219" s="6"/>
      <c r="H4219" s="6" t="b">
        <v>0</v>
      </c>
      <c r="I4219" s="6" t="b">
        <v>0</v>
      </c>
      <c r="J4219" s="6" t="b">
        <v>0</v>
      </c>
      <c r="K4219" s="106"/>
      <c r="L4219" s="43"/>
      <c r="M4219" s="24"/>
      <c r="N4219" s="6"/>
      <c r="O4219" s="6" t="b">
        <v>0</v>
      </c>
      <c r="P4219" s="6"/>
      <c r="Q4219" s="6"/>
      <c r="R4219" s="6"/>
      <c r="S4219" s="6"/>
      <c r="T4219" s="6"/>
      <c r="U4219" s="6"/>
      <c r="V4219" s="6"/>
      <c r="W4219" s="6"/>
      <c r="X4219" s="6"/>
      <c r="Y4219" s="6"/>
      <c r="Z4219" s="43"/>
      <c r="AA4219" s="43"/>
      <c r="AB4219" s="43" t="s">
        <v>339</v>
      </c>
      <c r="AC4219" s="6" t="s">
        <v>339</v>
      </c>
      <c r="AD4219" s="6"/>
      <c r="AE4219" s="6"/>
      <c r="AF4219" s="6"/>
      <c r="AG4219" s="6"/>
      <c r="AH4219" s="6"/>
      <c r="AI4219" s="6"/>
      <c r="AJ4219" s="6"/>
      <c r="AK4219" s="6"/>
      <c r="AL4219" s="6"/>
      <c r="AM4219" s="6"/>
      <c r="AN4219" s="6"/>
      <c r="AO4219" s="6"/>
      <c r="AP4219" s="6"/>
      <c r="AQ4219" s="6"/>
      <c r="AR4219" s="6"/>
    </row>
    <row r="4220">
      <c r="A4220" s="6"/>
      <c r="B4220" s="6"/>
      <c r="C4220" s="6"/>
      <c r="D4220" s="6"/>
      <c r="E4220" s="6"/>
      <c r="F4220" s="6" t="s">
        <v>96</v>
      </c>
      <c r="G4220" s="6"/>
      <c r="H4220" s="6" t="b">
        <v>0</v>
      </c>
      <c r="I4220" s="6" t="b">
        <v>0</v>
      </c>
      <c r="J4220" s="6" t="b">
        <v>0</v>
      </c>
      <c r="K4220" s="106"/>
      <c r="L4220" s="43"/>
      <c r="M4220" s="24"/>
      <c r="N4220" s="6"/>
      <c r="O4220" s="6" t="b">
        <v>0</v>
      </c>
      <c r="P4220" s="6"/>
      <c r="Q4220" s="6"/>
      <c r="R4220" s="6"/>
      <c r="S4220" s="6"/>
      <c r="T4220" s="6"/>
      <c r="U4220" s="6"/>
      <c r="V4220" s="6"/>
      <c r="W4220" s="6"/>
      <c r="X4220" s="6"/>
      <c r="Y4220" s="6"/>
      <c r="Z4220" s="43"/>
      <c r="AA4220" s="43"/>
      <c r="AB4220" s="43" t="s">
        <v>339</v>
      </c>
      <c r="AC4220" s="6" t="s">
        <v>339</v>
      </c>
      <c r="AD4220" s="6"/>
      <c r="AE4220" s="6"/>
      <c r="AF4220" s="6"/>
      <c r="AG4220" s="6"/>
      <c r="AH4220" s="6"/>
      <c r="AI4220" s="6"/>
      <c r="AJ4220" s="6"/>
      <c r="AK4220" s="6"/>
      <c r="AL4220" s="6"/>
      <c r="AM4220" s="6"/>
      <c r="AN4220" s="6"/>
      <c r="AO4220" s="6"/>
      <c r="AP4220" s="6"/>
      <c r="AQ4220" s="6"/>
      <c r="AR4220" s="6"/>
    </row>
    <row r="4221">
      <c r="A4221" s="6"/>
      <c r="B4221" s="6"/>
      <c r="C4221" s="6"/>
      <c r="D4221" s="6"/>
      <c r="E4221" s="6"/>
      <c r="F4221" s="6" t="s">
        <v>96</v>
      </c>
      <c r="G4221" s="6"/>
      <c r="H4221" s="6" t="b">
        <v>0</v>
      </c>
      <c r="I4221" s="6" t="b">
        <v>0</v>
      </c>
      <c r="J4221" s="6" t="b">
        <v>0</v>
      </c>
      <c r="K4221" s="106"/>
      <c r="L4221" s="43"/>
      <c r="M4221" s="24"/>
      <c r="N4221" s="6"/>
      <c r="O4221" s="6" t="b">
        <v>0</v>
      </c>
      <c r="P4221" s="6"/>
      <c r="Q4221" s="6"/>
      <c r="R4221" s="6"/>
      <c r="S4221" s="6"/>
      <c r="T4221" s="6"/>
      <c r="U4221" s="6"/>
      <c r="V4221" s="6"/>
      <c r="W4221" s="6"/>
      <c r="X4221" s="6"/>
      <c r="Y4221" s="6"/>
      <c r="Z4221" s="43"/>
      <c r="AA4221" s="43"/>
      <c r="AB4221" s="43" t="s">
        <v>339</v>
      </c>
      <c r="AC4221" s="6" t="s">
        <v>339</v>
      </c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  <c r="AP4221" s="6"/>
      <c r="AQ4221" s="6"/>
      <c r="AR4221" s="6"/>
    </row>
    <row r="4222">
      <c r="A4222" s="6"/>
      <c r="B4222" s="6"/>
      <c r="C4222" s="6"/>
      <c r="D4222" s="6"/>
      <c r="E4222" s="6"/>
      <c r="F4222" s="6" t="s">
        <v>96</v>
      </c>
      <c r="G4222" s="6"/>
      <c r="H4222" s="6" t="b">
        <v>0</v>
      </c>
      <c r="I4222" s="6" t="b">
        <v>0</v>
      </c>
      <c r="J4222" s="6" t="b">
        <v>0</v>
      </c>
      <c r="K4222" s="106"/>
      <c r="L4222" s="43"/>
      <c r="M4222" s="24"/>
      <c r="N4222" s="6"/>
      <c r="O4222" s="6" t="b">
        <v>0</v>
      </c>
      <c r="P4222" s="6"/>
      <c r="Q4222" s="6"/>
      <c r="R4222" s="6"/>
      <c r="S4222" s="6"/>
      <c r="T4222" s="6"/>
      <c r="U4222" s="6"/>
      <c r="V4222" s="6"/>
      <c r="W4222" s="6"/>
      <c r="X4222" s="6"/>
      <c r="Y4222" s="6"/>
      <c r="Z4222" s="43"/>
      <c r="AA4222" s="43"/>
      <c r="AB4222" s="43" t="s">
        <v>339</v>
      </c>
      <c r="AC4222" s="6" t="s">
        <v>339</v>
      </c>
      <c r="AD4222" s="6"/>
      <c r="AE4222" s="6"/>
      <c r="AF4222" s="6"/>
      <c r="AG4222" s="6"/>
      <c r="AH4222" s="6"/>
      <c r="AI4222" s="6"/>
      <c r="AJ4222" s="6"/>
      <c r="AK4222" s="6"/>
      <c r="AL4222" s="6"/>
      <c r="AM4222" s="6"/>
      <c r="AN4222" s="6"/>
      <c r="AO4222" s="6"/>
      <c r="AP4222" s="6"/>
      <c r="AQ4222" s="6"/>
      <c r="AR4222" s="6"/>
    </row>
    <row r="4223">
      <c r="A4223" s="6"/>
      <c r="B4223" s="6"/>
      <c r="C4223" s="6"/>
      <c r="D4223" s="6"/>
      <c r="E4223" s="6"/>
      <c r="F4223" s="6" t="s">
        <v>96</v>
      </c>
      <c r="G4223" s="6"/>
      <c r="H4223" s="6" t="b">
        <v>0</v>
      </c>
      <c r="I4223" s="6" t="b">
        <v>0</v>
      </c>
      <c r="J4223" s="6" t="b">
        <v>0</v>
      </c>
      <c r="K4223" s="106"/>
      <c r="L4223" s="43"/>
      <c r="M4223" s="24"/>
      <c r="N4223" s="6"/>
      <c r="O4223" s="6" t="b">
        <v>0</v>
      </c>
      <c r="P4223" s="6"/>
      <c r="Q4223" s="6"/>
      <c r="R4223" s="6"/>
      <c r="S4223" s="6"/>
      <c r="T4223" s="6"/>
      <c r="U4223" s="6"/>
      <c r="V4223" s="6"/>
      <c r="W4223" s="6"/>
      <c r="X4223" s="6"/>
      <c r="Y4223" s="6"/>
      <c r="Z4223" s="43"/>
      <c r="AA4223" s="43"/>
      <c r="AB4223" s="43" t="s">
        <v>339</v>
      </c>
      <c r="AC4223" s="6" t="s">
        <v>339</v>
      </c>
      <c r="AD4223" s="6"/>
      <c r="AE4223" s="6"/>
      <c r="AF4223" s="6"/>
      <c r="AG4223" s="6"/>
      <c r="AH4223" s="6"/>
      <c r="AI4223" s="6"/>
      <c r="AJ4223" s="6"/>
      <c r="AK4223" s="6"/>
      <c r="AL4223" s="6"/>
      <c r="AM4223" s="6"/>
      <c r="AN4223" s="6"/>
      <c r="AO4223" s="6"/>
      <c r="AP4223" s="6"/>
      <c r="AQ4223" s="6"/>
      <c r="AR4223" s="6"/>
    </row>
    <row r="4224">
      <c r="A4224" s="6"/>
      <c r="B4224" s="6"/>
      <c r="C4224" s="6"/>
      <c r="D4224" s="6"/>
      <c r="E4224" s="6"/>
      <c r="F4224" s="6" t="s">
        <v>96</v>
      </c>
      <c r="G4224" s="6"/>
      <c r="H4224" s="6" t="b">
        <v>0</v>
      </c>
      <c r="I4224" s="6" t="b">
        <v>0</v>
      </c>
      <c r="J4224" s="6" t="b">
        <v>0</v>
      </c>
      <c r="K4224" s="106"/>
      <c r="L4224" s="43"/>
      <c r="M4224" s="24"/>
      <c r="N4224" s="6"/>
      <c r="O4224" s="6" t="b">
        <v>0</v>
      </c>
      <c r="P4224" s="6"/>
      <c r="Q4224" s="6"/>
      <c r="R4224" s="6"/>
      <c r="S4224" s="6"/>
      <c r="T4224" s="6"/>
      <c r="U4224" s="6"/>
      <c r="V4224" s="6"/>
      <c r="W4224" s="6"/>
      <c r="X4224" s="6"/>
      <c r="Y4224" s="6"/>
      <c r="Z4224" s="43"/>
      <c r="AA4224" s="43"/>
      <c r="AB4224" s="43" t="s">
        <v>339</v>
      </c>
      <c r="AC4224" s="6" t="s">
        <v>339</v>
      </c>
      <c r="AD4224" s="6"/>
      <c r="AE4224" s="6"/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/>
      <c r="AR4224" s="6"/>
    </row>
    <row r="4225">
      <c r="A4225" s="6"/>
      <c r="B4225" s="6"/>
      <c r="C4225" s="6"/>
      <c r="D4225" s="6"/>
      <c r="E4225" s="6"/>
      <c r="F4225" s="6" t="s">
        <v>96</v>
      </c>
      <c r="G4225" s="6"/>
      <c r="H4225" s="6" t="b">
        <v>0</v>
      </c>
      <c r="I4225" s="6" t="b">
        <v>0</v>
      </c>
      <c r="J4225" s="6" t="b">
        <v>0</v>
      </c>
      <c r="K4225" s="106"/>
      <c r="L4225" s="43"/>
      <c r="M4225" s="24"/>
      <c r="N4225" s="6"/>
      <c r="O4225" s="6" t="b">
        <v>0</v>
      </c>
      <c r="P4225" s="6"/>
      <c r="Q4225" s="6"/>
      <c r="R4225" s="6"/>
      <c r="S4225" s="6"/>
      <c r="T4225" s="6"/>
      <c r="U4225" s="6"/>
      <c r="V4225" s="6"/>
      <c r="W4225" s="6"/>
      <c r="X4225" s="6"/>
      <c r="Y4225" s="6"/>
      <c r="Z4225" s="43"/>
      <c r="AA4225" s="43"/>
      <c r="AB4225" s="43" t="s">
        <v>339</v>
      </c>
      <c r="AC4225" s="6" t="s">
        <v>339</v>
      </c>
      <c r="AD4225" s="6"/>
      <c r="AE4225" s="6"/>
      <c r="AF4225" s="6"/>
      <c r="AG4225" s="6"/>
      <c r="AH4225" s="6"/>
      <c r="AI4225" s="6"/>
      <c r="AJ4225" s="6"/>
      <c r="AK4225" s="6"/>
      <c r="AL4225" s="6"/>
      <c r="AM4225" s="6"/>
      <c r="AN4225" s="6"/>
      <c r="AO4225" s="6"/>
      <c r="AP4225" s="6"/>
      <c r="AQ4225" s="6"/>
      <c r="AR4225" s="6"/>
    </row>
    <row r="4226">
      <c r="A4226" s="6"/>
      <c r="B4226" s="6"/>
      <c r="C4226" s="6"/>
      <c r="D4226" s="6"/>
      <c r="E4226" s="6"/>
      <c r="F4226" s="6" t="s">
        <v>96</v>
      </c>
      <c r="G4226" s="6"/>
      <c r="H4226" s="6" t="b">
        <v>0</v>
      </c>
      <c r="I4226" s="6" t="b">
        <v>0</v>
      </c>
      <c r="J4226" s="6" t="b">
        <v>0</v>
      </c>
      <c r="K4226" s="106"/>
      <c r="L4226" s="43"/>
      <c r="M4226" s="24"/>
      <c r="N4226" s="6"/>
      <c r="O4226" s="6" t="b">
        <v>0</v>
      </c>
      <c r="P4226" s="6"/>
      <c r="Q4226" s="6"/>
      <c r="R4226" s="6"/>
      <c r="S4226" s="6"/>
      <c r="T4226" s="6"/>
      <c r="U4226" s="6"/>
      <c r="V4226" s="6"/>
      <c r="W4226" s="6"/>
      <c r="X4226" s="6"/>
      <c r="Y4226" s="6"/>
      <c r="Z4226" s="43"/>
      <c r="AA4226" s="43"/>
      <c r="AB4226" s="43" t="s">
        <v>339</v>
      </c>
      <c r="AC4226" s="6" t="s">
        <v>339</v>
      </c>
      <c r="AD4226" s="6"/>
      <c r="AE4226" s="6"/>
      <c r="AF4226" s="6"/>
      <c r="AG4226" s="6"/>
      <c r="AH4226" s="6"/>
      <c r="AI4226" s="6"/>
      <c r="AJ4226" s="6"/>
      <c r="AK4226" s="6"/>
      <c r="AL4226" s="6"/>
      <c r="AM4226" s="6"/>
      <c r="AN4226" s="6"/>
      <c r="AO4226" s="6"/>
      <c r="AP4226" s="6"/>
      <c r="AQ4226" s="6"/>
      <c r="AR4226" s="6"/>
    </row>
    <row r="4227">
      <c r="A4227" s="6"/>
      <c r="B4227" s="6"/>
      <c r="C4227" s="6"/>
      <c r="D4227" s="6"/>
      <c r="E4227" s="6"/>
      <c r="F4227" s="6" t="s">
        <v>96</v>
      </c>
      <c r="G4227" s="6"/>
      <c r="H4227" s="6" t="b">
        <v>0</v>
      </c>
      <c r="I4227" s="6" t="b">
        <v>0</v>
      </c>
      <c r="J4227" s="6" t="b">
        <v>0</v>
      </c>
      <c r="K4227" s="106"/>
      <c r="L4227" s="43"/>
      <c r="M4227" s="24"/>
      <c r="N4227" s="6"/>
      <c r="O4227" s="6" t="b">
        <v>0</v>
      </c>
      <c r="P4227" s="6"/>
      <c r="Q4227" s="6"/>
      <c r="R4227" s="6"/>
      <c r="S4227" s="6"/>
      <c r="T4227" s="6"/>
      <c r="U4227" s="6"/>
      <c r="V4227" s="6"/>
      <c r="W4227" s="6"/>
      <c r="X4227" s="6"/>
      <c r="Y4227" s="6"/>
      <c r="Z4227" s="43"/>
      <c r="AA4227" s="43"/>
      <c r="AB4227" s="43" t="s">
        <v>339</v>
      </c>
      <c r="AC4227" s="6" t="s">
        <v>339</v>
      </c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</row>
    <row r="4228">
      <c r="A4228" s="6"/>
      <c r="B4228" s="6"/>
      <c r="C4228" s="6"/>
      <c r="D4228" s="6"/>
      <c r="E4228" s="6"/>
      <c r="F4228" s="6" t="s">
        <v>96</v>
      </c>
      <c r="G4228" s="6"/>
      <c r="H4228" s="6" t="b">
        <v>0</v>
      </c>
      <c r="I4228" s="6" t="b">
        <v>0</v>
      </c>
      <c r="J4228" s="6" t="b">
        <v>0</v>
      </c>
      <c r="K4228" s="106"/>
      <c r="L4228" s="43"/>
      <c r="M4228" s="24"/>
      <c r="N4228" s="6"/>
      <c r="O4228" s="6" t="b">
        <v>0</v>
      </c>
      <c r="P4228" s="6"/>
      <c r="Q4228" s="6"/>
      <c r="R4228" s="6"/>
      <c r="S4228" s="6"/>
      <c r="T4228" s="6"/>
      <c r="U4228" s="6"/>
      <c r="V4228" s="6"/>
      <c r="W4228" s="6"/>
      <c r="X4228" s="6"/>
      <c r="Y4228" s="6"/>
      <c r="Z4228" s="43"/>
      <c r="AA4228" s="43"/>
      <c r="AB4228" s="43" t="s">
        <v>339</v>
      </c>
      <c r="AC4228" s="6" t="s">
        <v>339</v>
      </c>
      <c r="AD4228" s="6"/>
      <c r="AE4228" s="6"/>
      <c r="AF4228" s="6"/>
      <c r="AG4228" s="6"/>
      <c r="AH4228" s="6"/>
      <c r="AI4228" s="6"/>
      <c r="AJ4228" s="6"/>
      <c r="AK4228" s="6"/>
      <c r="AL4228" s="6"/>
      <c r="AM4228" s="6"/>
      <c r="AN4228" s="6"/>
      <c r="AO4228" s="6"/>
      <c r="AP4228" s="6"/>
      <c r="AQ4228" s="6"/>
      <c r="AR4228" s="6"/>
    </row>
    <row r="4229">
      <c r="A4229" s="6"/>
      <c r="B4229" s="6"/>
      <c r="C4229" s="6"/>
      <c r="D4229" s="6"/>
      <c r="E4229" s="6"/>
      <c r="F4229" s="6" t="s">
        <v>96</v>
      </c>
      <c r="G4229" s="6"/>
      <c r="H4229" s="6" t="b">
        <v>0</v>
      </c>
      <c r="I4229" s="6" t="b">
        <v>0</v>
      </c>
      <c r="J4229" s="6" t="b">
        <v>0</v>
      </c>
      <c r="K4229" s="106"/>
      <c r="L4229" s="43"/>
      <c r="M4229" s="24"/>
      <c r="N4229" s="6"/>
      <c r="O4229" s="6" t="b">
        <v>0</v>
      </c>
      <c r="P4229" s="6"/>
      <c r="Q4229" s="6"/>
      <c r="R4229" s="6"/>
      <c r="S4229" s="6"/>
      <c r="T4229" s="6"/>
      <c r="U4229" s="6"/>
      <c r="V4229" s="6"/>
      <c r="W4229" s="6"/>
      <c r="X4229" s="6"/>
      <c r="Y4229" s="6"/>
      <c r="Z4229" s="43"/>
      <c r="AA4229" s="43"/>
      <c r="AB4229" s="43" t="s">
        <v>339</v>
      </c>
      <c r="AC4229" s="6" t="s">
        <v>339</v>
      </c>
      <c r="AD4229" s="6"/>
      <c r="AE4229" s="6"/>
      <c r="AF4229" s="6"/>
      <c r="AG4229" s="6"/>
      <c r="AH4229" s="6"/>
      <c r="AI4229" s="6"/>
      <c r="AJ4229" s="6"/>
      <c r="AK4229" s="6"/>
      <c r="AL4229" s="6"/>
      <c r="AM4229" s="6"/>
      <c r="AN4229" s="6"/>
      <c r="AO4229" s="6"/>
      <c r="AP4229" s="6"/>
      <c r="AQ4229" s="6"/>
      <c r="AR4229" s="6"/>
    </row>
    <row r="4230">
      <c r="A4230" s="6"/>
      <c r="B4230" s="6"/>
      <c r="C4230" s="6"/>
      <c r="D4230" s="6"/>
      <c r="E4230" s="6"/>
      <c r="F4230" s="6" t="s">
        <v>96</v>
      </c>
      <c r="G4230" s="6"/>
      <c r="H4230" s="6" t="b">
        <v>0</v>
      </c>
      <c r="I4230" s="6" t="b">
        <v>0</v>
      </c>
      <c r="J4230" s="6" t="b">
        <v>0</v>
      </c>
      <c r="K4230" s="106"/>
      <c r="L4230" s="43"/>
      <c r="M4230" s="24"/>
      <c r="N4230" s="6"/>
      <c r="O4230" s="6" t="b">
        <v>0</v>
      </c>
      <c r="P4230" s="6"/>
      <c r="Q4230" s="6"/>
      <c r="R4230" s="6"/>
      <c r="S4230" s="6"/>
      <c r="T4230" s="6"/>
      <c r="U4230" s="6"/>
      <c r="V4230" s="6"/>
      <c r="W4230" s="6"/>
      <c r="X4230" s="6"/>
      <c r="Y4230" s="6"/>
      <c r="Z4230" s="43"/>
      <c r="AA4230" s="43"/>
      <c r="AB4230" s="43" t="s">
        <v>339</v>
      </c>
      <c r="AC4230" s="6" t="s">
        <v>339</v>
      </c>
      <c r="AD4230" s="6"/>
      <c r="AE4230" s="6"/>
      <c r="AF4230" s="6"/>
      <c r="AG4230" s="6"/>
      <c r="AH4230" s="6"/>
      <c r="AI4230" s="6"/>
      <c r="AJ4230" s="6"/>
      <c r="AK4230" s="6"/>
      <c r="AL4230" s="6"/>
      <c r="AM4230" s="6"/>
      <c r="AN4230" s="6"/>
      <c r="AO4230" s="6"/>
      <c r="AP4230" s="6"/>
      <c r="AQ4230" s="6"/>
      <c r="AR4230" s="6"/>
    </row>
    <row r="4231">
      <c r="A4231" s="6"/>
      <c r="B4231" s="6"/>
      <c r="C4231" s="6"/>
      <c r="D4231" s="6"/>
      <c r="E4231" s="6"/>
      <c r="F4231" s="6" t="s">
        <v>96</v>
      </c>
      <c r="G4231" s="6"/>
      <c r="H4231" s="6" t="b">
        <v>0</v>
      </c>
      <c r="I4231" s="6" t="b">
        <v>0</v>
      </c>
      <c r="J4231" s="6" t="b">
        <v>0</v>
      </c>
      <c r="K4231" s="106"/>
      <c r="L4231" s="43"/>
      <c r="M4231" s="24"/>
      <c r="N4231" s="6"/>
      <c r="O4231" s="6" t="b">
        <v>0</v>
      </c>
      <c r="P4231" s="6"/>
      <c r="Q4231" s="6"/>
      <c r="R4231" s="6"/>
      <c r="S4231" s="6"/>
      <c r="T4231" s="6"/>
      <c r="U4231" s="6"/>
      <c r="V4231" s="6"/>
      <c r="W4231" s="6"/>
      <c r="X4231" s="6"/>
      <c r="Y4231" s="6"/>
      <c r="Z4231" s="43"/>
      <c r="AA4231" s="43"/>
      <c r="AB4231" s="43" t="s">
        <v>339</v>
      </c>
      <c r="AC4231" s="6" t="s">
        <v>339</v>
      </c>
      <c r="AD4231" s="6"/>
      <c r="AE4231" s="6"/>
      <c r="AF4231" s="6"/>
      <c r="AG4231" s="6"/>
      <c r="AH4231" s="6"/>
      <c r="AI4231" s="6"/>
      <c r="AJ4231" s="6"/>
      <c r="AK4231" s="6"/>
      <c r="AL4231" s="6"/>
      <c r="AM4231" s="6"/>
      <c r="AN4231" s="6"/>
      <c r="AO4231" s="6"/>
      <c r="AP4231" s="6"/>
      <c r="AQ4231" s="6"/>
      <c r="AR4231" s="6"/>
    </row>
    <row r="4232">
      <c r="A4232" s="6"/>
      <c r="B4232" s="6"/>
      <c r="C4232" s="6"/>
      <c r="D4232" s="6"/>
      <c r="E4232" s="6"/>
      <c r="F4232" s="6" t="s">
        <v>96</v>
      </c>
      <c r="G4232" s="6"/>
      <c r="H4232" s="6" t="b">
        <v>0</v>
      </c>
      <c r="I4232" s="6" t="b">
        <v>0</v>
      </c>
      <c r="J4232" s="6" t="b">
        <v>0</v>
      </c>
      <c r="K4232" s="106"/>
      <c r="L4232" s="43"/>
      <c r="M4232" s="24"/>
      <c r="N4232" s="6"/>
      <c r="O4232" s="6" t="b">
        <v>0</v>
      </c>
      <c r="P4232" s="6"/>
      <c r="Q4232" s="6"/>
      <c r="R4232" s="6"/>
      <c r="S4232" s="6"/>
      <c r="T4232" s="6"/>
      <c r="U4232" s="6"/>
      <c r="V4232" s="6"/>
      <c r="W4232" s="6"/>
      <c r="X4232" s="6"/>
      <c r="Y4232" s="6"/>
      <c r="Z4232" s="43"/>
      <c r="AA4232" s="43"/>
      <c r="AB4232" s="43" t="s">
        <v>339</v>
      </c>
      <c r="AC4232" s="6" t="s">
        <v>339</v>
      </c>
      <c r="AD4232" s="6"/>
      <c r="AE4232" s="6"/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/>
      <c r="AR4232" s="6"/>
    </row>
    <row r="4233">
      <c r="A4233" s="6"/>
      <c r="B4233" s="6"/>
      <c r="C4233" s="6"/>
      <c r="D4233" s="6"/>
      <c r="E4233" s="6"/>
      <c r="F4233" s="6" t="s">
        <v>96</v>
      </c>
      <c r="G4233" s="6"/>
      <c r="H4233" s="6" t="b">
        <v>0</v>
      </c>
      <c r="I4233" s="6" t="b">
        <v>0</v>
      </c>
      <c r="J4233" s="6" t="b">
        <v>0</v>
      </c>
      <c r="K4233" s="106"/>
      <c r="L4233" s="43"/>
      <c r="M4233" s="24"/>
      <c r="N4233" s="6"/>
      <c r="O4233" s="6" t="b">
        <v>0</v>
      </c>
      <c r="P4233" s="6"/>
      <c r="Q4233" s="6"/>
      <c r="R4233" s="6"/>
      <c r="S4233" s="6"/>
      <c r="T4233" s="6"/>
      <c r="U4233" s="6"/>
      <c r="V4233" s="6"/>
      <c r="W4233" s="6"/>
      <c r="X4233" s="6"/>
      <c r="Y4233" s="6"/>
      <c r="Z4233" s="43"/>
      <c r="AA4233" s="43"/>
      <c r="AB4233" s="43" t="s">
        <v>339</v>
      </c>
      <c r="AC4233" s="6" t="s">
        <v>339</v>
      </c>
      <c r="AD4233" s="6"/>
      <c r="AE4233" s="6"/>
      <c r="AF4233" s="6"/>
      <c r="AG4233" s="6"/>
      <c r="AH4233" s="6"/>
      <c r="AI4233" s="6"/>
      <c r="AJ4233" s="6"/>
      <c r="AK4233" s="6"/>
      <c r="AL4233" s="6"/>
      <c r="AM4233" s="6"/>
      <c r="AN4233" s="6"/>
      <c r="AO4233" s="6"/>
      <c r="AP4233" s="6"/>
      <c r="AQ4233" s="6"/>
      <c r="AR4233" s="6"/>
    </row>
    <row r="4234">
      <c r="A4234" s="6"/>
      <c r="B4234" s="6"/>
      <c r="C4234" s="6"/>
      <c r="D4234" s="6"/>
      <c r="E4234" s="6"/>
      <c r="F4234" s="6" t="s">
        <v>96</v>
      </c>
      <c r="G4234" s="6"/>
      <c r="H4234" s="6" t="b">
        <v>0</v>
      </c>
      <c r="I4234" s="6" t="b">
        <v>0</v>
      </c>
      <c r="J4234" s="6" t="b">
        <v>0</v>
      </c>
      <c r="K4234" s="106"/>
      <c r="L4234" s="43"/>
      <c r="M4234" s="24"/>
      <c r="N4234" s="6"/>
      <c r="O4234" s="6" t="b">
        <v>0</v>
      </c>
      <c r="P4234" s="6"/>
      <c r="Q4234" s="6"/>
      <c r="R4234" s="6"/>
      <c r="S4234" s="6"/>
      <c r="T4234" s="6"/>
      <c r="U4234" s="6"/>
      <c r="V4234" s="6"/>
      <c r="W4234" s="6"/>
      <c r="X4234" s="6"/>
      <c r="Y4234" s="6"/>
      <c r="Z4234" s="43"/>
      <c r="AA4234" s="43"/>
      <c r="AB4234" s="43" t="s">
        <v>339</v>
      </c>
      <c r="AC4234" s="6" t="s">
        <v>339</v>
      </c>
      <c r="AD4234" s="6"/>
      <c r="AE4234" s="6"/>
      <c r="AF4234" s="6"/>
      <c r="AG4234" s="6"/>
      <c r="AH4234" s="6"/>
      <c r="AI4234" s="6"/>
      <c r="AJ4234" s="6"/>
      <c r="AK4234" s="6"/>
      <c r="AL4234" s="6"/>
      <c r="AM4234" s="6"/>
      <c r="AN4234" s="6"/>
      <c r="AO4234" s="6"/>
      <c r="AP4234" s="6"/>
      <c r="AQ4234" s="6"/>
      <c r="AR4234" s="6"/>
    </row>
    <row r="4235">
      <c r="A4235" s="6"/>
      <c r="B4235" s="6"/>
      <c r="C4235" s="6"/>
      <c r="D4235" s="6"/>
      <c r="E4235" s="6"/>
      <c r="F4235" s="6" t="s">
        <v>96</v>
      </c>
      <c r="G4235" s="6"/>
      <c r="H4235" s="6" t="b">
        <v>0</v>
      </c>
      <c r="I4235" s="6" t="b">
        <v>0</v>
      </c>
      <c r="J4235" s="6" t="b">
        <v>0</v>
      </c>
      <c r="K4235" s="106"/>
      <c r="L4235" s="43"/>
      <c r="M4235" s="24"/>
      <c r="N4235" s="6"/>
      <c r="O4235" s="6" t="b">
        <v>0</v>
      </c>
      <c r="P4235" s="6"/>
      <c r="Q4235" s="6"/>
      <c r="R4235" s="6"/>
      <c r="S4235" s="6"/>
      <c r="T4235" s="6"/>
      <c r="U4235" s="6"/>
      <c r="V4235" s="6"/>
      <c r="W4235" s="6"/>
      <c r="X4235" s="6"/>
      <c r="Y4235" s="6"/>
      <c r="Z4235" s="43"/>
      <c r="AA4235" s="43"/>
      <c r="AB4235" s="43" t="s">
        <v>339</v>
      </c>
      <c r="AC4235" s="6" t="s">
        <v>339</v>
      </c>
      <c r="AD4235" s="6"/>
      <c r="AE4235" s="6"/>
      <c r="AF4235" s="6"/>
      <c r="AG4235" s="6"/>
      <c r="AH4235" s="6"/>
      <c r="AI4235" s="6"/>
      <c r="AJ4235" s="6"/>
      <c r="AK4235" s="6"/>
      <c r="AL4235" s="6"/>
      <c r="AM4235" s="6"/>
      <c r="AN4235" s="6"/>
      <c r="AO4235" s="6"/>
      <c r="AP4235" s="6"/>
      <c r="AQ4235" s="6"/>
      <c r="AR4235" s="6"/>
    </row>
    <row r="4236">
      <c r="A4236" s="6"/>
      <c r="B4236" s="6"/>
      <c r="C4236" s="6"/>
      <c r="D4236" s="6"/>
      <c r="E4236" s="6"/>
      <c r="F4236" s="6" t="s">
        <v>96</v>
      </c>
      <c r="G4236" s="6"/>
      <c r="H4236" s="6" t="b">
        <v>0</v>
      </c>
      <c r="I4236" s="6" t="b">
        <v>0</v>
      </c>
      <c r="J4236" s="6" t="b">
        <v>0</v>
      </c>
      <c r="K4236" s="106"/>
      <c r="L4236" s="43"/>
      <c r="M4236" s="24"/>
      <c r="N4236" s="6"/>
      <c r="O4236" s="6" t="b">
        <v>0</v>
      </c>
      <c r="P4236" s="6"/>
      <c r="Q4236" s="6"/>
      <c r="R4236" s="6"/>
      <c r="S4236" s="6"/>
      <c r="T4236" s="6"/>
      <c r="U4236" s="6"/>
      <c r="V4236" s="6"/>
      <c r="W4236" s="6"/>
      <c r="X4236" s="6"/>
      <c r="Y4236" s="6"/>
      <c r="Z4236" s="43"/>
      <c r="AA4236" s="43"/>
      <c r="AB4236" s="43" t="s">
        <v>339</v>
      </c>
      <c r="AC4236" s="6" t="s">
        <v>339</v>
      </c>
      <c r="AD4236" s="6"/>
      <c r="AE4236" s="6"/>
      <c r="AF4236" s="6"/>
      <c r="AG4236" s="6"/>
      <c r="AH4236" s="6"/>
      <c r="AI4236" s="6"/>
      <c r="AJ4236" s="6"/>
      <c r="AK4236" s="6"/>
      <c r="AL4236" s="6"/>
      <c r="AM4236" s="6"/>
      <c r="AN4236" s="6"/>
      <c r="AO4236" s="6"/>
      <c r="AP4236" s="6"/>
      <c r="AQ4236" s="6"/>
      <c r="AR4236" s="6"/>
    </row>
    <row r="4237">
      <c r="A4237" s="6"/>
      <c r="B4237" s="6"/>
      <c r="C4237" s="6"/>
      <c r="D4237" s="6"/>
      <c r="E4237" s="6"/>
      <c r="F4237" s="6" t="s">
        <v>96</v>
      </c>
      <c r="G4237" s="6"/>
      <c r="H4237" s="6" t="b">
        <v>0</v>
      </c>
      <c r="I4237" s="6" t="b">
        <v>0</v>
      </c>
      <c r="J4237" s="6" t="b">
        <v>0</v>
      </c>
      <c r="K4237" s="106"/>
      <c r="L4237" s="43"/>
      <c r="M4237" s="24"/>
      <c r="N4237" s="6"/>
      <c r="O4237" s="6" t="b">
        <v>0</v>
      </c>
      <c r="P4237" s="6"/>
      <c r="Q4237" s="6"/>
      <c r="R4237" s="6"/>
      <c r="S4237" s="6"/>
      <c r="T4237" s="6"/>
      <c r="U4237" s="6"/>
      <c r="V4237" s="6"/>
      <c r="W4237" s="6"/>
      <c r="X4237" s="6"/>
      <c r="Y4237" s="6"/>
      <c r="Z4237" s="43"/>
      <c r="AA4237" s="43"/>
      <c r="AB4237" s="43" t="s">
        <v>339</v>
      </c>
      <c r="AC4237" s="6" t="s">
        <v>339</v>
      </c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/>
      <c r="AR4237" s="6"/>
    </row>
    <row r="4238">
      <c r="A4238" s="6"/>
      <c r="B4238" s="6"/>
      <c r="C4238" s="6"/>
      <c r="D4238" s="6"/>
      <c r="E4238" s="6"/>
      <c r="F4238" s="6" t="s">
        <v>96</v>
      </c>
      <c r="G4238" s="6"/>
      <c r="H4238" s="6" t="b">
        <v>0</v>
      </c>
      <c r="I4238" s="6" t="b">
        <v>0</v>
      </c>
      <c r="J4238" s="6" t="b">
        <v>0</v>
      </c>
      <c r="K4238" s="106"/>
      <c r="L4238" s="43"/>
      <c r="M4238" s="24"/>
      <c r="N4238" s="6"/>
      <c r="O4238" s="6" t="b">
        <v>0</v>
      </c>
      <c r="P4238" s="6"/>
      <c r="Q4238" s="6"/>
      <c r="R4238" s="6"/>
      <c r="S4238" s="6"/>
      <c r="T4238" s="6"/>
      <c r="U4238" s="6"/>
      <c r="V4238" s="6"/>
      <c r="W4238" s="6"/>
      <c r="X4238" s="6"/>
      <c r="Y4238" s="6"/>
      <c r="Z4238" s="43"/>
      <c r="AA4238" s="43"/>
      <c r="AB4238" s="43" t="s">
        <v>339</v>
      </c>
      <c r="AC4238" s="6" t="s">
        <v>339</v>
      </c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</row>
    <row r="4239">
      <c r="A4239" s="6"/>
      <c r="B4239" s="6"/>
      <c r="C4239" s="6"/>
      <c r="D4239" s="6"/>
      <c r="E4239" s="6"/>
      <c r="F4239" s="6" t="s">
        <v>96</v>
      </c>
      <c r="G4239" s="6"/>
      <c r="H4239" s="6" t="b">
        <v>0</v>
      </c>
      <c r="I4239" s="6" t="b">
        <v>0</v>
      </c>
      <c r="J4239" s="6" t="b">
        <v>0</v>
      </c>
      <c r="K4239" s="106"/>
      <c r="L4239" s="43"/>
      <c r="M4239" s="24"/>
      <c r="N4239" s="6"/>
      <c r="O4239" s="6" t="b">
        <v>0</v>
      </c>
      <c r="P4239" s="6"/>
      <c r="Q4239" s="6"/>
      <c r="R4239" s="6"/>
      <c r="S4239" s="6"/>
      <c r="T4239" s="6"/>
      <c r="U4239" s="6"/>
      <c r="V4239" s="6"/>
      <c r="W4239" s="6"/>
      <c r="X4239" s="6"/>
      <c r="Y4239" s="6"/>
      <c r="Z4239" s="43"/>
      <c r="AA4239" s="43"/>
      <c r="AB4239" s="43" t="s">
        <v>339</v>
      </c>
      <c r="AC4239" s="6" t="s">
        <v>339</v>
      </c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</row>
    <row r="4240">
      <c r="A4240" s="6"/>
      <c r="B4240" s="6"/>
      <c r="C4240" s="6"/>
      <c r="D4240" s="6"/>
      <c r="E4240" s="6"/>
      <c r="F4240" s="6" t="s">
        <v>96</v>
      </c>
      <c r="G4240" s="6"/>
      <c r="H4240" s="6" t="b">
        <v>0</v>
      </c>
      <c r="I4240" s="6" t="b">
        <v>0</v>
      </c>
      <c r="J4240" s="6" t="b">
        <v>0</v>
      </c>
      <c r="K4240" s="106"/>
      <c r="L4240" s="43"/>
      <c r="M4240" s="24"/>
      <c r="N4240" s="6"/>
      <c r="O4240" s="6" t="b">
        <v>0</v>
      </c>
      <c r="P4240" s="6"/>
      <c r="Q4240" s="6"/>
      <c r="R4240" s="6"/>
      <c r="S4240" s="6"/>
      <c r="T4240" s="6"/>
      <c r="U4240" s="6"/>
      <c r="V4240" s="6"/>
      <c r="W4240" s="6"/>
      <c r="X4240" s="6"/>
      <c r="Y4240" s="6"/>
      <c r="Z4240" s="43"/>
      <c r="AA4240" s="43"/>
      <c r="AB4240" s="43" t="s">
        <v>339</v>
      </c>
      <c r="AC4240" s="6" t="s">
        <v>339</v>
      </c>
      <c r="AD4240" s="6"/>
      <c r="AE4240" s="6"/>
      <c r="AF4240" s="6"/>
      <c r="AG4240" s="6"/>
      <c r="AH4240" s="6"/>
      <c r="AI4240" s="6"/>
      <c r="AJ4240" s="6"/>
      <c r="AK4240" s="6"/>
      <c r="AL4240" s="6"/>
      <c r="AM4240" s="6"/>
      <c r="AN4240" s="6"/>
      <c r="AO4240" s="6"/>
      <c r="AP4240" s="6"/>
      <c r="AQ4240" s="6"/>
      <c r="AR4240" s="6"/>
    </row>
    <row r="4241">
      <c r="A4241" s="6"/>
      <c r="B4241" s="6"/>
      <c r="C4241" s="6"/>
      <c r="D4241" s="6"/>
      <c r="E4241" s="6"/>
      <c r="F4241" s="6" t="s">
        <v>96</v>
      </c>
      <c r="G4241" s="6"/>
      <c r="H4241" s="6" t="b">
        <v>0</v>
      </c>
      <c r="I4241" s="6" t="b">
        <v>0</v>
      </c>
      <c r="J4241" s="6" t="b">
        <v>0</v>
      </c>
      <c r="K4241" s="106"/>
      <c r="L4241" s="43"/>
      <c r="M4241" s="24"/>
      <c r="N4241" s="6"/>
      <c r="O4241" s="6" t="b">
        <v>0</v>
      </c>
      <c r="P4241" s="6"/>
      <c r="Q4241" s="6"/>
      <c r="R4241" s="6"/>
      <c r="S4241" s="6"/>
      <c r="T4241" s="6"/>
      <c r="U4241" s="6"/>
      <c r="V4241" s="6"/>
      <c r="W4241" s="6"/>
      <c r="X4241" s="6"/>
      <c r="Y4241" s="6"/>
      <c r="Z4241" s="43"/>
      <c r="AA4241" s="43"/>
      <c r="AB4241" s="43" t="s">
        <v>339</v>
      </c>
      <c r="AC4241" s="6" t="s">
        <v>339</v>
      </c>
      <c r="AD4241" s="6"/>
      <c r="AE4241" s="6"/>
      <c r="AF4241" s="6"/>
      <c r="AG4241" s="6"/>
      <c r="AH4241" s="6"/>
      <c r="AI4241" s="6"/>
      <c r="AJ4241" s="6"/>
      <c r="AK4241" s="6"/>
      <c r="AL4241" s="6"/>
      <c r="AM4241" s="6"/>
      <c r="AN4241" s="6"/>
      <c r="AO4241" s="6"/>
      <c r="AP4241" s="6"/>
      <c r="AQ4241" s="6"/>
      <c r="AR4241" s="6"/>
    </row>
    <row r="4242">
      <c r="A4242" s="6"/>
      <c r="B4242" s="6"/>
      <c r="C4242" s="6"/>
      <c r="D4242" s="6"/>
      <c r="E4242" s="6"/>
      <c r="F4242" s="6" t="s">
        <v>96</v>
      </c>
      <c r="G4242" s="6"/>
      <c r="H4242" s="6" t="b">
        <v>0</v>
      </c>
      <c r="I4242" s="6" t="b">
        <v>0</v>
      </c>
      <c r="J4242" s="6" t="b">
        <v>0</v>
      </c>
      <c r="K4242" s="106"/>
      <c r="L4242" s="43"/>
      <c r="M4242" s="24"/>
      <c r="N4242" s="6"/>
      <c r="O4242" s="6" t="b">
        <v>0</v>
      </c>
      <c r="P4242" s="6"/>
      <c r="Q4242" s="6"/>
      <c r="R4242" s="6"/>
      <c r="S4242" s="6"/>
      <c r="T4242" s="6"/>
      <c r="U4242" s="6"/>
      <c r="V4242" s="6"/>
      <c r="W4242" s="6"/>
      <c r="X4242" s="6"/>
      <c r="Y4242" s="6"/>
      <c r="Z4242" s="43"/>
      <c r="AA4242" s="43"/>
      <c r="AB4242" s="43" t="s">
        <v>339</v>
      </c>
      <c r="AC4242" s="6" t="s">
        <v>339</v>
      </c>
      <c r="AD4242" s="6"/>
      <c r="AE4242" s="6"/>
      <c r="AF4242" s="6"/>
      <c r="AG4242" s="6"/>
      <c r="AH4242" s="6"/>
      <c r="AI4242" s="6"/>
      <c r="AJ4242" s="6"/>
      <c r="AK4242" s="6"/>
      <c r="AL4242" s="6"/>
      <c r="AM4242" s="6"/>
      <c r="AN4242" s="6"/>
      <c r="AO4242" s="6"/>
      <c r="AP4242" s="6"/>
      <c r="AQ4242" s="6"/>
      <c r="AR4242" s="6"/>
    </row>
    <row r="4243">
      <c r="A4243" s="6"/>
      <c r="B4243" s="6"/>
      <c r="C4243" s="6"/>
      <c r="D4243" s="6"/>
      <c r="E4243" s="6"/>
      <c r="F4243" s="6" t="s">
        <v>96</v>
      </c>
      <c r="G4243" s="6"/>
      <c r="H4243" s="6" t="b">
        <v>0</v>
      </c>
      <c r="I4243" s="6" t="b">
        <v>0</v>
      </c>
      <c r="J4243" s="6" t="b">
        <v>0</v>
      </c>
      <c r="K4243" s="106"/>
      <c r="L4243" s="43"/>
      <c r="M4243" s="24"/>
      <c r="N4243" s="6"/>
      <c r="O4243" s="6" t="b">
        <v>0</v>
      </c>
      <c r="P4243" s="6"/>
      <c r="Q4243" s="6"/>
      <c r="R4243" s="6"/>
      <c r="S4243" s="6"/>
      <c r="T4243" s="6"/>
      <c r="U4243" s="6"/>
      <c r="V4243" s="6"/>
      <c r="W4243" s="6"/>
      <c r="X4243" s="6"/>
      <c r="Y4243" s="6"/>
      <c r="Z4243" s="43"/>
      <c r="AA4243" s="43"/>
      <c r="AB4243" s="43" t="s">
        <v>339</v>
      </c>
      <c r="AC4243" s="6" t="s">
        <v>339</v>
      </c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</row>
    <row r="4244">
      <c r="A4244" s="6"/>
      <c r="B4244" s="6"/>
      <c r="C4244" s="6"/>
      <c r="D4244" s="6"/>
      <c r="E4244" s="6"/>
      <c r="F4244" s="6" t="s">
        <v>96</v>
      </c>
      <c r="G4244" s="6"/>
      <c r="H4244" s="6" t="b">
        <v>0</v>
      </c>
      <c r="I4244" s="6" t="b">
        <v>0</v>
      </c>
      <c r="J4244" s="6" t="b">
        <v>0</v>
      </c>
      <c r="K4244" s="106"/>
      <c r="L4244" s="43"/>
      <c r="M4244" s="24"/>
      <c r="N4244" s="6"/>
      <c r="O4244" s="6" t="b">
        <v>0</v>
      </c>
      <c r="P4244" s="6"/>
      <c r="Q4244" s="6"/>
      <c r="R4244" s="6"/>
      <c r="S4244" s="6"/>
      <c r="T4244" s="6"/>
      <c r="U4244" s="6"/>
      <c r="V4244" s="6"/>
      <c r="W4244" s="6"/>
      <c r="X4244" s="6"/>
      <c r="Y4244" s="6"/>
      <c r="Z4244" s="43"/>
      <c r="AA4244" s="43"/>
      <c r="AB4244" s="43" t="s">
        <v>339</v>
      </c>
      <c r="AC4244" s="6" t="s">
        <v>339</v>
      </c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/>
      <c r="AQ4244" s="6"/>
      <c r="AR4244" s="6"/>
    </row>
    <row r="4245">
      <c r="A4245" s="6"/>
      <c r="B4245" s="6"/>
      <c r="C4245" s="6"/>
      <c r="D4245" s="6"/>
      <c r="E4245" s="6"/>
      <c r="F4245" s="6" t="s">
        <v>96</v>
      </c>
      <c r="G4245" s="6"/>
      <c r="H4245" s="6" t="b">
        <v>0</v>
      </c>
      <c r="I4245" s="6" t="b">
        <v>0</v>
      </c>
      <c r="J4245" s="6" t="b">
        <v>0</v>
      </c>
      <c r="K4245" s="106"/>
      <c r="L4245" s="43"/>
      <c r="M4245" s="24"/>
      <c r="N4245" s="6"/>
      <c r="O4245" s="6" t="b">
        <v>0</v>
      </c>
      <c r="P4245" s="6"/>
      <c r="Q4245" s="6"/>
      <c r="R4245" s="6"/>
      <c r="S4245" s="6"/>
      <c r="T4245" s="6"/>
      <c r="U4245" s="6"/>
      <c r="V4245" s="6"/>
      <c r="W4245" s="6"/>
      <c r="X4245" s="6"/>
      <c r="Y4245" s="6"/>
      <c r="Z4245" s="43"/>
      <c r="AA4245" s="43"/>
      <c r="AB4245" s="43" t="s">
        <v>339</v>
      </c>
      <c r="AC4245" s="6" t="s">
        <v>339</v>
      </c>
      <c r="AD4245" s="6"/>
      <c r="AE4245" s="6"/>
      <c r="AF4245" s="6"/>
      <c r="AG4245" s="6"/>
      <c r="AH4245" s="6"/>
      <c r="AI4245" s="6"/>
      <c r="AJ4245" s="6"/>
      <c r="AK4245" s="6"/>
      <c r="AL4245" s="6"/>
      <c r="AM4245" s="6"/>
      <c r="AN4245" s="6"/>
      <c r="AO4245" s="6"/>
      <c r="AP4245" s="6"/>
      <c r="AQ4245" s="6"/>
      <c r="AR4245" s="6"/>
    </row>
    <row r="4246">
      <c r="A4246" s="6"/>
      <c r="B4246" s="6"/>
      <c r="C4246" s="6"/>
      <c r="D4246" s="6"/>
      <c r="E4246" s="6"/>
      <c r="F4246" s="6" t="s">
        <v>96</v>
      </c>
      <c r="G4246" s="6"/>
      <c r="H4246" s="6" t="b">
        <v>0</v>
      </c>
      <c r="I4246" s="6" t="b">
        <v>0</v>
      </c>
      <c r="J4246" s="6" t="b">
        <v>0</v>
      </c>
      <c r="K4246" s="106"/>
      <c r="L4246" s="43"/>
      <c r="M4246" s="24"/>
      <c r="N4246" s="6"/>
      <c r="O4246" s="6" t="b">
        <v>0</v>
      </c>
      <c r="P4246" s="6"/>
      <c r="Q4246" s="6"/>
      <c r="R4246" s="6"/>
      <c r="S4246" s="6"/>
      <c r="T4246" s="6"/>
      <c r="U4246" s="6"/>
      <c r="V4246" s="6"/>
      <c r="W4246" s="6"/>
      <c r="X4246" s="6"/>
      <c r="Y4246" s="6"/>
      <c r="Z4246" s="43"/>
      <c r="AA4246" s="43"/>
      <c r="AB4246" s="43" t="s">
        <v>339</v>
      </c>
      <c r="AC4246" s="6" t="s">
        <v>339</v>
      </c>
      <c r="AD4246" s="6"/>
      <c r="AE4246" s="6"/>
      <c r="AF4246" s="6"/>
      <c r="AG4246" s="6"/>
      <c r="AH4246" s="6"/>
      <c r="AI4246" s="6"/>
      <c r="AJ4246" s="6"/>
      <c r="AK4246" s="6"/>
      <c r="AL4246" s="6"/>
      <c r="AM4246" s="6"/>
      <c r="AN4246" s="6"/>
      <c r="AO4246" s="6"/>
      <c r="AP4246" s="6"/>
      <c r="AQ4246" s="6"/>
      <c r="AR4246" s="6"/>
    </row>
    <row r="4247">
      <c r="A4247" s="6"/>
      <c r="B4247" s="6"/>
      <c r="C4247" s="6"/>
      <c r="D4247" s="6"/>
      <c r="E4247" s="6"/>
      <c r="F4247" s="6" t="s">
        <v>96</v>
      </c>
      <c r="G4247" s="6"/>
      <c r="H4247" s="6" t="b">
        <v>0</v>
      </c>
      <c r="I4247" s="6" t="b">
        <v>0</v>
      </c>
      <c r="J4247" s="6" t="b">
        <v>0</v>
      </c>
      <c r="K4247" s="106"/>
      <c r="L4247" s="43"/>
      <c r="M4247" s="24"/>
      <c r="N4247" s="6"/>
      <c r="O4247" s="6" t="b">
        <v>0</v>
      </c>
      <c r="P4247" s="6"/>
      <c r="Q4247" s="6"/>
      <c r="R4247" s="6"/>
      <c r="S4247" s="6"/>
      <c r="T4247" s="6"/>
      <c r="U4247" s="6"/>
      <c r="V4247" s="6"/>
      <c r="W4247" s="6"/>
      <c r="X4247" s="6"/>
      <c r="Y4247" s="6"/>
      <c r="Z4247" s="43"/>
      <c r="AA4247" s="43"/>
      <c r="AB4247" s="43" t="s">
        <v>339</v>
      </c>
      <c r="AC4247" s="6" t="s">
        <v>339</v>
      </c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/>
      <c r="AR4247" s="6"/>
    </row>
    <row r="4248">
      <c r="A4248" s="6"/>
      <c r="B4248" s="6"/>
      <c r="C4248" s="6"/>
      <c r="D4248" s="6"/>
      <c r="E4248" s="6"/>
      <c r="F4248" s="6" t="s">
        <v>96</v>
      </c>
      <c r="G4248" s="6"/>
      <c r="H4248" s="6" t="b">
        <v>0</v>
      </c>
      <c r="I4248" s="6" t="b">
        <v>0</v>
      </c>
      <c r="J4248" s="6" t="b">
        <v>0</v>
      </c>
      <c r="K4248" s="106"/>
      <c r="L4248" s="43"/>
      <c r="M4248" s="24"/>
      <c r="N4248" s="6"/>
      <c r="O4248" s="6" t="b">
        <v>0</v>
      </c>
      <c r="P4248" s="6"/>
      <c r="Q4248" s="6"/>
      <c r="R4248" s="6"/>
      <c r="S4248" s="6"/>
      <c r="T4248" s="6"/>
      <c r="U4248" s="6"/>
      <c r="V4248" s="6"/>
      <c r="W4248" s="6"/>
      <c r="X4248" s="6"/>
      <c r="Y4248" s="6"/>
      <c r="Z4248" s="43"/>
      <c r="AA4248" s="43"/>
      <c r="AB4248" s="43" t="s">
        <v>339</v>
      </c>
      <c r="AC4248" s="6" t="s">
        <v>339</v>
      </c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</row>
    <row r="4249">
      <c r="A4249" s="6"/>
      <c r="B4249" s="6"/>
      <c r="C4249" s="6"/>
      <c r="D4249" s="6"/>
      <c r="E4249" s="6"/>
      <c r="F4249" s="6" t="s">
        <v>96</v>
      </c>
      <c r="G4249" s="6"/>
      <c r="H4249" s="6" t="b">
        <v>0</v>
      </c>
      <c r="I4249" s="6" t="b">
        <v>0</v>
      </c>
      <c r="J4249" s="6" t="b">
        <v>0</v>
      </c>
      <c r="K4249" s="106"/>
      <c r="L4249" s="43"/>
      <c r="M4249" s="24"/>
      <c r="N4249" s="6"/>
      <c r="O4249" s="6" t="b">
        <v>0</v>
      </c>
      <c r="P4249" s="6"/>
      <c r="Q4249" s="6"/>
      <c r="R4249" s="6"/>
      <c r="S4249" s="6"/>
      <c r="T4249" s="6"/>
      <c r="U4249" s="6"/>
      <c r="V4249" s="6"/>
      <c r="W4249" s="6"/>
      <c r="X4249" s="6"/>
      <c r="Y4249" s="6"/>
      <c r="Z4249" s="43"/>
      <c r="AA4249" s="43"/>
      <c r="AB4249" s="43" t="s">
        <v>339</v>
      </c>
      <c r="AC4249" s="6" t="s">
        <v>339</v>
      </c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/>
      <c r="AR4249" s="6"/>
    </row>
    <row r="4250">
      <c r="A4250" s="6"/>
      <c r="B4250" s="6"/>
      <c r="C4250" s="6"/>
      <c r="D4250" s="6"/>
      <c r="E4250" s="6"/>
      <c r="F4250" s="6" t="s">
        <v>96</v>
      </c>
      <c r="G4250" s="6"/>
      <c r="H4250" s="6" t="b">
        <v>0</v>
      </c>
      <c r="I4250" s="6" t="b">
        <v>0</v>
      </c>
      <c r="J4250" s="6" t="b">
        <v>0</v>
      </c>
      <c r="K4250" s="106"/>
      <c r="L4250" s="43"/>
      <c r="M4250" s="24"/>
      <c r="N4250" s="6"/>
      <c r="O4250" s="6" t="b">
        <v>0</v>
      </c>
      <c r="P4250" s="6"/>
      <c r="Q4250" s="6"/>
      <c r="R4250" s="6"/>
      <c r="S4250" s="6"/>
      <c r="T4250" s="6"/>
      <c r="U4250" s="6"/>
      <c r="V4250" s="6"/>
      <c r="W4250" s="6"/>
      <c r="X4250" s="6"/>
      <c r="Y4250" s="6"/>
      <c r="Z4250" s="43"/>
      <c r="AA4250" s="43"/>
      <c r="AB4250" s="43" t="s">
        <v>339</v>
      </c>
      <c r="AC4250" s="6" t="s">
        <v>339</v>
      </c>
      <c r="AD4250" s="6"/>
      <c r="AE4250" s="6"/>
      <c r="AF4250" s="6"/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</row>
    <row r="4251">
      <c r="A4251" s="6"/>
      <c r="B4251" s="6"/>
      <c r="C4251" s="6"/>
      <c r="D4251" s="6"/>
      <c r="E4251" s="6"/>
      <c r="F4251" s="6" t="s">
        <v>96</v>
      </c>
      <c r="G4251" s="6"/>
      <c r="H4251" s="6" t="b">
        <v>0</v>
      </c>
      <c r="I4251" s="6" t="b">
        <v>0</v>
      </c>
      <c r="J4251" s="6" t="b">
        <v>0</v>
      </c>
      <c r="K4251" s="106"/>
      <c r="L4251" s="43"/>
      <c r="M4251" s="24"/>
      <c r="N4251" s="6"/>
      <c r="O4251" s="6" t="b">
        <v>0</v>
      </c>
      <c r="P4251" s="6"/>
      <c r="Q4251" s="6"/>
      <c r="R4251" s="6"/>
      <c r="S4251" s="6"/>
      <c r="T4251" s="6"/>
      <c r="U4251" s="6"/>
      <c r="V4251" s="6"/>
      <c r="W4251" s="6"/>
      <c r="X4251" s="6"/>
      <c r="Y4251" s="6"/>
      <c r="Z4251" s="43"/>
      <c r="AA4251" s="43"/>
      <c r="AB4251" s="43" t="s">
        <v>339</v>
      </c>
      <c r="AC4251" s="6" t="s">
        <v>339</v>
      </c>
      <c r="AD4251" s="6"/>
      <c r="AE4251" s="6"/>
      <c r="AF4251" s="6"/>
      <c r="AG4251" s="6"/>
      <c r="AH4251" s="6"/>
      <c r="AI4251" s="6"/>
      <c r="AJ4251" s="6"/>
      <c r="AK4251" s="6"/>
      <c r="AL4251" s="6"/>
      <c r="AM4251" s="6"/>
      <c r="AN4251" s="6"/>
      <c r="AO4251" s="6"/>
      <c r="AP4251" s="6"/>
      <c r="AQ4251" s="6"/>
      <c r="AR4251" s="6"/>
    </row>
    <row r="4252">
      <c r="A4252" s="6"/>
      <c r="B4252" s="6"/>
      <c r="C4252" s="6"/>
      <c r="D4252" s="6"/>
      <c r="E4252" s="6"/>
      <c r="F4252" s="6" t="s">
        <v>96</v>
      </c>
      <c r="G4252" s="6"/>
      <c r="H4252" s="6" t="b">
        <v>0</v>
      </c>
      <c r="I4252" s="6" t="b">
        <v>0</v>
      </c>
      <c r="J4252" s="6" t="b">
        <v>0</v>
      </c>
      <c r="K4252" s="106"/>
      <c r="L4252" s="43"/>
      <c r="M4252" s="24"/>
      <c r="N4252" s="6"/>
      <c r="O4252" s="6" t="b">
        <v>0</v>
      </c>
      <c r="P4252" s="6"/>
      <c r="Q4252" s="6"/>
      <c r="R4252" s="6"/>
      <c r="S4252" s="6"/>
      <c r="T4252" s="6"/>
      <c r="U4252" s="6"/>
      <c r="V4252" s="6"/>
      <c r="W4252" s="6"/>
      <c r="X4252" s="6"/>
      <c r="Y4252" s="6"/>
      <c r="Z4252" s="43"/>
      <c r="AA4252" s="43"/>
      <c r="AB4252" s="43" t="s">
        <v>339</v>
      </c>
      <c r="AC4252" s="6" t="s">
        <v>339</v>
      </c>
      <c r="AD4252" s="6"/>
      <c r="AE4252" s="6"/>
      <c r="AF4252" s="6"/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/>
      <c r="AR4252" s="6"/>
    </row>
    <row r="4253">
      <c r="A4253" s="6"/>
      <c r="B4253" s="6"/>
      <c r="C4253" s="6"/>
      <c r="D4253" s="6"/>
      <c r="E4253" s="6"/>
      <c r="F4253" s="6" t="s">
        <v>96</v>
      </c>
      <c r="G4253" s="6"/>
      <c r="H4253" s="6" t="b">
        <v>0</v>
      </c>
      <c r="I4253" s="6" t="b">
        <v>0</v>
      </c>
      <c r="J4253" s="6" t="b">
        <v>0</v>
      </c>
      <c r="K4253" s="106"/>
      <c r="L4253" s="43"/>
      <c r="M4253" s="24"/>
      <c r="N4253" s="6"/>
      <c r="O4253" s="6" t="b">
        <v>0</v>
      </c>
      <c r="P4253" s="6"/>
      <c r="Q4253" s="6"/>
      <c r="R4253" s="6"/>
      <c r="S4253" s="6"/>
      <c r="T4253" s="6"/>
      <c r="U4253" s="6"/>
      <c r="V4253" s="6"/>
      <c r="W4253" s="6"/>
      <c r="X4253" s="6"/>
      <c r="Y4253" s="6"/>
      <c r="Z4253" s="43"/>
      <c r="AA4253" s="43"/>
      <c r="AB4253" s="43" t="s">
        <v>339</v>
      </c>
      <c r="AC4253" s="6" t="s">
        <v>339</v>
      </c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/>
      <c r="AR4253" s="6"/>
    </row>
    <row r="4254">
      <c r="A4254" s="6"/>
      <c r="B4254" s="6"/>
      <c r="C4254" s="6"/>
      <c r="D4254" s="6"/>
      <c r="E4254" s="6"/>
      <c r="F4254" s="6" t="s">
        <v>96</v>
      </c>
      <c r="G4254" s="6"/>
      <c r="H4254" s="6" t="b">
        <v>0</v>
      </c>
      <c r="I4254" s="6" t="b">
        <v>0</v>
      </c>
      <c r="J4254" s="6" t="b">
        <v>0</v>
      </c>
      <c r="K4254" s="106"/>
      <c r="L4254" s="43"/>
      <c r="M4254" s="24"/>
      <c r="N4254" s="6"/>
      <c r="O4254" s="6" t="b">
        <v>0</v>
      </c>
      <c r="P4254" s="6"/>
      <c r="Q4254" s="6"/>
      <c r="R4254" s="6"/>
      <c r="S4254" s="6"/>
      <c r="T4254" s="6"/>
      <c r="U4254" s="6"/>
      <c r="V4254" s="6"/>
      <c r="W4254" s="6"/>
      <c r="X4254" s="6"/>
      <c r="Y4254" s="6"/>
      <c r="Z4254" s="43"/>
      <c r="AA4254" s="43"/>
      <c r="AB4254" s="43" t="s">
        <v>339</v>
      </c>
      <c r="AC4254" s="6" t="s">
        <v>339</v>
      </c>
      <c r="AD4254" s="6"/>
      <c r="AE4254" s="6"/>
      <c r="AF4254" s="6"/>
      <c r="AG4254" s="6"/>
      <c r="AH4254" s="6"/>
      <c r="AI4254" s="6"/>
      <c r="AJ4254" s="6"/>
      <c r="AK4254" s="6"/>
      <c r="AL4254" s="6"/>
      <c r="AM4254" s="6"/>
      <c r="AN4254" s="6"/>
      <c r="AO4254" s="6"/>
      <c r="AP4254" s="6"/>
      <c r="AQ4254" s="6"/>
      <c r="AR4254" s="6"/>
    </row>
    <row r="4255">
      <c r="A4255" s="6"/>
      <c r="B4255" s="6"/>
      <c r="C4255" s="6"/>
      <c r="D4255" s="6"/>
      <c r="E4255" s="6"/>
      <c r="F4255" s="6" t="s">
        <v>96</v>
      </c>
      <c r="G4255" s="6"/>
      <c r="H4255" s="6" t="b">
        <v>0</v>
      </c>
      <c r="I4255" s="6" t="b">
        <v>0</v>
      </c>
      <c r="J4255" s="6" t="b">
        <v>0</v>
      </c>
      <c r="K4255" s="106"/>
      <c r="L4255" s="43"/>
      <c r="M4255" s="24"/>
      <c r="N4255" s="6"/>
      <c r="O4255" s="6" t="b">
        <v>0</v>
      </c>
      <c r="P4255" s="6"/>
      <c r="Q4255" s="6"/>
      <c r="R4255" s="6"/>
      <c r="S4255" s="6"/>
      <c r="T4255" s="6"/>
      <c r="U4255" s="6"/>
      <c r="V4255" s="6"/>
      <c r="W4255" s="6"/>
      <c r="X4255" s="6"/>
      <c r="Y4255" s="6"/>
      <c r="Z4255" s="43"/>
      <c r="AA4255" s="43"/>
      <c r="AB4255" s="43" t="s">
        <v>339</v>
      </c>
      <c r="AC4255" s="6" t="s">
        <v>339</v>
      </c>
      <c r="AD4255" s="6"/>
      <c r="AE4255" s="6"/>
      <c r="AF4255" s="6"/>
      <c r="AG4255" s="6"/>
      <c r="AH4255" s="6"/>
      <c r="AI4255" s="6"/>
      <c r="AJ4255" s="6"/>
      <c r="AK4255" s="6"/>
      <c r="AL4255" s="6"/>
      <c r="AM4255" s="6"/>
      <c r="AN4255" s="6"/>
      <c r="AO4255" s="6"/>
      <c r="AP4255" s="6"/>
      <c r="AQ4255" s="6"/>
      <c r="AR4255" s="6"/>
    </row>
    <row r="4256">
      <c r="A4256" s="6"/>
      <c r="B4256" s="6"/>
      <c r="C4256" s="6"/>
      <c r="D4256" s="6"/>
      <c r="E4256" s="6"/>
      <c r="F4256" s="6" t="s">
        <v>96</v>
      </c>
      <c r="G4256" s="6"/>
      <c r="H4256" s="6" t="b">
        <v>0</v>
      </c>
      <c r="I4256" s="6" t="b">
        <v>0</v>
      </c>
      <c r="J4256" s="6" t="b">
        <v>0</v>
      </c>
      <c r="K4256" s="106"/>
      <c r="L4256" s="43"/>
      <c r="M4256" s="24"/>
      <c r="N4256" s="6"/>
      <c r="O4256" s="6" t="b">
        <v>0</v>
      </c>
      <c r="P4256" s="6"/>
      <c r="Q4256" s="6"/>
      <c r="R4256" s="6"/>
      <c r="S4256" s="6"/>
      <c r="T4256" s="6"/>
      <c r="U4256" s="6"/>
      <c r="V4256" s="6"/>
      <c r="W4256" s="6"/>
      <c r="X4256" s="6"/>
      <c r="Y4256" s="6"/>
      <c r="Z4256" s="43"/>
      <c r="AA4256" s="43"/>
      <c r="AB4256" s="43" t="s">
        <v>339</v>
      </c>
      <c r="AC4256" s="6" t="s">
        <v>339</v>
      </c>
      <c r="AD4256" s="6"/>
      <c r="AE4256" s="6"/>
      <c r="AF4256" s="6"/>
      <c r="AG4256" s="6"/>
      <c r="AH4256" s="6"/>
      <c r="AI4256" s="6"/>
      <c r="AJ4256" s="6"/>
      <c r="AK4256" s="6"/>
      <c r="AL4256" s="6"/>
      <c r="AM4256" s="6"/>
      <c r="AN4256" s="6"/>
      <c r="AO4256" s="6"/>
      <c r="AP4256" s="6"/>
      <c r="AQ4256" s="6"/>
      <c r="AR4256" s="6"/>
    </row>
    <row r="4257">
      <c r="A4257" s="6"/>
      <c r="B4257" s="6"/>
      <c r="C4257" s="6"/>
      <c r="D4257" s="6"/>
      <c r="E4257" s="6"/>
      <c r="F4257" s="6" t="s">
        <v>96</v>
      </c>
      <c r="G4257" s="6"/>
      <c r="H4257" s="6" t="b">
        <v>0</v>
      </c>
      <c r="I4257" s="6" t="b">
        <v>0</v>
      </c>
      <c r="J4257" s="6" t="b">
        <v>0</v>
      </c>
      <c r="K4257" s="106"/>
      <c r="L4257" s="43"/>
      <c r="M4257" s="24"/>
      <c r="N4257" s="6"/>
      <c r="O4257" s="6" t="b">
        <v>0</v>
      </c>
      <c r="P4257" s="6"/>
      <c r="Q4257" s="6"/>
      <c r="R4257" s="6"/>
      <c r="S4257" s="6"/>
      <c r="T4257" s="6"/>
      <c r="U4257" s="6"/>
      <c r="V4257" s="6"/>
      <c r="W4257" s="6"/>
      <c r="X4257" s="6"/>
      <c r="Y4257" s="6"/>
      <c r="Z4257" s="43"/>
      <c r="AA4257" s="43"/>
      <c r="AB4257" s="43" t="s">
        <v>339</v>
      </c>
      <c r="AC4257" s="6" t="s">
        <v>339</v>
      </c>
      <c r="AD4257" s="6"/>
      <c r="AE4257" s="6"/>
      <c r="AF4257" s="6"/>
      <c r="AG4257" s="6"/>
      <c r="AH4257" s="6"/>
      <c r="AI4257" s="6"/>
      <c r="AJ4257" s="6"/>
      <c r="AK4257" s="6"/>
      <c r="AL4257" s="6"/>
      <c r="AM4257" s="6"/>
      <c r="AN4257" s="6"/>
      <c r="AO4257" s="6"/>
      <c r="AP4257" s="6"/>
      <c r="AQ4257" s="6"/>
      <c r="AR4257" s="6"/>
    </row>
    <row r="4258">
      <c r="A4258" s="6"/>
      <c r="B4258" s="6"/>
      <c r="C4258" s="6"/>
      <c r="D4258" s="6"/>
      <c r="E4258" s="6"/>
      <c r="F4258" s="6" t="s">
        <v>96</v>
      </c>
      <c r="G4258" s="6"/>
      <c r="H4258" s="6" t="b">
        <v>0</v>
      </c>
      <c r="I4258" s="6" t="b">
        <v>0</v>
      </c>
      <c r="J4258" s="6" t="b">
        <v>0</v>
      </c>
      <c r="K4258" s="106"/>
      <c r="L4258" s="43"/>
      <c r="M4258" s="24"/>
      <c r="N4258" s="6"/>
      <c r="O4258" s="6" t="b">
        <v>0</v>
      </c>
      <c r="P4258" s="6"/>
      <c r="Q4258" s="6"/>
      <c r="R4258" s="6"/>
      <c r="S4258" s="6"/>
      <c r="T4258" s="6"/>
      <c r="U4258" s="6"/>
      <c r="V4258" s="6"/>
      <c r="W4258" s="6"/>
      <c r="X4258" s="6"/>
      <c r="Y4258" s="6"/>
      <c r="Z4258" s="43"/>
      <c r="AA4258" s="43"/>
      <c r="AB4258" s="43" t="s">
        <v>339</v>
      </c>
      <c r="AC4258" s="6" t="s">
        <v>339</v>
      </c>
      <c r="AD4258" s="6"/>
      <c r="AE4258" s="6"/>
      <c r="AF4258" s="6"/>
      <c r="AG4258" s="6"/>
      <c r="AH4258" s="6"/>
      <c r="AI4258" s="6"/>
      <c r="AJ4258" s="6"/>
      <c r="AK4258" s="6"/>
      <c r="AL4258" s="6"/>
      <c r="AM4258" s="6"/>
      <c r="AN4258" s="6"/>
      <c r="AO4258" s="6"/>
      <c r="AP4258" s="6"/>
      <c r="AQ4258" s="6"/>
      <c r="AR4258" s="6"/>
    </row>
    <row r="4259">
      <c r="A4259" s="6"/>
      <c r="B4259" s="6"/>
      <c r="C4259" s="6"/>
      <c r="D4259" s="6"/>
      <c r="E4259" s="6"/>
      <c r="F4259" s="6" t="s">
        <v>96</v>
      </c>
      <c r="G4259" s="6"/>
      <c r="H4259" s="6" t="b">
        <v>0</v>
      </c>
      <c r="I4259" s="6" t="b">
        <v>0</v>
      </c>
      <c r="J4259" s="6" t="b">
        <v>0</v>
      </c>
      <c r="K4259" s="106"/>
      <c r="L4259" s="43"/>
      <c r="M4259" s="24"/>
      <c r="N4259" s="6"/>
      <c r="O4259" s="6" t="b">
        <v>0</v>
      </c>
      <c r="P4259" s="6"/>
      <c r="Q4259" s="6"/>
      <c r="R4259" s="6"/>
      <c r="S4259" s="6"/>
      <c r="T4259" s="6"/>
      <c r="U4259" s="6"/>
      <c r="V4259" s="6"/>
      <c r="W4259" s="6"/>
      <c r="X4259" s="6"/>
      <c r="Y4259" s="6"/>
      <c r="Z4259" s="43"/>
      <c r="AA4259" s="43"/>
      <c r="AB4259" s="43" t="s">
        <v>339</v>
      </c>
      <c r="AC4259" s="6" t="s">
        <v>339</v>
      </c>
      <c r="AD4259" s="6"/>
      <c r="AE4259" s="6"/>
      <c r="AF4259" s="6"/>
      <c r="AG4259" s="6"/>
      <c r="AH4259" s="6"/>
      <c r="AI4259" s="6"/>
      <c r="AJ4259" s="6"/>
      <c r="AK4259" s="6"/>
      <c r="AL4259" s="6"/>
      <c r="AM4259" s="6"/>
      <c r="AN4259" s="6"/>
      <c r="AO4259" s="6"/>
      <c r="AP4259" s="6"/>
      <c r="AQ4259" s="6"/>
      <c r="AR4259" s="6"/>
    </row>
    <row r="4260">
      <c r="A4260" s="6"/>
      <c r="B4260" s="6"/>
      <c r="C4260" s="6"/>
      <c r="D4260" s="6"/>
      <c r="E4260" s="6"/>
      <c r="F4260" s="6" t="s">
        <v>96</v>
      </c>
      <c r="G4260" s="6"/>
      <c r="H4260" s="6" t="b">
        <v>0</v>
      </c>
      <c r="I4260" s="6" t="b">
        <v>0</v>
      </c>
      <c r="J4260" s="6" t="b">
        <v>0</v>
      </c>
      <c r="K4260" s="106"/>
      <c r="L4260" s="43"/>
      <c r="M4260" s="24"/>
      <c r="N4260" s="6"/>
      <c r="O4260" s="6" t="b">
        <v>0</v>
      </c>
      <c r="P4260" s="6"/>
      <c r="Q4260" s="6"/>
      <c r="R4260" s="6"/>
      <c r="S4260" s="6"/>
      <c r="T4260" s="6"/>
      <c r="U4260" s="6"/>
      <c r="V4260" s="6"/>
      <c r="W4260" s="6"/>
      <c r="X4260" s="6"/>
      <c r="Y4260" s="6"/>
      <c r="Z4260" s="43"/>
      <c r="AA4260" s="43"/>
      <c r="AB4260" s="43" t="s">
        <v>339</v>
      </c>
      <c r="AC4260" s="6" t="s">
        <v>339</v>
      </c>
      <c r="AD4260" s="6"/>
      <c r="AE4260" s="6"/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/>
      <c r="AR4260" s="6"/>
    </row>
    <row r="4261">
      <c r="A4261" s="6"/>
      <c r="B4261" s="6"/>
      <c r="C4261" s="6"/>
      <c r="D4261" s="6"/>
      <c r="E4261" s="6"/>
      <c r="F4261" s="6" t="s">
        <v>96</v>
      </c>
      <c r="G4261" s="6"/>
      <c r="H4261" s="6" t="b">
        <v>0</v>
      </c>
      <c r="I4261" s="6" t="b">
        <v>0</v>
      </c>
      <c r="J4261" s="6" t="b">
        <v>0</v>
      </c>
      <c r="K4261" s="106"/>
      <c r="L4261" s="43"/>
      <c r="M4261" s="24"/>
      <c r="N4261" s="6"/>
      <c r="O4261" s="6" t="b">
        <v>0</v>
      </c>
      <c r="P4261" s="6"/>
      <c r="Q4261" s="6"/>
      <c r="R4261" s="6"/>
      <c r="S4261" s="6"/>
      <c r="T4261" s="6"/>
      <c r="U4261" s="6"/>
      <c r="V4261" s="6"/>
      <c r="W4261" s="6"/>
      <c r="X4261" s="6"/>
      <c r="Y4261" s="6"/>
      <c r="Z4261" s="43"/>
      <c r="AA4261" s="43"/>
      <c r="AB4261" s="43" t="s">
        <v>339</v>
      </c>
      <c r="AC4261" s="6" t="s">
        <v>339</v>
      </c>
      <c r="AD4261" s="6"/>
      <c r="AE4261" s="6"/>
      <c r="AF4261" s="6"/>
      <c r="AG4261" s="6"/>
      <c r="AH4261" s="6"/>
      <c r="AI4261" s="6"/>
      <c r="AJ4261" s="6"/>
      <c r="AK4261" s="6"/>
      <c r="AL4261" s="6"/>
      <c r="AM4261" s="6"/>
      <c r="AN4261" s="6"/>
      <c r="AO4261" s="6"/>
      <c r="AP4261" s="6"/>
      <c r="AQ4261" s="6"/>
      <c r="AR4261" s="6"/>
    </row>
    <row r="4262">
      <c r="A4262" s="6"/>
      <c r="B4262" s="6"/>
      <c r="C4262" s="6"/>
      <c r="D4262" s="6"/>
      <c r="E4262" s="6"/>
      <c r="F4262" s="6" t="s">
        <v>96</v>
      </c>
      <c r="G4262" s="6"/>
      <c r="H4262" s="6" t="b">
        <v>0</v>
      </c>
      <c r="I4262" s="6" t="b">
        <v>0</v>
      </c>
      <c r="J4262" s="6" t="b">
        <v>0</v>
      </c>
      <c r="K4262" s="106"/>
      <c r="L4262" s="43"/>
      <c r="M4262" s="24"/>
      <c r="N4262" s="6"/>
      <c r="O4262" s="6" t="b">
        <v>0</v>
      </c>
      <c r="P4262" s="6"/>
      <c r="Q4262" s="6"/>
      <c r="R4262" s="6"/>
      <c r="S4262" s="6"/>
      <c r="T4262" s="6"/>
      <c r="U4262" s="6"/>
      <c r="V4262" s="6"/>
      <c r="W4262" s="6"/>
      <c r="X4262" s="6"/>
      <c r="Y4262" s="6"/>
      <c r="Z4262" s="43"/>
      <c r="AA4262" s="43"/>
      <c r="AB4262" s="43" t="s">
        <v>339</v>
      </c>
      <c r="AC4262" s="6" t="s">
        <v>339</v>
      </c>
      <c r="AD4262" s="6"/>
      <c r="AE4262" s="6"/>
      <c r="AF4262" s="6"/>
      <c r="AG4262" s="6"/>
      <c r="AH4262" s="6"/>
      <c r="AI4262" s="6"/>
      <c r="AJ4262" s="6"/>
      <c r="AK4262" s="6"/>
      <c r="AL4262" s="6"/>
      <c r="AM4262" s="6"/>
      <c r="AN4262" s="6"/>
      <c r="AO4262" s="6"/>
      <c r="AP4262" s="6"/>
      <c r="AQ4262" s="6"/>
      <c r="AR4262" s="6"/>
    </row>
    <row r="4263">
      <c r="A4263" s="6"/>
      <c r="B4263" s="6"/>
      <c r="C4263" s="6"/>
      <c r="D4263" s="6"/>
      <c r="E4263" s="6"/>
      <c r="F4263" s="6" t="s">
        <v>96</v>
      </c>
      <c r="G4263" s="6"/>
      <c r="H4263" s="6" t="b">
        <v>0</v>
      </c>
      <c r="I4263" s="6" t="b">
        <v>0</v>
      </c>
      <c r="J4263" s="6" t="b">
        <v>0</v>
      </c>
      <c r="K4263" s="106"/>
      <c r="L4263" s="43"/>
      <c r="M4263" s="24"/>
      <c r="N4263" s="6"/>
      <c r="O4263" s="6" t="b">
        <v>0</v>
      </c>
      <c r="P4263" s="6"/>
      <c r="Q4263" s="6"/>
      <c r="R4263" s="6"/>
      <c r="S4263" s="6"/>
      <c r="T4263" s="6"/>
      <c r="U4263" s="6"/>
      <c r="V4263" s="6"/>
      <c r="W4263" s="6"/>
      <c r="X4263" s="6"/>
      <c r="Y4263" s="6"/>
      <c r="Z4263" s="43"/>
      <c r="AA4263" s="43"/>
      <c r="AB4263" s="43" t="s">
        <v>339</v>
      </c>
      <c r="AC4263" s="6" t="s">
        <v>339</v>
      </c>
      <c r="AD4263" s="6"/>
      <c r="AE4263" s="6"/>
      <c r="AF4263" s="6"/>
      <c r="AG4263" s="6"/>
      <c r="AH4263" s="6"/>
      <c r="AI4263" s="6"/>
      <c r="AJ4263" s="6"/>
      <c r="AK4263" s="6"/>
      <c r="AL4263" s="6"/>
      <c r="AM4263" s="6"/>
      <c r="AN4263" s="6"/>
      <c r="AO4263" s="6"/>
      <c r="AP4263" s="6"/>
      <c r="AQ4263" s="6"/>
      <c r="AR4263" s="6"/>
    </row>
    <row r="4264">
      <c r="A4264" s="6"/>
      <c r="B4264" s="6"/>
      <c r="C4264" s="6"/>
      <c r="D4264" s="6"/>
      <c r="E4264" s="6"/>
      <c r="F4264" s="6" t="s">
        <v>96</v>
      </c>
      <c r="G4264" s="6"/>
      <c r="H4264" s="6" t="b">
        <v>0</v>
      </c>
      <c r="I4264" s="6" t="b">
        <v>0</v>
      </c>
      <c r="J4264" s="6" t="b">
        <v>0</v>
      </c>
      <c r="K4264" s="106"/>
      <c r="L4264" s="43"/>
      <c r="M4264" s="24"/>
      <c r="N4264" s="6"/>
      <c r="O4264" s="6" t="b">
        <v>0</v>
      </c>
      <c r="P4264" s="6"/>
      <c r="Q4264" s="6"/>
      <c r="R4264" s="6"/>
      <c r="S4264" s="6"/>
      <c r="T4264" s="6"/>
      <c r="U4264" s="6"/>
      <c r="V4264" s="6"/>
      <c r="W4264" s="6"/>
      <c r="X4264" s="6"/>
      <c r="Y4264" s="6"/>
      <c r="Z4264" s="43"/>
      <c r="AA4264" s="43"/>
      <c r="AB4264" s="43" t="s">
        <v>339</v>
      </c>
      <c r="AC4264" s="6" t="s">
        <v>339</v>
      </c>
      <c r="AD4264" s="6"/>
      <c r="AE4264" s="6"/>
      <c r="AF4264" s="6"/>
      <c r="AG4264" s="6"/>
      <c r="AH4264" s="6"/>
      <c r="AI4264" s="6"/>
      <c r="AJ4264" s="6"/>
      <c r="AK4264" s="6"/>
      <c r="AL4264" s="6"/>
      <c r="AM4264" s="6"/>
      <c r="AN4264" s="6"/>
      <c r="AO4264" s="6"/>
      <c r="AP4264" s="6"/>
      <c r="AQ4264" s="6"/>
      <c r="AR4264" s="6"/>
    </row>
    <row r="4265">
      <c r="A4265" s="6"/>
      <c r="B4265" s="6"/>
      <c r="C4265" s="6"/>
      <c r="D4265" s="6"/>
      <c r="E4265" s="6"/>
      <c r="F4265" s="6" t="s">
        <v>96</v>
      </c>
      <c r="G4265" s="6"/>
      <c r="H4265" s="6" t="b">
        <v>0</v>
      </c>
      <c r="I4265" s="6" t="b">
        <v>0</v>
      </c>
      <c r="J4265" s="6" t="b">
        <v>0</v>
      </c>
      <c r="K4265" s="106"/>
      <c r="L4265" s="43"/>
      <c r="M4265" s="24"/>
      <c r="N4265" s="6"/>
      <c r="O4265" s="6" t="b">
        <v>0</v>
      </c>
      <c r="P4265" s="6"/>
      <c r="Q4265" s="6"/>
      <c r="R4265" s="6"/>
      <c r="S4265" s="6"/>
      <c r="T4265" s="6"/>
      <c r="U4265" s="6"/>
      <c r="V4265" s="6"/>
      <c r="W4265" s="6"/>
      <c r="X4265" s="6"/>
      <c r="Y4265" s="6"/>
      <c r="Z4265" s="43"/>
      <c r="AA4265" s="43"/>
      <c r="AB4265" s="43" t="s">
        <v>339</v>
      </c>
      <c r="AC4265" s="6" t="s">
        <v>339</v>
      </c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</row>
    <row r="4266">
      <c r="A4266" s="6"/>
      <c r="B4266" s="6"/>
      <c r="C4266" s="6"/>
      <c r="D4266" s="6"/>
      <c r="E4266" s="6"/>
      <c r="F4266" s="6" t="s">
        <v>96</v>
      </c>
      <c r="G4266" s="6"/>
      <c r="H4266" s="6" t="b">
        <v>0</v>
      </c>
      <c r="I4266" s="6" t="b">
        <v>0</v>
      </c>
      <c r="J4266" s="6" t="b">
        <v>0</v>
      </c>
      <c r="K4266" s="106"/>
      <c r="L4266" s="43"/>
      <c r="M4266" s="24"/>
      <c r="N4266" s="6"/>
      <c r="O4266" s="6" t="b">
        <v>0</v>
      </c>
      <c r="P4266" s="6"/>
      <c r="Q4266" s="6"/>
      <c r="R4266" s="6"/>
      <c r="S4266" s="6"/>
      <c r="T4266" s="6"/>
      <c r="U4266" s="6"/>
      <c r="V4266" s="6"/>
      <c r="W4266" s="6"/>
      <c r="X4266" s="6"/>
      <c r="Y4266" s="6"/>
      <c r="Z4266" s="43"/>
      <c r="AA4266" s="43"/>
      <c r="AB4266" s="43" t="s">
        <v>339</v>
      </c>
      <c r="AC4266" s="6" t="s">
        <v>339</v>
      </c>
      <c r="AD4266" s="6"/>
      <c r="AE4266" s="6"/>
      <c r="AF4266" s="6"/>
      <c r="AG4266" s="6"/>
      <c r="AH4266" s="6"/>
      <c r="AI4266" s="6"/>
      <c r="AJ4266" s="6"/>
      <c r="AK4266" s="6"/>
      <c r="AL4266" s="6"/>
      <c r="AM4266" s="6"/>
      <c r="AN4266" s="6"/>
      <c r="AO4266" s="6"/>
      <c r="AP4266" s="6"/>
      <c r="AQ4266" s="6"/>
      <c r="AR4266" s="6"/>
    </row>
    <row r="4267">
      <c r="A4267" s="6"/>
      <c r="B4267" s="6"/>
      <c r="C4267" s="6"/>
      <c r="D4267" s="6"/>
      <c r="E4267" s="6"/>
      <c r="F4267" s="6" t="s">
        <v>96</v>
      </c>
      <c r="G4267" s="6"/>
      <c r="H4267" s="6" t="b">
        <v>0</v>
      </c>
      <c r="I4267" s="6" t="b">
        <v>0</v>
      </c>
      <c r="J4267" s="6" t="b">
        <v>0</v>
      </c>
      <c r="K4267" s="106"/>
      <c r="L4267" s="43"/>
      <c r="M4267" s="24"/>
      <c r="N4267" s="6"/>
      <c r="O4267" s="6" t="b">
        <v>0</v>
      </c>
      <c r="P4267" s="6"/>
      <c r="Q4267" s="6"/>
      <c r="R4267" s="6"/>
      <c r="S4267" s="6"/>
      <c r="T4267" s="6"/>
      <c r="U4267" s="6"/>
      <c r="V4267" s="6"/>
      <c r="W4267" s="6"/>
      <c r="X4267" s="6"/>
      <c r="Y4267" s="6"/>
      <c r="Z4267" s="43"/>
      <c r="AA4267" s="43"/>
      <c r="AB4267" s="43" t="s">
        <v>339</v>
      </c>
      <c r="AC4267" s="6" t="s">
        <v>339</v>
      </c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</row>
    <row r="4268">
      <c r="A4268" s="6"/>
      <c r="B4268" s="6"/>
      <c r="C4268" s="6"/>
      <c r="D4268" s="6"/>
      <c r="E4268" s="6"/>
      <c r="F4268" s="6" t="s">
        <v>96</v>
      </c>
      <c r="G4268" s="6"/>
      <c r="H4268" s="6" t="b">
        <v>0</v>
      </c>
      <c r="I4268" s="6" t="b">
        <v>0</v>
      </c>
      <c r="J4268" s="6" t="b">
        <v>0</v>
      </c>
      <c r="K4268" s="106"/>
      <c r="L4268" s="43"/>
      <c r="M4268" s="24"/>
      <c r="N4268" s="6"/>
      <c r="O4268" s="6" t="b">
        <v>0</v>
      </c>
      <c r="P4268" s="6"/>
      <c r="Q4268" s="6"/>
      <c r="R4268" s="6"/>
      <c r="S4268" s="6"/>
      <c r="T4268" s="6"/>
      <c r="U4268" s="6"/>
      <c r="V4268" s="6"/>
      <c r="W4268" s="6"/>
      <c r="X4268" s="6"/>
      <c r="Y4268" s="6"/>
      <c r="Z4268" s="43"/>
      <c r="AA4268" s="43"/>
      <c r="AB4268" s="43" t="s">
        <v>339</v>
      </c>
      <c r="AC4268" s="6" t="s">
        <v>339</v>
      </c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</row>
    <row r="4269">
      <c r="A4269" s="6"/>
      <c r="B4269" s="6"/>
      <c r="C4269" s="6"/>
      <c r="D4269" s="6"/>
      <c r="E4269" s="6"/>
      <c r="F4269" s="6" t="s">
        <v>96</v>
      </c>
      <c r="G4269" s="6"/>
      <c r="H4269" s="6" t="b">
        <v>0</v>
      </c>
      <c r="I4269" s="6" t="b">
        <v>0</v>
      </c>
      <c r="J4269" s="6" t="b">
        <v>0</v>
      </c>
      <c r="K4269" s="106"/>
      <c r="L4269" s="43"/>
      <c r="M4269" s="24"/>
      <c r="N4269" s="6"/>
      <c r="O4269" s="6" t="b">
        <v>0</v>
      </c>
      <c r="P4269" s="6"/>
      <c r="Q4269" s="6"/>
      <c r="R4269" s="6"/>
      <c r="S4269" s="6"/>
      <c r="T4269" s="6"/>
      <c r="U4269" s="6"/>
      <c r="V4269" s="6"/>
      <c r="W4269" s="6"/>
      <c r="X4269" s="6"/>
      <c r="Y4269" s="6"/>
      <c r="Z4269" s="43"/>
      <c r="AA4269" s="43"/>
      <c r="AB4269" s="43" t="s">
        <v>339</v>
      </c>
      <c r="AC4269" s="6" t="s">
        <v>339</v>
      </c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</row>
    <row r="4270">
      <c r="A4270" s="6"/>
      <c r="B4270" s="6"/>
      <c r="C4270" s="6"/>
      <c r="D4270" s="6"/>
      <c r="E4270" s="6"/>
      <c r="F4270" s="6" t="s">
        <v>96</v>
      </c>
      <c r="G4270" s="6"/>
      <c r="H4270" s="6" t="b">
        <v>0</v>
      </c>
      <c r="I4270" s="6" t="b">
        <v>0</v>
      </c>
      <c r="J4270" s="6" t="b">
        <v>0</v>
      </c>
      <c r="K4270" s="106"/>
      <c r="L4270" s="43"/>
      <c r="M4270" s="24"/>
      <c r="N4270" s="6"/>
      <c r="O4270" s="6" t="b">
        <v>0</v>
      </c>
      <c r="P4270" s="6"/>
      <c r="Q4270" s="6"/>
      <c r="R4270" s="6"/>
      <c r="S4270" s="6"/>
      <c r="T4270" s="6"/>
      <c r="U4270" s="6"/>
      <c r="V4270" s="6"/>
      <c r="W4270" s="6"/>
      <c r="X4270" s="6"/>
      <c r="Y4270" s="6"/>
      <c r="Z4270" s="43"/>
      <c r="AA4270" s="43"/>
      <c r="AB4270" s="43" t="s">
        <v>339</v>
      </c>
      <c r="AC4270" s="6" t="s">
        <v>339</v>
      </c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</row>
    <row r="4271">
      <c r="A4271" s="6"/>
      <c r="B4271" s="6"/>
      <c r="C4271" s="6"/>
      <c r="D4271" s="6"/>
      <c r="E4271" s="6"/>
      <c r="F4271" s="6" t="s">
        <v>96</v>
      </c>
      <c r="G4271" s="6"/>
      <c r="H4271" s="6" t="b">
        <v>0</v>
      </c>
      <c r="I4271" s="6" t="b">
        <v>0</v>
      </c>
      <c r="J4271" s="6" t="b">
        <v>0</v>
      </c>
      <c r="K4271" s="106"/>
      <c r="L4271" s="43"/>
      <c r="M4271" s="24"/>
      <c r="N4271" s="6"/>
      <c r="O4271" s="6" t="b">
        <v>0</v>
      </c>
      <c r="P4271" s="6"/>
      <c r="Q4271" s="6"/>
      <c r="R4271" s="6"/>
      <c r="S4271" s="6"/>
      <c r="T4271" s="6"/>
      <c r="U4271" s="6"/>
      <c r="V4271" s="6"/>
      <c r="W4271" s="6"/>
      <c r="X4271" s="6"/>
      <c r="Y4271" s="6"/>
      <c r="Z4271" s="43"/>
      <c r="AA4271" s="43"/>
      <c r="AB4271" s="43" t="s">
        <v>339</v>
      </c>
      <c r="AC4271" s="6" t="s">
        <v>339</v>
      </c>
      <c r="AD4271" s="6"/>
      <c r="AE4271" s="6"/>
      <c r="AF4271" s="6"/>
      <c r="AG4271" s="6"/>
      <c r="AH4271" s="6"/>
      <c r="AI4271" s="6"/>
      <c r="AJ4271" s="6"/>
      <c r="AK4271" s="6"/>
      <c r="AL4271" s="6"/>
      <c r="AM4271" s="6"/>
      <c r="AN4271" s="6"/>
      <c r="AO4271" s="6"/>
      <c r="AP4271" s="6"/>
      <c r="AQ4271" s="6"/>
      <c r="AR4271" s="6"/>
    </row>
    <row r="4272">
      <c r="A4272" s="6"/>
      <c r="B4272" s="6"/>
      <c r="C4272" s="6"/>
      <c r="D4272" s="6"/>
      <c r="E4272" s="6"/>
      <c r="F4272" s="6" t="s">
        <v>96</v>
      </c>
      <c r="G4272" s="6"/>
      <c r="H4272" s="6" t="b">
        <v>0</v>
      </c>
      <c r="I4272" s="6" t="b">
        <v>0</v>
      </c>
      <c r="J4272" s="6" t="b">
        <v>0</v>
      </c>
      <c r="K4272" s="106"/>
      <c r="L4272" s="43"/>
      <c r="M4272" s="24"/>
      <c r="N4272" s="6"/>
      <c r="O4272" s="6" t="b">
        <v>0</v>
      </c>
      <c r="P4272" s="6"/>
      <c r="Q4272" s="6"/>
      <c r="R4272" s="6"/>
      <c r="S4272" s="6"/>
      <c r="T4272" s="6"/>
      <c r="U4272" s="6"/>
      <c r="V4272" s="6"/>
      <c r="W4272" s="6"/>
      <c r="X4272" s="6"/>
      <c r="Y4272" s="6"/>
      <c r="Z4272" s="43"/>
      <c r="AA4272" s="43"/>
      <c r="AB4272" s="43" t="s">
        <v>339</v>
      </c>
      <c r="AC4272" s="6" t="s">
        <v>339</v>
      </c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</row>
    <row r="4273">
      <c r="A4273" s="6"/>
      <c r="B4273" s="6"/>
      <c r="C4273" s="6"/>
      <c r="D4273" s="6"/>
      <c r="E4273" s="6"/>
      <c r="F4273" s="6" t="s">
        <v>96</v>
      </c>
      <c r="G4273" s="6"/>
      <c r="H4273" s="6" t="b">
        <v>0</v>
      </c>
      <c r="I4273" s="6" t="b">
        <v>0</v>
      </c>
      <c r="J4273" s="6" t="b">
        <v>0</v>
      </c>
      <c r="K4273" s="106"/>
      <c r="L4273" s="43"/>
      <c r="M4273" s="24"/>
      <c r="N4273" s="6"/>
      <c r="O4273" s="6" t="b">
        <v>0</v>
      </c>
      <c r="P4273" s="6"/>
      <c r="Q4273" s="6"/>
      <c r="R4273" s="6"/>
      <c r="S4273" s="6"/>
      <c r="T4273" s="6"/>
      <c r="U4273" s="6"/>
      <c r="V4273" s="6"/>
      <c r="W4273" s="6"/>
      <c r="X4273" s="6"/>
      <c r="Y4273" s="6"/>
      <c r="Z4273" s="43"/>
      <c r="AA4273" s="43"/>
      <c r="AB4273" s="43" t="s">
        <v>339</v>
      </c>
      <c r="AC4273" s="6" t="s">
        <v>339</v>
      </c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</row>
    <row r="4274">
      <c r="A4274" s="6"/>
      <c r="B4274" s="6"/>
      <c r="C4274" s="6"/>
      <c r="D4274" s="6"/>
      <c r="E4274" s="6"/>
      <c r="F4274" s="6" t="s">
        <v>96</v>
      </c>
      <c r="G4274" s="6"/>
      <c r="H4274" s="6" t="b">
        <v>0</v>
      </c>
      <c r="I4274" s="6" t="b">
        <v>0</v>
      </c>
      <c r="J4274" s="6" t="b">
        <v>0</v>
      </c>
      <c r="K4274" s="106"/>
      <c r="L4274" s="43"/>
      <c r="M4274" s="24"/>
      <c r="N4274" s="6"/>
      <c r="O4274" s="6" t="b">
        <v>0</v>
      </c>
      <c r="P4274" s="6"/>
      <c r="Q4274" s="6"/>
      <c r="R4274" s="6"/>
      <c r="S4274" s="6"/>
      <c r="T4274" s="6"/>
      <c r="U4274" s="6"/>
      <c r="V4274" s="6"/>
      <c r="W4274" s="6"/>
      <c r="X4274" s="6"/>
      <c r="Y4274" s="6"/>
      <c r="Z4274" s="43"/>
      <c r="AA4274" s="43"/>
      <c r="AB4274" s="43" t="s">
        <v>339</v>
      </c>
      <c r="AC4274" s="6" t="s">
        <v>339</v>
      </c>
      <c r="AD4274" s="6"/>
      <c r="AE4274" s="6"/>
      <c r="AF4274" s="6"/>
      <c r="AG4274" s="6"/>
      <c r="AH4274" s="6"/>
      <c r="AI4274" s="6"/>
      <c r="AJ4274" s="6"/>
      <c r="AK4274" s="6"/>
      <c r="AL4274" s="6"/>
      <c r="AM4274" s="6"/>
      <c r="AN4274" s="6"/>
      <c r="AO4274" s="6"/>
      <c r="AP4274" s="6"/>
      <c r="AQ4274" s="6"/>
      <c r="AR4274" s="6"/>
    </row>
    <row r="4275">
      <c r="A4275" s="6"/>
      <c r="B4275" s="6"/>
      <c r="C4275" s="6"/>
      <c r="D4275" s="6"/>
      <c r="E4275" s="6"/>
      <c r="F4275" s="6" t="s">
        <v>96</v>
      </c>
      <c r="G4275" s="6"/>
      <c r="H4275" s="6" t="b">
        <v>0</v>
      </c>
      <c r="I4275" s="6" t="b">
        <v>0</v>
      </c>
      <c r="J4275" s="6" t="b">
        <v>0</v>
      </c>
      <c r="K4275" s="106"/>
      <c r="L4275" s="43"/>
      <c r="M4275" s="24"/>
      <c r="N4275" s="6"/>
      <c r="O4275" s="6" t="b">
        <v>0</v>
      </c>
      <c r="P4275" s="6"/>
      <c r="Q4275" s="6"/>
      <c r="R4275" s="6"/>
      <c r="S4275" s="6"/>
      <c r="T4275" s="6"/>
      <c r="U4275" s="6"/>
      <c r="V4275" s="6"/>
      <c r="W4275" s="6"/>
      <c r="X4275" s="6"/>
      <c r="Y4275" s="6"/>
      <c r="Z4275" s="43"/>
      <c r="AA4275" s="43"/>
      <c r="AB4275" s="43" t="s">
        <v>339</v>
      </c>
      <c r="AC4275" s="6" t="s">
        <v>339</v>
      </c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</row>
    <row r="4276">
      <c r="A4276" s="6"/>
      <c r="B4276" s="6"/>
      <c r="C4276" s="6"/>
      <c r="D4276" s="6"/>
      <c r="E4276" s="6"/>
      <c r="F4276" s="6" t="s">
        <v>96</v>
      </c>
      <c r="G4276" s="6"/>
      <c r="H4276" s="6" t="b">
        <v>0</v>
      </c>
      <c r="I4276" s="6" t="b">
        <v>0</v>
      </c>
      <c r="J4276" s="6" t="b">
        <v>0</v>
      </c>
      <c r="K4276" s="106"/>
      <c r="L4276" s="43"/>
      <c r="M4276" s="24"/>
      <c r="N4276" s="6"/>
      <c r="O4276" s="6" t="b">
        <v>0</v>
      </c>
      <c r="P4276" s="6"/>
      <c r="Q4276" s="6"/>
      <c r="R4276" s="6"/>
      <c r="S4276" s="6"/>
      <c r="T4276" s="6"/>
      <c r="U4276" s="6"/>
      <c r="V4276" s="6"/>
      <c r="W4276" s="6"/>
      <c r="X4276" s="6"/>
      <c r="Y4276" s="6"/>
      <c r="Z4276" s="43"/>
      <c r="AA4276" s="43"/>
      <c r="AB4276" s="43" t="s">
        <v>339</v>
      </c>
      <c r="AC4276" s="6" t="s">
        <v>339</v>
      </c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</row>
    <row r="4277">
      <c r="A4277" s="6"/>
      <c r="B4277" s="6"/>
      <c r="C4277" s="6"/>
      <c r="D4277" s="6"/>
      <c r="E4277" s="6"/>
      <c r="F4277" s="6" t="s">
        <v>96</v>
      </c>
      <c r="G4277" s="6"/>
      <c r="H4277" s="6" t="b">
        <v>0</v>
      </c>
      <c r="I4277" s="6" t="b">
        <v>0</v>
      </c>
      <c r="J4277" s="6" t="b">
        <v>0</v>
      </c>
      <c r="K4277" s="106"/>
      <c r="L4277" s="43"/>
      <c r="M4277" s="24"/>
      <c r="N4277" s="6"/>
      <c r="O4277" s="6" t="b">
        <v>0</v>
      </c>
      <c r="P4277" s="6"/>
      <c r="Q4277" s="6"/>
      <c r="R4277" s="6"/>
      <c r="S4277" s="6"/>
      <c r="T4277" s="6"/>
      <c r="U4277" s="6"/>
      <c r="V4277" s="6"/>
      <c r="W4277" s="6"/>
      <c r="X4277" s="6"/>
      <c r="Y4277" s="6"/>
      <c r="Z4277" s="43"/>
      <c r="AA4277" s="43"/>
      <c r="AB4277" s="43" t="s">
        <v>339</v>
      </c>
      <c r="AC4277" s="6" t="s">
        <v>339</v>
      </c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</row>
    <row r="4278">
      <c r="A4278" s="6"/>
      <c r="B4278" s="6"/>
      <c r="C4278" s="6"/>
      <c r="D4278" s="6"/>
      <c r="E4278" s="6"/>
      <c r="F4278" s="6" t="s">
        <v>96</v>
      </c>
      <c r="G4278" s="6"/>
      <c r="H4278" s="6" t="b">
        <v>0</v>
      </c>
      <c r="I4278" s="6" t="b">
        <v>0</v>
      </c>
      <c r="J4278" s="6" t="b">
        <v>0</v>
      </c>
      <c r="K4278" s="106"/>
      <c r="L4278" s="43"/>
      <c r="M4278" s="24"/>
      <c r="N4278" s="6"/>
      <c r="O4278" s="6" t="b">
        <v>0</v>
      </c>
      <c r="P4278" s="6"/>
      <c r="Q4278" s="6"/>
      <c r="R4278" s="6"/>
      <c r="S4278" s="6"/>
      <c r="T4278" s="6"/>
      <c r="U4278" s="6"/>
      <c r="V4278" s="6"/>
      <c r="W4278" s="6"/>
      <c r="X4278" s="6"/>
      <c r="Y4278" s="6"/>
      <c r="Z4278" s="43"/>
      <c r="AA4278" s="43"/>
      <c r="AB4278" s="43" t="s">
        <v>339</v>
      </c>
      <c r="AC4278" s="6" t="s">
        <v>339</v>
      </c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</row>
    <row r="4279">
      <c r="A4279" s="6"/>
      <c r="B4279" s="6"/>
      <c r="C4279" s="6"/>
      <c r="D4279" s="6"/>
      <c r="E4279" s="6"/>
      <c r="F4279" s="6" t="s">
        <v>96</v>
      </c>
      <c r="G4279" s="6"/>
      <c r="H4279" s="6" t="b">
        <v>0</v>
      </c>
      <c r="I4279" s="6" t="b">
        <v>0</v>
      </c>
      <c r="J4279" s="6" t="b">
        <v>0</v>
      </c>
      <c r="K4279" s="106"/>
      <c r="L4279" s="43"/>
      <c r="M4279" s="24"/>
      <c r="N4279" s="6"/>
      <c r="O4279" s="6" t="b">
        <v>0</v>
      </c>
      <c r="P4279" s="6"/>
      <c r="Q4279" s="6"/>
      <c r="R4279" s="6"/>
      <c r="S4279" s="6"/>
      <c r="T4279" s="6"/>
      <c r="U4279" s="6"/>
      <c r="V4279" s="6"/>
      <c r="W4279" s="6"/>
      <c r="X4279" s="6"/>
      <c r="Y4279" s="6"/>
      <c r="Z4279" s="43"/>
      <c r="AA4279" s="43"/>
      <c r="AB4279" s="43" t="s">
        <v>339</v>
      </c>
      <c r="AC4279" s="6" t="s">
        <v>339</v>
      </c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</row>
    <row r="4280">
      <c r="A4280" s="6"/>
      <c r="B4280" s="6"/>
      <c r="C4280" s="6"/>
      <c r="D4280" s="6"/>
      <c r="E4280" s="6"/>
      <c r="F4280" s="6" t="s">
        <v>96</v>
      </c>
      <c r="G4280" s="6"/>
      <c r="H4280" s="6" t="b">
        <v>0</v>
      </c>
      <c r="I4280" s="6" t="b">
        <v>0</v>
      </c>
      <c r="J4280" s="6" t="b">
        <v>0</v>
      </c>
      <c r="K4280" s="106"/>
      <c r="L4280" s="43"/>
      <c r="M4280" s="24"/>
      <c r="N4280" s="6"/>
      <c r="O4280" s="6" t="b">
        <v>0</v>
      </c>
      <c r="P4280" s="6"/>
      <c r="Q4280" s="6"/>
      <c r="R4280" s="6"/>
      <c r="S4280" s="6"/>
      <c r="T4280" s="6"/>
      <c r="U4280" s="6"/>
      <c r="V4280" s="6"/>
      <c r="W4280" s="6"/>
      <c r="X4280" s="6"/>
      <c r="Y4280" s="6"/>
      <c r="Z4280" s="43"/>
      <c r="AA4280" s="43"/>
      <c r="AB4280" s="43" t="s">
        <v>339</v>
      </c>
      <c r="AC4280" s="6" t="s">
        <v>339</v>
      </c>
      <c r="AD4280" s="6"/>
      <c r="AE4280" s="6"/>
      <c r="AF4280" s="6"/>
      <c r="AG4280" s="6"/>
      <c r="AH4280" s="6"/>
      <c r="AI4280" s="6"/>
      <c r="AJ4280" s="6"/>
      <c r="AK4280" s="6"/>
      <c r="AL4280" s="6"/>
      <c r="AM4280" s="6"/>
      <c r="AN4280" s="6"/>
      <c r="AO4280" s="6"/>
      <c r="AP4280" s="6"/>
      <c r="AQ4280" s="6"/>
      <c r="AR4280" s="6"/>
    </row>
    <row r="4281">
      <c r="A4281" s="6"/>
      <c r="B4281" s="6"/>
      <c r="C4281" s="6"/>
      <c r="D4281" s="6"/>
      <c r="E4281" s="6"/>
      <c r="F4281" s="6" t="s">
        <v>96</v>
      </c>
      <c r="G4281" s="6"/>
      <c r="H4281" s="6" t="b">
        <v>0</v>
      </c>
      <c r="I4281" s="6" t="b">
        <v>0</v>
      </c>
      <c r="J4281" s="6" t="b">
        <v>0</v>
      </c>
      <c r="K4281" s="106"/>
      <c r="L4281" s="43"/>
      <c r="M4281" s="24"/>
      <c r="N4281" s="6"/>
      <c r="O4281" s="6" t="b">
        <v>0</v>
      </c>
      <c r="P4281" s="6"/>
      <c r="Q4281" s="6"/>
      <c r="R4281" s="6"/>
      <c r="S4281" s="6"/>
      <c r="T4281" s="6"/>
      <c r="U4281" s="6"/>
      <c r="V4281" s="6"/>
      <c r="W4281" s="6"/>
      <c r="X4281" s="6"/>
      <c r="Y4281" s="6"/>
      <c r="Z4281" s="43"/>
      <c r="AA4281" s="43"/>
      <c r="AB4281" s="43" t="s">
        <v>339</v>
      </c>
      <c r="AC4281" s="6" t="s">
        <v>339</v>
      </c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</row>
    <row r="4282">
      <c r="A4282" s="6"/>
      <c r="B4282" s="6"/>
      <c r="C4282" s="6"/>
      <c r="D4282" s="6"/>
      <c r="E4282" s="6"/>
      <c r="F4282" s="6" t="s">
        <v>96</v>
      </c>
      <c r="G4282" s="6"/>
      <c r="H4282" s="6" t="b">
        <v>0</v>
      </c>
      <c r="I4282" s="6" t="b">
        <v>0</v>
      </c>
      <c r="J4282" s="6" t="b">
        <v>0</v>
      </c>
      <c r="K4282" s="106"/>
      <c r="L4282" s="43"/>
      <c r="M4282" s="24"/>
      <c r="N4282" s="6"/>
      <c r="O4282" s="6" t="b">
        <v>0</v>
      </c>
      <c r="P4282" s="6"/>
      <c r="Q4282" s="6"/>
      <c r="R4282" s="6"/>
      <c r="S4282" s="6"/>
      <c r="T4282" s="6"/>
      <c r="U4282" s="6"/>
      <c r="V4282" s="6"/>
      <c r="W4282" s="6"/>
      <c r="X4282" s="6"/>
      <c r="Y4282" s="6"/>
      <c r="Z4282" s="43"/>
      <c r="AA4282" s="43"/>
      <c r="AB4282" s="43" t="s">
        <v>339</v>
      </c>
      <c r="AC4282" s="6" t="s">
        <v>339</v>
      </c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</row>
    <row r="4283">
      <c r="A4283" s="6"/>
      <c r="B4283" s="6"/>
      <c r="C4283" s="6"/>
      <c r="D4283" s="6"/>
      <c r="E4283" s="6"/>
      <c r="F4283" s="6" t="s">
        <v>96</v>
      </c>
      <c r="G4283" s="6"/>
      <c r="H4283" s="6" t="b">
        <v>0</v>
      </c>
      <c r="I4283" s="6" t="b">
        <v>0</v>
      </c>
      <c r="J4283" s="6" t="b">
        <v>0</v>
      </c>
      <c r="K4283" s="106"/>
      <c r="L4283" s="43"/>
      <c r="M4283" s="24"/>
      <c r="N4283" s="6"/>
      <c r="O4283" s="6" t="b">
        <v>0</v>
      </c>
      <c r="P4283" s="6"/>
      <c r="Q4283" s="6"/>
      <c r="R4283" s="6"/>
      <c r="S4283" s="6"/>
      <c r="T4283" s="6"/>
      <c r="U4283" s="6"/>
      <c r="V4283" s="6"/>
      <c r="W4283" s="6"/>
      <c r="X4283" s="6"/>
      <c r="Y4283" s="6"/>
      <c r="Z4283" s="43"/>
      <c r="AA4283" s="43"/>
      <c r="AB4283" s="43" t="s">
        <v>339</v>
      </c>
      <c r="AC4283" s="6" t="s">
        <v>339</v>
      </c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</row>
    <row r="4284">
      <c r="A4284" s="6"/>
      <c r="B4284" s="6"/>
      <c r="C4284" s="6"/>
      <c r="D4284" s="6"/>
      <c r="E4284" s="6"/>
      <c r="F4284" s="6" t="s">
        <v>96</v>
      </c>
      <c r="G4284" s="6"/>
      <c r="H4284" s="6" t="b">
        <v>0</v>
      </c>
      <c r="I4284" s="6" t="b">
        <v>0</v>
      </c>
      <c r="J4284" s="6" t="b">
        <v>0</v>
      </c>
      <c r="K4284" s="106"/>
      <c r="L4284" s="43"/>
      <c r="M4284" s="24"/>
      <c r="N4284" s="6"/>
      <c r="O4284" s="6" t="b">
        <v>0</v>
      </c>
      <c r="P4284" s="6"/>
      <c r="Q4284" s="6"/>
      <c r="R4284" s="6"/>
      <c r="S4284" s="6"/>
      <c r="T4284" s="6"/>
      <c r="U4284" s="6"/>
      <c r="V4284" s="6"/>
      <c r="W4284" s="6"/>
      <c r="X4284" s="6"/>
      <c r="Y4284" s="6"/>
      <c r="Z4284" s="43"/>
      <c r="AA4284" s="43"/>
      <c r="AB4284" s="43" t="s">
        <v>339</v>
      </c>
      <c r="AC4284" s="6" t="s">
        <v>339</v>
      </c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</row>
    <row r="4285">
      <c r="A4285" s="6"/>
      <c r="B4285" s="6"/>
      <c r="C4285" s="6"/>
      <c r="D4285" s="6"/>
      <c r="E4285" s="6"/>
      <c r="F4285" s="6" t="s">
        <v>96</v>
      </c>
      <c r="G4285" s="6"/>
      <c r="H4285" s="6" t="b">
        <v>0</v>
      </c>
      <c r="I4285" s="6" t="b">
        <v>0</v>
      </c>
      <c r="J4285" s="6" t="b">
        <v>0</v>
      </c>
      <c r="K4285" s="106"/>
      <c r="L4285" s="43"/>
      <c r="M4285" s="24"/>
      <c r="N4285" s="6"/>
      <c r="O4285" s="6" t="b">
        <v>0</v>
      </c>
      <c r="P4285" s="6"/>
      <c r="Q4285" s="6"/>
      <c r="R4285" s="6"/>
      <c r="S4285" s="6"/>
      <c r="T4285" s="6"/>
      <c r="U4285" s="6"/>
      <c r="V4285" s="6"/>
      <c r="W4285" s="6"/>
      <c r="X4285" s="6"/>
      <c r="Y4285" s="6"/>
      <c r="Z4285" s="43"/>
      <c r="AA4285" s="43"/>
      <c r="AB4285" s="43" t="s">
        <v>339</v>
      </c>
      <c r="AC4285" s="6" t="s">
        <v>339</v>
      </c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</row>
    <row r="4286">
      <c r="A4286" s="6"/>
      <c r="B4286" s="6"/>
      <c r="C4286" s="6"/>
      <c r="D4286" s="6"/>
      <c r="E4286" s="6"/>
      <c r="F4286" s="6" t="s">
        <v>96</v>
      </c>
      <c r="G4286" s="6"/>
      <c r="H4286" s="6" t="b">
        <v>0</v>
      </c>
      <c r="I4286" s="6" t="b">
        <v>0</v>
      </c>
      <c r="J4286" s="6" t="b">
        <v>0</v>
      </c>
      <c r="K4286" s="106"/>
      <c r="L4286" s="43"/>
      <c r="M4286" s="24"/>
      <c r="N4286" s="6"/>
      <c r="O4286" s="6" t="b">
        <v>0</v>
      </c>
      <c r="P4286" s="6"/>
      <c r="Q4286" s="6"/>
      <c r="R4286" s="6"/>
      <c r="S4286" s="6"/>
      <c r="T4286" s="6"/>
      <c r="U4286" s="6"/>
      <c r="V4286" s="6"/>
      <c r="W4286" s="6"/>
      <c r="X4286" s="6"/>
      <c r="Y4286" s="6"/>
      <c r="Z4286" s="43"/>
      <c r="AA4286" s="43"/>
      <c r="AB4286" s="43" t="s">
        <v>339</v>
      </c>
      <c r="AC4286" s="6" t="s">
        <v>339</v>
      </c>
      <c r="AD4286" s="6"/>
      <c r="AE4286" s="6"/>
      <c r="AF4286" s="6"/>
      <c r="AG4286" s="6"/>
      <c r="AH4286" s="6"/>
      <c r="AI4286" s="6"/>
      <c r="AJ4286" s="6"/>
      <c r="AK4286" s="6"/>
      <c r="AL4286" s="6"/>
      <c r="AM4286" s="6"/>
      <c r="AN4286" s="6"/>
      <c r="AO4286" s="6"/>
      <c r="AP4286" s="6"/>
      <c r="AQ4286" s="6"/>
      <c r="AR4286" s="6"/>
    </row>
    <row r="4287">
      <c r="A4287" s="6"/>
      <c r="B4287" s="6"/>
      <c r="C4287" s="6"/>
      <c r="D4287" s="6"/>
      <c r="E4287" s="6"/>
      <c r="F4287" s="6" t="s">
        <v>96</v>
      </c>
      <c r="G4287" s="6"/>
      <c r="H4287" s="6" t="b">
        <v>0</v>
      </c>
      <c r="I4287" s="6" t="b">
        <v>0</v>
      </c>
      <c r="J4287" s="6" t="b">
        <v>0</v>
      </c>
      <c r="K4287" s="106"/>
      <c r="L4287" s="43"/>
      <c r="M4287" s="24"/>
      <c r="N4287" s="6"/>
      <c r="O4287" s="6" t="b">
        <v>0</v>
      </c>
      <c r="P4287" s="6"/>
      <c r="Q4287" s="6"/>
      <c r="R4287" s="6"/>
      <c r="S4287" s="6"/>
      <c r="T4287" s="6"/>
      <c r="U4287" s="6"/>
      <c r="V4287" s="6"/>
      <c r="W4287" s="6"/>
      <c r="X4287" s="6"/>
      <c r="Y4287" s="6"/>
      <c r="Z4287" s="43"/>
      <c r="AA4287" s="43"/>
      <c r="AB4287" s="43" t="s">
        <v>339</v>
      </c>
      <c r="AC4287" s="6" t="s">
        <v>339</v>
      </c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</row>
    <row r="4288">
      <c r="A4288" s="6"/>
      <c r="B4288" s="6"/>
      <c r="C4288" s="6"/>
      <c r="D4288" s="6"/>
      <c r="E4288" s="6"/>
      <c r="F4288" s="6" t="s">
        <v>96</v>
      </c>
      <c r="G4288" s="6"/>
      <c r="H4288" s="6" t="b">
        <v>0</v>
      </c>
      <c r="I4288" s="6" t="b">
        <v>0</v>
      </c>
      <c r="J4288" s="6" t="b">
        <v>0</v>
      </c>
      <c r="K4288" s="106"/>
      <c r="L4288" s="43"/>
      <c r="M4288" s="24"/>
      <c r="N4288" s="6"/>
      <c r="O4288" s="6" t="b">
        <v>0</v>
      </c>
      <c r="P4288" s="6"/>
      <c r="Q4288" s="6"/>
      <c r="R4288" s="6"/>
      <c r="S4288" s="6"/>
      <c r="T4288" s="6"/>
      <c r="U4288" s="6"/>
      <c r="V4288" s="6"/>
      <c r="W4288" s="6"/>
      <c r="X4288" s="6"/>
      <c r="Y4288" s="6"/>
      <c r="Z4288" s="43"/>
      <c r="AA4288" s="43"/>
      <c r="AB4288" s="43" t="s">
        <v>339</v>
      </c>
      <c r="AC4288" s="6" t="s">
        <v>339</v>
      </c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</row>
    <row r="4289">
      <c r="A4289" s="6"/>
      <c r="B4289" s="6"/>
      <c r="C4289" s="6"/>
      <c r="D4289" s="6"/>
      <c r="E4289" s="6"/>
      <c r="F4289" s="6" t="s">
        <v>96</v>
      </c>
      <c r="G4289" s="6"/>
      <c r="H4289" s="6" t="b">
        <v>0</v>
      </c>
      <c r="I4289" s="6" t="b">
        <v>0</v>
      </c>
      <c r="J4289" s="6" t="b">
        <v>0</v>
      </c>
      <c r="K4289" s="106"/>
      <c r="L4289" s="43"/>
      <c r="M4289" s="24"/>
      <c r="N4289" s="6"/>
      <c r="O4289" s="6" t="b">
        <v>0</v>
      </c>
      <c r="P4289" s="6"/>
      <c r="Q4289" s="6"/>
      <c r="R4289" s="6"/>
      <c r="S4289" s="6"/>
      <c r="T4289" s="6"/>
      <c r="U4289" s="6"/>
      <c r="V4289" s="6"/>
      <c r="W4289" s="6"/>
      <c r="X4289" s="6"/>
      <c r="Y4289" s="6"/>
      <c r="Z4289" s="43"/>
      <c r="AA4289" s="43"/>
      <c r="AB4289" s="43" t="s">
        <v>339</v>
      </c>
      <c r="AC4289" s="6" t="s">
        <v>339</v>
      </c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</row>
    <row r="4290">
      <c r="A4290" s="6"/>
      <c r="B4290" s="6"/>
      <c r="C4290" s="6"/>
      <c r="D4290" s="6"/>
      <c r="E4290" s="6"/>
      <c r="F4290" s="6" t="s">
        <v>96</v>
      </c>
      <c r="G4290" s="6"/>
      <c r="H4290" s="6" t="b">
        <v>0</v>
      </c>
      <c r="I4290" s="6" t="b">
        <v>0</v>
      </c>
      <c r="J4290" s="6" t="b">
        <v>0</v>
      </c>
      <c r="K4290" s="106"/>
      <c r="L4290" s="43"/>
      <c r="M4290" s="24"/>
      <c r="N4290" s="6"/>
      <c r="O4290" s="6" t="b">
        <v>0</v>
      </c>
      <c r="P4290" s="6"/>
      <c r="Q4290" s="6"/>
      <c r="R4290" s="6"/>
      <c r="S4290" s="6"/>
      <c r="T4290" s="6"/>
      <c r="U4290" s="6"/>
      <c r="V4290" s="6"/>
      <c r="W4290" s="6"/>
      <c r="X4290" s="6"/>
      <c r="Y4290" s="6"/>
      <c r="Z4290" s="43"/>
      <c r="AA4290" s="43"/>
      <c r="AB4290" s="43" t="s">
        <v>339</v>
      </c>
      <c r="AC4290" s="6" t="s">
        <v>339</v>
      </c>
      <c r="AD4290" s="6"/>
      <c r="AE4290" s="6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/>
      <c r="AR4290" s="6"/>
    </row>
    <row r="4291">
      <c r="A4291" s="6"/>
      <c r="B4291" s="6"/>
      <c r="C4291" s="6"/>
      <c r="D4291" s="6"/>
      <c r="E4291" s="6"/>
      <c r="F4291" s="6" t="s">
        <v>96</v>
      </c>
      <c r="G4291" s="6"/>
      <c r="H4291" s="6" t="b">
        <v>0</v>
      </c>
      <c r="I4291" s="6" t="b">
        <v>0</v>
      </c>
      <c r="J4291" s="6" t="b">
        <v>0</v>
      </c>
      <c r="K4291" s="106"/>
      <c r="L4291" s="43"/>
      <c r="M4291" s="24"/>
      <c r="N4291" s="6"/>
      <c r="O4291" s="6" t="b">
        <v>0</v>
      </c>
      <c r="P4291" s="6"/>
      <c r="Q4291" s="6"/>
      <c r="R4291" s="6"/>
      <c r="S4291" s="6"/>
      <c r="T4291" s="6"/>
      <c r="U4291" s="6"/>
      <c r="V4291" s="6"/>
      <c r="W4291" s="6"/>
      <c r="X4291" s="6"/>
      <c r="Y4291" s="6"/>
      <c r="Z4291" s="43"/>
      <c r="AA4291" s="43"/>
      <c r="AB4291" s="43" t="s">
        <v>339</v>
      </c>
      <c r="AC4291" s="6" t="s">
        <v>339</v>
      </c>
      <c r="AD4291" s="6"/>
      <c r="AE4291" s="6"/>
      <c r="AF4291" s="6"/>
      <c r="AG4291" s="6"/>
      <c r="AH4291" s="6"/>
      <c r="AI4291" s="6"/>
      <c r="AJ4291" s="6"/>
      <c r="AK4291" s="6"/>
      <c r="AL4291" s="6"/>
      <c r="AM4291" s="6"/>
      <c r="AN4291" s="6"/>
      <c r="AO4291" s="6"/>
      <c r="AP4291" s="6"/>
      <c r="AQ4291" s="6"/>
      <c r="AR4291" s="6"/>
    </row>
    <row r="4292">
      <c r="A4292" s="6"/>
      <c r="B4292" s="6"/>
      <c r="C4292" s="6"/>
      <c r="D4292" s="6"/>
      <c r="E4292" s="6"/>
      <c r="F4292" s="6" t="s">
        <v>96</v>
      </c>
      <c r="G4292" s="6"/>
      <c r="H4292" s="6" t="b">
        <v>0</v>
      </c>
      <c r="I4292" s="6" t="b">
        <v>0</v>
      </c>
      <c r="J4292" s="6" t="b">
        <v>0</v>
      </c>
      <c r="K4292" s="106"/>
      <c r="L4292" s="43"/>
      <c r="M4292" s="24"/>
      <c r="N4292" s="6"/>
      <c r="O4292" s="6" t="b">
        <v>0</v>
      </c>
      <c r="P4292" s="6"/>
      <c r="Q4292" s="6"/>
      <c r="R4292" s="6"/>
      <c r="S4292" s="6"/>
      <c r="T4292" s="6"/>
      <c r="U4292" s="6"/>
      <c r="V4292" s="6"/>
      <c r="W4292" s="6"/>
      <c r="X4292" s="6"/>
      <c r="Y4292" s="6"/>
      <c r="Z4292" s="43"/>
      <c r="AA4292" s="43"/>
      <c r="AB4292" s="43" t="s">
        <v>339</v>
      </c>
      <c r="AC4292" s="6" t="s">
        <v>339</v>
      </c>
      <c r="AD4292" s="6"/>
      <c r="AE4292" s="6"/>
      <c r="AF4292" s="6"/>
      <c r="AG4292" s="6"/>
      <c r="AH4292" s="6"/>
      <c r="AI4292" s="6"/>
      <c r="AJ4292" s="6"/>
      <c r="AK4292" s="6"/>
      <c r="AL4292" s="6"/>
      <c r="AM4292" s="6"/>
      <c r="AN4292" s="6"/>
      <c r="AO4292" s="6"/>
      <c r="AP4292" s="6"/>
      <c r="AQ4292" s="6"/>
      <c r="AR4292" s="6"/>
    </row>
    <row r="4293">
      <c r="A4293" s="6"/>
      <c r="B4293" s="6"/>
      <c r="C4293" s="6"/>
      <c r="D4293" s="6"/>
      <c r="E4293" s="6"/>
      <c r="F4293" s="6" t="s">
        <v>96</v>
      </c>
      <c r="G4293" s="6"/>
      <c r="H4293" s="6" t="b">
        <v>0</v>
      </c>
      <c r="I4293" s="6" t="b">
        <v>0</v>
      </c>
      <c r="J4293" s="6" t="b">
        <v>0</v>
      </c>
      <c r="K4293" s="106"/>
      <c r="L4293" s="43"/>
      <c r="M4293" s="24"/>
      <c r="N4293" s="6"/>
      <c r="O4293" s="6" t="b">
        <v>0</v>
      </c>
      <c r="P4293" s="6"/>
      <c r="Q4293" s="6"/>
      <c r="R4293" s="6"/>
      <c r="S4293" s="6"/>
      <c r="T4293" s="6"/>
      <c r="U4293" s="6"/>
      <c r="V4293" s="6"/>
      <c r="W4293" s="6"/>
      <c r="X4293" s="6"/>
      <c r="Y4293" s="6"/>
      <c r="Z4293" s="43"/>
      <c r="AA4293" s="43"/>
      <c r="AB4293" s="43" t="s">
        <v>339</v>
      </c>
      <c r="AC4293" s="6" t="s">
        <v>339</v>
      </c>
      <c r="AD4293" s="6"/>
      <c r="AE4293" s="6"/>
      <c r="AF4293" s="6"/>
      <c r="AG4293" s="6"/>
      <c r="AH4293" s="6"/>
      <c r="AI4293" s="6"/>
      <c r="AJ4293" s="6"/>
      <c r="AK4293" s="6"/>
      <c r="AL4293" s="6"/>
      <c r="AM4293" s="6"/>
      <c r="AN4293" s="6"/>
      <c r="AO4293" s="6"/>
      <c r="AP4293" s="6"/>
      <c r="AQ4293" s="6"/>
      <c r="AR4293" s="6"/>
    </row>
    <row r="4294">
      <c r="A4294" s="6"/>
      <c r="B4294" s="6"/>
      <c r="C4294" s="6"/>
      <c r="D4294" s="6"/>
      <c r="E4294" s="6"/>
      <c r="F4294" s="6" t="s">
        <v>96</v>
      </c>
      <c r="G4294" s="6"/>
      <c r="H4294" s="6" t="b">
        <v>0</v>
      </c>
      <c r="I4294" s="6" t="b">
        <v>0</v>
      </c>
      <c r="J4294" s="6" t="b">
        <v>0</v>
      </c>
      <c r="K4294" s="106"/>
      <c r="L4294" s="43"/>
      <c r="M4294" s="24"/>
      <c r="N4294" s="6"/>
      <c r="O4294" s="6" t="b">
        <v>0</v>
      </c>
      <c r="P4294" s="6"/>
      <c r="Q4294" s="6"/>
      <c r="R4294" s="6"/>
      <c r="S4294" s="6"/>
      <c r="T4294" s="6"/>
      <c r="U4294" s="6"/>
      <c r="V4294" s="6"/>
      <c r="W4294" s="6"/>
      <c r="X4294" s="6"/>
      <c r="Y4294" s="6"/>
      <c r="Z4294" s="43"/>
      <c r="AA4294" s="43"/>
      <c r="AB4294" s="43" t="s">
        <v>339</v>
      </c>
      <c r="AC4294" s="6" t="s">
        <v>339</v>
      </c>
      <c r="AD4294" s="6"/>
      <c r="AE4294" s="6"/>
      <c r="AF4294" s="6"/>
      <c r="AG4294" s="6"/>
      <c r="AH4294" s="6"/>
      <c r="AI4294" s="6"/>
      <c r="AJ4294" s="6"/>
      <c r="AK4294" s="6"/>
      <c r="AL4294" s="6"/>
      <c r="AM4294" s="6"/>
      <c r="AN4294" s="6"/>
      <c r="AO4294" s="6"/>
      <c r="AP4294" s="6"/>
      <c r="AQ4294" s="6"/>
      <c r="AR4294" s="6"/>
    </row>
    <row r="4295">
      <c r="A4295" s="6"/>
      <c r="B4295" s="6"/>
      <c r="C4295" s="6"/>
      <c r="D4295" s="6"/>
      <c r="E4295" s="6"/>
      <c r="F4295" s="6" t="s">
        <v>96</v>
      </c>
      <c r="G4295" s="6"/>
      <c r="H4295" s="6" t="b">
        <v>0</v>
      </c>
      <c r="I4295" s="6" t="b">
        <v>0</v>
      </c>
      <c r="J4295" s="6" t="b">
        <v>0</v>
      </c>
      <c r="K4295" s="106"/>
      <c r="L4295" s="43"/>
      <c r="M4295" s="24"/>
      <c r="N4295" s="6"/>
      <c r="O4295" s="6" t="b">
        <v>0</v>
      </c>
      <c r="P4295" s="6"/>
      <c r="Q4295" s="6"/>
      <c r="R4295" s="6"/>
      <c r="S4295" s="6"/>
      <c r="T4295" s="6"/>
      <c r="U4295" s="6"/>
      <c r="V4295" s="6"/>
      <c r="W4295" s="6"/>
      <c r="X4295" s="6"/>
      <c r="Y4295" s="6"/>
      <c r="Z4295" s="43"/>
      <c r="AA4295" s="43"/>
      <c r="AB4295" s="43" t="s">
        <v>339</v>
      </c>
      <c r="AC4295" s="6" t="s">
        <v>339</v>
      </c>
      <c r="AD4295" s="6"/>
      <c r="AE4295" s="6"/>
      <c r="AF4295" s="6"/>
      <c r="AG4295" s="6"/>
      <c r="AH4295" s="6"/>
      <c r="AI4295" s="6"/>
      <c r="AJ4295" s="6"/>
      <c r="AK4295" s="6"/>
      <c r="AL4295" s="6"/>
      <c r="AM4295" s="6"/>
      <c r="AN4295" s="6"/>
      <c r="AO4295" s="6"/>
      <c r="AP4295" s="6"/>
      <c r="AQ4295" s="6"/>
      <c r="AR4295" s="6"/>
    </row>
    <row r="4296">
      <c r="A4296" s="6"/>
      <c r="B4296" s="6"/>
      <c r="C4296" s="6"/>
      <c r="D4296" s="6"/>
      <c r="E4296" s="6"/>
      <c r="F4296" s="6" t="s">
        <v>96</v>
      </c>
      <c r="G4296" s="6"/>
      <c r="H4296" s="6" t="b">
        <v>0</v>
      </c>
      <c r="I4296" s="6" t="b">
        <v>0</v>
      </c>
      <c r="J4296" s="6" t="b">
        <v>0</v>
      </c>
      <c r="K4296" s="106"/>
      <c r="L4296" s="43"/>
      <c r="M4296" s="24"/>
      <c r="N4296" s="6"/>
      <c r="O4296" s="6" t="b">
        <v>0</v>
      </c>
      <c r="P4296" s="6"/>
      <c r="Q4296" s="6"/>
      <c r="R4296" s="6"/>
      <c r="S4296" s="6"/>
      <c r="T4296" s="6"/>
      <c r="U4296" s="6"/>
      <c r="V4296" s="6"/>
      <c r="W4296" s="6"/>
      <c r="X4296" s="6"/>
      <c r="Y4296" s="6"/>
      <c r="Z4296" s="43"/>
      <c r="AA4296" s="43"/>
      <c r="AB4296" s="43" t="s">
        <v>339</v>
      </c>
      <c r="AC4296" s="6" t="s">
        <v>339</v>
      </c>
      <c r="AD4296" s="6"/>
      <c r="AE4296" s="6"/>
      <c r="AF4296" s="6"/>
      <c r="AG4296" s="6"/>
      <c r="AH4296" s="6"/>
      <c r="AI4296" s="6"/>
      <c r="AJ4296" s="6"/>
      <c r="AK4296" s="6"/>
      <c r="AL4296" s="6"/>
      <c r="AM4296" s="6"/>
      <c r="AN4296" s="6"/>
      <c r="AO4296" s="6"/>
      <c r="AP4296" s="6"/>
      <c r="AQ4296" s="6"/>
      <c r="AR4296" s="6"/>
    </row>
    <row r="4297">
      <c r="A4297" s="6"/>
      <c r="B4297" s="6"/>
      <c r="C4297" s="6"/>
      <c r="D4297" s="6"/>
      <c r="E4297" s="6"/>
      <c r="F4297" s="6" t="s">
        <v>96</v>
      </c>
      <c r="G4297" s="6"/>
      <c r="H4297" s="6" t="b">
        <v>0</v>
      </c>
      <c r="I4297" s="6" t="b">
        <v>0</v>
      </c>
      <c r="J4297" s="6" t="b">
        <v>0</v>
      </c>
      <c r="K4297" s="106"/>
      <c r="L4297" s="43"/>
      <c r="M4297" s="24"/>
      <c r="N4297" s="6"/>
      <c r="O4297" s="6" t="b">
        <v>0</v>
      </c>
      <c r="P4297" s="6"/>
      <c r="Q4297" s="6"/>
      <c r="R4297" s="6"/>
      <c r="S4297" s="6"/>
      <c r="T4297" s="6"/>
      <c r="U4297" s="6"/>
      <c r="V4297" s="6"/>
      <c r="W4297" s="6"/>
      <c r="X4297" s="6"/>
      <c r="Y4297" s="6"/>
      <c r="Z4297" s="43"/>
      <c r="AA4297" s="43"/>
      <c r="AB4297" s="43" t="s">
        <v>339</v>
      </c>
      <c r="AC4297" s="6" t="s">
        <v>339</v>
      </c>
      <c r="AD4297" s="6"/>
      <c r="AE4297" s="6"/>
      <c r="AF4297" s="6"/>
      <c r="AG4297" s="6"/>
      <c r="AH4297" s="6"/>
      <c r="AI4297" s="6"/>
      <c r="AJ4297" s="6"/>
      <c r="AK4297" s="6"/>
      <c r="AL4297" s="6"/>
      <c r="AM4297" s="6"/>
      <c r="AN4297" s="6"/>
      <c r="AO4297" s="6"/>
      <c r="AP4297" s="6"/>
      <c r="AQ4297" s="6"/>
      <c r="AR4297" s="6"/>
    </row>
    <row r="4298">
      <c r="A4298" s="6"/>
      <c r="B4298" s="6"/>
      <c r="C4298" s="6"/>
      <c r="D4298" s="6"/>
      <c r="E4298" s="6"/>
      <c r="F4298" s="6" t="s">
        <v>96</v>
      </c>
      <c r="G4298" s="6"/>
      <c r="H4298" s="6" t="b">
        <v>0</v>
      </c>
      <c r="I4298" s="6" t="b">
        <v>0</v>
      </c>
      <c r="J4298" s="6" t="b">
        <v>0</v>
      </c>
      <c r="K4298" s="106"/>
      <c r="L4298" s="43"/>
      <c r="M4298" s="24"/>
      <c r="N4298" s="6"/>
      <c r="O4298" s="6" t="b">
        <v>0</v>
      </c>
      <c r="P4298" s="6"/>
      <c r="Q4298" s="6"/>
      <c r="R4298" s="6"/>
      <c r="S4298" s="6"/>
      <c r="T4298" s="6"/>
      <c r="U4298" s="6"/>
      <c r="V4298" s="6"/>
      <c r="W4298" s="6"/>
      <c r="X4298" s="6"/>
      <c r="Y4298" s="6"/>
      <c r="Z4298" s="43"/>
      <c r="AA4298" s="43"/>
      <c r="AB4298" s="43" t="s">
        <v>339</v>
      </c>
      <c r="AC4298" s="6" t="s">
        <v>339</v>
      </c>
      <c r="AD4298" s="6"/>
      <c r="AE4298" s="6"/>
      <c r="AF4298" s="6"/>
      <c r="AG4298" s="6"/>
      <c r="AH4298" s="6"/>
      <c r="AI4298" s="6"/>
      <c r="AJ4298" s="6"/>
      <c r="AK4298" s="6"/>
      <c r="AL4298" s="6"/>
      <c r="AM4298" s="6"/>
      <c r="AN4298" s="6"/>
      <c r="AO4298" s="6"/>
      <c r="AP4298" s="6"/>
      <c r="AQ4298" s="6"/>
      <c r="AR4298" s="6"/>
    </row>
    <row r="4299">
      <c r="A4299" s="6"/>
      <c r="B4299" s="6"/>
      <c r="C4299" s="6"/>
      <c r="D4299" s="6"/>
      <c r="E4299" s="6"/>
      <c r="F4299" s="6" t="s">
        <v>96</v>
      </c>
      <c r="G4299" s="6"/>
      <c r="H4299" s="6" t="b">
        <v>0</v>
      </c>
      <c r="I4299" s="6" t="b">
        <v>0</v>
      </c>
      <c r="J4299" s="6" t="b">
        <v>0</v>
      </c>
      <c r="K4299" s="106"/>
      <c r="L4299" s="43"/>
      <c r="M4299" s="24"/>
      <c r="N4299" s="6"/>
      <c r="O4299" s="6" t="b">
        <v>0</v>
      </c>
      <c r="P4299" s="6"/>
      <c r="Q4299" s="6"/>
      <c r="R4299" s="6"/>
      <c r="S4299" s="6"/>
      <c r="T4299" s="6"/>
      <c r="U4299" s="6"/>
      <c r="V4299" s="6"/>
      <c r="W4299" s="6"/>
      <c r="X4299" s="6"/>
      <c r="Y4299" s="6"/>
      <c r="Z4299" s="43"/>
      <c r="AA4299" s="43"/>
      <c r="AB4299" s="43" t="s">
        <v>339</v>
      </c>
      <c r="AC4299" s="6" t="s">
        <v>339</v>
      </c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/>
      <c r="AQ4299" s="6"/>
      <c r="AR4299" s="6"/>
    </row>
    <row r="4300">
      <c r="A4300" s="6"/>
      <c r="B4300" s="6"/>
      <c r="C4300" s="6"/>
      <c r="D4300" s="6"/>
      <c r="E4300" s="6"/>
      <c r="F4300" s="6" t="s">
        <v>96</v>
      </c>
      <c r="G4300" s="6"/>
      <c r="H4300" s="6" t="b">
        <v>0</v>
      </c>
      <c r="I4300" s="6" t="b">
        <v>0</v>
      </c>
      <c r="J4300" s="6" t="b">
        <v>0</v>
      </c>
      <c r="K4300" s="106"/>
      <c r="L4300" s="43"/>
      <c r="M4300" s="24"/>
      <c r="N4300" s="6"/>
      <c r="O4300" s="6" t="b">
        <v>0</v>
      </c>
      <c r="P4300" s="6"/>
      <c r="Q4300" s="6"/>
      <c r="R4300" s="6"/>
      <c r="S4300" s="6"/>
      <c r="T4300" s="6"/>
      <c r="U4300" s="6"/>
      <c r="V4300" s="6"/>
      <c r="W4300" s="6"/>
      <c r="X4300" s="6"/>
      <c r="Y4300" s="6"/>
      <c r="Z4300" s="43"/>
      <c r="AA4300" s="43"/>
      <c r="AB4300" s="43" t="s">
        <v>339</v>
      </c>
      <c r="AC4300" s="6" t="s">
        <v>339</v>
      </c>
      <c r="AD4300" s="6"/>
      <c r="AE4300" s="6"/>
      <c r="AF4300" s="6"/>
      <c r="AG4300" s="6"/>
      <c r="AH4300" s="6"/>
      <c r="AI4300" s="6"/>
      <c r="AJ4300" s="6"/>
      <c r="AK4300" s="6"/>
      <c r="AL4300" s="6"/>
      <c r="AM4300" s="6"/>
      <c r="AN4300" s="6"/>
      <c r="AO4300" s="6"/>
      <c r="AP4300" s="6"/>
      <c r="AQ4300" s="6"/>
      <c r="AR4300" s="6"/>
    </row>
    <row r="4301">
      <c r="A4301" s="6"/>
      <c r="B4301" s="6"/>
      <c r="C4301" s="6"/>
      <c r="D4301" s="6"/>
      <c r="E4301" s="6"/>
      <c r="F4301" s="6" t="s">
        <v>96</v>
      </c>
      <c r="G4301" s="6"/>
      <c r="H4301" s="6" t="b">
        <v>0</v>
      </c>
      <c r="I4301" s="6" t="b">
        <v>0</v>
      </c>
      <c r="J4301" s="6" t="b">
        <v>0</v>
      </c>
      <c r="K4301" s="106"/>
      <c r="L4301" s="43"/>
      <c r="M4301" s="24"/>
      <c r="N4301" s="6"/>
      <c r="O4301" s="6" t="b">
        <v>0</v>
      </c>
      <c r="P4301" s="6"/>
      <c r="Q4301" s="6"/>
      <c r="R4301" s="6"/>
      <c r="S4301" s="6"/>
      <c r="T4301" s="6"/>
      <c r="U4301" s="6"/>
      <c r="V4301" s="6"/>
      <c r="W4301" s="6"/>
      <c r="X4301" s="6"/>
      <c r="Y4301" s="6"/>
      <c r="Z4301" s="43"/>
      <c r="AA4301" s="43"/>
      <c r="AB4301" s="43" t="s">
        <v>339</v>
      </c>
      <c r="AC4301" s="6" t="s">
        <v>339</v>
      </c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</row>
    <row r="4302">
      <c r="A4302" s="6"/>
      <c r="B4302" s="6"/>
      <c r="C4302" s="6"/>
      <c r="D4302" s="6"/>
      <c r="E4302" s="6"/>
      <c r="F4302" s="6" t="s">
        <v>96</v>
      </c>
      <c r="G4302" s="6"/>
      <c r="H4302" s="6" t="b">
        <v>0</v>
      </c>
      <c r="I4302" s="6" t="b">
        <v>0</v>
      </c>
      <c r="J4302" s="6" t="b">
        <v>0</v>
      </c>
      <c r="K4302" s="106"/>
      <c r="L4302" s="43"/>
      <c r="M4302" s="24"/>
      <c r="N4302" s="6"/>
      <c r="O4302" s="6" t="b">
        <v>0</v>
      </c>
      <c r="P4302" s="6"/>
      <c r="Q4302" s="6"/>
      <c r="R4302" s="6"/>
      <c r="S4302" s="6"/>
      <c r="T4302" s="6"/>
      <c r="U4302" s="6"/>
      <c r="V4302" s="6"/>
      <c r="W4302" s="6"/>
      <c r="X4302" s="6"/>
      <c r="Y4302" s="6"/>
      <c r="Z4302" s="43"/>
      <c r="AA4302" s="43"/>
      <c r="AB4302" s="43" t="s">
        <v>339</v>
      </c>
      <c r="AC4302" s="6" t="s">
        <v>339</v>
      </c>
      <c r="AD4302" s="6"/>
      <c r="AE4302" s="6"/>
      <c r="AF4302" s="6"/>
      <c r="AG4302" s="6"/>
      <c r="AH4302" s="6"/>
      <c r="AI4302" s="6"/>
      <c r="AJ4302" s="6"/>
      <c r="AK4302" s="6"/>
      <c r="AL4302" s="6"/>
      <c r="AM4302" s="6"/>
      <c r="AN4302" s="6"/>
      <c r="AO4302" s="6"/>
      <c r="AP4302" s="6"/>
      <c r="AQ4302" s="6"/>
      <c r="AR4302" s="6"/>
    </row>
    <row r="4303">
      <c r="A4303" s="6"/>
      <c r="B4303" s="6"/>
      <c r="C4303" s="6"/>
      <c r="D4303" s="6"/>
      <c r="E4303" s="6"/>
      <c r="F4303" s="6" t="s">
        <v>96</v>
      </c>
      <c r="G4303" s="6"/>
      <c r="H4303" s="6" t="b">
        <v>0</v>
      </c>
      <c r="I4303" s="6" t="b">
        <v>0</v>
      </c>
      <c r="J4303" s="6" t="b">
        <v>0</v>
      </c>
      <c r="K4303" s="106"/>
      <c r="L4303" s="43"/>
      <c r="M4303" s="24"/>
      <c r="N4303" s="6"/>
      <c r="O4303" s="6" t="b">
        <v>0</v>
      </c>
      <c r="P4303" s="6"/>
      <c r="Q4303" s="6"/>
      <c r="R4303" s="6"/>
      <c r="S4303" s="6"/>
      <c r="T4303" s="6"/>
      <c r="U4303" s="6"/>
      <c r="V4303" s="6"/>
      <c r="W4303" s="6"/>
      <c r="X4303" s="6"/>
      <c r="Y4303" s="6"/>
      <c r="Z4303" s="43"/>
      <c r="AA4303" s="43"/>
      <c r="AB4303" s="43" t="s">
        <v>339</v>
      </c>
      <c r="AC4303" s="6" t="s">
        <v>339</v>
      </c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/>
      <c r="AQ4303" s="6"/>
      <c r="AR4303" s="6"/>
    </row>
    <row r="4304">
      <c r="A4304" s="6"/>
      <c r="B4304" s="6"/>
      <c r="C4304" s="6"/>
      <c r="D4304" s="6"/>
      <c r="E4304" s="6"/>
      <c r="F4304" s="6" t="s">
        <v>96</v>
      </c>
      <c r="G4304" s="6"/>
      <c r="H4304" s="6" t="b">
        <v>0</v>
      </c>
      <c r="I4304" s="6" t="b">
        <v>0</v>
      </c>
      <c r="J4304" s="6" t="b">
        <v>0</v>
      </c>
      <c r="K4304" s="106"/>
      <c r="L4304" s="43"/>
      <c r="M4304" s="24"/>
      <c r="N4304" s="6"/>
      <c r="O4304" s="6" t="b">
        <v>0</v>
      </c>
      <c r="P4304" s="6"/>
      <c r="Q4304" s="6"/>
      <c r="R4304" s="6"/>
      <c r="S4304" s="6"/>
      <c r="T4304" s="6"/>
      <c r="U4304" s="6"/>
      <c r="V4304" s="6"/>
      <c r="W4304" s="6"/>
      <c r="X4304" s="6"/>
      <c r="Y4304" s="6"/>
      <c r="Z4304" s="43"/>
      <c r="AA4304" s="43"/>
      <c r="AB4304" s="43" t="s">
        <v>339</v>
      </c>
      <c r="AC4304" s="6" t="s">
        <v>339</v>
      </c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  <c r="AP4304" s="6"/>
      <c r="AQ4304" s="6"/>
      <c r="AR4304" s="6"/>
    </row>
    <row r="4305">
      <c r="A4305" s="6"/>
      <c r="B4305" s="6"/>
      <c r="C4305" s="6"/>
      <c r="D4305" s="6"/>
      <c r="E4305" s="6"/>
      <c r="F4305" s="6" t="s">
        <v>96</v>
      </c>
      <c r="G4305" s="6"/>
      <c r="H4305" s="6" t="b">
        <v>0</v>
      </c>
      <c r="I4305" s="6" t="b">
        <v>0</v>
      </c>
      <c r="J4305" s="6" t="b">
        <v>0</v>
      </c>
      <c r="K4305" s="106"/>
      <c r="L4305" s="43"/>
      <c r="M4305" s="24"/>
      <c r="N4305" s="6"/>
      <c r="O4305" s="6" t="b">
        <v>0</v>
      </c>
      <c r="P4305" s="6"/>
      <c r="Q4305" s="6"/>
      <c r="R4305" s="6"/>
      <c r="S4305" s="6"/>
      <c r="T4305" s="6"/>
      <c r="U4305" s="6"/>
      <c r="V4305" s="6"/>
      <c r="W4305" s="6"/>
      <c r="X4305" s="6"/>
      <c r="Y4305" s="6"/>
      <c r="Z4305" s="43"/>
      <c r="AA4305" s="43"/>
      <c r="AB4305" s="43" t="s">
        <v>339</v>
      </c>
      <c r="AC4305" s="6" t="s">
        <v>339</v>
      </c>
      <c r="AD4305" s="6"/>
      <c r="AE4305" s="6"/>
      <c r="AF4305" s="6"/>
      <c r="AG4305" s="6"/>
      <c r="AH4305" s="6"/>
      <c r="AI4305" s="6"/>
      <c r="AJ4305" s="6"/>
      <c r="AK4305" s="6"/>
      <c r="AL4305" s="6"/>
      <c r="AM4305" s="6"/>
      <c r="AN4305" s="6"/>
      <c r="AO4305" s="6"/>
      <c r="AP4305" s="6"/>
      <c r="AQ4305" s="6"/>
      <c r="AR4305" s="6"/>
    </row>
    <row r="4306">
      <c r="A4306" s="6"/>
      <c r="B4306" s="6"/>
      <c r="C4306" s="6"/>
      <c r="D4306" s="6"/>
      <c r="E4306" s="6"/>
      <c r="F4306" s="6" t="s">
        <v>96</v>
      </c>
      <c r="G4306" s="6"/>
      <c r="H4306" s="6" t="b">
        <v>0</v>
      </c>
      <c r="I4306" s="6" t="b">
        <v>0</v>
      </c>
      <c r="J4306" s="6" t="b">
        <v>0</v>
      </c>
      <c r="K4306" s="106"/>
      <c r="L4306" s="43"/>
      <c r="M4306" s="24"/>
      <c r="N4306" s="6"/>
      <c r="O4306" s="6" t="b">
        <v>0</v>
      </c>
      <c r="P4306" s="6"/>
      <c r="Q4306" s="6"/>
      <c r="R4306" s="6"/>
      <c r="S4306" s="6"/>
      <c r="T4306" s="6"/>
      <c r="U4306" s="6"/>
      <c r="V4306" s="6"/>
      <c r="W4306" s="6"/>
      <c r="X4306" s="6"/>
      <c r="Y4306" s="6"/>
      <c r="Z4306" s="43"/>
      <c r="AA4306" s="43"/>
      <c r="AB4306" s="43" t="s">
        <v>339</v>
      </c>
      <c r="AC4306" s="6" t="s">
        <v>339</v>
      </c>
      <c r="AD4306" s="6"/>
      <c r="AE4306" s="6"/>
      <c r="AF4306" s="6"/>
      <c r="AG4306" s="6"/>
      <c r="AH4306" s="6"/>
      <c r="AI4306" s="6"/>
      <c r="AJ4306" s="6"/>
      <c r="AK4306" s="6"/>
      <c r="AL4306" s="6"/>
      <c r="AM4306" s="6"/>
      <c r="AN4306" s="6"/>
      <c r="AO4306" s="6"/>
      <c r="AP4306" s="6"/>
      <c r="AQ4306" s="6"/>
      <c r="AR4306" s="6"/>
    </row>
    <row r="4307">
      <c r="A4307" s="6"/>
      <c r="B4307" s="6"/>
      <c r="C4307" s="6"/>
      <c r="D4307" s="6"/>
      <c r="E4307" s="6"/>
      <c r="F4307" s="6" t="s">
        <v>96</v>
      </c>
      <c r="G4307" s="6"/>
      <c r="H4307" s="6" t="b">
        <v>0</v>
      </c>
      <c r="I4307" s="6" t="b">
        <v>0</v>
      </c>
      <c r="J4307" s="6" t="b">
        <v>0</v>
      </c>
      <c r="K4307" s="106"/>
      <c r="L4307" s="43"/>
      <c r="M4307" s="24"/>
      <c r="N4307" s="6"/>
      <c r="O4307" s="6" t="b">
        <v>0</v>
      </c>
      <c r="P4307" s="6"/>
      <c r="Q4307" s="6"/>
      <c r="R4307" s="6"/>
      <c r="S4307" s="6"/>
      <c r="T4307" s="6"/>
      <c r="U4307" s="6"/>
      <c r="V4307" s="6"/>
      <c r="W4307" s="6"/>
      <c r="X4307" s="6"/>
      <c r="Y4307" s="6"/>
      <c r="Z4307" s="43"/>
      <c r="AA4307" s="43"/>
      <c r="AB4307" s="43" t="s">
        <v>339</v>
      </c>
      <c r="AC4307" s="6" t="s">
        <v>339</v>
      </c>
      <c r="AD4307" s="6"/>
      <c r="AE4307" s="6"/>
      <c r="AF4307" s="6"/>
      <c r="AG4307" s="6"/>
      <c r="AH4307" s="6"/>
      <c r="AI4307" s="6"/>
      <c r="AJ4307" s="6"/>
      <c r="AK4307" s="6"/>
      <c r="AL4307" s="6"/>
      <c r="AM4307" s="6"/>
      <c r="AN4307" s="6"/>
      <c r="AO4307" s="6"/>
      <c r="AP4307" s="6"/>
      <c r="AQ4307" s="6"/>
      <c r="AR4307" s="6"/>
    </row>
    <row r="4308">
      <c r="A4308" s="6"/>
      <c r="B4308" s="6"/>
      <c r="C4308" s="6"/>
      <c r="D4308" s="6"/>
      <c r="E4308" s="6"/>
      <c r="F4308" s="6" t="s">
        <v>96</v>
      </c>
      <c r="G4308" s="6"/>
      <c r="H4308" s="6" t="b">
        <v>0</v>
      </c>
      <c r="I4308" s="6" t="b">
        <v>0</v>
      </c>
      <c r="J4308" s="6" t="b">
        <v>0</v>
      </c>
      <c r="K4308" s="106"/>
      <c r="L4308" s="43"/>
      <c r="M4308" s="24"/>
      <c r="N4308" s="6"/>
      <c r="O4308" s="6" t="b">
        <v>0</v>
      </c>
      <c r="P4308" s="6"/>
      <c r="Q4308" s="6"/>
      <c r="R4308" s="6"/>
      <c r="S4308" s="6"/>
      <c r="T4308" s="6"/>
      <c r="U4308" s="6"/>
      <c r="V4308" s="6"/>
      <c r="W4308" s="6"/>
      <c r="X4308" s="6"/>
      <c r="Y4308" s="6"/>
      <c r="Z4308" s="43"/>
      <c r="AA4308" s="43"/>
      <c r="AB4308" s="43" t="s">
        <v>339</v>
      </c>
      <c r="AC4308" s="6" t="s">
        <v>339</v>
      </c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/>
      <c r="AQ4308" s="6"/>
      <c r="AR4308" s="6"/>
    </row>
    <row r="4309">
      <c r="A4309" s="6"/>
      <c r="B4309" s="6"/>
      <c r="C4309" s="6"/>
      <c r="D4309" s="6"/>
      <c r="E4309" s="6"/>
      <c r="F4309" s="6" t="s">
        <v>96</v>
      </c>
      <c r="G4309" s="6"/>
      <c r="H4309" s="6" t="b">
        <v>0</v>
      </c>
      <c r="I4309" s="6" t="b">
        <v>0</v>
      </c>
      <c r="J4309" s="6" t="b">
        <v>0</v>
      </c>
      <c r="K4309" s="106"/>
      <c r="L4309" s="43"/>
      <c r="M4309" s="24"/>
      <c r="N4309" s="6"/>
      <c r="O4309" s="6" t="b">
        <v>0</v>
      </c>
      <c r="P4309" s="6"/>
      <c r="Q4309" s="6"/>
      <c r="R4309" s="6"/>
      <c r="S4309" s="6"/>
      <c r="T4309" s="6"/>
      <c r="U4309" s="6"/>
      <c r="V4309" s="6"/>
      <c r="W4309" s="6"/>
      <c r="X4309" s="6"/>
      <c r="Y4309" s="6"/>
      <c r="Z4309" s="43"/>
      <c r="AA4309" s="43"/>
      <c r="AB4309" s="43" t="s">
        <v>339</v>
      </c>
      <c r="AC4309" s="6" t="s">
        <v>339</v>
      </c>
      <c r="AD4309" s="6"/>
      <c r="AE4309" s="6"/>
      <c r="AF4309" s="6"/>
      <c r="AG4309" s="6"/>
      <c r="AH4309" s="6"/>
      <c r="AI4309" s="6"/>
      <c r="AJ4309" s="6"/>
      <c r="AK4309" s="6"/>
      <c r="AL4309" s="6"/>
      <c r="AM4309" s="6"/>
      <c r="AN4309" s="6"/>
      <c r="AO4309" s="6"/>
      <c r="AP4309" s="6"/>
      <c r="AQ4309" s="6"/>
      <c r="AR4309" s="6"/>
    </row>
    <row r="4310">
      <c r="A4310" s="6"/>
      <c r="B4310" s="6"/>
      <c r="C4310" s="6"/>
      <c r="D4310" s="6"/>
      <c r="E4310" s="6"/>
      <c r="F4310" s="6" t="s">
        <v>96</v>
      </c>
      <c r="G4310" s="6"/>
      <c r="H4310" s="6" t="b">
        <v>0</v>
      </c>
      <c r="I4310" s="6" t="b">
        <v>0</v>
      </c>
      <c r="J4310" s="6" t="b">
        <v>0</v>
      </c>
      <c r="K4310" s="106"/>
      <c r="L4310" s="43"/>
      <c r="M4310" s="24"/>
      <c r="N4310" s="6"/>
      <c r="O4310" s="6" t="b">
        <v>0</v>
      </c>
      <c r="P4310" s="6"/>
      <c r="Q4310" s="6"/>
      <c r="R4310" s="6"/>
      <c r="S4310" s="6"/>
      <c r="T4310" s="6"/>
      <c r="U4310" s="6"/>
      <c r="V4310" s="6"/>
      <c r="W4310" s="6"/>
      <c r="X4310" s="6"/>
      <c r="Y4310" s="6"/>
      <c r="Z4310" s="43"/>
      <c r="AA4310" s="43"/>
      <c r="AB4310" s="43" t="s">
        <v>339</v>
      </c>
      <c r="AC4310" s="6" t="s">
        <v>339</v>
      </c>
      <c r="AD4310" s="6"/>
      <c r="AE4310" s="6"/>
      <c r="AF4310" s="6"/>
      <c r="AG4310" s="6"/>
      <c r="AH4310" s="6"/>
      <c r="AI4310" s="6"/>
      <c r="AJ4310" s="6"/>
      <c r="AK4310" s="6"/>
      <c r="AL4310" s="6"/>
      <c r="AM4310" s="6"/>
      <c r="AN4310" s="6"/>
      <c r="AO4310" s="6"/>
      <c r="AP4310" s="6"/>
      <c r="AQ4310" s="6"/>
      <c r="AR4310" s="6"/>
    </row>
    <row r="4311">
      <c r="A4311" s="6"/>
      <c r="B4311" s="6"/>
      <c r="C4311" s="6"/>
      <c r="D4311" s="6"/>
      <c r="E4311" s="6"/>
      <c r="F4311" s="6" t="s">
        <v>96</v>
      </c>
      <c r="G4311" s="6"/>
      <c r="H4311" s="6" t="b">
        <v>0</v>
      </c>
      <c r="I4311" s="6" t="b">
        <v>0</v>
      </c>
      <c r="J4311" s="6" t="b">
        <v>0</v>
      </c>
      <c r="K4311" s="106"/>
      <c r="L4311" s="43"/>
      <c r="M4311" s="24"/>
      <c r="N4311" s="6"/>
      <c r="O4311" s="6" t="b">
        <v>0</v>
      </c>
      <c r="P4311" s="6"/>
      <c r="Q4311" s="6"/>
      <c r="R4311" s="6"/>
      <c r="S4311" s="6"/>
      <c r="T4311" s="6"/>
      <c r="U4311" s="6"/>
      <c r="V4311" s="6"/>
      <c r="W4311" s="6"/>
      <c r="X4311" s="6"/>
      <c r="Y4311" s="6"/>
      <c r="Z4311" s="43"/>
      <c r="AA4311" s="43"/>
      <c r="AB4311" s="43" t="s">
        <v>339</v>
      </c>
      <c r="AC4311" s="6" t="s">
        <v>339</v>
      </c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/>
      <c r="AR4311" s="6"/>
    </row>
    <row r="4312">
      <c r="A4312" s="6"/>
      <c r="B4312" s="6"/>
      <c r="C4312" s="6"/>
      <c r="D4312" s="6"/>
      <c r="E4312" s="6"/>
      <c r="F4312" s="6" t="s">
        <v>96</v>
      </c>
      <c r="G4312" s="6"/>
      <c r="H4312" s="6" t="b">
        <v>0</v>
      </c>
      <c r="I4312" s="6" t="b">
        <v>0</v>
      </c>
      <c r="J4312" s="6" t="b">
        <v>0</v>
      </c>
      <c r="K4312" s="106"/>
      <c r="L4312" s="43"/>
      <c r="M4312" s="24"/>
      <c r="N4312" s="6"/>
      <c r="O4312" s="6" t="b">
        <v>0</v>
      </c>
      <c r="P4312" s="6"/>
      <c r="Q4312" s="6"/>
      <c r="R4312" s="6"/>
      <c r="S4312" s="6"/>
      <c r="T4312" s="6"/>
      <c r="U4312" s="6"/>
      <c r="V4312" s="6"/>
      <c r="W4312" s="6"/>
      <c r="X4312" s="6"/>
      <c r="Y4312" s="6"/>
      <c r="Z4312" s="43"/>
      <c r="AA4312" s="43"/>
      <c r="AB4312" s="43" t="s">
        <v>339</v>
      </c>
      <c r="AC4312" s="6" t="s">
        <v>339</v>
      </c>
      <c r="AD4312" s="6"/>
      <c r="AE4312" s="6"/>
      <c r="AF4312" s="6"/>
      <c r="AG4312" s="6"/>
      <c r="AH4312" s="6"/>
      <c r="AI4312" s="6"/>
      <c r="AJ4312" s="6"/>
      <c r="AK4312" s="6"/>
      <c r="AL4312" s="6"/>
      <c r="AM4312" s="6"/>
      <c r="AN4312" s="6"/>
      <c r="AO4312" s="6"/>
      <c r="AP4312" s="6"/>
      <c r="AQ4312" s="6"/>
      <c r="AR4312" s="6"/>
    </row>
    <row r="4313">
      <c r="A4313" s="6"/>
      <c r="B4313" s="6"/>
      <c r="C4313" s="6"/>
      <c r="D4313" s="6"/>
      <c r="E4313" s="6"/>
      <c r="F4313" s="6" t="s">
        <v>96</v>
      </c>
      <c r="G4313" s="6"/>
      <c r="H4313" s="6" t="b">
        <v>0</v>
      </c>
      <c r="I4313" s="6" t="b">
        <v>0</v>
      </c>
      <c r="J4313" s="6" t="b">
        <v>0</v>
      </c>
      <c r="K4313" s="106"/>
      <c r="L4313" s="43"/>
      <c r="M4313" s="24"/>
      <c r="N4313" s="6"/>
      <c r="O4313" s="6" t="b">
        <v>0</v>
      </c>
      <c r="P4313" s="6"/>
      <c r="Q4313" s="6"/>
      <c r="R4313" s="6"/>
      <c r="S4313" s="6"/>
      <c r="T4313" s="6"/>
      <c r="U4313" s="6"/>
      <c r="V4313" s="6"/>
      <c r="W4313" s="6"/>
      <c r="X4313" s="6"/>
      <c r="Y4313" s="6"/>
      <c r="Z4313" s="43"/>
      <c r="AA4313" s="43"/>
      <c r="AB4313" s="43" t="s">
        <v>339</v>
      </c>
      <c r="AC4313" s="6" t="s">
        <v>339</v>
      </c>
      <c r="AD4313" s="6"/>
      <c r="AE4313" s="6"/>
      <c r="AF4313" s="6"/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/>
      <c r="AR4313" s="6"/>
    </row>
    <row r="4314">
      <c r="A4314" s="6"/>
      <c r="B4314" s="6"/>
      <c r="C4314" s="6"/>
      <c r="D4314" s="6"/>
      <c r="E4314" s="6"/>
      <c r="F4314" s="6" t="s">
        <v>96</v>
      </c>
      <c r="G4314" s="6"/>
      <c r="H4314" s="6" t="b">
        <v>0</v>
      </c>
      <c r="I4314" s="6" t="b">
        <v>0</v>
      </c>
      <c r="J4314" s="6" t="b">
        <v>0</v>
      </c>
      <c r="K4314" s="106"/>
      <c r="L4314" s="43"/>
      <c r="M4314" s="24"/>
      <c r="N4314" s="6"/>
      <c r="O4314" s="6" t="b">
        <v>0</v>
      </c>
      <c r="P4314" s="6"/>
      <c r="Q4314" s="6"/>
      <c r="R4314" s="6"/>
      <c r="S4314" s="6"/>
      <c r="T4314" s="6"/>
      <c r="U4314" s="6"/>
      <c r="V4314" s="6"/>
      <c r="W4314" s="6"/>
      <c r="X4314" s="6"/>
      <c r="Y4314" s="6"/>
      <c r="Z4314" s="43"/>
      <c r="AA4314" s="43"/>
      <c r="AB4314" s="43" t="s">
        <v>339</v>
      </c>
      <c r="AC4314" s="6" t="s">
        <v>339</v>
      </c>
      <c r="AD4314" s="6"/>
      <c r="AE4314" s="6"/>
      <c r="AF4314" s="6"/>
      <c r="AG4314" s="6"/>
      <c r="AH4314" s="6"/>
      <c r="AI4314" s="6"/>
      <c r="AJ4314" s="6"/>
      <c r="AK4314" s="6"/>
      <c r="AL4314" s="6"/>
      <c r="AM4314" s="6"/>
      <c r="AN4314" s="6"/>
      <c r="AO4314" s="6"/>
      <c r="AP4314" s="6"/>
      <c r="AQ4314" s="6"/>
      <c r="AR4314" s="6"/>
    </row>
    <row r="4315">
      <c r="A4315" s="6"/>
      <c r="B4315" s="6"/>
      <c r="C4315" s="6"/>
      <c r="D4315" s="6"/>
      <c r="E4315" s="6"/>
      <c r="F4315" s="6" t="s">
        <v>96</v>
      </c>
      <c r="G4315" s="6"/>
      <c r="H4315" s="6" t="b">
        <v>0</v>
      </c>
      <c r="I4315" s="6" t="b">
        <v>0</v>
      </c>
      <c r="J4315" s="6" t="b">
        <v>0</v>
      </c>
      <c r="K4315" s="106"/>
      <c r="L4315" s="43"/>
      <c r="M4315" s="24"/>
      <c r="N4315" s="6"/>
      <c r="O4315" s="6" t="b">
        <v>0</v>
      </c>
      <c r="P4315" s="6"/>
      <c r="Q4315" s="6"/>
      <c r="R4315" s="6"/>
      <c r="S4315" s="6"/>
      <c r="T4315" s="6"/>
      <c r="U4315" s="6"/>
      <c r="V4315" s="6"/>
      <c r="W4315" s="6"/>
      <c r="X4315" s="6"/>
      <c r="Y4315" s="6"/>
      <c r="Z4315" s="43"/>
      <c r="AA4315" s="43"/>
      <c r="AB4315" s="43" t="s">
        <v>339</v>
      </c>
      <c r="AC4315" s="6" t="s">
        <v>339</v>
      </c>
      <c r="AD4315" s="6"/>
      <c r="AE4315" s="6"/>
      <c r="AF4315" s="6"/>
      <c r="AG4315" s="6"/>
      <c r="AH4315" s="6"/>
      <c r="AI4315" s="6"/>
      <c r="AJ4315" s="6"/>
      <c r="AK4315" s="6"/>
      <c r="AL4315" s="6"/>
      <c r="AM4315" s="6"/>
      <c r="AN4315" s="6"/>
      <c r="AO4315" s="6"/>
      <c r="AP4315" s="6"/>
      <c r="AQ4315" s="6"/>
      <c r="AR4315" s="6"/>
    </row>
    <row r="4316">
      <c r="A4316" s="6"/>
      <c r="B4316" s="6"/>
      <c r="C4316" s="6"/>
      <c r="D4316" s="6"/>
      <c r="E4316" s="6"/>
      <c r="F4316" s="6" t="s">
        <v>96</v>
      </c>
      <c r="G4316" s="6"/>
      <c r="H4316" s="6" t="b">
        <v>0</v>
      </c>
      <c r="I4316" s="6" t="b">
        <v>0</v>
      </c>
      <c r="J4316" s="6" t="b">
        <v>0</v>
      </c>
      <c r="K4316" s="106"/>
      <c r="L4316" s="43"/>
      <c r="M4316" s="24"/>
      <c r="N4316" s="6"/>
      <c r="O4316" s="6" t="b">
        <v>0</v>
      </c>
      <c r="P4316" s="6"/>
      <c r="Q4316" s="6"/>
      <c r="R4316" s="6"/>
      <c r="S4316" s="6"/>
      <c r="T4316" s="6"/>
      <c r="U4316" s="6"/>
      <c r="V4316" s="6"/>
      <c r="W4316" s="6"/>
      <c r="X4316" s="6"/>
      <c r="Y4316" s="6"/>
      <c r="Z4316" s="43"/>
      <c r="AA4316" s="43"/>
      <c r="AB4316" s="43" t="s">
        <v>339</v>
      </c>
      <c r="AC4316" s="6" t="s">
        <v>339</v>
      </c>
      <c r="AD4316" s="6"/>
      <c r="AE4316" s="6"/>
      <c r="AF4316" s="6"/>
      <c r="AG4316" s="6"/>
      <c r="AH4316" s="6"/>
      <c r="AI4316" s="6"/>
      <c r="AJ4316" s="6"/>
      <c r="AK4316" s="6"/>
      <c r="AL4316" s="6"/>
      <c r="AM4316" s="6"/>
      <c r="AN4316" s="6"/>
      <c r="AO4316" s="6"/>
      <c r="AP4316" s="6"/>
      <c r="AQ4316" s="6"/>
      <c r="AR4316" s="6"/>
    </row>
    <row r="4317">
      <c r="A4317" s="6"/>
      <c r="B4317" s="6"/>
      <c r="C4317" s="6"/>
      <c r="D4317" s="6"/>
      <c r="E4317" s="6"/>
      <c r="F4317" s="6" t="s">
        <v>96</v>
      </c>
      <c r="G4317" s="6"/>
      <c r="H4317" s="6" t="b">
        <v>0</v>
      </c>
      <c r="I4317" s="6" t="b">
        <v>0</v>
      </c>
      <c r="J4317" s="6" t="b">
        <v>0</v>
      </c>
      <c r="K4317" s="106"/>
      <c r="L4317" s="43"/>
      <c r="M4317" s="24"/>
      <c r="N4317" s="6"/>
      <c r="O4317" s="6" t="b">
        <v>0</v>
      </c>
      <c r="P4317" s="6"/>
      <c r="Q4317" s="6"/>
      <c r="R4317" s="6"/>
      <c r="S4317" s="6"/>
      <c r="T4317" s="6"/>
      <c r="U4317" s="6"/>
      <c r="V4317" s="6"/>
      <c r="W4317" s="6"/>
      <c r="X4317" s="6"/>
      <c r="Y4317" s="6"/>
      <c r="Z4317" s="43"/>
      <c r="AA4317" s="43"/>
      <c r="AB4317" s="43" t="s">
        <v>339</v>
      </c>
      <c r="AC4317" s="6" t="s">
        <v>339</v>
      </c>
      <c r="AD4317" s="6"/>
      <c r="AE4317" s="6"/>
      <c r="AF4317" s="6"/>
      <c r="AG4317" s="6"/>
      <c r="AH4317" s="6"/>
      <c r="AI4317" s="6"/>
      <c r="AJ4317" s="6"/>
      <c r="AK4317" s="6"/>
      <c r="AL4317" s="6"/>
      <c r="AM4317" s="6"/>
      <c r="AN4317" s="6"/>
      <c r="AO4317" s="6"/>
      <c r="AP4317" s="6"/>
      <c r="AQ4317" s="6"/>
      <c r="AR4317" s="6"/>
    </row>
    <row r="4318">
      <c r="A4318" s="6"/>
      <c r="B4318" s="6"/>
      <c r="C4318" s="6"/>
      <c r="D4318" s="6"/>
      <c r="E4318" s="6"/>
      <c r="F4318" s="6" t="s">
        <v>96</v>
      </c>
      <c r="G4318" s="6"/>
      <c r="H4318" s="6" t="b">
        <v>0</v>
      </c>
      <c r="I4318" s="6" t="b">
        <v>0</v>
      </c>
      <c r="J4318" s="6" t="b">
        <v>0</v>
      </c>
      <c r="K4318" s="106"/>
      <c r="L4318" s="43"/>
      <c r="M4318" s="24"/>
      <c r="N4318" s="6"/>
      <c r="O4318" s="6" t="b">
        <v>0</v>
      </c>
      <c r="P4318" s="6"/>
      <c r="Q4318" s="6"/>
      <c r="R4318" s="6"/>
      <c r="S4318" s="6"/>
      <c r="T4318" s="6"/>
      <c r="U4318" s="6"/>
      <c r="V4318" s="6"/>
      <c r="W4318" s="6"/>
      <c r="X4318" s="6"/>
      <c r="Y4318" s="6"/>
      <c r="Z4318" s="43"/>
      <c r="AA4318" s="43"/>
      <c r="AB4318" s="43" t="s">
        <v>339</v>
      </c>
      <c r="AC4318" s="6" t="s">
        <v>339</v>
      </c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/>
      <c r="AQ4318" s="6"/>
      <c r="AR4318" s="6"/>
    </row>
    <row r="4319">
      <c r="A4319" s="6"/>
      <c r="B4319" s="6"/>
      <c r="C4319" s="6"/>
      <c r="D4319" s="6"/>
      <c r="E4319" s="6"/>
      <c r="F4319" s="6" t="s">
        <v>96</v>
      </c>
      <c r="G4319" s="6"/>
      <c r="H4319" s="6" t="b">
        <v>0</v>
      </c>
      <c r="I4319" s="6" t="b">
        <v>0</v>
      </c>
      <c r="J4319" s="6" t="b">
        <v>0</v>
      </c>
      <c r="K4319" s="106"/>
      <c r="L4319" s="43"/>
      <c r="M4319" s="24"/>
      <c r="N4319" s="6"/>
      <c r="O4319" s="6" t="b">
        <v>0</v>
      </c>
      <c r="P4319" s="6"/>
      <c r="Q4319" s="6"/>
      <c r="R4319" s="6"/>
      <c r="S4319" s="6"/>
      <c r="T4319" s="6"/>
      <c r="U4319" s="6"/>
      <c r="V4319" s="6"/>
      <c r="W4319" s="6"/>
      <c r="X4319" s="6"/>
      <c r="Y4319" s="6"/>
      <c r="Z4319" s="43"/>
      <c r="AA4319" s="43"/>
      <c r="AB4319" s="43" t="s">
        <v>339</v>
      </c>
      <c r="AC4319" s="6" t="s">
        <v>339</v>
      </c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/>
      <c r="AR4319" s="6"/>
    </row>
    <row r="4320">
      <c r="A4320" s="6"/>
      <c r="B4320" s="6"/>
      <c r="C4320" s="6"/>
      <c r="D4320" s="6"/>
      <c r="E4320" s="6"/>
      <c r="F4320" s="6" t="s">
        <v>96</v>
      </c>
      <c r="G4320" s="6"/>
      <c r="H4320" s="6" t="b">
        <v>0</v>
      </c>
      <c r="I4320" s="6" t="b">
        <v>0</v>
      </c>
      <c r="J4320" s="6" t="b">
        <v>0</v>
      </c>
      <c r="K4320" s="106"/>
      <c r="L4320" s="43"/>
      <c r="M4320" s="24"/>
      <c r="N4320" s="6"/>
      <c r="O4320" s="6" t="b">
        <v>0</v>
      </c>
      <c r="P4320" s="6"/>
      <c r="Q4320" s="6"/>
      <c r="R4320" s="6"/>
      <c r="S4320" s="6"/>
      <c r="T4320" s="6"/>
      <c r="U4320" s="6"/>
      <c r="V4320" s="6"/>
      <c r="W4320" s="6"/>
      <c r="X4320" s="6"/>
      <c r="Y4320" s="6"/>
      <c r="Z4320" s="43"/>
      <c r="AA4320" s="43"/>
      <c r="AB4320" s="43" t="s">
        <v>339</v>
      </c>
      <c r="AC4320" s="6" t="s">
        <v>339</v>
      </c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/>
      <c r="AR4320" s="6"/>
    </row>
    <row r="4321">
      <c r="A4321" s="6"/>
      <c r="B4321" s="6"/>
      <c r="C4321" s="6"/>
      <c r="D4321" s="6"/>
      <c r="E4321" s="6"/>
      <c r="F4321" s="6" t="s">
        <v>96</v>
      </c>
      <c r="G4321" s="6"/>
      <c r="H4321" s="6" t="b">
        <v>0</v>
      </c>
      <c r="I4321" s="6" t="b">
        <v>0</v>
      </c>
      <c r="J4321" s="6" t="b">
        <v>0</v>
      </c>
      <c r="K4321" s="106"/>
      <c r="L4321" s="43"/>
      <c r="M4321" s="24"/>
      <c r="N4321" s="6"/>
      <c r="O4321" s="6" t="b">
        <v>0</v>
      </c>
      <c r="P4321" s="6"/>
      <c r="Q4321" s="6"/>
      <c r="R4321" s="6"/>
      <c r="S4321" s="6"/>
      <c r="T4321" s="6"/>
      <c r="U4321" s="6"/>
      <c r="V4321" s="6"/>
      <c r="W4321" s="6"/>
      <c r="X4321" s="6"/>
      <c r="Y4321" s="6"/>
      <c r="Z4321" s="43"/>
      <c r="AA4321" s="43"/>
      <c r="AB4321" s="43" t="s">
        <v>339</v>
      </c>
      <c r="AC4321" s="6" t="s">
        <v>339</v>
      </c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/>
      <c r="AR4321" s="6"/>
    </row>
    <row r="4322">
      <c r="A4322" s="6"/>
      <c r="B4322" s="6"/>
      <c r="C4322" s="6"/>
      <c r="D4322" s="6"/>
      <c r="E4322" s="6"/>
      <c r="F4322" s="6" t="s">
        <v>96</v>
      </c>
      <c r="G4322" s="6"/>
      <c r="H4322" s="6" t="b">
        <v>0</v>
      </c>
      <c r="I4322" s="6" t="b">
        <v>0</v>
      </c>
      <c r="J4322" s="6" t="b">
        <v>0</v>
      </c>
      <c r="K4322" s="106"/>
      <c r="L4322" s="43"/>
      <c r="M4322" s="24"/>
      <c r="N4322" s="6"/>
      <c r="O4322" s="6" t="b">
        <v>0</v>
      </c>
      <c r="P4322" s="6"/>
      <c r="Q4322" s="6"/>
      <c r="R4322" s="6"/>
      <c r="S4322" s="6"/>
      <c r="T4322" s="6"/>
      <c r="U4322" s="6"/>
      <c r="V4322" s="6"/>
      <c r="W4322" s="6"/>
      <c r="X4322" s="6"/>
      <c r="Y4322" s="6"/>
      <c r="Z4322" s="43"/>
      <c r="AA4322" s="43"/>
      <c r="AB4322" s="43" t="s">
        <v>339</v>
      </c>
      <c r="AC4322" s="6" t="s">
        <v>339</v>
      </c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/>
      <c r="AR4322" s="6"/>
    </row>
    <row r="4323">
      <c r="A4323" s="6"/>
      <c r="B4323" s="6"/>
      <c r="C4323" s="6"/>
      <c r="D4323" s="6"/>
      <c r="E4323" s="6"/>
      <c r="F4323" s="6" t="s">
        <v>96</v>
      </c>
      <c r="G4323" s="6"/>
      <c r="H4323" s="6" t="b">
        <v>0</v>
      </c>
      <c r="I4323" s="6" t="b">
        <v>0</v>
      </c>
      <c r="J4323" s="6" t="b">
        <v>0</v>
      </c>
      <c r="K4323" s="106"/>
      <c r="L4323" s="43"/>
      <c r="M4323" s="24"/>
      <c r="N4323" s="6"/>
      <c r="O4323" s="6" t="b">
        <v>0</v>
      </c>
      <c r="P4323" s="6"/>
      <c r="Q4323" s="6"/>
      <c r="R4323" s="6"/>
      <c r="S4323" s="6"/>
      <c r="T4323" s="6"/>
      <c r="U4323" s="6"/>
      <c r="V4323" s="6"/>
      <c r="W4323" s="6"/>
      <c r="X4323" s="6"/>
      <c r="Y4323" s="6"/>
      <c r="Z4323" s="43"/>
      <c r="AA4323" s="43"/>
      <c r="AB4323" s="43" t="s">
        <v>339</v>
      </c>
      <c r="AC4323" s="6" t="s">
        <v>339</v>
      </c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/>
      <c r="AQ4323" s="6"/>
      <c r="AR4323" s="6"/>
    </row>
    <row r="4324">
      <c r="A4324" s="6"/>
      <c r="B4324" s="6"/>
      <c r="C4324" s="6"/>
      <c r="D4324" s="6"/>
      <c r="E4324" s="6"/>
      <c r="F4324" s="6" t="s">
        <v>96</v>
      </c>
      <c r="G4324" s="6"/>
      <c r="H4324" s="6" t="b">
        <v>0</v>
      </c>
      <c r="I4324" s="6" t="b">
        <v>0</v>
      </c>
      <c r="J4324" s="6" t="b">
        <v>0</v>
      </c>
      <c r="K4324" s="106"/>
      <c r="L4324" s="43"/>
      <c r="M4324" s="24"/>
      <c r="N4324" s="6"/>
      <c r="O4324" s="6" t="b">
        <v>0</v>
      </c>
      <c r="P4324" s="6"/>
      <c r="Q4324" s="6"/>
      <c r="R4324" s="6"/>
      <c r="S4324" s="6"/>
      <c r="T4324" s="6"/>
      <c r="U4324" s="6"/>
      <c r="V4324" s="6"/>
      <c r="W4324" s="6"/>
      <c r="X4324" s="6"/>
      <c r="Y4324" s="6"/>
      <c r="Z4324" s="43"/>
      <c r="AA4324" s="43"/>
      <c r="AB4324" s="43" t="s">
        <v>339</v>
      </c>
      <c r="AC4324" s="6" t="s">
        <v>339</v>
      </c>
      <c r="AD4324" s="6"/>
      <c r="AE4324" s="6"/>
      <c r="AF4324" s="6"/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</row>
    <row r="4325">
      <c r="A4325" s="6"/>
      <c r="B4325" s="6"/>
      <c r="C4325" s="6"/>
      <c r="D4325" s="6"/>
      <c r="E4325" s="6"/>
      <c r="F4325" s="6" t="s">
        <v>96</v>
      </c>
      <c r="G4325" s="6"/>
      <c r="H4325" s="6" t="b">
        <v>0</v>
      </c>
      <c r="I4325" s="6" t="b">
        <v>0</v>
      </c>
      <c r="J4325" s="6" t="b">
        <v>0</v>
      </c>
      <c r="K4325" s="106"/>
      <c r="L4325" s="43"/>
      <c r="M4325" s="24"/>
      <c r="N4325" s="6"/>
      <c r="O4325" s="6" t="b">
        <v>0</v>
      </c>
      <c r="P4325" s="6"/>
      <c r="Q4325" s="6"/>
      <c r="R4325" s="6"/>
      <c r="S4325" s="6"/>
      <c r="T4325" s="6"/>
      <c r="U4325" s="6"/>
      <c r="V4325" s="6"/>
      <c r="W4325" s="6"/>
      <c r="X4325" s="6"/>
      <c r="Y4325" s="6"/>
      <c r="Z4325" s="43"/>
      <c r="AA4325" s="43"/>
      <c r="AB4325" s="43" t="s">
        <v>339</v>
      </c>
      <c r="AC4325" s="6" t="s">
        <v>339</v>
      </c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/>
      <c r="AQ4325" s="6"/>
      <c r="AR4325" s="6"/>
    </row>
    <row r="4326">
      <c r="A4326" s="6"/>
      <c r="B4326" s="6"/>
      <c r="C4326" s="6"/>
      <c r="D4326" s="6"/>
      <c r="E4326" s="6"/>
      <c r="F4326" s="6" t="s">
        <v>96</v>
      </c>
      <c r="G4326" s="6"/>
      <c r="H4326" s="6" t="b">
        <v>0</v>
      </c>
      <c r="I4326" s="6" t="b">
        <v>0</v>
      </c>
      <c r="J4326" s="6" t="b">
        <v>0</v>
      </c>
      <c r="K4326" s="106"/>
      <c r="L4326" s="43"/>
      <c r="M4326" s="24"/>
      <c r="N4326" s="6"/>
      <c r="O4326" s="6" t="b">
        <v>0</v>
      </c>
      <c r="P4326" s="6"/>
      <c r="Q4326" s="6"/>
      <c r="R4326" s="6"/>
      <c r="S4326" s="6"/>
      <c r="T4326" s="6"/>
      <c r="U4326" s="6"/>
      <c r="V4326" s="6"/>
      <c r="W4326" s="6"/>
      <c r="X4326" s="6"/>
      <c r="Y4326" s="6"/>
      <c r="Z4326" s="43"/>
      <c r="AA4326" s="43"/>
      <c r="AB4326" s="43" t="s">
        <v>339</v>
      </c>
      <c r="AC4326" s="6" t="s">
        <v>339</v>
      </c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/>
      <c r="AR4326" s="6"/>
    </row>
    <row r="4327">
      <c r="A4327" s="6"/>
      <c r="B4327" s="6"/>
      <c r="C4327" s="6"/>
      <c r="D4327" s="6"/>
      <c r="E4327" s="6"/>
      <c r="F4327" s="6" t="s">
        <v>96</v>
      </c>
      <c r="G4327" s="6"/>
      <c r="H4327" s="6" t="b">
        <v>0</v>
      </c>
      <c r="I4327" s="6" t="b">
        <v>0</v>
      </c>
      <c r="J4327" s="6" t="b">
        <v>0</v>
      </c>
      <c r="K4327" s="106"/>
      <c r="L4327" s="43"/>
      <c r="M4327" s="24"/>
      <c r="N4327" s="6"/>
      <c r="O4327" s="6" t="b">
        <v>0</v>
      </c>
      <c r="P4327" s="6"/>
      <c r="Q4327" s="6"/>
      <c r="R4327" s="6"/>
      <c r="S4327" s="6"/>
      <c r="T4327" s="6"/>
      <c r="U4327" s="6"/>
      <c r="V4327" s="6"/>
      <c r="W4327" s="6"/>
      <c r="X4327" s="6"/>
      <c r="Y4327" s="6"/>
      <c r="Z4327" s="43"/>
      <c r="AA4327" s="43"/>
      <c r="AB4327" s="43" t="s">
        <v>339</v>
      </c>
      <c r="AC4327" s="6" t="s">
        <v>339</v>
      </c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</row>
    <row r="4328">
      <c r="A4328" s="6"/>
      <c r="B4328" s="6"/>
      <c r="C4328" s="6"/>
      <c r="D4328" s="6"/>
      <c r="E4328" s="6"/>
      <c r="F4328" s="6" t="s">
        <v>96</v>
      </c>
      <c r="G4328" s="6"/>
      <c r="H4328" s="6" t="b">
        <v>0</v>
      </c>
      <c r="I4328" s="6" t="b">
        <v>0</v>
      </c>
      <c r="J4328" s="6" t="b">
        <v>0</v>
      </c>
      <c r="K4328" s="106"/>
      <c r="L4328" s="43"/>
      <c r="M4328" s="24"/>
      <c r="N4328" s="6"/>
      <c r="O4328" s="6" t="b">
        <v>0</v>
      </c>
      <c r="P4328" s="6"/>
      <c r="Q4328" s="6"/>
      <c r="R4328" s="6"/>
      <c r="S4328" s="6"/>
      <c r="T4328" s="6"/>
      <c r="U4328" s="6"/>
      <c r="V4328" s="6"/>
      <c r="W4328" s="6"/>
      <c r="X4328" s="6"/>
      <c r="Y4328" s="6"/>
      <c r="Z4328" s="43"/>
      <c r="AA4328" s="43"/>
      <c r="AB4328" s="43" t="s">
        <v>339</v>
      </c>
      <c r="AC4328" s="6" t="s">
        <v>339</v>
      </c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/>
      <c r="AQ4328" s="6"/>
      <c r="AR4328" s="6"/>
    </row>
    <row r="4329">
      <c r="A4329" s="6"/>
      <c r="B4329" s="6"/>
      <c r="C4329" s="6"/>
      <c r="D4329" s="6"/>
      <c r="E4329" s="6"/>
      <c r="F4329" s="6" t="s">
        <v>96</v>
      </c>
      <c r="G4329" s="6"/>
      <c r="H4329" s="6" t="b">
        <v>0</v>
      </c>
      <c r="I4329" s="6" t="b">
        <v>0</v>
      </c>
      <c r="J4329" s="6" t="b">
        <v>0</v>
      </c>
      <c r="K4329" s="106"/>
      <c r="L4329" s="43"/>
      <c r="M4329" s="24"/>
      <c r="N4329" s="6"/>
      <c r="O4329" s="6" t="b">
        <v>0</v>
      </c>
      <c r="P4329" s="6"/>
      <c r="Q4329" s="6"/>
      <c r="R4329" s="6"/>
      <c r="S4329" s="6"/>
      <c r="T4329" s="6"/>
      <c r="U4329" s="6"/>
      <c r="V4329" s="6"/>
      <c r="W4329" s="6"/>
      <c r="X4329" s="6"/>
      <c r="Y4329" s="6"/>
      <c r="Z4329" s="43"/>
      <c r="AA4329" s="43"/>
      <c r="AB4329" s="43" t="s">
        <v>339</v>
      </c>
      <c r="AC4329" s="6" t="s">
        <v>339</v>
      </c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/>
      <c r="AQ4329" s="6"/>
      <c r="AR4329" s="6"/>
    </row>
    <row r="4330">
      <c r="A4330" s="6"/>
      <c r="B4330" s="6"/>
      <c r="C4330" s="6"/>
      <c r="D4330" s="6"/>
      <c r="E4330" s="6"/>
      <c r="F4330" s="6" t="s">
        <v>96</v>
      </c>
      <c r="G4330" s="6"/>
      <c r="H4330" s="6" t="b">
        <v>0</v>
      </c>
      <c r="I4330" s="6" t="b">
        <v>0</v>
      </c>
      <c r="J4330" s="6" t="b">
        <v>0</v>
      </c>
      <c r="K4330" s="106"/>
      <c r="L4330" s="43"/>
      <c r="M4330" s="24"/>
      <c r="N4330" s="6"/>
      <c r="O4330" s="6" t="b">
        <v>0</v>
      </c>
      <c r="P4330" s="6"/>
      <c r="Q4330" s="6"/>
      <c r="R4330" s="6"/>
      <c r="S4330" s="6"/>
      <c r="T4330" s="6"/>
      <c r="U4330" s="6"/>
      <c r="V4330" s="6"/>
      <c r="W4330" s="6"/>
      <c r="X4330" s="6"/>
      <c r="Y4330" s="6"/>
      <c r="Z4330" s="43"/>
      <c r="AA4330" s="43"/>
      <c r="AB4330" s="43" t="s">
        <v>339</v>
      </c>
      <c r="AC4330" s="6" t="s">
        <v>339</v>
      </c>
      <c r="AD4330" s="6"/>
      <c r="AE4330" s="6"/>
      <c r="AF4330" s="6"/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</row>
    <row r="4331">
      <c r="A4331" s="6"/>
      <c r="B4331" s="6"/>
      <c r="C4331" s="6"/>
      <c r="D4331" s="6"/>
      <c r="E4331" s="6"/>
      <c r="F4331" s="6" t="s">
        <v>96</v>
      </c>
      <c r="G4331" s="6"/>
      <c r="H4331" s="6" t="b">
        <v>0</v>
      </c>
      <c r="I4331" s="6" t="b">
        <v>0</v>
      </c>
      <c r="J4331" s="6" t="b">
        <v>0</v>
      </c>
      <c r="K4331" s="106"/>
      <c r="L4331" s="43"/>
      <c r="M4331" s="24"/>
      <c r="N4331" s="6"/>
      <c r="O4331" s="6" t="b">
        <v>0</v>
      </c>
      <c r="P4331" s="6"/>
      <c r="Q4331" s="6"/>
      <c r="R4331" s="6"/>
      <c r="S4331" s="6"/>
      <c r="T4331" s="6"/>
      <c r="U4331" s="6"/>
      <c r="V4331" s="6"/>
      <c r="W4331" s="6"/>
      <c r="X4331" s="6"/>
      <c r="Y4331" s="6"/>
      <c r="Z4331" s="43"/>
      <c r="AA4331" s="43"/>
      <c r="AB4331" s="43" t="s">
        <v>339</v>
      </c>
      <c r="AC4331" s="6" t="s">
        <v>339</v>
      </c>
      <c r="AD4331" s="6"/>
      <c r="AE4331" s="6"/>
      <c r="AF4331" s="6"/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</row>
    <row r="4332">
      <c r="A4332" s="6"/>
      <c r="B4332" s="6"/>
      <c r="C4332" s="6"/>
      <c r="D4332" s="6"/>
      <c r="E4332" s="6"/>
      <c r="F4332" s="6" t="s">
        <v>96</v>
      </c>
      <c r="G4332" s="6"/>
      <c r="H4332" s="6" t="b">
        <v>0</v>
      </c>
      <c r="I4332" s="6" t="b">
        <v>0</v>
      </c>
      <c r="J4332" s="6" t="b">
        <v>0</v>
      </c>
      <c r="K4332" s="106"/>
      <c r="L4332" s="43"/>
      <c r="M4332" s="24"/>
      <c r="N4332" s="6"/>
      <c r="O4332" s="6" t="b">
        <v>0</v>
      </c>
      <c r="P4332" s="6"/>
      <c r="Q4332" s="6"/>
      <c r="R4332" s="6"/>
      <c r="S4332" s="6"/>
      <c r="T4332" s="6"/>
      <c r="U4332" s="6"/>
      <c r="V4332" s="6"/>
      <c r="W4332" s="6"/>
      <c r="X4332" s="6"/>
      <c r="Y4332" s="6"/>
      <c r="Z4332" s="43"/>
      <c r="AA4332" s="43"/>
      <c r="AB4332" s="43" t="s">
        <v>339</v>
      </c>
      <c r="AC4332" s="6" t="s">
        <v>339</v>
      </c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</row>
    <row r="4333">
      <c r="A4333" s="6"/>
      <c r="B4333" s="6"/>
      <c r="C4333" s="6"/>
      <c r="D4333" s="6"/>
      <c r="E4333" s="6"/>
      <c r="F4333" s="6" t="s">
        <v>96</v>
      </c>
      <c r="G4333" s="6"/>
      <c r="H4333" s="6" t="b">
        <v>0</v>
      </c>
      <c r="I4333" s="6" t="b">
        <v>0</v>
      </c>
      <c r="J4333" s="6" t="b">
        <v>0</v>
      </c>
      <c r="K4333" s="106"/>
      <c r="L4333" s="43"/>
      <c r="M4333" s="24"/>
      <c r="N4333" s="6"/>
      <c r="O4333" s="6" t="b">
        <v>0</v>
      </c>
      <c r="P4333" s="6"/>
      <c r="Q4333" s="6"/>
      <c r="R4333" s="6"/>
      <c r="S4333" s="6"/>
      <c r="T4333" s="6"/>
      <c r="U4333" s="6"/>
      <c r="V4333" s="6"/>
      <c r="W4333" s="6"/>
      <c r="X4333" s="6"/>
      <c r="Y4333" s="6"/>
      <c r="Z4333" s="43"/>
      <c r="AA4333" s="43"/>
      <c r="AB4333" s="43" t="s">
        <v>339</v>
      </c>
      <c r="AC4333" s="6" t="s">
        <v>339</v>
      </c>
      <c r="AD4333" s="6"/>
      <c r="AE4333" s="6"/>
      <c r="AF4333" s="6"/>
      <c r="AG4333" s="6"/>
      <c r="AH4333" s="6"/>
      <c r="AI4333" s="6"/>
      <c r="AJ4333" s="6"/>
      <c r="AK4333" s="6"/>
      <c r="AL4333" s="6"/>
      <c r="AM4333" s="6"/>
      <c r="AN4333" s="6"/>
      <c r="AO4333" s="6"/>
      <c r="AP4333" s="6"/>
      <c r="AQ4333" s="6"/>
      <c r="AR4333" s="6"/>
    </row>
    <row r="4334">
      <c r="A4334" s="6"/>
      <c r="B4334" s="6"/>
      <c r="C4334" s="6"/>
      <c r="D4334" s="6"/>
      <c r="E4334" s="6"/>
      <c r="F4334" s="6" t="s">
        <v>96</v>
      </c>
      <c r="G4334" s="6"/>
      <c r="H4334" s="6" t="b">
        <v>0</v>
      </c>
      <c r="I4334" s="6" t="b">
        <v>0</v>
      </c>
      <c r="J4334" s="6" t="b">
        <v>0</v>
      </c>
      <c r="K4334" s="106"/>
      <c r="L4334" s="43"/>
      <c r="M4334" s="24"/>
      <c r="N4334" s="6"/>
      <c r="O4334" s="6" t="b">
        <v>0</v>
      </c>
      <c r="P4334" s="6"/>
      <c r="Q4334" s="6"/>
      <c r="R4334" s="6"/>
      <c r="S4334" s="6"/>
      <c r="T4334" s="6"/>
      <c r="U4334" s="6"/>
      <c r="V4334" s="6"/>
      <c r="W4334" s="6"/>
      <c r="X4334" s="6"/>
      <c r="Y4334" s="6"/>
      <c r="Z4334" s="43"/>
      <c r="AA4334" s="43"/>
      <c r="AB4334" s="43" t="s">
        <v>339</v>
      </c>
      <c r="AC4334" s="6" t="s">
        <v>339</v>
      </c>
      <c r="AD4334" s="6"/>
      <c r="AE4334" s="6"/>
      <c r="AF4334" s="6"/>
      <c r="AG4334" s="6"/>
      <c r="AH4334" s="6"/>
      <c r="AI4334" s="6"/>
      <c r="AJ4334" s="6"/>
      <c r="AK4334" s="6"/>
      <c r="AL4334" s="6"/>
      <c r="AM4334" s="6"/>
      <c r="AN4334" s="6"/>
      <c r="AO4334" s="6"/>
      <c r="AP4334" s="6"/>
      <c r="AQ4334" s="6"/>
      <c r="AR4334" s="6"/>
    </row>
    <row r="4335">
      <c r="A4335" s="6"/>
      <c r="B4335" s="6"/>
      <c r="C4335" s="6"/>
      <c r="D4335" s="6"/>
      <c r="E4335" s="6"/>
      <c r="F4335" s="6" t="s">
        <v>96</v>
      </c>
      <c r="G4335" s="6"/>
      <c r="H4335" s="6" t="b">
        <v>0</v>
      </c>
      <c r="I4335" s="6" t="b">
        <v>0</v>
      </c>
      <c r="J4335" s="6" t="b">
        <v>0</v>
      </c>
      <c r="K4335" s="106"/>
      <c r="L4335" s="43"/>
      <c r="M4335" s="24"/>
      <c r="N4335" s="6"/>
      <c r="O4335" s="6" t="b">
        <v>0</v>
      </c>
      <c r="P4335" s="6"/>
      <c r="Q4335" s="6"/>
      <c r="R4335" s="6"/>
      <c r="S4335" s="6"/>
      <c r="T4335" s="6"/>
      <c r="U4335" s="6"/>
      <c r="V4335" s="6"/>
      <c r="W4335" s="6"/>
      <c r="X4335" s="6"/>
      <c r="Y4335" s="6"/>
      <c r="Z4335" s="43"/>
      <c r="AA4335" s="43"/>
      <c r="AB4335" s="43" t="s">
        <v>339</v>
      </c>
      <c r="AC4335" s="6" t="s">
        <v>339</v>
      </c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/>
      <c r="AR4335" s="6"/>
    </row>
    <row r="4336">
      <c r="A4336" s="6"/>
      <c r="B4336" s="6"/>
      <c r="C4336" s="6"/>
      <c r="D4336" s="6"/>
      <c r="E4336" s="6"/>
      <c r="F4336" s="6" t="s">
        <v>96</v>
      </c>
      <c r="G4336" s="6"/>
      <c r="H4336" s="6" t="b">
        <v>0</v>
      </c>
      <c r="I4336" s="6" t="b">
        <v>0</v>
      </c>
      <c r="J4336" s="6" t="b">
        <v>0</v>
      </c>
      <c r="K4336" s="106"/>
      <c r="L4336" s="43"/>
      <c r="M4336" s="24"/>
      <c r="N4336" s="6"/>
      <c r="O4336" s="6" t="b">
        <v>0</v>
      </c>
      <c r="P4336" s="6"/>
      <c r="Q4336" s="6"/>
      <c r="R4336" s="6"/>
      <c r="S4336" s="6"/>
      <c r="T4336" s="6"/>
      <c r="U4336" s="6"/>
      <c r="V4336" s="6"/>
      <c r="W4336" s="6"/>
      <c r="X4336" s="6"/>
      <c r="Y4336" s="6"/>
      <c r="Z4336" s="43"/>
      <c r="AA4336" s="43"/>
      <c r="AB4336" s="43" t="s">
        <v>339</v>
      </c>
      <c r="AC4336" s="6" t="s">
        <v>339</v>
      </c>
      <c r="AD4336" s="6"/>
      <c r="AE4336" s="6"/>
      <c r="AF4336" s="6"/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</row>
    <row r="4337">
      <c r="A4337" s="6"/>
      <c r="B4337" s="6"/>
      <c r="C4337" s="6"/>
      <c r="D4337" s="6"/>
      <c r="E4337" s="6"/>
      <c r="F4337" s="6" t="s">
        <v>96</v>
      </c>
      <c r="G4337" s="6"/>
      <c r="H4337" s="6" t="b">
        <v>0</v>
      </c>
      <c r="I4337" s="6" t="b">
        <v>0</v>
      </c>
      <c r="J4337" s="6" t="b">
        <v>0</v>
      </c>
      <c r="K4337" s="106"/>
      <c r="L4337" s="43"/>
      <c r="M4337" s="24"/>
      <c r="N4337" s="6"/>
      <c r="O4337" s="6" t="b">
        <v>0</v>
      </c>
      <c r="P4337" s="6"/>
      <c r="Q4337" s="6"/>
      <c r="R4337" s="6"/>
      <c r="S4337" s="6"/>
      <c r="T4337" s="6"/>
      <c r="U4337" s="6"/>
      <c r="V4337" s="6"/>
      <c r="W4337" s="6"/>
      <c r="X4337" s="6"/>
      <c r="Y4337" s="6"/>
      <c r="Z4337" s="43"/>
      <c r="AA4337" s="43"/>
      <c r="AB4337" s="43" t="s">
        <v>339</v>
      </c>
      <c r="AC4337" s="6" t="s">
        <v>339</v>
      </c>
      <c r="AD4337" s="6"/>
      <c r="AE4337" s="6"/>
      <c r="AF4337" s="6"/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</row>
    <row r="4338">
      <c r="A4338" s="6"/>
      <c r="B4338" s="6"/>
      <c r="C4338" s="6"/>
      <c r="D4338" s="6"/>
      <c r="E4338" s="6"/>
      <c r="F4338" s="6" t="s">
        <v>96</v>
      </c>
      <c r="G4338" s="6"/>
      <c r="H4338" s="6" t="b">
        <v>0</v>
      </c>
      <c r="I4338" s="6" t="b">
        <v>0</v>
      </c>
      <c r="J4338" s="6" t="b">
        <v>0</v>
      </c>
      <c r="K4338" s="106"/>
      <c r="L4338" s="43"/>
      <c r="M4338" s="24"/>
      <c r="N4338" s="6"/>
      <c r="O4338" s="6" t="b">
        <v>0</v>
      </c>
      <c r="P4338" s="6"/>
      <c r="Q4338" s="6"/>
      <c r="R4338" s="6"/>
      <c r="S4338" s="6"/>
      <c r="T4338" s="6"/>
      <c r="U4338" s="6"/>
      <c r="V4338" s="6"/>
      <c r="W4338" s="6"/>
      <c r="X4338" s="6"/>
      <c r="Y4338" s="6"/>
      <c r="Z4338" s="43"/>
      <c r="AA4338" s="43"/>
      <c r="AB4338" s="43" t="s">
        <v>339</v>
      </c>
      <c r="AC4338" s="6" t="s">
        <v>339</v>
      </c>
      <c r="AD4338" s="6"/>
      <c r="AE4338" s="6"/>
      <c r="AF4338" s="6"/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</row>
    <row r="4339">
      <c r="A4339" s="6"/>
      <c r="B4339" s="6"/>
      <c r="C4339" s="6"/>
      <c r="D4339" s="6"/>
      <c r="E4339" s="6"/>
      <c r="F4339" s="6" t="s">
        <v>96</v>
      </c>
      <c r="G4339" s="6"/>
      <c r="H4339" s="6" t="b">
        <v>0</v>
      </c>
      <c r="I4339" s="6" t="b">
        <v>0</v>
      </c>
      <c r="J4339" s="6" t="b">
        <v>0</v>
      </c>
      <c r="K4339" s="106"/>
      <c r="L4339" s="43"/>
      <c r="M4339" s="24"/>
      <c r="N4339" s="6"/>
      <c r="O4339" s="6" t="b">
        <v>0</v>
      </c>
      <c r="P4339" s="6"/>
      <c r="Q4339" s="6"/>
      <c r="R4339" s="6"/>
      <c r="S4339" s="6"/>
      <c r="T4339" s="6"/>
      <c r="U4339" s="6"/>
      <c r="V4339" s="6"/>
      <c r="W4339" s="6"/>
      <c r="X4339" s="6"/>
      <c r="Y4339" s="6"/>
      <c r="Z4339" s="43"/>
      <c r="AA4339" s="43"/>
      <c r="AB4339" s="43" t="s">
        <v>339</v>
      </c>
      <c r="AC4339" s="6" t="s">
        <v>339</v>
      </c>
      <c r="AD4339" s="6"/>
      <c r="AE4339" s="6"/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</row>
    <row r="4340">
      <c r="A4340" s="6"/>
      <c r="B4340" s="6"/>
      <c r="C4340" s="6"/>
      <c r="D4340" s="6"/>
      <c r="E4340" s="6"/>
      <c r="F4340" s="6" t="s">
        <v>96</v>
      </c>
      <c r="G4340" s="6"/>
      <c r="H4340" s="6" t="b">
        <v>0</v>
      </c>
      <c r="I4340" s="6" t="b">
        <v>0</v>
      </c>
      <c r="J4340" s="6" t="b">
        <v>0</v>
      </c>
      <c r="K4340" s="106"/>
      <c r="L4340" s="43"/>
      <c r="M4340" s="24"/>
      <c r="N4340" s="6"/>
      <c r="O4340" s="6" t="b">
        <v>0</v>
      </c>
      <c r="P4340" s="6"/>
      <c r="Q4340" s="6"/>
      <c r="R4340" s="6"/>
      <c r="S4340" s="6"/>
      <c r="T4340" s="6"/>
      <c r="U4340" s="6"/>
      <c r="V4340" s="6"/>
      <c r="W4340" s="6"/>
      <c r="X4340" s="6"/>
      <c r="Y4340" s="6"/>
      <c r="Z4340" s="43"/>
      <c r="AA4340" s="43"/>
      <c r="AB4340" s="43" t="s">
        <v>339</v>
      </c>
      <c r="AC4340" s="6" t="s">
        <v>339</v>
      </c>
      <c r="AD4340" s="6"/>
      <c r="AE4340" s="6"/>
      <c r="AF4340" s="6"/>
      <c r="AG4340" s="6"/>
      <c r="AH4340" s="6"/>
      <c r="AI4340" s="6"/>
      <c r="AJ4340" s="6"/>
      <c r="AK4340" s="6"/>
      <c r="AL4340" s="6"/>
      <c r="AM4340" s="6"/>
      <c r="AN4340" s="6"/>
      <c r="AO4340" s="6"/>
      <c r="AP4340" s="6"/>
      <c r="AQ4340" s="6"/>
      <c r="AR4340" s="6"/>
    </row>
    <row r="4341">
      <c r="A4341" s="6"/>
      <c r="B4341" s="6"/>
      <c r="C4341" s="6"/>
      <c r="D4341" s="6"/>
      <c r="E4341" s="6"/>
      <c r="F4341" s="6" t="s">
        <v>96</v>
      </c>
      <c r="G4341" s="6"/>
      <c r="H4341" s="6" t="b">
        <v>0</v>
      </c>
      <c r="I4341" s="6" t="b">
        <v>0</v>
      </c>
      <c r="J4341" s="6" t="b">
        <v>0</v>
      </c>
      <c r="K4341" s="106"/>
      <c r="L4341" s="43"/>
      <c r="M4341" s="24"/>
      <c r="N4341" s="6"/>
      <c r="O4341" s="6" t="b">
        <v>0</v>
      </c>
      <c r="P4341" s="6"/>
      <c r="Q4341" s="6"/>
      <c r="R4341" s="6"/>
      <c r="S4341" s="6"/>
      <c r="T4341" s="6"/>
      <c r="U4341" s="6"/>
      <c r="V4341" s="6"/>
      <c r="W4341" s="6"/>
      <c r="X4341" s="6"/>
      <c r="Y4341" s="6"/>
      <c r="Z4341" s="43"/>
      <c r="AA4341" s="43"/>
      <c r="AB4341" s="43" t="s">
        <v>339</v>
      </c>
      <c r="AC4341" s="6" t="s">
        <v>339</v>
      </c>
      <c r="AD4341" s="6"/>
      <c r="AE4341" s="6"/>
      <c r="AF4341" s="6"/>
      <c r="AG4341" s="6"/>
      <c r="AH4341" s="6"/>
      <c r="AI4341" s="6"/>
      <c r="AJ4341" s="6"/>
      <c r="AK4341" s="6"/>
      <c r="AL4341" s="6"/>
      <c r="AM4341" s="6"/>
      <c r="AN4341" s="6"/>
      <c r="AO4341" s="6"/>
      <c r="AP4341" s="6"/>
      <c r="AQ4341" s="6"/>
      <c r="AR4341" s="6"/>
    </row>
    <row r="4342">
      <c r="A4342" s="6"/>
      <c r="B4342" s="6"/>
      <c r="C4342" s="6"/>
      <c r="D4342" s="6"/>
      <c r="E4342" s="6"/>
      <c r="F4342" s="6" t="s">
        <v>96</v>
      </c>
      <c r="G4342" s="6"/>
      <c r="H4342" s="6" t="b">
        <v>0</v>
      </c>
      <c r="I4342" s="6" t="b">
        <v>0</v>
      </c>
      <c r="J4342" s="6" t="b">
        <v>0</v>
      </c>
      <c r="K4342" s="106"/>
      <c r="L4342" s="43"/>
      <c r="M4342" s="24"/>
      <c r="N4342" s="6"/>
      <c r="O4342" s="6" t="b">
        <v>0</v>
      </c>
      <c r="P4342" s="6"/>
      <c r="Q4342" s="6"/>
      <c r="R4342" s="6"/>
      <c r="S4342" s="6"/>
      <c r="T4342" s="6"/>
      <c r="U4342" s="6"/>
      <c r="V4342" s="6"/>
      <c r="W4342" s="6"/>
      <c r="X4342" s="6"/>
      <c r="Y4342" s="6"/>
      <c r="Z4342" s="43"/>
      <c r="AA4342" s="43"/>
      <c r="AB4342" s="43" t="s">
        <v>339</v>
      </c>
      <c r="AC4342" s="6" t="s">
        <v>339</v>
      </c>
      <c r="AD4342" s="6"/>
      <c r="AE4342" s="6"/>
      <c r="AF4342" s="6"/>
      <c r="AG4342" s="6"/>
      <c r="AH4342" s="6"/>
      <c r="AI4342" s="6"/>
      <c r="AJ4342" s="6"/>
      <c r="AK4342" s="6"/>
      <c r="AL4342" s="6"/>
      <c r="AM4342" s="6"/>
      <c r="AN4342" s="6"/>
      <c r="AO4342" s="6"/>
      <c r="AP4342" s="6"/>
      <c r="AQ4342" s="6"/>
      <c r="AR4342" s="6"/>
    </row>
    <row r="4343">
      <c r="A4343" s="6"/>
      <c r="B4343" s="6"/>
      <c r="C4343" s="6"/>
      <c r="D4343" s="6"/>
      <c r="E4343" s="6"/>
      <c r="F4343" s="6" t="s">
        <v>96</v>
      </c>
      <c r="G4343" s="6"/>
      <c r="H4343" s="6" t="b">
        <v>0</v>
      </c>
      <c r="I4343" s="6" t="b">
        <v>0</v>
      </c>
      <c r="J4343" s="6" t="b">
        <v>0</v>
      </c>
      <c r="K4343" s="106"/>
      <c r="L4343" s="43"/>
      <c r="M4343" s="24"/>
      <c r="N4343" s="6"/>
      <c r="O4343" s="6" t="b">
        <v>0</v>
      </c>
      <c r="P4343" s="6"/>
      <c r="Q4343" s="6"/>
      <c r="R4343" s="6"/>
      <c r="S4343" s="6"/>
      <c r="T4343" s="6"/>
      <c r="U4343" s="6"/>
      <c r="V4343" s="6"/>
      <c r="W4343" s="6"/>
      <c r="X4343" s="6"/>
      <c r="Y4343" s="6"/>
      <c r="Z4343" s="43"/>
      <c r="AA4343" s="43"/>
      <c r="AB4343" s="43" t="s">
        <v>339</v>
      </c>
      <c r="AC4343" s="6" t="s">
        <v>339</v>
      </c>
      <c r="AD4343" s="6"/>
      <c r="AE4343" s="6"/>
      <c r="AF4343" s="6"/>
      <c r="AG4343" s="6"/>
      <c r="AH4343" s="6"/>
      <c r="AI4343" s="6"/>
      <c r="AJ4343" s="6"/>
      <c r="AK4343" s="6"/>
      <c r="AL4343" s="6"/>
      <c r="AM4343" s="6"/>
      <c r="AN4343" s="6"/>
      <c r="AO4343" s="6"/>
      <c r="AP4343" s="6"/>
      <c r="AQ4343" s="6"/>
      <c r="AR4343" s="6"/>
    </row>
    <row r="4344">
      <c r="A4344" s="6"/>
      <c r="B4344" s="6"/>
      <c r="C4344" s="6"/>
      <c r="D4344" s="6"/>
      <c r="E4344" s="6"/>
      <c r="F4344" s="6" t="s">
        <v>96</v>
      </c>
      <c r="G4344" s="6"/>
      <c r="H4344" s="6" t="b">
        <v>0</v>
      </c>
      <c r="I4344" s="6" t="b">
        <v>0</v>
      </c>
      <c r="J4344" s="6" t="b">
        <v>0</v>
      </c>
      <c r="K4344" s="106"/>
      <c r="L4344" s="43"/>
      <c r="M4344" s="24"/>
      <c r="N4344" s="6"/>
      <c r="O4344" s="6" t="b">
        <v>0</v>
      </c>
      <c r="P4344" s="6"/>
      <c r="Q4344" s="6"/>
      <c r="R4344" s="6"/>
      <c r="S4344" s="6"/>
      <c r="T4344" s="6"/>
      <c r="U4344" s="6"/>
      <c r="V4344" s="6"/>
      <c r="W4344" s="6"/>
      <c r="X4344" s="6"/>
      <c r="Y4344" s="6"/>
      <c r="Z4344" s="43"/>
      <c r="AA4344" s="43"/>
      <c r="AB4344" s="43" t="s">
        <v>339</v>
      </c>
      <c r="AC4344" s="6" t="s">
        <v>339</v>
      </c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</row>
    <row r="4345">
      <c r="A4345" s="6"/>
      <c r="B4345" s="6"/>
      <c r="C4345" s="6"/>
      <c r="D4345" s="6"/>
      <c r="E4345" s="6"/>
      <c r="F4345" s="6" t="s">
        <v>96</v>
      </c>
      <c r="G4345" s="6"/>
      <c r="H4345" s="6" t="b">
        <v>0</v>
      </c>
      <c r="I4345" s="6" t="b">
        <v>0</v>
      </c>
      <c r="J4345" s="6" t="b">
        <v>0</v>
      </c>
      <c r="K4345" s="106"/>
      <c r="L4345" s="43"/>
      <c r="M4345" s="24"/>
      <c r="N4345" s="6"/>
      <c r="O4345" s="6" t="b">
        <v>0</v>
      </c>
      <c r="P4345" s="6"/>
      <c r="Q4345" s="6"/>
      <c r="R4345" s="6"/>
      <c r="S4345" s="6"/>
      <c r="T4345" s="6"/>
      <c r="U4345" s="6"/>
      <c r="V4345" s="6"/>
      <c r="W4345" s="6"/>
      <c r="X4345" s="6"/>
      <c r="Y4345" s="6"/>
      <c r="Z4345" s="43"/>
      <c r="AA4345" s="43"/>
      <c r="AB4345" s="43" t="s">
        <v>339</v>
      </c>
      <c r="AC4345" s="6" t="s">
        <v>339</v>
      </c>
      <c r="AD4345" s="6"/>
      <c r="AE4345" s="6"/>
      <c r="AF4345" s="6"/>
      <c r="AG4345" s="6"/>
      <c r="AH4345" s="6"/>
      <c r="AI4345" s="6"/>
      <c r="AJ4345" s="6"/>
      <c r="AK4345" s="6"/>
      <c r="AL4345" s="6"/>
      <c r="AM4345" s="6"/>
      <c r="AN4345" s="6"/>
      <c r="AO4345" s="6"/>
      <c r="AP4345" s="6"/>
      <c r="AQ4345" s="6"/>
      <c r="AR4345" s="6"/>
    </row>
    <row r="4346">
      <c r="A4346" s="6"/>
      <c r="B4346" s="6"/>
      <c r="C4346" s="6"/>
      <c r="D4346" s="6"/>
      <c r="E4346" s="6"/>
      <c r="F4346" s="6" t="s">
        <v>96</v>
      </c>
      <c r="G4346" s="6"/>
      <c r="H4346" s="6" t="b">
        <v>0</v>
      </c>
      <c r="I4346" s="6" t="b">
        <v>0</v>
      </c>
      <c r="J4346" s="6" t="b">
        <v>0</v>
      </c>
      <c r="K4346" s="106"/>
      <c r="L4346" s="43"/>
      <c r="M4346" s="24"/>
      <c r="N4346" s="6"/>
      <c r="O4346" s="6" t="b">
        <v>0</v>
      </c>
      <c r="P4346" s="6"/>
      <c r="Q4346" s="6"/>
      <c r="R4346" s="6"/>
      <c r="S4346" s="6"/>
      <c r="T4346" s="6"/>
      <c r="U4346" s="6"/>
      <c r="V4346" s="6"/>
      <c r="W4346" s="6"/>
      <c r="X4346" s="6"/>
      <c r="Y4346" s="6"/>
      <c r="Z4346" s="43"/>
      <c r="AA4346" s="43"/>
      <c r="AB4346" s="43" t="s">
        <v>339</v>
      </c>
      <c r="AC4346" s="6" t="s">
        <v>339</v>
      </c>
      <c r="AD4346" s="6"/>
      <c r="AE4346" s="6"/>
      <c r="AF4346" s="6"/>
      <c r="AG4346" s="6"/>
      <c r="AH4346" s="6"/>
      <c r="AI4346" s="6"/>
      <c r="AJ4346" s="6"/>
      <c r="AK4346" s="6"/>
      <c r="AL4346" s="6"/>
      <c r="AM4346" s="6"/>
      <c r="AN4346" s="6"/>
      <c r="AO4346" s="6"/>
      <c r="AP4346" s="6"/>
      <c r="AQ4346" s="6"/>
      <c r="AR4346" s="6"/>
    </row>
    <row r="4347">
      <c r="A4347" s="6"/>
      <c r="B4347" s="6"/>
      <c r="C4347" s="6"/>
      <c r="D4347" s="6"/>
      <c r="E4347" s="6"/>
      <c r="F4347" s="6" t="s">
        <v>96</v>
      </c>
      <c r="G4347" s="6"/>
      <c r="H4347" s="6" t="b">
        <v>0</v>
      </c>
      <c r="I4347" s="6" t="b">
        <v>0</v>
      </c>
      <c r="J4347" s="6" t="b">
        <v>0</v>
      </c>
      <c r="K4347" s="106"/>
      <c r="L4347" s="43"/>
      <c r="M4347" s="24"/>
      <c r="N4347" s="6"/>
      <c r="O4347" s="6" t="b">
        <v>0</v>
      </c>
      <c r="P4347" s="6"/>
      <c r="Q4347" s="6"/>
      <c r="R4347" s="6"/>
      <c r="S4347" s="6"/>
      <c r="T4347" s="6"/>
      <c r="U4347" s="6"/>
      <c r="V4347" s="6"/>
      <c r="W4347" s="6"/>
      <c r="X4347" s="6"/>
      <c r="Y4347" s="6"/>
      <c r="Z4347" s="43"/>
      <c r="AA4347" s="43"/>
      <c r="AB4347" s="43" t="s">
        <v>339</v>
      </c>
      <c r="AC4347" s="6" t="s">
        <v>339</v>
      </c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</row>
    <row r="4348">
      <c r="A4348" s="6"/>
      <c r="B4348" s="6"/>
      <c r="C4348" s="6"/>
      <c r="D4348" s="6"/>
      <c r="E4348" s="6"/>
      <c r="F4348" s="6" t="s">
        <v>96</v>
      </c>
      <c r="G4348" s="6"/>
      <c r="H4348" s="6" t="b">
        <v>0</v>
      </c>
      <c r="I4348" s="6" t="b">
        <v>0</v>
      </c>
      <c r="J4348" s="6" t="b">
        <v>0</v>
      </c>
      <c r="K4348" s="106"/>
      <c r="L4348" s="43"/>
      <c r="M4348" s="24"/>
      <c r="N4348" s="6"/>
      <c r="O4348" s="6" t="b">
        <v>0</v>
      </c>
      <c r="P4348" s="6"/>
      <c r="Q4348" s="6"/>
      <c r="R4348" s="6"/>
      <c r="S4348" s="6"/>
      <c r="T4348" s="6"/>
      <c r="U4348" s="6"/>
      <c r="V4348" s="6"/>
      <c r="W4348" s="6"/>
      <c r="X4348" s="6"/>
      <c r="Y4348" s="6"/>
      <c r="Z4348" s="43"/>
      <c r="AA4348" s="43"/>
      <c r="AB4348" s="43" t="s">
        <v>339</v>
      </c>
      <c r="AC4348" s="6" t="s">
        <v>339</v>
      </c>
      <c r="AD4348" s="6"/>
      <c r="AE4348" s="6"/>
      <c r="AF4348" s="6"/>
      <c r="AG4348" s="6"/>
      <c r="AH4348" s="6"/>
      <c r="AI4348" s="6"/>
      <c r="AJ4348" s="6"/>
      <c r="AK4348" s="6"/>
      <c r="AL4348" s="6"/>
      <c r="AM4348" s="6"/>
      <c r="AN4348" s="6"/>
      <c r="AO4348" s="6"/>
      <c r="AP4348" s="6"/>
      <c r="AQ4348" s="6"/>
      <c r="AR4348" s="6"/>
    </row>
    <row r="4349">
      <c r="A4349" s="6"/>
      <c r="B4349" s="6"/>
      <c r="C4349" s="6"/>
      <c r="D4349" s="6"/>
      <c r="E4349" s="6"/>
      <c r="F4349" s="6" t="s">
        <v>96</v>
      </c>
      <c r="G4349" s="6"/>
      <c r="H4349" s="6" t="b">
        <v>0</v>
      </c>
      <c r="I4349" s="6" t="b">
        <v>0</v>
      </c>
      <c r="J4349" s="6" t="b">
        <v>0</v>
      </c>
      <c r="K4349" s="106"/>
      <c r="L4349" s="43"/>
      <c r="M4349" s="24"/>
      <c r="N4349" s="6"/>
      <c r="O4349" s="6" t="b">
        <v>0</v>
      </c>
      <c r="P4349" s="6"/>
      <c r="Q4349" s="6"/>
      <c r="R4349" s="6"/>
      <c r="S4349" s="6"/>
      <c r="T4349" s="6"/>
      <c r="U4349" s="6"/>
      <c r="V4349" s="6"/>
      <c r="W4349" s="6"/>
      <c r="X4349" s="6"/>
      <c r="Y4349" s="6"/>
      <c r="Z4349" s="43"/>
      <c r="AA4349" s="43"/>
      <c r="AB4349" s="43" t="s">
        <v>339</v>
      </c>
      <c r="AC4349" s="6" t="s">
        <v>339</v>
      </c>
      <c r="AD4349" s="6"/>
      <c r="AE4349" s="6"/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/>
      <c r="AR4349" s="6"/>
    </row>
    <row r="4350">
      <c r="A4350" s="6"/>
      <c r="B4350" s="6"/>
      <c r="C4350" s="6"/>
      <c r="D4350" s="6"/>
      <c r="E4350" s="6"/>
      <c r="F4350" s="6" t="s">
        <v>96</v>
      </c>
      <c r="G4350" s="6"/>
      <c r="H4350" s="6" t="b">
        <v>0</v>
      </c>
      <c r="I4350" s="6" t="b">
        <v>0</v>
      </c>
      <c r="J4350" s="6" t="b">
        <v>0</v>
      </c>
      <c r="K4350" s="106"/>
      <c r="L4350" s="43"/>
      <c r="M4350" s="24"/>
      <c r="N4350" s="6"/>
      <c r="O4350" s="6" t="b">
        <v>0</v>
      </c>
      <c r="P4350" s="6"/>
      <c r="Q4350" s="6"/>
      <c r="R4350" s="6"/>
      <c r="S4350" s="6"/>
      <c r="T4350" s="6"/>
      <c r="U4350" s="6"/>
      <c r="V4350" s="6"/>
      <c r="W4350" s="6"/>
      <c r="X4350" s="6"/>
      <c r="Y4350" s="6"/>
      <c r="Z4350" s="43"/>
      <c r="AA4350" s="43"/>
      <c r="AB4350" s="43" t="s">
        <v>339</v>
      </c>
      <c r="AC4350" s="6" t="s">
        <v>339</v>
      </c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</row>
    <row r="4351">
      <c r="A4351" s="6"/>
      <c r="B4351" s="6"/>
      <c r="C4351" s="6"/>
      <c r="D4351" s="6"/>
      <c r="E4351" s="6"/>
      <c r="F4351" s="6" t="s">
        <v>96</v>
      </c>
      <c r="G4351" s="6"/>
      <c r="H4351" s="6" t="b">
        <v>0</v>
      </c>
      <c r="I4351" s="6" t="b">
        <v>0</v>
      </c>
      <c r="J4351" s="6" t="b">
        <v>0</v>
      </c>
      <c r="K4351" s="106"/>
      <c r="L4351" s="43"/>
      <c r="M4351" s="24"/>
      <c r="N4351" s="6"/>
      <c r="O4351" s="6" t="b">
        <v>0</v>
      </c>
      <c r="P4351" s="6"/>
      <c r="Q4351" s="6"/>
      <c r="R4351" s="6"/>
      <c r="S4351" s="6"/>
      <c r="T4351" s="6"/>
      <c r="U4351" s="6"/>
      <c r="V4351" s="6"/>
      <c r="W4351" s="6"/>
      <c r="X4351" s="6"/>
      <c r="Y4351" s="6"/>
      <c r="Z4351" s="43"/>
      <c r="AA4351" s="43"/>
      <c r="AB4351" s="43" t="s">
        <v>339</v>
      </c>
      <c r="AC4351" s="6" t="s">
        <v>339</v>
      </c>
      <c r="AD4351" s="6"/>
      <c r="AE4351" s="6"/>
      <c r="AF4351" s="6"/>
      <c r="AG4351" s="6"/>
      <c r="AH4351" s="6"/>
      <c r="AI4351" s="6"/>
      <c r="AJ4351" s="6"/>
      <c r="AK4351" s="6"/>
      <c r="AL4351" s="6"/>
      <c r="AM4351" s="6"/>
      <c r="AN4351" s="6"/>
      <c r="AO4351" s="6"/>
      <c r="AP4351" s="6"/>
      <c r="AQ4351" s="6"/>
      <c r="AR4351" s="6"/>
    </row>
    <row r="4352">
      <c r="A4352" s="6"/>
      <c r="B4352" s="6"/>
      <c r="C4352" s="6"/>
      <c r="D4352" s="6"/>
      <c r="E4352" s="6"/>
      <c r="F4352" s="6" t="s">
        <v>96</v>
      </c>
      <c r="G4352" s="6"/>
      <c r="H4352" s="6" t="b">
        <v>0</v>
      </c>
      <c r="I4352" s="6" t="b">
        <v>0</v>
      </c>
      <c r="J4352" s="6" t="b">
        <v>0</v>
      </c>
      <c r="K4352" s="106"/>
      <c r="L4352" s="43"/>
      <c r="M4352" s="24"/>
      <c r="N4352" s="6"/>
      <c r="O4352" s="6" t="b">
        <v>0</v>
      </c>
      <c r="P4352" s="6"/>
      <c r="Q4352" s="6"/>
      <c r="R4352" s="6"/>
      <c r="S4352" s="6"/>
      <c r="T4352" s="6"/>
      <c r="U4352" s="6"/>
      <c r="V4352" s="6"/>
      <c r="W4352" s="6"/>
      <c r="X4352" s="6"/>
      <c r="Y4352" s="6"/>
      <c r="Z4352" s="43"/>
      <c r="AA4352" s="43"/>
      <c r="AB4352" s="43" t="s">
        <v>339</v>
      </c>
      <c r="AC4352" s="6" t="s">
        <v>339</v>
      </c>
      <c r="AD4352" s="6"/>
      <c r="AE4352" s="6"/>
      <c r="AF4352" s="6"/>
      <c r="AG4352" s="6"/>
      <c r="AH4352" s="6"/>
      <c r="AI4352" s="6"/>
      <c r="AJ4352" s="6"/>
      <c r="AK4352" s="6"/>
      <c r="AL4352" s="6"/>
      <c r="AM4352" s="6"/>
      <c r="AN4352" s="6"/>
      <c r="AO4352" s="6"/>
      <c r="AP4352" s="6"/>
      <c r="AQ4352" s="6"/>
      <c r="AR4352" s="6"/>
    </row>
    <row r="4353">
      <c r="A4353" s="6"/>
      <c r="B4353" s="6"/>
      <c r="C4353" s="6"/>
      <c r="D4353" s="6"/>
      <c r="E4353" s="6"/>
      <c r="F4353" s="6" t="s">
        <v>96</v>
      </c>
      <c r="G4353" s="6"/>
      <c r="H4353" s="6" t="b">
        <v>0</v>
      </c>
      <c r="I4353" s="6" t="b">
        <v>0</v>
      </c>
      <c r="J4353" s="6" t="b">
        <v>0</v>
      </c>
      <c r="K4353" s="106"/>
      <c r="L4353" s="43"/>
      <c r="M4353" s="24"/>
      <c r="N4353" s="6"/>
      <c r="O4353" s="6" t="b">
        <v>0</v>
      </c>
      <c r="P4353" s="6"/>
      <c r="Q4353" s="6"/>
      <c r="R4353" s="6"/>
      <c r="S4353" s="6"/>
      <c r="T4353" s="6"/>
      <c r="U4353" s="6"/>
      <c r="V4353" s="6"/>
      <c r="W4353" s="6"/>
      <c r="X4353" s="6"/>
      <c r="Y4353" s="6"/>
      <c r="Z4353" s="43"/>
      <c r="AA4353" s="43"/>
      <c r="AB4353" s="43" t="s">
        <v>339</v>
      </c>
      <c r="AC4353" s="6" t="s">
        <v>339</v>
      </c>
      <c r="AD4353" s="6"/>
      <c r="AE4353" s="6"/>
      <c r="AF4353" s="6"/>
      <c r="AG4353" s="6"/>
      <c r="AH4353" s="6"/>
      <c r="AI4353" s="6"/>
      <c r="AJ4353" s="6"/>
      <c r="AK4353" s="6"/>
      <c r="AL4353" s="6"/>
      <c r="AM4353" s="6"/>
      <c r="AN4353" s="6"/>
      <c r="AO4353" s="6"/>
      <c r="AP4353" s="6"/>
      <c r="AQ4353" s="6"/>
      <c r="AR4353" s="6"/>
    </row>
    <row r="4354">
      <c r="A4354" s="6"/>
      <c r="B4354" s="6"/>
      <c r="C4354" s="6"/>
      <c r="D4354" s="6"/>
      <c r="E4354" s="6"/>
      <c r="F4354" s="6" t="s">
        <v>96</v>
      </c>
      <c r="G4354" s="6"/>
      <c r="H4354" s="6" t="b">
        <v>0</v>
      </c>
      <c r="I4354" s="6" t="b">
        <v>0</v>
      </c>
      <c r="J4354" s="6" t="b">
        <v>0</v>
      </c>
      <c r="K4354" s="106"/>
      <c r="L4354" s="43"/>
      <c r="M4354" s="24"/>
      <c r="N4354" s="6"/>
      <c r="O4354" s="6" t="b">
        <v>0</v>
      </c>
      <c r="P4354" s="6"/>
      <c r="Q4354" s="6"/>
      <c r="R4354" s="6"/>
      <c r="S4354" s="6"/>
      <c r="T4354" s="6"/>
      <c r="U4354" s="6"/>
      <c r="V4354" s="6"/>
      <c r="W4354" s="6"/>
      <c r="X4354" s="6"/>
      <c r="Y4354" s="6"/>
      <c r="Z4354" s="43"/>
      <c r="AA4354" s="43"/>
      <c r="AB4354" s="43" t="s">
        <v>339</v>
      </c>
      <c r="AC4354" s="6" t="s">
        <v>339</v>
      </c>
      <c r="AD4354" s="6"/>
      <c r="AE4354" s="6"/>
      <c r="AF4354" s="6"/>
      <c r="AG4354" s="6"/>
      <c r="AH4354" s="6"/>
      <c r="AI4354" s="6"/>
      <c r="AJ4354" s="6"/>
      <c r="AK4354" s="6"/>
      <c r="AL4354" s="6"/>
      <c r="AM4354" s="6"/>
      <c r="AN4354" s="6"/>
      <c r="AO4354" s="6"/>
      <c r="AP4354" s="6"/>
      <c r="AQ4354" s="6"/>
      <c r="AR4354" s="6"/>
    </row>
    <row r="4355">
      <c r="A4355" s="6"/>
      <c r="B4355" s="6"/>
      <c r="C4355" s="6"/>
      <c r="D4355" s="6"/>
      <c r="E4355" s="6"/>
      <c r="F4355" s="6" t="s">
        <v>96</v>
      </c>
      <c r="G4355" s="6"/>
      <c r="H4355" s="6" t="b">
        <v>0</v>
      </c>
      <c r="I4355" s="6" t="b">
        <v>0</v>
      </c>
      <c r="J4355" s="6" t="b">
        <v>0</v>
      </c>
      <c r="K4355" s="106"/>
      <c r="L4355" s="43"/>
      <c r="M4355" s="24"/>
      <c r="N4355" s="6"/>
      <c r="O4355" s="6" t="b">
        <v>0</v>
      </c>
      <c r="P4355" s="6"/>
      <c r="Q4355" s="6"/>
      <c r="R4355" s="6"/>
      <c r="S4355" s="6"/>
      <c r="T4355" s="6"/>
      <c r="U4355" s="6"/>
      <c r="V4355" s="6"/>
      <c r="W4355" s="6"/>
      <c r="X4355" s="6"/>
      <c r="Y4355" s="6"/>
      <c r="Z4355" s="43"/>
      <c r="AA4355" s="43"/>
      <c r="AB4355" s="43" t="s">
        <v>339</v>
      </c>
      <c r="AC4355" s="6" t="s">
        <v>339</v>
      </c>
      <c r="AD4355" s="6"/>
      <c r="AE4355" s="6"/>
      <c r="AF4355" s="6"/>
      <c r="AG4355" s="6"/>
      <c r="AH4355" s="6"/>
      <c r="AI4355" s="6"/>
      <c r="AJ4355" s="6"/>
      <c r="AK4355" s="6"/>
      <c r="AL4355" s="6"/>
      <c r="AM4355" s="6"/>
      <c r="AN4355" s="6"/>
      <c r="AO4355" s="6"/>
      <c r="AP4355" s="6"/>
      <c r="AQ4355" s="6"/>
      <c r="AR4355" s="6"/>
    </row>
    <row r="4356">
      <c r="A4356" s="6"/>
      <c r="B4356" s="6"/>
      <c r="C4356" s="6"/>
      <c r="D4356" s="6"/>
      <c r="E4356" s="6"/>
      <c r="F4356" s="6" t="s">
        <v>96</v>
      </c>
      <c r="G4356" s="6"/>
      <c r="H4356" s="6" t="b">
        <v>0</v>
      </c>
      <c r="I4356" s="6" t="b">
        <v>0</v>
      </c>
      <c r="J4356" s="6" t="b">
        <v>0</v>
      </c>
      <c r="K4356" s="106"/>
      <c r="L4356" s="43"/>
      <c r="M4356" s="24"/>
      <c r="N4356" s="6"/>
      <c r="O4356" s="6" t="b">
        <v>0</v>
      </c>
      <c r="P4356" s="6"/>
      <c r="Q4356" s="6"/>
      <c r="R4356" s="6"/>
      <c r="S4356" s="6"/>
      <c r="T4356" s="6"/>
      <c r="U4356" s="6"/>
      <c r="V4356" s="6"/>
      <c r="W4356" s="6"/>
      <c r="X4356" s="6"/>
      <c r="Y4356" s="6"/>
      <c r="Z4356" s="43"/>
      <c r="AA4356" s="43"/>
      <c r="AB4356" s="43" t="s">
        <v>339</v>
      </c>
      <c r="AC4356" s="6" t="s">
        <v>339</v>
      </c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</row>
    <row r="4357">
      <c r="A4357" s="6"/>
      <c r="B4357" s="6"/>
      <c r="C4357" s="6"/>
      <c r="D4357" s="6"/>
      <c r="E4357" s="6"/>
      <c r="F4357" s="6" t="s">
        <v>96</v>
      </c>
      <c r="G4357" s="6"/>
      <c r="H4357" s="6" t="b">
        <v>0</v>
      </c>
      <c r="I4357" s="6" t="b">
        <v>0</v>
      </c>
      <c r="J4357" s="6" t="b">
        <v>0</v>
      </c>
      <c r="K4357" s="106"/>
      <c r="L4357" s="43"/>
      <c r="M4357" s="24"/>
      <c r="N4357" s="6"/>
      <c r="O4357" s="6" t="b">
        <v>0</v>
      </c>
      <c r="P4357" s="6"/>
      <c r="Q4357" s="6"/>
      <c r="R4357" s="6"/>
      <c r="S4357" s="6"/>
      <c r="T4357" s="6"/>
      <c r="U4357" s="6"/>
      <c r="V4357" s="6"/>
      <c r="W4357" s="6"/>
      <c r="X4357" s="6"/>
      <c r="Y4357" s="6"/>
      <c r="Z4357" s="43"/>
      <c r="AA4357" s="43"/>
      <c r="AB4357" s="43" t="s">
        <v>339</v>
      </c>
      <c r="AC4357" s="6" t="s">
        <v>339</v>
      </c>
      <c r="AD4357" s="6"/>
      <c r="AE4357" s="6"/>
      <c r="AF4357" s="6"/>
      <c r="AG4357" s="6"/>
      <c r="AH4357" s="6"/>
      <c r="AI4357" s="6"/>
      <c r="AJ4357" s="6"/>
      <c r="AK4357" s="6"/>
      <c r="AL4357" s="6"/>
      <c r="AM4357" s="6"/>
      <c r="AN4357" s="6"/>
      <c r="AO4357" s="6"/>
      <c r="AP4357" s="6"/>
      <c r="AQ4357" s="6"/>
      <c r="AR4357" s="6"/>
    </row>
    <row r="4358">
      <c r="A4358" s="6"/>
      <c r="B4358" s="6"/>
      <c r="C4358" s="6"/>
      <c r="D4358" s="6"/>
      <c r="E4358" s="6"/>
      <c r="F4358" s="6" t="s">
        <v>96</v>
      </c>
      <c r="G4358" s="6"/>
      <c r="H4358" s="6" t="b">
        <v>0</v>
      </c>
      <c r="I4358" s="6" t="b">
        <v>0</v>
      </c>
      <c r="J4358" s="6" t="b">
        <v>0</v>
      </c>
      <c r="K4358" s="106"/>
      <c r="L4358" s="43"/>
      <c r="M4358" s="24"/>
      <c r="N4358" s="6"/>
      <c r="O4358" s="6" t="b">
        <v>0</v>
      </c>
      <c r="P4358" s="6"/>
      <c r="Q4358" s="6"/>
      <c r="R4358" s="6"/>
      <c r="S4358" s="6"/>
      <c r="T4358" s="6"/>
      <c r="U4358" s="6"/>
      <c r="V4358" s="6"/>
      <c r="W4358" s="6"/>
      <c r="X4358" s="6"/>
      <c r="Y4358" s="6"/>
      <c r="Z4358" s="43"/>
      <c r="AA4358" s="43"/>
      <c r="AB4358" s="43" t="s">
        <v>339</v>
      </c>
      <c r="AC4358" s="6" t="s">
        <v>339</v>
      </c>
      <c r="AD4358" s="6"/>
      <c r="AE4358" s="6"/>
      <c r="AF4358" s="6"/>
      <c r="AG4358" s="6"/>
      <c r="AH4358" s="6"/>
      <c r="AI4358" s="6"/>
      <c r="AJ4358" s="6"/>
      <c r="AK4358" s="6"/>
      <c r="AL4358" s="6"/>
      <c r="AM4358" s="6"/>
      <c r="AN4358" s="6"/>
      <c r="AO4358" s="6"/>
      <c r="AP4358" s="6"/>
      <c r="AQ4358" s="6"/>
      <c r="AR4358" s="6"/>
    </row>
    <row r="4359">
      <c r="A4359" s="6"/>
      <c r="B4359" s="6"/>
      <c r="C4359" s="6"/>
      <c r="D4359" s="6"/>
      <c r="E4359" s="6"/>
      <c r="F4359" s="6" t="s">
        <v>96</v>
      </c>
      <c r="G4359" s="6"/>
      <c r="H4359" s="6" t="b">
        <v>0</v>
      </c>
      <c r="I4359" s="6" t="b">
        <v>0</v>
      </c>
      <c r="J4359" s="6" t="b">
        <v>0</v>
      </c>
      <c r="K4359" s="106"/>
      <c r="L4359" s="43"/>
      <c r="M4359" s="24"/>
      <c r="N4359" s="6"/>
      <c r="O4359" s="6" t="b">
        <v>0</v>
      </c>
      <c r="P4359" s="6"/>
      <c r="Q4359" s="6"/>
      <c r="R4359" s="6"/>
      <c r="S4359" s="6"/>
      <c r="T4359" s="6"/>
      <c r="U4359" s="6"/>
      <c r="V4359" s="6"/>
      <c r="W4359" s="6"/>
      <c r="X4359" s="6"/>
      <c r="Y4359" s="6"/>
      <c r="Z4359" s="43"/>
      <c r="AA4359" s="43"/>
      <c r="AB4359" s="43" t="s">
        <v>339</v>
      </c>
      <c r="AC4359" s="6" t="s">
        <v>339</v>
      </c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</row>
    <row r="4360">
      <c r="A4360" s="6"/>
      <c r="B4360" s="6"/>
      <c r="C4360" s="6"/>
      <c r="D4360" s="6"/>
      <c r="E4360" s="6"/>
      <c r="F4360" s="6" t="s">
        <v>96</v>
      </c>
      <c r="G4360" s="6"/>
      <c r="H4360" s="6" t="b">
        <v>0</v>
      </c>
      <c r="I4360" s="6" t="b">
        <v>0</v>
      </c>
      <c r="J4360" s="6" t="b">
        <v>0</v>
      </c>
      <c r="K4360" s="106"/>
      <c r="L4360" s="43"/>
      <c r="M4360" s="24"/>
      <c r="N4360" s="6"/>
      <c r="O4360" s="6" t="b">
        <v>0</v>
      </c>
      <c r="P4360" s="6"/>
      <c r="Q4360" s="6"/>
      <c r="R4360" s="6"/>
      <c r="S4360" s="6"/>
      <c r="T4360" s="6"/>
      <c r="U4360" s="6"/>
      <c r="V4360" s="6"/>
      <c r="W4360" s="6"/>
      <c r="X4360" s="6"/>
      <c r="Y4360" s="6"/>
      <c r="Z4360" s="43"/>
      <c r="AA4360" s="43"/>
      <c r="AB4360" s="43" t="s">
        <v>339</v>
      </c>
      <c r="AC4360" s="6" t="s">
        <v>339</v>
      </c>
      <c r="AD4360" s="6"/>
      <c r="AE4360" s="6"/>
      <c r="AF4360" s="6"/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/>
      <c r="AR4360" s="6"/>
    </row>
    <row r="4361">
      <c r="A4361" s="6"/>
      <c r="B4361" s="6"/>
      <c r="C4361" s="6"/>
      <c r="D4361" s="6"/>
      <c r="E4361" s="6"/>
      <c r="F4361" s="6" t="s">
        <v>96</v>
      </c>
      <c r="G4361" s="6"/>
      <c r="H4361" s="6" t="b">
        <v>0</v>
      </c>
      <c r="I4361" s="6" t="b">
        <v>0</v>
      </c>
      <c r="J4361" s="6" t="b">
        <v>0</v>
      </c>
      <c r="K4361" s="106"/>
      <c r="L4361" s="43"/>
      <c r="M4361" s="24"/>
      <c r="N4361" s="6"/>
      <c r="O4361" s="6" t="b">
        <v>0</v>
      </c>
      <c r="P4361" s="6"/>
      <c r="Q4361" s="6"/>
      <c r="R4361" s="6"/>
      <c r="S4361" s="6"/>
      <c r="T4361" s="6"/>
      <c r="U4361" s="6"/>
      <c r="V4361" s="6"/>
      <c r="W4361" s="6"/>
      <c r="X4361" s="6"/>
      <c r="Y4361" s="6"/>
      <c r="Z4361" s="43"/>
      <c r="AA4361" s="43"/>
      <c r="AB4361" s="43" t="s">
        <v>339</v>
      </c>
      <c r="AC4361" s="6" t="s">
        <v>339</v>
      </c>
      <c r="AD4361" s="6"/>
      <c r="AE4361" s="6"/>
      <c r="AF4361" s="6"/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/>
      <c r="AR4361" s="6"/>
    </row>
    <row r="4362">
      <c r="A4362" s="6"/>
      <c r="B4362" s="6"/>
      <c r="C4362" s="6"/>
      <c r="D4362" s="6"/>
      <c r="E4362" s="6"/>
      <c r="F4362" s="6" t="s">
        <v>96</v>
      </c>
      <c r="G4362" s="6"/>
      <c r="H4362" s="6" t="b">
        <v>0</v>
      </c>
      <c r="I4362" s="6" t="b">
        <v>0</v>
      </c>
      <c r="J4362" s="6" t="b">
        <v>0</v>
      </c>
      <c r="K4362" s="106"/>
      <c r="L4362" s="43"/>
      <c r="M4362" s="24"/>
      <c r="N4362" s="6"/>
      <c r="O4362" s="6" t="b">
        <v>0</v>
      </c>
      <c r="P4362" s="6"/>
      <c r="Q4362" s="6"/>
      <c r="R4362" s="6"/>
      <c r="S4362" s="6"/>
      <c r="T4362" s="6"/>
      <c r="U4362" s="6"/>
      <c r="V4362" s="6"/>
      <c r="W4362" s="6"/>
      <c r="X4362" s="6"/>
      <c r="Y4362" s="6"/>
      <c r="Z4362" s="43"/>
      <c r="AA4362" s="43"/>
      <c r="AB4362" s="43" t="s">
        <v>339</v>
      </c>
      <c r="AC4362" s="6" t="s">
        <v>339</v>
      </c>
      <c r="AD4362" s="6"/>
      <c r="AE4362" s="6"/>
      <c r="AF4362" s="6"/>
      <c r="AG4362" s="6"/>
      <c r="AH4362" s="6"/>
      <c r="AI4362" s="6"/>
      <c r="AJ4362" s="6"/>
      <c r="AK4362" s="6"/>
      <c r="AL4362" s="6"/>
      <c r="AM4362" s="6"/>
      <c r="AN4362" s="6"/>
      <c r="AO4362" s="6"/>
      <c r="AP4362" s="6"/>
      <c r="AQ4362" s="6"/>
      <c r="AR4362" s="6"/>
    </row>
    <row r="4363">
      <c r="A4363" s="6"/>
      <c r="B4363" s="6"/>
      <c r="C4363" s="6"/>
      <c r="D4363" s="6"/>
      <c r="E4363" s="6"/>
      <c r="F4363" s="6" t="s">
        <v>96</v>
      </c>
      <c r="G4363" s="6"/>
      <c r="H4363" s="6" t="b">
        <v>0</v>
      </c>
      <c r="I4363" s="6" t="b">
        <v>0</v>
      </c>
      <c r="J4363" s="6" t="b">
        <v>0</v>
      </c>
      <c r="K4363" s="106"/>
      <c r="L4363" s="43"/>
      <c r="M4363" s="24"/>
      <c r="N4363" s="6"/>
      <c r="O4363" s="6" t="b">
        <v>0</v>
      </c>
      <c r="P4363" s="6"/>
      <c r="Q4363" s="6"/>
      <c r="R4363" s="6"/>
      <c r="S4363" s="6"/>
      <c r="T4363" s="6"/>
      <c r="U4363" s="6"/>
      <c r="V4363" s="6"/>
      <c r="W4363" s="6"/>
      <c r="X4363" s="6"/>
      <c r="Y4363" s="6"/>
      <c r="Z4363" s="43"/>
      <c r="AA4363" s="43"/>
      <c r="AB4363" s="43" t="s">
        <v>339</v>
      </c>
      <c r="AC4363" s="6" t="s">
        <v>339</v>
      </c>
      <c r="AD4363" s="6"/>
      <c r="AE4363" s="6"/>
      <c r="AF4363" s="6"/>
      <c r="AG4363" s="6"/>
      <c r="AH4363" s="6"/>
      <c r="AI4363" s="6"/>
      <c r="AJ4363" s="6"/>
      <c r="AK4363" s="6"/>
      <c r="AL4363" s="6"/>
      <c r="AM4363" s="6"/>
      <c r="AN4363" s="6"/>
      <c r="AO4363" s="6"/>
      <c r="AP4363" s="6"/>
      <c r="AQ4363" s="6"/>
      <c r="AR4363" s="6"/>
    </row>
    <row r="4364">
      <c r="A4364" s="6"/>
      <c r="B4364" s="6"/>
      <c r="C4364" s="6"/>
      <c r="D4364" s="6"/>
      <c r="E4364" s="6"/>
      <c r="F4364" s="6" t="s">
        <v>96</v>
      </c>
      <c r="G4364" s="6"/>
      <c r="H4364" s="6" t="b">
        <v>0</v>
      </c>
      <c r="I4364" s="6" t="b">
        <v>0</v>
      </c>
      <c r="J4364" s="6" t="b">
        <v>0</v>
      </c>
      <c r="K4364" s="106"/>
      <c r="L4364" s="43"/>
      <c r="M4364" s="24"/>
      <c r="N4364" s="6"/>
      <c r="O4364" s="6" t="b">
        <v>0</v>
      </c>
      <c r="P4364" s="6"/>
      <c r="Q4364" s="6"/>
      <c r="R4364" s="6"/>
      <c r="S4364" s="6"/>
      <c r="T4364" s="6"/>
      <c r="U4364" s="6"/>
      <c r="V4364" s="6"/>
      <c r="W4364" s="6"/>
      <c r="X4364" s="6"/>
      <c r="Y4364" s="6"/>
      <c r="Z4364" s="43"/>
      <c r="AA4364" s="43"/>
      <c r="AB4364" s="43" t="s">
        <v>339</v>
      </c>
      <c r="AC4364" s="6" t="s">
        <v>339</v>
      </c>
      <c r="AD4364" s="6"/>
      <c r="AE4364" s="6"/>
      <c r="AF4364" s="6"/>
      <c r="AG4364" s="6"/>
      <c r="AH4364" s="6"/>
      <c r="AI4364" s="6"/>
      <c r="AJ4364" s="6"/>
      <c r="AK4364" s="6"/>
      <c r="AL4364" s="6"/>
      <c r="AM4364" s="6"/>
      <c r="AN4364" s="6"/>
      <c r="AO4364" s="6"/>
      <c r="AP4364" s="6"/>
      <c r="AQ4364" s="6"/>
      <c r="AR4364" s="6"/>
    </row>
    <row r="4365">
      <c r="A4365" s="6"/>
      <c r="B4365" s="6"/>
      <c r="C4365" s="6"/>
      <c r="D4365" s="6"/>
      <c r="E4365" s="6"/>
      <c r="F4365" s="6" t="s">
        <v>96</v>
      </c>
      <c r="G4365" s="6"/>
      <c r="H4365" s="6" t="b">
        <v>0</v>
      </c>
      <c r="I4365" s="6" t="b">
        <v>0</v>
      </c>
      <c r="J4365" s="6" t="b">
        <v>0</v>
      </c>
      <c r="K4365" s="106"/>
      <c r="L4365" s="43"/>
      <c r="M4365" s="24"/>
      <c r="N4365" s="6"/>
      <c r="O4365" s="6" t="b">
        <v>0</v>
      </c>
      <c r="P4365" s="6"/>
      <c r="Q4365" s="6"/>
      <c r="R4365" s="6"/>
      <c r="S4365" s="6"/>
      <c r="T4365" s="6"/>
      <c r="U4365" s="6"/>
      <c r="V4365" s="6"/>
      <c r="W4365" s="6"/>
      <c r="X4365" s="6"/>
      <c r="Y4365" s="6"/>
      <c r="Z4365" s="43"/>
      <c r="AA4365" s="43"/>
      <c r="AB4365" s="43" t="s">
        <v>339</v>
      </c>
      <c r="AC4365" s="6" t="s">
        <v>339</v>
      </c>
      <c r="AD4365" s="6"/>
      <c r="AE4365" s="6"/>
      <c r="AF4365" s="6"/>
      <c r="AG4365" s="6"/>
      <c r="AH4365" s="6"/>
      <c r="AI4365" s="6"/>
      <c r="AJ4365" s="6"/>
      <c r="AK4365" s="6"/>
      <c r="AL4365" s="6"/>
      <c r="AM4365" s="6"/>
      <c r="AN4365" s="6"/>
      <c r="AO4365" s="6"/>
      <c r="AP4365" s="6"/>
      <c r="AQ4365" s="6"/>
      <c r="AR4365" s="6"/>
    </row>
    <row r="4366">
      <c r="A4366" s="6"/>
      <c r="B4366" s="6"/>
      <c r="C4366" s="6"/>
      <c r="D4366" s="6"/>
      <c r="E4366" s="6"/>
      <c r="F4366" s="6" t="s">
        <v>96</v>
      </c>
      <c r="G4366" s="6"/>
      <c r="H4366" s="6" t="b">
        <v>0</v>
      </c>
      <c r="I4366" s="6" t="b">
        <v>0</v>
      </c>
      <c r="J4366" s="6" t="b">
        <v>0</v>
      </c>
      <c r="K4366" s="106"/>
      <c r="L4366" s="43"/>
      <c r="M4366" s="24"/>
      <c r="N4366" s="6"/>
      <c r="O4366" s="6" t="b">
        <v>0</v>
      </c>
      <c r="P4366" s="6"/>
      <c r="Q4366" s="6"/>
      <c r="R4366" s="6"/>
      <c r="S4366" s="6"/>
      <c r="T4366" s="6"/>
      <c r="U4366" s="6"/>
      <c r="V4366" s="6"/>
      <c r="W4366" s="6"/>
      <c r="X4366" s="6"/>
      <c r="Y4366" s="6"/>
      <c r="Z4366" s="43"/>
      <c r="AA4366" s="43"/>
      <c r="AB4366" s="43" t="s">
        <v>339</v>
      </c>
      <c r="AC4366" s="6" t="s">
        <v>339</v>
      </c>
      <c r="AD4366" s="6"/>
      <c r="AE4366" s="6"/>
      <c r="AF4366" s="6"/>
      <c r="AG4366" s="6"/>
      <c r="AH4366" s="6"/>
      <c r="AI4366" s="6"/>
      <c r="AJ4366" s="6"/>
      <c r="AK4366" s="6"/>
      <c r="AL4366" s="6"/>
      <c r="AM4366" s="6"/>
      <c r="AN4366" s="6"/>
      <c r="AO4366" s="6"/>
      <c r="AP4366" s="6"/>
      <c r="AQ4366" s="6"/>
      <c r="AR4366" s="6"/>
    </row>
    <row r="4367">
      <c r="A4367" s="6"/>
      <c r="B4367" s="6"/>
      <c r="C4367" s="6"/>
      <c r="D4367" s="6"/>
      <c r="E4367" s="6"/>
      <c r="F4367" s="6" t="s">
        <v>96</v>
      </c>
      <c r="G4367" s="6"/>
      <c r="H4367" s="6" t="b">
        <v>0</v>
      </c>
      <c r="I4367" s="6" t="b">
        <v>0</v>
      </c>
      <c r="J4367" s="6" t="b">
        <v>0</v>
      </c>
      <c r="K4367" s="106"/>
      <c r="L4367" s="43"/>
      <c r="M4367" s="24"/>
      <c r="N4367" s="6"/>
      <c r="O4367" s="6" t="b">
        <v>0</v>
      </c>
      <c r="P4367" s="6"/>
      <c r="Q4367" s="6"/>
      <c r="R4367" s="6"/>
      <c r="S4367" s="6"/>
      <c r="T4367" s="6"/>
      <c r="U4367" s="6"/>
      <c r="V4367" s="6"/>
      <c r="W4367" s="6"/>
      <c r="X4367" s="6"/>
      <c r="Y4367" s="6"/>
      <c r="Z4367" s="43"/>
      <c r="AA4367" s="43"/>
      <c r="AB4367" s="43" t="s">
        <v>339</v>
      </c>
      <c r="AC4367" s="6" t="s">
        <v>339</v>
      </c>
      <c r="AD4367" s="6"/>
      <c r="AE4367" s="6"/>
      <c r="AF4367" s="6"/>
      <c r="AG4367" s="6"/>
      <c r="AH4367" s="6"/>
      <c r="AI4367" s="6"/>
      <c r="AJ4367" s="6"/>
      <c r="AK4367" s="6"/>
      <c r="AL4367" s="6"/>
      <c r="AM4367" s="6"/>
      <c r="AN4367" s="6"/>
      <c r="AO4367" s="6"/>
      <c r="AP4367" s="6"/>
      <c r="AQ4367" s="6"/>
      <c r="AR4367" s="6"/>
    </row>
    <row r="4368">
      <c r="A4368" s="6"/>
      <c r="B4368" s="6"/>
      <c r="C4368" s="6"/>
      <c r="D4368" s="6"/>
      <c r="E4368" s="6"/>
      <c r="F4368" s="6" t="s">
        <v>96</v>
      </c>
      <c r="G4368" s="6"/>
      <c r="H4368" s="6" t="b">
        <v>0</v>
      </c>
      <c r="I4368" s="6" t="b">
        <v>0</v>
      </c>
      <c r="J4368" s="6" t="b">
        <v>0</v>
      </c>
      <c r="K4368" s="106"/>
      <c r="L4368" s="43"/>
      <c r="M4368" s="24"/>
      <c r="N4368" s="6"/>
      <c r="O4368" s="6" t="b">
        <v>0</v>
      </c>
      <c r="P4368" s="6"/>
      <c r="Q4368" s="6"/>
      <c r="R4368" s="6"/>
      <c r="S4368" s="6"/>
      <c r="T4368" s="6"/>
      <c r="U4368" s="6"/>
      <c r="V4368" s="6"/>
      <c r="W4368" s="6"/>
      <c r="X4368" s="6"/>
      <c r="Y4368" s="6"/>
      <c r="Z4368" s="43"/>
      <c r="AA4368" s="43"/>
      <c r="AB4368" s="43" t="s">
        <v>339</v>
      </c>
      <c r="AC4368" s="6" t="s">
        <v>339</v>
      </c>
      <c r="AD4368" s="6"/>
      <c r="AE4368" s="6"/>
      <c r="AF4368" s="6"/>
      <c r="AG4368" s="6"/>
      <c r="AH4368" s="6"/>
      <c r="AI4368" s="6"/>
      <c r="AJ4368" s="6"/>
      <c r="AK4368" s="6"/>
      <c r="AL4368" s="6"/>
      <c r="AM4368" s="6"/>
      <c r="AN4368" s="6"/>
      <c r="AO4368" s="6"/>
      <c r="AP4368" s="6"/>
      <c r="AQ4368" s="6"/>
      <c r="AR4368" s="6"/>
    </row>
    <row r="4369">
      <c r="A4369" s="6"/>
      <c r="B4369" s="6"/>
      <c r="C4369" s="6"/>
      <c r="D4369" s="6"/>
      <c r="E4369" s="6"/>
      <c r="F4369" s="6" t="s">
        <v>96</v>
      </c>
      <c r="G4369" s="6"/>
      <c r="H4369" s="6" t="b">
        <v>0</v>
      </c>
      <c r="I4369" s="6" t="b">
        <v>0</v>
      </c>
      <c r="J4369" s="6" t="b">
        <v>0</v>
      </c>
      <c r="K4369" s="106"/>
      <c r="L4369" s="43"/>
      <c r="M4369" s="24"/>
      <c r="N4369" s="6"/>
      <c r="O4369" s="6" t="b">
        <v>0</v>
      </c>
      <c r="P4369" s="6"/>
      <c r="Q4369" s="6"/>
      <c r="R4369" s="6"/>
      <c r="S4369" s="6"/>
      <c r="T4369" s="6"/>
      <c r="U4369" s="6"/>
      <c r="V4369" s="6"/>
      <c r="W4369" s="6"/>
      <c r="X4369" s="6"/>
      <c r="Y4369" s="6"/>
      <c r="Z4369" s="43"/>
      <c r="AA4369" s="43"/>
      <c r="AB4369" s="43" t="s">
        <v>339</v>
      </c>
      <c r="AC4369" s="6" t="s">
        <v>339</v>
      </c>
      <c r="AD4369" s="6"/>
      <c r="AE4369" s="6"/>
      <c r="AF4369" s="6"/>
      <c r="AG4369" s="6"/>
      <c r="AH4369" s="6"/>
      <c r="AI4369" s="6"/>
      <c r="AJ4369" s="6"/>
      <c r="AK4369" s="6"/>
      <c r="AL4369" s="6"/>
      <c r="AM4369" s="6"/>
      <c r="AN4369" s="6"/>
      <c r="AO4369" s="6"/>
      <c r="AP4369" s="6"/>
      <c r="AQ4369" s="6"/>
      <c r="AR4369" s="6"/>
    </row>
    <row r="4370">
      <c r="A4370" s="6"/>
      <c r="B4370" s="6"/>
      <c r="C4370" s="6"/>
      <c r="D4370" s="6"/>
      <c r="E4370" s="6"/>
      <c r="F4370" s="6" t="s">
        <v>96</v>
      </c>
      <c r="G4370" s="6"/>
      <c r="H4370" s="6" t="b">
        <v>0</v>
      </c>
      <c r="I4370" s="6" t="b">
        <v>0</v>
      </c>
      <c r="J4370" s="6" t="b">
        <v>0</v>
      </c>
      <c r="K4370" s="106"/>
      <c r="L4370" s="43"/>
      <c r="M4370" s="24"/>
      <c r="N4370" s="6"/>
      <c r="O4370" s="6" t="b">
        <v>0</v>
      </c>
      <c r="P4370" s="6"/>
      <c r="Q4370" s="6"/>
      <c r="R4370" s="6"/>
      <c r="S4370" s="6"/>
      <c r="T4370" s="6"/>
      <c r="U4370" s="6"/>
      <c r="V4370" s="6"/>
      <c r="W4370" s="6"/>
      <c r="X4370" s="6"/>
      <c r="Y4370" s="6"/>
      <c r="Z4370" s="43"/>
      <c r="AA4370" s="43"/>
      <c r="AB4370" s="43" t="s">
        <v>339</v>
      </c>
      <c r="AC4370" s="6" t="s">
        <v>339</v>
      </c>
      <c r="AD4370" s="6"/>
      <c r="AE4370" s="6"/>
      <c r="AF4370" s="6"/>
      <c r="AG4370" s="6"/>
      <c r="AH4370" s="6"/>
      <c r="AI4370" s="6"/>
      <c r="AJ4370" s="6"/>
      <c r="AK4370" s="6"/>
      <c r="AL4370" s="6"/>
      <c r="AM4370" s="6"/>
      <c r="AN4370" s="6"/>
      <c r="AO4370" s="6"/>
      <c r="AP4370" s="6"/>
      <c r="AQ4370" s="6"/>
      <c r="AR4370" s="6"/>
    </row>
    <row r="4371">
      <c r="A4371" s="6"/>
      <c r="B4371" s="6"/>
      <c r="C4371" s="6"/>
      <c r="D4371" s="6"/>
      <c r="E4371" s="6"/>
      <c r="F4371" s="6" t="s">
        <v>96</v>
      </c>
      <c r="G4371" s="6"/>
      <c r="H4371" s="6" t="b">
        <v>0</v>
      </c>
      <c r="I4371" s="6" t="b">
        <v>0</v>
      </c>
      <c r="J4371" s="6" t="b">
        <v>0</v>
      </c>
      <c r="K4371" s="106"/>
      <c r="L4371" s="43"/>
      <c r="M4371" s="24"/>
      <c r="N4371" s="6"/>
      <c r="O4371" s="6" t="b">
        <v>0</v>
      </c>
      <c r="P4371" s="6"/>
      <c r="Q4371" s="6"/>
      <c r="R4371" s="6"/>
      <c r="S4371" s="6"/>
      <c r="T4371" s="6"/>
      <c r="U4371" s="6"/>
      <c r="V4371" s="6"/>
      <c r="W4371" s="6"/>
      <c r="X4371" s="6"/>
      <c r="Y4371" s="6"/>
      <c r="Z4371" s="43"/>
      <c r="AA4371" s="43"/>
      <c r="AB4371" s="43" t="s">
        <v>339</v>
      </c>
      <c r="AC4371" s="6" t="s">
        <v>339</v>
      </c>
      <c r="AD4371" s="6"/>
      <c r="AE4371" s="6"/>
      <c r="AF4371" s="6"/>
      <c r="AG4371" s="6"/>
      <c r="AH4371" s="6"/>
      <c r="AI4371" s="6"/>
      <c r="AJ4371" s="6"/>
      <c r="AK4371" s="6"/>
      <c r="AL4371" s="6"/>
      <c r="AM4371" s="6"/>
      <c r="AN4371" s="6"/>
      <c r="AO4371" s="6"/>
      <c r="AP4371" s="6"/>
      <c r="AQ4371" s="6"/>
      <c r="AR4371" s="6"/>
    </row>
    <row r="4372">
      <c r="A4372" s="6"/>
      <c r="B4372" s="6"/>
      <c r="C4372" s="6"/>
      <c r="D4372" s="6"/>
      <c r="E4372" s="6"/>
      <c r="F4372" s="6" t="s">
        <v>96</v>
      </c>
      <c r="G4372" s="6"/>
      <c r="H4372" s="6" t="b">
        <v>0</v>
      </c>
      <c r="I4372" s="6" t="b">
        <v>0</v>
      </c>
      <c r="J4372" s="6" t="b">
        <v>0</v>
      </c>
      <c r="K4372" s="106"/>
      <c r="L4372" s="43"/>
      <c r="M4372" s="24"/>
      <c r="N4372" s="6"/>
      <c r="O4372" s="6" t="b">
        <v>0</v>
      </c>
      <c r="P4372" s="6"/>
      <c r="Q4372" s="6"/>
      <c r="R4372" s="6"/>
      <c r="S4372" s="6"/>
      <c r="T4372" s="6"/>
      <c r="U4372" s="6"/>
      <c r="V4372" s="6"/>
      <c r="W4372" s="6"/>
      <c r="X4372" s="6"/>
      <c r="Y4372" s="6"/>
      <c r="Z4372" s="43"/>
      <c r="AA4372" s="43"/>
      <c r="AB4372" s="43" t="s">
        <v>339</v>
      </c>
      <c r="AC4372" s="6" t="s">
        <v>339</v>
      </c>
      <c r="AD4372" s="6"/>
      <c r="AE4372" s="6"/>
      <c r="AF4372" s="6"/>
      <c r="AG4372" s="6"/>
      <c r="AH4372" s="6"/>
      <c r="AI4372" s="6"/>
      <c r="AJ4372" s="6"/>
      <c r="AK4372" s="6"/>
      <c r="AL4372" s="6"/>
      <c r="AM4372" s="6"/>
      <c r="AN4372" s="6"/>
      <c r="AO4372" s="6"/>
      <c r="AP4372" s="6"/>
      <c r="AQ4372" s="6"/>
      <c r="AR4372" s="6"/>
    </row>
    <row r="4373">
      <c r="A4373" s="6"/>
      <c r="B4373" s="6"/>
      <c r="C4373" s="6"/>
      <c r="D4373" s="6"/>
      <c r="E4373" s="6"/>
      <c r="F4373" s="6" t="s">
        <v>96</v>
      </c>
      <c r="G4373" s="6"/>
      <c r="H4373" s="6" t="b">
        <v>0</v>
      </c>
      <c r="I4373" s="6" t="b">
        <v>0</v>
      </c>
      <c r="J4373" s="6" t="b">
        <v>0</v>
      </c>
      <c r="K4373" s="106"/>
      <c r="L4373" s="43"/>
      <c r="M4373" s="24"/>
      <c r="N4373" s="6"/>
      <c r="O4373" s="6" t="b">
        <v>0</v>
      </c>
      <c r="P4373" s="6"/>
      <c r="Q4373" s="6"/>
      <c r="R4373" s="6"/>
      <c r="S4373" s="6"/>
      <c r="T4373" s="6"/>
      <c r="U4373" s="6"/>
      <c r="V4373" s="6"/>
      <c r="W4373" s="6"/>
      <c r="X4373" s="6"/>
      <c r="Y4373" s="6"/>
      <c r="Z4373" s="43"/>
      <c r="AA4373" s="43"/>
      <c r="AB4373" s="43" t="s">
        <v>339</v>
      </c>
      <c r="AC4373" s="6" t="s">
        <v>339</v>
      </c>
      <c r="AD4373" s="6"/>
      <c r="AE4373" s="6"/>
      <c r="AF4373" s="6"/>
      <c r="AG4373" s="6"/>
      <c r="AH4373" s="6"/>
      <c r="AI4373" s="6"/>
      <c r="AJ4373" s="6"/>
      <c r="AK4373" s="6"/>
      <c r="AL4373" s="6"/>
      <c r="AM4373" s="6"/>
      <c r="AN4373" s="6"/>
      <c r="AO4373" s="6"/>
      <c r="AP4373" s="6"/>
      <c r="AQ4373" s="6"/>
      <c r="AR4373" s="6"/>
    </row>
    <row r="4374">
      <c r="A4374" s="6"/>
      <c r="B4374" s="6"/>
      <c r="C4374" s="6"/>
      <c r="D4374" s="6"/>
      <c r="E4374" s="6"/>
      <c r="F4374" s="6" t="s">
        <v>96</v>
      </c>
      <c r="G4374" s="6"/>
      <c r="H4374" s="6" t="b">
        <v>0</v>
      </c>
      <c r="I4374" s="6" t="b">
        <v>0</v>
      </c>
      <c r="J4374" s="6" t="b">
        <v>0</v>
      </c>
      <c r="K4374" s="106"/>
      <c r="L4374" s="43"/>
      <c r="M4374" s="24"/>
      <c r="N4374" s="6"/>
      <c r="O4374" s="6" t="b">
        <v>0</v>
      </c>
      <c r="P4374" s="6"/>
      <c r="Q4374" s="6"/>
      <c r="R4374" s="6"/>
      <c r="S4374" s="6"/>
      <c r="T4374" s="6"/>
      <c r="U4374" s="6"/>
      <c r="V4374" s="6"/>
      <c r="W4374" s="6"/>
      <c r="X4374" s="6"/>
      <c r="Y4374" s="6"/>
      <c r="Z4374" s="43"/>
      <c r="AA4374" s="43"/>
      <c r="AB4374" s="43" t="s">
        <v>339</v>
      </c>
      <c r="AC4374" s="6" t="s">
        <v>339</v>
      </c>
      <c r="AD4374" s="6"/>
      <c r="AE4374" s="6"/>
      <c r="AF4374" s="6"/>
      <c r="AG4374" s="6"/>
      <c r="AH4374" s="6"/>
      <c r="AI4374" s="6"/>
      <c r="AJ4374" s="6"/>
      <c r="AK4374" s="6"/>
      <c r="AL4374" s="6"/>
      <c r="AM4374" s="6"/>
      <c r="AN4374" s="6"/>
      <c r="AO4374" s="6"/>
      <c r="AP4374" s="6"/>
      <c r="AQ4374" s="6"/>
      <c r="AR4374" s="6"/>
    </row>
    <row r="4375">
      <c r="A4375" s="6"/>
      <c r="B4375" s="6"/>
      <c r="C4375" s="6"/>
      <c r="D4375" s="6"/>
      <c r="E4375" s="6"/>
      <c r="F4375" s="6" t="s">
        <v>96</v>
      </c>
      <c r="G4375" s="6"/>
      <c r="H4375" s="6" t="b">
        <v>0</v>
      </c>
      <c r="I4375" s="6" t="b">
        <v>0</v>
      </c>
      <c r="J4375" s="6" t="b">
        <v>0</v>
      </c>
      <c r="K4375" s="106"/>
      <c r="L4375" s="43"/>
      <c r="M4375" s="24"/>
      <c r="N4375" s="6"/>
      <c r="O4375" s="6" t="b">
        <v>0</v>
      </c>
      <c r="P4375" s="6"/>
      <c r="Q4375" s="6"/>
      <c r="R4375" s="6"/>
      <c r="S4375" s="6"/>
      <c r="T4375" s="6"/>
      <c r="U4375" s="6"/>
      <c r="V4375" s="6"/>
      <c r="W4375" s="6"/>
      <c r="X4375" s="6"/>
      <c r="Y4375" s="6"/>
      <c r="Z4375" s="43"/>
      <c r="AA4375" s="43"/>
      <c r="AB4375" s="43" t="s">
        <v>339</v>
      </c>
      <c r="AC4375" s="6" t="s">
        <v>339</v>
      </c>
      <c r="AD4375" s="6"/>
      <c r="AE4375" s="6"/>
      <c r="AF4375" s="6"/>
      <c r="AG4375" s="6"/>
      <c r="AH4375" s="6"/>
      <c r="AI4375" s="6"/>
      <c r="AJ4375" s="6"/>
      <c r="AK4375" s="6"/>
      <c r="AL4375" s="6"/>
      <c r="AM4375" s="6"/>
      <c r="AN4375" s="6"/>
      <c r="AO4375" s="6"/>
      <c r="AP4375" s="6"/>
      <c r="AQ4375" s="6"/>
      <c r="AR4375" s="6"/>
    </row>
    <row r="4376">
      <c r="A4376" s="6"/>
      <c r="B4376" s="6"/>
      <c r="C4376" s="6"/>
      <c r="D4376" s="6"/>
      <c r="E4376" s="6"/>
      <c r="F4376" s="6" t="s">
        <v>96</v>
      </c>
      <c r="G4376" s="6"/>
      <c r="H4376" s="6" t="b">
        <v>0</v>
      </c>
      <c r="I4376" s="6" t="b">
        <v>0</v>
      </c>
      <c r="J4376" s="6" t="b">
        <v>0</v>
      </c>
      <c r="K4376" s="106"/>
      <c r="L4376" s="43"/>
      <c r="M4376" s="24"/>
      <c r="N4376" s="6"/>
      <c r="O4376" s="6" t="b">
        <v>0</v>
      </c>
      <c r="P4376" s="6"/>
      <c r="Q4376" s="6"/>
      <c r="R4376" s="6"/>
      <c r="S4376" s="6"/>
      <c r="T4376" s="6"/>
      <c r="U4376" s="6"/>
      <c r="V4376" s="6"/>
      <c r="W4376" s="6"/>
      <c r="X4376" s="6"/>
      <c r="Y4376" s="6"/>
      <c r="Z4376" s="43"/>
      <c r="AA4376" s="43"/>
      <c r="AB4376" s="43" t="s">
        <v>339</v>
      </c>
      <c r="AC4376" s="6" t="s">
        <v>339</v>
      </c>
      <c r="AD4376" s="6"/>
      <c r="AE4376" s="6"/>
      <c r="AF4376" s="6"/>
      <c r="AG4376" s="6"/>
      <c r="AH4376" s="6"/>
      <c r="AI4376" s="6"/>
      <c r="AJ4376" s="6"/>
      <c r="AK4376" s="6"/>
      <c r="AL4376" s="6"/>
      <c r="AM4376" s="6"/>
      <c r="AN4376" s="6"/>
      <c r="AO4376" s="6"/>
      <c r="AP4376" s="6"/>
      <c r="AQ4376" s="6"/>
      <c r="AR4376" s="6"/>
    </row>
    <row r="4377">
      <c r="A4377" s="6"/>
      <c r="B4377" s="6"/>
      <c r="C4377" s="6"/>
      <c r="D4377" s="6"/>
      <c r="E4377" s="6"/>
      <c r="F4377" s="6" t="s">
        <v>96</v>
      </c>
      <c r="G4377" s="6"/>
      <c r="H4377" s="6" t="b">
        <v>0</v>
      </c>
      <c r="I4377" s="6" t="b">
        <v>0</v>
      </c>
      <c r="J4377" s="6" t="b">
        <v>0</v>
      </c>
      <c r="K4377" s="106"/>
      <c r="L4377" s="43"/>
      <c r="M4377" s="24"/>
      <c r="N4377" s="6"/>
      <c r="O4377" s="6" t="b">
        <v>0</v>
      </c>
      <c r="P4377" s="6"/>
      <c r="Q4377" s="6"/>
      <c r="R4377" s="6"/>
      <c r="S4377" s="6"/>
      <c r="T4377" s="6"/>
      <c r="U4377" s="6"/>
      <c r="V4377" s="6"/>
      <c r="W4377" s="6"/>
      <c r="X4377" s="6"/>
      <c r="Y4377" s="6"/>
      <c r="Z4377" s="43"/>
      <c r="AA4377" s="43"/>
      <c r="AB4377" s="43" t="s">
        <v>339</v>
      </c>
      <c r="AC4377" s="6" t="s">
        <v>339</v>
      </c>
      <c r="AD4377" s="6"/>
      <c r="AE4377" s="6"/>
      <c r="AF4377" s="6"/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/>
      <c r="AR4377" s="6"/>
    </row>
    <row r="4378">
      <c r="A4378" s="6"/>
      <c r="B4378" s="6"/>
      <c r="C4378" s="6"/>
      <c r="D4378" s="6"/>
      <c r="E4378" s="6"/>
      <c r="F4378" s="6" t="s">
        <v>96</v>
      </c>
      <c r="G4378" s="6"/>
      <c r="H4378" s="6" t="b">
        <v>0</v>
      </c>
      <c r="I4378" s="6" t="b">
        <v>0</v>
      </c>
      <c r="J4378" s="6" t="b">
        <v>0</v>
      </c>
      <c r="K4378" s="106"/>
      <c r="L4378" s="43"/>
      <c r="M4378" s="24"/>
      <c r="N4378" s="6"/>
      <c r="O4378" s="6" t="b">
        <v>0</v>
      </c>
      <c r="P4378" s="6"/>
      <c r="Q4378" s="6"/>
      <c r="R4378" s="6"/>
      <c r="S4378" s="6"/>
      <c r="T4378" s="6"/>
      <c r="U4378" s="6"/>
      <c r="V4378" s="6"/>
      <c r="W4378" s="6"/>
      <c r="X4378" s="6"/>
      <c r="Y4378" s="6"/>
      <c r="Z4378" s="43"/>
      <c r="AA4378" s="43"/>
      <c r="AB4378" s="43" t="s">
        <v>339</v>
      </c>
      <c r="AC4378" s="6" t="s">
        <v>339</v>
      </c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</row>
    <row r="4379">
      <c r="A4379" s="6"/>
      <c r="B4379" s="6"/>
      <c r="C4379" s="6"/>
      <c r="D4379" s="6"/>
      <c r="E4379" s="6"/>
      <c r="F4379" s="6" t="s">
        <v>96</v>
      </c>
      <c r="G4379" s="6"/>
      <c r="H4379" s="6" t="b">
        <v>0</v>
      </c>
      <c r="I4379" s="6" t="b">
        <v>0</v>
      </c>
      <c r="J4379" s="6" t="b">
        <v>0</v>
      </c>
      <c r="K4379" s="106"/>
      <c r="L4379" s="43"/>
      <c r="M4379" s="24"/>
      <c r="N4379" s="6"/>
      <c r="O4379" s="6" t="b">
        <v>0</v>
      </c>
      <c r="P4379" s="6"/>
      <c r="Q4379" s="6"/>
      <c r="R4379" s="6"/>
      <c r="S4379" s="6"/>
      <c r="T4379" s="6"/>
      <c r="U4379" s="6"/>
      <c r="V4379" s="6"/>
      <c r="W4379" s="6"/>
      <c r="X4379" s="6"/>
      <c r="Y4379" s="6"/>
      <c r="Z4379" s="43"/>
      <c r="AA4379" s="43"/>
      <c r="AB4379" s="43" t="s">
        <v>339</v>
      </c>
      <c r="AC4379" s="6" t="s">
        <v>339</v>
      </c>
      <c r="AD4379" s="6"/>
      <c r="AE4379" s="6"/>
      <c r="AF4379" s="6"/>
      <c r="AG4379" s="6"/>
      <c r="AH4379" s="6"/>
      <c r="AI4379" s="6"/>
      <c r="AJ4379" s="6"/>
      <c r="AK4379" s="6"/>
      <c r="AL4379" s="6"/>
      <c r="AM4379" s="6"/>
      <c r="AN4379" s="6"/>
      <c r="AO4379" s="6"/>
      <c r="AP4379" s="6"/>
      <c r="AQ4379" s="6"/>
      <c r="AR4379" s="6"/>
    </row>
    <row r="4380">
      <c r="A4380" s="6"/>
      <c r="B4380" s="6"/>
      <c r="C4380" s="6"/>
      <c r="D4380" s="6"/>
      <c r="E4380" s="6"/>
      <c r="F4380" s="6" t="s">
        <v>96</v>
      </c>
      <c r="G4380" s="6"/>
      <c r="H4380" s="6" t="b">
        <v>0</v>
      </c>
      <c r="I4380" s="6" t="b">
        <v>0</v>
      </c>
      <c r="J4380" s="6" t="b">
        <v>0</v>
      </c>
      <c r="K4380" s="106"/>
      <c r="L4380" s="43"/>
      <c r="M4380" s="24"/>
      <c r="N4380" s="6"/>
      <c r="O4380" s="6" t="b">
        <v>0</v>
      </c>
      <c r="P4380" s="6"/>
      <c r="Q4380" s="6"/>
      <c r="R4380" s="6"/>
      <c r="S4380" s="6"/>
      <c r="T4380" s="6"/>
      <c r="U4380" s="6"/>
      <c r="V4380" s="6"/>
      <c r="W4380" s="6"/>
      <c r="X4380" s="6"/>
      <c r="Y4380" s="6"/>
      <c r="Z4380" s="43"/>
      <c r="AA4380" s="43"/>
      <c r="AB4380" s="43" t="s">
        <v>339</v>
      </c>
      <c r="AC4380" s="6" t="s">
        <v>339</v>
      </c>
      <c r="AD4380" s="6"/>
      <c r="AE4380" s="6"/>
      <c r="AF4380" s="6"/>
      <c r="AG4380" s="6"/>
      <c r="AH4380" s="6"/>
      <c r="AI4380" s="6"/>
      <c r="AJ4380" s="6"/>
      <c r="AK4380" s="6"/>
      <c r="AL4380" s="6"/>
      <c r="AM4380" s="6"/>
      <c r="AN4380" s="6"/>
      <c r="AO4380" s="6"/>
      <c r="AP4380" s="6"/>
      <c r="AQ4380" s="6"/>
      <c r="AR4380" s="6"/>
    </row>
    <row r="4381">
      <c r="A4381" s="6"/>
      <c r="B4381" s="6"/>
      <c r="C4381" s="6"/>
      <c r="D4381" s="6"/>
      <c r="E4381" s="6"/>
      <c r="F4381" s="6" t="s">
        <v>96</v>
      </c>
      <c r="G4381" s="6"/>
      <c r="H4381" s="6" t="b">
        <v>0</v>
      </c>
      <c r="I4381" s="6" t="b">
        <v>0</v>
      </c>
      <c r="J4381" s="6" t="b">
        <v>0</v>
      </c>
      <c r="K4381" s="106"/>
      <c r="L4381" s="43"/>
      <c r="M4381" s="24"/>
      <c r="N4381" s="6"/>
      <c r="O4381" s="6" t="b">
        <v>0</v>
      </c>
      <c r="P4381" s="6"/>
      <c r="Q4381" s="6"/>
      <c r="R4381" s="6"/>
      <c r="S4381" s="6"/>
      <c r="T4381" s="6"/>
      <c r="U4381" s="6"/>
      <c r="V4381" s="6"/>
      <c r="W4381" s="6"/>
      <c r="X4381" s="6"/>
      <c r="Y4381" s="6"/>
      <c r="Z4381" s="43"/>
      <c r="AA4381" s="43"/>
      <c r="AB4381" s="43" t="s">
        <v>339</v>
      </c>
      <c r="AC4381" s="6" t="s">
        <v>339</v>
      </c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</row>
    <row r="4382">
      <c r="A4382" s="6"/>
      <c r="B4382" s="6"/>
      <c r="C4382" s="6"/>
      <c r="D4382" s="6"/>
      <c r="E4382" s="6"/>
      <c r="F4382" s="6" t="s">
        <v>96</v>
      </c>
      <c r="G4382" s="6"/>
      <c r="H4382" s="6" t="b">
        <v>0</v>
      </c>
      <c r="I4382" s="6" t="b">
        <v>0</v>
      </c>
      <c r="J4382" s="6" t="b">
        <v>0</v>
      </c>
      <c r="K4382" s="106"/>
      <c r="L4382" s="43"/>
      <c r="M4382" s="24"/>
      <c r="N4382" s="6"/>
      <c r="O4382" s="6" t="b">
        <v>0</v>
      </c>
      <c r="P4382" s="6"/>
      <c r="Q4382" s="6"/>
      <c r="R4382" s="6"/>
      <c r="S4382" s="6"/>
      <c r="T4382" s="6"/>
      <c r="U4382" s="6"/>
      <c r="V4382" s="6"/>
      <c r="W4382" s="6"/>
      <c r="X4382" s="6"/>
      <c r="Y4382" s="6"/>
      <c r="Z4382" s="43"/>
      <c r="AA4382" s="43"/>
      <c r="AB4382" s="43" t="s">
        <v>339</v>
      </c>
      <c r="AC4382" s="6" t="s">
        <v>339</v>
      </c>
      <c r="AD4382" s="6"/>
      <c r="AE4382" s="6"/>
      <c r="AF4382" s="6"/>
      <c r="AG4382" s="6"/>
      <c r="AH4382" s="6"/>
      <c r="AI4382" s="6"/>
      <c r="AJ4382" s="6"/>
      <c r="AK4382" s="6"/>
      <c r="AL4382" s="6"/>
      <c r="AM4382" s="6"/>
      <c r="AN4382" s="6"/>
      <c r="AO4382" s="6"/>
      <c r="AP4382" s="6"/>
      <c r="AQ4382" s="6"/>
      <c r="AR4382" s="6"/>
    </row>
    <row r="4383">
      <c r="A4383" s="6"/>
      <c r="B4383" s="6"/>
      <c r="C4383" s="6"/>
      <c r="D4383" s="6"/>
      <c r="E4383" s="6"/>
      <c r="F4383" s="6" t="s">
        <v>96</v>
      </c>
      <c r="G4383" s="6"/>
      <c r="H4383" s="6" t="b">
        <v>0</v>
      </c>
      <c r="I4383" s="6" t="b">
        <v>0</v>
      </c>
      <c r="J4383" s="6" t="b">
        <v>0</v>
      </c>
      <c r="K4383" s="106"/>
      <c r="L4383" s="43"/>
      <c r="M4383" s="24"/>
      <c r="N4383" s="6"/>
      <c r="O4383" s="6" t="b">
        <v>0</v>
      </c>
      <c r="P4383" s="6"/>
      <c r="Q4383" s="6"/>
      <c r="R4383" s="6"/>
      <c r="S4383" s="6"/>
      <c r="T4383" s="6"/>
      <c r="U4383" s="6"/>
      <c r="V4383" s="6"/>
      <c r="W4383" s="6"/>
      <c r="X4383" s="6"/>
      <c r="Y4383" s="6"/>
      <c r="Z4383" s="43"/>
      <c r="AA4383" s="43"/>
      <c r="AB4383" s="43" t="s">
        <v>339</v>
      </c>
      <c r="AC4383" s="6" t="s">
        <v>339</v>
      </c>
      <c r="AD4383" s="6"/>
      <c r="AE4383" s="6"/>
      <c r="AF4383" s="6"/>
      <c r="AG4383" s="6"/>
      <c r="AH4383" s="6"/>
      <c r="AI4383" s="6"/>
      <c r="AJ4383" s="6"/>
      <c r="AK4383" s="6"/>
      <c r="AL4383" s="6"/>
      <c r="AM4383" s="6"/>
      <c r="AN4383" s="6"/>
      <c r="AO4383" s="6"/>
      <c r="AP4383" s="6"/>
      <c r="AQ4383" s="6"/>
      <c r="AR4383" s="6"/>
    </row>
    <row r="4384">
      <c r="A4384" s="6"/>
      <c r="B4384" s="6"/>
      <c r="C4384" s="6"/>
      <c r="D4384" s="6"/>
      <c r="E4384" s="6"/>
      <c r="F4384" s="6" t="s">
        <v>96</v>
      </c>
      <c r="G4384" s="6"/>
      <c r="H4384" s="6" t="b">
        <v>0</v>
      </c>
      <c r="I4384" s="6" t="b">
        <v>0</v>
      </c>
      <c r="J4384" s="6" t="b">
        <v>0</v>
      </c>
      <c r="K4384" s="106"/>
      <c r="L4384" s="43"/>
      <c r="M4384" s="24"/>
      <c r="N4384" s="6"/>
      <c r="O4384" s="6" t="b">
        <v>0</v>
      </c>
      <c r="P4384" s="6"/>
      <c r="Q4384" s="6"/>
      <c r="R4384" s="6"/>
      <c r="S4384" s="6"/>
      <c r="T4384" s="6"/>
      <c r="U4384" s="6"/>
      <c r="V4384" s="6"/>
      <c r="W4384" s="6"/>
      <c r="X4384" s="6"/>
      <c r="Y4384" s="6"/>
      <c r="Z4384" s="43"/>
      <c r="AA4384" s="43"/>
      <c r="AB4384" s="43" t="s">
        <v>339</v>
      </c>
      <c r="AC4384" s="6" t="s">
        <v>339</v>
      </c>
      <c r="AD4384" s="6"/>
      <c r="AE4384" s="6"/>
      <c r="AF4384" s="6"/>
      <c r="AG4384" s="6"/>
      <c r="AH4384" s="6"/>
      <c r="AI4384" s="6"/>
      <c r="AJ4384" s="6"/>
      <c r="AK4384" s="6"/>
      <c r="AL4384" s="6"/>
      <c r="AM4384" s="6"/>
      <c r="AN4384" s="6"/>
      <c r="AO4384" s="6"/>
      <c r="AP4384" s="6"/>
      <c r="AQ4384" s="6"/>
      <c r="AR4384" s="6"/>
    </row>
    <row r="4385">
      <c r="A4385" s="6"/>
      <c r="B4385" s="6"/>
      <c r="C4385" s="6"/>
      <c r="D4385" s="6"/>
      <c r="E4385" s="6"/>
      <c r="F4385" s="6" t="s">
        <v>96</v>
      </c>
      <c r="G4385" s="6"/>
      <c r="H4385" s="6" t="b">
        <v>0</v>
      </c>
      <c r="I4385" s="6" t="b">
        <v>0</v>
      </c>
      <c r="J4385" s="6" t="b">
        <v>0</v>
      </c>
      <c r="K4385" s="106"/>
      <c r="L4385" s="43"/>
      <c r="M4385" s="24"/>
      <c r="N4385" s="6"/>
      <c r="O4385" s="6" t="b">
        <v>0</v>
      </c>
      <c r="P4385" s="6"/>
      <c r="Q4385" s="6"/>
      <c r="R4385" s="6"/>
      <c r="S4385" s="6"/>
      <c r="T4385" s="6"/>
      <c r="U4385" s="6"/>
      <c r="V4385" s="6"/>
      <c r="W4385" s="6"/>
      <c r="X4385" s="6"/>
      <c r="Y4385" s="6"/>
      <c r="Z4385" s="43"/>
      <c r="AA4385" s="43"/>
      <c r="AB4385" s="43" t="s">
        <v>339</v>
      </c>
      <c r="AC4385" s="6" t="s">
        <v>339</v>
      </c>
      <c r="AD4385" s="6"/>
      <c r="AE4385" s="6"/>
      <c r="AF4385" s="6"/>
      <c r="AG4385" s="6"/>
      <c r="AH4385" s="6"/>
      <c r="AI4385" s="6"/>
      <c r="AJ4385" s="6"/>
      <c r="AK4385" s="6"/>
      <c r="AL4385" s="6"/>
      <c r="AM4385" s="6"/>
      <c r="AN4385" s="6"/>
      <c r="AO4385" s="6"/>
      <c r="AP4385" s="6"/>
      <c r="AQ4385" s="6"/>
      <c r="AR4385" s="6"/>
    </row>
    <row r="4386">
      <c r="A4386" s="6"/>
      <c r="B4386" s="6"/>
      <c r="C4386" s="6"/>
      <c r="D4386" s="6"/>
      <c r="E4386" s="6"/>
      <c r="F4386" s="6" t="s">
        <v>96</v>
      </c>
      <c r="G4386" s="6"/>
      <c r="H4386" s="6" t="b">
        <v>0</v>
      </c>
      <c r="I4386" s="6" t="b">
        <v>0</v>
      </c>
      <c r="J4386" s="6" t="b">
        <v>0</v>
      </c>
      <c r="K4386" s="106"/>
      <c r="L4386" s="43"/>
      <c r="M4386" s="24"/>
      <c r="N4386" s="6"/>
      <c r="O4386" s="6" t="b">
        <v>0</v>
      </c>
      <c r="P4386" s="6"/>
      <c r="Q4386" s="6"/>
      <c r="R4386" s="6"/>
      <c r="S4386" s="6"/>
      <c r="T4386" s="6"/>
      <c r="U4386" s="6"/>
      <c r="V4386" s="6"/>
      <c r="W4386" s="6"/>
      <c r="X4386" s="6"/>
      <c r="Y4386" s="6"/>
      <c r="Z4386" s="43"/>
      <c r="AA4386" s="43"/>
      <c r="AB4386" s="43" t="s">
        <v>339</v>
      </c>
      <c r="AC4386" s="6" t="s">
        <v>339</v>
      </c>
      <c r="AD4386" s="6"/>
      <c r="AE4386" s="6"/>
      <c r="AF4386" s="6"/>
      <c r="AG4386" s="6"/>
      <c r="AH4386" s="6"/>
      <c r="AI4386" s="6"/>
      <c r="AJ4386" s="6"/>
      <c r="AK4386" s="6"/>
      <c r="AL4386" s="6"/>
      <c r="AM4386" s="6"/>
      <c r="AN4386" s="6"/>
      <c r="AO4386" s="6"/>
      <c r="AP4386" s="6"/>
      <c r="AQ4386" s="6"/>
      <c r="AR4386" s="6"/>
    </row>
    <row r="4387">
      <c r="A4387" s="6"/>
      <c r="B4387" s="6"/>
      <c r="C4387" s="6"/>
      <c r="D4387" s="6"/>
      <c r="E4387" s="6"/>
      <c r="F4387" s="6" t="s">
        <v>96</v>
      </c>
      <c r="G4387" s="6"/>
      <c r="H4387" s="6" t="b">
        <v>0</v>
      </c>
      <c r="I4387" s="6" t="b">
        <v>0</v>
      </c>
      <c r="J4387" s="6" t="b">
        <v>0</v>
      </c>
      <c r="K4387" s="106"/>
      <c r="L4387" s="43"/>
      <c r="M4387" s="24"/>
      <c r="N4387" s="6"/>
      <c r="O4387" s="6" t="b">
        <v>0</v>
      </c>
      <c r="P4387" s="6"/>
      <c r="Q4387" s="6"/>
      <c r="R4387" s="6"/>
      <c r="S4387" s="6"/>
      <c r="T4387" s="6"/>
      <c r="U4387" s="6"/>
      <c r="V4387" s="6"/>
      <c r="W4387" s="6"/>
      <c r="X4387" s="6"/>
      <c r="Y4387" s="6"/>
      <c r="Z4387" s="43"/>
      <c r="AA4387" s="43"/>
      <c r="AB4387" s="43" t="s">
        <v>339</v>
      </c>
      <c r="AC4387" s="6" t="s">
        <v>339</v>
      </c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  <c r="AP4387" s="6"/>
      <c r="AQ4387" s="6"/>
      <c r="AR4387" s="6"/>
    </row>
    <row r="4388">
      <c r="A4388" s="6"/>
      <c r="B4388" s="6"/>
      <c r="C4388" s="6"/>
      <c r="D4388" s="6"/>
      <c r="E4388" s="6"/>
      <c r="F4388" s="6" t="s">
        <v>96</v>
      </c>
      <c r="G4388" s="6"/>
      <c r="H4388" s="6" t="b">
        <v>0</v>
      </c>
      <c r="I4388" s="6" t="b">
        <v>0</v>
      </c>
      <c r="J4388" s="6" t="b">
        <v>0</v>
      </c>
      <c r="K4388" s="106"/>
      <c r="L4388" s="43"/>
      <c r="M4388" s="24"/>
      <c r="N4388" s="6"/>
      <c r="O4388" s="6" t="b">
        <v>0</v>
      </c>
      <c r="P4388" s="6"/>
      <c r="Q4388" s="6"/>
      <c r="R4388" s="6"/>
      <c r="S4388" s="6"/>
      <c r="T4388" s="6"/>
      <c r="U4388" s="6"/>
      <c r="V4388" s="6"/>
      <c r="W4388" s="6"/>
      <c r="X4388" s="6"/>
      <c r="Y4388" s="6"/>
      <c r="Z4388" s="43"/>
      <c r="AA4388" s="43"/>
      <c r="AB4388" s="43" t="s">
        <v>339</v>
      </c>
      <c r="AC4388" s="6" t="s">
        <v>339</v>
      </c>
      <c r="AD4388" s="6"/>
      <c r="AE4388" s="6"/>
      <c r="AF4388" s="6"/>
      <c r="AG4388" s="6"/>
      <c r="AH4388" s="6"/>
      <c r="AI4388" s="6"/>
      <c r="AJ4388" s="6"/>
      <c r="AK4388" s="6"/>
      <c r="AL4388" s="6"/>
      <c r="AM4388" s="6"/>
      <c r="AN4388" s="6"/>
      <c r="AO4388" s="6"/>
      <c r="AP4388" s="6"/>
      <c r="AQ4388" s="6"/>
      <c r="AR4388" s="6"/>
    </row>
    <row r="4389">
      <c r="A4389" s="6"/>
      <c r="B4389" s="6"/>
      <c r="C4389" s="6"/>
      <c r="D4389" s="6"/>
      <c r="E4389" s="6"/>
      <c r="F4389" s="6" t="s">
        <v>96</v>
      </c>
      <c r="G4389" s="6"/>
      <c r="H4389" s="6" t="b">
        <v>0</v>
      </c>
      <c r="I4389" s="6" t="b">
        <v>0</v>
      </c>
      <c r="J4389" s="6" t="b">
        <v>0</v>
      </c>
      <c r="K4389" s="106"/>
      <c r="L4389" s="43"/>
      <c r="M4389" s="24"/>
      <c r="N4389" s="6"/>
      <c r="O4389" s="6" t="b">
        <v>0</v>
      </c>
      <c r="P4389" s="6"/>
      <c r="Q4389" s="6"/>
      <c r="R4389" s="6"/>
      <c r="S4389" s="6"/>
      <c r="T4389" s="6"/>
      <c r="U4389" s="6"/>
      <c r="V4389" s="6"/>
      <c r="W4389" s="6"/>
      <c r="X4389" s="6"/>
      <c r="Y4389" s="6"/>
      <c r="Z4389" s="43"/>
      <c r="AA4389" s="43"/>
      <c r="AB4389" s="43" t="s">
        <v>339</v>
      </c>
      <c r="AC4389" s="6" t="s">
        <v>339</v>
      </c>
      <c r="AD4389" s="6"/>
      <c r="AE4389" s="6"/>
      <c r="AF4389" s="6"/>
      <c r="AG4389" s="6"/>
      <c r="AH4389" s="6"/>
      <c r="AI4389" s="6"/>
      <c r="AJ4389" s="6"/>
      <c r="AK4389" s="6"/>
      <c r="AL4389" s="6"/>
      <c r="AM4389" s="6"/>
      <c r="AN4389" s="6"/>
      <c r="AO4389" s="6"/>
      <c r="AP4389" s="6"/>
      <c r="AQ4389" s="6"/>
      <c r="AR4389" s="6"/>
    </row>
    <row r="4390">
      <c r="A4390" s="6"/>
      <c r="B4390" s="6"/>
      <c r="C4390" s="6"/>
      <c r="D4390" s="6"/>
      <c r="E4390" s="6"/>
      <c r="F4390" s="6" t="s">
        <v>96</v>
      </c>
      <c r="G4390" s="6"/>
      <c r="H4390" s="6" t="b">
        <v>0</v>
      </c>
      <c r="I4390" s="6" t="b">
        <v>0</v>
      </c>
      <c r="J4390" s="6" t="b">
        <v>0</v>
      </c>
      <c r="K4390" s="106"/>
      <c r="L4390" s="43"/>
      <c r="M4390" s="24"/>
      <c r="N4390" s="6"/>
      <c r="O4390" s="6" t="b">
        <v>0</v>
      </c>
      <c r="P4390" s="6"/>
      <c r="Q4390" s="6"/>
      <c r="R4390" s="6"/>
      <c r="S4390" s="6"/>
      <c r="T4390" s="6"/>
      <c r="U4390" s="6"/>
      <c r="V4390" s="6"/>
      <c r="W4390" s="6"/>
      <c r="X4390" s="6"/>
      <c r="Y4390" s="6"/>
      <c r="Z4390" s="43"/>
      <c r="AA4390" s="43"/>
      <c r="AB4390" s="43" t="s">
        <v>339</v>
      </c>
      <c r="AC4390" s="6" t="s">
        <v>339</v>
      </c>
      <c r="AD4390" s="6"/>
      <c r="AE4390" s="6"/>
      <c r="AF4390" s="6"/>
      <c r="AG4390" s="6"/>
      <c r="AH4390" s="6"/>
      <c r="AI4390" s="6"/>
      <c r="AJ4390" s="6"/>
      <c r="AK4390" s="6"/>
      <c r="AL4390" s="6"/>
      <c r="AM4390" s="6"/>
      <c r="AN4390" s="6"/>
      <c r="AO4390" s="6"/>
      <c r="AP4390" s="6"/>
      <c r="AQ4390" s="6"/>
      <c r="AR4390" s="6"/>
    </row>
    <row r="4391">
      <c r="A4391" s="6"/>
      <c r="B4391" s="6"/>
      <c r="C4391" s="6"/>
      <c r="D4391" s="6"/>
      <c r="E4391" s="6"/>
      <c r="F4391" s="6" t="s">
        <v>96</v>
      </c>
      <c r="G4391" s="6"/>
      <c r="H4391" s="6" t="b">
        <v>0</v>
      </c>
      <c r="I4391" s="6" t="b">
        <v>0</v>
      </c>
      <c r="J4391" s="6" t="b">
        <v>0</v>
      </c>
      <c r="K4391" s="106"/>
      <c r="L4391" s="43"/>
      <c r="M4391" s="24"/>
      <c r="N4391" s="6"/>
      <c r="O4391" s="6" t="b">
        <v>0</v>
      </c>
      <c r="P4391" s="6"/>
      <c r="Q4391" s="6"/>
      <c r="R4391" s="6"/>
      <c r="S4391" s="6"/>
      <c r="T4391" s="6"/>
      <c r="U4391" s="6"/>
      <c r="V4391" s="6"/>
      <c r="W4391" s="6"/>
      <c r="X4391" s="6"/>
      <c r="Y4391" s="6"/>
      <c r="Z4391" s="43"/>
      <c r="AA4391" s="43"/>
      <c r="AB4391" s="43" t="s">
        <v>339</v>
      </c>
      <c r="AC4391" s="6" t="s">
        <v>339</v>
      </c>
      <c r="AD4391" s="6"/>
      <c r="AE4391" s="6"/>
      <c r="AF4391" s="6"/>
      <c r="AG4391" s="6"/>
      <c r="AH4391" s="6"/>
      <c r="AI4391" s="6"/>
      <c r="AJ4391" s="6"/>
      <c r="AK4391" s="6"/>
      <c r="AL4391" s="6"/>
      <c r="AM4391" s="6"/>
      <c r="AN4391" s="6"/>
      <c r="AO4391" s="6"/>
      <c r="AP4391" s="6"/>
      <c r="AQ4391" s="6"/>
      <c r="AR4391" s="6"/>
    </row>
    <row r="4392">
      <c r="A4392" s="6"/>
      <c r="B4392" s="6"/>
      <c r="C4392" s="6"/>
      <c r="D4392" s="6"/>
      <c r="E4392" s="6"/>
      <c r="F4392" s="6" t="s">
        <v>96</v>
      </c>
      <c r="G4392" s="6"/>
      <c r="H4392" s="6" t="b">
        <v>0</v>
      </c>
      <c r="I4392" s="6" t="b">
        <v>0</v>
      </c>
      <c r="J4392" s="6" t="b">
        <v>0</v>
      </c>
      <c r="K4392" s="106"/>
      <c r="L4392" s="43"/>
      <c r="M4392" s="24"/>
      <c r="N4392" s="6"/>
      <c r="O4392" s="6" t="b">
        <v>0</v>
      </c>
      <c r="P4392" s="6"/>
      <c r="Q4392" s="6"/>
      <c r="R4392" s="6"/>
      <c r="S4392" s="6"/>
      <c r="T4392" s="6"/>
      <c r="U4392" s="6"/>
      <c r="V4392" s="6"/>
      <c r="W4392" s="6"/>
      <c r="X4392" s="6"/>
      <c r="Y4392" s="6"/>
      <c r="Z4392" s="43"/>
      <c r="AA4392" s="43"/>
      <c r="AB4392" s="43" t="s">
        <v>339</v>
      </c>
      <c r="AC4392" s="6" t="s">
        <v>339</v>
      </c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</row>
    <row r="4393">
      <c r="A4393" s="6"/>
      <c r="B4393" s="6"/>
      <c r="C4393" s="6"/>
      <c r="D4393" s="6"/>
      <c r="E4393" s="6"/>
      <c r="F4393" s="6" t="s">
        <v>96</v>
      </c>
      <c r="G4393" s="6"/>
      <c r="H4393" s="6" t="b">
        <v>0</v>
      </c>
      <c r="I4393" s="6" t="b">
        <v>0</v>
      </c>
      <c r="J4393" s="6" t="b">
        <v>0</v>
      </c>
      <c r="K4393" s="106"/>
      <c r="L4393" s="43"/>
      <c r="M4393" s="24"/>
      <c r="N4393" s="6"/>
      <c r="O4393" s="6" t="b">
        <v>0</v>
      </c>
      <c r="P4393" s="6"/>
      <c r="Q4393" s="6"/>
      <c r="R4393" s="6"/>
      <c r="S4393" s="6"/>
      <c r="T4393" s="6"/>
      <c r="U4393" s="6"/>
      <c r="V4393" s="6"/>
      <c r="W4393" s="6"/>
      <c r="X4393" s="6"/>
      <c r="Y4393" s="6"/>
      <c r="Z4393" s="43"/>
      <c r="AA4393" s="43"/>
      <c r="AB4393" s="43" t="s">
        <v>339</v>
      </c>
      <c r="AC4393" s="6" t="s">
        <v>339</v>
      </c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</row>
    <row r="4394">
      <c r="A4394" s="6"/>
      <c r="B4394" s="6"/>
      <c r="C4394" s="6"/>
      <c r="D4394" s="6"/>
      <c r="E4394" s="6"/>
      <c r="F4394" s="6" t="s">
        <v>96</v>
      </c>
      <c r="G4394" s="6"/>
      <c r="H4394" s="6" t="b">
        <v>0</v>
      </c>
      <c r="I4394" s="6" t="b">
        <v>0</v>
      </c>
      <c r="J4394" s="6" t="b">
        <v>0</v>
      </c>
      <c r="K4394" s="106"/>
      <c r="L4394" s="43"/>
      <c r="M4394" s="24"/>
      <c r="N4394" s="6"/>
      <c r="O4394" s="6" t="b">
        <v>0</v>
      </c>
      <c r="P4394" s="6"/>
      <c r="Q4394" s="6"/>
      <c r="R4394" s="6"/>
      <c r="S4394" s="6"/>
      <c r="T4394" s="6"/>
      <c r="U4394" s="6"/>
      <c r="V4394" s="6"/>
      <c r="W4394" s="6"/>
      <c r="X4394" s="6"/>
      <c r="Y4394" s="6"/>
      <c r="Z4394" s="43"/>
      <c r="AA4394" s="43"/>
      <c r="AB4394" s="43" t="s">
        <v>339</v>
      </c>
      <c r="AC4394" s="6" t="s">
        <v>339</v>
      </c>
      <c r="AD4394" s="6"/>
      <c r="AE4394" s="6"/>
      <c r="AF4394" s="6"/>
      <c r="AG4394" s="6"/>
      <c r="AH4394" s="6"/>
      <c r="AI4394" s="6"/>
      <c r="AJ4394" s="6"/>
      <c r="AK4394" s="6"/>
      <c r="AL4394" s="6"/>
      <c r="AM4394" s="6"/>
      <c r="AN4394" s="6"/>
      <c r="AO4394" s="6"/>
      <c r="AP4394" s="6"/>
      <c r="AQ4394" s="6"/>
      <c r="AR4394" s="6"/>
    </row>
    <row r="4395">
      <c r="A4395" s="6"/>
      <c r="B4395" s="6"/>
      <c r="C4395" s="6"/>
      <c r="D4395" s="6"/>
      <c r="E4395" s="6"/>
      <c r="F4395" s="6" t="s">
        <v>96</v>
      </c>
      <c r="G4395" s="6"/>
      <c r="H4395" s="6" t="b">
        <v>0</v>
      </c>
      <c r="I4395" s="6" t="b">
        <v>0</v>
      </c>
      <c r="J4395" s="6" t="b">
        <v>0</v>
      </c>
      <c r="K4395" s="106"/>
      <c r="L4395" s="43"/>
      <c r="M4395" s="24"/>
      <c r="N4395" s="6"/>
      <c r="O4395" s="6" t="b">
        <v>0</v>
      </c>
      <c r="P4395" s="6"/>
      <c r="Q4395" s="6"/>
      <c r="R4395" s="6"/>
      <c r="S4395" s="6"/>
      <c r="T4395" s="6"/>
      <c r="U4395" s="6"/>
      <c r="V4395" s="6"/>
      <c r="W4395" s="6"/>
      <c r="X4395" s="6"/>
      <c r="Y4395" s="6"/>
      <c r="Z4395" s="43"/>
      <c r="AA4395" s="43"/>
      <c r="AB4395" s="43" t="s">
        <v>339</v>
      </c>
      <c r="AC4395" s="6" t="s">
        <v>339</v>
      </c>
      <c r="AD4395" s="6"/>
      <c r="AE4395" s="6"/>
      <c r="AF4395" s="6"/>
      <c r="AG4395" s="6"/>
      <c r="AH4395" s="6"/>
      <c r="AI4395" s="6"/>
      <c r="AJ4395" s="6"/>
      <c r="AK4395" s="6"/>
      <c r="AL4395" s="6"/>
      <c r="AM4395" s="6"/>
      <c r="AN4395" s="6"/>
      <c r="AO4395" s="6"/>
      <c r="AP4395" s="6"/>
      <c r="AQ4395" s="6"/>
      <c r="AR4395" s="6"/>
    </row>
    <row r="4396">
      <c r="A4396" s="6"/>
      <c r="B4396" s="6"/>
      <c r="C4396" s="6"/>
      <c r="D4396" s="6"/>
      <c r="E4396" s="6"/>
      <c r="F4396" s="6" t="s">
        <v>96</v>
      </c>
      <c r="G4396" s="6"/>
      <c r="H4396" s="6" t="b">
        <v>0</v>
      </c>
      <c r="I4396" s="6" t="b">
        <v>0</v>
      </c>
      <c r="J4396" s="6" t="b">
        <v>0</v>
      </c>
      <c r="K4396" s="106"/>
      <c r="L4396" s="43"/>
      <c r="M4396" s="24"/>
      <c r="N4396" s="6"/>
      <c r="O4396" s="6" t="b">
        <v>0</v>
      </c>
      <c r="P4396" s="6"/>
      <c r="Q4396" s="6"/>
      <c r="R4396" s="6"/>
      <c r="S4396" s="6"/>
      <c r="T4396" s="6"/>
      <c r="U4396" s="6"/>
      <c r="V4396" s="6"/>
      <c r="W4396" s="6"/>
      <c r="X4396" s="6"/>
      <c r="Y4396" s="6"/>
      <c r="Z4396" s="43"/>
      <c r="AA4396" s="43"/>
      <c r="AB4396" s="43" t="s">
        <v>339</v>
      </c>
      <c r="AC4396" s="6" t="s">
        <v>339</v>
      </c>
      <c r="AD4396" s="6"/>
      <c r="AE4396" s="6"/>
      <c r="AF4396" s="6"/>
      <c r="AG4396" s="6"/>
      <c r="AH4396" s="6"/>
      <c r="AI4396" s="6"/>
      <c r="AJ4396" s="6"/>
      <c r="AK4396" s="6"/>
      <c r="AL4396" s="6"/>
      <c r="AM4396" s="6"/>
      <c r="AN4396" s="6"/>
      <c r="AO4396" s="6"/>
      <c r="AP4396" s="6"/>
      <c r="AQ4396" s="6"/>
      <c r="AR4396" s="6"/>
    </row>
    <row r="4397">
      <c r="A4397" s="6"/>
      <c r="B4397" s="6"/>
      <c r="C4397" s="6"/>
      <c r="D4397" s="6"/>
      <c r="E4397" s="6"/>
      <c r="F4397" s="6" t="s">
        <v>96</v>
      </c>
      <c r="G4397" s="6"/>
      <c r="H4397" s="6" t="b">
        <v>0</v>
      </c>
      <c r="I4397" s="6" t="b">
        <v>0</v>
      </c>
      <c r="J4397" s="6" t="b">
        <v>0</v>
      </c>
      <c r="K4397" s="106"/>
      <c r="L4397" s="43"/>
      <c r="M4397" s="24"/>
      <c r="N4397" s="6"/>
      <c r="O4397" s="6" t="b">
        <v>0</v>
      </c>
      <c r="P4397" s="6"/>
      <c r="Q4397" s="6"/>
      <c r="R4397" s="6"/>
      <c r="S4397" s="6"/>
      <c r="T4397" s="6"/>
      <c r="U4397" s="6"/>
      <c r="V4397" s="6"/>
      <c r="W4397" s="6"/>
      <c r="X4397" s="6"/>
      <c r="Y4397" s="6"/>
      <c r="Z4397" s="43"/>
      <c r="AA4397" s="43"/>
      <c r="AB4397" s="43" t="s">
        <v>339</v>
      </c>
      <c r="AC4397" s="6" t="s">
        <v>339</v>
      </c>
      <c r="AD4397" s="6"/>
      <c r="AE4397" s="6"/>
      <c r="AF4397" s="6"/>
      <c r="AG4397" s="6"/>
      <c r="AH4397" s="6"/>
      <c r="AI4397" s="6"/>
      <c r="AJ4397" s="6"/>
      <c r="AK4397" s="6"/>
      <c r="AL4397" s="6"/>
      <c r="AM4397" s="6"/>
      <c r="AN4397" s="6"/>
      <c r="AO4397" s="6"/>
      <c r="AP4397" s="6"/>
      <c r="AQ4397" s="6"/>
      <c r="AR4397" s="6"/>
    </row>
    <row r="4398">
      <c r="A4398" s="6"/>
      <c r="B4398" s="6"/>
      <c r="C4398" s="6"/>
      <c r="D4398" s="6"/>
      <c r="E4398" s="6"/>
      <c r="F4398" s="6" t="s">
        <v>96</v>
      </c>
      <c r="G4398" s="6"/>
      <c r="H4398" s="6" t="b">
        <v>0</v>
      </c>
      <c r="I4398" s="6" t="b">
        <v>0</v>
      </c>
      <c r="J4398" s="6" t="b">
        <v>0</v>
      </c>
      <c r="K4398" s="106"/>
      <c r="L4398" s="43"/>
      <c r="M4398" s="24"/>
      <c r="N4398" s="6"/>
      <c r="O4398" s="6" t="b">
        <v>0</v>
      </c>
      <c r="P4398" s="6"/>
      <c r="Q4398" s="6"/>
      <c r="R4398" s="6"/>
      <c r="S4398" s="6"/>
      <c r="T4398" s="6"/>
      <c r="U4398" s="6"/>
      <c r="V4398" s="6"/>
      <c r="W4398" s="6"/>
      <c r="X4398" s="6"/>
      <c r="Y4398" s="6"/>
      <c r="Z4398" s="43"/>
      <c r="AA4398" s="43"/>
      <c r="AB4398" s="43" t="s">
        <v>339</v>
      </c>
      <c r="AC4398" s="6" t="s">
        <v>339</v>
      </c>
      <c r="AD4398" s="6"/>
      <c r="AE4398" s="6"/>
      <c r="AF4398" s="6"/>
      <c r="AG4398" s="6"/>
      <c r="AH4398" s="6"/>
      <c r="AI4398" s="6"/>
      <c r="AJ4398" s="6"/>
      <c r="AK4398" s="6"/>
      <c r="AL4398" s="6"/>
      <c r="AM4398" s="6"/>
      <c r="AN4398" s="6"/>
      <c r="AO4398" s="6"/>
      <c r="AP4398" s="6"/>
      <c r="AQ4398" s="6"/>
      <c r="AR4398" s="6"/>
    </row>
    <row r="4399">
      <c r="A4399" s="6"/>
      <c r="B4399" s="6"/>
      <c r="C4399" s="6"/>
      <c r="D4399" s="6"/>
      <c r="E4399" s="6"/>
      <c r="F4399" s="6" t="s">
        <v>96</v>
      </c>
      <c r="G4399" s="6"/>
      <c r="H4399" s="6" t="b">
        <v>0</v>
      </c>
      <c r="I4399" s="6" t="b">
        <v>0</v>
      </c>
      <c r="J4399" s="6" t="b">
        <v>0</v>
      </c>
      <c r="K4399" s="106"/>
      <c r="L4399" s="43"/>
      <c r="M4399" s="24"/>
      <c r="N4399" s="6"/>
      <c r="O4399" s="6" t="b">
        <v>0</v>
      </c>
      <c r="P4399" s="6"/>
      <c r="Q4399" s="6"/>
      <c r="R4399" s="6"/>
      <c r="S4399" s="6"/>
      <c r="T4399" s="6"/>
      <c r="U4399" s="6"/>
      <c r="V4399" s="6"/>
      <c r="W4399" s="6"/>
      <c r="X4399" s="6"/>
      <c r="Y4399" s="6"/>
      <c r="Z4399" s="43"/>
      <c r="AA4399" s="43"/>
      <c r="AB4399" s="43" t="s">
        <v>339</v>
      </c>
      <c r="AC4399" s="6" t="s">
        <v>339</v>
      </c>
      <c r="AD4399" s="6"/>
      <c r="AE4399" s="6"/>
      <c r="AF4399" s="6"/>
      <c r="AG4399" s="6"/>
      <c r="AH4399" s="6"/>
      <c r="AI4399" s="6"/>
      <c r="AJ4399" s="6"/>
      <c r="AK4399" s="6"/>
      <c r="AL4399" s="6"/>
      <c r="AM4399" s="6"/>
      <c r="AN4399" s="6"/>
      <c r="AO4399" s="6"/>
      <c r="AP4399" s="6"/>
      <c r="AQ4399" s="6"/>
      <c r="AR4399" s="6"/>
    </row>
    <row r="4400">
      <c r="A4400" s="6"/>
      <c r="B4400" s="6"/>
      <c r="C4400" s="6"/>
      <c r="D4400" s="6"/>
      <c r="E4400" s="6"/>
      <c r="F4400" s="6" t="s">
        <v>96</v>
      </c>
      <c r="G4400" s="6"/>
      <c r="H4400" s="6" t="b">
        <v>0</v>
      </c>
      <c r="I4400" s="6" t="b">
        <v>0</v>
      </c>
      <c r="J4400" s="6" t="b">
        <v>0</v>
      </c>
      <c r="K4400" s="106"/>
      <c r="L4400" s="43"/>
      <c r="M4400" s="24"/>
      <c r="N4400" s="6"/>
      <c r="O4400" s="6" t="b">
        <v>0</v>
      </c>
      <c r="P4400" s="6"/>
      <c r="Q4400" s="6"/>
      <c r="R4400" s="6"/>
      <c r="S4400" s="6"/>
      <c r="T4400" s="6"/>
      <c r="U4400" s="6"/>
      <c r="V4400" s="6"/>
      <c r="W4400" s="6"/>
      <c r="X4400" s="6"/>
      <c r="Y4400" s="6"/>
      <c r="Z4400" s="43"/>
      <c r="AA4400" s="43"/>
      <c r="AB4400" s="43" t="s">
        <v>339</v>
      </c>
      <c r="AC4400" s="6" t="s">
        <v>339</v>
      </c>
      <c r="AD4400" s="6"/>
      <c r="AE4400" s="6"/>
      <c r="AF4400" s="6"/>
      <c r="AG4400" s="6"/>
      <c r="AH4400" s="6"/>
      <c r="AI4400" s="6"/>
      <c r="AJ4400" s="6"/>
      <c r="AK4400" s="6"/>
      <c r="AL4400" s="6"/>
      <c r="AM4400" s="6"/>
      <c r="AN4400" s="6"/>
      <c r="AO4400" s="6"/>
      <c r="AP4400" s="6"/>
      <c r="AQ4400" s="6"/>
      <c r="AR4400" s="6"/>
    </row>
    <row r="4401">
      <c r="A4401" s="6"/>
      <c r="B4401" s="6"/>
      <c r="C4401" s="6"/>
      <c r="D4401" s="6"/>
      <c r="E4401" s="6"/>
      <c r="F4401" s="6" t="s">
        <v>96</v>
      </c>
      <c r="G4401" s="6"/>
      <c r="H4401" s="6" t="b">
        <v>0</v>
      </c>
      <c r="I4401" s="6" t="b">
        <v>0</v>
      </c>
      <c r="J4401" s="6" t="b">
        <v>0</v>
      </c>
      <c r="K4401" s="106"/>
      <c r="L4401" s="43"/>
      <c r="M4401" s="24"/>
      <c r="N4401" s="6"/>
      <c r="O4401" s="6" t="b">
        <v>0</v>
      </c>
      <c r="P4401" s="6"/>
      <c r="Q4401" s="6"/>
      <c r="R4401" s="6"/>
      <c r="S4401" s="6"/>
      <c r="T4401" s="6"/>
      <c r="U4401" s="6"/>
      <c r="V4401" s="6"/>
      <c r="W4401" s="6"/>
      <c r="X4401" s="6"/>
      <c r="Y4401" s="6"/>
      <c r="Z4401" s="43"/>
      <c r="AA4401" s="43"/>
      <c r="AB4401" s="43" t="s">
        <v>339</v>
      </c>
      <c r="AC4401" s="6" t="s">
        <v>339</v>
      </c>
      <c r="AD4401" s="6"/>
      <c r="AE4401" s="6"/>
      <c r="AF4401" s="6"/>
      <c r="AG4401" s="6"/>
      <c r="AH4401" s="6"/>
      <c r="AI4401" s="6"/>
      <c r="AJ4401" s="6"/>
      <c r="AK4401" s="6"/>
      <c r="AL4401" s="6"/>
      <c r="AM4401" s="6"/>
      <c r="AN4401" s="6"/>
      <c r="AO4401" s="6"/>
      <c r="AP4401" s="6"/>
      <c r="AQ4401" s="6"/>
      <c r="AR4401" s="6"/>
    </row>
    <row r="4402">
      <c r="A4402" s="6"/>
      <c r="B4402" s="6"/>
      <c r="C4402" s="6"/>
      <c r="D4402" s="6"/>
      <c r="E4402" s="6"/>
      <c r="F4402" s="6" t="s">
        <v>96</v>
      </c>
      <c r="G4402" s="6"/>
      <c r="H4402" s="6" t="b">
        <v>0</v>
      </c>
      <c r="I4402" s="6" t="b">
        <v>0</v>
      </c>
      <c r="J4402" s="6" t="b">
        <v>0</v>
      </c>
      <c r="K4402" s="106"/>
      <c r="L4402" s="43"/>
      <c r="M4402" s="24"/>
      <c r="N4402" s="6"/>
      <c r="O4402" s="6" t="b">
        <v>0</v>
      </c>
      <c r="P4402" s="6"/>
      <c r="Q4402" s="6"/>
      <c r="R4402" s="6"/>
      <c r="S4402" s="6"/>
      <c r="T4402" s="6"/>
      <c r="U4402" s="6"/>
      <c r="V4402" s="6"/>
      <c r="W4402" s="6"/>
      <c r="X4402" s="6"/>
      <c r="Y4402" s="6"/>
      <c r="Z4402" s="43"/>
      <c r="AA4402" s="43"/>
      <c r="AB4402" s="43" t="s">
        <v>339</v>
      </c>
      <c r="AC4402" s="6" t="s">
        <v>339</v>
      </c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6"/>
      <c r="AO4402" s="6"/>
      <c r="AP4402" s="6"/>
      <c r="AQ4402" s="6"/>
      <c r="AR4402" s="6"/>
    </row>
    <row r="4403">
      <c r="A4403" s="6"/>
      <c r="B4403" s="6"/>
      <c r="C4403" s="6"/>
      <c r="D4403" s="6"/>
      <c r="E4403" s="6"/>
      <c r="F4403" s="6" t="s">
        <v>96</v>
      </c>
      <c r="G4403" s="6"/>
      <c r="H4403" s="6" t="b">
        <v>0</v>
      </c>
      <c r="I4403" s="6" t="b">
        <v>0</v>
      </c>
      <c r="J4403" s="6" t="b">
        <v>0</v>
      </c>
      <c r="K4403" s="106"/>
      <c r="L4403" s="43"/>
      <c r="M4403" s="24"/>
      <c r="N4403" s="6"/>
      <c r="O4403" s="6" t="b">
        <v>0</v>
      </c>
      <c r="P4403" s="6"/>
      <c r="Q4403" s="6"/>
      <c r="R4403" s="6"/>
      <c r="S4403" s="6"/>
      <c r="T4403" s="6"/>
      <c r="U4403" s="6"/>
      <c r="V4403" s="6"/>
      <c r="W4403" s="6"/>
      <c r="X4403" s="6"/>
      <c r="Y4403" s="6"/>
      <c r="Z4403" s="43"/>
      <c r="AA4403" s="43"/>
      <c r="AB4403" s="43" t="s">
        <v>339</v>
      </c>
      <c r="AC4403" s="6" t="s">
        <v>339</v>
      </c>
      <c r="AD4403" s="6"/>
      <c r="AE4403" s="6"/>
      <c r="AF4403" s="6"/>
      <c r="AG4403" s="6"/>
      <c r="AH4403" s="6"/>
      <c r="AI4403" s="6"/>
      <c r="AJ4403" s="6"/>
      <c r="AK4403" s="6"/>
      <c r="AL4403" s="6"/>
      <c r="AM4403" s="6"/>
      <c r="AN4403" s="6"/>
      <c r="AO4403" s="6"/>
      <c r="AP4403" s="6"/>
      <c r="AQ4403" s="6"/>
      <c r="AR4403" s="6"/>
    </row>
    <row r="4404">
      <c r="A4404" s="6"/>
      <c r="B4404" s="6"/>
      <c r="C4404" s="6"/>
      <c r="D4404" s="6"/>
      <c r="E4404" s="6"/>
      <c r="F4404" s="6" t="s">
        <v>96</v>
      </c>
      <c r="G4404" s="6"/>
      <c r="H4404" s="6" t="b">
        <v>0</v>
      </c>
      <c r="I4404" s="6" t="b">
        <v>0</v>
      </c>
      <c r="J4404" s="6" t="b">
        <v>0</v>
      </c>
      <c r="K4404" s="106"/>
      <c r="L4404" s="43"/>
      <c r="M4404" s="24"/>
      <c r="N4404" s="6"/>
      <c r="O4404" s="6" t="b">
        <v>0</v>
      </c>
      <c r="P4404" s="6"/>
      <c r="Q4404" s="6"/>
      <c r="R4404" s="6"/>
      <c r="S4404" s="6"/>
      <c r="T4404" s="6"/>
      <c r="U4404" s="6"/>
      <c r="V4404" s="6"/>
      <c r="W4404" s="6"/>
      <c r="X4404" s="6"/>
      <c r="Y4404" s="6"/>
      <c r="Z4404" s="43"/>
      <c r="AA4404" s="43"/>
      <c r="AB4404" s="43" t="s">
        <v>339</v>
      </c>
      <c r="AC4404" s="6" t="s">
        <v>339</v>
      </c>
      <c r="AD4404" s="6"/>
      <c r="AE4404" s="6"/>
      <c r="AF4404" s="6"/>
      <c r="AG4404" s="6"/>
      <c r="AH4404" s="6"/>
      <c r="AI4404" s="6"/>
      <c r="AJ4404" s="6"/>
      <c r="AK4404" s="6"/>
      <c r="AL4404" s="6"/>
      <c r="AM4404" s="6"/>
      <c r="AN4404" s="6"/>
      <c r="AO4404" s="6"/>
      <c r="AP4404" s="6"/>
      <c r="AQ4404" s="6"/>
      <c r="AR4404" s="6"/>
    </row>
    <row r="4405">
      <c r="A4405" s="6"/>
      <c r="B4405" s="6"/>
      <c r="C4405" s="6"/>
      <c r="D4405" s="6"/>
      <c r="E4405" s="6"/>
      <c r="F4405" s="6" t="s">
        <v>96</v>
      </c>
      <c r="G4405" s="6"/>
      <c r="H4405" s="6" t="b">
        <v>0</v>
      </c>
      <c r="I4405" s="6" t="b">
        <v>0</v>
      </c>
      <c r="J4405" s="6" t="b">
        <v>0</v>
      </c>
      <c r="K4405" s="106"/>
      <c r="L4405" s="43"/>
      <c r="M4405" s="24"/>
      <c r="N4405" s="6"/>
      <c r="O4405" s="6" t="b">
        <v>0</v>
      </c>
      <c r="P4405" s="6"/>
      <c r="Q4405" s="6"/>
      <c r="R4405" s="6"/>
      <c r="S4405" s="6"/>
      <c r="T4405" s="6"/>
      <c r="U4405" s="6"/>
      <c r="V4405" s="6"/>
      <c r="W4405" s="6"/>
      <c r="X4405" s="6"/>
      <c r="Y4405" s="6"/>
      <c r="Z4405" s="43"/>
      <c r="AA4405" s="43"/>
      <c r="AB4405" s="43" t="s">
        <v>339</v>
      </c>
      <c r="AC4405" s="6" t="s">
        <v>339</v>
      </c>
      <c r="AD4405" s="6"/>
      <c r="AE4405" s="6"/>
      <c r="AF4405" s="6"/>
      <c r="AG4405" s="6"/>
      <c r="AH4405" s="6"/>
      <c r="AI4405" s="6"/>
      <c r="AJ4405" s="6"/>
      <c r="AK4405" s="6"/>
      <c r="AL4405" s="6"/>
      <c r="AM4405" s="6"/>
      <c r="AN4405" s="6"/>
      <c r="AO4405" s="6"/>
      <c r="AP4405" s="6"/>
      <c r="AQ4405" s="6"/>
      <c r="AR4405" s="6"/>
    </row>
    <row r="4406">
      <c r="A4406" s="6"/>
      <c r="B4406" s="6"/>
      <c r="C4406" s="6"/>
      <c r="D4406" s="6"/>
      <c r="E4406" s="6"/>
      <c r="F4406" s="6" t="s">
        <v>96</v>
      </c>
      <c r="G4406" s="6"/>
      <c r="H4406" s="6" t="b">
        <v>0</v>
      </c>
      <c r="I4406" s="6" t="b">
        <v>0</v>
      </c>
      <c r="J4406" s="6" t="b">
        <v>0</v>
      </c>
      <c r="K4406" s="106"/>
      <c r="L4406" s="43"/>
      <c r="M4406" s="24"/>
      <c r="N4406" s="6"/>
      <c r="O4406" s="6" t="b">
        <v>0</v>
      </c>
      <c r="P4406" s="6"/>
      <c r="Q4406" s="6"/>
      <c r="R4406" s="6"/>
      <c r="S4406" s="6"/>
      <c r="T4406" s="6"/>
      <c r="U4406" s="6"/>
      <c r="V4406" s="6"/>
      <c r="W4406" s="6"/>
      <c r="X4406" s="6"/>
      <c r="Y4406" s="6"/>
      <c r="Z4406" s="43"/>
      <c r="AA4406" s="43"/>
      <c r="AB4406" s="43" t="s">
        <v>339</v>
      </c>
      <c r="AC4406" s="6" t="s">
        <v>339</v>
      </c>
      <c r="AD4406" s="6"/>
      <c r="AE4406" s="6"/>
      <c r="AF4406" s="6"/>
      <c r="AG4406" s="6"/>
      <c r="AH4406" s="6"/>
      <c r="AI4406" s="6"/>
      <c r="AJ4406" s="6"/>
      <c r="AK4406" s="6"/>
      <c r="AL4406" s="6"/>
      <c r="AM4406" s="6"/>
      <c r="AN4406" s="6"/>
      <c r="AO4406" s="6"/>
      <c r="AP4406" s="6"/>
      <c r="AQ4406" s="6"/>
      <c r="AR4406" s="6"/>
    </row>
    <row r="4407">
      <c r="A4407" s="6"/>
      <c r="B4407" s="6"/>
      <c r="C4407" s="6"/>
      <c r="D4407" s="6"/>
      <c r="E4407" s="6"/>
      <c r="F4407" s="6" t="s">
        <v>96</v>
      </c>
      <c r="G4407" s="6"/>
      <c r="H4407" s="6" t="b">
        <v>0</v>
      </c>
      <c r="I4407" s="6" t="b">
        <v>0</v>
      </c>
      <c r="J4407" s="6" t="b">
        <v>0</v>
      </c>
      <c r="K4407" s="106"/>
      <c r="L4407" s="43"/>
      <c r="M4407" s="24"/>
      <c r="N4407" s="6"/>
      <c r="O4407" s="6" t="b">
        <v>0</v>
      </c>
      <c r="P4407" s="6"/>
      <c r="Q4407" s="6"/>
      <c r="R4407" s="6"/>
      <c r="S4407" s="6"/>
      <c r="T4407" s="6"/>
      <c r="U4407" s="6"/>
      <c r="V4407" s="6"/>
      <c r="W4407" s="6"/>
      <c r="X4407" s="6"/>
      <c r="Y4407" s="6"/>
      <c r="Z4407" s="43"/>
      <c r="AA4407" s="43"/>
      <c r="AB4407" s="43" t="s">
        <v>339</v>
      </c>
      <c r="AC4407" s="6" t="s">
        <v>339</v>
      </c>
      <c r="AD4407" s="6"/>
      <c r="AE4407" s="6"/>
      <c r="AF4407" s="6"/>
      <c r="AG4407" s="6"/>
      <c r="AH4407" s="6"/>
      <c r="AI4407" s="6"/>
      <c r="AJ4407" s="6"/>
      <c r="AK4407" s="6"/>
      <c r="AL4407" s="6"/>
      <c r="AM4407" s="6"/>
      <c r="AN4407" s="6"/>
      <c r="AO4407" s="6"/>
      <c r="AP4407" s="6"/>
      <c r="AQ4407" s="6"/>
      <c r="AR4407" s="6"/>
    </row>
    <row r="4408">
      <c r="A4408" s="6"/>
      <c r="B4408" s="6"/>
      <c r="C4408" s="6"/>
      <c r="D4408" s="6"/>
      <c r="E4408" s="6"/>
      <c r="F4408" s="6" t="s">
        <v>96</v>
      </c>
      <c r="G4408" s="6"/>
      <c r="H4408" s="6" t="b">
        <v>0</v>
      </c>
      <c r="I4408" s="6" t="b">
        <v>0</v>
      </c>
      <c r="J4408" s="6" t="b">
        <v>0</v>
      </c>
      <c r="K4408" s="106"/>
      <c r="L4408" s="43"/>
      <c r="M4408" s="24"/>
      <c r="N4408" s="6"/>
      <c r="O4408" s="6" t="b">
        <v>0</v>
      </c>
      <c r="P4408" s="6"/>
      <c r="Q4408" s="6"/>
      <c r="R4408" s="6"/>
      <c r="S4408" s="6"/>
      <c r="T4408" s="6"/>
      <c r="U4408" s="6"/>
      <c r="V4408" s="6"/>
      <c r="W4408" s="6"/>
      <c r="X4408" s="6"/>
      <c r="Y4408" s="6"/>
      <c r="Z4408" s="43"/>
      <c r="AA4408" s="43"/>
      <c r="AB4408" s="43" t="s">
        <v>339</v>
      </c>
      <c r="AC4408" s="6" t="s">
        <v>339</v>
      </c>
      <c r="AD4408" s="6"/>
      <c r="AE4408" s="6"/>
      <c r="AF4408" s="6"/>
      <c r="AG4408" s="6"/>
      <c r="AH4408" s="6"/>
      <c r="AI4408" s="6"/>
      <c r="AJ4408" s="6"/>
      <c r="AK4408" s="6"/>
      <c r="AL4408" s="6"/>
      <c r="AM4408" s="6"/>
      <c r="AN4408" s="6"/>
      <c r="AO4408" s="6"/>
      <c r="AP4408" s="6"/>
      <c r="AQ4408" s="6"/>
      <c r="AR4408" s="6"/>
    </row>
    <row r="4409">
      <c r="A4409" s="6"/>
      <c r="B4409" s="6"/>
      <c r="C4409" s="6"/>
      <c r="D4409" s="6"/>
      <c r="E4409" s="6"/>
      <c r="F4409" s="6" t="s">
        <v>96</v>
      </c>
      <c r="G4409" s="6"/>
      <c r="H4409" s="6" t="b">
        <v>0</v>
      </c>
      <c r="I4409" s="6" t="b">
        <v>0</v>
      </c>
      <c r="J4409" s="6" t="b">
        <v>0</v>
      </c>
      <c r="K4409" s="106"/>
      <c r="L4409" s="43"/>
      <c r="M4409" s="24"/>
      <c r="N4409" s="6"/>
      <c r="O4409" s="6" t="b">
        <v>0</v>
      </c>
      <c r="P4409" s="6"/>
      <c r="Q4409" s="6"/>
      <c r="R4409" s="6"/>
      <c r="S4409" s="6"/>
      <c r="T4409" s="6"/>
      <c r="U4409" s="6"/>
      <c r="V4409" s="6"/>
      <c r="W4409" s="6"/>
      <c r="X4409" s="6"/>
      <c r="Y4409" s="6"/>
      <c r="Z4409" s="43"/>
      <c r="AA4409" s="43"/>
      <c r="AB4409" s="43" t="s">
        <v>339</v>
      </c>
      <c r="AC4409" s="6" t="s">
        <v>339</v>
      </c>
      <c r="AD4409" s="6"/>
      <c r="AE4409" s="6"/>
      <c r="AF4409" s="6"/>
      <c r="AG4409" s="6"/>
      <c r="AH4409" s="6"/>
      <c r="AI4409" s="6"/>
      <c r="AJ4409" s="6"/>
      <c r="AK4409" s="6"/>
      <c r="AL4409" s="6"/>
      <c r="AM4409" s="6"/>
      <c r="AN4409" s="6"/>
      <c r="AO4409" s="6"/>
      <c r="AP4409" s="6"/>
      <c r="AQ4409" s="6"/>
      <c r="AR4409" s="6"/>
    </row>
    <row r="4410">
      <c r="A4410" s="6"/>
      <c r="B4410" s="6"/>
      <c r="C4410" s="6"/>
      <c r="D4410" s="6"/>
      <c r="E4410" s="6"/>
      <c r="F4410" s="6" t="s">
        <v>96</v>
      </c>
      <c r="G4410" s="6"/>
      <c r="H4410" s="6" t="b">
        <v>0</v>
      </c>
      <c r="I4410" s="6" t="b">
        <v>0</v>
      </c>
      <c r="J4410" s="6" t="b">
        <v>0</v>
      </c>
      <c r="K4410" s="106"/>
      <c r="L4410" s="43"/>
      <c r="M4410" s="24"/>
      <c r="N4410" s="6"/>
      <c r="O4410" s="6" t="b">
        <v>0</v>
      </c>
      <c r="P4410" s="6"/>
      <c r="Q4410" s="6"/>
      <c r="R4410" s="6"/>
      <c r="S4410" s="6"/>
      <c r="T4410" s="6"/>
      <c r="U4410" s="6"/>
      <c r="V4410" s="6"/>
      <c r="W4410" s="6"/>
      <c r="X4410" s="6"/>
      <c r="Y4410" s="6"/>
      <c r="Z4410" s="43"/>
      <c r="AA4410" s="43"/>
      <c r="AB4410" s="43" t="s">
        <v>339</v>
      </c>
      <c r="AC4410" s="6" t="s">
        <v>339</v>
      </c>
      <c r="AD4410" s="6"/>
      <c r="AE4410" s="6"/>
      <c r="AF4410" s="6"/>
      <c r="AG4410" s="6"/>
      <c r="AH4410" s="6"/>
      <c r="AI4410" s="6"/>
      <c r="AJ4410" s="6"/>
      <c r="AK4410" s="6"/>
      <c r="AL4410" s="6"/>
      <c r="AM4410" s="6"/>
      <c r="AN4410" s="6"/>
      <c r="AO4410" s="6"/>
      <c r="AP4410" s="6"/>
      <c r="AQ4410" s="6"/>
      <c r="AR4410" s="6"/>
    </row>
    <row r="4411">
      <c r="A4411" s="6"/>
      <c r="B4411" s="6"/>
      <c r="C4411" s="6"/>
      <c r="D4411" s="6"/>
      <c r="E4411" s="6"/>
      <c r="F4411" s="6" t="s">
        <v>96</v>
      </c>
      <c r="G4411" s="6"/>
      <c r="H4411" s="6" t="b">
        <v>0</v>
      </c>
      <c r="I4411" s="6" t="b">
        <v>0</v>
      </c>
      <c r="J4411" s="6" t="b">
        <v>0</v>
      </c>
      <c r="K4411" s="106"/>
      <c r="L4411" s="43"/>
      <c r="M4411" s="24"/>
      <c r="N4411" s="6"/>
      <c r="O4411" s="6" t="b">
        <v>0</v>
      </c>
      <c r="P4411" s="6"/>
      <c r="Q4411" s="6"/>
      <c r="R4411" s="6"/>
      <c r="S4411" s="6"/>
      <c r="T4411" s="6"/>
      <c r="U4411" s="6"/>
      <c r="V4411" s="6"/>
      <c r="W4411" s="6"/>
      <c r="X4411" s="6"/>
      <c r="Y4411" s="6"/>
      <c r="Z4411" s="43"/>
      <c r="AA4411" s="43"/>
      <c r="AB4411" s="43" t="s">
        <v>339</v>
      </c>
      <c r="AC4411" s="6" t="s">
        <v>339</v>
      </c>
      <c r="AD4411" s="6"/>
      <c r="AE4411" s="6"/>
      <c r="AF4411" s="6"/>
      <c r="AG4411" s="6"/>
      <c r="AH4411" s="6"/>
      <c r="AI4411" s="6"/>
      <c r="AJ4411" s="6"/>
      <c r="AK4411" s="6"/>
      <c r="AL4411" s="6"/>
      <c r="AM4411" s="6"/>
      <c r="AN4411" s="6"/>
      <c r="AO4411" s="6"/>
      <c r="AP4411" s="6"/>
      <c r="AQ4411" s="6"/>
      <c r="AR4411" s="6"/>
    </row>
    <row r="4412">
      <c r="A4412" s="6"/>
      <c r="B4412" s="6"/>
      <c r="C4412" s="6"/>
      <c r="D4412" s="6"/>
      <c r="E4412" s="6"/>
      <c r="F4412" s="6" t="s">
        <v>96</v>
      </c>
      <c r="G4412" s="6"/>
      <c r="H4412" s="6" t="b">
        <v>0</v>
      </c>
      <c r="I4412" s="6" t="b">
        <v>0</v>
      </c>
      <c r="J4412" s="6" t="b">
        <v>0</v>
      </c>
      <c r="K4412" s="106"/>
      <c r="L4412" s="43"/>
      <c r="M4412" s="24"/>
      <c r="N4412" s="6"/>
      <c r="O4412" s="6" t="b">
        <v>0</v>
      </c>
      <c r="P4412" s="6"/>
      <c r="Q4412" s="6"/>
      <c r="R4412" s="6"/>
      <c r="S4412" s="6"/>
      <c r="T4412" s="6"/>
      <c r="U4412" s="6"/>
      <c r="V4412" s="6"/>
      <c r="W4412" s="6"/>
      <c r="X4412" s="6"/>
      <c r="Y4412" s="6"/>
      <c r="Z4412" s="43"/>
      <c r="AA4412" s="43"/>
      <c r="AB4412" s="43" t="s">
        <v>339</v>
      </c>
      <c r="AC4412" s="6" t="s">
        <v>339</v>
      </c>
      <c r="AD4412" s="6"/>
      <c r="AE4412" s="6"/>
      <c r="AF4412" s="6"/>
      <c r="AG4412" s="6"/>
      <c r="AH4412" s="6"/>
      <c r="AI4412" s="6"/>
      <c r="AJ4412" s="6"/>
      <c r="AK4412" s="6"/>
      <c r="AL4412" s="6"/>
      <c r="AM4412" s="6"/>
      <c r="AN4412" s="6"/>
      <c r="AO4412" s="6"/>
      <c r="AP4412" s="6"/>
      <c r="AQ4412" s="6"/>
      <c r="AR4412" s="6"/>
    </row>
    <row r="4413">
      <c r="A4413" s="6"/>
      <c r="B4413" s="6"/>
      <c r="C4413" s="6"/>
      <c r="D4413" s="6"/>
      <c r="E4413" s="6"/>
      <c r="F4413" s="6" t="s">
        <v>96</v>
      </c>
      <c r="G4413" s="6"/>
      <c r="H4413" s="6" t="b">
        <v>0</v>
      </c>
      <c r="I4413" s="6" t="b">
        <v>0</v>
      </c>
      <c r="J4413" s="6" t="b">
        <v>0</v>
      </c>
      <c r="K4413" s="106"/>
      <c r="L4413" s="43"/>
      <c r="M4413" s="24"/>
      <c r="N4413" s="6"/>
      <c r="O4413" s="6" t="b">
        <v>0</v>
      </c>
      <c r="P4413" s="6"/>
      <c r="Q4413" s="6"/>
      <c r="R4413" s="6"/>
      <c r="S4413" s="6"/>
      <c r="T4413" s="6"/>
      <c r="U4413" s="6"/>
      <c r="V4413" s="6"/>
      <c r="W4413" s="6"/>
      <c r="X4413" s="6"/>
      <c r="Y4413" s="6"/>
      <c r="Z4413" s="43"/>
      <c r="AA4413" s="43"/>
      <c r="AB4413" s="43" t="s">
        <v>339</v>
      </c>
      <c r="AC4413" s="6" t="s">
        <v>339</v>
      </c>
      <c r="AD4413" s="6"/>
      <c r="AE4413" s="6"/>
      <c r="AF4413" s="6"/>
      <c r="AG4413" s="6"/>
      <c r="AH4413" s="6"/>
      <c r="AI4413" s="6"/>
      <c r="AJ4413" s="6"/>
      <c r="AK4413" s="6"/>
      <c r="AL4413" s="6"/>
      <c r="AM4413" s="6"/>
      <c r="AN4413" s="6"/>
      <c r="AO4413" s="6"/>
      <c r="AP4413" s="6"/>
      <c r="AQ4413" s="6"/>
      <c r="AR4413" s="6"/>
    </row>
    <row r="4414">
      <c r="A4414" s="6"/>
      <c r="B4414" s="6"/>
      <c r="C4414" s="6"/>
      <c r="D4414" s="6"/>
      <c r="E4414" s="6"/>
      <c r="F4414" s="6" t="s">
        <v>96</v>
      </c>
      <c r="G4414" s="6"/>
      <c r="H4414" s="6" t="b">
        <v>0</v>
      </c>
      <c r="I4414" s="6" t="b">
        <v>0</v>
      </c>
      <c r="J4414" s="6" t="b">
        <v>0</v>
      </c>
      <c r="K4414" s="106"/>
      <c r="L4414" s="43"/>
      <c r="M4414" s="24"/>
      <c r="N4414" s="6"/>
      <c r="O4414" s="6" t="b">
        <v>0</v>
      </c>
      <c r="P4414" s="6"/>
      <c r="Q4414" s="6"/>
      <c r="R4414" s="6"/>
      <c r="S4414" s="6"/>
      <c r="T4414" s="6"/>
      <c r="U4414" s="6"/>
      <c r="V4414" s="6"/>
      <c r="W4414" s="6"/>
      <c r="X4414" s="6"/>
      <c r="Y4414" s="6"/>
      <c r="Z4414" s="43"/>
      <c r="AA4414" s="43"/>
      <c r="AB4414" s="43" t="s">
        <v>339</v>
      </c>
      <c r="AC4414" s="6" t="s">
        <v>339</v>
      </c>
      <c r="AD4414" s="6"/>
      <c r="AE4414" s="6"/>
      <c r="AF4414" s="6"/>
      <c r="AG4414" s="6"/>
      <c r="AH4414" s="6"/>
      <c r="AI4414" s="6"/>
      <c r="AJ4414" s="6"/>
      <c r="AK4414" s="6"/>
      <c r="AL4414" s="6"/>
      <c r="AM4414" s="6"/>
      <c r="AN4414" s="6"/>
      <c r="AO4414" s="6"/>
      <c r="AP4414" s="6"/>
      <c r="AQ4414" s="6"/>
      <c r="AR4414" s="6"/>
    </row>
    <row r="4415">
      <c r="A4415" s="6"/>
      <c r="B4415" s="6"/>
      <c r="C4415" s="6"/>
      <c r="D4415" s="6"/>
      <c r="E4415" s="6"/>
      <c r="F4415" s="6" t="s">
        <v>96</v>
      </c>
      <c r="G4415" s="6"/>
      <c r="H4415" s="6" t="b">
        <v>0</v>
      </c>
      <c r="I4415" s="6" t="b">
        <v>0</v>
      </c>
      <c r="J4415" s="6" t="b">
        <v>0</v>
      </c>
      <c r="K4415" s="106"/>
      <c r="L4415" s="43"/>
      <c r="M4415" s="24"/>
      <c r="N4415" s="6"/>
      <c r="O4415" s="6" t="b">
        <v>0</v>
      </c>
      <c r="P4415" s="6"/>
      <c r="Q4415" s="6"/>
      <c r="R4415" s="6"/>
      <c r="S4415" s="6"/>
      <c r="T4415" s="6"/>
      <c r="U4415" s="6"/>
      <c r="V4415" s="6"/>
      <c r="W4415" s="6"/>
      <c r="X4415" s="6"/>
      <c r="Y4415" s="6"/>
      <c r="Z4415" s="43"/>
      <c r="AA4415" s="43"/>
      <c r="AB4415" s="43" t="s">
        <v>339</v>
      </c>
      <c r="AC4415" s="6" t="s">
        <v>339</v>
      </c>
      <c r="AD4415" s="6"/>
      <c r="AE4415" s="6"/>
      <c r="AF4415" s="6"/>
      <c r="AG4415" s="6"/>
      <c r="AH4415" s="6"/>
      <c r="AI4415" s="6"/>
      <c r="AJ4415" s="6"/>
      <c r="AK4415" s="6"/>
      <c r="AL4415" s="6"/>
      <c r="AM4415" s="6"/>
      <c r="AN4415" s="6"/>
      <c r="AO4415" s="6"/>
      <c r="AP4415" s="6"/>
      <c r="AQ4415" s="6"/>
      <c r="AR4415" s="6"/>
    </row>
    <row r="4416">
      <c r="A4416" s="6"/>
      <c r="B4416" s="6"/>
      <c r="C4416" s="6"/>
      <c r="D4416" s="6"/>
      <c r="E4416" s="6"/>
      <c r="F4416" s="6" t="s">
        <v>96</v>
      </c>
      <c r="G4416" s="6"/>
      <c r="H4416" s="6" t="b">
        <v>0</v>
      </c>
      <c r="I4416" s="6" t="b">
        <v>0</v>
      </c>
      <c r="J4416" s="6" t="b">
        <v>0</v>
      </c>
      <c r="K4416" s="106"/>
      <c r="L4416" s="43"/>
      <c r="M4416" s="24"/>
      <c r="N4416" s="6"/>
      <c r="O4416" s="6" t="b">
        <v>0</v>
      </c>
      <c r="P4416" s="6"/>
      <c r="Q4416" s="6"/>
      <c r="R4416" s="6"/>
      <c r="S4416" s="6"/>
      <c r="T4416" s="6"/>
      <c r="U4416" s="6"/>
      <c r="V4416" s="6"/>
      <c r="W4416" s="6"/>
      <c r="X4416" s="6"/>
      <c r="Y4416" s="6"/>
      <c r="Z4416" s="43"/>
      <c r="AA4416" s="43"/>
      <c r="AB4416" s="43" t="s">
        <v>339</v>
      </c>
      <c r="AC4416" s="6" t="s">
        <v>339</v>
      </c>
      <c r="AD4416" s="6"/>
      <c r="AE4416" s="6"/>
      <c r="AF4416" s="6"/>
      <c r="AG4416" s="6"/>
      <c r="AH4416" s="6"/>
      <c r="AI4416" s="6"/>
      <c r="AJ4416" s="6"/>
      <c r="AK4416" s="6"/>
      <c r="AL4416" s="6"/>
      <c r="AM4416" s="6"/>
      <c r="AN4416" s="6"/>
      <c r="AO4416" s="6"/>
      <c r="AP4416" s="6"/>
      <c r="AQ4416" s="6"/>
      <c r="AR4416" s="6"/>
    </row>
    <row r="4417">
      <c r="A4417" s="6"/>
      <c r="B4417" s="6"/>
      <c r="C4417" s="6"/>
      <c r="D4417" s="6"/>
      <c r="E4417" s="6"/>
      <c r="F4417" s="6" t="s">
        <v>96</v>
      </c>
      <c r="G4417" s="6"/>
      <c r="H4417" s="6" t="b">
        <v>0</v>
      </c>
      <c r="I4417" s="6" t="b">
        <v>0</v>
      </c>
      <c r="J4417" s="6" t="b">
        <v>0</v>
      </c>
      <c r="K4417" s="106"/>
      <c r="L4417" s="43"/>
      <c r="M4417" s="24"/>
      <c r="N4417" s="6"/>
      <c r="O4417" s="6" t="b">
        <v>0</v>
      </c>
      <c r="P4417" s="6"/>
      <c r="Q4417" s="6"/>
      <c r="R4417" s="6"/>
      <c r="S4417" s="6"/>
      <c r="T4417" s="6"/>
      <c r="U4417" s="6"/>
      <c r="V4417" s="6"/>
      <c r="W4417" s="6"/>
      <c r="X4417" s="6"/>
      <c r="Y4417" s="6"/>
      <c r="Z4417" s="43"/>
      <c r="AA4417" s="43"/>
      <c r="AB4417" s="43" t="s">
        <v>339</v>
      </c>
      <c r="AC4417" s="6" t="s">
        <v>339</v>
      </c>
      <c r="AD4417" s="6"/>
      <c r="AE4417" s="6"/>
      <c r="AF4417" s="6"/>
      <c r="AG4417" s="6"/>
      <c r="AH4417" s="6"/>
      <c r="AI4417" s="6"/>
      <c r="AJ4417" s="6"/>
      <c r="AK4417" s="6"/>
      <c r="AL4417" s="6"/>
      <c r="AM4417" s="6"/>
      <c r="AN4417" s="6"/>
      <c r="AO4417" s="6"/>
      <c r="AP4417" s="6"/>
      <c r="AQ4417" s="6"/>
      <c r="AR4417" s="6"/>
    </row>
    <row r="4418">
      <c r="A4418" s="6"/>
      <c r="B4418" s="6"/>
      <c r="C4418" s="6"/>
      <c r="D4418" s="6"/>
      <c r="E4418" s="6"/>
      <c r="F4418" s="6" t="s">
        <v>96</v>
      </c>
      <c r="G4418" s="6"/>
      <c r="H4418" s="6" t="b">
        <v>0</v>
      </c>
      <c r="I4418" s="6" t="b">
        <v>0</v>
      </c>
      <c r="J4418" s="6" t="b">
        <v>0</v>
      </c>
      <c r="K4418" s="106"/>
      <c r="L4418" s="43"/>
      <c r="M4418" s="24"/>
      <c r="N4418" s="6"/>
      <c r="O4418" s="6" t="b">
        <v>0</v>
      </c>
      <c r="P4418" s="6"/>
      <c r="Q4418" s="6"/>
      <c r="R4418" s="6"/>
      <c r="S4418" s="6"/>
      <c r="T4418" s="6"/>
      <c r="U4418" s="6"/>
      <c r="V4418" s="6"/>
      <c r="W4418" s="6"/>
      <c r="X4418" s="6"/>
      <c r="Y4418" s="6"/>
      <c r="Z4418" s="43"/>
      <c r="AA4418" s="43"/>
      <c r="AB4418" s="43" t="s">
        <v>339</v>
      </c>
      <c r="AC4418" s="6" t="s">
        <v>339</v>
      </c>
      <c r="AD4418" s="6"/>
      <c r="AE4418" s="6"/>
      <c r="AF4418" s="6"/>
      <c r="AG4418" s="6"/>
      <c r="AH4418" s="6"/>
      <c r="AI4418" s="6"/>
      <c r="AJ4418" s="6"/>
      <c r="AK4418" s="6"/>
      <c r="AL4418" s="6"/>
      <c r="AM4418" s="6"/>
      <c r="AN4418" s="6"/>
      <c r="AO4418" s="6"/>
      <c r="AP4418" s="6"/>
      <c r="AQ4418" s="6"/>
      <c r="AR4418" s="6"/>
    </row>
    <row r="4419">
      <c r="A4419" s="6"/>
      <c r="B4419" s="6"/>
      <c r="C4419" s="6"/>
      <c r="D4419" s="6"/>
      <c r="E4419" s="6"/>
      <c r="F4419" s="6" t="s">
        <v>96</v>
      </c>
      <c r="G4419" s="6"/>
      <c r="H4419" s="6" t="b">
        <v>0</v>
      </c>
      <c r="I4419" s="6" t="b">
        <v>0</v>
      </c>
      <c r="J4419" s="6" t="b">
        <v>0</v>
      </c>
      <c r="K4419" s="106"/>
      <c r="L4419" s="43"/>
      <c r="M4419" s="24"/>
      <c r="N4419" s="6"/>
      <c r="O4419" s="6" t="b">
        <v>0</v>
      </c>
      <c r="P4419" s="6"/>
      <c r="Q4419" s="6"/>
      <c r="R4419" s="6"/>
      <c r="S4419" s="6"/>
      <c r="T4419" s="6"/>
      <c r="U4419" s="6"/>
      <c r="V4419" s="6"/>
      <c r="W4419" s="6"/>
      <c r="X4419" s="6"/>
      <c r="Y4419" s="6"/>
      <c r="Z4419" s="43"/>
      <c r="AA4419" s="43"/>
      <c r="AB4419" s="43" t="s">
        <v>339</v>
      </c>
      <c r="AC4419" s="6" t="s">
        <v>339</v>
      </c>
      <c r="AD4419" s="6"/>
      <c r="AE4419" s="6"/>
      <c r="AF4419" s="6"/>
      <c r="AG4419" s="6"/>
      <c r="AH4419" s="6"/>
      <c r="AI4419" s="6"/>
      <c r="AJ4419" s="6"/>
      <c r="AK4419" s="6"/>
      <c r="AL4419" s="6"/>
      <c r="AM4419" s="6"/>
      <c r="AN4419" s="6"/>
      <c r="AO4419" s="6"/>
      <c r="AP4419" s="6"/>
      <c r="AQ4419" s="6"/>
      <c r="AR4419" s="6"/>
    </row>
    <row r="4420">
      <c r="A4420" s="6"/>
      <c r="B4420" s="6"/>
      <c r="C4420" s="6"/>
      <c r="D4420" s="6"/>
      <c r="E4420" s="6"/>
      <c r="F4420" s="6" t="s">
        <v>96</v>
      </c>
      <c r="G4420" s="6"/>
      <c r="H4420" s="6" t="b">
        <v>0</v>
      </c>
      <c r="I4420" s="6" t="b">
        <v>0</v>
      </c>
      <c r="J4420" s="6" t="b">
        <v>0</v>
      </c>
      <c r="K4420" s="106"/>
      <c r="L4420" s="43"/>
      <c r="M4420" s="24"/>
      <c r="N4420" s="6"/>
      <c r="O4420" s="6" t="b">
        <v>0</v>
      </c>
      <c r="P4420" s="6"/>
      <c r="Q4420" s="6"/>
      <c r="R4420" s="6"/>
      <c r="S4420" s="6"/>
      <c r="T4420" s="6"/>
      <c r="U4420" s="6"/>
      <c r="V4420" s="6"/>
      <c r="W4420" s="6"/>
      <c r="X4420" s="6"/>
      <c r="Y4420" s="6"/>
      <c r="Z4420" s="43"/>
      <c r="AA4420" s="43"/>
      <c r="AB4420" s="43" t="s">
        <v>339</v>
      </c>
      <c r="AC4420" s="6" t="s">
        <v>339</v>
      </c>
      <c r="AD4420" s="6"/>
      <c r="AE4420" s="6"/>
      <c r="AF4420" s="6"/>
      <c r="AG4420" s="6"/>
      <c r="AH4420" s="6"/>
      <c r="AI4420" s="6"/>
      <c r="AJ4420" s="6"/>
      <c r="AK4420" s="6"/>
      <c r="AL4420" s="6"/>
      <c r="AM4420" s="6"/>
      <c r="AN4420" s="6"/>
      <c r="AO4420" s="6"/>
      <c r="AP4420" s="6"/>
      <c r="AQ4420" s="6"/>
      <c r="AR4420" s="6"/>
    </row>
    <row r="4421">
      <c r="A4421" s="6"/>
      <c r="B4421" s="6"/>
      <c r="C4421" s="6"/>
      <c r="D4421" s="6"/>
      <c r="E4421" s="6"/>
      <c r="F4421" s="6" t="s">
        <v>96</v>
      </c>
      <c r="G4421" s="6"/>
      <c r="H4421" s="6" t="b">
        <v>0</v>
      </c>
      <c r="I4421" s="6" t="b">
        <v>0</v>
      </c>
      <c r="J4421" s="6" t="b">
        <v>0</v>
      </c>
      <c r="K4421" s="106"/>
      <c r="L4421" s="43"/>
      <c r="M4421" s="24"/>
      <c r="N4421" s="6"/>
      <c r="O4421" s="6" t="b">
        <v>0</v>
      </c>
      <c r="P4421" s="6"/>
      <c r="Q4421" s="6"/>
      <c r="R4421" s="6"/>
      <c r="S4421" s="6"/>
      <c r="T4421" s="6"/>
      <c r="U4421" s="6"/>
      <c r="V4421" s="6"/>
      <c r="W4421" s="6"/>
      <c r="X4421" s="6"/>
      <c r="Y4421" s="6"/>
      <c r="Z4421" s="43"/>
      <c r="AA4421" s="43"/>
      <c r="AB4421" s="43" t="s">
        <v>339</v>
      </c>
      <c r="AC4421" s="6" t="s">
        <v>339</v>
      </c>
      <c r="AD4421" s="6"/>
      <c r="AE4421" s="6"/>
      <c r="AF4421" s="6"/>
      <c r="AG4421" s="6"/>
      <c r="AH4421" s="6"/>
      <c r="AI4421" s="6"/>
      <c r="AJ4421" s="6"/>
      <c r="AK4421" s="6"/>
      <c r="AL4421" s="6"/>
      <c r="AM4421" s="6"/>
      <c r="AN4421" s="6"/>
      <c r="AO4421" s="6"/>
      <c r="AP4421" s="6"/>
      <c r="AQ4421" s="6"/>
      <c r="AR4421" s="6"/>
    </row>
    <row r="4422">
      <c r="A4422" s="6"/>
      <c r="B4422" s="6"/>
      <c r="C4422" s="6"/>
      <c r="D4422" s="6"/>
      <c r="E4422" s="6"/>
      <c r="F4422" s="6" t="s">
        <v>96</v>
      </c>
      <c r="G4422" s="6"/>
      <c r="H4422" s="6" t="b">
        <v>0</v>
      </c>
      <c r="I4422" s="6" t="b">
        <v>0</v>
      </c>
      <c r="J4422" s="6" t="b">
        <v>0</v>
      </c>
      <c r="K4422" s="106"/>
      <c r="L4422" s="43"/>
      <c r="M4422" s="24"/>
      <c r="N4422" s="6"/>
      <c r="O4422" s="6" t="b">
        <v>0</v>
      </c>
      <c r="P4422" s="6"/>
      <c r="Q4422" s="6"/>
      <c r="R4422" s="6"/>
      <c r="S4422" s="6"/>
      <c r="T4422" s="6"/>
      <c r="U4422" s="6"/>
      <c r="V4422" s="6"/>
      <c r="W4422" s="6"/>
      <c r="X4422" s="6"/>
      <c r="Y4422" s="6"/>
      <c r="Z4422" s="43"/>
      <c r="AA4422" s="43"/>
      <c r="AB4422" s="43" t="s">
        <v>339</v>
      </c>
      <c r="AC4422" s="6" t="s">
        <v>339</v>
      </c>
      <c r="AD4422" s="6"/>
      <c r="AE4422" s="6"/>
      <c r="AF4422" s="6"/>
      <c r="AG4422" s="6"/>
      <c r="AH4422" s="6"/>
      <c r="AI4422" s="6"/>
      <c r="AJ4422" s="6"/>
      <c r="AK4422" s="6"/>
      <c r="AL4422" s="6"/>
      <c r="AM4422" s="6"/>
      <c r="AN4422" s="6"/>
      <c r="AO4422" s="6"/>
      <c r="AP4422" s="6"/>
      <c r="AQ4422" s="6"/>
      <c r="AR4422" s="6"/>
    </row>
    <row r="4423">
      <c r="A4423" s="6"/>
      <c r="B4423" s="6"/>
      <c r="C4423" s="6"/>
      <c r="D4423" s="6"/>
      <c r="E4423" s="6"/>
      <c r="F4423" s="6" t="s">
        <v>96</v>
      </c>
      <c r="G4423" s="6"/>
      <c r="H4423" s="6" t="b">
        <v>0</v>
      </c>
      <c r="I4423" s="6" t="b">
        <v>0</v>
      </c>
      <c r="J4423" s="6" t="b">
        <v>0</v>
      </c>
      <c r="K4423" s="106"/>
      <c r="L4423" s="43"/>
      <c r="M4423" s="24"/>
      <c r="N4423" s="6"/>
      <c r="O4423" s="6" t="b">
        <v>0</v>
      </c>
      <c r="P4423" s="6"/>
      <c r="Q4423" s="6"/>
      <c r="R4423" s="6"/>
      <c r="S4423" s="6"/>
      <c r="T4423" s="6"/>
      <c r="U4423" s="6"/>
      <c r="V4423" s="6"/>
      <c r="W4423" s="6"/>
      <c r="X4423" s="6"/>
      <c r="Y4423" s="6"/>
      <c r="Z4423" s="43"/>
      <c r="AA4423" s="43"/>
      <c r="AB4423" s="43" t="s">
        <v>339</v>
      </c>
      <c r="AC4423" s="6" t="s">
        <v>339</v>
      </c>
      <c r="AD4423" s="6"/>
      <c r="AE4423" s="6"/>
      <c r="AF4423" s="6"/>
      <c r="AG4423" s="6"/>
      <c r="AH4423" s="6"/>
      <c r="AI4423" s="6"/>
      <c r="AJ4423" s="6"/>
      <c r="AK4423" s="6"/>
      <c r="AL4423" s="6"/>
      <c r="AM4423" s="6"/>
      <c r="AN4423" s="6"/>
      <c r="AO4423" s="6"/>
      <c r="AP4423" s="6"/>
      <c r="AQ4423" s="6"/>
      <c r="AR4423" s="6"/>
    </row>
    <row r="4424">
      <c r="A4424" s="6"/>
      <c r="B4424" s="6"/>
      <c r="C4424" s="6"/>
      <c r="D4424" s="6"/>
      <c r="E4424" s="6"/>
      <c r="F4424" s="6" t="s">
        <v>96</v>
      </c>
      <c r="G4424" s="6"/>
      <c r="H4424" s="6" t="b">
        <v>0</v>
      </c>
      <c r="I4424" s="6" t="b">
        <v>0</v>
      </c>
      <c r="J4424" s="6" t="b">
        <v>0</v>
      </c>
      <c r="K4424" s="106"/>
      <c r="L4424" s="43"/>
      <c r="M4424" s="24"/>
      <c r="N4424" s="6"/>
      <c r="O4424" s="6" t="b">
        <v>0</v>
      </c>
      <c r="P4424" s="6"/>
      <c r="Q4424" s="6"/>
      <c r="R4424" s="6"/>
      <c r="S4424" s="6"/>
      <c r="T4424" s="6"/>
      <c r="U4424" s="6"/>
      <c r="V4424" s="6"/>
      <c r="W4424" s="6"/>
      <c r="X4424" s="6"/>
      <c r="Y4424" s="6"/>
      <c r="Z4424" s="43"/>
      <c r="AA4424" s="43"/>
      <c r="AB4424" s="43" t="s">
        <v>339</v>
      </c>
      <c r="AC4424" s="6" t="s">
        <v>339</v>
      </c>
      <c r="AD4424" s="6"/>
      <c r="AE4424" s="6"/>
      <c r="AF4424" s="6"/>
      <c r="AG4424" s="6"/>
      <c r="AH4424" s="6"/>
      <c r="AI4424" s="6"/>
      <c r="AJ4424" s="6"/>
      <c r="AK4424" s="6"/>
      <c r="AL4424" s="6"/>
      <c r="AM4424" s="6"/>
      <c r="AN4424" s="6"/>
      <c r="AO4424" s="6"/>
      <c r="AP4424" s="6"/>
      <c r="AQ4424" s="6"/>
      <c r="AR4424" s="6"/>
    </row>
    <row r="4425">
      <c r="A4425" s="6"/>
      <c r="B4425" s="6"/>
      <c r="C4425" s="6"/>
      <c r="D4425" s="6"/>
      <c r="E4425" s="6"/>
      <c r="F4425" s="6" t="s">
        <v>96</v>
      </c>
      <c r="G4425" s="6"/>
      <c r="H4425" s="6" t="b">
        <v>0</v>
      </c>
      <c r="I4425" s="6" t="b">
        <v>0</v>
      </c>
      <c r="J4425" s="6" t="b">
        <v>0</v>
      </c>
      <c r="K4425" s="106"/>
      <c r="L4425" s="43"/>
      <c r="M4425" s="24"/>
      <c r="N4425" s="6"/>
      <c r="O4425" s="6" t="b">
        <v>0</v>
      </c>
      <c r="P4425" s="6"/>
      <c r="Q4425" s="6"/>
      <c r="R4425" s="6"/>
      <c r="S4425" s="6"/>
      <c r="T4425" s="6"/>
      <c r="U4425" s="6"/>
      <c r="V4425" s="6"/>
      <c r="W4425" s="6"/>
      <c r="X4425" s="6"/>
      <c r="Y4425" s="6"/>
      <c r="Z4425" s="43"/>
      <c r="AA4425" s="43"/>
      <c r="AB4425" s="43" t="s">
        <v>339</v>
      </c>
      <c r="AC4425" s="6" t="s">
        <v>339</v>
      </c>
      <c r="AD4425" s="6"/>
      <c r="AE4425" s="6"/>
      <c r="AF4425" s="6"/>
      <c r="AG4425" s="6"/>
      <c r="AH4425" s="6"/>
      <c r="AI4425" s="6"/>
      <c r="AJ4425" s="6"/>
      <c r="AK4425" s="6"/>
      <c r="AL4425" s="6"/>
      <c r="AM4425" s="6"/>
      <c r="AN4425" s="6"/>
      <c r="AO4425" s="6"/>
      <c r="AP4425" s="6"/>
      <c r="AQ4425" s="6"/>
      <c r="AR4425" s="6"/>
    </row>
    <row r="4426">
      <c r="A4426" s="6"/>
      <c r="B4426" s="6"/>
      <c r="C4426" s="6"/>
      <c r="D4426" s="6"/>
      <c r="E4426" s="6"/>
      <c r="F4426" s="6" t="s">
        <v>96</v>
      </c>
      <c r="G4426" s="6"/>
      <c r="H4426" s="6" t="b">
        <v>0</v>
      </c>
      <c r="I4426" s="6" t="b">
        <v>0</v>
      </c>
      <c r="J4426" s="6" t="b">
        <v>0</v>
      </c>
      <c r="K4426" s="106"/>
      <c r="L4426" s="43"/>
      <c r="M4426" s="24"/>
      <c r="N4426" s="6"/>
      <c r="O4426" s="6" t="b">
        <v>0</v>
      </c>
      <c r="P4426" s="6"/>
      <c r="Q4426" s="6"/>
      <c r="R4426" s="6"/>
      <c r="S4426" s="6"/>
      <c r="T4426" s="6"/>
      <c r="U4426" s="6"/>
      <c r="V4426" s="6"/>
      <c r="W4426" s="6"/>
      <c r="X4426" s="6"/>
      <c r="Y4426" s="6"/>
      <c r="Z4426" s="43"/>
      <c r="AA4426" s="43"/>
      <c r="AB4426" s="43" t="s">
        <v>339</v>
      </c>
      <c r="AC4426" s="6" t="s">
        <v>339</v>
      </c>
      <c r="AD4426" s="6"/>
      <c r="AE4426" s="6"/>
      <c r="AF4426" s="6"/>
      <c r="AG4426" s="6"/>
      <c r="AH4426" s="6"/>
      <c r="AI4426" s="6"/>
      <c r="AJ4426" s="6"/>
      <c r="AK4426" s="6"/>
      <c r="AL4426" s="6"/>
      <c r="AM4426" s="6"/>
      <c r="AN4426" s="6"/>
      <c r="AO4426" s="6"/>
      <c r="AP4426" s="6"/>
      <c r="AQ4426" s="6"/>
      <c r="AR4426" s="6"/>
    </row>
    <row r="4427">
      <c r="A4427" s="6"/>
      <c r="B4427" s="6"/>
      <c r="C4427" s="6"/>
      <c r="D4427" s="6"/>
      <c r="E4427" s="6"/>
      <c r="F4427" s="6" t="s">
        <v>96</v>
      </c>
      <c r="G4427" s="6"/>
      <c r="H4427" s="6" t="b">
        <v>0</v>
      </c>
      <c r="I4427" s="6" t="b">
        <v>0</v>
      </c>
      <c r="J4427" s="6" t="b">
        <v>0</v>
      </c>
      <c r="K4427" s="106"/>
      <c r="L4427" s="43"/>
      <c r="M4427" s="24"/>
      <c r="N4427" s="6"/>
      <c r="O4427" s="6" t="b">
        <v>0</v>
      </c>
      <c r="P4427" s="6"/>
      <c r="Q4427" s="6"/>
      <c r="R4427" s="6"/>
      <c r="S4427" s="6"/>
      <c r="T4427" s="6"/>
      <c r="U4427" s="6"/>
      <c r="V4427" s="6"/>
      <c r="W4427" s="6"/>
      <c r="X4427" s="6"/>
      <c r="Y4427" s="6"/>
      <c r="Z4427" s="43"/>
      <c r="AA4427" s="43"/>
      <c r="AB4427" s="43" t="s">
        <v>339</v>
      </c>
      <c r="AC4427" s="6" t="s">
        <v>339</v>
      </c>
      <c r="AD4427" s="6"/>
      <c r="AE4427" s="6"/>
      <c r="AF4427" s="6"/>
      <c r="AG4427" s="6"/>
      <c r="AH4427" s="6"/>
      <c r="AI4427" s="6"/>
      <c r="AJ4427" s="6"/>
      <c r="AK4427" s="6"/>
      <c r="AL4427" s="6"/>
      <c r="AM4427" s="6"/>
      <c r="AN4427" s="6"/>
      <c r="AO4427" s="6"/>
      <c r="AP4427" s="6"/>
      <c r="AQ4427" s="6"/>
      <c r="AR4427" s="6"/>
    </row>
    <row r="4428">
      <c r="A4428" s="6"/>
      <c r="B4428" s="6"/>
      <c r="C4428" s="6"/>
      <c r="D4428" s="6"/>
      <c r="E4428" s="6"/>
      <c r="F4428" s="6" t="s">
        <v>96</v>
      </c>
      <c r="G4428" s="6"/>
      <c r="H4428" s="6" t="b">
        <v>0</v>
      </c>
      <c r="I4428" s="6" t="b">
        <v>0</v>
      </c>
      <c r="J4428" s="6" t="b">
        <v>0</v>
      </c>
      <c r="K4428" s="106"/>
      <c r="L4428" s="43"/>
      <c r="M4428" s="24"/>
      <c r="N4428" s="6"/>
      <c r="O4428" s="6" t="b">
        <v>0</v>
      </c>
      <c r="P4428" s="6"/>
      <c r="Q4428" s="6"/>
      <c r="R4428" s="6"/>
      <c r="S4428" s="6"/>
      <c r="T4428" s="6"/>
      <c r="U4428" s="6"/>
      <c r="V4428" s="6"/>
      <c r="W4428" s="6"/>
      <c r="X4428" s="6"/>
      <c r="Y4428" s="6"/>
      <c r="Z4428" s="43"/>
      <c r="AA4428" s="43"/>
      <c r="AB4428" s="43" t="s">
        <v>339</v>
      </c>
      <c r="AC4428" s="6" t="s">
        <v>339</v>
      </c>
      <c r="AD4428" s="6"/>
      <c r="AE4428" s="6"/>
      <c r="AF4428" s="6"/>
      <c r="AG4428" s="6"/>
      <c r="AH4428" s="6"/>
      <c r="AI4428" s="6"/>
      <c r="AJ4428" s="6"/>
      <c r="AK4428" s="6"/>
      <c r="AL4428" s="6"/>
      <c r="AM4428" s="6"/>
      <c r="AN4428" s="6"/>
      <c r="AO4428" s="6"/>
      <c r="AP4428" s="6"/>
      <c r="AQ4428" s="6"/>
      <c r="AR4428" s="6"/>
    </row>
    <row r="4429">
      <c r="A4429" s="6"/>
      <c r="B4429" s="6"/>
      <c r="C4429" s="6"/>
      <c r="D4429" s="6"/>
      <c r="E4429" s="6"/>
      <c r="F4429" s="6" t="s">
        <v>96</v>
      </c>
      <c r="G4429" s="6"/>
      <c r="H4429" s="6" t="b">
        <v>0</v>
      </c>
      <c r="I4429" s="6" t="b">
        <v>0</v>
      </c>
      <c r="J4429" s="6" t="b">
        <v>0</v>
      </c>
      <c r="K4429" s="106"/>
      <c r="L4429" s="43"/>
      <c r="M4429" s="24"/>
      <c r="N4429" s="6"/>
      <c r="O4429" s="6" t="b">
        <v>0</v>
      </c>
      <c r="P4429" s="6"/>
      <c r="Q4429" s="6"/>
      <c r="R4429" s="6"/>
      <c r="S4429" s="6"/>
      <c r="T4429" s="6"/>
      <c r="U4429" s="6"/>
      <c r="V4429" s="6"/>
      <c r="W4429" s="6"/>
      <c r="X4429" s="6"/>
      <c r="Y4429" s="6"/>
      <c r="Z4429" s="43"/>
      <c r="AA4429" s="43"/>
      <c r="AB4429" s="43" t="s">
        <v>339</v>
      </c>
      <c r="AC4429" s="6" t="s">
        <v>339</v>
      </c>
      <c r="AD4429" s="6"/>
      <c r="AE4429" s="6"/>
      <c r="AF4429" s="6"/>
      <c r="AG4429" s="6"/>
      <c r="AH4429" s="6"/>
      <c r="AI4429" s="6"/>
      <c r="AJ4429" s="6"/>
      <c r="AK4429" s="6"/>
      <c r="AL4429" s="6"/>
      <c r="AM4429" s="6"/>
      <c r="AN4429" s="6"/>
      <c r="AO4429" s="6"/>
      <c r="AP4429" s="6"/>
      <c r="AQ4429" s="6"/>
      <c r="AR4429" s="6"/>
    </row>
    <row r="4430">
      <c r="A4430" s="6"/>
      <c r="B4430" s="6"/>
      <c r="C4430" s="6"/>
      <c r="D4430" s="6"/>
      <c r="E4430" s="6"/>
      <c r="F4430" s="6" t="s">
        <v>96</v>
      </c>
      <c r="G4430" s="6"/>
      <c r="H4430" s="6" t="b">
        <v>0</v>
      </c>
      <c r="I4430" s="6" t="b">
        <v>0</v>
      </c>
      <c r="J4430" s="6" t="b">
        <v>0</v>
      </c>
      <c r="K4430" s="106"/>
      <c r="L4430" s="43"/>
      <c r="M4430" s="24"/>
      <c r="N4430" s="6"/>
      <c r="O4430" s="6" t="b">
        <v>0</v>
      </c>
      <c r="P4430" s="6"/>
      <c r="Q4430" s="6"/>
      <c r="R4430" s="6"/>
      <c r="S4430" s="6"/>
      <c r="T4430" s="6"/>
      <c r="U4430" s="6"/>
      <c r="V4430" s="6"/>
      <c r="W4430" s="6"/>
      <c r="X4430" s="6"/>
      <c r="Y4430" s="6"/>
      <c r="Z4430" s="43"/>
      <c r="AA4430" s="43"/>
      <c r="AB4430" s="43" t="s">
        <v>339</v>
      </c>
      <c r="AC4430" s="6" t="s">
        <v>339</v>
      </c>
      <c r="AD4430" s="6"/>
      <c r="AE4430" s="6"/>
      <c r="AF4430" s="6"/>
      <c r="AG4430" s="6"/>
      <c r="AH4430" s="6"/>
      <c r="AI4430" s="6"/>
      <c r="AJ4430" s="6"/>
      <c r="AK4430" s="6"/>
      <c r="AL4430" s="6"/>
      <c r="AM4430" s="6"/>
      <c r="AN4430" s="6"/>
      <c r="AO4430" s="6"/>
      <c r="AP4430" s="6"/>
      <c r="AQ4430" s="6"/>
      <c r="AR4430" s="6"/>
    </row>
    <row r="4431">
      <c r="A4431" s="6"/>
      <c r="B4431" s="6"/>
      <c r="C4431" s="6"/>
      <c r="D4431" s="6"/>
      <c r="E4431" s="6"/>
      <c r="F4431" s="6" t="s">
        <v>96</v>
      </c>
      <c r="G4431" s="6"/>
      <c r="H4431" s="6" t="b">
        <v>0</v>
      </c>
      <c r="I4431" s="6" t="b">
        <v>0</v>
      </c>
      <c r="J4431" s="6" t="b">
        <v>0</v>
      </c>
      <c r="K4431" s="106"/>
      <c r="L4431" s="43"/>
      <c r="M4431" s="24"/>
      <c r="N4431" s="6"/>
      <c r="O4431" s="6" t="b">
        <v>0</v>
      </c>
      <c r="P4431" s="6"/>
      <c r="Q4431" s="6"/>
      <c r="R4431" s="6"/>
      <c r="S4431" s="6"/>
      <c r="T4431" s="6"/>
      <c r="U4431" s="6"/>
      <c r="V4431" s="6"/>
      <c r="W4431" s="6"/>
      <c r="X4431" s="6"/>
      <c r="Y4431" s="6"/>
      <c r="Z4431" s="43"/>
      <c r="AA4431" s="43"/>
      <c r="AB4431" s="43" t="s">
        <v>339</v>
      </c>
      <c r="AC4431" s="6" t="s">
        <v>339</v>
      </c>
      <c r="AD4431" s="6"/>
      <c r="AE4431" s="6"/>
      <c r="AF4431" s="6"/>
      <c r="AG4431" s="6"/>
      <c r="AH4431" s="6"/>
      <c r="AI4431" s="6"/>
      <c r="AJ4431" s="6"/>
      <c r="AK4431" s="6"/>
      <c r="AL4431" s="6"/>
      <c r="AM4431" s="6"/>
      <c r="AN4431" s="6"/>
      <c r="AO4431" s="6"/>
      <c r="AP4431" s="6"/>
      <c r="AQ4431" s="6"/>
      <c r="AR4431" s="6"/>
    </row>
    <row r="4432">
      <c r="A4432" s="6"/>
      <c r="B4432" s="6"/>
      <c r="C4432" s="6"/>
      <c r="D4432" s="6"/>
      <c r="E4432" s="6"/>
      <c r="F4432" s="6" t="s">
        <v>96</v>
      </c>
      <c r="G4432" s="6"/>
      <c r="H4432" s="6" t="b">
        <v>0</v>
      </c>
      <c r="I4432" s="6" t="b">
        <v>0</v>
      </c>
      <c r="J4432" s="6" t="b">
        <v>0</v>
      </c>
      <c r="K4432" s="106"/>
      <c r="L4432" s="43"/>
      <c r="M4432" s="24"/>
      <c r="N4432" s="6"/>
      <c r="O4432" s="6" t="b">
        <v>0</v>
      </c>
      <c r="P4432" s="6"/>
      <c r="Q4432" s="6"/>
      <c r="R4432" s="6"/>
      <c r="S4432" s="6"/>
      <c r="T4432" s="6"/>
      <c r="U4432" s="6"/>
      <c r="V4432" s="6"/>
      <c r="W4432" s="6"/>
      <c r="X4432" s="6"/>
      <c r="Y4432" s="6"/>
      <c r="Z4432" s="43"/>
      <c r="AA4432" s="43"/>
      <c r="AB4432" s="43" t="s">
        <v>339</v>
      </c>
      <c r="AC4432" s="6" t="s">
        <v>339</v>
      </c>
      <c r="AD4432" s="6"/>
      <c r="AE4432" s="6"/>
      <c r="AF4432" s="6"/>
      <c r="AG4432" s="6"/>
      <c r="AH4432" s="6"/>
      <c r="AI4432" s="6"/>
      <c r="AJ4432" s="6"/>
      <c r="AK4432" s="6"/>
      <c r="AL4432" s="6"/>
      <c r="AM4432" s="6"/>
      <c r="AN4432" s="6"/>
      <c r="AO4432" s="6"/>
      <c r="AP4432" s="6"/>
      <c r="AQ4432" s="6"/>
      <c r="AR4432" s="6"/>
    </row>
    <row r="4433">
      <c r="A4433" s="6"/>
      <c r="B4433" s="6"/>
      <c r="C4433" s="6"/>
      <c r="D4433" s="6"/>
      <c r="E4433" s="6"/>
      <c r="F4433" s="6" t="s">
        <v>96</v>
      </c>
      <c r="G4433" s="6"/>
      <c r="H4433" s="6" t="b">
        <v>0</v>
      </c>
      <c r="I4433" s="6" t="b">
        <v>0</v>
      </c>
      <c r="J4433" s="6" t="b">
        <v>0</v>
      </c>
      <c r="K4433" s="106"/>
      <c r="L4433" s="43"/>
      <c r="M4433" s="24"/>
      <c r="N4433" s="6"/>
      <c r="O4433" s="6" t="b">
        <v>0</v>
      </c>
      <c r="P4433" s="6"/>
      <c r="Q4433" s="6"/>
      <c r="R4433" s="6"/>
      <c r="S4433" s="6"/>
      <c r="T4433" s="6"/>
      <c r="U4433" s="6"/>
      <c r="V4433" s="6"/>
      <c r="W4433" s="6"/>
      <c r="X4433" s="6"/>
      <c r="Y4433" s="6"/>
      <c r="Z4433" s="43"/>
      <c r="AA4433" s="43"/>
      <c r="AB4433" s="43" t="s">
        <v>339</v>
      </c>
      <c r="AC4433" s="6" t="s">
        <v>339</v>
      </c>
      <c r="AD4433" s="6"/>
      <c r="AE4433" s="6"/>
      <c r="AF4433" s="6"/>
      <c r="AG4433" s="6"/>
      <c r="AH4433" s="6"/>
      <c r="AI4433" s="6"/>
      <c r="AJ4433" s="6"/>
      <c r="AK4433" s="6"/>
      <c r="AL4433" s="6"/>
      <c r="AM4433" s="6"/>
      <c r="AN4433" s="6"/>
      <c r="AO4433" s="6"/>
      <c r="AP4433" s="6"/>
      <c r="AQ4433" s="6"/>
      <c r="AR4433" s="6"/>
    </row>
    <row r="4434">
      <c r="A4434" s="6"/>
      <c r="B4434" s="6"/>
      <c r="C4434" s="6"/>
      <c r="D4434" s="6"/>
      <c r="E4434" s="6"/>
      <c r="F4434" s="6" t="s">
        <v>96</v>
      </c>
      <c r="G4434" s="6"/>
      <c r="H4434" s="6" t="b">
        <v>0</v>
      </c>
      <c r="I4434" s="6" t="b">
        <v>0</v>
      </c>
      <c r="J4434" s="6" t="b">
        <v>0</v>
      </c>
      <c r="K4434" s="106"/>
      <c r="L4434" s="43"/>
      <c r="M4434" s="24"/>
      <c r="N4434" s="6"/>
      <c r="O4434" s="6" t="b">
        <v>0</v>
      </c>
      <c r="P4434" s="6"/>
      <c r="Q4434" s="6"/>
      <c r="R4434" s="6"/>
      <c r="S4434" s="6"/>
      <c r="T4434" s="6"/>
      <c r="U4434" s="6"/>
      <c r="V4434" s="6"/>
      <c r="W4434" s="6"/>
      <c r="X4434" s="6"/>
      <c r="Y4434" s="6"/>
      <c r="Z4434" s="43"/>
      <c r="AA4434" s="43"/>
      <c r="AB4434" s="43" t="s">
        <v>339</v>
      </c>
      <c r="AC4434" s="6" t="s">
        <v>339</v>
      </c>
      <c r="AD4434" s="6"/>
      <c r="AE4434" s="6"/>
      <c r="AF4434" s="6"/>
      <c r="AG4434" s="6"/>
      <c r="AH4434" s="6"/>
      <c r="AI4434" s="6"/>
      <c r="AJ4434" s="6"/>
      <c r="AK4434" s="6"/>
      <c r="AL4434" s="6"/>
      <c r="AM4434" s="6"/>
      <c r="AN4434" s="6"/>
      <c r="AO4434" s="6"/>
      <c r="AP4434" s="6"/>
      <c r="AQ4434" s="6"/>
      <c r="AR4434" s="6"/>
    </row>
    <row r="4435">
      <c r="A4435" s="6"/>
      <c r="B4435" s="6"/>
      <c r="C4435" s="6"/>
      <c r="D4435" s="6"/>
      <c r="E4435" s="6"/>
      <c r="F4435" s="6" t="s">
        <v>96</v>
      </c>
      <c r="G4435" s="6"/>
      <c r="H4435" s="6" t="b">
        <v>0</v>
      </c>
      <c r="I4435" s="6" t="b">
        <v>0</v>
      </c>
      <c r="J4435" s="6" t="b">
        <v>0</v>
      </c>
      <c r="K4435" s="106"/>
      <c r="L4435" s="43"/>
      <c r="M4435" s="24"/>
      <c r="N4435" s="6"/>
      <c r="O4435" s="6" t="b">
        <v>0</v>
      </c>
      <c r="P4435" s="6"/>
      <c r="Q4435" s="6"/>
      <c r="R4435" s="6"/>
      <c r="S4435" s="6"/>
      <c r="T4435" s="6"/>
      <c r="U4435" s="6"/>
      <c r="V4435" s="6"/>
      <c r="W4435" s="6"/>
      <c r="X4435" s="6"/>
      <c r="Y4435" s="6"/>
      <c r="Z4435" s="43"/>
      <c r="AA4435" s="43"/>
      <c r="AB4435" s="43" t="s">
        <v>339</v>
      </c>
      <c r="AC4435" s="6" t="s">
        <v>339</v>
      </c>
      <c r="AD4435" s="6"/>
      <c r="AE4435" s="6"/>
      <c r="AF4435" s="6"/>
      <c r="AG4435" s="6"/>
      <c r="AH4435" s="6"/>
      <c r="AI4435" s="6"/>
      <c r="AJ4435" s="6"/>
      <c r="AK4435" s="6"/>
      <c r="AL4435" s="6"/>
      <c r="AM4435" s="6"/>
      <c r="AN4435" s="6"/>
      <c r="AO4435" s="6"/>
      <c r="AP4435" s="6"/>
      <c r="AQ4435" s="6"/>
      <c r="AR4435" s="6"/>
    </row>
    <row r="4436">
      <c r="A4436" s="6"/>
      <c r="B4436" s="6"/>
      <c r="C4436" s="6"/>
      <c r="D4436" s="6"/>
      <c r="E4436" s="6"/>
      <c r="F4436" s="6" t="s">
        <v>96</v>
      </c>
      <c r="G4436" s="6"/>
      <c r="H4436" s="6" t="b">
        <v>0</v>
      </c>
      <c r="I4436" s="6" t="b">
        <v>0</v>
      </c>
      <c r="J4436" s="6" t="b">
        <v>0</v>
      </c>
      <c r="K4436" s="106"/>
      <c r="L4436" s="43"/>
      <c r="M4436" s="24"/>
      <c r="N4436" s="6"/>
      <c r="O4436" s="6" t="b">
        <v>0</v>
      </c>
      <c r="P4436" s="6"/>
      <c r="Q4436" s="6"/>
      <c r="R4436" s="6"/>
      <c r="S4436" s="6"/>
      <c r="T4436" s="6"/>
      <c r="U4436" s="6"/>
      <c r="V4436" s="6"/>
      <c r="W4436" s="6"/>
      <c r="X4436" s="6"/>
      <c r="Y4436" s="6"/>
      <c r="Z4436" s="43"/>
      <c r="AA4436" s="43"/>
      <c r="AB4436" s="43" t="s">
        <v>339</v>
      </c>
      <c r="AC4436" s="6" t="s">
        <v>339</v>
      </c>
      <c r="AD4436" s="6"/>
      <c r="AE4436" s="6"/>
      <c r="AF4436" s="6"/>
      <c r="AG4436" s="6"/>
      <c r="AH4436" s="6"/>
      <c r="AI4436" s="6"/>
      <c r="AJ4436" s="6"/>
      <c r="AK4436" s="6"/>
      <c r="AL4436" s="6"/>
      <c r="AM4436" s="6"/>
      <c r="AN4436" s="6"/>
      <c r="AO4436" s="6"/>
      <c r="AP4436" s="6"/>
      <c r="AQ4436" s="6"/>
      <c r="AR4436" s="6"/>
    </row>
    <row r="4437">
      <c r="A4437" s="6"/>
      <c r="B4437" s="6"/>
      <c r="C4437" s="6"/>
      <c r="D4437" s="6"/>
      <c r="E4437" s="6"/>
      <c r="F4437" s="6" t="s">
        <v>96</v>
      </c>
      <c r="G4437" s="6"/>
      <c r="H4437" s="6" t="b">
        <v>0</v>
      </c>
      <c r="I4437" s="6" t="b">
        <v>0</v>
      </c>
      <c r="J4437" s="6" t="b">
        <v>0</v>
      </c>
      <c r="K4437" s="106"/>
      <c r="L4437" s="43"/>
      <c r="M4437" s="24"/>
      <c r="N4437" s="6"/>
      <c r="O4437" s="6" t="b">
        <v>0</v>
      </c>
      <c r="P4437" s="6"/>
      <c r="Q4437" s="6"/>
      <c r="R4437" s="6"/>
      <c r="S4437" s="6"/>
      <c r="T4437" s="6"/>
      <c r="U4437" s="6"/>
      <c r="V4437" s="6"/>
      <c r="W4437" s="6"/>
      <c r="X4437" s="6"/>
      <c r="Y4437" s="6"/>
      <c r="Z4437" s="43"/>
      <c r="AA4437" s="43"/>
      <c r="AB4437" s="43" t="s">
        <v>339</v>
      </c>
      <c r="AC4437" s="6" t="s">
        <v>339</v>
      </c>
      <c r="AD4437" s="6"/>
      <c r="AE4437" s="6"/>
      <c r="AF4437" s="6"/>
      <c r="AG4437" s="6"/>
      <c r="AH4437" s="6"/>
      <c r="AI4437" s="6"/>
      <c r="AJ4437" s="6"/>
      <c r="AK4437" s="6"/>
      <c r="AL4437" s="6"/>
      <c r="AM4437" s="6"/>
      <c r="AN4437" s="6"/>
      <c r="AO4437" s="6"/>
      <c r="AP4437" s="6"/>
      <c r="AQ4437" s="6"/>
      <c r="AR4437" s="6"/>
    </row>
    <row r="4438">
      <c r="A4438" s="6"/>
      <c r="B4438" s="6"/>
      <c r="C4438" s="6"/>
      <c r="D4438" s="6"/>
      <c r="E4438" s="6"/>
      <c r="F4438" s="6" t="s">
        <v>96</v>
      </c>
      <c r="G4438" s="6"/>
      <c r="H4438" s="6" t="b">
        <v>0</v>
      </c>
      <c r="I4438" s="6" t="b">
        <v>0</v>
      </c>
      <c r="J4438" s="6" t="b">
        <v>0</v>
      </c>
      <c r="K4438" s="106"/>
      <c r="L4438" s="43"/>
      <c r="M4438" s="24"/>
      <c r="N4438" s="6"/>
      <c r="O4438" s="6" t="b">
        <v>0</v>
      </c>
      <c r="P4438" s="6"/>
      <c r="Q4438" s="6"/>
      <c r="R4438" s="6"/>
      <c r="S4438" s="6"/>
      <c r="T4438" s="6"/>
      <c r="U4438" s="6"/>
      <c r="V4438" s="6"/>
      <c r="W4438" s="6"/>
      <c r="X4438" s="6"/>
      <c r="Y4438" s="6"/>
      <c r="Z4438" s="43"/>
      <c r="AA4438" s="43"/>
      <c r="AB4438" s="43" t="s">
        <v>339</v>
      </c>
      <c r="AC4438" s="6" t="s">
        <v>339</v>
      </c>
      <c r="AD4438" s="6"/>
      <c r="AE4438" s="6"/>
      <c r="AF4438" s="6"/>
      <c r="AG4438" s="6"/>
      <c r="AH4438" s="6"/>
      <c r="AI4438" s="6"/>
      <c r="AJ4438" s="6"/>
      <c r="AK4438" s="6"/>
      <c r="AL4438" s="6"/>
      <c r="AM4438" s="6"/>
      <c r="AN4438" s="6"/>
      <c r="AO4438" s="6"/>
      <c r="AP4438" s="6"/>
      <c r="AQ4438" s="6"/>
      <c r="AR4438" s="6"/>
    </row>
    <row r="4439">
      <c r="A4439" s="6"/>
      <c r="B4439" s="6"/>
      <c r="C4439" s="6"/>
      <c r="D4439" s="6"/>
      <c r="E4439" s="6"/>
      <c r="F4439" s="6" t="s">
        <v>96</v>
      </c>
      <c r="G4439" s="6"/>
      <c r="H4439" s="6" t="b">
        <v>0</v>
      </c>
      <c r="I4439" s="6" t="b">
        <v>0</v>
      </c>
      <c r="J4439" s="6" t="b">
        <v>0</v>
      </c>
      <c r="K4439" s="106"/>
      <c r="L4439" s="43"/>
      <c r="M4439" s="24"/>
      <c r="N4439" s="6"/>
      <c r="O4439" s="6" t="b">
        <v>0</v>
      </c>
      <c r="P4439" s="6"/>
      <c r="Q4439" s="6"/>
      <c r="R4439" s="6"/>
      <c r="S4439" s="6"/>
      <c r="T4439" s="6"/>
      <c r="U4439" s="6"/>
      <c r="V4439" s="6"/>
      <c r="W4439" s="6"/>
      <c r="X4439" s="6"/>
      <c r="Y4439" s="6"/>
      <c r="Z4439" s="43"/>
      <c r="AA4439" s="43"/>
      <c r="AB4439" s="43" t="s">
        <v>339</v>
      </c>
      <c r="AC4439" s="6" t="s">
        <v>339</v>
      </c>
      <c r="AD4439" s="6"/>
      <c r="AE4439" s="6"/>
      <c r="AF4439" s="6"/>
      <c r="AG4439" s="6"/>
      <c r="AH4439" s="6"/>
      <c r="AI4439" s="6"/>
      <c r="AJ4439" s="6"/>
      <c r="AK4439" s="6"/>
      <c r="AL4439" s="6"/>
      <c r="AM4439" s="6"/>
      <c r="AN4439" s="6"/>
      <c r="AO4439" s="6"/>
      <c r="AP4439" s="6"/>
      <c r="AQ4439" s="6"/>
      <c r="AR4439" s="6"/>
    </row>
    <row r="4440">
      <c r="A4440" s="6"/>
      <c r="B4440" s="6"/>
      <c r="C4440" s="6"/>
      <c r="D4440" s="6"/>
      <c r="E4440" s="6"/>
      <c r="F4440" s="6" t="s">
        <v>96</v>
      </c>
      <c r="G4440" s="6"/>
      <c r="H4440" s="6" t="b">
        <v>0</v>
      </c>
      <c r="I4440" s="6" t="b">
        <v>0</v>
      </c>
      <c r="J4440" s="6" t="b">
        <v>0</v>
      </c>
      <c r="K4440" s="106"/>
      <c r="L4440" s="43"/>
      <c r="M4440" s="24"/>
      <c r="N4440" s="6"/>
      <c r="O4440" s="6" t="b">
        <v>0</v>
      </c>
      <c r="P4440" s="6"/>
      <c r="Q4440" s="6"/>
      <c r="R4440" s="6"/>
      <c r="S4440" s="6"/>
      <c r="T4440" s="6"/>
      <c r="U4440" s="6"/>
      <c r="V4440" s="6"/>
      <c r="W4440" s="6"/>
      <c r="X4440" s="6"/>
      <c r="Y4440" s="6"/>
      <c r="Z4440" s="43"/>
      <c r="AA4440" s="43"/>
      <c r="AB4440" s="43" t="s">
        <v>339</v>
      </c>
      <c r="AC4440" s="6" t="s">
        <v>339</v>
      </c>
      <c r="AD4440" s="6"/>
      <c r="AE4440" s="6"/>
      <c r="AF4440" s="6"/>
      <c r="AG4440" s="6"/>
      <c r="AH4440" s="6"/>
      <c r="AI4440" s="6"/>
      <c r="AJ4440" s="6"/>
      <c r="AK4440" s="6"/>
      <c r="AL4440" s="6"/>
      <c r="AM4440" s="6"/>
      <c r="AN4440" s="6"/>
      <c r="AO4440" s="6"/>
      <c r="AP4440" s="6"/>
      <c r="AQ4440" s="6"/>
      <c r="AR4440" s="6"/>
    </row>
    <row r="4441">
      <c r="A4441" s="6"/>
      <c r="B4441" s="6"/>
      <c r="C4441" s="6"/>
      <c r="D4441" s="6"/>
      <c r="E4441" s="6"/>
      <c r="F4441" s="6" t="s">
        <v>96</v>
      </c>
      <c r="G4441" s="6"/>
      <c r="H4441" s="6" t="b">
        <v>0</v>
      </c>
      <c r="I4441" s="6" t="b">
        <v>0</v>
      </c>
      <c r="J4441" s="6" t="b">
        <v>0</v>
      </c>
      <c r="K4441" s="106"/>
      <c r="L4441" s="43"/>
      <c r="M4441" s="24"/>
      <c r="N4441" s="6"/>
      <c r="O4441" s="6" t="b">
        <v>0</v>
      </c>
      <c r="P4441" s="6"/>
      <c r="Q4441" s="6"/>
      <c r="R4441" s="6"/>
      <c r="S4441" s="6"/>
      <c r="T4441" s="6"/>
      <c r="U4441" s="6"/>
      <c r="V4441" s="6"/>
      <c r="W4441" s="6"/>
      <c r="X4441" s="6"/>
      <c r="Y4441" s="6"/>
      <c r="Z4441" s="43"/>
      <c r="AA4441" s="43"/>
      <c r="AB4441" s="43" t="s">
        <v>339</v>
      </c>
      <c r="AC4441" s="6" t="s">
        <v>339</v>
      </c>
      <c r="AD4441" s="6"/>
      <c r="AE4441" s="6"/>
      <c r="AF4441" s="6"/>
      <c r="AG4441" s="6"/>
      <c r="AH4441" s="6"/>
      <c r="AI4441" s="6"/>
      <c r="AJ4441" s="6"/>
      <c r="AK4441" s="6"/>
      <c r="AL4441" s="6"/>
      <c r="AM4441" s="6"/>
      <c r="AN4441" s="6"/>
      <c r="AO4441" s="6"/>
      <c r="AP4441" s="6"/>
      <c r="AQ4441" s="6"/>
      <c r="AR4441" s="6"/>
    </row>
    <row r="4442">
      <c r="A4442" s="6"/>
      <c r="B4442" s="6"/>
      <c r="C4442" s="6"/>
      <c r="D4442" s="6"/>
      <c r="E4442" s="6"/>
      <c r="F4442" s="6" t="s">
        <v>96</v>
      </c>
      <c r="G4442" s="6"/>
      <c r="H4442" s="6" t="b">
        <v>0</v>
      </c>
      <c r="I4442" s="6" t="b">
        <v>0</v>
      </c>
      <c r="J4442" s="6" t="b">
        <v>0</v>
      </c>
      <c r="K4442" s="106"/>
      <c r="L4442" s="43"/>
      <c r="M4442" s="24"/>
      <c r="N4442" s="6"/>
      <c r="O4442" s="6" t="b">
        <v>0</v>
      </c>
      <c r="P4442" s="6"/>
      <c r="Q4442" s="6"/>
      <c r="R4442" s="6"/>
      <c r="S4442" s="6"/>
      <c r="T4442" s="6"/>
      <c r="U4442" s="6"/>
      <c r="V4442" s="6"/>
      <c r="W4442" s="6"/>
      <c r="X4442" s="6"/>
      <c r="Y4442" s="6"/>
      <c r="Z4442" s="43"/>
      <c r="AA4442" s="43"/>
      <c r="AB4442" s="43" t="s">
        <v>339</v>
      </c>
      <c r="AC4442" s="6" t="s">
        <v>339</v>
      </c>
      <c r="AD4442" s="6"/>
      <c r="AE4442" s="6"/>
      <c r="AF4442" s="6"/>
      <c r="AG4442" s="6"/>
      <c r="AH4442" s="6"/>
      <c r="AI4442" s="6"/>
      <c r="AJ4442" s="6"/>
      <c r="AK4442" s="6"/>
      <c r="AL4442" s="6"/>
      <c r="AM4442" s="6"/>
      <c r="AN4442" s="6"/>
      <c r="AO4442" s="6"/>
      <c r="AP4442" s="6"/>
      <c r="AQ4442" s="6"/>
      <c r="AR4442" s="6"/>
    </row>
    <row r="4443">
      <c r="A4443" s="6"/>
      <c r="B4443" s="6"/>
      <c r="C4443" s="6"/>
      <c r="D4443" s="6"/>
      <c r="E4443" s="6"/>
      <c r="F4443" s="6" t="s">
        <v>96</v>
      </c>
      <c r="G4443" s="6"/>
      <c r="H4443" s="6" t="b">
        <v>0</v>
      </c>
      <c r="I4443" s="6" t="b">
        <v>0</v>
      </c>
      <c r="J4443" s="6" t="b">
        <v>0</v>
      </c>
      <c r="K4443" s="106"/>
      <c r="L4443" s="43"/>
      <c r="M4443" s="24"/>
      <c r="N4443" s="6"/>
      <c r="O4443" s="6" t="b">
        <v>0</v>
      </c>
      <c r="P4443" s="6"/>
      <c r="Q4443" s="6"/>
      <c r="R4443" s="6"/>
      <c r="S4443" s="6"/>
      <c r="T4443" s="6"/>
      <c r="U4443" s="6"/>
      <c r="V4443" s="6"/>
      <c r="W4443" s="6"/>
      <c r="X4443" s="6"/>
      <c r="Y4443" s="6"/>
      <c r="Z4443" s="43"/>
      <c r="AA4443" s="43"/>
      <c r="AB4443" s="43" t="s">
        <v>339</v>
      </c>
      <c r="AC4443" s="6" t="s">
        <v>339</v>
      </c>
      <c r="AD4443" s="6"/>
      <c r="AE4443" s="6"/>
      <c r="AF4443" s="6"/>
      <c r="AG4443" s="6"/>
      <c r="AH4443" s="6"/>
      <c r="AI4443" s="6"/>
      <c r="AJ4443" s="6"/>
      <c r="AK4443" s="6"/>
      <c r="AL4443" s="6"/>
      <c r="AM4443" s="6"/>
      <c r="AN4443" s="6"/>
      <c r="AO4443" s="6"/>
      <c r="AP4443" s="6"/>
      <c r="AQ4443" s="6"/>
      <c r="AR4443" s="6"/>
    </row>
    <row r="4444">
      <c r="A4444" s="6"/>
      <c r="B4444" s="6"/>
      <c r="C4444" s="6"/>
      <c r="D4444" s="6"/>
      <c r="E4444" s="6"/>
      <c r="F4444" s="6" t="s">
        <v>96</v>
      </c>
      <c r="G4444" s="6"/>
      <c r="H4444" s="6" t="b">
        <v>0</v>
      </c>
      <c r="I4444" s="6" t="b">
        <v>0</v>
      </c>
      <c r="J4444" s="6" t="b">
        <v>0</v>
      </c>
      <c r="K4444" s="106"/>
      <c r="L4444" s="43"/>
      <c r="M4444" s="24"/>
      <c r="N4444" s="6"/>
      <c r="O4444" s="6" t="b">
        <v>0</v>
      </c>
      <c r="P4444" s="6"/>
      <c r="Q4444" s="6"/>
      <c r="R4444" s="6"/>
      <c r="S4444" s="6"/>
      <c r="T4444" s="6"/>
      <c r="U4444" s="6"/>
      <c r="V4444" s="6"/>
      <c r="W4444" s="6"/>
      <c r="X4444" s="6"/>
      <c r="Y4444" s="6"/>
      <c r="Z4444" s="43"/>
      <c r="AA4444" s="43"/>
      <c r="AB4444" s="43" t="s">
        <v>339</v>
      </c>
      <c r="AC4444" s="6" t="s">
        <v>339</v>
      </c>
      <c r="AD4444" s="6"/>
      <c r="AE4444" s="6"/>
      <c r="AF4444" s="6"/>
      <c r="AG4444" s="6"/>
      <c r="AH4444" s="6"/>
      <c r="AI4444" s="6"/>
      <c r="AJ4444" s="6"/>
      <c r="AK4444" s="6"/>
      <c r="AL4444" s="6"/>
      <c r="AM4444" s="6"/>
      <c r="AN4444" s="6"/>
      <c r="AO4444" s="6"/>
      <c r="AP4444" s="6"/>
      <c r="AQ4444" s="6"/>
      <c r="AR4444" s="6"/>
    </row>
    <row r="4445">
      <c r="A4445" s="6"/>
      <c r="B4445" s="6"/>
      <c r="C4445" s="6"/>
      <c r="D4445" s="6"/>
      <c r="E4445" s="6"/>
      <c r="F4445" s="6" t="s">
        <v>96</v>
      </c>
      <c r="G4445" s="6"/>
      <c r="H4445" s="6" t="b">
        <v>0</v>
      </c>
      <c r="I4445" s="6" t="b">
        <v>0</v>
      </c>
      <c r="J4445" s="6" t="b">
        <v>0</v>
      </c>
      <c r="K4445" s="106"/>
      <c r="L4445" s="43"/>
      <c r="M4445" s="24"/>
      <c r="N4445" s="6"/>
      <c r="O4445" s="6" t="b">
        <v>0</v>
      </c>
      <c r="P4445" s="6"/>
      <c r="Q4445" s="6"/>
      <c r="R4445" s="6"/>
      <c r="S4445" s="6"/>
      <c r="T4445" s="6"/>
      <c r="U4445" s="6"/>
      <c r="V4445" s="6"/>
      <c r="W4445" s="6"/>
      <c r="X4445" s="6"/>
      <c r="Y4445" s="6"/>
      <c r="Z4445" s="43"/>
      <c r="AA4445" s="43"/>
      <c r="AB4445" s="43" t="s">
        <v>339</v>
      </c>
      <c r="AC4445" s="6" t="s">
        <v>339</v>
      </c>
      <c r="AD4445" s="6"/>
      <c r="AE4445" s="6"/>
      <c r="AF4445" s="6"/>
      <c r="AG4445" s="6"/>
      <c r="AH4445" s="6"/>
      <c r="AI4445" s="6"/>
      <c r="AJ4445" s="6"/>
      <c r="AK4445" s="6"/>
      <c r="AL4445" s="6"/>
      <c r="AM4445" s="6"/>
      <c r="AN4445" s="6"/>
      <c r="AO4445" s="6"/>
      <c r="AP4445" s="6"/>
      <c r="AQ4445" s="6"/>
      <c r="AR4445" s="6"/>
    </row>
    <row r="4446">
      <c r="A4446" s="6"/>
      <c r="B4446" s="6"/>
      <c r="C4446" s="6"/>
      <c r="D4446" s="6"/>
      <c r="E4446" s="6"/>
      <c r="F4446" s="6" t="s">
        <v>96</v>
      </c>
      <c r="G4446" s="6"/>
      <c r="H4446" s="6" t="b">
        <v>0</v>
      </c>
      <c r="I4446" s="6" t="b">
        <v>0</v>
      </c>
      <c r="J4446" s="6" t="b">
        <v>0</v>
      </c>
      <c r="K4446" s="106"/>
      <c r="L4446" s="43"/>
      <c r="M4446" s="24"/>
      <c r="N4446" s="6"/>
      <c r="O4446" s="6" t="b">
        <v>0</v>
      </c>
      <c r="P4446" s="6"/>
      <c r="Q4446" s="6"/>
      <c r="R4446" s="6"/>
      <c r="S4446" s="6"/>
      <c r="T4446" s="6"/>
      <c r="U4446" s="6"/>
      <c r="V4446" s="6"/>
      <c r="W4446" s="6"/>
      <c r="X4446" s="6"/>
      <c r="Y4446" s="6"/>
      <c r="Z4446" s="43"/>
      <c r="AA4446" s="43"/>
      <c r="AB4446" s="43" t="s">
        <v>339</v>
      </c>
      <c r="AC4446" s="6" t="s">
        <v>339</v>
      </c>
      <c r="AD4446" s="6"/>
      <c r="AE4446" s="6"/>
      <c r="AF4446" s="6"/>
      <c r="AG4446" s="6"/>
      <c r="AH4446" s="6"/>
      <c r="AI4446" s="6"/>
      <c r="AJ4446" s="6"/>
      <c r="AK4446" s="6"/>
      <c r="AL4446" s="6"/>
      <c r="AM4446" s="6"/>
      <c r="AN4446" s="6"/>
      <c r="AO4446" s="6"/>
      <c r="AP4446" s="6"/>
      <c r="AQ4446" s="6"/>
      <c r="AR4446" s="6"/>
    </row>
    <row r="4447">
      <c r="A4447" s="6"/>
      <c r="B4447" s="6"/>
      <c r="C4447" s="6"/>
      <c r="D4447" s="6"/>
      <c r="E4447" s="6"/>
      <c r="F4447" s="6" t="s">
        <v>96</v>
      </c>
      <c r="G4447" s="6"/>
      <c r="H4447" s="6" t="b">
        <v>0</v>
      </c>
      <c r="I4447" s="6" t="b">
        <v>0</v>
      </c>
      <c r="J4447" s="6" t="b">
        <v>0</v>
      </c>
      <c r="K4447" s="106"/>
      <c r="L4447" s="43"/>
      <c r="M4447" s="24"/>
      <c r="N4447" s="6"/>
      <c r="O4447" s="6" t="b">
        <v>0</v>
      </c>
      <c r="P4447" s="6"/>
      <c r="Q4447" s="6"/>
      <c r="R4447" s="6"/>
      <c r="S4447" s="6"/>
      <c r="T4447" s="6"/>
      <c r="U4447" s="6"/>
      <c r="V4447" s="6"/>
      <c r="W4447" s="6"/>
      <c r="X4447" s="6"/>
      <c r="Y4447" s="6"/>
      <c r="Z4447" s="43"/>
      <c r="AA4447" s="43"/>
      <c r="AB4447" s="43" t="s">
        <v>339</v>
      </c>
      <c r="AC4447" s="6" t="s">
        <v>339</v>
      </c>
      <c r="AD4447" s="6"/>
      <c r="AE4447" s="6"/>
      <c r="AF4447" s="6"/>
      <c r="AG4447" s="6"/>
      <c r="AH4447" s="6"/>
      <c r="AI4447" s="6"/>
      <c r="AJ4447" s="6"/>
      <c r="AK4447" s="6"/>
      <c r="AL4447" s="6"/>
      <c r="AM4447" s="6"/>
      <c r="AN4447" s="6"/>
      <c r="AO4447" s="6"/>
      <c r="AP4447" s="6"/>
      <c r="AQ4447" s="6"/>
      <c r="AR4447" s="6"/>
    </row>
    <row r="4448">
      <c r="A4448" s="6"/>
      <c r="B4448" s="6"/>
      <c r="C4448" s="6"/>
      <c r="D4448" s="6"/>
      <c r="E4448" s="6"/>
      <c r="F4448" s="6" t="s">
        <v>96</v>
      </c>
      <c r="G4448" s="6"/>
      <c r="H4448" s="6" t="b">
        <v>0</v>
      </c>
      <c r="I4448" s="6" t="b">
        <v>0</v>
      </c>
      <c r="J4448" s="6" t="b">
        <v>0</v>
      </c>
      <c r="K4448" s="106"/>
      <c r="L4448" s="43"/>
      <c r="M4448" s="24"/>
      <c r="N4448" s="6"/>
      <c r="O4448" s="6" t="b">
        <v>0</v>
      </c>
      <c r="P4448" s="6"/>
      <c r="Q4448" s="6"/>
      <c r="R4448" s="6"/>
      <c r="S4448" s="6"/>
      <c r="T4448" s="6"/>
      <c r="U4448" s="6"/>
      <c r="V4448" s="6"/>
      <c r="W4448" s="6"/>
      <c r="X4448" s="6"/>
      <c r="Y4448" s="6"/>
      <c r="Z4448" s="43"/>
      <c r="AA4448" s="43"/>
      <c r="AB4448" s="43" t="s">
        <v>339</v>
      </c>
      <c r="AC4448" s="6" t="s">
        <v>339</v>
      </c>
      <c r="AD4448" s="6"/>
      <c r="AE4448" s="6"/>
      <c r="AF4448" s="6"/>
      <c r="AG4448" s="6"/>
      <c r="AH4448" s="6"/>
      <c r="AI4448" s="6"/>
      <c r="AJ4448" s="6"/>
      <c r="AK4448" s="6"/>
      <c r="AL4448" s="6"/>
      <c r="AM4448" s="6"/>
      <c r="AN4448" s="6"/>
      <c r="AO4448" s="6"/>
      <c r="AP4448" s="6"/>
      <c r="AQ4448" s="6"/>
      <c r="AR4448" s="6"/>
    </row>
    <row r="4449">
      <c r="A4449" s="6"/>
      <c r="B4449" s="6"/>
      <c r="C4449" s="6"/>
      <c r="D4449" s="6"/>
      <c r="E4449" s="6"/>
      <c r="F4449" s="6" t="s">
        <v>96</v>
      </c>
      <c r="G4449" s="6"/>
      <c r="H4449" s="6" t="b">
        <v>0</v>
      </c>
      <c r="I4449" s="6" t="b">
        <v>0</v>
      </c>
      <c r="J4449" s="6" t="b">
        <v>0</v>
      </c>
      <c r="K4449" s="106"/>
      <c r="L4449" s="43"/>
      <c r="M4449" s="24"/>
      <c r="N4449" s="6"/>
      <c r="O4449" s="6" t="b">
        <v>0</v>
      </c>
      <c r="P4449" s="6"/>
      <c r="Q4449" s="6"/>
      <c r="R4449" s="6"/>
      <c r="S4449" s="6"/>
      <c r="T4449" s="6"/>
      <c r="U4449" s="6"/>
      <c r="V4449" s="6"/>
      <c r="W4449" s="6"/>
      <c r="X4449" s="6"/>
      <c r="Y4449" s="6"/>
      <c r="Z4449" s="43"/>
      <c r="AA4449" s="43"/>
      <c r="AB4449" s="43" t="s">
        <v>339</v>
      </c>
      <c r="AC4449" s="6" t="s">
        <v>339</v>
      </c>
      <c r="AD4449" s="6"/>
      <c r="AE4449" s="6"/>
      <c r="AF4449" s="6"/>
      <c r="AG4449" s="6"/>
      <c r="AH4449" s="6"/>
      <c r="AI4449" s="6"/>
      <c r="AJ4449" s="6"/>
      <c r="AK4449" s="6"/>
      <c r="AL4449" s="6"/>
      <c r="AM4449" s="6"/>
      <c r="AN4449" s="6"/>
      <c r="AO4449" s="6"/>
      <c r="AP4449" s="6"/>
      <c r="AQ4449" s="6"/>
      <c r="AR4449" s="6"/>
    </row>
    <row r="4450">
      <c r="A4450" s="6"/>
      <c r="B4450" s="6"/>
      <c r="C4450" s="6"/>
      <c r="D4450" s="6"/>
      <c r="E4450" s="6"/>
      <c r="F4450" s="6" t="s">
        <v>96</v>
      </c>
      <c r="G4450" s="6"/>
      <c r="H4450" s="6" t="b">
        <v>0</v>
      </c>
      <c r="I4450" s="6" t="b">
        <v>0</v>
      </c>
      <c r="J4450" s="6" t="b">
        <v>0</v>
      </c>
      <c r="K4450" s="106"/>
      <c r="L4450" s="43"/>
      <c r="M4450" s="24"/>
      <c r="N4450" s="6"/>
      <c r="O4450" s="6" t="b">
        <v>0</v>
      </c>
      <c r="P4450" s="6"/>
      <c r="Q4450" s="6"/>
      <c r="R4450" s="6"/>
      <c r="S4450" s="6"/>
      <c r="T4450" s="6"/>
      <c r="U4450" s="6"/>
      <c r="V4450" s="6"/>
      <c r="W4450" s="6"/>
      <c r="X4450" s="6"/>
      <c r="Y4450" s="6"/>
      <c r="Z4450" s="43"/>
      <c r="AA4450" s="43"/>
      <c r="AB4450" s="43" t="s">
        <v>339</v>
      </c>
      <c r="AC4450" s="6" t="s">
        <v>339</v>
      </c>
      <c r="AD4450" s="6"/>
      <c r="AE4450" s="6"/>
      <c r="AF4450" s="6"/>
      <c r="AG4450" s="6"/>
      <c r="AH4450" s="6"/>
      <c r="AI4450" s="6"/>
      <c r="AJ4450" s="6"/>
      <c r="AK4450" s="6"/>
      <c r="AL4450" s="6"/>
      <c r="AM4450" s="6"/>
      <c r="AN4450" s="6"/>
      <c r="AO4450" s="6"/>
      <c r="AP4450" s="6"/>
      <c r="AQ4450" s="6"/>
      <c r="AR4450" s="6"/>
    </row>
    <row r="4451">
      <c r="A4451" s="6"/>
      <c r="B4451" s="6"/>
      <c r="C4451" s="6"/>
      <c r="D4451" s="6"/>
      <c r="E4451" s="6"/>
      <c r="F4451" s="6" t="s">
        <v>96</v>
      </c>
      <c r="G4451" s="6"/>
      <c r="H4451" s="6" t="b">
        <v>0</v>
      </c>
      <c r="I4451" s="6" t="b">
        <v>0</v>
      </c>
      <c r="J4451" s="6" t="b">
        <v>0</v>
      </c>
      <c r="K4451" s="106"/>
      <c r="L4451" s="43"/>
      <c r="M4451" s="24"/>
      <c r="N4451" s="6"/>
      <c r="O4451" s="6" t="b">
        <v>0</v>
      </c>
      <c r="P4451" s="6"/>
      <c r="Q4451" s="6"/>
      <c r="R4451" s="6"/>
      <c r="S4451" s="6"/>
      <c r="T4451" s="6"/>
      <c r="U4451" s="6"/>
      <c r="V4451" s="6"/>
      <c r="W4451" s="6"/>
      <c r="X4451" s="6"/>
      <c r="Y4451" s="6"/>
      <c r="Z4451" s="43"/>
      <c r="AA4451" s="43"/>
      <c r="AB4451" s="43" t="s">
        <v>339</v>
      </c>
      <c r="AC4451" s="6" t="s">
        <v>339</v>
      </c>
      <c r="AD4451" s="6"/>
      <c r="AE4451" s="6"/>
      <c r="AF4451" s="6"/>
      <c r="AG4451" s="6"/>
      <c r="AH4451" s="6"/>
      <c r="AI4451" s="6"/>
      <c r="AJ4451" s="6"/>
      <c r="AK4451" s="6"/>
      <c r="AL4451" s="6"/>
      <c r="AM4451" s="6"/>
      <c r="AN4451" s="6"/>
      <c r="AO4451" s="6"/>
      <c r="AP4451" s="6"/>
      <c r="AQ4451" s="6"/>
      <c r="AR4451" s="6"/>
    </row>
    <row r="4452">
      <c r="A4452" s="6"/>
      <c r="B4452" s="6"/>
      <c r="C4452" s="6"/>
      <c r="D4452" s="6"/>
      <c r="E4452" s="6"/>
      <c r="F4452" s="6" t="s">
        <v>96</v>
      </c>
      <c r="G4452" s="6"/>
      <c r="H4452" s="6" t="b">
        <v>0</v>
      </c>
      <c r="I4452" s="6" t="b">
        <v>0</v>
      </c>
      <c r="J4452" s="6" t="b">
        <v>0</v>
      </c>
      <c r="K4452" s="106"/>
      <c r="L4452" s="43"/>
      <c r="M4452" s="24"/>
      <c r="N4452" s="6"/>
      <c r="O4452" s="6" t="b">
        <v>0</v>
      </c>
      <c r="P4452" s="6"/>
      <c r="Q4452" s="6"/>
      <c r="R4452" s="6"/>
      <c r="S4452" s="6"/>
      <c r="T4452" s="6"/>
      <c r="U4452" s="6"/>
      <c r="V4452" s="6"/>
      <c r="W4452" s="6"/>
      <c r="X4452" s="6"/>
      <c r="Y4452" s="6"/>
      <c r="Z4452" s="43"/>
      <c r="AA4452" s="43"/>
      <c r="AB4452" s="43" t="s">
        <v>339</v>
      </c>
      <c r="AC4452" s="6" t="s">
        <v>339</v>
      </c>
      <c r="AD4452" s="6"/>
      <c r="AE4452" s="6"/>
      <c r="AF4452" s="6"/>
      <c r="AG4452" s="6"/>
      <c r="AH4452" s="6"/>
      <c r="AI4452" s="6"/>
      <c r="AJ4452" s="6"/>
      <c r="AK4452" s="6"/>
      <c r="AL4452" s="6"/>
      <c r="AM4452" s="6"/>
      <c r="AN4452" s="6"/>
      <c r="AO4452" s="6"/>
      <c r="AP4452" s="6"/>
      <c r="AQ4452" s="6"/>
      <c r="AR4452" s="6"/>
    </row>
    <row r="4453">
      <c r="A4453" s="6"/>
      <c r="B4453" s="6"/>
      <c r="C4453" s="6"/>
      <c r="D4453" s="6"/>
      <c r="E4453" s="6"/>
      <c r="F4453" s="6" t="s">
        <v>96</v>
      </c>
      <c r="G4453" s="6"/>
      <c r="H4453" s="6" t="b">
        <v>0</v>
      </c>
      <c r="I4453" s="6" t="b">
        <v>0</v>
      </c>
      <c r="J4453" s="6" t="b">
        <v>0</v>
      </c>
      <c r="K4453" s="106"/>
      <c r="L4453" s="43"/>
      <c r="M4453" s="24"/>
      <c r="N4453" s="6"/>
      <c r="O4453" s="6" t="b">
        <v>0</v>
      </c>
      <c r="P4453" s="6"/>
      <c r="Q4453" s="6"/>
      <c r="R4453" s="6"/>
      <c r="S4453" s="6"/>
      <c r="T4453" s="6"/>
      <c r="U4453" s="6"/>
      <c r="V4453" s="6"/>
      <c r="W4453" s="6"/>
      <c r="X4453" s="6"/>
      <c r="Y4453" s="6"/>
      <c r="Z4453" s="43"/>
      <c r="AA4453" s="43"/>
      <c r="AB4453" s="43" t="s">
        <v>339</v>
      </c>
      <c r="AC4453" s="6" t="s">
        <v>339</v>
      </c>
      <c r="AD4453" s="6"/>
      <c r="AE4453" s="6"/>
      <c r="AF4453" s="6"/>
      <c r="AG4453" s="6"/>
      <c r="AH4453" s="6"/>
      <c r="AI4453" s="6"/>
      <c r="AJ4453" s="6"/>
      <c r="AK4453" s="6"/>
      <c r="AL4453" s="6"/>
      <c r="AM4453" s="6"/>
      <c r="AN4453" s="6"/>
      <c r="AO4453" s="6"/>
      <c r="AP4453" s="6"/>
      <c r="AQ4453" s="6"/>
      <c r="AR4453" s="6"/>
    </row>
    <row r="4454">
      <c r="A4454" s="6"/>
      <c r="B4454" s="6"/>
      <c r="C4454" s="6"/>
      <c r="D4454" s="6"/>
      <c r="E4454" s="6"/>
      <c r="F4454" s="6" t="s">
        <v>96</v>
      </c>
      <c r="G4454" s="6"/>
      <c r="H4454" s="6" t="b">
        <v>0</v>
      </c>
      <c r="I4454" s="6" t="b">
        <v>0</v>
      </c>
      <c r="J4454" s="6" t="b">
        <v>0</v>
      </c>
      <c r="K4454" s="106"/>
      <c r="L4454" s="43"/>
      <c r="M4454" s="24"/>
      <c r="N4454" s="6"/>
      <c r="O4454" s="6" t="b">
        <v>0</v>
      </c>
      <c r="P4454" s="6"/>
      <c r="Q4454" s="6"/>
      <c r="R4454" s="6"/>
      <c r="S4454" s="6"/>
      <c r="T4454" s="6"/>
      <c r="U4454" s="6"/>
      <c r="V4454" s="6"/>
      <c r="W4454" s="6"/>
      <c r="X4454" s="6"/>
      <c r="Y4454" s="6"/>
      <c r="Z4454" s="43"/>
      <c r="AA4454" s="43"/>
      <c r="AB4454" s="43" t="s">
        <v>339</v>
      </c>
      <c r="AC4454" s="6" t="s">
        <v>339</v>
      </c>
      <c r="AD4454" s="6"/>
      <c r="AE4454" s="6"/>
      <c r="AF4454" s="6"/>
      <c r="AG4454" s="6"/>
      <c r="AH4454" s="6"/>
      <c r="AI4454" s="6"/>
      <c r="AJ4454" s="6"/>
      <c r="AK4454" s="6"/>
      <c r="AL4454" s="6"/>
      <c r="AM4454" s="6"/>
      <c r="AN4454" s="6"/>
      <c r="AO4454" s="6"/>
      <c r="AP4454" s="6"/>
      <c r="AQ4454" s="6"/>
      <c r="AR4454" s="6"/>
    </row>
    <row r="4455">
      <c r="A4455" s="6"/>
      <c r="B4455" s="6"/>
      <c r="C4455" s="6"/>
      <c r="D4455" s="6"/>
      <c r="E4455" s="6"/>
      <c r="F4455" s="6" t="s">
        <v>96</v>
      </c>
      <c r="G4455" s="6"/>
      <c r="H4455" s="6" t="b">
        <v>0</v>
      </c>
      <c r="I4455" s="6" t="b">
        <v>0</v>
      </c>
      <c r="J4455" s="6" t="b">
        <v>0</v>
      </c>
      <c r="K4455" s="106"/>
      <c r="L4455" s="43"/>
      <c r="M4455" s="24"/>
      <c r="N4455" s="6"/>
      <c r="O4455" s="6" t="b">
        <v>0</v>
      </c>
      <c r="P4455" s="6"/>
      <c r="Q4455" s="6"/>
      <c r="R4455" s="6"/>
      <c r="S4455" s="6"/>
      <c r="T4455" s="6"/>
      <c r="U4455" s="6"/>
      <c r="V4455" s="6"/>
      <c r="W4455" s="6"/>
      <c r="X4455" s="6"/>
      <c r="Y4455" s="6"/>
      <c r="Z4455" s="43"/>
      <c r="AA4455" s="43"/>
      <c r="AB4455" s="43" t="s">
        <v>339</v>
      </c>
      <c r="AC4455" s="6" t="s">
        <v>339</v>
      </c>
      <c r="AD4455" s="6"/>
      <c r="AE4455" s="6"/>
      <c r="AF4455" s="6"/>
      <c r="AG4455" s="6"/>
      <c r="AH4455" s="6"/>
      <c r="AI4455" s="6"/>
      <c r="AJ4455" s="6"/>
      <c r="AK4455" s="6"/>
      <c r="AL4455" s="6"/>
      <c r="AM4455" s="6"/>
      <c r="AN4455" s="6"/>
      <c r="AO4455" s="6"/>
      <c r="AP4455" s="6"/>
      <c r="AQ4455" s="6"/>
      <c r="AR4455" s="6"/>
    </row>
    <row r="4456">
      <c r="A4456" s="6"/>
      <c r="B4456" s="6"/>
      <c r="C4456" s="6"/>
      <c r="D4456" s="6"/>
      <c r="E4456" s="6"/>
      <c r="F4456" s="6" t="s">
        <v>96</v>
      </c>
      <c r="G4456" s="6"/>
      <c r="H4456" s="6" t="b">
        <v>0</v>
      </c>
      <c r="I4456" s="6" t="b">
        <v>0</v>
      </c>
      <c r="J4456" s="6" t="b">
        <v>0</v>
      </c>
      <c r="K4456" s="106"/>
      <c r="L4456" s="43"/>
      <c r="M4456" s="24"/>
      <c r="N4456" s="6"/>
      <c r="O4456" s="6" t="b">
        <v>0</v>
      </c>
      <c r="P4456" s="6"/>
      <c r="Q4456" s="6"/>
      <c r="R4456" s="6"/>
      <c r="S4456" s="6"/>
      <c r="T4456" s="6"/>
      <c r="U4456" s="6"/>
      <c r="V4456" s="6"/>
      <c r="W4456" s="6"/>
      <c r="X4456" s="6"/>
      <c r="Y4456" s="6"/>
      <c r="Z4456" s="43"/>
      <c r="AA4456" s="43"/>
      <c r="AB4456" s="43" t="s">
        <v>339</v>
      </c>
      <c r="AC4456" s="6" t="s">
        <v>339</v>
      </c>
      <c r="AD4456" s="6"/>
      <c r="AE4456" s="6"/>
      <c r="AF4456" s="6"/>
      <c r="AG4456" s="6"/>
      <c r="AH4456" s="6"/>
      <c r="AI4456" s="6"/>
      <c r="AJ4456" s="6"/>
      <c r="AK4456" s="6"/>
      <c r="AL4456" s="6"/>
      <c r="AM4456" s="6"/>
      <c r="AN4456" s="6"/>
      <c r="AO4456" s="6"/>
      <c r="AP4456" s="6"/>
      <c r="AQ4456" s="6"/>
      <c r="AR4456" s="6"/>
    </row>
    <row r="4457">
      <c r="A4457" s="6"/>
      <c r="B4457" s="6"/>
      <c r="C4457" s="6"/>
      <c r="D4457" s="6"/>
      <c r="E4457" s="6"/>
      <c r="F4457" s="6" t="s">
        <v>96</v>
      </c>
      <c r="G4457" s="6"/>
      <c r="H4457" s="6" t="b">
        <v>0</v>
      </c>
      <c r="I4457" s="6" t="b">
        <v>0</v>
      </c>
      <c r="J4457" s="6" t="b">
        <v>0</v>
      </c>
      <c r="K4457" s="106"/>
      <c r="L4457" s="43"/>
      <c r="M4457" s="24"/>
      <c r="N4457" s="6"/>
      <c r="O4457" s="6" t="b">
        <v>0</v>
      </c>
      <c r="P4457" s="6"/>
      <c r="Q4457" s="6"/>
      <c r="R4457" s="6"/>
      <c r="S4457" s="6"/>
      <c r="T4457" s="6"/>
      <c r="U4457" s="6"/>
      <c r="V4457" s="6"/>
      <c r="W4457" s="6"/>
      <c r="X4457" s="6"/>
      <c r="Y4457" s="6"/>
      <c r="Z4457" s="43"/>
      <c r="AA4457" s="43"/>
      <c r="AB4457" s="43" t="s">
        <v>339</v>
      </c>
      <c r="AC4457" s="6" t="s">
        <v>339</v>
      </c>
      <c r="AD4457" s="6"/>
      <c r="AE4457" s="6"/>
      <c r="AF4457" s="6"/>
      <c r="AG4457" s="6"/>
      <c r="AH4457" s="6"/>
      <c r="AI4457" s="6"/>
      <c r="AJ4457" s="6"/>
      <c r="AK4457" s="6"/>
      <c r="AL4457" s="6"/>
      <c r="AM4457" s="6"/>
      <c r="AN4457" s="6"/>
      <c r="AO4457" s="6"/>
      <c r="AP4457" s="6"/>
      <c r="AQ4457" s="6"/>
      <c r="AR4457" s="6"/>
    </row>
    <row r="4458">
      <c r="A4458" s="6"/>
      <c r="B4458" s="6"/>
      <c r="C4458" s="6"/>
      <c r="D4458" s="6"/>
      <c r="E4458" s="6"/>
      <c r="F4458" s="6" t="s">
        <v>96</v>
      </c>
      <c r="G4458" s="6"/>
      <c r="H4458" s="6" t="b">
        <v>0</v>
      </c>
      <c r="I4458" s="6" t="b">
        <v>0</v>
      </c>
      <c r="J4458" s="6" t="b">
        <v>0</v>
      </c>
      <c r="K4458" s="106"/>
      <c r="L4458" s="43"/>
      <c r="M4458" s="24"/>
      <c r="N4458" s="6"/>
      <c r="O4458" s="6" t="b">
        <v>0</v>
      </c>
      <c r="P4458" s="6"/>
      <c r="Q4458" s="6"/>
      <c r="R4458" s="6"/>
      <c r="S4458" s="6"/>
      <c r="T4458" s="6"/>
      <c r="U4458" s="6"/>
      <c r="V4458" s="6"/>
      <c r="W4458" s="6"/>
      <c r="X4458" s="6"/>
      <c r="Y4458" s="6"/>
      <c r="Z4458" s="43"/>
      <c r="AA4458" s="43"/>
      <c r="AB4458" s="43" t="s">
        <v>339</v>
      </c>
      <c r="AC4458" s="6" t="s">
        <v>339</v>
      </c>
      <c r="AD4458" s="6"/>
      <c r="AE4458" s="6"/>
      <c r="AF4458" s="6"/>
      <c r="AG4458" s="6"/>
      <c r="AH4458" s="6"/>
      <c r="AI4458" s="6"/>
      <c r="AJ4458" s="6"/>
      <c r="AK4458" s="6"/>
      <c r="AL4458" s="6"/>
      <c r="AM4458" s="6"/>
      <c r="AN4458" s="6"/>
      <c r="AO4458" s="6"/>
      <c r="AP4458" s="6"/>
      <c r="AQ4458" s="6"/>
      <c r="AR4458" s="6"/>
    </row>
    <row r="4459">
      <c r="A4459" s="6"/>
      <c r="B4459" s="6"/>
      <c r="C4459" s="6"/>
      <c r="D4459" s="6"/>
      <c r="E4459" s="6"/>
      <c r="F4459" s="6" t="s">
        <v>96</v>
      </c>
      <c r="G4459" s="6"/>
      <c r="H4459" s="6" t="b">
        <v>0</v>
      </c>
      <c r="I4459" s="6" t="b">
        <v>0</v>
      </c>
      <c r="J4459" s="6" t="b">
        <v>0</v>
      </c>
      <c r="K4459" s="106"/>
      <c r="L4459" s="43"/>
      <c r="M4459" s="24"/>
      <c r="N4459" s="6"/>
      <c r="O4459" s="6" t="b">
        <v>0</v>
      </c>
      <c r="P4459" s="6"/>
      <c r="Q4459" s="6"/>
      <c r="R4459" s="6"/>
      <c r="S4459" s="6"/>
      <c r="T4459" s="6"/>
      <c r="U4459" s="6"/>
      <c r="V4459" s="6"/>
      <c r="W4459" s="6"/>
      <c r="X4459" s="6"/>
      <c r="Y4459" s="6"/>
      <c r="Z4459" s="43"/>
      <c r="AA4459" s="43"/>
      <c r="AB4459" s="43" t="s">
        <v>339</v>
      </c>
      <c r="AC4459" s="6" t="s">
        <v>339</v>
      </c>
      <c r="AD4459" s="6"/>
      <c r="AE4459" s="6"/>
      <c r="AF4459" s="6"/>
      <c r="AG4459" s="6"/>
      <c r="AH4459" s="6"/>
      <c r="AI4459" s="6"/>
      <c r="AJ4459" s="6"/>
      <c r="AK4459" s="6"/>
      <c r="AL4459" s="6"/>
      <c r="AM4459" s="6"/>
      <c r="AN4459" s="6"/>
      <c r="AO4459" s="6"/>
      <c r="AP4459" s="6"/>
      <c r="AQ4459" s="6"/>
      <c r="AR4459" s="6"/>
    </row>
    <row r="4460">
      <c r="A4460" s="6"/>
      <c r="B4460" s="6"/>
      <c r="C4460" s="6"/>
      <c r="D4460" s="6"/>
      <c r="E4460" s="6"/>
      <c r="F4460" s="6" t="s">
        <v>96</v>
      </c>
      <c r="G4460" s="6"/>
      <c r="H4460" s="6" t="b">
        <v>0</v>
      </c>
      <c r="I4460" s="6" t="b">
        <v>0</v>
      </c>
      <c r="J4460" s="6" t="b">
        <v>0</v>
      </c>
      <c r="K4460" s="106"/>
      <c r="L4460" s="43"/>
      <c r="M4460" s="24"/>
      <c r="N4460" s="6"/>
      <c r="O4460" s="6" t="b">
        <v>0</v>
      </c>
      <c r="P4460" s="6"/>
      <c r="Q4460" s="6"/>
      <c r="R4460" s="6"/>
      <c r="S4460" s="6"/>
      <c r="T4460" s="6"/>
      <c r="U4460" s="6"/>
      <c r="V4460" s="6"/>
      <c r="W4460" s="6"/>
      <c r="X4460" s="6"/>
      <c r="Y4460" s="6"/>
      <c r="Z4460" s="43"/>
      <c r="AA4460" s="43"/>
      <c r="AB4460" s="43" t="s">
        <v>339</v>
      </c>
      <c r="AC4460" s="6" t="s">
        <v>339</v>
      </c>
      <c r="AD4460" s="6"/>
      <c r="AE4460" s="6"/>
      <c r="AF4460" s="6"/>
      <c r="AG4460" s="6"/>
      <c r="AH4460" s="6"/>
      <c r="AI4460" s="6"/>
      <c r="AJ4460" s="6"/>
      <c r="AK4460" s="6"/>
      <c r="AL4460" s="6"/>
      <c r="AM4460" s="6"/>
      <c r="AN4460" s="6"/>
      <c r="AO4460" s="6"/>
      <c r="AP4460" s="6"/>
      <c r="AQ4460" s="6"/>
      <c r="AR4460" s="6"/>
    </row>
    <row r="4461">
      <c r="A4461" s="6"/>
      <c r="B4461" s="6"/>
      <c r="C4461" s="6"/>
      <c r="D4461" s="6"/>
      <c r="E4461" s="6"/>
      <c r="F4461" s="6" t="s">
        <v>96</v>
      </c>
      <c r="G4461" s="6"/>
      <c r="H4461" s="6" t="b">
        <v>0</v>
      </c>
      <c r="I4461" s="6" t="b">
        <v>0</v>
      </c>
      <c r="J4461" s="6" t="b">
        <v>0</v>
      </c>
      <c r="K4461" s="106"/>
      <c r="L4461" s="43"/>
      <c r="M4461" s="24"/>
      <c r="N4461" s="6"/>
      <c r="O4461" s="6" t="b">
        <v>0</v>
      </c>
      <c r="P4461" s="6"/>
      <c r="Q4461" s="6"/>
      <c r="R4461" s="6"/>
      <c r="S4461" s="6"/>
      <c r="T4461" s="6"/>
      <c r="U4461" s="6"/>
      <c r="V4461" s="6"/>
      <c r="W4461" s="6"/>
      <c r="X4461" s="6"/>
      <c r="Y4461" s="6"/>
      <c r="Z4461" s="43"/>
      <c r="AA4461" s="43"/>
      <c r="AB4461" s="43" t="s">
        <v>339</v>
      </c>
      <c r="AC4461" s="6" t="s">
        <v>339</v>
      </c>
      <c r="AD4461" s="6"/>
      <c r="AE4461" s="6"/>
      <c r="AF4461" s="6"/>
      <c r="AG4461" s="6"/>
      <c r="AH4461" s="6"/>
      <c r="AI4461" s="6"/>
      <c r="AJ4461" s="6"/>
      <c r="AK4461" s="6"/>
      <c r="AL4461" s="6"/>
      <c r="AM4461" s="6"/>
      <c r="AN4461" s="6"/>
      <c r="AO4461" s="6"/>
      <c r="AP4461" s="6"/>
      <c r="AQ4461" s="6"/>
      <c r="AR4461" s="6"/>
    </row>
    <row r="4462">
      <c r="A4462" s="6"/>
      <c r="B4462" s="6"/>
      <c r="C4462" s="6"/>
      <c r="D4462" s="6"/>
      <c r="E4462" s="6"/>
      <c r="F4462" s="6" t="s">
        <v>96</v>
      </c>
      <c r="G4462" s="6"/>
      <c r="H4462" s="6" t="b">
        <v>0</v>
      </c>
      <c r="I4462" s="6" t="b">
        <v>0</v>
      </c>
      <c r="J4462" s="6" t="b">
        <v>0</v>
      </c>
      <c r="K4462" s="106"/>
      <c r="L4462" s="43"/>
      <c r="M4462" s="24"/>
      <c r="N4462" s="6"/>
      <c r="O4462" s="6" t="b">
        <v>0</v>
      </c>
      <c r="P4462" s="6"/>
      <c r="Q4462" s="6"/>
      <c r="R4462" s="6"/>
      <c r="S4462" s="6"/>
      <c r="T4462" s="6"/>
      <c r="U4462" s="6"/>
      <c r="V4462" s="6"/>
      <c r="W4462" s="6"/>
      <c r="X4462" s="6"/>
      <c r="Y4462" s="6"/>
      <c r="Z4462" s="43"/>
      <c r="AA4462" s="43"/>
      <c r="AB4462" s="43" t="s">
        <v>339</v>
      </c>
      <c r="AC4462" s="6" t="s">
        <v>339</v>
      </c>
      <c r="AD4462" s="6"/>
      <c r="AE4462" s="6"/>
      <c r="AF4462" s="6"/>
      <c r="AG4462" s="6"/>
      <c r="AH4462" s="6"/>
      <c r="AI4462" s="6"/>
      <c r="AJ4462" s="6"/>
      <c r="AK4462" s="6"/>
      <c r="AL4462" s="6"/>
      <c r="AM4462" s="6"/>
      <c r="AN4462" s="6"/>
      <c r="AO4462" s="6"/>
      <c r="AP4462" s="6"/>
      <c r="AQ4462" s="6"/>
      <c r="AR4462" s="6"/>
    </row>
    <row r="4463">
      <c r="A4463" s="6"/>
      <c r="B4463" s="6"/>
      <c r="C4463" s="6"/>
      <c r="D4463" s="6"/>
      <c r="E4463" s="6"/>
      <c r="F4463" s="6" t="s">
        <v>96</v>
      </c>
      <c r="G4463" s="6"/>
      <c r="H4463" s="6" t="b">
        <v>0</v>
      </c>
      <c r="I4463" s="6" t="b">
        <v>0</v>
      </c>
      <c r="J4463" s="6" t="b">
        <v>0</v>
      </c>
      <c r="K4463" s="106"/>
      <c r="L4463" s="43"/>
      <c r="M4463" s="24"/>
      <c r="N4463" s="6"/>
      <c r="O4463" s="6" t="b">
        <v>0</v>
      </c>
      <c r="P4463" s="6"/>
      <c r="Q4463" s="6"/>
      <c r="R4463" s="6"/>
      <c r="S4463" s="6"/>
      <c r="T4463" s="6"/>
      <c r="U4463" s="6"/>
      <c r="V4463" s="6"/>
      <c r="W4463" s="6"/>
      <c r="X4463" s="6"/>
      <c r="Y4463" s="6"/>
      <c r="Z4463" s="43"/>
      <c r="AA4463" s="43"/>
      <c r="AB4463" s="43" t="s">
        <v>339</v>
      </c>
      <c r="AC4463" s="6" t="s">
        <v>339</v>
      </c>
      <c r="AD4463" s="6"/>
      <c r="AE4463" s="6"/>
      <c r="AF4463" s="6"/>
      <c r="AG4463" s="6"/>
      <c r="AH4463" s="6"/>
      <c r="AI4463" s="6"/>
      <c r="AJ4463" s="6"/>
      <c r="AK4463" s="6"/>
      <c r="AL4463" s="6"/>
      <c r="AM4463" s="6"/>
      <c r="AN4463" s="6"/>
      <c r="AO4463" s="6"/>
      <c r="AP4463" s="6"/>
      <c r="AQ4463" s="6"/>
      <c r="AR4463" s="6"/>
    </row>
    <row r="4464">
      <c r="A4464" s="6"/>
      <c r="B4464" s="6"/>
      <c r="C4464" s="6"/>
      <c r="D4464" s="6"/>
      <c r="E4464" s="6"/>
      <c r="F4464" s="6" t="s">
        <v>96</v>
      </c>
      <c r="G4464" s="6"/>
      <c r="H4464" s="6" t="b">
        <v>0</v>
      </c>
      <c r="I4464" s="6" t="b">
        <v>0</v>
      </c>
      <c r="J4464" s="6" t="b">
        <v>0</v>
      </c>
      <c r="K4464" s="106"/>
      <c r="L4464" s="43"/>
      <c r="M4464" s="24"/>
      <c r="N4464" s="6"/>
      <c r="O4464" s="6" t="b">
        <v>0</v>
      </c>
      <c r="P4464" s="6"/>
      <c r="Q4464" s="6"/>
      <c r="R4464" s="6"/>
      <c r="S4464" s="6"/>
      <c r="T4464" s="6"/>
      <c r="U4464" s="6"/>
      <c r="V4464" s="6"/>
      <c r="W4464" s="6"/>
      <c r="X4464" s="6"/>
      <c r="Y4464" s="6"/>
      <c r="Z4464" s="43"/>
      <c r="AA4464" s="43"/>
      <c r="AB4464" s="43" t="s">
        <v>339</v>
      </c>
      <c r="AC4464" s="6" t="s">
        <v>339</v>
      </c>
      <c r="AD4464" s="6"/>
      <c r="AE4464" s="6"/>
      <c r="AF4464" s="6"/>
      <c r="AG4464" s="6"/>
      <c r="AH4464" s="6"/>
      <c r="AI4464" s="6"/>
      <c r="AJ4464" s="6"/>
      <c r="AK4464" s="6"/>
      <c r="AL4464" s="6"/>
      <c r="AM4464" s="6"/>
      <c r="AN4464" s="6"/>
      <c r="AO4464" s="6"/>
      <c r="AP4464" s="6"/>
      <c r="AQ4464" s="6"/>
      <c r="AR4464" s="6"/>
    </row>
    <row r="4465">
      <c r="A4465" s="6"/>
      <c r="B4465" s="6"/>
      <c r="C4465" s="6"/>
      <c r="D4465" s="6"/>
      <c r="E4465" s="6"/>
      <c r="F4465" s="6" t="s">
        <v>96</v>
      </c>
      <c r="G4465" s="6"/>
      <c r="H4465" s="6" t="b">
        <v>0</v>
      </c>
      <c r="I4465" s="6" t="b">
        <v>0</v>
      </c>
      <c r="J4465" s="6" t="b">
        <v>0</v>
      </c>
      <c r="K4465" s="106"/>
      <c r="L4465" s="43"/>
      <c r="M4465" s="24"/>
      <c r="N4465" s="6"/>
      <c r="O4465" s="6" t="b">
        <v>0</v>
      </c>
      <c r="P4465" s="6"/>
      <c r="Q4465" s="6"/>
      <c r="R4465" s="6"/>
      <c r="S4465" s="6"/>
      <c r="T4465" s="6"/>
      <c r="U4465" s="6"/>
      <c r="V4465" s="6"/>
      <c r="W4465" s="6"/>
      <c r="X4465" s="6"/>
      <c r="Y4465" s="6"/>
      <c r="Z4465" s="43"/>
      <c r="AA4465" s="43"/>
      <c r="AB4465" s="43" t="s">
        <v>339</v>
      </c>
      <c r="AC4465" s="6" t="s">
        <v>339</v>
      </c>
      <c r="AD4465" s="6"/>
      <c r="AE4465" s="6"/>
      <c r="AF4465" s="6"/>
      <c r="AG4465" s="6"/>
      <c r="AH4465" s="6"/>
      <c r="AI4465" s="6"/>
      <c r="AJ4465" s="6"/>
      <c r="AK4465" s="6"/>
      <c r="AL4465" s="6"/>
      <c r="AM4465" s="6"/>
      <c r="AN4465" s="6"/>
      <c r="AO4465" s="6"/>
      <c r="AP4465" s="6"/>
      <c r="AQ4465" s="6"/>
      <c r="AR4465" s="6"/>
    </row>
    <row r="4466">
      <c r="A4466" s="6"/>
      <c r="B4466" s="6"/>
      <c r="C4466" s="6"/>
      <c r="D4466" s="6"/>
      <c r="E4466" s="6"/>
      <c r="F4466" s="6" t="s">
        <v>96</v>
      </c>
      <c r="G4466" s="6"/>
      <c r="H4466" s="6" t="b">
        <v>0</v>
      </c>
      <c r="I4466" s="6" t="b">
        <v>0</v>
      </c>
      <c r="J4466" s="6" t="b">
        <v>0</v>
      </c>
      <c r="K4466" s="106"/>
      <c r="L4466" s="43"/>
      <c r="M4466" s="24"/>
      <c r="N4466" s="6"/>
      <c r="O4466" s="6" t="b">
        <v>0</v>
      </c>
      <c r="P4466" s="6"/>
      <c r="Q4466" s="6"/>
      <c r="R4466" s="6"/>
      <c r="S4466" s="6"/>
      <c r="T4466" s="6"/>
      <c r="U4466" s="6"/>
      <c r="V4466" s="6"/>
      <c r="W4466" s="6"/>
      <c r="X4466" s="6"/>
      <c r="Y4466" s="6"/>
      <c r="Z4466" s="43"/>
      <c r="AA4466" s="43"/>
      <c r="AB4466" s="43" t="s">
        <v>339</v>
      </c>
      <c r="AC4466" s="6" t="s">
        <v>339</v>
      </c>
      <c r="AD4466" s="6"/>
      <c r="AE4466" s="6"/>
      <c r="AF4466" s="6"/>
      <c r="AG4466" s="6"/>
      <c r="AH4466" s="6"/>
      <c r="AI4466" s="6"/>
      <c r="AJ4466" s="6"/>
      <c r="AK4466" s="6"/>
      <c r="AL4466" s="6"/>
      <c r="AM4466" s="6"/>
      <c r="AN4466" s="6"/>
      <c r="AO4466" s="6"/>
      <c r="AP4466" s="6"/>
      <c r="AQ4466" s="6"/>
      <c r="AR4466" s="6"/>
    </row>
    <row r="4467">
      <c r="A4467" s="6"/>
      <c r="B4467" s="6"/>
      <c r="C4467" s="6"/>
      <c r="D4467" s="6"/>
      <c r="E4467" s="6"/>
      <c r="F4467" s="6" t="s">
        <v>96</v>
      </c>
      <c r="G4467" s="6"/>
      <c r="H4467" s="6" t="b">
        <v>0</v>
      </c>
      <c r="I4467" s="6" t="b">
        <v>0</v>
      </c>
      <c r="J4467" s="6" t="b">
        <v>0</v>
      </c>
      <c r="K4467" s="106"/>
      <c r="L4467" s="43"/>
      <c r="M4467" s="24"/>
      <c r="N4467" s="6"/>
      <c r="O4467" s="6" t="b">
        <v>0</v>
      </c>
      <c r="P4467" s="6"/>
      <c r="Q4467" s="6"/>
      <c r="R4467" s="6"/>
      <c r="S4467" s="6"/>
      <c r="T4467" s="6"/>
      <c r="U4467" s="6"/>
      <c r="V4467" s="6"/>
      <c r="W4467" s="6"/>
      <c r="X4467" s="6"/>
      <c r="Y4467" s="6"/>
      <c r="Z4467" s="43"/>
      <c r="AA4467" s="43"/>
      <c r="AB4467" s="43" t="s">
        <v>339</v>
      </c>
      <c r="AC4467" s="6" t="s">
        <v>339</v>
      </c>
      <c r="AD4467" s="6"/>
      <c r="AE4467" s="6"/>
      <c r="AF4467" s="6"/>
      <c r="AG4467" s="6"/>
      <c r="AH4467" s="6"/>
      <c r="AI4467" s="6"/>
      <c r="AJ4467" s="6"/>
      <c r="AK4467" s="6"/>
      <c r="AL4467" s="6"/>
      <c r="AM4467" s="6"/>
      <c r="AN4467" s="6"/>
      <c r="AO4467" s="6"/>
      <c r="AP4467" s="6"/>
      <c r="AQ4467" s="6"/>
      <c r="AR4467" s="6"/>
    </row>
    <row r="4468">
      <c r="A4468" s="6"/>
      <c r="B4468" s="6"/>
      <c r="C4468" s="6"/>
      <c r="D4468" s="6"/>
      <c r="E4468" s="6"/>
      <c r="F4468" s="6" t="s">
        <v>96</v>
      </c>
      <c r="G4468" s="6"/>
      <c r="H4468" s="6" t="b">
        <v>0</v>
      </c>
      <c r="I4468" s="6" t="b">
        <v>0</v>
      </c>
      <c r="J4468" s="6" t="b">
        <v>0</v>
      </c>
      <c r="K4468" s="106"/>
      <c r="L4468" s="43"/>
      <c r="M4468" s="24"/>
      <c r="N4468" s="6"/>
      <c r="O4468" s="6" t="b">
        <v>0</v>
      </c>
      <c r="P4468" s="6"/>
      <c r="Q4468" s="6"/>
      <c r="R4468" s="6"/>
      <c r="S4468" s="6"/>
      <c r="T4468" s="6"/>
      <c r="U4468" s="6"/>
      <c r="V4468" s="6"/>
      <c r="W4468" s="6"/>
      <c r="X4468" s="6"/>
      <c r="Y4468" s="6"/>
      <c r="Z4468" s="43"/>
      <c r="AA4468" s="43"/>
      <c r="AB4468" s="43" t="s">
        <v>339</v>
      </c>
      <c r="AC4468" s="6" t="s">
        <v>339</v>
      </c>
      <c r="AD4468" s="6"/>
      <c r="AE4468" s="6"/>
      <c r="AF4468" s="6"/>
      <c r="AG4468" s="6"/>
      <c r="AH4468" s="6"/>
      <c r="AI4468" s="6"/>
      <c r="AJ4468" s="6"/>
      <c r="AK4468" s="6"/>
      <c r="AL4468" s="6"/>
      <c r="AM4468" s="6"/>
      <c r="AN4468" s="6"/>
      <c r="AO4468" s="6"/>
      <c r="AP4468" s="6"/>
      <c r="AQ4468" s="6"/>
      <c r="AR4468" s="6"/>
    </row>
    <row r="4469">
      <c r="A4469" s="6"/>
      <c r="B4469" s="6"/>
      <c r="C4469" s="6"/>
      <c r="D4469" s="6"/>
      <c r="E4469" s="6"/>
      <c r="F4469" s="6" t="s">
        <v>96</v>
      </c>
      <c r="G4469" s="6"/>
      <c r="H4469" s="6" t="b">
        <v>0</v>
      </c>
      <c r="I4469" s="6" t="b">
        <v>0</v>
      </c>
      <c r="J4469" s="6" t="b">
        <v>0</v>
      </c>
      <c r="K4469" s="106"/>
      <c r="L4469" s="43"/>
      <c r="M4469" s="24"/>
      <c r="N4469" s="6"/>
      <c r="O4469" s="6" t="b">
        <v>0</v>
      </c>
      <c r="P4469" s="6"/>
      <c r="Q4469" s="6"/>
      <c r="R4469" s="6"/>
      <c r="S4469" s="6"/>
      <c r="T4469" s="6"/>
      <c r="U4469" s="6"/>
      <c r="V4469" s="6"/>
      <c r="W4469" s="6"/>
      <c r="X4469" s="6"/>
      <c r="Y4469" s="6"/>
      <c r="Z4469" s="43"/>
      <c r="AA4469" s="43"/>
      <c r="AB4469" s="43" t="s">
        <v>339</v>
      </c>
      <c r="AC4469" s="6" t="s">
        <v>339</v>
      </c>
      <c r="AD4469" s="6"/>
      <c r="AE4469" s="6"/>
      <c r="AF4469" s="6"/>
      <c r="AG4469" s="6"/>
      <c r="AH4469" s="6"/>
      <c r="AI4469" s="6"/>
      <c r="AJ4469" s="6"/>
      <c r="AK4469" s="6"/>
      <c r="AL4469" s="6"/>
      <c r="AM4469" s="6"/>
      <c r="AN4469" s="6"/>
      <c r="AO4469" s="6"/>
      <c r="AP4469" s="6"/>
      <c r="AQ4469" s="6"/>
      <c r="AR4469" s="6"/>
    </row>
    <row r="4470">
      <c r="A4470" s="6"/>
      <c r="B4470" s="6"/>
      <c r="C4470" s="6"/>
      <c r="D4470" s="6"/>
      <c r="E4470" s="6"/>
      <c r="F4470" s="6" t="s">
        <v>96</v>
      </c>
      <c r="G4470" s="6"/>
      <c r="H4470" s="6" t="b">
        <v>0</v>
      </c>
      <c r="I4470" s="6" t="b">
        <v>0</v>
      </c>
      <c r="J4470" s="6" t="b">
        <v>0</v>
      </c>
      <c r="K4470" s="106"/>
      <c r="L4470" s="43"/>
      <c r="M4470" s="24"/>
      <c r="N4470" s="6"/>
      <c r="O4470" s="6" t="b">
        <v>0</v>
      </c>
      <c r="P4470" s="6"/>
      <c r="Q4470" s="6"/>
      <c r="R4470" s="6"/>
      <c r="S4470" s="6"/>
      <c r="T4470" s="6"/>
      <c r="U4470" s="6"/>
      <c r="V4470" s="6"/>
      <c r="W4470" s="6"/>
      <c r="X4470" s="6"/>
      <c r="Y4470" s="6"/>
      <c r="Z4470" s="43"/>
      <c r="AA4470" s="43"/>
      <c r="AB4470" s="43" t="s">
        <v>339</v>
      </c>
      <c r="AC4470" s="6" t="s">
        <v>339</v>
      </c>
      <c r="AD4470" s="6"/>
      <c r="AE4470" s="6"/>
      <c r="AF4470" s="6"/>
      <c r="AG4470" s="6"/>
      <c r="AH4470" s="6"/>
      <c r="AI4470" s="6"/>
      <c r="AJ4470" s="6"/>
      <c r="AK4470" s="6"/>
      <c r="AL4470" s="6"/>
      <c r="AM4470" s="6"/>
      <c r="AN4470" s="6"/>
      <c r="AO4470" s="6"/>
      <c r="AP4470" s="6"/>
      <c r="AQ4470" s="6"/>
      <c r="AR4470" s="6"/>
    </row>
    <row r="4471">
      <c r="A4471" s="6"/>
      <c r="B4471" s="6"/>
      <c r="C4471" s="6"/>
      <c r="D4471" s="6"/>
      <c r="E4471" s="6"/>
      <c r="F4471" s="6" t="s">
        <v>96</v>
      </c>
      <c r="G4471" s="6"/>
      <c r="H4471" s="6" t="b">
        <v>0</v>
      </c>
      <c r="I4471" s="6" t="b">
        <v>0</v>
      </c>
      <c r="J4471" s="6" t="b">
        <v>0</v>
      </c>
      <c r="K4471" s="106"/>
      <c r="L4471" s="43"/>
      <c r="M4471" s="24"/>
      <c r="N4471" s="6"/>
      <c r="O4471" s="6" t="b">
        <v>0</v>
      </c>
      <c r="P4471" s="6"/>
      <c r="Q4471" s="6"/>
      <c r="R4471" s="6"/>
      <c r="S4471" s="6"/>
      <c r="T4471" s="6"/>
      <c r="U4471" s="6"/>
      <c r="V4471" s="6"/>
      <c r="W4471" s="6"/>
      <c r="X4471" s="6"/>
      <c r="Y4471" s="6"/>
      <c r="Z4471" s="43"/>
      <c r="AA4471" s="43"/>
      <c r="AB4471" s="43" t="s">
        <v>339</v>
      </c>
      <c r="AC4471" s="6" t="s">
        <v>339</v>
      </c>
      <c r="AD4471" s="6"/>
      <c r="AE4471" s="6"/>
      <c r="AF4471" s="6"/>
      <c r="AG4471" s="6"/>
      <c r="AH4471" s="6"/>
      <c r="AI4471" s="6"/>
      <c r="AJ4471" s="6"/>
      <c r="AK4471" s="6"/>
      <c r="AL4471" s="6"/>
      <c r="AM4471" s="6"/>
      <c r="AN4471" s="6"/>
      <c r="AO4471" s="6"/>
      <c r="AP4471" s="6"/>
      <c r="AQ4471" s="6"/>
      <c r="AR4471" s="6"/>
    </row>
    <row r="4472">
      <c r="A4472" s="6"/>
      <c r="B4472" s="6"/>
      <c r="C4472" s="6"/>
      <c r="D4472" s="6"/>
      <c r="E4472" s="6"/>
      <c r="F4472" s="6" t="s">
        <v>96</v>
      </c>
      <c r="G4472" s="6"/>
      <c r="H4472" s="6" t="b">
        <v>0</v>
      </c>
      <c r="I4472" s="6" t="b">
        <v>0</v>
      </c>
      <c r="J4472" s="6" t="b">
        <v>0</v>
      </c>
      <c r="K4472" s="106"/>
      <c r="L4472" s="43"/>
      <c r="M4472" s="24"/>
      <c r="N4472" s="6"/>
      <c r="O4472" s="6" t="b">
        <v>0</v>
      </c>
      <c r="P4472" s="6"/>
      <c r="Q4472" s="6"/>
      <c r="R4472" s="6"/>
      <c r="S4472" s="6"/>
      <c r="T4472" s="6"/>
      <c r="U4472" s="6"/>
      <c r="V4472" s="6"/>
      <c r="W4472" s="6"/>
      <c r="X4472" s="6"/>
      <c r="Y4472" s="6"/>
      <c r="Z4472" s="43"/>
      <c r="AA4472" s="43"/>
      <c r="AB4472" s="43" t="s">
        <v>339</v>
      </c>
      <c r="AC4472" s="6" t="s">
        <v>339</v>
      </c>
      <c r="AD4472" s="6"/>
      <c r="AE4472" s="6"/>
      <c r="AF4472" s="6"/>
      <c r="AG4472" s="6"/>
      <c r="AH4472" s="6"/>
      <c r="AI4472" s="6"/>
      <c r="AJ4472" s="6"/>
      <c r="AK4472" s="6"/>
      <c r="AL4472" s="6"/>
      <c r="AM4472" s="6"/>
      <c r="AN4472" s="6"/>
      <c r="AO4472" s="6"/>
      <c r="AP4472" s="6"/>
      <c r="AQ4472" s="6"/>
      <c r="AR4472" s="6"/>
    </row>
    <row r="4473">
      <c r="A4473" s="6"/>
      <c r="B4473" s="6"/>
      <c r="C4473" s="6"/>
      <c r="D4473" s="6"/>
      <c r="E4473" s="6"/>
      <c r="F4473" s="6" t="s">
        <v>96</v>
      </c>
      <c r="G4473" s="6"/>
      <c r="H4473" s="6" t="b">
        <v>0</v>
      </c>
      <c r="I4473" s="6" t="b">
        <v>0</v>
      </c>
      <c r="J4473" s="6" t="b">
        <v>0</v>
      </c>
      <c r="K4473" s="106"/>
      <c r="L4473" s="43"/>
      <c r="M4473" s="24"/>
      <c r="N4473" s="6"/>
      <c r="O4473" s="6" t="b">
        <v>0</v>
      </c>
      <c r="P4473" s="6"/>
      <c r="Q4473" s="6"/>
      <c r="R4473" s="6"/>
      <c r="S4473" s="6"/>
      <c r="T4473" s="6"/>
      <c r="U4473" s="6"/>
      <c r="V4473" s="6"/>
      <c r="W4473" s="6"/>
      <c r="X4473" s="6"/>
      <c r="Y4473" s="6"/>
      <c r="Z4473" s="43"/>
      <c r="AA4473" s="43"/>
      <c r="AB4473" s="43" t="s">
        <v>339</v>
      </c>
      <c r="AC4473" s="6" t="s">
        <v>339</v>
      </c>
      <c r="AD4473" s="6"/>
      <c r="AE4473" s="6"/>
      <c r="AF4473" s="6"/>
      <c r="AG4473" s="6"/>
      <c r="AH4473" s="6"/>
      <c r="AI4473" s="6"/>
      <c r="AJ4473" s="6"/>
      <c r="AK4473" s="6"/>
      <c r="AL4473" s="6"/>
      <c r="AM4473" s="6"/>
      <c r="AN4473" s="6"/>
      <c r="AO4473" s="6"/>
      <c r="AP4473" s="6"/>
      <c r="AQ4473" s="6"/>
      <c r="AR4473" s="6"/>
    </row>
    <row r="4474">
      <c r="A4474" s="6"/>
      <c r="B4474" s="6"/>
      <c r="C4474" s="6"/>
      <c r="D4474" s="6"/>
      <c r="E4474" s="6"/>
      <c r="F4474" s="6" t="s">
        <v>96</v>
      </c>
      <c r="G4474" s="6"/>
      <c r="H4474" s="6" t="b">
        <v>0</v>
      </c>
      <c r="I4474" s="6" t="b">
        <v>0</v>
      </c>
      <c r="J4474" s="6" t="b">
        <v>0</v>
      </c>
      <c r="K4474" s="106"/>
      <c r="L4474" s="43"/>
      <c r="M4474" s="24"/>
      <c r="N4474" s="6"/>
      <c r="O4474" s="6" t="b">
        <v>0</v>
      </c>
      <c r="P4474" s="6"/>
      <c r="Q4474" s="6"/>
      <c r="R4474" s="6"/>
      <c r="S4474" s="6"/>
      <c r="T4474" s="6"/>
      <c r="U4474" s="6"/>
      <c r="V4474" s="6"/>
      <c r="W4474" s="6"/>
      <c r="X4474" s="6"/>
      <c r="Y4474" s="6"/>
      <c r="Z4474" s="43"/>
      <c r="AA4474" s="43"/>
      <c r="AB4474" s="43" t="s">
        <v>339</v>
      </c>
      <c r="AC4474" s="6" t="s">
        <v>339</v>
      </c>
      <c r="AD4474" s="6"/>
      <c r="AE4474" s="6"/>
      <c r="AF4474" s="6"/>
      <c r="AG4474" s="6"/>
      <c r="AH4474" s="6"/>
      <c r="AI4474" s="6"/>
      <c r="AJ4474" s="6"/>
      <c r="AK4474" s="6"/>
      <c r="AL4474" s="6"/>
      <c r="AM4474" s="6"/>
      <c r="AN4474" s="6"/>
      <c r="AO4474" s="6"/>
      <c r="AP4474" s="6"/>
      <c r="AQ4474" s="6"/>
      <c r="AR4474" s="6"/>
    </row>
    <row r="4475">
      <c r="A4475" s="6"/>
      <c r="B4475" s="6"/>
      <c r="C4475" s="6"/>
      <c r="D4475" s="6"/>
      <c r="E4475" s="6"/>
      <c r="F4475" s="6" t="s">
        <v>96</v>
      </c>
      <c r="G4475" s="6"/>
      <c r="H4475" s="6" t="b">
        <v>0</v>
      </c>
      <c r="I4475" s="6" t="b">
        <v>0</v>
      </c>
      <c r="J4475" s="6" t="b">
        <v>0</v>
      </c>
      <c r="K4475" s="106"/>
      <c r="L4475" s="43"/>
      <c r="M4475" s="24"/>
      <c r="N4475" s="6"/>
      <c r="O4475" s="6" t="b">
        <v>0</v>
      </c>
      <c r="P4475" s="6"/>
      <c r="Q4475" s="6"/>
      <c r="R4475" s="6"/>
      <c r="S4475" s="6"/>
      <c r="T4475" s="6"/>
      <c r="U4475" s="6"/>
      <c r="V4475" s="6"/>
      <c r="W4475" s="6"/>
      <c r="X4475" s="6"/>
      <c r="Y4475" s="6"/>
      <c r="Z4475" s="43"/>
      <c r="AA4475" s="43"/>
      <c r="AB4475" s="43" t="s">
        <v>339</v>
      </c>
      <c r="AC4475" s="6" t="s">
        <v>339</v>
      </c>
      <c r="AD4475" s="6"/>
      <c r="AE4475" s="6"/>
      <c r="AF4475" s="6"/>
      <c r="AG4475" s="6"/>
      <c r="AH4475" s="6"/>
      <c r="AI4475" s="6"/>
      <c r="AJ4475" s="6"/>
      <c r="AK4475" s="6"/>
      <c r="AL4475" s="6"/>
      <c r="AM4475" s="6"/>
      <c r="AN4475" s="6"/>
      <c r="AO4475" s="6"/>
      <c r="AP4475" s="6"/>
      <c r="AQ4475" s="6"/>
      <c r="AR4475" s="6"/>
    </row>
    <row r="4476">
      <c r="A4476" s="6"/>
      <c r="B4476" s="6"/>
      <c r="C4476" s="6"/>
      <c r="D4476" s="6"/>
      <c r="E4476" s="6"/>
      <c r="F4476" s="6" t="s">
        <v>96</v>
      </c>
      <c r="G4476" s="6"/>
      <c r="H4476" s="6" t="b">
        <v>0</v>
      </c>
      <c r="I4476" s="6" t="b">
        <v>0</v>
      </c>
      <c r="J4476" s="6" t="b">
        <v>0</v>
      </c>
      <c r="K4476" s="106"/>
      <c r="L4476" s="43"/>
      <c r="M4476" s="24"/>
      <c r="N4476" s="6"/>
      <c r="O4476" s="6" t="b">
        <v>0</v>
      </c>
      <c r="P4476" s="6"/>
      <c r="Q4476" s="6"/>
      <c r="R4476" s="6"/>
      <c r="S4476" s="6"/>
      <c r="T4476" s="6"/>
      <c r="U4476" s="6"/>
      <c r="V4476" s="6"/>
      <c r="W4476" s="6"/>
      <c r="X4476" s="6"/>
      <c r="Y4476" s="6"/>
      <c r="Z4476" s="43"/>
      <c r="AA4476" s="43"/>
      <c r="AB4476" s="43" t="s">
        <v>339</v>
      </c>
      <c r="AC4476" s="6" t="s">
        <v>339</v>
      </c>
      <c r="AD4476" s="6"/>
      <c r="AE4476" s="6"/>
      <c r="AF4476" s="6"/>
      <c r="AG4476" s="6"/>
      <c r="AH4476" s="6"/>
      <c r="AI4476" s="6"/>
      <c r="AJ4476" s="6"/>
      <c r="AK4476" s="6"/>
      <c r="AL4476" s="6"/>
      <c r="AM4476" s="6"/>
      <c r="AN4476" s="6"/>
      <c r="AO4476" s="6"/>
      <c r="AP4476" s="6"/>
      <c r="AQ4476" s="6"/>
      <c r="AR4476" s="6"/>
    </row>
    <row r="4477">
      <c r="A4477" s="6"/>
      <c r="B4477" s="6"/>
      <c r="C4477" s="6"/>
      <c r="D4477" s="6"/>
      <c r="E4477" s="6"/>
      <c r="F4477" s="6" t="s">
        <v>96</v>
      </c>
      <c r="G4477" s="6"/>
      <c r="H4477" s="6" t="b">
        <v>0</v>
      </c>
      <c r="I4477" s="6" t="b">
        <v>0</v>
      </c>
      <c r="J4477" s="6" t="b">
        <v>0</v>
      </c>
      <c r="K4477" s="106"/>
      <c r="L4477" s="43"/>
      <c r="M4477" s="24"/>
      <c r="N4477" s="6"/>
      <c r="O4477" s="6" t="b">
        <v>0</v>
      </c>
      <c r="P4477" s="6"/>
      <c r="Q4477" s="6"/>
      <c r="R4477" s="6"/>
      <c r="S4477" s="6"/>
      <c r="T4477" s="6"/>
      <c r="U4477" s="6"/>
      <c r="V4477" s="6"/>
      <c r="W4477" s="6"/>
      <c r="X4477" s="6"/>
      <c r="Y4477" s="6"/>
      <c r="Z4477" s="43"/>
      <c r="AA4477" s="43"/>
      <c r="AB4477" s="43" t="s">
        <v>339</v>
      </c>
      <c r="AC4477" s="6" t="s">
        <v>339</v>
      </c>
      <c r="AD4477" s="6"/>
      <c r="AE4477" s="6"/>
      <c r="AF4477" s="6"/>
      <c r="AG4477" s="6"/>
      <c r="AH4477" s="6"/>
      <c r="AI4477" s="6"/>
      <c r="AJ4477" s="6"/>
      <c r="AK4477" s="6"/>
      <c r="AL4477" s="6"/>
      <c r="AM4477" s="6"/>
      <c r="AN4477" s="6"/>
      <c r="AO4477" s="6"/>
      <c r="AP4477" s="6"/>
      <c r="AQ4477" s="6"/>
      <c r="AR4477" s="6"/>
    </row>
    <row r="4478">
      <c r="A4478" s="6"/>
      <c r="B4478" s="6"/>
      <c r="C4478" s="6"/>
      <c r="D4478" s="6"/>
      <c r="E4478" s="6"/>
      <c r="F4478" s="6" t="s">
        <v>96</v>
      </c>
      <c r="G4478" s="6"/>
      <c r="H4478" s="6" t="b">
        <v>0</v>
      </c>
      <c r="I4478" s="6" t="b">
        <v>0</v>
      </c>
      <c r="J4478" s="6" t="b">
        <v>0</v>
      </c>
      <c r="K4478" s="106"/>
      <c r="L4478" s="43"/>
      <c r="M4478" s="24"/>
      <c r="N4478" s="6"/>
      <c r="O4478" s="6" t="b">
        <v>0</v>
      </c>
      <c r="P4478" s="6"/>
      <c r="Q4478" s="6"/>
      <c r="R4478" s="6"/>
      <c r="S4478" s="6"/>
      <c r="T4478" s="6"/>
      <c r="U4478" s="6"/>
      <c r="V4478" s="6"/>
      <c r="W4478" s="6"/>
      <c r="X4478" s="6"/>
      <c r="Y4478" s="6"/>
      <c r="Z4478" s="43"/>
      <c r="AA4478" s="43"/>
      <c r="AB4478" s="43" t="s">
        <v>339</v>
      </c>
      <c r="AC4478" s="6" t="s">
        <v>339</v>
      </c>
      <c r="AD4478" s="6"/>
      <c r="AE4478" s="6"/>
      <c r="AF4478" s="6"/>
      <c r="AG4478" s="6"/>
      <c r="AH4478" s="6"/>
      <c r="AI4478" s="6"/>
      <c r="AJ4478" s="6"/>
      <c r="AK4478" s="6"/>
      <c r="AL4478" s="6"/>
      <c r="AM4478" s="6"/>
      <c r="AN4478" s="6"/>
      <c r="AO4478" s="6"/>
      <c r="AP4478" s="6"/>
      <c r="AQ4478" s="6"/>
      <c r="AR4478" s="6"/>
    </row>
    <row r="4479">
      <c r="A4479" s="6"/>
      <c r="B4479" s="6"/>
      <c r="C4479" s="6"/>
      <c r="D4479" s="6"/>
      <c r="E4479" s="6"/>
      <c r="F4479" s="6" t="s">
        <v>96</v>
      </c>
      <c r="G4479" s="6"/>
      <c r="H4479" s="6" t="b">
        <v>0</v>
      </c>
      <c r="I4479" s="6" t="b">
        <v>0</v>
      </c>
      <c r="J4479" s="6" t="b">
        <v>0</v>
      </c>
      <c r="K4479" s="106"/>
      <c r="L4479" s="43"/>
      <c r="M4479" s="24"/>
      <c r="N4479" s="6"/>
      <c r="O4479" s="6" t="b">
        <v>0</v>
      </c>
      <c r="P4479" s="6"/>
      <c r="Q4479" s="6"/>
      <c r="R4479" s="6"/>
      <c r="S4479" s="6"/>
      <c r="T4479" s="6"/>
      <c r="U4479" s="6"/>
      <c r="V4479" s="6"/>
      <c r="W4479" s="6"/>
      <c r="X4479" s="6"/>
      <c r="Y4479" s="6"/>
      <c r="Z4479" s="43"/>
      <c r="AA4479" s="43"/>
      <c r="AB4479" s="43" t="s">
        <v>339</v>
      </c>
      <c r="AC4479" s="6" t="s">
        <v>339</v>
      </c>
      <c r="AD4479" s="6"/>
      <c r="AE4479" s="6"/>
      <c r="AF4479" s="6"/>
      <c r="AG4479" s="6"/>
      <c r="AH4479" s="6"/>
      <c r="AI4479" s="6"/>
      <c r="AJ4479" s="6"/>
      <c r="AK4479" s="6"/>
      <c r="AL4479" s="6"/>
      <c r="AM4479" s="6"/>
      <c r="AN4479" s="6"/>
      <c r="AO4479" s="6"/>
      <c r="AP4479" s="6"/>
      <c r="AQ4479" s="6"/>
      <c r="AR4479" s="6"/>
    </row>
    <row r="4480">
      <c r="A4480" s="6"/>
      <c r="B4480" s="6"/>
      <c r="C4480" s="6"/>
      <c r="D4480" s="6"/>
      <c r="E4480" s="6"/>
      <c r="F4480" s="6" t="s">
        <v>96</v>
      </c>
      <c r="G4480" s="6"/>
      <c r="H4480" s="6" t="b">
        <v>0</v>
      </c>
      <c r="I4480" s="6" t="b">
        <v>0</v>
      </c>
      <c r="J4480" s="6" t="b">
        <v>0</v>
      </c>
      <c r="K4480" s="106"/>
      <c r="L4480" s="43"/>
      <c r="M4480" s="24"/>
      <c r="N4480" s="6"/>
      <c r="O4480" s="6" t="b">
        <v>0</v>
      </c>
      <c r="P4480" s="6"/>
      <c r="Q4480" s="6"/>
      <c r="R4480" s="6"/>
      <c r="S4480" s="6"/>
      <c r="T4480" s="6"/>
      <c r="U4480" s="6"/>
      <c r="V4480" s="6"/>
      <c r="W4480" s="6"/>
      <c r="X4480" s="6"/>
      <c r="Y4480" s="6"/>
      <c r="Z4480" s="43"/>
      <c r="AA4480" s="43"/>
      <c r="AB4480" s="43" t="s">
        <v>339</v>
      </c>
      <c r="AC4480" s="6" t="s">
        <v>339</v>
      </c>
      <c r="AD4480" s="6"/>
      <c r="AE4480" s="6"/>
      <c r="AF4480" s="6"/>
      <c r="AG4480" s="6"/>
      <c r="AH4480" s="6"/>
      <c r="AI4480" s="6"/>
      <c r="AJ4480" s="6"/>
      <c r="AK4480" s="6"/>
      <c r="AL4480" s="6"/>
      <c r="AM4480" s="6"/>
      <c r="AN4480" s="6"/>
      <c r="AO4480" s="6"/>
      <c r="AP4480" s="6"/>
      <c r="AQ4480" s="6"/>
      <c r="AR4480" s="6"/>
    </row>
    <row r="4481">
      <c r="A4481" s="6"/>
      <c r="B4481" s="6"/>
      <c r="C4481" s="6"/>
      <c r="D4481" s="6"/>
      <c r="E4481" s="6"/>
      <c r="F4481" s="6" t="s">
        <v>96</v>
      </c>
      <c r="G4481" s="6"/>
      <c r="H4481" s="6" t="b">
        <v>0</v>
      </c>
      <c r="I4481" s="6" t="b">
        <v>0</v>
      </c>
      <c r="J4481" s="6" t="b">
        <v>0</v>
      </c>
      <c r="K4481" s="106"/>
      <c r="L4481" s="43"/>
      <c r="M4481" s="24"/>
      <c r="N4481" s="6"/>
      <c r="O4481" s="6" t="b">
        <v>0</v>
      </c>
      <c r="P4481" s="6"/>
      <c r="Q4481" s="6"/>
      <c r="R4481" s="6"/>
      <c r="S4481" s="6"/>
      <c r="T4481" s="6"/>
      <c r="U4481" s="6"/>
      <c r="V4481" s="6"/>
      <c r="W4481" s="6"/>
      <c r="X4481" s="6"/>
      <c r="Y4481" s="6"/>
      <c r="Z4481" s="43"/>
      <c r="AA4481" s="43"/>
      <c r="AB4481" s="43" t="s">
        <v>339</v>
      </c>
      <c r="AC4481" s="6" t="s">
        <v>339</v>
      </c>
      <c r="AD4481" s="6"/>
      <c r="AE4481" s="6"/>
      <c r="AF4481" s="6"/>
      <c r="AG4481" s="6"/>
      <c r="AH4481" s="6"/>
      <c r="AI4481" s="6"/>
      <c r="AJ4481" s="6"/>
      <c r="AK4481" s="6"/>
      <c r="AL4481" s="6"/>
      <c r="AM4481" s="6"/>
      <c r="AN4481" s="6"/>
      <c r="AO4481" s="6"/>
      <c r="AP4481" s="6"/>
      <c r="AQ4481" s="6"/>
      <c r="AR4481" s="6"/>
    </row>
    <row r="4482">
      <c r="A4482" s="6"/>
      <c r="B4482" s="6"/>
      <c r="C4482" s="6"/>
      <c r="D4482" s="6"/>
      <c r="E4482" s="6"/>
      <c r="F4482" s="6" t="s">
        <v>96</v>
      </c>
      <c r="G4482" s="6"/>
      <c r="H4482" s="6" t="b">
        <v>0</v>
      </c>
      <c r="I4482" s="6" t="b">
        <v>0</v>
      </c>
      <c r="J4482" s="6" t="b">
        <v>0</v>
      </c>
      <c r="K4482" s="106"/>
      <c r="L4482" s="43"/>
      <c r="M4482" s="24"/>
      <c r="N4482" s="6"/>
      <c r="O4482" s="6" t="b">
        <v>0</v>
      </c>
      <c r="P4482" s="6"/>
      <c r="Q4482" s="6"/>
      <c r="R4482" s="6"/>
      <c r="S4482" s="6"/>
      <c r="T4482" s="6"/>
      <c r="U4482" s="6"/>
      <c r="V4482" s="6"/>
      <c r="W4482" s="6"/>
      <c r="X4482" s="6"/>
      <c r="Y4482" s="6"/>
      <c r="Z4482" s="43"/>
      <c r="AA4482" s="43"/>
      <c r="AB4482" s="43" t="s">
        <v>339</v>
      </c>
      <c r="AC4482" s="6" t="s">
        <v>339</v>
      </c>
      <c r="AD4482" s="6"/>
      <c r="AE4482" s="6"/>
      <c r="AF4482" s="6"/>
      <c r="AG4482" s="6"/>
      <c r="AH4482" s="6"/>
      <c r="AI4482" s="6"/>
      <c r="AJ4482" s="6"/>
      <c r="AK4482" s="6"/>
      <c r="AL4482" s="6"/>
      <c r="AM4482" s="6"/>
      <c r="AN4482" s="6"/>
      <c r="AO4482" s="6"/>
      <c r="AP4482" s="6"/>
      <c r="AQ4482" s="6"/>
      <c r="AR4482" s="6"/>
    </row>
    <row r="4483">
      <c r="A4483" s="6"/>
      <c r="B4483" s="6"/>
      <c r="C4483" s="6"/>
      <c r="D4483" s="6"/>
      <c r="E4483" s="6"/>
      <c r="F4483" s="6" t="s">
        <v>96</v>
      </c>
      <c r="G4483" s="6"/>
      <c r="H4483" s="6" t="b">
        <v>0</v>
      </c>
      <c r="I4483" s="6" t="b">
        <v>0</v>
      </c>
      <c r="J4483" s="6" t="b">
        <v>0</v>
      </c>
      <c r="K4483" s="106"/>
      <c r="L4483" s="43"/>
      <c r="M4483" s="24"/>
      <c r="N4483" s="6"/>
      <c r="O4483" s="6" t="b">
        <v>0</v>
      </c>
      <c r="P4483" s="6"/>
      <c r="Q4483" s="6"/>
      <c r="R4483" s="6"/>
      <c r="S4483" s="6"/>
      <c r="T4483" s="6"/>
      <c r="U4483" s="6"/>
      <c r="V4483" s="6"/>
      <c r="W4483" s="6"/>
      <c r="X4483" s="6"/>
      <c r="Y4483" s="6"/>
      <c r="Z4483" s="43"/>
      <c r="AA4483" s="43"/>
      <c r="AB4483" s="43" t="s">
        <v>339</v>
      </c>
      <c r="AC4483" s="6" t="s">
        <v>339</v>
      </c>
      <c r="AD4483" s="6"/>
      <c r="AE4483" s="6"/>
      <c r="AF4483" s="6"/>
      <c r="AG4483" s="6"/>
      <c r="AH4483" s="6"/>
      <c r="AI4483" s="6"/>
      <c r="AJ4483" s="6"/>
      <c r="AK4483" s="6"/>
      <c r="AL4483" s="6"/>
      <c r="AM4483" s="6"/>
      <c r="AN4483" s="6"/>
      <c r="AO4483" s="6"/>
      <c r="AP4483" s="6"/>
      <c r="AQ4483" s="6"/>
      <c r="AR4483" s="6"/>
    </row>
    <row r="4484">
      <c r="A4484" s="6"/>
      <c r="B4484" s="6"/>
      <c r="C4484" s="6"/>
      <c r="D4484" s="6"/>
      <c r="E4484" s="6"/>
      <c r="F4484" s="6" t="s">
        <v>96</v>
      </c>
      <c r="G4484" s="6"/>
      <c r="H4484" s="6" t="b">
        <v>0</v>
      </c>
      <c r="I4484" s="6" t="b">
        <v>0</v>
      </c>
      <c r="J4484" s="6" t="b">
        <v>0</v>
      </c>
      <c r="K4484" s="106"/>
      <c r="L4484" s="43"/>
      <c r="M4484" s="24"/>
      <c r="N4484" s="6"/>
      <c r="O4484" s="6" t="b">
        <v>0</v>
      </c>
      <c r="P4484" s="6"/>
      <c r="Q4484" s="6"/>
      <c r="R4484" s="6"/>
      <c r="S4484" s="6"/>
      <c r="T4484" s="6"/>
      <c r="U4484" s="6"/>
      <c r="V4484" s="6"/>
      <c r="W4484" s="6"/>
      <c r="X4484" s="6"/>
      <c r="Y4484" s="6"/>
      <c r="Z4484" s="43"/>
      <c r="AA4484" s="43"/>
      <c r="AB4484" s="43" t="s">
        <v>339</v>
      </c>
      <c r="AC4484" s="6" t="s">
        <v>339</v>
      </c>
      <c r="AD4484" s="6"/>
      <c r="AE4484" s="6"/>
      <c r="AF4484" s="6"/>
      <c r="AG4484" s="6"/>
      <c r="AH4484" s="6"/>
      <c r="AI4484" s="6"/>
      <c r="AJ4484" s="6"/>
      <c r="AK4484" s="6"/>
      <c r="AL4484" s="6"/>
      <c r="AM4484" s="6"/>
      <c r="AN4484" s="6"/>
      <c r="AO4484" s="6"/>
      <c r="AP4484" s="6"/>
      <c r="AQ4484" s="6"/>
      <c r="AR4484" s="6"/>
    </row>
    <row r="4485">
      <c r="A4485" s="6"/>
      <c r="B4485" s="6"/>
      <c r="C4485" s="6"/>
      <c r="D4485" s="6"/>
      <c r="E4485" s="6"/>
      <c r="F4485" s="6" t="s">
        <v>96</v>
      </c>
      <c r="G4485" s="6"/>
      <c r="H4485" s="6" t="b">
        <v>0</v>
      </c>
      <c r="I4485" s="6" t="b">
        <v>0</v>
      </c>
      <c r="J4485" s="6" t="b">
        <v>0</v>
      </c>
      <c r="K4485" s="106"/>
      <c r="L4485" s="43"/>
      <c r="M4485" s="24"/>
      <c r="N4485" s="6"/>
      <c r="O4485" s="6" t="b">
        <v>0</v>
      </c>
      <c r="P4485" s="6"/>
      <c r="Q4485" s="6"/>
      <c r="R4485" s="6"/>
      <c r="S4485" s="6"/>
      <c r="T4485" s="6"/>
      <c r="U4485" s="6"/>
      <c r="V4485" s="6"/>
      <c r="W4485" s="6"/>
      <c r="X4485" s="6"/>
      <c r="Y4485" s="6"/>
      <c r="Z4485" s="43"/>
      <c r="AA4485" s="43"/>
      <c r="AB4485" s="43" t="s">
        <v>339</v>
      </c>
      <c r="AC4485" s="6" t="s">
        <v>339</v>
      </c>
      <c r="AD4485" s="6"/>
      <c r="AE4485" s="6"/>
      <c r="AF4485" s="6"/>
      <c r="AG4485" s="6"/>
      <c r="AH4485" s="6"/>
      <c r="AI4485" s="6"/>
      <c r="AJ4485" s="6"/>
      <c r="AK4485" s="6"/>
      <c r="AL4485" s="6"/>
      <c r="AM4485" s="6"/>
      <c r="AN4485" s="6"/>
      <c r="AO4485" s="6"/>
      <c r="AP4485" s="6"/>
      <c r="AQ4485" s="6"/>
      <c r="AR4485" s="6"/>
    </row>
    <row r="4486">
      <c r="A4486" s="6"/>
      <c r="B4486" s="6"/>
      <c r="C4486" s="6"/>
      <c r="D4486" s="6"/>
      <c r="E4486" s="6"/>
      <c r="F4486" s="6" t="s">
        <v>96</v>
      </c>
      <c r="G4486" s="6"/>
      <c r="H4486" s="6" t="b">
        <v>0</v>
      </c>
      <c r="I4486" s="6" t="b">
        <v>0</v>
      </c>
      <c r="J4486" s="6" t="b">
        <v>0</v>
      </c>
      <c r="K4486" s="106"/>
      <c r="L4486" s="43"/>
      <c r="M4486" s="24"/>
      <c r="N4486" s="6"/>
      <c r="O4486" s="6" t="b">
        <v>0</v>
      </c>
      <c r="P4486" s="6"/>
      <c r="Q4486" s="6"/>
      <c r="R4486" s="6"/>
      <c r="S4486" s="6"/>
      <c r="T4486" s="6"/>
      <c r="U4486" s="6"/>
      <c r="V4486" s="6"/>
      <c r="W4486" s="6"/>
      <c r="X4486" s="6"/>
      <c r="Y4486" s="6"/>
      <c r="Z4486" s="43"/>
      <c r="AA4486" s="43"/>
      <c r="AB4486" s="43" t="s">
        <v>339</v>
      </c>
      <c r="AC4486" s="6" t="s">
        <v>339</v>
      </c>
      <c r="AD4486" s="6"/>
      <c r="AE4486" s="6"/>
      <c r="AF4486" s="6"/>
      <c r="AG4486" s="6"/>
      <c r="AH4486" s="6"/>
      <c r="AI4486" s="6"/>
      <c r="AJ4486" s="6"/>
      <c r="AK4486" s="6"/>
      <c r="AL4486" s="6"/>
      <c r="AM4486" s="6"/>
      <c r="AN4486" s="6"/>
      <c r="AO4486" s="6"/>
      <c r="AP4486" s="6"/>
      <c r="AQ4486" s="6"/>
      <c r="AR4486" s="6"/>
    </row>
    <row r="4487">
      <c r="A4487" s="6"/>
      <c r="B4487" s="6"/>
      <c r="C4487" s="6"/>
      <c r="D4487" s="6"/>
      <c r="E4487" s="6"/>
      <c r="F4487" s="6" t="s">
        <v>96</v>
      </c>
      <c r="G4487" s="6"/>
      <c r="H4487" s="6" t="b">
        <v>0</v>
      </c>
      <c r="I4487" s="6" t="b">
        <v>0</v>
      </c>
      <c r="J4487" s="6" t="b">
        <v>0</v>
      </c>
      <c r="K4487" s="106"/>
      <c r="L4487" s="43"/>
      <c r="M4487" s="24"/>
      <c r="N4487" s="6"/>
      <c r="O4487" s="6" t="b">
        <v>0</v>
      </c>
      <c r="P4487" s="6"/>
      <c r="Q4487" s="6"/>
      <c r="R4487" s="6"/>
      <c r="S4487" s="6"/>
      <c r="T4487" s="6"/>
      <c r="U4487" s="6"/>
      <c r="V4487" s="6"/>
      <c r="W4487" s="6"/>
      <c r="X4487" s="6"/>
      <c r="Y4487" s="6"/>
      <c r="Z4487" s="43"/>
      <c r="AA4487" s="43"/>
      <c r="AB4487" s="43" t="s">
        <v>339</v>
      </c>
      <c r="AC4487" s="6" t="s">
        <v>339</v>
      </c>
      <c r="AD4487" s="6"/>
      <c r="AE4487" s="6"/>
      <c r="AF4487" s="6"/>
      <c r="AG4487" s="6"/>
      <c r="AH4487" s="6"/>
      <c r="AI4487" s="6"/>
      <c r="AJ4487" s="6"/>
      <c r="AK4487" s="6"/>
      <c r="AL4487" s="6"/>
      <c r="AM4487" s="6"/>
      <c r="AN4487" s="6"/>
      <c r="AO4487" s="6"/>
      <c r="AP4487" s="6"/>
      <c r="AQ4487" s="6"/>
      <c r="AR4487" s="6"/>
    </row>
    <row r="4488">
      <c r="A4488" s="6"/>
      <c r="B4488" s="6"/>
      <c r="C4488" s="6"/>
      <c r="D4488" s="6"/>
      <c r="E4488" s="6"/>
      <c r="F4488" s="6" t="s">
        <v>96</v>
      </c>
      <c r="G4488" s="6"/>
      <c r="H4488" s="6" t="b">
        <v>0</v>
      </c>
      <c r="I4488" s="6" t="b">
        <v>0</v>
      </c>
      <c r="J4488" s="6" t="b">
        <v>0</v>
      </c>
      <c r="K4488" s="106"/>
      <c r="L4488" s="43"/>
      <c r="M4488" s="24"/>
      <c r="N4488" s="6"/>
      <c r="O4488" s="6" t="b">
        <v>0</v>
      </c>
      <c r="P4488" s="6"/>
      <c r="Q4488" s="6"/>
      <c r="R4488" s="6"/>
      <c r="S4488" s="6"/>
      <c r="T4488" s="6"/>
      <c r="U4488" s="6"/>
      <c r="V4488" s="6"/>
      <c r="W4488" s="6"/>
      <c r="X4488" s="6"/>
      <c r="Y4488" s="6"/>
      <c r="Z4488" s="43"/>
      <c r="AA4488" s="43"/>
      <c r="AB4488" s="43" t="s">
        <v>339</v>
      </c>
      <c r="AC4488" s="6" t="s">
        <v>339</v>
      </c>
      <c r="AD4488" s="6"/>
      <c r="AE4488" s="6"/>
      <c r="AF4488" s="6"/>
      <c r="AG4488" s="6"/>
      <c r="AH4488" s="6"/>
      <c r="AI4488" s="6"/>
      <c r="AJ4488" s="6"/>
      <c r="AK4488" s="6"/>
      <c r="AL4488" s="6"/>
      <c r="AM4488" s="6"/>
      <c r="AN4488" s="6"/>
      <c r="AO4488" s="6"/>
      <c r="AP4488" s="6"/>
      <c r="AQ4488" s="6"/>
      <c r="AR4488" s="6"/>
    </row>
    <row r="4489">
      <c r="A4489" s="6"/>
      <c r="B4489" s="6"/>
      <c r="C4489" s="6"/>
      <c r="D4489" s="6"/>
      <c r="E4489" s="6"/>
      <c r="F4489" s="6" t="s">
        <v>96</v>
      </c>
      <c r="G4489" s="6"/>
      <c r="H4489" s="6" t="b">
        <v>0</v>
      </c>
      <c r="I4489" s="6" t="b">
        <v>0</v>
      </c>
      <c r="J4489" s="6" t="b">
        <v>0</v>
      </c>
      <c r="K4489" s="106"/>
      <c r="L4489" s="43"/>
      <c r="M4489" s="24"/>
      <c r="N4489" s="6"/>
      <c r="O4489" s="6" t="b">
        <v>0</v>
      </c>
      <c r="P4489" s="6"/>
      <c r="Q4489" s="6"/>
      <c r="R4489" s="6"/>
      <c r="S4489" s="6"/>
      <c r="T4489" s="6"/>
      <c r="U4489" s="6"/>
      <c r="V4489" s="6"/>
      <c r="W4489" s="6"/>
      <c r="X4489" s="6"/>
      <c r="Y4489" s="6"/>
      <c r="Z4489" s="43"/>
      <c r="AA4489" s="43"/>
      <c r="AB4489" s="43" t="s">
        <v>339</v>
      </c>
      <c r="AC4489" s="6" t="s">
        <v>339</v>
      </c>
      <c r="AD4489" s="6"/>
      <c r="AE4489" s="6"/>
      <c r="AF4489" s="6"/>
      <c r="AG4489" s="6"/>
      <c r="AH4489" s="6"/>
      <c r="AI4489" s="6"/>
      <c r="AJ4489" s="6"/>
      <c r="AK4489" s="6"/>
      <c r="AL4489" s="6"/>
      <c r="AM4489" s="6"/>
      <c r="AN4489" s="6"/>
      <c r="AO4489" s="6"/>
      <c r="AP4489" s="6"/>
      <c r="AQ4489" s="6"/>
      <c r="AR4489" s="6"/>
    </row>
    <row r="4490">
      <c r="A4490" s="6"/>
      <c r="B4490" s="6"/>
      <c r="C4490" s="6"/>
      <c r="D4490" s="6"/>
      <c r="E4490" s="6"/>
      <c r="F4490" s="6" t="s">
        <v>96</v>
      </c>
      <c r="G4490" s="6"/>
      <c r="H4490" s="6" t="b">
        <v>0</v>
      </c>
      <c r="I4490" s="6" t="b">
        <v>0</v>
      </c>
      <c r="J4490" s="6" t="b">
        <v>0</v>
      </c>
      <c r="K4490" s="106"/>
      <c r="L4490" s="43"/>
      <c r="M4490" s="24"/>
      <c r="N4490" s="6"/>
      <c r="O4490" s="6" t="b">
        <v>0</v>
      </c>
      <c r="P4490" s="6"/>
      <c r="Q4490" s="6"/>
      <c r="R4490" s="6"/>
      <c r="S4490" s="6"/>
      <c r="T4490" s="6"/>
      <c r="U4490" s="6"/>
      <c r="V4490" s="6"/>
      <c r="W4490" s="6"/>
      <c r="X4490" s="6"/>
      <c r="Y4490" s="6"/>
      <c r="Z4490" s="43"/>
      <c r="AA4490" s="43"/>
      <c r="AB4490" s="43" t="s">
        <v>339</v>
      </c>
      <c r="AC4490" s="6" t="s">
        <v>339</v>
      </c>
      <c r="AD4490" s="6"/>
      <c r="AE4490" s="6"/>
      <c r="AF4490" s="6"/>
      <c r="AG4490" s="6"/>
      <c r="AH4490" s="6"/>
      <c r="AI4490" s="6"/>
      <c r="AJ4490" s="6"/>
      <c r="AK4490" s="6"/>
      <c r="AL4490" s="6"/>
      <c r="AM4490" s="6"/>
      <c r="AN4490" s="6"/>
      <c r="AO4490" s="6"/>
      <c r="AP4490" s="6"/>
      <c r="AQ4490" s="6"/>
      <c r="AR4490" s="6"/>
    </row>
    <row r="4491">
      <c r="A4491" s="6"/>
      <c r="B4491" s="6"/>
      <c r="C4491" s="6"/>
      <c r="D4491" s="6"/>
      <c r="E4491" s="6"/>
      <c r="F4491" s="6" t="s">
        <v>96</v>
      </c>
      <c r="G4491" s="6"/>
      <c r="H4491" s="6" t="b">
        <v>0</v>
      </c>
      <c r="I4491" s="6" t="b">
        <v>0</v>
      </c>
      <c r="J4491" s="6" t="b">
        <v>0</v>
      </c>
      <c r="K4491" s="106"/>
      <c r="L4491" s="43"/>
      <c r="M4491" s="24"/>
      <c r="N4491" s="6"/>
      <c r="O4491" s="6" t="b">
        <v>0</v>
      </c>
      <c r="P4491" s="6"/>
      <c r="Q4491" s="6"/>
      <c r="R4491" s="6"/>
      <c r="S4491" s="6"/>
      <c r="T4491" s="6"/>
      <c r="U4491" s="6"/>
      <c r="V4491" s="6"/>
      <c r="W4491" s="6"/>
      <c r="X4491" s="6"/>
      <c r="Y4491" s="6"/>
      <c r="Z4491" s="43"/>
      <c r="AA4491" s="43"/>
      <c r="AB4491" s="43" t="s">
        <v>339</v>
      </c>
      <c r="AC4491" s="6" t="s">
        <v>339</v>
      </c>
      <c r="AD4491" s="6"/>
      <c r="AE4491" s="6"/>
      <c r="AF4491" s="6"/>
      <c r="AG4491" s="6"/>
      <c r="AH4491" s="6"/>
      <c r="AI4491" s="6"/>
      <c r="AJ4491" s="6"/>
      <c r="AK4491" s="6"/>
      <c r="AL4491" s="6"/>
      <c r="AM4491" s="6"/>
      <c r="AN4491" s="6"/>
      <c r="AO4491" s="6"/>
      <c r="AP4491" s="6"/>
      <c r="AQ4491" s="6"/>
      <c r="AR4491" s="6"/>
    </row>
    <row r="4492">
      <c r="A4492" s="6"/>
      <c r="B4492" s="6"/>
      <c r="C4492" s="6"/>
      <c r="D4492" s="6"/>
      <c r="E4492" s="6"/>
      <c r="F4492" s="6" t="s">
        <v>96</v>
      </c>
      <c r="G4492" s="6"/>
      <c r="H4492" s="6" t="b">
        <v>0</v>
      </c>
      <c r="I4492" s="6" t="b">
        <v>0</v>
      </c>
      <c r="J4492" s="6" t="b">
        <v>0</v>
      </c>
      <c r="K4492" s="106"/>
      <c r="L4492" s="43"/>
      <c r="M4492" s="24"/>
      <c r="N4492" s="6"/>
      <c r="O4492" s="6" t="b">
        <v>0</v>
      </c>
      <c r="P4492" s="6"/>
      <c r="Q4492" s="6"/>
      <c r="R4492" s="6"/>
      <c r="S4492" s="6"/>
      <c r="T4492" s="6"/>
      <c r="U4492" s="6"/>
      <c r="V4492" s="6"/>
      <c r="W4492" s="6"/>
      <c r="X4492" s="6"/>
      <c r="Y4492" s="6"/>
      <c r="Z4492" s="43"/>
      <c r="AA4492" s="43"/>
      <c r="AB4492" s="43" t="s">
        <v>339</v>
      </c>
      <c r="AC4492" s="6" t="s">
        <v>339</v>
      </c>
      <c r="AD4492" s="6"/>
      <c r="AE4492" s="6"/>
      <c r="AF4492" s="6"/>
      <c r="AG4492" s="6"/>
      <c r="AH4492" s="6"/>
      <c r="AI4492" s="6"/>
      <c r="AJ4492" s="6"/>
      <c r="AK4492" s="6"/>
      <c r="AL4492" s="6"/>
      <c r="AM4492" s="6"/>
      <c r="AN4492" s="6"/>
      <c r="AO4492" s="6"/>
      <c r="AP4492" s="6"/>
      <c r="AQ4492" s="6"/>
      <c r="AR4492" s="6"/>
    </row>
    <row r="4493">
      <c r="A4493" s="6"/>
      <c r="B4493" s="6"/>
      <c r="C4493" s="6"/>
      <c r="D4493" s="6"/>
      <c r="E4493" s="6"/>
      <c r="F4493" s="6" t="s">
        <v>96</v>
      </c>
      <c r="G4493" s="6"/>
      <c r="H4493" s="6" t="b">
        <v>0</v>
      </c>
      <c r="I4493" s="6" t="b">
        <v>0</v>
      </c>
      <c r="J4493" s="6" t="b">
        <v>0</v>
      </c>
      <c r="K4493" s="106"/>
      <c r="L4493" s="43"/>
      <c r="M4493" s="24"/>
      <c r="N4493" s="6"/>
      <c r="O4493" s="6" t="b">
        <v>0</v>
      </c>
      <c r="P4493" s="6"/>
      <c r="Q4493" s="6"/>
      <c r="R4493" s="6"/>
      <c r="S4493" s="6"/>
      <c r="T4493" s="6"/>
      <c r="U4493" s="6"/>
      <c r="V4493" s="6"/>
      <c r="W4493" s="6"/>
      <c r="X4493" s="6"/>
      <c r="Y4493" s="6"/>
      <c r="Z4493" s="43"/>
      <c r="AA4493" s="43"/>
      <c r="AB4493" s="43" t="s">
        <v>339</v>
      </c>
      <c r="AC4493" s="6" t="s">
        <v>339</v>
      </c>
      <c r="AD4493" s="6"/>
      <c r="AE4493" s="6"/>
      <c r="AF4493" s="6"/>
      <c r="AG4493" s="6"/>
      <c r="AH4493" s="6"/>
      <c r="AI4493" s="6"/>
      <c r="AJ4493" s="6"/>
      <c r="AK4493" s="6"/>
      <c r="AL4493" s="6"/>
      <c r="AM4493" s="6"/>
      <c r="AN4493" s="6"/>
      <c r="AO4493" s="6"/>
      <c r="AP4493" s="6"/>
      <c r="AQ4493" s="6"/>
      <c r="AR4493" s="6"/>
    </row>
    <row r="4494">
      <c r="A4494" s="6"/>
      <c r="B4494" s="6"/>
      <c r="C4494" s="6"/>
      <c r="D4494" s="6"/>
      <c r="E4494" s="6"/>
      <c r="F4494" s="6" t="s">
        <v>96</v>
      </c>
      <c r="G4494" s="6"/>
      <c r="H4494" s="6" t="b">
        <v>0</v>
      </c>
      <c r="I4494" s="6" t="b">
        <v>0</v>
      </c>
      <c r="J4494" s="6" t="b">
        <v>0</v>
      </c>
      <c r="K4494" s="106"/>
      <c r="L4494" s="43"/>
      <c r="M4494" s="24"/>
      <c r="N4494" s="6"/>
      <c r="O4494" s="6" t="b">
        <v>0</v>
      </c>
      <c r="P4494" s="6"/>
      <c r="Q4494" s="6"/>
      <c r="R4494" s="6"/>
      <c r="S4494" s="6"/>
      <c r="T4494" s="6"/>
      <c r="U4494" s="6"/>
      <c r="V4494" s="6"/>
      <c r="W4494" s="6"/>
      <c r="X4494" s="6"/>
      <c r="Y4494" s="6"/>
      <c r="Z4494" s="43"/>
      <c r="AA4494" s="43"/>
      <c r="AB4494" s="43" t="s">
        <v>339</v>
      </c>
      <c r="AC4494" s="6" t="s">
        <v>339</v>
      </c>
      <c r="AD4494" s="6"/>
      <c r="AE4494" s="6"/>
      <c r="AF4494" s="6"/>
      <c r="AG4494" s="6"/>
      <c r="AH4494" s="6"/>
      <c r="AI4494" s="6"/>
      <c r="AJ4494" s="6"/>
      <c r="AK4494" s="6"/>
      <c r="AL4494" s="6"/>
      <c r="AM4494" s="6"/>
      <c r="AN4494" s="6"/>
      <c r="AO4494" s="6"/>
      <c r="AP4494" s="6"/>
      <c r="AQ4494" s="6"/>
      <c r="AR4494" s="6"/>
    </row>
    <row r="4495">
      <c r="A4495" s="6"/>
      <c r="B4495" s="6"/>
      <c r="C4495" s="6"/>
      <c r="D4495" s="6"/>
      <c r="E4495" s="6"/>
      <c r="F4495" s="6" t="s">
        <v>96</v>
      </c>
      <c r="G4495" s="6"/>
      <c r="H4495" s="6" t="b">
        <v>0</v>
      </c>
      <c r="I4495" s="6" t="b">
        <v>0</v>
      </c>
      <c r="J4495" s="6" t="b">
        <v>0</v>
      </c>
      <c r="K4495" s="106"/>
      <c r="L4495" s="43"/>
      <c r="M4495" s="24"/>
      <c r="N4495" s="6"/>
      <c r="O4495" s="6" t="b">
        <v>0</v>
      </c>
      <c r="P4495" s="6"/>
      <c r="Q4495" s="6"/>
      <c r="R4495" s="6"/>
      <c r="S4495" s="6"/>
      <c r="T4495" s="6"/>
      <c r="U4495" s="6"/>
      <c r="V4495" s="6"/>
      <c r="W4495" s="6"/>
      <c r="X4495" s="6"/>
      <c r="Y4495" s="6"/>
      <c r="Z4495" s="43"/>
      <c r="AA4495" s="43"/>
      <c r="AB4495" s="43" t="s">
        <v>339</v>
      </c>
      <c r="AC4495" s="6" t="s">
        <v>339</v>
      </c>
      <c r="AD4495" s="6"/>
      <c r="AE4495" s="6"/>
      <c r="AF4495" s="6"/>
      <c r="AG4495" s="6"/>
      <c r="AH4495" s="6"/>
      <c r="AI4495" s="6"/>
      <c r="AJ4495" s="6"/>
      <c r="AK4495" s="6"/>
      <c r="AL4495" s="6"/>
      <c r="AM4495" s="6"/>
      <c r="AN4495" s="6"/>
      <c r="AO4495" s="6"/>
      <c r="AP4495" s="6"/>
      <c r="AQ4495" s="6"/>
      <c r="AR4495" s="6"/>
    </row>
    <row r="4496">
      <c r="A4496" s="6"/>
      <c r="B4496" s="6"/>
      <c r="C4496" s="6"/>
      <c r="D4496" s="6"/>
      <c r="E4496" s="6"/>
      <c r="F4496" s="6" t="s">
        <v>96</v>
      </c>
      <c r="G4496" s="6"/>
      <c r="H4496" s="6" t="b">
        <v>0</v>
      </c>
      <c r="I4496" s="6" t="b">
        <v>0</v>
      </c>
      <c r="J4496" s="6" t="b">
        <v>0</v>
      </c>
      <c r="K4496" s="106"/>
      <c r="L4496" s="43"/>
      <c r="M4496" s="24"/>
      <c r="N4496" s="6"/>
      <c r="O4496" s="6" t="b">
        <v>0</v>
      </c>
      <c r="P4496" s="6"/>
      <c r="Q4496" s="6"/>
      <c r="R4496" s="6"/>
      <c r="S4496" s="6"/>
      <c r="T4496" s="6"/>
      <c r="U4496" s="6"/>
      <c r="V4496" s="6"/>
      <c r="W4496" s="6"/>
      <c r="X4496" s="6"/>
      <c r="Y4496" s="6"/>
      <c r="Z4496" s="43"/>
      <c r="AA4496" s="43"/>
      <c r="AB4496" s="43" t="s">
        <v>339</v>
      </c>
      <c r="AC4496" s="6" t="s">
        <v>339</v>
      </c>
      <c r="AD4496" s="6"/>
      <c r="AE4496" s="6"/>
      <c r="AF4496" s="6"/>
      <c r="AG4496" s="6"/>
      <c r="AH4496" s="6"/>
      <c r="AI4496" s="6"/>
      <c r="AJ4496" s="6"/>
      <c r="AK4496" s="6"/>
      <c r="AL4496" s="6"/>
      <c r="AM4496" s="6"/>
      <c r="AN4496" s="6"/>
      <c r="AO4496" s="6"/>
      <c r="AP4496" s="6"/>
      <c r="AQ4496" s="6"/>
      <c r="AR4496" s="6"/>
    </row>
    <row r="4497">
      <c r="A4497" s="6"/>
      <c r="B4497" s="6"/>
      <c r="C4497" s="6"/>
      <c r="D4497" s="6"/>
      <c r="E4497" s="6"/>
      <c r="F4497" s="6" t="s">
        <v>96</v>
      </c>
      <c r="G4497" s="6"/>
      <c r="H4497" s="6" t="b">
        <v>0</v>
      </c>
      <c r="I4497" s="6" t="b">
        <v>0</v>
      </c>
      <c r="J4497" s="6" t="b">
        <v>0</v>
      </c>
      <c r="K4497" s="106"/>
      <c r="L4497" s="43"/>
      <c r="M4497" s="24"/>
      <c r="N4497" s="6"/>
      <c r="O4497" s="6" t="b">
        <v>0</v>
      </c>
      <c r="P4497" s="6"/>
      <c r="Q4497" s="6"/>
      <c r="R4497" s="6"/>
      <c r="S4497" s="6"/>
      <c r="T4497" s="6"/>
      <c r="U4497" s="6"/>
      <c r="V4497" s="6"/>
      <c r="W4497" s="6"/>
      <c r="X4497" s="6"/>
      <c r="Y4497" s="6"/>
      <c r="Z4497" s="43"/>
      <c r="AA4497" s="43"/>
      <c r="AB4497" s="43" t="s">
        <v>339</v>
      </c>
      <c r="AC4497" s="6" t="s">
        <v>339</v>
      </c>
      <c r="AD4497" s="6"/>
      <c r="AE4497" s="6"/>
      <c r="AF4497" s="6"/>
      <c r="AG4497" s="6"/>
      <c r="AH4497" s="6"/>
      <c r="AI4497" s="6"/>
      <c r="AJ4497" s="6"/>
      <c r="AK4497" s="6"/>
      <c r="AL4497" s="6"/>
      <c r="AM4497" s="6"/>
      <c r="AN4497" s="6"/>
      <c r="AO4497" s="6"/>
      <c r="AP4497" s="6"/>
      <c r="AQ4497" s="6"/>
      <c r="AR4497" s="6"/>
    </row>
    <row r="4498">
      <c r="A4498" s="6"/>
      <c r="B4498" s="6"/>
      <c r="C4498" s="6"/>
      <c r="D4498" s="6"/>
      <c r="E4498" s="6"/>
      <c r="F4498" s="6" t="s">
        <v>96</v>
      </c>
      <c r="G4498" s="6"/>
      <c r="H4498" s="6" t="b">
        <v>0</v>
      </c>
      <c r="I4498" s="6" t="b">
        <v>0</v>
      </c>
      <c r="J4498" s="6" t="b">
        <v>0</v>
      </c>
      <c r="K4498" s="106"/>
      <c r="L4498" s="43"/>
      <c r="M4498" s="24"/>
      <c r="N4498" s="6"/>
      <c r="O4498" s="6" t="b">
        <v>0</v>
      </c>
      <c r="P4498" s="6"/>
      <c r="Q4498" s="6"/>
      <c r="R4498" s="6"/>
      <c r="S4498" s="6"/>
      <c r="T4498" s="6"/>
      <c r="U4498" s="6"/>
      <c r="V4498" s="6"/>
      <c r="W4498" s="6"/>
      <c r="X4498" s="6"/>
      <c r="Y4498" s="6"/>
      <c r="Z4498" s="43"/>
      <c r="AA4498" s="43"/>
      <c r="AB4498" s="43" t="s">
        <v>339</v>
      </c>
      <c r="AC4498" s="6" t="s">
        <v>339</v>
      </c>
      <c r="AD4498" s="6"/>
      <c r="AE4498" s="6"/>
      <c r="AF4498" s="6"/>
      <c r="AG4498" s="6"/>
      <c r="AH4498" s="6"/>
      <c r="AI4498" s="6"/>
      <c r="AJ4498" s="6"/>
      <c r="AK4498" s="6"/>
      <c r="AL4498" s="6"/>
      <c r="AM4498" s="6"/>
      <c r="AN4498" s="6"/>
      <c r="AO4498" s="6"/>
      <c r="AP4498" s="6"/>
      <c r="AQ4498" s="6"/>
      <c r="AR4498" s="6"/>
    </row>
    <row r="4499">
      <c r="A4499" s="6"/>
      <c r="B4499" s="6"/>
      <c r="C4499" s="6"/>
      <c r="D4499" s="6"/>
      <c r="E4499" s="6"/>
      <c r="F4499" s="6" t="s">
        <v>96</v>
      </c>
      <c r="G4499" s="6"/>
      <c r="H4499" s="6" t="b">
        <v>0</v>
      </c>
      <c r="I4499" s="6" t="b">
        <v>0</v>
      </c>
      <c r="J4499" s="6" t="b">
        <v>0</v>
      </c>
      <c r="K4499" s="106"/>
      <c r="L4499" s="43"/>
      <c r="M4499" s="24"/>
      <c r="N4499" s="6"/>
      <c r="O4499" s="6" t="b">
        <v>0</v>
      </c>
      <c r="P4499" s="6"/>
      <c r="Q4499" s="6"/>
      <c r="R4499" s="6"/>
      <c r="S4499" s="6"/>
      <c r="T4499" s="6"/>
      <c r="U4499" s="6"/>
      <c r="V4499" s="6"/>
      <c r="W4499" s="6"/>
      <c r="X4499" s="6"/>
      <c r="Y4499" s="6"/>
      <c r="Z4499" s="43"/>
      <c r="AA4499" s="43"/>
      <c r="AB4499" s="43" t="s">
        <v>339</v>
      </c>
      <c r="AC4499" s="6" t="s">
        <v>339</v>
      </c>
      <c r="AD4499" s="6"/>
      <c r="AE4499" s="6"/>
      <c r="AF4499" s="6"/>
      <c r="AG4499" s="6"/>
      <c r="AH4499" s="6"/>
      <c r="AI4499" s="6"/>
      <c r="AJ4499" s="6"/>
      <c r="AK4499" s="6"/>
      <c r="AL4499" s="6"/>
      <c r="AM4499" s="6"/>
      <c r="AN4499" s="6"/>
      <c r="AO4499" s="6"/>
      <c r="AP4499" s="6"/>
      <c r="AQ4499" s="6"/>
      <c r="AR4499" s="6"/>
    </row>
    <row r="4500">
      <c r="A4500" s="6"/>
      <c r="B4500" s="6"/>
      <c r="C4500" s="6"/>
      <c r="D4500" s="6"/>
      <c r="E4500" s="6"/>
      <c r="F4500" s="6" t="s">
        <v>96</v>
      </c>
      <c r="G4500" s="6"/>
      <c r="H4500" s="6" t="b">
        <v>0</v>
      </c>
      <c r="I4500" s="6" t="b">
        <v>0</v>
      </c>
      <c r="J4500" s="6" t="b">
        <v>0</v>
      </c>
      <c r="K4500" s="106"/>
      <c r="L4500" s="43"/>
      <c r="M4500" s="24"/>
      <c r="N4500" s="6"/>
      <c r="O4500" s="6" t="b">
        <v>0</v>
      </c>
      <c r="P4500" s="6"/>
      <c r="Q4500" s="6"/>
      <c r="R4500" s="6"/>
      <c r="S4500" s="6"/>
      <c r="T4500" s="6"/>
      <c r="U4500" s="6"/>
      <c r="V4500" s="6"/>
      <c r="W4500" s="6"/>
      <c r="X4500" s="6"/>
      <c r="Y4500" s="6"/>
      <c r="Z4500" s="43"/>
      <c r="AA4500" s="43"/>
      <c r="AB4500" s="43" t="s">
        <v>339</v>
      </c>
      <c r="AC4500" s="6" t="s">
        <v>339</v>
      </c>
      <c r="AD4500" s="6"/>
      <c r="AE4500" s="6"/>
      <c r="AF4500" s="6"/>
      <c r="AG4500" s="6"/>
      <c r="AH4500" s="6"/>
      <c r="AI4500" s="6"/>
      <c r="AJ4500" s="6"/>
      <c r="AK4500" s="6"/>
      <c r="AL4500" s="6"/>
      <c r="AM4500" s="6"/>
      <c r="AN4500" s="6"/>
      <c r="AO4500" s="6"/>
      <c r="AP4500" s="6"/>
      <c r="AQ4500" s="6"/>
      <c r="AR4500" s="6"/>
    </row>
    <row r="4501">
      <c r="A4501" s="6"/>
      <c r="B4501" s="6"/>
      <c r="C4501" s="6"/>
      <c r="D4501" s="6"/>
      <c r="E4501" s="6"/>
      <c r="F4501" s="6" t="s">
        <v>96</v>
      </c>
      <c r="G4501" s="6"/>
      <c r="H4501" s="6" t="b">
        <v>0</v>
      </c>
      <c r="I4501" s="6" t="b">
        <v>0</v>
      </c>
      <c r="J4501" s="6" t="b">
        <v>0</v>
      </c>
      <c r="K4501" s="106"/>
      <c r="L4501" s="43"/>
      <c r="M4501" s="24"/>
      <c r="N4501" s="6"/>
      <c r="O4501" s="6" t="b">
        <v>0</v>
      </c>
      <c r="P4501" s="6"/>
      <c r="Q4501" s="6"/>
      <c r="R4501" s="6"/>
      <c r="S4501" s="6"/>
      <c r="T4501" s="6"/>
      <c r="U4501" s="6"/>
      <c r="V4501" s="6"/>
      <c r="W4501" s="6"/>
      <c r="X4501" s="6"/>
      <c r="Y4501" s="6"/>
      <c r="Z4501" s="43"/>
      <c r="AA4501" s="43"/>
      <c r="AB4501" s="43" t="s">
        <v>339</v>
      </c>
      <c r="AC4501" s="6" t="s">
        <v>339</v>
      </c>
      <c r="AD4501" s="6"/>
      <c r="AE4501" s="6"/>
      <c r="AF4501" s="6"/>
      <c r="AG4501" s="6"/>
      <c r="AH4501" s="6"/>
      <c r="AI4501" s="6"/>
      <c r="AJ4501" s="6"/>
      <c r="AK4501" s="6"/>
      <c r="AL4501" s="6"/>
      <c r="AM4501" s="6"/>
      <c r="AN4501" s="6"/>
      <c r="AO4501" s="6"/>
      <c r="AP4501" s="6"/>
      <c r="AQ4501" s="6"/>
      <c r="AR4501" s="6"/>
    </row>
    <row r="4502">
      <c r="A4502" s="6"/>
      <c r="B4502" s="6"/>
      <c r="C4502" s="6"/>
      <c r="D4502" s="6"/>
      <c r="E4502" s="6"/>
      <c r="F4502" s="6" t="s">
        <v>96</v>
      </c>
      <c r="G4502" s="6"/>
      <c r="H4502" s="6" t="b">
        <v>0</v>
      </c>
      <c r="I4502" s="6" t="b">
        <v>0</v>
      </c>
      <c r="J4502" s="6" t="b">
        <v>0</v>
      </c>
      <c r="K4502" s="106"/>
      <c r="L4502" s="43"/>
      <c r="M4502" s="24"/>
      <c r="N4502" s="6"/>
      <c r="O4502" s="6" t="b">
        <v>0</v>
      </c>
      <c r="P4502" s="6"/>
      <c r="Q4502" s="6"/>
      <c r="R4502" s="6"/>
      <c r="S4502" s="6"/>
      <c r="T4502" s="6"/>
      <c r="U4502" s="6"/>
      <c r="V4502" s="6"/>
      <c r="W4502" s="6"/>
      <c r="X4502" s="6"/>
      <c r="Y4502" s="6"/>
      <c r="Z4502" s="43"/>
      <c r="AA4502" s="43"/>
      <c r="AB4502" s="43" t="s">
        <v>339</v>
      </c>
      <c r="AC4502" s="6" t="s">
        <v>339</v>
      </c>
      <c r="AD4502" s="6"/>
      <c r="AE4502" s="6"/>
      <c r="AF4502" s="6"/>
      <c r="AG4502" s="6"/>
      <c r="AH4502" s="6"/>
      <c r="AI4502" s="6"/>
      <c r="AJ4502" s="6"/>
      <c r="AK4502" s="6"/>
      <c r="AL4502" s="6"/>
      <c r="AM4502" s="6"/>
      <c r="AN4502" s="6"/>
      <c r="AO4502" s="6"/>
      <c r="AP4502" s="6"/>
      <c r="AQ4502" s="6"/>
      <c r="AR4502" s="6"/>
    </row>
    <row r="4503">
      <c r="A4503" s="6"/>
      <c r="B4503" s="6"/>
      <c r="C4503" s="6"/>
      <c r="D4503" s="6"/>
      <c r="E4503" s="6"/>
      <c r="F4503" s="6" t="s">
        <v>96</v>
      </c>
      <c r="G4503" s="6"/>
      <c r="H4503" s="6" t="b">
        <v>0</v>
      </c>
      <c r="I4503" s="6" t="b">
        <v>0</v>
      </c>
      <c r="J4503" s="6" t="b">
        <v>0</v>
      </c>
      <c r="K4503" s="106"/>
      <c r="L4503" s="43"/>
      <c r="M4503" s="24"/>
      <c r="N4503" s="6"/>
      <c r="O4503" s="6" t="b">
        <v>0</v>
      </c>
      <c r="P4503" s="6"/>
      <c r="Q4503" s="6"/>
      <c r="R4503" s="6"/>
      <c r="S4503" s="6"/>
      <c r="T4503" s="6"/>
      <c r="U4503" s="6"/>
      <c r="V4503" s="6"/>
      <c r="W4503" s="6"/>
      <c r="X4503" s="6"/>
      <c r="Y4503" s="6"/>
      <c r="Z4503" s="43"/>
      <c r="AA4503" s="43"/>
      <c r="AB4503" s="43" t="s">
        <v>339</v>
      </c>
      <c r="AC4503" s="6" t="s">
        <v>339</v>
      </c>
      <c r="AD4503" s="6"/>
      <c r="AE4503" s="6"/>
      <c r="AF4503" s="6"/>
      <c r="AG4503" s="6"/>
      <c r="AH4503" s="6"/>
      <c r="AI4503" s="6"/>
      <c r="AJ4503" s="6"/>
      <c r="AK4503" s="6"/>
      <c r="AL4503" s="6"/>
      <c r="AM4503" s="6"/>
      <c r="AN4503" s="6"/>
      <c r="AO4503" s="6"/>
      <c r="AP4503" s="6"/>
      <c r="AQ4503" s="6"/>
      <c r="AR4503" s="6"/>
    </row>
    <row r="4504">
      <c r="A4504" s="6"/>
      <c r="B4504" s="6"/>
      <c r="C4504" s="6"/>
      <c r="D4504" s="6"/>
      <c r="E4504" s="6"/>
      <c r="F4504" s="6" t="s">
        <v>96</v>
      </c>
      <c r="G4504" s="6"/>
      <c r="H4504" s="6" t="b">
        <v>0</v>
      </c>
      <c r="I4504" s="6" t="b">
        <v>0</v>
      </c>
      <c r="J4504" s="6" t="b">
        <v>0</v>
      </c>
      <c r="K4504" s="106"/>
      <c r="L4504" s="43"/>
      <c r="M4504" s="24"/>
      <c r="N4504" s="6"/>
      <c r="O4504" s="6" t="b">
        <v>0</v>
      </c>
      <c r="P4504" s="6"/>
      <c r="Q4504" s="6"/>
      <c r="R4504" s="6"/>
      <c r="S4504" s="6"/>
      <c r="T4504" s="6"/>
      <c r="U4504" s="6"/>
      <c r="V4504" s="6"/>
      <c r="W4504" s="6"/>
      <c r="X4504" s="6"/>
      <c r="Y4504" s="6"/>
      <c r="Z4504" s="43"/>
      <c r="AA4504" s="43"/>
      <c r="AB4504" s="43" t="s">
        <v>339</v>
      </c>
      <c r="AC4504" s="6" t="s">
        <v>339</v>
      </c>
      <c r="AD4504" s="6"/>
      <c r="AE4504" s="6"/>
      <c r="AF4504" s="6"/>
      <c r="AG4504" s="6"/>
      <c r="AH4504" s="6"/>
      <c r="AI4504" s="6"/>
      <c r="AJ4504" s="6"/>
      <c r="AK4504" s="6"/>
      <c r="AL4504" s="6"/>
      <c r="AM4504" s="6"/>
      <c r="AN4504" s="6"/>
      <c r="AO4504" s="6"/>
      <c r="AP4504" s="6"/>
      <c r="AQ4504" s="6"/>
      <c r="AR4504" s="6"/>
    </row>
    <row r="4505">
      <c r="A4505" s="6"/>
      <c r="B4505" s="6"/>
      <c r="C4505" s="6"/>
      <c r="D4505" s="6"/>
      <c r="E4505" s="6"/>
      <c r="F4505" s="6" t="s">
        <v>96</v>
      </c>
      <c r="G4505" s="6"/>
      <c r="H4505" s="6" t="b">
        <v>0</v>
      </c>
      <c r="I4505" s="6" t="b">
        <v>0</v>
      </c>
      <c r="J4505" s="6" t="b">
        <v>0</v>
      </c>
      <c r="K4505" s="106"/>
      <c r="L4505" s="43"/>
      <c r="M4505" s="24"/>
      <c r="N4505" s="6"/>
      <c r="O4505" s="6" t="b">
        <v>0</v>
      </c>
      <c r="P4505" s="6"/>
      <c r="Q4505" s="6"/>
      <c r="R4505" s="6"/>
      <c r="S4505" s="6"/>
      <c r="T4505" s="6"/>
      <c r="U4505" s="6"/>
      <c r="V4505" s="6"/>
      <c r="W4505" s="6"/>
      <c r="X4505" s="6"/>
      <c r="Y4505" s="6"/>
      <c r="Z4505" s="43"/>
      <c r="AA4505" s="43"/>
      <c r="AB4505" s="43" t="s">
        <v>339</v>
      </c>
      <c r="AC4505" s="6" t="s">
        <v>339</v>
      </c>
      <c r="AD4505" s="6"/>
      <c r="AE4505" s="6"/>
      <c r="AF4505" s="6"/>
      <c r="AG4505" s="6"/>
      <c r="AH4505" s="6"/>
      <c r="AI4505" s="6"/>
      <c r="AJ4505" s="6"/>
      <c r="AK4505" s="6"/>
      <c r="AL4505" s="6"/>
      <c r="AM4505" s="6"/>
      <c r="AN4505" s="6"/>
      <c r="AO4505" s="6"/>
      <c r="AP4505" s="6"/>
      <c r="AQ4505" s="6"/>
      <c r="AR4505" s="6"/>
    </row>
    <row r="4506">
      <c r="A4506" s="6"/>
      <c r="B4506" s="6"/>
      <c r="C4506" s="6"/>
      <c r="D4506" s="6"/>
      <c r="E4506" s="6"/>
      <c r="F4506" s="6" t="s">
        <v>96</v>
      </c>
      <c r="G4506" s="6"/>
      <c r="H4506" s="6" t="b">
        <v>0</v>
      </c>
      <c r="I4506" s="6" t="b">
        <v>0</v>
      </c>
      <c r="J4506" s="6" t="b">
        <v>0</v>
      </c>
      <c r="K4506" s="106"/>
      <c r="L4506" s="43"/>
      <c r="M4506" s="24"/>
      <c r="N4506" s="6"/>
      <c r="O4506" s="6" t="b">
        <v>0</v>
      </c>
      <c r="P4506" s="6"/>
      <c r="Q4506" s="6"/>
      <c r="R4506" s="6"/>
      <c r="S4506" s="6"/>
      <c r="T4506" s="6"/>
      <c r="U4506" s="6"/>
      <c r="V4506" s="6"/>
      <c r="W4506" s="6"/>
      <c r="X4506" s="6"/>
      <c r="Y4506" s="6"/>
      <c r="Z4506" s="43"/>
      <c r="AA4506" s="43"/>
      <c r="AB4506" s="43" t="s">
        <v>339</v>
      </c>
      <c r="AC4506" s="6" t="s">
        <v>339</v>
      </c>
      <c r="AD4506" s="6"/>
      <c r="AE4506" s="6"/>
      <c r="AF4506" s="6"/>
      <c r="AG4506" s="6"/>
      <c r="AH4506" s="6"/>
      <c r="AI4506" s="6"/>
      <c r="AJ4506" s="6"/>
      <c r="AK4506" s="6"/>
      <c r="AL4506" s="6"/>
      <c r="AM4506" s="6"/>
      <c r="AN4506" s="6"/>
      <c r="AO4506" s="6"/>
      <c r="AP4506" s="6"/>
      <c r="AQ4506" s="6"/>
      <c r="AR4506" s="6"/>
    </row>
    <row r="4507">
      <c r="A4507" s="6"/>
      <c r="B4507" s="6"/>
      <c r="C4507" s="6"/>
      <c r="D4507" s="6"/>
      <c r="E4507" s="6"/>
      <c r="F4507" s="6" t="s">
        <v>96</v>
      </c>
      <c r="G4507" s="6"/>
      <c r="H4507" s="6" t="b">
        <v>0</v>
      </c>
      <c r="I4507" s="6" t="b">
        <v>0</v>
      </c>
      <c r="J4507" s="6" t="b">
        <v>0</v>
      </c>
      <c r="K4507" s="106"/>
      <c r="L4507" s="43"/>
      <c r="M4507" s="24"/>
      <c r="N4507" s="6"/>
      <c r="O4507" s="6" t="b">
        <v>0</v>
      </c>
      <c r="P4507" s="6"/>
      <c r="Q4507" s="6"/>
      <c r="R4507" s="6"/>
      <c r="S4507" s="6"/>
      <c r="T4507" s="6"/>
      <c r="U4507" s="6"/>
      <c r="V4507" s="6"/>
      <c r="W4507" s="6"/>
      <c r="X4507" s="6"/>
      <c r="Y4507" s="6"/>
      <c r="Z4507" s="43"/>
      <c r="AA4507" s="43"/>
      <c r="AB4507" s="43" t="s">
        <v>339</v>
      </c>
      <c r="AC4507" s="6" t="s">
        <v>339</v>
      </c>
      <c r="AD4507" s="6"/>
      <c r="AE4507" s="6"/>
      <c r="AF4507" s="6"/>
      <c r="AG4507" s="6"/>
      <c r="AH4507" s="6"/>
      <c r="AI4507" s="6"/>
      <c r="AJ4507" s="6"/>
      <c r="AK4507" s="6"/>
      <c r="AL4507" s="6"/>
      <c r="AM4507" s="6"/>
      <c r="AN4507" s="6"/>
      <c r="AO4507" s="6"/>
      <c r="AP4507" s="6"/>
      <c r="AQ4507" s="6"/>
      <c r="AR4507" s="6"/>
    </row>
    <row r="4508">
      <c r="A4508" s="6"/>
      <c r="B4508" s="6"/>
      <c r="C4508" s="6"/>
      <c r="D4508" s="6"/>
      <c r="E4508" s="6"/>
      <c r="F4508" s="6" t="s">
        <v>96</v>
      </c>
      <c r="G4508" s="6"/>
      <c r="H4508" s="6" t="b">
        <v>0</v>
      </c>
      <c r="I4508" s="6" t="b">
        <v>0</v>
      </c>
      <c r="J4508" s="6" t="b">
        <v>0</v>
      </c>
      <c r="K4508" s="106"/>
      <c r="L4508" s="43"/>
      <c r="M4508" s="24"/>
      <c r="N4508" s="6"/>
      <c r="O4508" s="6" t="b">
        <v>0</v>
      </c>
      <c r="P4508" s="6"/>
      <c r="Q4508" s="6"/>
      <c r="R4508" s="6"/>
      <c r="S4508" s="6"/>
      <c r="T4508" s="6"/>
      <c r="U4508" s="6"/>
      <c r="V4508" s="6"/>
      <c r="W4508" s="6"/>
      <c r="X4508" s="6"/>
      <c r="Y4508" s="6"/>
      <c r="Z4508" s="43"/>
      <c r="AA4508" s="43"/>
      <c r="AB4508" s="43" t="s">
        <v>339</v>
      </c>
      <c r="AC4508" s="6" t="s">
        <v>339</v>
      </c>
      <c r="AD4508" s="6"/>
      <c r="AE4508" s="6"/>
      <c r="AF4508" s="6"/>
      <c r="AG4508" s="6"/>
      <c r="AH4508" s="6"/>
      <c r="AI4508" s="6"/>
      <c r="AJ4508" s="6"/>
      <c r="AK4508" s="6"/>
      <c r="AL4508" s="6"/>
      <c r="AM4508" s="6"/>
      <c r="AN4508" s="6"/>
      <c r="AO4508" s="6"/>
      <c r="AP4508" s="6"/>
      <c r="AQ4508" s="6"/>
      <c r="AR4508" s="6"/>
    </row>
    <row r="4509">
      <c r="A4509" s="6"/>
      <c r="B4509" s="6"/>
      <c r="C4509" s="6"/>
      <c r="D4509" s="6"/>
      <c r="E4509" s="6"/>
      <c r="F4509" s="6" t="s">
        <v>96</v>
      </c>
      <c r="G4509" s="6"/>
      <c r="H4509" s="6" t="b">
        <v>0</v>
      </c>
      <c r="I4509" s="6" t="b">
        <v>0</v>
      </c>
      <c r="J4509" s="6" t="b">
        <v>0</v>
      </c>
      <c r="K4509" s="106"/>
      <c r="L4509" s="43"/>
      <c r="M4509" s="24"/>
      <c r="N4509" s="6"/>
      <c r="O4509" s="6" t="b">
        <v>0</v>
      </c>
      <c r="P4509" s="6"/>
      <c r="Q4509" s="6"/>
      <c r="R4509" s="6"/>
      <c r="S4509" s="6"/>
      <c r="T4509" s="6"/>
      <c r="U4509" s="6"/>
      <c r="V4509" s="6"/>
      <c r="W4509" s="6"/>
      <c r="X4509" s="6"/>
      <c r="Y4509" s="6"/>
      <c r="Z4509" s="43"/>
      <c r="AA4509" s="43"/>
      <c r="AB4509" s="43" t="s">
        <v>339</v>
      </c>
      <c r="AC4509" s="6" t="s">
        <v>339</v>
      </c>
      <c r="AD4509" s="6"/>
      <c r="AE4509" s="6"/>
      <c r="AF4509" s="6"/>
      <c r="AG4509" s="6"/>
      <c r="AH4509" s="6"/>
      <c r="AI4509" s="6"/>
      <c r="AJ4509" s="6"/>
      <c r="AK4509" s="6"/>
      <c r="AL4509" s="6"/>
      <c r="AM4509" s="6"/>
      <c r="AN4509" s="6"/>
      <c r="AO4509" s="6"/>
      <c r="AP4509" s="6"/>
      <c r="AQ4509" s="6"/>
      <c r="AR4509" s="6"/>
    </row>
    <row r="4510">
      <c r="A4510" s="6"/>
      <c r="B4510" s="6"/>
      <c r="C4510" s="6"/>
      <c r="D4510" s="6"/>
      <c r="E4510" s="6"/>
      <c r="F4510" s="6" t="s">
        <v>96</v>
      </c>
      <c r="G4510" s="6"/>
      <c r="H4510" s="6" t="b">
        <v>0</v>
      </c>
      <c r="I4510" s="6" t="b">
        <v>0</v>
      </c>
      <c r="J4510" s="6" t="b">
        <v>0</v>
      </c>
      <c r="K4510" s="106"/>
      <c r="L4510" s="43"/>
      <c r="M4510" s="24"/>
      <c r="N4510" s="6"/>
      <c r="O4510" s="6" t="b">
        <v>0</v>
      </c>
      <c r="P4510" s="6"/>
      <c r="Q4510" s="6"/>
      <c r="R4510" s="6"/>
      <c r="S4510" s="6"/>
      <c r="T4510" s="6"/>
      <c r="U4510" s="6"/>
      <c r="V4510" s="6"/>
      <c r="W4510" s="6"/>
      <c r="X4510" s="6"/>
      <c r="Y4510" s="6"/>
      <c r="Z4510" s="43"/>
      <c r="AA4510" s="43"/>
      <c r="AB4510" s="43" t="s">
        <v>339</v>
      </c>
      <c r="AC4510" s="6" t="s">
        <v>339</v>
      </c>
      <c r="AD4510" s="6"/>
      <c r="AE4510" s="6"/>
      <c r="AF4510" s="6"/>
      <c r="AG4510" s="6"/>
      <c r="AH4510" s="6"/>
      <c r="AI4510" s="6"/>
      <c r="AJ4510" s="6"/>
      <c r="AK4510" s="6"/>
      <c r="AL4510" s="6"/>
      <c r="AM4510" s="6"/>
      <c r="AN4510" s="6"/>
      <c r="AO4510" s="6"/>
      <c r="AP4510" s="6"/>
      <c r="AQ4510" s="6"/>
      <c r="AR4510" s="6"/>
    </row>
    <row r="4511">
      <c r="A4511" s="6"/>
      <c r="B4511" s="6"/>
      <c r="C4511" s="6"/>
      <c r="D4511" s="6"/>
      <c r="E4511" s="6"/>
      <c r="F4511" s="6" t="s">
        <v>96</v>
      </c>
      <c r="G4511" s="6"/>
      <c r="H4511" s="6" t="b">
        <v>0</v>
      </c>
      <c r="I4511" s="6" t="b">
        <v>0</v>
      </c>
      <c r="J4511" s="6" t="b">
        <v>0</v>
      </c>
      <c r="K4511" s="106"/>
      <c r="L4511" s="43"/>
      <c r="M4511" s="24"/>
      <c r="N4511" s="6"/>
      <c r="O4511" s="6" t="b">
        <v>0</v>
      </c>
      <c r="P4511" s="6"/>
      <c r="Q4511" s="6"/>
      <c r="R4511" s="6"/>
      <c r="S4511" s="6"/>
      <c r="T4511" s="6"/>
      <c r="U4511" s="6"/>
      <c r="V4511" s="6"/>
      <c r="W4511" s="6"/>
      <c r="X4511" s="6"/>
      <c r="Y4511" s="6"/>
      <c r="Z4511" s="43"/>
      <c r="AA4511" s="43"/>
      <c r="AB4511" s="43" t="s">
        <v>339</v>
      </c>
      <c r="AC4511" s="6" t="s">
        <v>339</v>
      </c>
      <c r="AD4511" s="6"/>
      <c r="AE4511" s="6"/>
      <c r="AF4511" s="6"/>
      <c r="AG4511" s="6"/>
      <c r="AH4511" s="6"/>
      <c r="AI4511" s="6"/>
      <c r="AJ4511" s="6"/>
      <c r="AK4511" s="6"/>
      <c r="AL4511" s="6"/>
      <c r="AM4511" s="6"/>
      <c r="AN4511" s="6"/>
      <c r="AO4511" s="6"/>
      <c r="AP4511" s="6"/>
      <c r="AQ4511" s="6"/>
      <c r="AR4511" s="6"/>
    </row>
    <row r="4512">
      <c r="A4512" s="6"/>
      <c r="B4512" s="6"/>
      <c r="C4512" s="6"/>
      <c r="D4512" s="6"/>
      <c r="E4512" s="6"/>
      <c r="F4512" s="6" t="s">
        <v>96</v>
      </c>
      <c r="G4512" s="6"/>
      <c r="H4512" s="6" t="b">
        <v>0</v>
      </c>
      <c r="I4512" s="6" t="b">
        <v>0</v>
      </c>
      <c r="J4512" s="6" t="b">
        <v>0</v>
      </c>
      <c r="K4512" s="106"/>
      <c r="L4512" s="43"/>
      <c r="M4512" s="24"/>
      <c r="N4512" s="6"/>
      <c r="O4512" s="6" t="b">
        <v>0</v>
      </c>
      <c r="P4512" s="6"/>
      <c r="Q4512" s="6"/>
      <c r="R4512" s="6"/>
      <c r="S4512" s="6"/>
      <c r="T4512" s="6"/>
      <c r="U4512" s="6"/>
      <c r="V4512" s="6"/>
      <c r="W4512" s="6"/>
      <c r="X4512" s="6"/>
      <c r="Y4512" s="6"/>
      <c r="Z4512" s="43"/>
      <c r="AA4512" s="43"/>
      <c r="AB4512" s="43" t="s">
        <v>339</v>
      </c>
      <c r="AC4512" s="6" t="s">
        <v>339</v>
      </c>
      <c r="AD4512" s="6"/>
      <c r="AE4512" s="6"/>
      <c r="AF4512" s="6"/>
      <c r="AG4512" s="6"/>
      <c r="AH4512" s="6"/>
      <c r="AI4512" s="6"/>
      <c r="AJ4512" s="6"/>
      <c r="AK4512" s="6"/>
      <c r="AL4512" s="6"/>
      <c r="AM4512" s="6"/>
      <c r="AN4512" s="6"/>
      <c r="AO4512" s="6"/>
      <c r="AP4512" s="6"/>
      <c r="AQ4512" s="6"/>
      <c r="AR4512" s="6"/>
    </row>
    <row r="4513">
      <c r="A4513" s="6"/>
      <c r="B4513" s="6"/>
      <c r="C4513" s="6"/>
      <c r="D4513" s="6"/>
      <c r="E4513" s="6"/>
      <c r="F4513" s="6" t="s">
        <v>96</v>
      </c>
      <c r="G4513" s="6"/>
      <c r="H4513" s="6" t="b">
        <v>0</v>
      </c>
      <c r="I4513" s="6" t="b">
        <v>0</v>
      </c>
      <c r="J4513" s="6" t="b">
        <v>0</v>
      </c>
      <c r="K4513" s="106"/>
      <c r="L4513" s="43"/>
      <c r="M4513" s="24"/>
      <c r="N4513" s="6"/>
      <c r="O4513" s="6" t="b">
        <v>0</v>
      </c>
      <c r="P4513" s="6"/>
      <c r="Q4513" s="6"/>
      <c r="R4513" s="6"/>
      <c r="S4513" s="6"/>
      <c r="T4513" s="6"/>
      <c r="U4513" s="6"/>
      <c r="V4513" s="6"/>
      <c r="W4513" s="6"/>
      <c r="X4513" s="6"/>
      <c r="Y4513" s="6"/>
      <c r="Z4513" s="43"/>
      <c r="AA4513" s="43"/>
      <c r="AB4513" s="43" t="s">
        <v>339</v>
      </c>
      <c r="AC4513" s="6" t="s">
        <v>339</v>
      </c>
      <c r="AD4513" s="6"/>
      <c r="AE4513" s="6"/>
      <c r="AF4513" s="6"/>
      <c r="AG4513" s="6"/>
      <c r="AH4513" s="6"/>
      <c r="AI4513" s="6"/>
      <c r="AJ4513" s="6"/>
      <c r="AK4513" s="6"/>
      <c r="AL4513" s="6"/>
      <c r="AM4513" s="6"/>
      <c r="AN4513" s="6"/>
      <c r="AO4513" s="6"/>
      <c r="AP4513" s="6"/>
      <c r="AQ4513" s="6"/>
      <c r="AR4513" s="6"/>
    </row>
    <row r="4514">
      <c r="A4514" s="6"/>
      <c r="B4514" s="6"/>
      <c r="C4514" s="6"/>
      <c r="D4514" s="6"/>
      <c r="E4514" s="6"/>
      <c r="F4514" s="6" t="s">
        <v>96</v>
      </c>
      <c r="G4514" s="6"/>
      <c r="H4514" s="6" t="b">
        <v>0</v>
      </c>
      <c r="I4514" s="6" t="b">
        <v>0</v>
      </c>
      <c r="J4514" s="6" t="b">
        <v>0</v>
      </c>
      <c r="K4514" s="106"/>
      <c r="L4514" s="43"/>
      <c r="M4514" s="24"/>
      <c r="N4514" s="6"/>
      <c r="O4514" s="6" t="b">
        <v>0</v>
      </c>
      <c r="P4514" s="6"/>
      <c r="Q4514" s="6"/>
      <c r="R4514" s="6"/>
      <c r="S4514" s="6"/>
      <c r="T4514" s="6"/>
      <c r="U4514" s="6"/>
      <c r="V4514" s="6"/>
      <c r="W4514" s="6"/>
      <c r="X4514" s="6"/>
      <c r="Y4514" s="6"/>
      <c r="Z4514" s="43"/>
      <c r="AA4514" s="43"/>
      <c r="AB4514" s="43" t="s">
        <v>339</v>
      </c>
      <c r="AC4514" s="6" t="s">
        <v>339</v>
      </c>
      <c r="AD4514" s="6"/>
      <c r="AE4514" s="6"/>
      <c r="AF4514" s="6"/>
      <c r="AG4514" s="6"/>
      <c r="AH4514" s="6"/>
      <c r="AI4514" s="6"/>
      <c r="AJ4514" s="6"/>
      <c r="AK4514" s="6"/>
      <c r="AL4514" s="6"/>
      <c r="AM4514" s="6"/>
      <c r="AN4514" s="6"/>
      <c r="AO4514" s="6"/>
      <c r="AP4514" s="6"/>
      <c r="AQ4514" s="6"/>
      <c r="AR4514" s="6"/>
    </row>
    <row r="4515">
      <c r="A4515" s="6"/>
      <c r="B4515" s="6"/>
      <c r="C4515" s="6"/>
      <c r="D4515" s="6"/>
      <c r="E4515" s="6"/>
      <c r="F4515" s="6" t="s">
        <v>96</v>
      </c>
      <c r="G4515" s="6"/>
      <c r="H4515" s="6" t="b">
        <v>0</v>
      </c>
      <c r="I4515" s="6" t="b">
        <v>0</v>
      </c>
      <c r="J4515" s="6" t="b">
        <v>0</v>
      </c>
      <c r="K4515" s="106"/>
      <c r="L4515" s="43"/>
      <c r="M4515" s="24"/>
      <c r="N4515" s="6"/>
      <c r="O4515" s="6" t="b">
        <v>0</v>
      </c>
      <c r="P4515" s="6"/>
      <c r="Q4515" s="6"/>
      <c r="R4515" s="6"/>
      <c r="S4515" s="6"/>
      <c r="T4515" s="6"/>
      <c r="U4515" s="6"/>
      <c r="V4515" s="6"/>
      <c r="W4515" s="6"/>
      <c r="X4515" s="6"/>
      <c r="Y4515" s="6"/>
      <c r="Z4515" s="43"/>
      <c r="AA4515" s="43"/>
      <c r="AB4515" s="43" t="s">
        <v>339</v>
      </c>
      <c r="AC4515" s="6" t="s">
        <v>339</v>
      </c>
      <c r="AD4515" s="6"/>
      <c r="AE4515" s="6"/>
      <c r="AF4515" s="6"/>
      <c r="AG4515" s="6"/>
      <c r="AH4515" s="6"/>
      <c r="AI4515" s="6"/>
      <c r="AJ4515" s="6"/>
      <c r="AK4515" s="6"/>
      <c r="AL4515" s="6"/>
      <c r="AM4515" s="6"/>
      <c r="AN4515" s="6"/>
      <c r="AO4515" s="6"/>
      <c r="AP4515" s="6"/>
      <c r="AQ4515" s="6"/>
      <c r="AR4515" s="6"/>
    </row>
    <row r="4516">
      <c r="A4516" s="6"/>
      <c r="B4516" s="6"/>
      <c r="C4516" s="6"/>
      <c r="D4516" s="6"/>
      <c r="E4516" s="6"/>
      <c r="F4516" s="6" t="s">
        <v>96</v>
      </c>
      <c r="G4516" s="6"/>
      <c r="H4516" s="6" t="b">
        <v>0</v>
      </c>
      <c r="I4516" s="6" t="b">
        <v>0</v>
      </c>
      <c r="J4516" s="6" t="b">
        <v>0</v>
      </c>
      <c r="K4516" s="106"/>
      <c r="L4516" s="43"/>
      <c r="M4516" s="24"/>
      <c r="N4516" s="6"/>
      <c r="O4516" s="6" t="b">
        <v>0</v>
      </c>
      <c r="P4516" s="6"/>
      <c r="Q4516" s="6"/>
      <c r="R4516" s="6"/>
      <c r="S4516" s="6"/>
      <c r="T4516" s="6"/>
      <c r="U4516" s="6"/>
      <c r="V4516" s="6"/>
      <c r="W4516" s="6"/>
      <c r="X4516" s="6"/>
      <c r="Y4516" s="6"/>
      <c r="Z4516" s="43"/>
      <c r="AA4516" s="43"/>
      <c r="AB4516" s="43" t="s">
        <v>339</v>
      </c>
      <c r="AC4516" s="6" t="s">
        <v>339</v>
      </c>
      <c r="AD4516" s="6"/>
      <c r="AE4516" s="6"/>
      <c r="AF4516" s="6"/>
      <c r="AG4516" s="6"/>
      <c r="AH4516" s="6"/>
      <c r="AI4516" s="6"/>
      <c r="AJ4516" s="6"/>
      <c r="AK4516" s="6"/>
      <c r="AL4516" s="6"/>
      <c r="AM4516" s="6"/>
      <c r="AN4516" s="6"/>
      <c r="AO4516" s="6"/>
      <c r="AP4516" s="6"/>
      <c r="AQ4516" s="6"/>
      <c r="AR4516" s="6"/>
    </row>
    <row r="4517">
      <c r="A4517" s="6"/>
      <c r="B4517" s="6"/>
      <c r="C4517" s="6"/>
      <c r="D4517" s="6"/>
      <c r="E4517" s="6"/>
      <c r="F4517" s="6" t="s">
        <v>96</v>
      </c>
      <c r="G4517" s="6"/>
      <c r="H4517" s="6" t="b">
        <v>0</v>
      </c>
      <c r="I4517" s="6" t="b">
        <v>0</v>
      </c>
      <c r="J4517" s="6" t="b">
        <v>0</v>
      </c>
      <c r="K4517" s="106"/>
      <c r="L4517" s="43"/>
      <c r="M4517" s="24"/>
      <c r="N4517" s="6"/>
      <c r="O4517" s="6" t="b">
        <v>0</v>
      </c>
      <c r="P4517" s="6"/>
      <c r="Q4517" s="6"/>
      <c r="R4517" s="6"/>
      <c r="S4517" s="6"/>
      <c r="T4517" s="6"/>
      <c r="U4517" s="6"/>
      <c r="V4517" s="6"/>
      <c r="W4517" s="6"/>
      <c r="X4517" s="6"/>
      <c r="Y4517" s="6"/>
      <c r="Z4517" s="43"/>
      <c r="AA4517" s="43"/>
      <c r="AB4517" s="43" t="s">
        <v>339</v>
      </c>
      <c r="AC4517" s="6" t="s">
        <v>339</v>
      </c>
      <c r="AD4517" s="6"/>
      <c r="AE4517" s="6"/>
      <c r="AF4517" s="6"/>
      <c r="AG4517" s="6"/>
      <c r="AH4517" s="6"/>
      <c r="AI4517" s="6"/>
      <c r="AJ4517" s="6"/>
      <c r="AK4517" s="6"/>
      <c r="AL4517" s="6"/>
      <c r="AM4517" s="6"/>
      <c r="AN4517" s="6"/>
      <c r="AO4517" s="6"/>
      <c r="AP4517" s="6"/>
      <c r="AQ4517" s="6"/>
      <c r="AR4517" s="6"/>
    </row>
    <row r="4518">
      <c r="A4518" s="6"/>
      <c r="B4518" s="6"/>
      <c r="C4518" s="6"/>
      <c r="D4518" s="6"/>
      <c r="E4518" s="6"/>
      <c r="F4518" s="6" t="s">
        <v>96</v>
      </c>
      <c r="G4518" s="6"/>
      <c r="H4518" s="6" t="b">
        <v>0</v>
      </c>
      <c r="I4518" s="6" t="b">
        <v>0</v>
      </c>
      <c r="J4518" s="6" t="b">
        <v>0</v>
      </c>
      <c r="K4518" s="106"/>
      <c r="L4518" s="43"/>
      <c r="M4518" s="24"/>
      <c r="N4518" s="6"/>
      <c r="O4518" s="6" t="b">
        <v>0</v>
      </c>
      <c r="P4518" s="6"/>
      <c r="Q4518" s="6"/>
      <c r="R4518" s="6"/>
      <c r="S4518" s="6"/>
      <c r="T4518" s="6"/>
      <c r="U4518" s="6"/>
      <c r="V4518" s="6"/>
      <c r="W4518" s="6"/>
      <c r="X4518" s="6"/>
      <c r="Y4518" s="6"/>
      <c r="Z4518" s="43"/>
      <c r="AA4518" s="43"/>
      <c r="AB4518" s="43" t="s">
        <v>339</v>
      </c>
      <c r="AC4518" s="6" t="s">
        <v>339</v>
      </c>
      <c r="AD4518" s="6"/>
      <c r="AE4518" s="6"/>
      <c r="AF4518" s="6"/>
      <c r="AG4518" s="6"/>
      <c r="AH4518" s="6"/>
      <c r="AI4518" s="6"/>
      <c r="AJ4518" s="6"/>
      <c r="AK4518" s="6"/>
      <c r="AL4518" s="6"/>
      <c r="AM4518" s="6"/>
      <c r="AN4518" s="6"/>
      <c r="AO4518" s="6"/>
      <c r="AP4518" s="6"/>
      <c r="AQ4518" s="6"/>
      <c r="AR4518" s="6"/>
    </row>
    <row r="4519">
      <c r="A4519" s="6"/>
      <c r="B4519" s="6"/>
      <c r="C4519" s="6"/>
      <c r="D4519" s="6"/>
      <c r="E4519" s="6"/>
      <c r="F4519" s="6" t="s">
        <v>96</v>
      </c>
      <c r="G4519" s="6"/>
      <c r="H4519" s="6" t="b">
        <v>0</v>
      </c>
      <c r="I4519" s="6" t="b">
        <v>0</v>
      </c>
      <c r="J4519" s="6" t="b">
        <v>0</v>
      </c>
      <c r="K4519" s="106"/>
      <c r="L4519" s="43"/>
      <c r="M4519" s="24"/>
      <c r="N4519" s="6"/>
      <c r="O4519" s="6" t="b">
        <v>0</v>
      </c>
      <c r="P4519" s="6"/>
      <c r="Q4519" s="6"/>
      <c r="R4519" s="6"/>
      <c r="S4519" s="6"/>
      <c r="T4519" s="6"/>
      <c r="U4519" s="6"/>
      <c r="V4519" s="6"/>
      <c r="W4519" s="6"/>
      <c r="X4519" s="6"/>
      <c r="Y4519" s="6"/>
      <c r="Z4519" s="43"/>
      <c r="AA4519" s="43"/>
      <c r="AB4519" s="43" t="s">
        <v>339</v>
      </c>
      <c r="AC4519" s="6" t="s">
        <v>339</v>
      </c>
      <c r="AD4519" s="6"/>
      <c r="AE4519" s="6"/>
      <c r="AF4519" s="6"/>
      <c r="AG4519" s="6"/>
      <c r="AH4519" s="6"/>
      <c r="AI4519" s="6"/>
      <c r="AJ4519" s="6"/>
      <c r="AK4519" s="6"/>
      <c r="AL4519" s="6"/>
      <c r="AM4519" s="6"/>
      <c r="AN4519" s="6"/>
      <c r="AO4519" s="6"/>
      <c r="AP4519" s="6"/>
      <c r="AQ4519" s="6"/>
      <c r="AR4519" s="6"/>
    </row>
    <row r="4520">
      <c r="A4520" s="6"/>
      <c r="B4520" s="6"/>
      <c r="C4520" s="6"/>
      <c r="D4520" s="6"/>
      <c r="E4520" s="6"/>
      <c r="F4520" s="6" t="s">
        <v>96</v>
      </c>
      <c r="G4520" s="6"/>
      <c r="H4520" s="6" t="b">
        <v>0</v>
      </c>
      <c r="I4520" s="6" t="b">
        <v>0</v>
      </c>
      <c r="J4520" s="6" t="b">
        <v>0</v>
      </c>
      <c r="K4520" s="106"/>
      <c r="L4520" s="43"/>
      <c r="M4520" s="24"/>
      <c r="N4520" s="6"/>
      <c r="O4520" s="6" t="b">
        <v>0</v>
      </c>
      <c r="P4520" s="6"/>
      <c r="Q4520" s="6"/>
      <c r="R4520" s="6"/>
      <c r="S4520" s="6"/>
      <c r="T4520" s="6"/>
      <c r="U4520" s="6"/>
      <c r="V4520" s="6"/>
      <c r="W4520" s="6"/>
      <c r="X4520" s="6"/>
      <c r="Y4520" s="6"/>
      <c r="Z4520" s="43"/>
      <c r="AA4520" s="43"/>
      <c r="AB4520" s="43" t="s">
        <v>339</v>
      </c>
      <c r="AC4520" s="6" t="s">
        <v>339</v>
      </c>
      <c r="AD4520" s="6"/>
      <c r="AE4520" s="6"/>
      <c r="AF4520" s="6"/>
      <c r="AG4520" s="6"/>
      <c r="AH4520" s="6"/>
      <c r="AI4520" s="6"/>
      <c r="AJ4520" s="6"/>
      <c r="AK4520" s="6"/>
      <c r="AL4520" s="6"/>
      <c r="AM4520" s="6"/>
      <c r="AN4520" s="6"/>
      <c r="AO4520" s="6"/>
      <c r="AP4520" s="6"/>
      <c r="AQ4520" s="6"/>
      <c r="AR4520" s="6"/>
    </row>
    <row r="4521">
      <c r="A4521" s="6"/>
      <c r="B4521" s="6"/>
      <c r="C4521" s="6"/>
      <c r="D4521" s="6"/>
      <c r="E4521" s="6"/>
      <c r="F4521" s="6" t="s">
        <v>96</v>
      </c>
      <c r="G4521" s="6"/>
      <c r="H4521" s="6" t="b">
        <v>0</v>
      </c>
      <c r="I4521" s="6" t="b">
        <v>0</v>
      </c>
      <c r="J4521" s="6" t="b">
        <v>0</v>
      </c>
      <c r="K4521" s="106"/>
      <c r="L4521" s="43"/>
      <c r="M4521" s="24"/>
      <c r="N4521" s="6"/>
      <c r="O4521" s="6" t="b">
        <v>0</v>
      </c>
      <c r="P4521" s="6"/>
      <c r="Q4521" s="6"/>
      <c r="R4521" s="6"/>
      <c r="S4521" s="6"/>
      <c r="T4521" s="6"/>
      <c r="U4521" s="6"/>
      <c r="V4521" s="6"/>
      <c r="W4521" s="6"/>
      <c r="X4521" s="6"/>
      <c r="Y4521" s="6"/>
      <c r="Z4521" s="43"/>
      <c r="AA4521" s="43"/>
      <c r="AB4521" s="43" t="s">
        <v>339</v>
      </c>
      <c r="AC4521" s="6" t="s">
        <v>339</v>
      </c>
      <c r="AD4521" s="6"/>
      <c r="AE4521" s="6"/>
      <c r="AF4521" s="6"/>
      <c r="AG4521" s="6"/>
      <c r="AH4521" s="6"/>
      <c r="AI4521" s="6"/>
      <c r="AJ4521" s="6"/>
      <c r="AK4521" s="6"/>
      <c r="AL4521" s="6"/>
      <c r="AM4521" s="6"/>
      <c r="AN4521" s="6"/>
      <c r="AO4521" s="6"/>
      <c r="AP4521" s="6"/>
      <c r="AQ4521" s="6"/>
      <c r="AR4521" s="6"/>
    </row>
    <row r="4522">
      <c r="A4522" s="6"/>
      <c r="B4522" s="6"/>
      <c r="C4522" s="6"/>
      <c r="D4522" s="6"/>
      <c r="E4522" s="6"/>
      <c r="F4522" s="6" t="s">
        <v>96</v>
      </c>
      <c r="G4522" s="6"/>
      <c r="H4522" s="6" t="b">
        <v>0</v>
      </c>
      <c r="I4522" s="6" t="b">
        <v>0</v>
      </c>
      <c r="J4522" s="6" t="b">
        <v>0</v>
      </c>
      <c r="K4522" s="106"/>
      <c r="L4522" s="43"/>
      <c r="M4522" s="24"/>
      <c r="N4522" s="6"/>
      <c r="O4522" s="6" t="b">
        <v>0</v>
      </c>
      <c r="P4522" s="6"/>
      <c r="Q4522" s="6"/>
      <c r="R4522" s="6"/>
      <c r="S4522" s="6"/>
      <c r="T4522" s="6"/>
      <c r="U4522" s="6"/>
      <c r="V4522" s="6"/>
      <c r="W4522" s="6"/>
      <c r="X4522" s="6"/>
      <c r="Y4522" s="6"/>
      <c r="Z4522" s="43"/>
      <c r="AA4522" s="43"/>
      <c r="AB4522" s="43" t="s">
        <v>339</v>
      </c>
      <c r="AC4522" s="6" t="s">
        <v>339</v>
      </c>
      <c r="AD4522" s="6"/>
      <c r="AE4522" s="6"/>
      <c r="AF4522" s="6"/>
      <c r="AG4522" s="6"/>
      <c r="AH4522" s="6"/>
      <c r="AI4522" s="6"/>
      <c r="AJ4522" s="6"/>
      <c r="AK4522" s="6"/>
      <c r="AL4522" s="6"/>
      <c r="AM4522" s="6"/>
      <c r="AN4522" s="6"/>
      <c r="AO4522" s="6"/>
      <c r="AP4522" s="6"/>
      <c r="AQ4522" s="6"/>
      <c r="AR4522" s="6"/>
    </row>
    <row r="4523">
      <c r="A4523" s="6"/>
      <c r="B4523" s="6"/>
      <c r="C4523" s="6"/>
      <c r="D4523" s="6"/>
      <c r="E4523" s="6"/>
      <c r="F4523" s="6" t="s">
        <v>96</v>
      </c>
      <c r="G4523" s="6"/>
      <c r="H4523" s="6" t="b">
        <v>0</v>
      </c>
      <c r="I4523" s="6" t="b">
        <v>0</v>
      </c>
      <c r="J4523" s="6" t="b">
        <v>0</v>
      </c>
      <c r="K4523" s="106"/>
      <c r="L4523" s="43"/>
      <c r="M4523" s="24"/>
      <c r="N4523" s="6"/>
      <c r="O4523" s="6" t="b">
        <v>0</v>
      </c>
      <c r="P4523" s="6"/>
      <c r="Q4523" s="6"/>
      <c r="R4523" s="6"/>
      <c r="S4523" s="6"/>
      <c r="T4523" s="6"/>
      <c r="U4523" s="6"/>
      <c r="V4523" s="6"/>
      <c r="W4523" s="6"/>
      <c r="X4523" s="6"/>
      <c r="Y4523" s="6"/>
      <c r="Z4523" s="43"/>
      <c r="AA4523" s="43"/>
      <c r="AB4523" s="43" t="s">
        <v>339</v>
      </c>
      <c r="AC4523" s="6" t="s">
        <v>339</v>
      </c>
      <c r="AD4523" s="6"/>
      <c r="AE4523" s="6"/>
      <c r="AF4523" s="6"/>
      <c r="AG4523" s="6"/>
      <c r="AH4523" s="6"/>
      <c r="AI4523" s="6"/>
      <c r="AJ4523" s="6"/>
      <c r="AK4523" s="6"/>
      <c r="AL4523" s="6"/>
      <c r="AM4523" s="6"/>
      <c r="AN4523" s="6"/>
      <c r="AO4523" s="6"/>
      <c r="AP4523" s="6"/>
      <c r="AQ4523" s="6"/>
      <c r="AR4523" s="6"/>
    </row>
    <row r="4524">
      <c r="A4524" s="6"/>
      <c r="B4524" s="6"/>
      <c r="C4524" s="6"/>
      <c r="D4524" s="6"/>
      <c r="E4524" s="6"/>
      <c r="F4524" s="6" t="s">
        <v>96</v>
      </c>
      <c r="G4524" s="6"/>
      <c r="H4524" s="6" t="b">
        <v>0</v>
      </c>
      <c r="I4524" s="6" t="b">
        <v>0</v>
      </c>
      <c r="J4524" s="6" t="b">
        <v>0</v>
      </c>
      <c r="K4524" s="106"/>
      <c r="L4524" s="43"/>
      <c r="M4524" s="24"/>
      <c r="N4524" s="6"/>
      <c r="O4524" s="6" t="b">
        <v>0</v>
      </c>
      <c r="P4524" s="6"/>
      <c r="Q4524" s="6"/>
      <c r="R4524" s="6"/>
      <c r="S4524" s="6"/>
      <c r="T4524" s="6"/>
      <c r="U4524" s="6"/>
      <c r="V4524" s="6"/>
      <c r="W4524" s="6"/>
      <c r="X4524" s="6"/>
      <c r="Y4524" s="6"/>
      <c r="Z4524" s="43"/>
      <c r="AA4524" s="43"/>
      <c r="AB4524" s="43" t="s">
        <v>339</v>
      </c>
      <c r="AC4524" s="6" t="s">
        <v>339</v>
      </c>
      <c r="AD4524" s="6"/>
      <c r="AE4524" s="6"/>
      <c r="AF4524" s="6"/>
      <c r="AG4524" s="6"/>
      <c r="AH4524" s="6"/>
      <c r="AI4524" s="6"/>
      <c r="AJ4524" s="6"/>
      <c r="AK4524" s="6"/>
      <c r="AL4524" s="6"/>
      <c r="AM4524" s="6"/>
      <c r="AN4524" s="6"/>
      <c r="AO4524" s="6"/>
      <c r="AP4524" s="6"/>
      <c r="AQ4524" s="6"/>
      <c r="AR4524" s="6"/>
    </row>
    <row r="4525">
      <c r="A4525" s="6"/>
      <c r="B4525" s="6"/>
      <c r="C4525" s="6"/>
      <c r="D4525" s="6"/>
      <c r="E4525" s="6"/>
      <c r="F4525" s="6" t="s">
        <v>96</v>
      </c>
      <c r="G4525" s="6"/>
      <c r="H4525" s="6" t="b">
        <v>0</v>
      </c>
      <c r="I4525" s="6" t="b">
        <v>0</v>
      </c>
      <c r="J4525" s="6" t="b">
        <v>0</v>
      </c>
      <c r="K4525" s="106"/>
      <c r="L4525" s="43"/>
      <c r="M4525" s="24"/>
      <c r="N4525" s="6"/>
      <c r="O4525" s="6" t="b">
        <v>0</v>
      </c>
      <c r="P4525" s="6"/>
      <c r="Q4525" s="6"/>
      <c r="R4525" s="6"/>
      <c r="S4525" s="6"/>
      <c r="T4525" s="6"/>
      <c r="U4525" s="6"/>
      <c r="V4525" s="6"/>
      <c r="W4525" s="6"/>
      <c r="X4525" s="6"/>
      <c r="Y4525" s="6"/>
      <c r="Z4525" s="43"/>
      <c r="AA4525" s="43"/>
      <c r="AB4525" s="43" t="s">
        <v>339</v>
      </c>
      <c r="AC4525" s="6" t="s">
        <v>339</v>
      </c>
      <c r="AD4525" s="6"/>
      <c r="AE4525" s="6"/>
      <c r="AF4525" s="6"/>
      <c r="AG4525" s="6"/>
      <c r="AH4525" s="6"/>
      <c r="AI4525" s="6"/>
      <c r="AJ4525" s="6"/>
      <c r="AK4525" s="6"/>
      <c r="AL4525" s="6"/>
      <c r="AM4525" s="6"/>
      <c r="AN4525" s="6"/>
      <c r="AO4525" s="6"/>
      <c r="AP4525" s="6"/>
      <c r="AQ4525" s="6"/>
      <c r="AR4525" s="6"/>
    </row>
    <row r="4526">
      <c r="A4526" s="6"/>
      <c r="B4526" s="6"/>
      <c r="C4526" s="6"/>
      <c r="D4526" s="6"/>
      <c r="E4526" s="6"/>
      <c r="F4526" s="6" t="s">
        <v>96</v>
      </c>
      <c r="G4526" s="6"/>
      <c r="H4526" s="6" t="b">
        <v>0</v>
      </c>
      <c r="I4526" s="6" t="b">
        <v>0</v>
      </c>
      <c r="J4526" s="6" t="b">
        <v>0</v>
      </c>
      <c r="K4526" s="106"/>
      <c r="L4526" s="43"/>
      <c r="M4526" s="24"/>
      <c r="N4526" s="6"/>
      <c r="O4526" s="6" t="b">
        <v>0</v>
      </c>
      <c r="P4526" s="6"/>
      <c r="Q4526" s="6"/>
      <c r="R4526" s="6"/>
      <c r="S4526" s="6"/>
      <c r="T4526" s="6"/>
      <c r="U4526" s="6"/>
      <c r="V4526" s="6"/>
      <c r="W4526" s="6"/>
      <c r="X4526" s="6"/>
      <c r="Y4526" s="6"/>
      <c r="Z4526" s="43"/>
      <c r="AA4526" s="43"/>
      <c r="AB4526" s="43" t="s">
        <v>339</v>
      </c>
      <c r="AC4526" s="6" t="s">
        <v>339</v>
      </c>
      <c r="AD4526" s="6"/>
      <c r="AE4526" s="6"/>
      <c r="AF4526" s="6"/>
      <c r="AG4526" s="6"/>
      <c r="AH4526" s="6"/>
      <c r="AI4526" s="6"/>
      <c r="AJ4526" s="6"/>
      <c r="AK4526" s="6"/>
      <c r="AL4526" s="6"/>
      <c r="AM4526" s="6"/>
      <c r="AN4526" s="6"/>
      <c r="AO4526" s="6"/>
      <c r="AP4526" s="6"/>
      <c r="AQ4526" s="6"/>
      <c r="AR4526" s="6"/>
    </row>
    <row r="4527">
      <c r="A4527" s="6"/>
      <c r="B4527" s="6"/>
      <c r="C4527" s="6"/>
      <c r="D4527" s="6"/>
      <c r="E4527" s="6"/>
      <c r="F4527" s="6" t="s">
        <v>96</v>
      </c>
      <c r="G4527" s="6"/>
      <c r="H4527" s="6" t="b">
        <v>0</v>
      </c>
      <c r="I4527" s="6" t="b">
        <v>0</v>
      </c>
      <c r="J4527" s="6" t="b">
        <v>0</v>
      </c>
      <c r="K4527" s="106"/>
      <c r="L4527" s="43"/>
      <c r="M4527" s="24"/>
      <c r="N4527" s="6"/>
      <c r="O4527" s="6" t="b">
        <v>0</v>
      </c>
      <c r="P4527" s="6"/>
      <c r="Q4527" s="6"/>
      <c r="R4527" s="6"/>
      <c r="S4527" s="6"/>
      <c r="T4527" s="6"/>
      <c r="U4527" s="6"/>
      <c r="V4527" s="6"/>
      <c r="W4527" s="6"/>
      <c r="X4527" s="6"/>
      <c r="Y4527" s="6"/>
      <c r="Z4527" s="43"/>
      <c r="AA4527" s="43"/>
      <c r="AB4527" s="43" t="s">
        <v>339</v>
      </c>
      <c r="AC4527" s="6" t="s">
        <v>339</v>
      </c>
      <c r="AD4527" s="6"/>
      <c r="AE4527" s="6"/>
      <c r="AF4527" s="6"/>
      <c r="AG4527" s="6"/>
      <c r="AH4527" s="6"/>
      <c r="AI4527" s="6"/>
      <c r="AJ4527" s="6"/>
      <c r="AK4527" s="6"/>
      <c r="AL4527" s="6"/>
      <c r="AM4527" s="6"/>
      <c r="AN4527" s="6"/>
      <c r="AO4527" s="6"/>
      <c r="AP4527" s="6"/>
      <c r="AQ4527" s="6"/>
      <c r="AR4527" s="6"/>
    </row>
    <row r="4528">
      <c r="A4528" s="6"/>
      <c r="B4528" s="6"/>
      <c r="C4528" s="6"/>
      <c r="D4528" s="6"/>
      <c r="E4528" s="6"/>
      <c r="F4528" s="6" t="s">
        <v>96</v>
      </c>
      <c r="G4528" s="6"/>
      <c r="H4528" s="6" t="b">
        <v>0</v>
      </c>
      <c r="I4528" s="6" t="b">
        <v>0</v>
      </c>
      <c r="J4528" s="6" t="b">
        <v>0</v>
      </c>
      <c r="K4528" s="106"/>
      <c r="L4528" s="43"/>
      <c r="M4528" s="24"/>
      <c r="N4528" s="6"/>
      <c r="O4528" s="6" t="b">
        <v>0</v>
      </c>
      <c r="P4528" s="6"/>
      <c r="Q4528" s="6"/>
      <c r="R4528" s="6"/>
      <c r="S4528" s="6"/>
      <c r="T4528" s="6"/>
      <c r="U4528" s="6"/>
      <c r="V4528" s="6"/>
      <c r="W4528" s="6"/>
      <c r="X4528" s="6"/>
      <c r="Y4528" s="6"/>
      <c r="Z4528" s="43"/>
      <c r="AA4528" s="43"/>
      <c r="AB4528" s="43" t="s">
        <v>339</v>
      </c>
      <c r="AC4528" s="6" t="s">
        <v>339</v>
      </c>
      <c r="AD4528" s="6"/>
      <c r="AE4528" s="6"/>
      <c r="AF4528" s="6"/>
      <c r="AG4528" s="6"/>
      <c r="AH4528" s="6"/>
      <c r="AI4528" s="6"/>
      <c r="AJ4528" s="6"/>
      <c r="AK4528" s="6"/>
      <c r="AL4528" s="6"/>
      <c r="AM4528" s="6"/>
      <c r="AN4528" s="6"/>
      <c r="AO4528" s="6"/>
      <c r="AP4528" s="6"/>
      <c r="AQ4528" s="6"/>
      <c r="AR4528" s="6"/>
    </row>
    <row r="4529">
      <c r="A4529" s="6"/>
      <c r="B4529" s="6"/>
      <c r="C4529" s="6"/>
      <c r="D4529" s="6"/>
      <c r="E4529" s="6"/>
      <c r="F4529" s="6" t="s">
        <v>96</v>
      </c>
      <c r="G4529" s="6"/>
      <c r="H4529" s="6" t="b">
        <v>0</v>
      </c>
      <c r="I4529" s="6" t="b">
        <v>0</v>
      </c>
      <c r="J4529" s="6" t="b">
        <v>0</v>
      </c>
      <c r="K4529" s="106"/>
      <c r="L4529" s="43"/>
      <c r="M4529" s="24"/>
      <c r="N4529" s="6"/>
      <c r="O4529" s="6" t="b">
        <v>0</v>
      </c>
      <c r="P4529" s="6"/>
      <c r="Q4529" s="6"/>
      <c r="R4529" s="6"/>
      <c r="S4529" s="6"/>
      <c r="T4529" s="6"/>
      <c r="U4529" s="6"/>
      <c r="V4529" s="6"/>
      <c r="W4529" s="6"/>
      <c r="X4529" s="6"/>
      <c r="Y4529" s="6"/>
      <c r="Z4529" s="43"/>
      <c r="AA4529" s="43"/>
      <c r="AB4529" s="43" t="s">
        <v>339</v>
      </c>
      <c r="AC4529" s="6" t="s">
        <v>339</v>
      </c>
      <c r="AD4529" s="6"/>
      <c r="AE4529" s="6"/>
      <c r="AF4529" s="6"/>
      <c r="AG4529" s="6"/>
      <c r="AH4529" s="6"/>
      <c r="AI4529" s="6"/>
      <c r="AJ4529" s="6"/>
      <c r="AK4529" s="6"/>
      <c r="AL4529" s="6"/>
      <c r="AM4529" s="6"/>
      <c r="AN4529" s="6"/>
      <c r="AO4529" s="6"/>
      <c r="AP4529" s="6"/>
      <c r="AQ4529" s="6"/>
      <c r="AR4529" s="6"/>
    </row>
    <row r="4530">
      <c r="A4530" s="6"/>
      <c r="B4530" s="6"/>
      <c r="C4530" s="6"/>
      <c r="D4530" s="6"/>
      <c r="E4530" s="6"/>
      <c r="F4530" s="6" t="s">
        <v>96</v>
      </c>
      <c r="G4530" s="6"/>
      <c r="H4530" s="6" t="b">
        <v>0</v>
      </c>
      <c r="I4530" s="6" t="b">
        <v>0</v>
      </c>
      <c r="J4530" s="6" t="b">
        <v>0</v>
      </c>
      <c r="K4530" s="106"/>
      <c r="L4530" s="43"/>
      <c r="M4530" s="24"/>
      <c r="N4530" s="6"/>
      <c r="O4530" s="6" t="b">
        <v>0</v>
      </c>
      <c r="P4530" s="6"/>
      <c r="Q4530" s="6"/>
      <c r="R4530" s="6"/>
      <c r="S4530" s="6"/>
      <c r="T4530" s="6"/>
      <c r="U4530" s="6"/>
      <c r="V4530" s="6"/>
      <c r="W4530" s="6"/>
      <c r="X4530" s="6"/>
      <c r="Y4530" s="6"/>
      <c r="Z4530" s="43"/>
      <c r="AA4530" s="43"/>
      <c r="AB4530" s="43" t="s">
        <v>339</v>
      </c>
      <c r="AC4530" s="6" t="s">
        <v>339</v>
      </c>
      <c r="AD4530" s="6"/>
      <c r="AE4530" s="6"/>
      <c r="AF4530" s="6"/>
      <c r="AG4530" s="6"/>
      <c r="AH4530" s="6"/>
      <c r="AI4530" s="6"/>
      <c r="AJ4530" s="6"/>
      <c r="AK4530" s="6"/>
      <c r="AL4530" s="6"/>
      <c r="AM4530" s="6"/>
      <c r="AN4530" s="6"/>
      <c r="AO4530" s="6"/>
      <c r="AP4530" s="6"/>
      <c r="AQ4530" s="6"/>
      <c r="AR4530" s="6"/>
    </row>
    <row r="4531">
      <c r="A4531" s="6"/>
      <c r="B4531" s="6"/>
      <c r="C4531" s="6"/>
      <c r="D4531" s="6"/>
      <c r="E4531" s="6"/>
      <c r="F4531" s="6" t="s">
        <v>96</v>
      </c>
      <c r="G4531" s="6"/>
      <c r="H4531" s="6" t="b">
        <v>0</v>
      </c>
      <c r="I4531" s="6" t="b">
        <v>0</v>
      </c>
      <c r="J4531" s="6" t="b">
        <v>0</v>
      </c>
      <c r="K4531" s="106"/>
      <c r="L4531" s="43"/>
      <c r="M4531" s="24"/>
      <c r="N4531" s="6"/>
      <c r="O4531" s="6" t="b">
        <v>0</v>
      </c>
      <c r="P4531" s="6"/>
      <c r="Q4531" s="6"/>
      <c r="R4531" s="6"/>
      <c r="S4531" s="6"/>
      <c r="T4531" s="6"/>
      <c r="U4531" s="6"/>
      <c r="V4531" s="6"/>
      <c r="W4531" s="6"/>
      <c r="X4531" s="6"/>
      <c r="Y4531" s="6"/>
      <c r="Z4531" s="43"/>
      <c r="AA4531" s="43"/>
      <c r="AB4531" s="43" t="s">
        <v>339</v>
      </c>
      <c r="AC4531" s="6" t="s">
        <v>339</v>
      </c>
      <c r="AD4531" s="6"/>
      <c r="AE4531" s="6"/>
      <c r="AF4531" s="6"/>
      <c r="AG4531" s="6"/>
      <c r="AH4531" s="6"/>
      <c r="AI4531" s="6"/>
      <c r="AJ4531" s="6"/>
      <c r="AK4531" s="6"/>
      <c r="AL4531" s="6"/>
      <c r="AM4531" s="6"/>
      <c r="AN4531" s="6"/>
      <c r="AO4531" s="6"/>
      <c r="AP4531" s="6"/>
      <c r="AQ4531" s="6"/>
      <c r="AR4531" s="6"/>
    </row>
    <row r="4532">
      <c r="A4532" s="6"/>
      <c r="B4532" s="6"/>
      <c r="C4532" s="6"/>
      <c r="D4532" s="6"/>
      <c r="E4532" s="6"/>
      <c r="F4532" s="6" t="s">
        <v>96</v>
      </c>
      <c r="G4532" s="6"/>
      <c r="H4532" s="6" t="b">
        <v>0</v>
      </c>
      <c r="I4532" s="6" t="b">
        <v>0</v>
      </c>
      <c r="J4532" s="6" t="b">
        <v>0</v>
      </c>
      <c r="K4532" s="106"/>
      <c r="L4532" s="43"/>
      <c r="M4532" s="24"/>
      <c r="N4532" s="6"/>
      <c r="O4532" s="6" t="b">
        <v>0</v>
      </c>
      <c r="P4532" s="6"/>
      <c r="Q4532" s="6"/>
      <c r="R4532" s="6"/>
      <c r="S4532" s="6"/>
      <c r="T4532" s="6"/>
      <c r="U4532" s="6"/>
      <c r="V4532" s="6"/>
      <c r="W4532" s="6"/>
      <c r="X4532" s="6"/>
      <c r="Y4532" s="6"/>
      <c r="Z4532" s="43"/>
      <c r="AA4532" s="43"/>
      <c r="AB4532" s="43" t="s">
        <v>339</v>
      </c>
      <c r="AC4532" s="6" t="s">
        <v>339</v>
      </c>
      <c r="AD4532" s="6"/>
      <c r="AE4532" s="6"/>
      <c r="AF4532" s="6"/>
      <c r="AG4532" s="6"/>
      <c r="AH4532" s="6"/>
      <c r="AI4532" s="6"/>
      <c r="AJ4532" s="6"/>
      <c r="AK4532" s="6"/>
      <c r="AL4532" s="6"/>
      <c r="AM4532" s="6"/>
      <c r="AN4532" s="6"/>
      <c r="AO4532" s="6"/>
      <c r="AP4532" s="6"/>
      <c r="AQ4532" s="6"/>
      <c r="AR4532" s="6"/>
    </row>
    <row r="4533">
      <c r="A4533" s="6"/>
      <c r="B4533" s="6"/>
      <c r="C4533" s="6"/>
      <c r="D4533" s="6"/>
      <c r="E4533" s="6"/>
      <c r="F4533" s="6" t="s">
        <v>96</v>
      </c>
      <c r="G4533" s="6"/>
      <c r="H4533" s="6" t="b">
        <v>0</v>
      </c>
      <c r="I4533" s="6" t="b">
        <v>0</v>
      </c>
      <c r="J4533" s="6" t="b">
        <v>0</v>
      </c>
      <c r="K4533" s="106"/>
      <c r="L4533" s="43"/>
      <c r="M4533" s="24"/>
      <c r="N4533" s="6"/>
      <c r="O4533" s="6" t="b">
        <v>0</v>
      </c>
      <c r="P4533" s="6"/>
      <c r="Q4533" s="6"/>
      <c r="R4533" s="6"/>
      <c r="S4533" s="6"/>
      <c r="T4533" s="6"/>
      <c r="U4533" s="6"/>
      <c r="V4533" s="6"/>
      <c r="W4533" s="6"/>
      <c r="X4533" s="6"/>
      <c r="Y4533" s="6"/>
      <c r="Z4533" s="43"/>
      <c r="AA4533" s="43"/>
      <c r="AB4533" s="43" t="s">
        <v>339</v>
      </c>
      <c r="AC4533" s="6" t="s">
        <v>339</v>
      </c>
      <c r="AD4533" s="6"/>
      <c r="AE4533" s="6"/>
      <c r="AF4533" s="6"/>
      <c r="AG4533" s="6"/>
      <c r="AH4533" s="6"/>
      <c r="AI4533" s="6"/>
      <c r="AJ4533" s="6"/>
      <c r="AK4533" s="6"/>
      <c r="AL4533" s="6"/>
      <c r="AM4533" s="6"/>
      <c r="AN4533" s="6"/>
      <c r="AO4533" s="6"/>
      <c r="AP4533" s="6"/>
      <c r="AQ4533" s="6"/>
      <c r="AR4533" s="6"/>
    </row>
    <row r="4534">
      <c r="A4534" s="6"/>
      <c r="B4534" s="6"/>
      <c r="C4534" s="6"/>
      <c r="D4534" s="6"/>
      <c r="E4534" s="6"/>
      <c r="F4534" s="6" t="s">
        <v>96</v>
      </c>
      <c r="G4534" s="6"/>
      <c r="H4534" s="6" t="b">
        <v>0</v>
      </c>
      <c r="I4534" s="6" t="b">
        <v>0</v>
      </c>
      <c r="J4534" s="6" t="b">
        <v>0</v>
      </c>
      <c r="K4534" s="106"/>
      <c r="L4534" s="43"/>
      <c r="M4534" s="24"/>
      <c r="N4534" s="6"/>
      <c r="O4534" s="6" t="b">
        <v>0</v>
      </c>
      <c r="P4534" s="6"/>
      <c r="Q4534" s="6"/>
      <c r="R4534" s="6"/>
      <c r="S4534" s="6"/>
      <c r="T4534" s="6"/>
      <c r="U4534" s="6"/>
      <c r="V4534" s="6"/>
      <c r="W4534" s="6"/>
      <c r="X4534" s="6"/>
      <c r="Y4534" s="6"/>
      <c r="Z4534" s="43"/>
      <c r="AA4534" s="43"/>
      <c r="AB4534" s="43" t="s">
        <v>339</v>
      </c>
      <c r="AC4534" s="6" t="s">
        <v>339</v>
      </c>
      <c r="AD4534" s="6"/>
      <c r="AE4534" s="6"/>
      <c r="AF4534" s="6"/>
      <c r="AG4534" s="6"/>
      <c r="AH4534" s="6"/>
      <c r="AI4534" s="6"/>
      <c r="AJ4534" s="6"/>
      <c r="AK4534" s="6"/>
      <c r="AL4534" s="6"/>
      <c r="AM4534" s="6"/>
      <c r="AN4534" s="6"/>
      <c r="AO4534" s="6"/>
      <c r="AP4534" s="6"/>
      <c r="AQ4534" s="6"/>
      <c r="AR4534" s="6"/>
    </row>
    <row r="4535">
      <c r="A4535" s="6"/>
      <c r="B4535" s="6"/>
      <c r="C4535" s="6"/>
      <c r="D4535" s="6"/>
      <c r="E4535" s="6"/>
      <c r="F4535" s="6" t="s">
        <v>96</v>
      </c>
      <c r="G4535" s="6"/>
      <c r="H4535" s="6" t="b">
        <v>0</v>
      </c>
      <c r="I4535" s="6" t="b">
        <v>0</v>
      </c>
      <c r="J4535" s="6" t="b">
        <v>0</v>
      </c>
      <c r="K4535" s="106"/>
      <c r="L4535" s="43"/>
      <c r="M4535" s="24"/>
      <c r="N4535" s="6"/>
      <c r="O4535" s="6" t="b">
        <v>0</v>
      </c>
      <c r="P4535" s="6"/>
      <c r="Q4535" s="6"/>
      <c r="R4535" s="6"/>
      <c r="S4535" s="6"/>
      <c r="T4535" s="6"/>
      <c r="U4535" s="6"/>
      <c r="V4535" s="6"/>
      <c r="W4535" s="6"/>
      <c r="X4535" s="6"/>
      <c r="Y4535" s="6"/>
      <c r="Z4535" s="43"/>
      <c r="AA4535" s="43"/>
      <c r="AB4535" s="43" t="s">
        <v>339</v>
      </c>
      <c r="AC4535" s="6" t="s">
        <v>339</v>
      </c>
      <c r="AD4535" s="6"/>
      <c r="AE4535" s="6"/>
      <c r="AF4535" s="6"/>
      <c r="AG4535" s="6"/>
      <c r="AH4535" s="6"/>
      <c r="AI4535" s="6"/>
      <c r="AJ4535" s="6"/>
      <c r="AK4535" s="6"/>
      <c r="AL4535" s="6"/>
      <c r="AM4535" s="6"/>
      <c r="AN4535" s="6"/>
      <c r="AO4535" s="6"/>
      <c r="AP4535" s="6"/>
      <c r="AQ4535" s="6"/>
      <c r="AR4535" s="6"/>
    </row>
    <row r="4536">
      <c r="A4536" s="6"/>
      <c r="B4536" s="6"/>
      <c r="C4536" s="6"/>
      <c r="D4536" s="6"/>
      <c r="E4536" s="6"/>
      <c r="F4536" s="6" t="s">
        <v>96</v>
      </c>
      <c r="G4536" s="6"/>
      <c r="H4536" s="6" t="b">
        <v>0</v>
      </c>
      <c r="I4536" s="6" t="b">
        <v>0</v>
      </c>
      <c r="J4536" s="6" t="b">
        <v>0</v>
      </c>
      <c r="K4536" s="106"/>
      <c r="L4536" s="43"/>
      <c r="M4536" s="24"/>
      <c r="N4536" s="6"/>
      <c r="O4536" s="6" t="b">
        <v>0</v>
      </c>
      <c r="P4536" s="6"/>
      <c r="Q4536" s="6"/>
      <c r="R4536" s="6"/>
      <c r="S4536" s="6"/>
      <c r="T4536" s="6"/>
      <c r="U4536" s="6"/>
      <c r="V4536" s="6"/>
      <c r="W4536" s="6"/>
      <c r="X4536" s="6"/>
      <c r="Y4536" s="6"/>
      <c r="Z4536" s="43"/>
      <c r="AA4536" s="43"/>
      <c r="AB4536" s="43" t="s">
        <v>339</v>
      </c>
      <c r="AC4536" s="6" t="s">
        <v>339</v>
      </c>
      <c r="AD4536" s="6"/>
      <c r="AE4536" s="6"/>
      <c r="AF4536" s="6"/>
      <c r="AG4536" s="6"/>
      <c r="AH4536" s="6"/>
      <c r="AI4536" s="6"/>
      <c r="AJ4536" s="6"/>
      <c r="AK4536" s="6"/>
      <c r="AL4536" s="6"/>
      <c r="AM4536" s="6"/>
      <c r="AN4536" s="6"/>
      <c r="AO4536" s="6"/>
      <c r="AP4536" s="6"/>
      <c r="AQ4536" s="6"/>
      <c r="AR4536" s="6"/>
    </row>
    <row r="4537">
      <c r="A4537" s="6"/>
      <c r="B4537" s="6"/>
      <c r="C4537" s="6"/>
      <c r="D4537" s="6"/>
      <c r="E4537" s="6"/>
      <c r="F4537" s="6" t="s">
        <v>96</v>
      </c>
      <c r="G4537" s="6"/>
      <c r="H4537" s="6" t="b">
        <v>0</v>
      </c>
      <c r="I4537" s="6" t="b">
        <v>0</v>
      </c>
      <c r="J4537" s="6" t="b">
        <v>0</v>
      </c>
      <c r="K4537" s="106"/>
      <c r="L4537" s="43"/>
      <c r="M4537" s="24"/>
      <c r="N4537" s="6"/>
      <c r="O4537" s="6" t="b">
        <v>0</v>
      </c>
      <c r="P4537" s="6"/>
      <c r="Q4537" s="6"/>
      <c r="R4537" s="6"/>
      <c r="S4537" s="6"/>
      <c r="T4537" s="6"/>
      <c r="U4537" s="6"/>
      <c r="V4537" s="6"/>
      <c r="W4537" s="6"/>
      <c r="X4537" s="6"/>
      <c r="Y4537" s="6"/>
      <c r="Z4537" s="43"/>
      <c r="AA4537" s="43"/>
      <c r="AB4537" s="43" t="s">
        <v>339</v>
      </c>
      <c r="AC4537" s="6" t="s">
        <v>339</v>
      </c>
      <c r="AD4537" s="6"/>
      <c r="AE4537" s="6"/>
      <c r="AF4537" s="6"/>
      <c r="AG4537" s="6"/>
      <c r="AH4537" s="6"/>
      <c r="AI4537" s="6"/>
      <c r="AJ4537" s="6"/>
      <c r="AK4537" s="6"/>
      <c r="AL4537" s="6"/>
      <c r="AM4537" s="6"/>
      <c r="AN4537" s="6"/>
      <c r="AO4537" s="6"/>
      <c r="AP4537" s="6"/>
      <c r="AQ4537" s="6"/>
      <c r="AR4537" s="6"/>
    </row>
    <row r="4538">
      <c r="A4538" s="6"/>
      <c r="B4538" s="6"/>
      <c r="C4538" s="6"/>
      <c r="D4538" s="6"/>
      <c r="E4538" s="6"/>
      <c r="F4538" s="6" t="s">
        <v>96</v>
      </c>
      <c r="G4538" s="6"/>
      <c r="H4538" s="6" t="b">
        <v>0</v>
      </c>
      <c r="I4538" s="6" t="b">
        <v>0</v>
      </c>
      <c r="J4538" s="6" t="b">
        <v>0</v>
      </c>
      <c r="K4538" s="106"/>
      <c r="L4538" s="43"/>
      <c r="M4538" s="24"/>
      <c r="N4538" s="6"/>
      <c r="O4538" s="6" t="b">
        <v>0</v>
      </c>
      <c r="P4538" s="6"/>
      <c r="Q4538" s="6"/>
      <c r="R4538" s="6"/>
      <c r="S4538" s="6"/>
      <c r="T4538" s="6"/>
      <c r="U4538" s="6"/>
      <c r="V4538" s="6"/>
      <c r="W4538" s="6"/>
      <c r="X4538" s="6"/>
      <c r="Y4538" s="6"/>
      <c r="Z4538" s="43"/>
      <c r="AA4538" s="43"/>
      <c r="AB4538" s="43" t="s">
        <v>339</v>
      </c>
      <c r="AC4538" s="6" t="s">
        <v>339</v>
      </c>
      <c r="AD4538" s="6"/>
      <c r="AE4538" s="6"/>
      <c r="AF4538" s="6"/>
      <c r="AG4538" s="6"/>
      <c r="AH4538" s="6"/>
      <c r="AI4538" s="6"/>
      <c r="AJ4538" s="6"/>
      <c r="AK4538" s="6"/>
      <c r="AL4538" s="6"/>
      <c r="AM4538" s="6"/>
      <c r="AN4538" s="6"/>
      <c r="AO4538" s="6"/>
      <c r="AP4538" s="6"/>
      <c r="AQ4538" s="6"/>
      <c r="AR4538" s="6"/>
    </row>
    <row r="4539">
      <c r="A4539" s="6"/>
      <c r="B4539" s="6"/>
      <c r="C4539" s="6"/>
      <c r="D4539" s="6"/>
      <c r="E4539" s="6"/>
      <c r="F4539" s="6" t="s">
        <v>96</v>
      </c>
      <c r="G4539" s="6"/>
      <c r="H4539" s="6" t="b">
        <v>0</v>
      </c>
      <c r="I4539" s="6" t="b">
        <v>0</v>
      </c>
      <c r="J4539" s="6" t="b">
        <v>0</v>
      </c>
      <c r="K4539" s="106"/>
      <c r="L4539" s="43"/>
      <c r="M4539" s="24"/>
      <c r="N4539" s="6"/>
      <c r="O4539" s="6" t="b">
        <v>0</v>
      </c>
      <c r="P4539" s="6"/>
      <c r="Q4539" s="6"/>
      <c r="R4539" s="6"/>
      <c r="S4539" s="6"/>
      <c r="T4539" s="6"/>
      <c r="U4539" s="6"/>
      <c r="V4539" s="6"/>
      <c r="W4539" s="6"/>
      <c r="X4539" s="6"/>
      <c r="Y4539" s="6"/>
      <c r="Z4539" s="43"/>
      <c r="AA4539" s="43"/>
      <c r="AB4539" s="43" t="s">
        <v>339</v>
      </c>
      <c r="AC4539" s="6" t="s">
        <v>339</v>
      </c>
      <c r="AD4539" s="6"/>
      <c r="AE4539" s="6"/>
      <c r="AF4539" s="6"/>
      <c r="AG4539" s="6"/>
      <c r="AH4539" s="6"/>
      <c r="AI4539" s="6"/>
      <c r="AJ4539" s="6"/>
      <c r="AK4539" s="6"/>
      <c r="AL4539" s="6"/>
      <c r="AM4539" s="6"/>
      <c r="AN4539" s="6"/>
      <c r="AO4539" s="6"/>
      <c r="AP4539" s="6"/>
      <c r="AQ4539" s="6"/>
      <c r="AR4539" s="6"/>
    </row>
    <row r="4540">
      <c r="A4540" s="6"/>
      <c r="B4540" s="6"/>
      <c r="C4540" s="6"/>
      <c r="D4540" s="6"/>
      <c r="E4540" s="6"/>
      <c r="F4540" s="6" t="s">
        <v>96</v>
      </c>
      <c r="G4540" s="6"/>
      <c r="H4540" s="6" t="b">
        <v>0</v>
      </c>
      <c r="I4540" s="6" t="b">
        <v>0</v>
      </c>
      <c r="J4540" s="6" t="b">
        <v>0</v>
      </c>
      <c r="K4540" s="106"/>
      <c r="L4540" s="43"/>
      <c r="M4540" s="24"/>
      <c r="N4540" s="6"/>
      <c r="O4540" s="6" t="b">
        <v>0</v>
      </c>
      <c r="P4540" s="6"/>
      <c r="Q4540" s="6"/>
      <c r="R4540" s="6"/>
      <c r="S4540" s="6"/>
      <c r="T4540" s="6"/>
      <c r="U4540" s="6"/>
      <c r="V4540" s="6"/>
      <c r="W4540" s="6"/>
      <c r="X4540" s="6"/>
      <c r="Y4540" s="6"/>
      <c r="Z4540" s="43"/>
      <c r="AA4540" s="43"/>
      <c r="AB4540" s="43" t="s">
        <v>339</v>
      </c>
      <c r="AC4540" s="6" t="s">
        <v>339</v>
      </c>
      <c r="AD4540" s="6"/>
      <c r="AE4540" s="6"/>
      <c r="AF4540" s="6"/>
      <c r="AG4540" s="6"/>
      <c r="AH4540" s="6"/>
      <c r="AI4540" s="6"/>
      <c r="AJ4540" s="6"/>
      <c r="AK4540" s="6"/>
      <c r="AL4540" s="6"/>
      <c r="AM4540" s="6"/>
      <c r="AN4540" s="6"/>
      <c r="AO4540" s="6"/>
      <c r="AP4540" s="6"/>
      <c r="AQ4540" s="6"/>
      <c r="AR4540" s="6"/>
    </row>
    <row r="4541">
      <c r="A4541" s="6"/>
      <c r="B4541" s="6"/>
      <c r="C4541" s="6"/>
      <c r="D4541" s="6"/>
      <c r="E4541" s="6"/>
      <c r="F4541" s="6" t="s">
        <v>96</v>
      </c>
      <c r="G4541" s="6"/>
      <c r="H4541" s="6" t="b">
        <v>0</v>
      </c>
      <c r="I4541" s="6" t="b">
        <v>0</v>
      </c>
      <c r="J4541" s="6" t="b">
        <v>0</v>
      </c>
      <c r="K4541" s="106"/>
      <c r="L4541" s="43"/>
      <c r="M4541" s="24"/>
      <c r="N4541" s="6"/>
      <c r="O4541" s="6" t="b">
        <v>0</v>
      </c>
      <c r="P4541" s="6"/>
      <c r="Q4541" s="6"/>
      <c r="R4541" s="6"/>
      <c r="S4541" s="6"/>
      <c r="T4541" s="6"/>
      <c r="U4541" s="6"/>
      <c r="V4541" s="6"/>
      <c r="W4541" s="6"/>
      <c r="X4541" s="6"/>
      <c r="Y4541" s="6"/>
      <c r="Z4541" s="43"/>
      <c r="AA4541" s="43"/>
      <c r="AB4541" s="43" t="s">
        <v>339</v>
      </c>
      <c r="AC4541" s="6" t="s">
        <v>339</v>
      </c>
      <c r="AD4541" s="6"/>
      <c r="AE4541" s="6"/>
      <c r="AF4541" s="6"/>
      <c r="AG4541" s="6"/>
      <c r="AH4541" s="6"/>
      <c r="AI4541" s="6"/>
      <c r="AJ4541" s="6"/>
      <c r="AK4541" s="6"/>
      <c r="AL4541" s="6"/>
      <c r="AM4541" s="6"/>
      <c r="AN4541" s="6"/>
      <c r="AO4541" s="6"/>
      <c r="AP4541" s="6"/>
      <c r="AQ4541" s="6"/>
      <c r="AR4541" s="6"/>
    </row>
    <row r="4542">
      <c r="A4542" s="6"/>
      <c r="B4542" s="6"/>
      <c r="C4542" s="6"/>
      <c r="D4542" s="6"/>
      <c r="E4542" s="6"/>
      <c r="F4542" s="6" t="s">
        <v>96</v>
      </c>
      <c r="G4542" s="6"/>
      <c r="H4542" s="6" t="b">
        <v>0</v>
      </c>
      <c r="I4542" s="6" t="b">
        <v>0</v>
      </c>
      <c r="J4542" s="6" t="b">
        <v>0</v>
      </c>
      <c r="K4542" s="106"/>
      <c r="L4542" s="43"/>
      <c r="M4542" s="24"/>
      <c r="N4542" s="6"/>
      <c r="O4542" s="6" t="b">
        <v>0</v>
      </c>
      <c r="P4542" s="6"/>
      <c r="Q4542" s="6"/>
      <c r="R4542" s="6"/>
      <c r="S4542" s="6"/>
      <c r="T4542" s="6"/>
      <c r="U4542" s="6"/>
      <c r="V4542" s="6"/>
      <c r="W4542" s="6"/>
      <c r="X4542" s="6"/>
      <c r="Y4542" s="6"/>
      <c r="Z4542" s="43"/>
      <c r="AA4542" s="43"/>
      <c r="AB4542" s="43" t="s">
        <v>339</v>
      </c>
      <c r="AC4542" s="6" t="s">
        <v>339</v>
      </c>
      <c r="AD4542" s="6"/>
      <c r="AE4542" s="6"/>
      <c r="AF4542" s="6"/>
      <c r="AG4542" s="6"/>
      <c r="AH4542" s="6"/>
      <c r="AI4542" s="6"/>
      <c r="AJ4542" s="6"/>
      <c r="AK4542" s="6"/>
      <c r="AL4542" s="6"/>
      <c r="AM4542" s="6"/>
      <c r="AN4542" s="6"/>
      <c r="AO4542" s="6"/>
      <c r="AP4542" s="6"/>
      <c r="AQ4542" s="6"/>
      <c r="AR4542" s="6"/>
    </row>
    <row r="4543">
      <c r="A4543" s="6"/>
      <c r="B4543" s="6"/>
      <c r="C4543" s="6"/>
      <c r="D4543" s="6"/>
      <c r="E4543" s="6"/>
      <c r="F4543" s="6" t="s">
        <v>96</v>
      </c>
      <c r="G4543" s="6"/>
      <c r="H4543" s="6" t="b">
        <v>0</v>
      </c>
      <c r="I4543" s="6" t="b">
        <v>0</v>
      </c>
      <c r="J4543" s="6" t="b">
        <v>0</v>
      </c>
      <c r="K4543" s="106"/>
      <c r="L4543" s="43"/>
      <c r="M4543" s="24"/>
      <c r="N4543" s="6"/>
      <c r="O4543" s="6" t="b">
        <v>0</v>
      </c>
      <c r="P4543" s="6"/>
      <c r="Q4543" s="6"/>
      <c r="R4543" s="6"/>
      <c r="S4543" s="6"/>
      <c r="T4543" s="6"/>
      <c r="U4543" s="6"/>
      <c r="V4543" s="6"/>
      <c r="W4543" s="6"/>
      <c r="X4543" s="6"/>
      <c r="Y4543" s="6"/>
      <c r="Z4543" s="43"/>
      <c r="AA4543" s="43"/>
      <c r="AB4543" s="43" t="s">
        <v>339</v>
      </c>
      <c r="AC4543" s="6" t="s">
        <v>339</v>
      </c>
      <c r="AD4543" s="6"/>
      <c r="AE4543" s="6"/>
      <c r="AF4543" s="6"/>
      <c r="AG4543" s="6"/>
      <c r="AH4543" s="6"/>
      <c r="AI4543" s="6"/>
      <c r="AJ4543" s="6"/>
      <c r="AK4543" s="6"/>
      <c r="AL4543" s="6"/>
      <c r="AM4543" s="6"/>
      <c r="AN4543" s="6"/>
      <c r="AO4543" s="6"/>
      <c r="AP4543" s="6"/>
      <c r="AQ4543" s="6"/>
      <c r="AR4543" s="6"/>
    </row>
    <row r="4544">
      <c r="A4544" s="6"/>
      <c r="B4544" s="6"/>
      <c r="C4544" s="6"/>
      <c r="D4544" s="6"/>
      <c r="E4544" s="6"/>
      <c r="F4544" s="6" t="s">
        <v>96</v>
      </c>
      <c r="G4544" s="6"/>
      <c r="H4544" s="6" t="b">
        <v>0</v>
      </c>
      <c r="I4544" s="6" t="b">
        <v>0</v>
      </c>
      <c r="J4544" s="6" t="b">
        <v>0</v>
      </c>
      <c r="K4544" s="106"/>
      <c r="L4544" s="43"/>
      <c r="M4544" s="24"/>
      <c r="N4544" s="6"/>
      <c r="O4544" s="6" t="b">
        <v>0</v>
      </c>
      <c r="P4544" s="6"/>
      <c r="Q4544" s="6"/>
      <c r="R4544" s="6"/>
      <c r="S4544" s="6"/>
      <c r="T4544" s="6"/>
      <c r="U4544" s="6"/>
      <c r="V4544" s="6"/>
      <c r="W4544" s="6"/>
      <c r="X4544" s="6"/>
      <c r="Y4544" s="6"/>
      <c r="Z4544" s="43"/>
      <c r="AA4544" s="43"/>
      <c r="AB4544" s="43" t="s">
        <v>339</v>
      </c>
      <c r="AC4544" s="6" t="s">
        <v>339</v>
      </c>
      <c r="AD4544" s="6"/>
      <c r="AE4544" s="6"/>
      <c r="AF4544" s="6"/>
      <c r="AG4544" s="6"/>
      <c r="AH4544" s="6"/>
      <c r="AI4544" s="6"/>
      <c r="AJ4544" s="6"/>
      <c r="AK4544" s="6"/>
      <c r="AL4544" s="6"/>
      <c r="AM4544" s="6"/>
      <c r="AN4544" s="6"/>
      <c r="AO4544" s="6"/>
      <c r="AP4544" s="6"/>
      <c r="AQ4544" s="6"/>
      <c r="AR4544" s="6"/>
    </row>
    <row r="4545">
      <c r="A4545" s="6"/>
      <c r="B4545" s="6"/>
      <c r="C4545" s="6"/>
      <c r="D4545" s="6"/>
      <c r="E4545" s="6"/>
      <c r="F4545" s="6" t="s">
        <v>96</v>
      </c>
      <c r="G4545" s="6"/>
      <c r="H4545" s="6" t="b">
        <v>0</v>
      </c>
      <c r="I4545" s="6" t="b">
        <v>0</v>
      </c>
      <c r="J4545" s="6" t="b">
        <v>0</v>
      </c>
      <c r="K4545" s="106"/>
      <c r="L4545" s="43"/>
      <c r="M4545" s="24"/>
      <c r="N4545" s="6"/>
      <c r="O4545" s="6" t="b">
        <v>0</v>
      </c>
      <c r="P4545" s="6"/>
      <c r="Q4545" s="6"/>
      <c r="R4545" s="6"/>
      <c r="S4545" s="6"/>
      <c r="T4545" s="6"/>
      <c r="U4545" s="6"/>
      <c r="V4545" s="6"/>
      <c r="W4545" s="6"/>
      <c r="X4545" s="6"/>
      <c r="Y4545" s="6"/>
      <c r="Z4545" s="43"/>
      <c r="AA4545" s="43"/>
      <c r="AB4545" s="43" t="s">
        <v>339</v>
      </c>
      <c r="AC4545" s="6" t="s">
        <v>339</v>
      </c>
      <c r="AD4545" s="6"/>
      <c r="AE4545" s="6"/>
      <c r="AF4545" s="6"/>
      <c r="AG4545" s="6"/>
      <c r="AH4545" s="6"/>
      <c r="AI4545" s="6"/>
      <c r="AJ4545" s="6"/>
      <c r="AK4545" s="6"/>
      <c r="AL4545" s="6"/>
      <c r="AM4545" s="6"/>
      <c r="AN4545" s="6"/>
      <c r="AO4545" s="6"/>
      <c r="AP4545" s="6"/>
      <c r="AQ4545" s="6"/>
      <c r="AR4545" s="6"/>
    </row>
    <row r="4546">
      <c r="A4546" s="6"/>
      <c r="B4546" s="6"/>
      <c r="C4546" s="6"/>
      <c r="D4546" s="6"/>
      <c r="E4546" s="6"/>
      <c r="F4546" s="6" t="s">
        <v>96</v>
      </c>
      <c r="G4546" s="6"/>
      <c r="H4546" s="6" t="b">
        <v>0</v>
      </c>
      <c r="I4546" s="6" t="b">
        <v>0</v>
      </c>
      <c r="J4546" s="6" t="b">
        <v>0</v>
      </c>
      <c r="K4546" s="106"/>
      <c r="L4546" s="43"/>
      <c r="M4546" s="24"/>
      <c r="N4546" s="6"/>
      <c r="O4546" s="6" t="b">
        <v>0</v>
      </c>
      <c r="P4546" s="6"/>
      <c r="Q4546" s="6"/>
      <c r="R4546" s="6"/>
      <c r="S4546" s="6"/>
      <c r="T4546" s="6"/>
      <c r="U4546" s="6"/>
      <c r="V4546" s="6"/>
      <c r="W4546" s="6"/>
      <c r="X4546" s="6"/>
      <c r="Y4546" s="6"/>
      <c r="Z4546" s="43"/>
      <c r="AA4546" s="43"/>
      <c r="AB4546" s="43" t="s">
        <v>339</v>
      </c>
      <c r="AC4546" s="6" t="s">
        <v>339</v>
      </c>
      <c r="AD4546" s="6"/>
      <c r="AE4546" s="6"/>
      <c r="AF4546" s="6"/>
      <c r="AG4546" s="6"/>
      <c r="AH4546" s="6"/>
      <c r="AI4546" s="6"/>
      <c r="AJ4546" s="6"/>
      <c r="AK4546" s="6"/>
      <c r="AL4546" s="6"/>
      <c r="AM4546" s="6"/>
      <c r="AN4546" s="6"/>
      <c r="AO4546" s="6"/>
      <c r="AP4546" s="6"/>
      <c r="AQ4546" s="6"/>
      <c r="AR4546" s="6"/>
    </row>
    <row r="4547">
      <c r="A4547" s="6"/>
      <c r="B4547" s="6"/>
      <c r="C4547" s="6"/>
      <c r="D4547" s="6"/>
      <c r="E4547" s="6"/>
      <c r="F4547" s="6" t="s">
        <v>96</v>
      </c>
      <c r="G4547" s="6"/>
      <c r="H4547" s="6" t="b">
        <v>0</v>
      </c>
      <c r="I4547" s="6" t="b">
        <v>0</v>
      </c>
      <c r="J4547" s="6" t="b">
        <v>0</v>
      </c>
      <c r="K4547" s="106"/>
      <c r="L4547" s="43"/>
      <c r="M4547" s="24"/>
      <c r="N4547" s="6"/>
      <c r="O4547" s="6" t="b">
        <v>0</v>
      </c>
      <c r="P4547" s="6"/>
      <c r="Q4547" s="6"/>
      <c r="R4547" s="6"/>
      <c r="S4547" s="6"/>
      <c r="T4547" s="6"/>
      <c r="U4547" s="6"/>
      <c r="V4547" s="6"/>
      <c r="W4547" s="6"/>
      <c r="X4547" s="6"/>
      <c r="Y4547" s="6"/>
      <c r="Z4547" s="43"/>
      <c r="AA4547" s="43"/>
      <c r="AB4547" s="43" t="s">
        <v>339</v>
      </c>
      <c r="AC4547" s="6" t="s">
        <v>339</v>
      </c>
      <c r="AD4547" s="6"/>
      <c r="AE4547" s="6"/>
      <c r="AF4547" s="6"/>
      <c r="AG4547" s="6"/>
      <c r="AH4547" s="6"/>
      <c r="AI4547" s="6"/>
      <c r="AJ4547" s="6"/>
      <c r="AK4547" s="6"/>
      <c r="AL4547" s="6"/>
      <c r="AM4547" s="6"/>
      <c r="AN4547" s="6"/>
      <c r="AO4547" s="6"/>
      <c r="AP4547" s="6"/>
      <c r="AQ4547" s="6"/>
      <c r="AR4547" s="6"/>
    </row>
    <row r="4548">
      <c r="A4548" s="6"/>
      <c r="B4548" s="6"/>
      <c r="C4548" s="6"/>
      <c r="D4548" s="6"/>
      <c r="E4548" s="6"/>
      <c r="F4548" s="6" t="s">
        <v>96</v>
      </c>
      <c r="G4548" s="6"/>
      <c r="H4548" s="6" t="b">
        <v>0</v>
      </c>
      <c r="I4548" s="6" t="b">
        <v>0</v>
      </c>
      <c r="J4548" s="6" t="b">
        <v>0</v>
      </c>
      <c r="K4548" s="106"/>
      <c r="L4548" s="43"/>
      <c r="M4548" s="24"/>
      <c r="N4548" s="6"/>
      <c r="O4548" s="6" t="b">
        <v>0</v>
      </c>
      <c r="P4548" s="6"/>
      <c r="Q4548" s="6"/>
      <c r="R4548" s="6"/>
      <c r="S4548" s="6"/>
      <c r="T4548" s="6"/>
      <c r="U4548" s="6"/>
      <c r="V4548" s="6"/>
      <c r="W4548" s="6"/>
      <c r="X4548" s="6"/>
      <c r="Y4548" s="6"/>
      <c r="Z4548" s="43"/>
      <c r="AA4548" s="43"/>
      <c r="AB4548" s="43" t="s">
        <v>339</v>
      </c>
      <c r="AC4548" s="6" t="s">
        <v>339</v>
      </c>
      <c r="AD4548" s="6"/>
      <c r="AE4548" s="6"/>
      <c r="AF4548" s="6"/>
      <c r="AG4548" s="6"/>
      <c r="AH4548" s="6"/>
      <c r="AI4548" s="6"/>
      <c r="AJ4548" s="6"/>
      <c r="AK4548" s="6"/>
      <c r="AL4548" s="6"/>
      <c r="AM4548" s="6"/>
      <c r="AN4548" s="6"/>
      <c r="AO4548" s="6"/>
      <c r="AP4548" s="6"/>
      <c r="AQ4548" s="6"/>
      <c r="AR4548" s="6"/>
    </row>
    <row r="4549">
      <c r="A4549" s="6"/>
      <c r="B4549" s="6"/>
      <c r="C4549" s="6"/>
      <c r="D4549" s="6"/>
      <c r="E4549" s="6"/>
      <c r="F4549" s="6" t="s">
        <v>96</v>
      </c>
      <c r="G4549" s="6"/>
      <c r="H4549" s="6" t="b">
        <v>0</v>
      </c>
      <c r="I4549" s="6" t="b">
        <v>0</v>
      </c>
      <c r="J4549" s="6" t="b">
        <v>0</v>
      </c>
      <c r="K4549" s="106"/>
      <c r="L4549" s="43"/>
      <c r="M4549" s="24"/>
      <c r="N4549" s="6"/>
      <c r="O4549" s="6" t="b">
        <v>0</v>
      </c>
      <c r="P4549" s="6"/>
      <c r="Q4549" s="6"/>
      <c r="R4549" s="6"/>
      <c r="S4549" s="6"/>
      <c r="T4549" s="6"/>
      <c r="U4549" s="6"/>
      <c r="V4549" s="6"/>
      <c r="W4549" s="6"/>
      <c r="X4549" s="6"/>
      <c r="Y4549" s="6"/>
      <c r="Z4549" s="43"/>
      <c r="AA4549" s="43"/>
      <c r="AB4549" s="43" t="s">
        <v>339</v>
      </c>
      <c r="AC4549" s="6" t="s">
        <v>339</v>
      </c>
      <c r="AD4549" s="6"/>
      <c r="AE4549" s="6"/>
      <c r="AF4549" s="6"/>
      <c r="AG4549" s="6"/>
      <c r="AH4549" s="6"/>
      <c r="AI4549" s="6"/>
      <c r="AJ4549" s="6"/>
      <c r="AK4549" s="6"/>
      <c r="AL4549" s="6"/>
      <c r="AM4549" s="6"/>
      <c r="AN4549" s="6"/>
      <c r="AO4549" s="6"/>
      <c r="AP4549" s="6"/>
      <c r="AQ4549" s="6"/>
      <c r="AR4549" s="6"/>
    </row>
    <row r="4550">
      <c r="A4550" s="6"/>
      <c r="B4550" s="6"/>
      <c r="C4550" s="6"/>
      <c r="D4550" s="6"/>
      <c r="E4550" s="6"/>
      <c r="F4550" s="6" t="s">
        <v>96</v>
      </c>
      <c r="G4550" s="6"/>
      <c r="H4550" s="6" t="b">
        <v>0</v>
      </c>
      <c r="I4550" s="6" t="b">
        <v>0</v>
      </c>
      <c r="J4550" s="6" t="b">
        <v>0</v>
      </c>
      <c r="K4550" s="106"/>
      <c r="L4550" s="43"/>
      <c r="M4550" s="24"/>
      <c r="N4550" s="6"/>
      <c r="O4550" s="6" t="b">
        <v>0</v>
      </c>
      <c r="P4550" s="6"/>
      <c r="Q4550" s="6"/>
      <c r="R4550" s="6"/>
      <c r="S4550" s="6"/>
      <c r="T4550" s="6"/>
      <c r="U4550" s="6"/>
      <c r="V4550" s="6"/>
      <c r="W4550" s="6"/>
      <c r="X4550" s="6"/>
      <c r="Y4550" s="6"/>
      <c r="Z4550" s="43"/>
      <c r="AA4550" s="43"/>
      <c r="AB4550" s="43" t="s">
        <v>339</v>
      </c>
      <c r="AC4550" s="6" t="s">
        <v>339</v>
      </c>
      <c r="AD4550" s="6"/>
      <c r="AE4550" s="6"/>
      <c r="AF4550" s="6"/>
      <c r="AG4550" s="6"/>
      <c r="AH4550" s="6"/>
      <c r="AI4550" s="6"/>
      <c r="AJ4550" s="6"/>
      <c r="AK4550" s="6"/>
      <c r="AL4550" s="6"/>
      <c r="AM4550" s="6"/>
      <c r="AN4550" s="6"/>
      <c r="AO4550" s="6"/>
      <c r="AP4550" s="6"/>
      <c r="AQ4550" s="6"/>
      <c r="AR4550" s="6"/>
    </row>
    <row r="4551">
      <c r="A4551" s="6"/>
      <c r="B4551" s="6"/>
      <c r="C4551" s="6"/>
      <c r="D4551" s="6"/>
      <c r="E4551" s="6"/>
      <c r="F4551" s="6" t="s">
        <v>96</v>
      </c>
      <c r="G4551" s="6"/>
      <c r="H4551" s="6" t="b">
        <v>0</v>
      </c>
      <c r="I4551" s="6" t="b">
        <v>0</v>
      </c>
      <c r="J4551" s="6" t="b">
        <v>0</v>
      </c>
      <c r="K4551" s="106"/>
      <c r="L4551" s="43"/>
      <c r="M4551" s="24"/>
      <c r="N4551" s="6"/>
      <c r="O4551" s="6" t="b">
        <v>0</v>
      </c>
      <c r="P4551" s="6"/>
      <c r="Q4551" s="6"/>
      <c r="R4551" s="6"/>
      <c r="S4551" s="6"/>
      <c r="T4551" s="6"/>
      <c r="U4551" s="6"/>
      <c r="V4551" s="6"/>
      <c r="W4551" s="6"/>
      <c r="X4551" s="6"/>
      <c r="Y4551" s="6"/>
      <c r="Z4551" s="43"/>
      <c r="AA4551" s="43"/>
      <c r="AB4551" s="43" t="s">
        <v>339</v>
      </c>
      <c r="AC4551" s="6" t="s">
        <v>339</v>
      </c>
      <c r="AD4551" s="6"/>
      <c r="AE4551" s="6"/>
      <c r="AF4551" s="6"/>
      <c r="AG4551" s="6"/>
      <c r="AH4551" s="6"/>
      <c r="AI4551" s="6"/>
      <c r="AJ4551" s="6"/>
      <c r="AK4551" s="6"/>
      <c r="AL4551" s="6"/>
      <c r="AM4551" s="6"/>
      <c r="AN4551" s="6"/>
      <c r="AO4551" s="6"/>
      <c r="AP4551" s="6"/>
      <c r="AQ4551" s="6"/>
      <c r="AR4551" s="6"/>
    </row>
    <row r="4552">
      <c r="A4552" s="6"/>
      <c r="B4552" s="6"/>
      <c r="C4552" s="6"/>
      <c r="D4552" s="6"/>
      <c r="E4552" s="6"/>
      <c r="F4552" s="6" t="s">
        <v>96</v>
      </c>
      <c r="G4552" s="6"/>
      <c r="H4552" s="6" t="b">
        <v>0</v>
      </c>
      <c r="I4552" s="6" t="b">
        <v>0</v>
      </c>
      <c r="J4552" s="6" t="b">
        <v>0</v>
      </c>
      <c r="K4552" s="106"/>
      <c r="L4552" s="43"/>
      <c r="M4552" s="24"/>
      <c r="N4552" s="6"/>
      <c r="O4552" s="6" t="b">
        <v>0</v>
      </c>
      <c r="P4552" s="6"/>
      <c r="Q4552" s="6"/>
      <c r="R4552" s="6"/>
      <c r="S4552" s="6"/>
      <c r="T4552" s="6"/>
      <c r="U4552" s="6"/>
      <c r="V4552" s="6"/>
      <c r="W4552" s="6"/>
      <c r="X4552" s="6"/>
      <c r="Y4552" s="6"/>
      <c r="Z4552" s="43"/>
      <c r="AA4552" s="43"/>
      <c r="AB4552" s="43" t="s">
        <v>339</v>
      </c>
      <c r="AC4552" s="6" t="s">
        <v>339</v>
      </c>
      <c r="AD4552" s="6"/>
      <c r="AE4552" s="6"/>
      <c r="AF4552" s="6"/>
      <c r="AG4552" s="6"/>
      <c r="AH4552" s="6"/>
      <c r="AI4552" s="6"/>
      <c r="AJ4552" s="6"/>
      <c r="AK4552" s="6"/>
      <c r="AL4552" s="6"/>
      <c r="AM4552" s="6"/>
      <c r="AN4552" s="6"/>
      <c r="AO4552" s="6"/>
      <c r="AP4552" s="6"/>
      <c r="AQ4552" s="6"/>
      <c r="AR4552" s="6"/>
    </row>
    <row r="4553">
      <c r="A4553" s="6"/>
      <c r="B4553" s="6"/>
      <c r="C4553" s="6"/>
      <c r="D4553" s="6"/>
      <c r="E4553" s="6"/>
      <c r="F4553" s="6" t="s">
        <v>96</v>
      </c>
      <c r="G4553" s="6"/>
      <c r="H4553" s="6" t="b">
        <v>0</v>
      </c>
      <c r="I4553" s="6" t="b">
        <v>0</v>
      </c>
      <c r="J4553" s="6" t="b">
        <v>0</v>
      </c>
      <c r="K4553" s="106"/>
      <c r="L4553" s="43"/>
      <c r="M4553" s="24"/>
      <c r="N4553" s="6"/>
      <c r="O4553" s="6" t="b">
        <v>0</v>
      </c>
      <c r="P4553" s="6"/>
      <c r="Q4553" s="6"/>
      <c r="R4553" s="6"/>
      <c r="S4553" s="6"/>
      <c r="T4553" s="6"/>
      <c r="U4553" s="6"/>
      <c r="V4553" s="6"/>
      <c r="W4553" s="6"/>
      <c r="X4553" s="6"/>
      <c r="Y4553" s="6"/>
      <c r="Z4553" s="43"/>
      <c r="AA4553" s="43"/>
      <c r="AB4553" s="43" t="s">
        <v>339</v>
      </c>
      <c r="AC4553" s="6" t="s">
        <v>339</v>
      </c>
      <c r="AD4553" s="6"/>
      <c r="AE4553" s="6"/>
      <c r="AF4553" s="6"/>
      <c r="AG4553" s="6"/>
      <c r="AH4553" s="6"/>
      <c r="AI4553" s="6"/>
      <c r="AJ4553" s="6"/>
      <c r="AK4553" s="6"/>
      <c r="AL4553" s="6"/>
      <c r="AM4553" s="6"/>
      <c r="AN4553" s="6"/>
      <c r="AO4553" s="6"/>
      <c r="AP4553" s="6"/>
      <c r="AQ4553" s="6"/>
      <c r="AR4553" s="6"/>
    </row>
    <row r="4554">
      <c r="A4554" s="6"/>
      <c r="B4554" s="6"/>
      <c r="C4554" s="6"/>
      <c r="D4554" s="6"/>
      <c r="E4554" s="6"/>
      <c r="F4554" s="6" t="s">
        <v>96</v>
      </c>
      <c r="G4554" s="6"/>
      <c r="H4554" s="6" t="b">
        <v>0</v>
      </c>
      <c r="I4554" s="6" t="b">
        <v>0</v>
      </c>
      <c r="J4554" s="6" t="b">
        <v>0</v>
      </c>
      <c r="K4554" s="106"/>
      <c r="L4554" s="43"/>
      <c r="M4554" s="24"/>
      <c r="N4554" s="6"/>
      <c r="O4554" s="6" t="b">
        <v>0</v>
      </c>
      <c r="P4554" s="6"/>
      <c r="Q4554" s="6"/>
      <c r="R4554" s="6"/>
      <c r="S4554" s="6"/>
      <c r="T4554" s="6"/>
      <c r="U4554" s="6"/>
      <c r="V4554" s="6"/>
      <c r="W4554" s="6"/>
      <c r="X4554" s="6"/>
      <c r="Y4554" s="6"/>
      <c r="Z4554" s="43"/>
      <c r="AA4554" s="43"/>
      <c r="AB4554" s="43" t="s">
        <v>339</v>
      </c>
      <c r="AC4554" s="6" t="s">
        <v>339</v>
      </c>
      <c r="AD4554" s="6"/>
      <c r="AE4554" s="6"/>
      <c r="AF4554" s="6"/>
      <c r="AG4554" s="6"/>
      <c r="AH4554" s="6"/>
      <c r="AI4554" s="6"/>
      <c r="AJ4554" s="6"/>
      <c r="AK4554" s="6"/>
      <c r="AL4554" s="6"/>
      <c r="AM4554" s="6"/>
      <c r="AN4554" s="6"/>
      <c r="AO4554" s="6"/>
      <c r="AP4554" s="6"/>
      <c r="AQ4554" s="6"/>
      <c r="AR4554" s="6"/>
    </row>
    <row r="4555">
      <c r="A4555" s="6"/>
      <c r="B4555" s="6"/>
      <c r="C4555" s="6"/>
      <c r="D4555" s="6"/>
      <c r="E4555" s="6"/>
      <c r="F4555" s="6" t="s">
        <v>96</v>
      </c>
      <c r="G4555" s="6"/>
      <c r="H4555" s="6" t="b">
        <v>0</v>
      </c>
      <c r="I4555" s="6" t="b">
        <v>0</v>
      </c>
      <c r="J4555" s="6" t="b">
        <v>0</v>
      </c>
      <c r="K4555" s="106"/>
      <c r="L4555" s="43"/>
      <c r="M4555" s="24"/>
      <c r="N4555" s="6"/>
      <c r="O4555" s="6" t="b">
        <v>0</v>
      </c>
      <c r="P4555" s="6"/>
      <c r="Q4555" s="6"/>
      <c r="R4555" s="6"/>
      <c r="S4555" s="6"/>
      <c r="T4555" s="6"/>
      <c r="U4555" s="6"/>
      <c r="V4555" s="6"/>
      <c r="W4555" s="6"/>
      <c r="X4555" s="6"/>
      <c r="Y4555" s="6"/>
      <c r="Z4555" s="43"/>
      <c r="AA4555" s="43"/>
      <c r="AB4555" s="43" t="s">
        <v>339</v>
      </c>
      <c r="AC4555" s="6" t="s">
        <v>339</v>
      </c>
      <c r="AD4555" s="6"/>
      <c r="AE4555" s="6"/>
      <c r="AF4555" s="6"/>
      <c r="AG4555" s="6"/>
      <c r="AH4555" s="6"/>
      <c r="AI4555" s="6"/>
      <c r="AJ4555" s="6"/>
      <c r="AK4555" s="6"/>
      <c r="AL4555" s="6"/>
      <c r="AM4555" s="6"/>
      <c r="AN4555" s="6"/>
      <c r="AO4555" s="6"/>
      <c r="AP4555" s="6"/>
      <c r="AQ4555" s="6"/>
      <c r="AR4555" s="6"/>
    </row>
    <row r="4556">
      <c r="A4556" s="6"/>
      <c r="B4556" s="6"/>
      <c r="C4556" s="6"/>
      <c r="D4556" s="6"/>
      <c r="E4556" s="6"/>
      <c r="F4556" s="6" t="s">
        <v>96</v>
      </c>
      <c r="G4556" s="6"/>
      <c r="H4556" s="6" t="b">
        <v>0</v>
      </c>
      <c r="I4556" s="6" t="b">
        <v>0</v>
      </c>
      <c r="J4556" s="6" t="b">
        <v>0</v>
      </c>
      <c r="K4556" s="106"/>
      <c r="L4556" s="43"/>
      <c r="M4556" s="24"/>
      <c r="N4556" s="6"/>
      <c r="O4556" s="6" t="b">
        <v>0</v>
      </c>
      <c r="P4556" s="6"/>
      <c r="Q4556" s="6"/>
      <c r="R4556" s="6"/>
      <c r="S4556" s="6"/>
      <c r="T4556" s="6"/>
      <c r="U4556" s="6"/>
      <c r="V4556" s="6"/>
      <c r="W4556" s="6"/>
      <c r="X4556" s="6"/>
      <c r="Y4556" s="6"/>
      <c r="Z4556" s="43"/>
      <c r="AA4556" s="43"/>
      <c r="AB4556" s="43" t="s">
        <v>339</v>
      </c>
      <c r="AC4556" s="6" t="s">
        <v>339</v>
      </c>
      <c r="AD4556" s="6"/>
      <c r="AE4556" s="6"/>
      <c r="AF4556" s="6"/>
      <c r="AG4556" s="6"/>
      <c r="AH4556" s="6"/>
      <c r="AI4556" s="6"/>
      <c r="AJ4556" s="6"/>
      <c r="AK4556" s="6"/>
      <c r="AL4556" s="6"/>
      <c r="AM4556" s="6"/>
      <c r="AN4556" s="6"/>
      <c r="AO4556" s="6"/>
      <c r="AP4556" s="6"/>
      <c r="AQ4556" s="6"/>
      <c r="AR4556" s="6"/>
    </row>
    <row r="4557">
      <c r="A4557" s="6"/>
      <c r="B4557" s="6"/>
      <c r="C4557" s="6"/>
      <c r="D4557" s="6"/>
      <c r="E4557" s="6"/>
      <c r="F4557" s="6" t="s">
        <v>96</v>
      </c>
      <c r="G4557" s="6"/>
      <c r="H4557" s="6" t="b">
        <v>0</v>
      </c>
      <c r="I4557" s="6" t="b">
        <v>0</v>
      </c>
      <c r="J4557" s="6" t="b">
        <v>0</v>
      </c>
      <c r="K4557" s="106"/>
      <c r="L4557" s="43"/>
      <c r="M4557" s="24"/>
      <c r="N4557" s="6"/>
      <c r="O4557" s="6" t="b">
        <v>0</v>
      </c>
      <c r="P4557" s="6"/>
      <c r="Q4557" s="6"/>
      <c r="R4557" s="6"/>
      <c r="S4557" s="6"/>
      <c r="T4557" s="6"/>
      <c r="U4557" s="6"/>
      <c r="V4557" s="6"/>
      <c r="W4557" s="6"/>
      <c r="X4557" s="6"/>
      <c r="Y4557" s="6"/>
      <c r="Z4557" s="43"/>
      <c r="AA4557" s="43"/>
      <c r="AB4557" s="43" t="s">
        <v>339</v>
      </c>
      <c r="AC4557" s="6" t="s">
        <v>339</v>
      </c>
      <c r="AD4557" s="6"/>
      <c r="AE4557" s="6"/>
      <c r="AF4557" s="6"/>
      <c r="AG4557" s="6"/>
      <c r="AH4557" s="6"/>
      <c r="AI4557" s="6"/>
      <c r="AJ4557" s="6"/>
      <c r="AK4557" s="6"/>
      <c r="AL4557" s="6"/>
      <c r="AM4557" s="6"/>
      <c r="AN4557" s="6"/>
      <c r="AO4557" s="6"/>
      <c r="AP4557" s="6"/>
      <c r="AQ4557" s="6"/>
      <c r="AR4557" s="6"/>
    </row>
    <row r="4558">
      <c r="A4558" s="6"/>
      <c r="B4558" s="6"/>
      <c r="C4558" s="6"/>
      <c r="D4558" s="6"/>
      <c r="E4558" s="6"/>
      <c r="F4558" s="6" t="s">
        <v>96</v>
      </c>
      <c r="G4558" s="6"/>
      <c r="H4558" s="6" t="b">
        <v>0</v>
      </c>
      <c r="I4558" s="6" t="b">
        <v>0</v>
      </c>
      <c r="J4558" s="6" t="b">
        <v>0</v>
      </c>
      <c r="K4558" s="106"/>
      <c r="L4558" s="43"/>
      <c r="M4558" s="24"/>
      <c r="N4558" s="6"/>
      <c r="O4558" s="6" t="b">
        <v>0</v>
      </c>
      <c r="P4558" s="6"/>
      <c r="Q4558" s="6"/>
      <c r="R4558" s="6"/>
      <c r="S4558" s="6"/>
      <c r="T4558" s="6"/>
      <c r="U4558" s="6"/>
      <c r="V4558" s="6"/>
      <c r="W4558" s="6"/>
      <c r="X4558" s="6"/>
      <c r="Y4558" s="6"/>
      <c r="Z4558" s="43"/>
      <c r="AA4558" s="43"/>
      <c r="AB4558" s="43" t="s">
        <v>339</v>
      </c>
      <c r="AC4558" s="6" t="s">
        <v>339</v>
      </c>
      <c r="AD4558" s="6"/>
      <c r="AE4558" s="6"/>
      <c r="AF4558" s="6"/>
      <c r="AG4558" s="6"/>
      <c r="AH4558" s="6"/>
      <c r="AI4558" s="6"/>
      <c r="AJ4558" s="6"/>
      <c r="AK4558" s="6"/>
      <c r="AL4558" s="6"/>
      <c r="AM4558" s="6"/>
      <c r="AN4558" s="6"/>
      <c r="AO4558" s="6"/>
      <c r="AP4558" s="6"/>
      <c r="AQ4558" s="6"/>
      <c r="AR4558" s="6"/>
    </row>
    <row r="4559">
      <c r="A4559" s="6"/>
      <c r="B4559" s="6"/>
      <c r="C4559" s="6"/>
      <c r="D4559" s="6"/>
      <c r="E4559" s="6"/>
      <c r="F4559" s="6" t="s">
        <v>96</v>
      </c>
      <c r="G4559" s="6"/>
      <c r="H4559" s="6" t="b">
        <v>0</v>
      </c>
      <c r="I4559" s="6" t="b">
        <v>0</v>
      </c>
      <c r="J4559" s="6" t="b">
        <v>0</v>
      </c>
      <c r="K4559" s="106"/>
      <c r="L4559" s="43"/>
      <c r="M4559" s="24"/>
      <c r="N4559" s="6"/>
      <c r="O4559" s="6" t="b">
        <v>0</v>
      </c>
      <c r="P4559" s="6"/>
      <c r="Q4559" s="6"/>
      <c r="R4559" s="6"/>
      <c r="S4559" s="6"/>
      <c r="T4559" s="6"/>
      <c r="U4559" s="6"/>
      <c r="V4559" s="6"/>
      <c r="W4559" s="6"/>
      <c r="X4559" s="6"/>
      <c r="Y4559" s="6"/>
      <c r="Z4559" s="43"/>
      <c r="AA4559" s="43"/>
      <c r="AB4559" s="43" t="s">
        <v>339</v>
      </c>
      <c r="AC4559" s="6" t="s">
        <v>339</v>
      </c>
      <c r="AD4559" s="6"/>
      <c r="AE4559" s="6"/>
      <c r="AF4559" s="6"/>
      <c r="AG4559" s="6"/>
      <c r="AH4559" s="6"/>
      <c r="AI4559" s="6"/>
      <c r="AJ4559" s="6"/>
      <c r="AK4559" s="6"/>
      <c r="AL4559" s="6"/>
      <c r="AM4559" s="6"/>
      <c r="AN4559" s="6"/>
      <c r="AO4559" s="6"/>
      <c r="AP4559" s="6"/>
      <c r="AQ4559" s="6"/>
      <c r="AR4559" s="6"/>
    </row>
    <row r="4560">
      <c r="A4560" s="6"/>
      <c r="B4560" s="6"/>
      <c r="C4560" s="6"/>
      <c r="D4560" s="6"/>
      <c r="E4560" s="6"/>
      <c r="F4560" s="6" t="s">
        <v>96</v>
      </c>
      <c r="G4560" s="6"/>
      <c r="H4560" s="6" t="b">
        <v>0</v>
      </c>
      <c r="I4560" s="6" t="b">
        <v>0</v>
      </c>
      <c r="J4560" s="6" t="b">
        <v>0</v>
      </c>
      <c r="K4560" s="106"/>
      <c r="L4560" s="43"/>
      <c r="M4560" s="24"/>
      <c r="N4560" s="6"/>
      <c r="O4560" s="6" t="b">
        <v>0</v>
      </c>
      <c r="P4560" s="6"/>
      <c r="Q4560" s="6"/>
      <c r="R4560" s="6"/>
      <c r="S4560" s="6"/>
      <c r="T4560" s="6"/>
      <c r="U4560" s="6"/>
      <c r="V4560" s="6"/>
      <c r="W4560" s="6"/>
      <c r="X4560" s="6"/>
      <c r="Y4560" s="6"/>
      <c r="Z4560" s="43"/>
      <c r="AA4560" s="43"/>
      <c r="AB4560" s="43" t="s">
        <v>339</v>
      </c>
      <c r="AC4560" s="6" t="s">
        <v>339</v>
      </c>
      <c r="AD4560" s="6"/>
      <c r="AE4560" s="6"/>
      <c r="AF4560" s="6"/>
      <c r="AG4560" s="6"/>
      <c r="AH4560" s="6"/>
      <c r="AI4560" s="6"/>
      <c r="AJ4560" s="6"/>
      <c r="AK4560" s="6"/>
      <c r="AL4560" s="6"/>
      <c r="AM4560" s="6"/>
      <c r="AN4560" s="6"/>
      <c r="AO4560" s="6"/>
      <c r="AP4560" s="6"/>
      <c r="AQ4560" s="6"/>
      <c r="AR4560" s="6"/>
    </row>
    <row r="4561">
      <c r="A4561" s="6"/>
      <c r="B4561" s="6"/>
      <c r="C4561" s="6"/>
      <c r="D4561" s="6"/>
      <c r="E4561" s="6"/>
      <c r="F4561" s="6" t="s">
        <v>96</v>
      </c>
      <c r="G4561" s="6"/>
      <c r="H4561" s="6" t="b">
        <v>0</v>
      </c>
      <c r="I4561" s="6" t="b">
        <v>0</v>
      </c>
      <c r="J4561" s="6" t="b">
        <v>0</v>
      </c>
      <c r="K4561" s="106"/>
      <c r="L4561" s="43"/>
      <c r="M4561" s="24"/>
      <c r="N4561" s="6"/>
      <c r="O4561" s="6" t="b">
        <v>0</v>
      </c>
      <c r="P4561" s="6"/>
      <c r="Q4561" s="6"/>
      <c r="R4561" s="6"/>
      <c r="S4561" s="6"/>
      <c r="T4561" s="6"/>
      <c r="U4561" s="6"/>
      <c r="V4561" s="6"/>
      <c r="W4561" s="6"/>
      <c r="X4561" s="6"/>
      <c r="Y4561" s="6"/>
      <c r="Z4561" s="43"/>
      <c r="AA4561" s="43"/>
      <c r="AB4561" s="43" t="s">
        <v>339</v>
      </c>
      <c r="AC4561" s="6" t="s">
        <v>339</v>
      </c>
      <c r="AD4561" s="6"/>
      <c r="AE4561" s="6"/>
      <c r="AF4561" s="6"/>
      <c r="AG4561" s="6"/>
      <c r="AH4561" s="6"/>
      <c r="AI4561" s="6"/>
      <c r="AJ4561" s="6"/>
      <c r="AK4561" s="6"/>
      <c r="AL4561" s="6"/>
      <c r="AM4561" s="6"/>
      <c r="AN4561" s="6"/>
      <c r="AO4561" s="6"/>
      <c r="AP4561" s="6"/>
      <c r="AQ4561" s="6"/>
      <c r="AR4561" s="6"/>
    </row>
    <row r="4562">
      <c r="A4562" s="6"/>
      <c r="B4562" s="6"/>
      <c r="C4562" s="6"/>
      <c r="D4562" s="6"/>
      <c r="E4562" s="6"/>
      <c r="F4562" s="6" t="s">
        <v>96</v>
      </c>
      <c r="G4562" s="6"/>
      <c r="H4562" s="6" t="b">
        <v>0</v>
      </c>
      <c r="I4562" s="6" t="b">
        <v>0</v>
      </c>
      <c r="J4562" s="6" t="b">
        <v>0</v>
      </c>
      <c r="K4562" s="106"/>
      <c r="L4562" s="43"/>
      <c r="M4562" s="24"/>
      <c r="N4562" s="6"/>
      <c r="O4562" s="6" t="b">
        <v>0</v>
      </c>
      <c r="P4562" s="6"/>
      <c r="Q4562" s="6"/>
      <c r="R4562" s="6"/>
      <c r="S4562" s="6"/>
      <c r="T4562" s="6"/>
      <c r="U4562" s="6"/>
      <c r="V4562" s="6"/>
      <c r="W4562" s="6"/>
      <c r="X4562" s="6"/>
      <c r="Y4562" s="6"/>
      <c r="Z4562" s="43"/>
      <c r="AA4562" s="43"/>
      <c r="AB4562" s="43" t="s">
        <v>339</v>
      </c>
      <c r="AC4562" s="6" t="s">
        <v>339</v>
      </c>
      <c r="AD4562" s="6"/>
      <c r="AE4562" s="6"/>
      <c r="AF4562" s="6"/>
      <c r="AG4562" s="6"/>
      <c r="AH4562" s="6"/>
      <c r="AI4562" s="6"/>
      <c r="AJ4562" s="6"/>
      <c r="AK4562" s="6"/>
      <c r="AL4562" s="6"/>
      <c r="AM4562" s="6"/>
      <c r="AN4562" s="6"/>
      <c r="AO4562" s="6"/>
      <c r="AP4562" s="6"/>
      <c r="AQ4562" s="6"/>
      <c r="AR4562" s="6"/>
    </row>
    <row r="4563">
      <c r="A4563" s="6"/>
      <c r="B4563" s="6"/>
      <c r="C4563" s="6"/>
      <c r="D4563" s="6"/>
      <c r="E4563" s="6"/>
      <c r="F4563" s="6" t="s">
        <v>96</v>
      </c>
      <c r="G4563" s="6"/>
      <c r="H4563" s="6" t="b">
        <v>0</v>
      </c>
      <c r="I4563" s="6" t="b">
        <v>0</v>
      </c>
      <c r="J4563" s="6" t="b">
        <v>0</v>
      </c>
      <c r="K4563" s="106"/>
      <c r="L4563" s="43"/>
      <c r="M4563" s="24"/>
      <c r="N4563" s="6"/>
      <c r="O4563" s="6" t="b">
        <v>0</v>
      </c>
      <c r="P4563" s="6"/>
      <c r="Q4563" s="6"/>
      <c r="R4563" s="6"/>
      <c r="S4563" s="6"/>
      <c r="T4563" s="6"/>
      <c r="U4563" s="6"/>
      <c r="V4563" s="6"/>
      <c r="W4563" s="6"/>
      <c r="X4563" s="6"/>
      <c r="Y4563" s="6"/>
      <c r="Z4563" s="43"/>
      <c r="AA4563" s="43"/>
      <c r="AB4563" s="43" t="s">
        <v>339</v>
      </c>
      <c r="AC4563" s="6" t="s">
        <v>339</v>
      </c>
      <c r="AD4563" s="6"/>
      <c r="AE4563" s="6"/>
      <c r="AF4563" s="6"/>
      <c r="AG4563" s="6"/>
      <c r="AH4563" s="6"/>
      <c r="AI4563" s="6"/>
      <c r="AJ4563" s="6"/>
      <c r="AK4563" s="6"/>
      <c r="AL4563" s="6"/>
      <c r="AM4563" s="6"/>
      <c r="AN4563" s="6"/>
      <c r="AO4563" s="6"/>
      <c r="AP4563" s="6"/>
      <c r="AQ4563" s="6"/>
      <c r="AR4563" s="6"/>
    </row>
    <row r="4564">
      <c r="A4564" s="6"/>
      <c r="B4564" s="6"/>
      <c r="C4564" s="6"/>
      <c r="D4564" s="6"/>
      <c r="E4564" s="6"/>
      <c r="F4564" s="6" t="s">
        <v>96</v>
      </c>
      <c r="G4564" s="6"/>
      <c r="H4564" s="6" t="b">
        <v>0</v>
      </c>
      <c r="I4564" s="6" t="b">
        <v>0</v>
      </c>
      <c r="J4564" s="6" t="b">
        <v>0</v>
      </c>
      <c r="K4564" s="106"/>
      <c r="L4564" s="43"/>
      <c r="M4564" s="24"/>
      <c r="N4564" s="6"/>
      <c r="O4564" s="6" t="b">
        <v>0</v>
      </c>
      <c r="P4564" s="6"/>
      <c r="Q4564" s="6"/>
      <c r="R4564" s="6"/>
      <c r="S4564" s="6"/>
      <c r="T4564" s="6"/>
      <c r="U4564" s="6"/>
      <c r="V4564" s="6"/>
      <c r="W4564" s="6"/>
      <c r="X4564" s="6"/>
      <c r="Y4564" s="6"/>
      <c r="Z4564" s="43"/>
      <c r="AA4564" s="43"/>
      <c r="AB4564" s="43" t="s">
        <v>339</v>
      </c>
      <c r="AC4564" s="6" t="s">
        <v>339</v>
      </c>
      <c r="AD4564" s="6"/>
      <c r="AE4564" s="6"/>
      <c r="AF4564" s="6"/>
      <c r="AG4564" s="6"/>
      <c r="AH4564" s="6"/>
      <c r="AI4564" s="6"/>
      <c r="AJ4564" s="6"/>
      <c r="AK4564" s="6"/>
      <c r="AL4564" s="6"/>
      <c r="AM4564" s="6"/>
      <c r="AN4564" s="6"/>
      <c r="AO4564" s="6"/>
      <c r="AP4564" s="6"/>
      <c r="AQ4564" s="6"/>
      <c r="AR4564" s="6"/>
    </row>
    <row r="4565">
      <c r="A4565" s="6"/>
      <c r="B4565" s="6"/>
      <c r="C4565" s="6"/>
      <c r="D4565" s="6"/>
      <c r="E4565" s="6"/>
      <c r="F4565" s="6" t="s">
        <v>96</v>
      </c>
      <c r="G4565" s="6"/>
      <c r="H4565" s="6" t="b">
        <v>0</v>
      </c>
      <c r="I4565" s="6" t="b">
        <v>0</v>
      </c>
      <c r="J4565" s="6" t="b">
        <v>0</v>
      </c>
      <c r="K4565" s="106"/>
      <c r="L4565" s="43"/>
      <c r="M4565" s="24"/>
      <c r="N4565" s="6"/>
      <c r="O4565" s="6" t="b">
        <v>0</v>
      </c>
      <c r="P4565" s="6"/>
      <c r="Q4565" s="6"/>
      <c r="R4565" s="6"/>
      <c r="S4565" s="6"/>
      <c r="T4565" s="6"/>
      <c r="U4565" s="6"/>
      <c r="V4565" s="6"/>
      <c r="W4565" s="6"/>
      <c r="X4565" s="6"/>
      <c r="Y4565" s="6"/>
      <c r="Z4565" s="43"/>
      <c r="AA4565" s="43"/>
      <c r="AB4565" s="43" t="s">
        <v>339</v>
      </c>
      <c r="AC4565" s="6" t="s">
        <v>339</v>
      </c>
      <c r="AD4565" s="6"/>
      <c r="AE4565" s="6"/>
      <c r="AF4565" s="6"/>
      <c r="AG4565" s="6"/>
      <c r="AH4565" s="6"/>
      <c r="AI4565" s="6"/>
      <c r="AJ4565" s="6"/>
      <c r="AK4565" s="6"/>
      <c r="AL4565" s="6"/>
      <c r="AM4565" s="6"/>
      <c r="AN4565" s="6"/>
      <c r="AO4565" s="6"/>
      <c r="AP4565" s="6"/>
      <c r="AQ4565" s="6"/>
      <c r="AR4565" s="6"/>
    </row>
    <row r="4566">
      <c r="A4566" s="6"/>
      <c r="B4566" s="6"/>
      <c r="C4566" s="6"/>
      <c r="D4566" s="6"/>
      <c r="E4566" s="6"/>
      <c r="F4566" s="6" t="s">
        <v>96</v>
      </c>
      <c r="G4566" s="6"/>
      <c r="H4566" s="6" t="b">
        <v>0</v>
      </c>
      <c r="I4566" s="6" t="b">
        <v>0</v>
      </c>
      <c r="J4566" s="6" t="b">
        <v>0</v>
      </c>
      <c r="K4566" s="106"/>
      <c r="L4566" s="43"/>
      <c r="M4566" s="24"/>
      <c r="N4566" s="6"/>
      <c r="O4566" s="6" t="b">
        <v>0</v>
      </c>
      <c r="P4566" s="6"/>
      <c r="Q4566" s="6"/>
      <c r="R4566" s="6"/>
      <c r="S4566" s="6"/>
      <c r="T4566" s="6"/>
      <c r="U4566" s="6"/>
      <c r="V4566" s="6"/>
      <c r="W4566" s="6"/>
      <c r="X4566" s="6"/>
      <c r="Y4566" s="6"/>
      <c r="Z4566" s="43"/>
      <c r="AA4566" s="43"/>
      <c r="AB4566" s="43" t="s">
        <v>339</v>
      </c>
      <c r="AC4566" s="6" t="s">
        <v>339</v>
      </c>
      <c r="AD4566" s="6"/>
      <c r="AE4566" s="6"/>
      <c r="AF4566" s="6"/>
      <c r="AG4566" s="6"/>
      <c r="AH4566" s="6"/>
      <c r="AI4566" s="6"/>
      <c r="AJ4566" s="6"/>
      <c r="AK4566" s="6"/>
      <c r="AL4566" s="6"/>
      <c r="AM4566" s="6"/>
      <c r="AN4566" s="6"/>
      <c r="AO4566" s="6"/>
      <c r="AP4566" s="6"/>
      <c r="AQ4566" s="6"/>
      <c r="AR4566" s="6"/>
    </row>
    <row r="4567">
      <c r="A4567" s="6"/>
      <c r="B4567" s="6"/>
      <c r="C4567" s="6"/>
      <c r="D4567" s="6"/>
      <c r="E4567" s="6"/>
      <c r="F4567" s="6" t="s">
        <v>96</v>
      </c>
      <c r="G4567" s="6"/>
      <c r="H4567" s="6" t="b">
        <v>0</v>
      </c>
      <c r="I4567" s="6" t="b">
        <v>0</v>
      </c>
      <c r="J4567" s="6" t="b">
        <v>0</v>
      </c>
      <c r="K4567" s="106"/>
      <c r="L4567" s="43"/>
      <c r="M4567" s="24"/>
      <c r="N4567" s="6"/>
      <c r="O4567" s="6" t="b">
        <v>0</v>
      </c>
      <c r="P4567" s="6"/>
      <c r="Q4567" s="6"/>
      <c r="R4567" s="6"/>
      <c r="S4567" s="6"/>
      <c r="T4567" s="6"/>
      <c r="U4567" s="6"/>
      <c r="V4567" s="6"/>
      <c r="W4567" s="6"/>
      <c r="X4567" s="6"/>
      <c r="Y4567" s="6"/>
      <c r="Z4567" s="43"/>
      <c r="AA4567" s="43"/>
      <c r="AB4567" s="43" t="s">
        <v>339</v>
      </c>
      <c r="AC4567" s="6" t="s">
        <v>339</v>
      </c>
      <c r="AD4567" s="6"/>
      <c r="AE4567" s="6"/>
      <c r="AF4567" s="6"/>
      <c r="AG4567" s="6"/>
      <c r="AH4567" s="6"/>
      <c r="AI4567" s="6"/>
      <c r="AJ4567" s="6"/>
      <c r="AK4567" s="6"/>
      <c r="AL4567" s="6"/>
      <c r="AM4567" s="6"/>
      <c r="AN4567" s="6"/>
      <c r="AO4567" s="6"/>
      <c r="AP4567" s="6"/>
      <c r="AQ4567" s="6"/>
      <c r="AR4567" s="6"/>
    </row>
    <row r="4568">
      <c r="A4568" s="6"/>
      <c r="B4568" s="6"/>
      <c r="C4568" s="6"/>
      <c r="D4568" s="6"/>
      <c r="E4568" s="6"/>
      <c r="F4568" s="6" t="s">
        <v>96</v>
      </c>
      <c r="G4568" s="6"/>
      <c r="H4568" s="6" t="b">
        <v>0</v>
      </c>
      <c r="I4568" s="6" t="b">
        <v>0</v>
      </c>
      <c r="J4568" s="6" t="b">
        <v>0</v>
      </c>
      <c r="K4568" s="106"/>
      <c r="L4568" s="43"/>
      <c r="M4568" s="24"/>
      <c r="N4568" s="6"/>
      <c r="O4568" s="6" t="b">
        <v>0</v>
      </c>
      <c r="P4568" s="6"/>
      <c r="Q4568" s="6"/>
      <c r="R4568" s="6"/>
      <c r="S4568" s="6"/>
      <c r="T4568" s="6"/>
      <c r="U4568" s="6"/>
      <c r="V4568" s="6"/>
      <c r="W4568" s="6"/>
      <c r="X4568" s="6"/>
      <c r="Y4568" s="6"/>
      <c r="Z4568" s="43"/>
      <c r="AA4568" s="43"/>
      <c r="AB4568" s="43" t="s">
        <v>339</v>
      </c>
      <c r="AC4568" s="6" t="s">
        <v>339</v>
      </c>
      <c r="AD4568" s="6"/>
      <c r="AE4568" s="6"/>
      <c r="AF4568" s="6"/>
      <c r="AG4568" s="6"/>
      <c r="AH4568" s="6"/>
      <c r="AI4568" s="6"/>
      <c r="AJ4568" s="6"/>
      <c r="AK4568" s="6"/>
      <c r="AL4568" s="6"/>
      <c r="AM4568" s="6"/>
      <c r="AN4568" s="6"/>
      <c r="AO4568" s="6"/>
      <c r="AP4568" s="6"/>
      <c r="AQ4568" s="6"/>
      <c r="AR4568" s="6"/>
    </row>
    <row r="4569">
      <c r="A4569" s="6"/>
      <c r="B4569" s="6"/>
      <c r="C4569" s="6"/>
      <c r="D4569" s="6"/>
      <c r="E4569" s="6"/>
      <c r="F4569" s="6" t="s">
        <v>96</v>
      </c>
      <c r="G4569" s="6"/>
      <c r="H4569" s="6" t="b">
        <v>0</v>
      </c>
      <c r="I4569" s="6" t="b">
        <v>0</v>
      </c>
      <c r="J4569" s="6" t="b">
        <v>0</v>
      </c>
      <c r="K4569" s="106"/>
      <c r="L4569" s="43"/>
      <c r="M4569" s="24"/>
      <c r="N4569" s="6"/>
      <c r="O4569" s="6" t="b">
        <v>0</v>
      </c>
      <c r="P4569" s="6"/>
      <c r="Q4569" s="6"/>
      <c r="R4569" s="6"/>
      <c r="S4569" s="6"/>
      <c r="T4569" s="6"/>
      <c r="U4569" s="6"/>
      <c r="V4569" s="6"/>
      <c r="W4569" s="6"/>
      <c r="X4569" s="6"/>
      <c r="Y4569" s="6"/>
      <c r="Z4569" s="43"/>
      <c r="AA4569" s="43"/>
      <c r="AB4569" s="43" t="s">
        <v>339</v>
      </c>
      <c r="AC4569" s="6" t="s">
        <v>339</v>
      </c>
      <c r="AD4569" s="6"/>
      <c r="AE4569" s="6"/>
      <c r="AF4569" s="6"/>
      <c r="AG4569" s="6"/>
      <c r="AH4569" s="6"/>
      <c r="AI4569" s="6"/>
      <c r="AJ4569" s="6"/>
      <c r="AK4569" s="6"/>
      <c r="AL4569" s="6"/>
      <c r="AM4569" s="6"/>
      <c r="AN4569" s="6"/>
      <c r="AO4569" s="6"/>
      <c r="AP4569" s="6"/>
      <c r="AQ4569" s="6"/>
      <c r="AR4569" s="6"/>
    </row>
    <row r="4570">
      <c r="A4570" s="6"/>
      <c r="B4570" s="6"/>
      <c r="C4570" s="6"/>
      <c r="D4570" s="6"/>
      <c r="E4570" s="6"/>
      <c r="F4570" s="6" t="s">
        <v>96</v>
      </c>
      <c r="G4570" s="6"/>
      <c r="H4570" s="6" t="b">
        <v>0</v>
      </c>
      <c r="I4570" s="6" t="b">
        <v>0</v>
      </c>
      <c r="J4570" s="6" t="b">
        <v>0</v>
      </c>
      <c r="K4570" s="106"/>
      <c r="L4570" s="43"/>
      <c r="M4570" s="24"/>
      <c r="N4570" s="6"/>
      <c r="O4570" s="6" t="b">
        <v>0</v>
      </c>
      <c r="P4570" s="6"/>
      <c r="Q4570" s="6"/>
      <c r="R4570" s="6"/>
      <c r="S4570" s="6"/>
      <c r="T4570" s="6"/>
      <c r="U4570" s="6"/>
      <c r="V4570" s="6"/>
      <c r="W4570" s="6"/>
      <c r="X4570" s="6"/>
      <c r="Y4570" s="6"/>
      <c r="Z4570" s="43"/>
      <c r="AA4570" s="43"/>
      <c r="AB4570" s="43" t="s">
        <v>339</v>
      </c>
      <c r="AC4570" s="6" t="s">
        <v>339</v>
      </c>
      <c r="AD4570" s="6"/>
      <c r="AE4570" s="6"/>
      <c r="AF4570" s="6"/>
      <c r="AG4570" s="6"/>
      <c r="AH4570" s="6"/>
      <c r="AI4570" s="6"/>
      <c r="AJ4570" s="6"/>
      <c r="AK4570" s="6"/>
      <c r="AL4570" s="6"/>
      <c r="AM4570" s="6"/>
      <c r="AN4570" s="6"/>
      <c r="AO4570" s="6"/>
      <c r="AP4570" s="6"/>
      <c r="AQ4570" s="6"/>
      <c r="AR4570" s="6"/>
    </row>
    <row r="4571">
      <c r="A4571" s="6"/>
      <c r="B4571" s="6"/>
      <c r="C4571" s="6"/>
      <c r="D4571" s="6"/>
      <c r="E4571" s="6"/>
      <c r="F4571" s="6" t="s">
        <v>96</v>
      </c>
      <c r="G4571" s="6"/>
      <c r="H4571" s="6" t="b">
        <v>0</v>
      </c>
      <c r="I4571" s="6" t="b">
        <v>0</v>
      </c>
      <c r="J4571" s="6" t="b">
        <v>0</v>
      </c>
      <c r="K4571" s="106"/>
      <c r="L4571" s="43"/>
      <c r="M4571" s="24"/>
      <c r="N4571" s="6"/>
      <c r="O4571" s="6" t="b">
        <v>0</v>
      </c>
      <c r="P4571" s="6"/>
      <c r="Q4571" s="6"/>
      <c r="R4571" s="6"/>
      <c r="S4571" s="6"/>
      <c r="T4571" s="6"/>
      <c r="U4571" s="6"/>
      <c r="V4571" s="6"/>
      <c r="W4571" s="6"/>
      <c r="X4571" s="6"/>
      <c r="Y4571" s="6"/>
      <c r="Z4571" s="43"/>
      <c r="AA4571" s="43"/>
      <c r="AB4571" s="43" t="s">
        <v>339</v>
      </c>
      <c r="AC4571" s="6" t="s">
        <v>339</v>
      </c>
      <c r="AD4571" s="6"/>
      <c r="AE4571" s="6"/>
      <c r="AF4571" s="6"/>
      <c r="AG4571" s="6"/>
      <c r="AH4571" s="6"/>
      <c r="AI4571" s="6"/>
      <c r="AJ4571" s="6"/>
      <c r="AK4571" s="6"/>
      <c r="AL4571" s="6"/>
      <c r="AM4571" s="6"/>
      <c r="AN4571" s="6"/>
      <c r="AO4571" s="6"/>
      <c r="AP4571" s="6"/>
      <c r="AQ4571" s="6"/>
      <c r="AR4571" s="6"/>
    </row>
    <row r="4572">
      <c r="A4572" s="6"/>
      <c r="B4572" s="6"/>
      <c r="C4572" s="6"/>
      <c r="D4572" s="6"/>
      <c r="E4572" s="6"/>
      <c r="F4572" s="6" t="s">
        <v>96</v>
      </c>
      <c r="G4572" s="6"/>
      <c r="H4572" s="6" t="b">
        <v>0</v>
      </c>
      <c r="I4572" s="6" t="b">
        <v>0</v>
      </c>
      <c r="J4572" s="6" t="b">
        <v>0</v>
      </c>
      <c r="K4572" s="106"/>
      <c r="L4572" s="43"/>
      <c r="M4572" s="24"/>
      <c r="N4572" s="6"/>
      <c r="O4572" s="6" t="b">
        <v>0</v>
      </c>
      <c r="P4572" s="6"/>
      <c r="Q4572" s="6"/>
      <c r="R4572" s="6"/>
      <c r="S4572" s="6"/>
      <c r="T4572" s="6"/>
      <c r="U4572" s="6"/>
      <c r="V4572" s="6"/>
      <c r="W4572" s="6"/>
      <c r="X4572" s="6"/>
      <c r="Y4572" s="6"/>
      <c r="Z4572" s="43"/>
      <c r="AA4572" s="43"/>
      <c r="AB4572" s="43" t="s">
        <v>339</v>
      </c>
      <c r="AC4572" s="6" t="s">
        <v>339</v>
      </c>
      <c r="AD4572" s="6"/>
      <c r="AE4572" s="6"/>
      <c r="AF4572" s="6"/>
      <c r="AG4572" s="6"/>
      <c r="AH4572" s="6"/>
      <c r="AI4572" s="6"/>
      <c r="AJ4572" s="6"/>
      <c r="AK4572" s="6"/>
      <c r="AL4572" s="6"/>
      <c r="AM4572" s="6"/>
      <c r="AN4572" s="6"/>
      <c r="AO4572" s="6"/>
      <c r="AP4572" s="6"/>
      <c r="AQ4572" s="6"/>
      <c r="AR4572" s="6"/>
    </row>
    <row r="4573">
      <c r="A4573" s="6"/>
      <c r="B4573" s="6"/>
      <c r="C4573" s="6"/>
      <c r="D4573" s="6"/>
      <c r="E4573" s="6"/>
      <c r="F4573" s="6" t="s">
        <v>96</v>
      </c>
      <c r="G4573" s="6"/>
      <c r="H4573" s="6" t="b">
        <v>0</v>
      </c>
      <c r="I4573" s="6" t="b">
        <v>0</v>
      </c>
      <c r="J4573" s="6" t="b">
        <v>0</v>
      </c>
      <c r="K4573" s="106"/>
      <c r="L4573" s="43"/>
      <c r="M4573" s="24"/>
      <c r="N4573" s="6"/>
      <c r="O4573" s="6" t="b">
        <v>0</v>
      </c>
      <c r="P4573" s="6"/>
      <c r="Q4573" s="6"/>
      <c r="R4573" s="6"/>
      <c r="S4573" s="6"/>
      <c r="T4573" s="6"/>
      <c r="U4573" s="6"/>
      <c r="V4573" s="6"/>
      <c r="W4573" s="6"/>
      <c r="X4573" s="6"/>
      <c r="Y4573" s="6"/>
      <c r="Z4573" s="43"/>
      <c r="AA4573" s="43"/>
      <c r="AB4573" s="43" t="s">
        <v>339</v>
      </c>
      <c r="AC4573" s="6" t="s">
        <v>339</v>
      </c>
      <c r="AD4573" s="6"/>
      <c r="AE4573" s="6"/>
      <c r="AF4573" s="6"/>
      <c r="AG4573" s="6"/>
      <c r="AH4573" s="6"/>
      <c r="AI4573" s="6"/>
      <c r="AJ4573" s="6"/>
      <c r="AK4573" s="6"/>
      <c r="AL4573" s="6"/>
      <c r="AM4573" s="6"/>
      <c r="AN4573" s="6"/>
      <c r="AO4573" s="6"/>
      <c r="AP4573" s="6"/>
      <c r="AQ4573" s="6"/>
      <c r="AR4573" s="6"/>
    </row>
    <row r="4574">
      <c r="A4574" s="6"/>
      <c r="B4574" s="6"/>
      <c r="C4574" s="6"/>
      <c r="D4574" s="6"/>
      <c r="E4574" s="6"/>
      <c r="F4574" s="6" t="s">
        <v>96</v>
      </c>
      <c r="G4574" s="6"/>
      <c r="H4574" s="6" t="b">
        <v>0</v>
      </c>
      <c r="I4574" s="6" t="b">
        <v>0</v>
      </c>
      <c r="J4574" s="6" t="b">
        <v>0</v>
      </c>
      <c r="K4574" s="106"/>
      <c r="L4574" s="43"/>
      <c r="M4574" s="24"/>
      <c r="N4574" s="6"/>
      <c r="O4574" s="6" t="b">
        <v>0</v>
      </c>
      <c r="P4574" s="6"/>
      <c r="Q4574" s="6"/>
      <c r="R4574" s="6"/>
      <c r="S4574" s="6"/>
      <c r="T4574" s="6"/>
      <c r="U4574" s="6"/>
      <c r="V4574" s="6"/>
      <c r="W4574" s="6"/>
      <c r="X4574" s="6"/>
      <c r="Y4574" s="6"/>
      <c r="Z4574" s="43"/>
      <c r="AA4574" s="43"/>
      <c r="AB4574" s="43" t="s">
        <v>339</v>
      </c>
      <c r="AC4574" s="6" t="s">
        <v>339</v>
      </c>
      <c r="AD4574" s="6"/>
      <c r="AE4574" s="6"/>
      <c r="AF4574" s="6"/>
      <c r="AG4574" s="6"/>
      <c r="AH4574" s="6"/>
      <c r="AI4574" s="6"/>
      <c r="AJ4574" s="6"/>
      <c r="AK4574" s="6"/>
      <c r="AL4574" s="6"/>
      <c r="AM4574" s="6"/>
      <c r="AN4574" s="6"/>
      <c r="AO4574" s="6"/>
      <c r="AP4574" s="6"/>
      <c r="AQ4574" s="6"/>
      <c r="AR4574" s="6"/>
    </row>
    <row r="4575">
      <c r="A4575" s="6"/>
      <c r="B4575" s="6"/>
      <c r="C4575" s="6"/>
      <c r="D4575" s="6"/>
      <c r="E4575" s="6"/>
      <c r="F4575" s="6" t="s">
        <v>96</v>
      </c>
      <c r="G4575" s="6"/>
      <c r="H4575" s="6" t="b">
        <v>0</v>
      </c>
      <c r="I4575" s="6" t="b">
        <v>0</v>
      </c>
      <c r="J4575" s="6" t="b">
        <v>0</v>
      </c>
      <c r="K4575" s="106"/>
      <c r="L4575" s="43"/>
      <c r="M4575" s="24"/>
      <c r="N4575" s="6"/>
      <c r="O4575" s="6" t="b">
        <v>0</v>
      </c>
      <c r="P4575" s="6"/>
      <c r="Q4575" s="6"/>
      <c r="R4575" s="6"/>
      <c r="S4575" s="6"/>
      <c r="T4575" s="6"/>
      <c r="U4575" s="6"/>
      <c r="V4575" s="6"/>
      <c r="W4575" s="6"/>
      <c r="X4575" s="6"/>
      <c r="Y4575" s="6"/>
      <c r="Z4575" s="43"/>
      <c r="AA4575" s="43"/>
      <c r="AB4575" s="43" t="s">
        <v>339</v>
      </c>
      <c r="AC4575" s="6" t="s">
        <v>339</v>
      </c>
      <c r="AD4575" s="6"/>
      <c r="AE4575" s="6"/>
      <c r="AF4575" s="6"/>
      <c r="AG4575" s="6"/>
      <c r="AH4575" s="6"/>
      <c r="AI4575" s="6"/>
      <c r="AJ4575" s="6"/>
      <c r="AK4575" s="6"/>
      <c r="AL4575" s="6"/>
      <c r="AM4575" s="6"/>
      <c r="AN4575" s="6"/>
      <c r="AO4575" s="6"/>
      <c r="AP4575" s="6"/>
      <c r="AQ4575" s="6"/>
      <c r="AR4575" s="6"/>
    </row>
    <row r="4576">
      <c r="A4576" s="6"/>
      <c r="B4576" s="6"/>
      <c r="C4576" s="6"/>
      <c r="D4576" s="6"/>
      <c r="E4576" s="6"/>
      <c r="F4576" s="6" t="s">
        <v>96</v>
      </c>
      <c r="G4576" s="6"/>
      <c r="H4576" s="6" t="b">
        <v>0</v>
      </c>
      <c r="I4576" s="6" t="b">
        <v>0</v>
      </c>
      <c r="J4576" s="6" t="b">
        <v>0</v>
      </c>
      <c r="K4576" s="106"/>
      <c r="L4576" s="43"/>
      <c r="M4576" s="24"/>
      <c r="N4576" s="6"/>
      <c r="O4576" s="6" t="b">
        <v>0</v>
      </c>
      <c r="P4576" s="6"/>
      <c r="Q4576" s="6"/>
      <c r="R4576" s="6"/>
      <c r="S4576" s="6"/>
      <c r="T4576" s="6"/>
      <c r="U4576" s="6"/>
      <c r="V4576" s="6"/>
      <c r="W4576" s="6"/>
      <c r="X4576" s="6"/>
      <c r="Y4576" s="6"/>
      <c r="Z4576" s="43"/>
      <c r="AA4576" s="43"/>
      <c r="AB4576" s="43" t="s">
        <v>339</v>
      </c>
      <c r="AC4576" s="6" t="s">
        <v>339</v>
      </c>
      <c r="AD4576" s="6"/>
      <c r="AE4576" s="6"/>
      <c r="AF4576" s="6"/>
      <c r="AG4576" s="6"/>
      <c r="AH4576" s="6"/>
      <c r="AI4576" s="6"/>
      <c r="AJ4576" s="6"/>
      <c r="AK4576" s="6"/>
      <c r="AL4576" s="6"/>
      <c r="AM4576" s="6"/>
      <c r="AN4576" s="6"/>
      <c r="AO4576" s="6"/>
      <c r="AP4576" s="6"/>
      <c r="AQ4576" s="6"/>
      <c r="AR4576" s="6"/>
    </row>
    <row r="4577">
      <c r="A4577" s="6"/>
      <c r="B4577" s="6"/>
      <c r="C4577" s="6"/>
      <c r="D4577" s="6"/>
      <c r="E4577" s="6"/>
      <c r="F4577" s="6" t="s">
        <v>96</v>
      </c>
      <c r="G4577" s="6"/>
      <c r="H4577" s="6" t="b">
        <v>0</v>
      </c>
      <c r="I4577" s="6" t="b">
        <v>0</v>
      </c>
      <c r="J4577" s="6" t="b">
        <v>0</v>
      </c>
      <c r="K4577" s="106"/>
      <c r="L4577" s="43"/>
      <c r="M4577" s="24"/>
      <c r="N4577" s="6"/>
      <c r="O4577" s="6" t="b">
        <v>0</v>
      </c>
      <c r="P4577" s="6"/>
      <c r="Q4577" s="6"/>
      <c r="R4577" s="6"/>
      <c r="S4577" s="6"/>
      <c r="T4577" s="6"/>
      <c r="U4577" s="6"/>
      <c r="V4577" s="6"/>
      <c r="W4577" s="6"/>
      <c r="X4577" s="6"/>
      <c r="Y4577" s="6"/>
      <c r="Z4577" s="43"/>
      <c r="AA4577" s="43"/>
      <c r="AB4577" s="43" t="s">
        <v>339</v>
      </c>
      <c r="AC4577" s="6" t="s">
        <v>339</v>
      </c>
      <c r="AD4577" s="6"/>
      <c r="AE4577" s="6"/>
      <c r="AF4577" s="6"/>
      <c r="AG4577" s="6"/>
      <c r="AH4577" s="6"/>
      <c r="AI4577" s="6"/>
      <c r="AJ4577" s="6"/>
      <c r="AK4577" s="6"/>
      <c r="AL4577" s="6"/>
      <c r="AM4577" s="6"/>
      <c r="AN4577" s="6"/>
      <c r="AO4577" s="6"/>
      <c r="AP4577" s="6"/>
      <c r="AQ4577" s="6"/>
      <c r="AR4577" s="6"/>
    </row>
    <row r="4578">
      <c r="A4578" s="6"/>
      <c r="B4578" s="6"/>
      <c r="C4578" s="6"/>
      <c r="D4578" s="6"/>
      <c r="E4578" s="6"/>
      <c r="F4578" s="6" t="s">
        <v>96</v>
      </c>
      <c r="G4578" s="6"/>
      <c r="H4578" s="6" t="b">
        <v>0</v>
      </c>
      <c r="I4578" s="6" t="b">
        <v>0</v>
      </c>
      <c r="J4578" s="6" t="b">
        <v>0</v>
      </c>
      <c r="K4578" s="106"/>
      <c r="L4578" s="43"/>
      <c r="M4578" s="24"/>
      <c r="N4578" s="6"/>
      <c r="O4578" s="6" t="b">
        <v>0</v>
      </c>
      <c r="P4578" s="6"/>
      <c r="Q4578" s="6"/>
      <c r="R4578" s="6"/>
      <c r="S4578" s="6"/>
      <c r="T4578" s="6"/>
      <c r="U4578" s="6"/>
      <c r="V4578" s="6"/>
      <c r="W4578" s="6"/>
      <c r="X4578" s="6"/>
      <c r="Y4578" s="6"/>
      <c r="Z4578" s="43"/>
      <c r="AA4578" s="43"/>
      <c r="AB4578" s="43" t="s">
        <v>339</v>
      </c>
      <c r="AC4578" s="6" t="s">
        <v>339</v>
      </c>
      <c r="AD4578" s="6"/>
      <c r="AE4578" s="6"/>
      <c r="AF4578" s="6"/>
      <c r="AG4578" s="6"/>
      <c r="AH4578" s="6"/>
      <c r="AI4578" s="6"/>
      <c r="AJ4578" s="6"/>
      <c r="AK4578" s="6"/>
      <c r="AL4578" s="6"/>
      <c r="AM4578" s="6"/>
      <c r="AN4578" s="6"/>
      <c r="AO4578" s="6"/>
      <c r="AP4578" s="6"/>
      <c r="AQ4578" s="6"/>
      <c r="AR4578" s="6"/>
    </row>
    <row r="4579">
      <c r="A4579" s="6"/>
      <c r="B4579" s="6"/>
      <c r="C4579" s="6"/>
      <c r="D4579" s="6"/>
      <c r="E4579" s="6"/>
      <c r="F4579" s="6" t="s">
        <v>96</v>
      </c>
      <c r="G4579" s="6"/>
      <c r="H4579" s="6" t="b">
        <v>0</v>
      </c>
      <c r="I4579" s="6" t="b">
        <v>0</v>
      </c>
      <c r="J4579" s="6" t="b">
        <v>0</v>
      </c>
      <c r="K4579" s="106"/>
      <c r="L4579" s="43"/>
      <c r="M4579" s="24"/>
      <c r="N4579" s="6"/>
      <c r="O4579" s="6" t="b">
        <v>0</v>
      </c>
      <c r="P4579" s="6"/>
      <c r="Q4579" s="6"/>
      <c r="R4579" s="6"/>
      <c r="S4579" s="6"/>
      <c r="T4579" s="6"/>
      <c r="U4579" s="6"/>
      <c r="V4579" s="6"/>
      <c r="W4579" s="6"/>
      <c r="X4579" s="6"/>
      <c r="Y4579" s="6"/>
      <c r="Z4579" s="43"/>
      <c r="AA4579" s="43"/>
      <c r="AB4579" s="43" t="s">
        <v>339</v>
      </c>
      <c r="AC4579" s="6" t="s">
        <v>339</v>
      </c>
      <c r="AD4579" s="6"/>
      <c r="AE4579" s="6"/>
      <c r="AF4579" s="6"/>
      <c r="AG4579" s="6"/>
      <c r="AH4579" s="6"/>
      <c r="AI4579" s="6"/>
      <c r="AJ4579" s="6"/>
      <c r="AK4579" s="6"/>
      <c r="AL4579" s="6"/>
      <c r="AM4579" s="6"/>
      <c r="AN4579" s="6"/>
      <c r="AO4579" s="6"/>
      <c r="AP4579" s="6"/>
      <c r="AQ4579" s="6"/>
      <c r="AR4579" s="6"/>
    </row>
    <row r="4580">
      <c r="A4580" s="6"/>
      <c r="B4580" s="6"/>
      <c r="C4580" s="6"/>
      <c r="D4580" s="6"/>
      <c r="E4580" s="6"/>
      <c r="F4580" s="6" t="s">
        <v>96</v>
      </c>
      <c r="G4580" s="6"/>
      <c r="H4580" s="6" t="b">
        <v>0</v>
      </c>
      <c r="I4580" s="6" t="b">
        <v>0</v>
      </c>
      <c r="J4580" s="6" t="b">
        <v>0</v>
      </c>
      <c r="K4580" s="106"/>
      <c r="L4580" s="43"/>
      <c r="M4580" s="24"/>
      <c r="N4580" s="6"/>
      <c r="O4580" s="6" t="b">
        <v>0</v>
      </c>
      <c r="P4580" s="6"/>
      <c r="Q4580" s="6"/>
      <c r="R4580" s="6"/>
      <c r="S4580" s="6"/>
      <c r="T4580" s="6"/>
      <c r="U4580" s="6"/>
      <c r="V4580" s="6"/>
      <c r="W4580" s="6"/>
      <c r="X4580" s="6"/>
      <c r="Y4580" s="6"/>
      <c r="Z4580" s="43"/>
      <c r="AA4580" s="43"/>
      <c r="AB4580" s="43" t="s">
        <v>339</v>
      </c>
      <c r="AC4580" s="6" t="s">
        <v>339</v>
      </c>
      <c r="AD4580" s="6"/>
      <c r="AE4580" s="6"/>
      <c r="AF4580" s="6"/>
      <c r="AG4580" s="6"/>
      <c r="AH4580" s="6"/>
      <c r="AI4580" s="6"/>
      <c r="AJ4580" s="6"/>
      <c r="AK4580" s="6"/>
      <c r="AL4580" s="6"/>
      <c r="AM4580" s="6"/>
      <c r="AN4580" s="6"/>
      <c r="AO4580" s="6"/>
      <c r="AP4580" s="6"/>
      <c r="AQ4580" s="6"/>
      <c r="AR4580" s="6"/>
    </row>
    <row r="4581">
      <c r="A4581" s="6"/>
      <c r="B4581" s="6"/>
      <c r="C4581" s="6"/>
      <c r="D4581" s="6"/>
      <c r="E4581" s="6"/>
      <c r="F4581" s="6" t="s">
        <v>96</v>
      </c>
      <c r="G4581" s="6"/>
      <c r="H4581" s="6" t="b">
        <v>0</v>
      </c>
      <c r="I4581" s="6" t="b">
        <v>0</v>
      </c>
      <c r="J4581" s="6" t="b">
        <v>0</v>
      </c>
      <c r="K4581" s="106"/>
      <c r="L4581" s="43"/>
      <c r="M4581" s="24"/>
      <c r="N4581" s="6"/>
      <c r="O4581" s="6" t="b">
        <v>0</v>
      </c>
      <c r="P4581" s="6"/>
      <c r="Q4581" s="6"/>
      <c r="R4581" s="6"/>
      <c r="S4581" s="6"/>
      <c r="T4581" s="6"/>
      <c r="U4581" s="6"/>
      <c r="V4581" s="6"/>
      <c r="W4581" s="6"/>
      <c r="X4581" s="6"/>
      <c r="Y4581" s="6"/>
      <c r="Z4581" s="43"/>
      <c r="AA4581" s="43"/>
      <c r="AB4581" s="43" t="s">
        <v>339</v>
      </c>
      <c r="AC4581" s="6" t="s">
        <v>339</v>
      </c>
      <c r="AD4581" s="6"/>
      <c r="AE4581" s="6"/>
      <c r="AF4581" s="6"/>
      <c r="AG4581" s="6"/>
      <c r="AH4581" s="6"/>
      <c r="AI4581" s="6"/>
      <c r="AJ4581" s="6"/>
      <c r="AK4581" s="6"/>
      <c r="AL4581" s="6"/>
      <c r="AM4581" s="6"/>
      <c r="AN4581" s="6"/>
      <c r="AO4581" s="6"/>
      <c r="AP4581" s="6"/>
      <c r="AQ4581" s="6"/>
      <c r="AR4581" s="6"/>
    </row>
    <row r="4582">
      <c r="A4582" s="6"/>
      <c r="B4582" s="6"/>
      <c r="C4582" s="6"/>
      <c r="D4582" s="6"/>
      <c r="E4582" s="6"/>
      <c r="F4582" s="6" t="s">
        <v>96</v>
      </c>
      <c r="G4582" s="6"/>
      <c r="H4582" s="6" t="b">
        <v>0</v>
      </c>
      <c r="I4582" s="6" t="b">
        <v>0</v>
      </c>
      <c r="J4582" s="6" t="b">
        <v>0</v>
      </c>
      <c r="K4582" s="106"/>
      <c r="L4582" s="43"/>
      <c r="M4582" s="24"/>
      <c r="N4582" s="6"/>
      <c r="O4582" s="6" t="b">
        <v>0</v>
      </c>
      <c r="P4582" s="6"/>
      <c r="Q4582" s="6"/>
      <c r="R4582" s="6"/>
      <c r="S4582" s="6"/>
      <c r="T4582" s="6"/>
      <c r="U4582" s="6"/>
      <c r="V4582" s="6"/>
      <c r="W4582" s="6"/>
      <c r="X4582" s="6"/>
      <c r="Y4582" s="6"/>
      <c r="Z4582" s="43"/>
      <c r="AA4582" s="43"/>
      <c r="AB4582" s="43" t="s">
        <v>339</v>
      </c>
      <c r="AC4582" s="6" t="s">
        <v>339</v>
      </c>
      <c r="AD4582" s="6"/>
      <c r="AE4582" s="6"/>
      <c r="AF4582" s="6"/>
      <c r="AG4582" s="6"/>
      <c r="AH4582" s="6"/>
      <c r="AI4582" s="6"/>
      <c r="AJ4582" s="6"/>
      <c r="AK4582" s="6"/>
      <c r="AL4582" s="6"/>
      <c r="AM4582" s="6"/>
      <c r="AN4582" s="6"/>
      <c r="AO4582" s="6"/>
      <c r="AP4582" s="6"/>
      <c r="AQ4582" s="6"/>
      <c r="AR4582" s="6"/>
    </row>
    <row r="4583">
      <c r="A4583" s="6"/>
      <c r="B4583" s="6"/>
      <c r="C4583" s="6"/>
      <c r="D4583" s="6"/>
      <c r="E4583" s="6"/>
      <c r="F4583" s="6" t="s">
        <v>96</v>
      </c>
      <c r="G4583" s="6"/>
      <c r="H4583" s="6" t="b">
        <v>0</v>
      </c>
      <c r="I4583" s="6" t="b">
        <v>0</v>
      </c>
      <c r="J4583" s="6" t="b">
        <v>0</v>
      </c>
      <c r="K4583" s="106"/>
      <c r="L4583" s="43"/>
      <c r="M4583" s="24"/>
      <c r="N4583" s="6"/>
      <c r="O4583" s="6" t="b">
        <v>0</v>
      </c>
      <c r="P4583" s="6"/>
      <c r="Q4583" s="6"/>
      <c r="R4583" s="6"/>
      <c r="S4583" s="6"/>
      <c r="T4583" s="6"/>
      <c r="U4583" s="6"/>
      <c r="V4583" s="6"/>
      <c r="W4583" s="6"/>
      <c r="X4583" s="6"/>
      <c r="Y4583" s="6"/>
      <c r="Z4583" s="43"/>
      <c r="AA4583" s="43"/>
      <c r="AB4583" s="43" t="s">
        <v>339</v>
      </c>
      <c r="AC4583" s="6" t="s">
        <v>339</v>
      </c>
      <c r="AD4583" s="6"/>
      <c r="AE4583" s="6"/>
      <c r="AF4583" s="6"/>
      <c r="AG4583" s="6"/>
      <c r="AH4583" s="6"/>
      <c r="AI4583" s="6"/>
      <c r="AJ4583" s="6"/>
      <c r="AK4583" s="6"/>
      <c r="AL4583" s="6"/>
      <c r="AM4583" s="6"/>
      <c r="AN4583" s="6"/>
      <c r="AO4583" s="6"/>
      <c r="AP4583" s="6"/>
      <c r="AQ4583" s="6"/>
      <c r="AR4583" s="6"/>
    </row>
    <row r="4584">
      <c r="A4584" s="6"/>
      <c r="B4584" s="6"/>
      <c r="C4584" s="6"/>
      <c r="D4584" s="6"/>
      <c r="E4584" s="6"/>
      <c r="F4584" s="6" t="s">
        <v>96</v>
      </c>
      <c r="G4584" s="6"/>
      <c r="H4584" s="6" t="b">
        <v>0</v>
      </c>
      <c r="I4584" s="6" t="b">
        <v>0</v>
      </c>
      <c r="J4584" s="6" t="b">
        <v>0</v>
      </c>
      <c r="K4584" s="106"/>
      <c r="L4584" s="43"/>
      <c r="M4584" s="24"/>
      <c r="N4584" s="6"/>
      <c r="O4584" s="6" t="b">
        <v>0</v>
      </c>
      <c r="P4584" s="6"/>
      <c r="Q4584" s="6"/>
      <c r="R4584" s="6"/>
      <c r="S4584" s="6"/>
      <c r="T4584" s="6"/>
      <c r="U4584" s="6"/>
      <c r="V4584" s="6"/>
      <c r="W4584" s="6"/>
      <c r="X4584" s="6"/>
      <c r="Y4584" s="6"/>
      <c r="Z4584" s="43"/>
      <c r="AA4584" s="43"/>
      <c r="AB4584" s="43" t="s">
        <v>339</v>
      </c>
      <c r="AC4584" s="6" t="s">
        <v>339</v>
      </c>
      <c r="AD4584" s="6"/>
      <c r="AE4584" s="6"/>
      <c r="AF4584" s="6"/>
      <c r="AG4584" s="6"/>
      <c r="AH4584" s="6"/>
      <c r="AI4584" s="6"/>
      <c r="AJ4584" s="6"/>
      <c r="AK4584" s="6"/>
      <c r="AL4584" s="6"/>
      <c r="AM4584" s="6"/>
      <c r="AN4584" s="6"/>
      <c r="AO4584" s="6"/>
      <c r="AP4584" s="6"/>
      <c r="AQ4584" s="6"/>
      <c r="AR4584" s="6"/>
    </row>
    <row r="4585">
      <c r="A4585" s="6"/>
      <c r="B4585" s="6"/>
      <c r="C4585" s="6"/>
      <c r="D4585" s="6"/>
      <c r="E4585" s="6"/>
      <c r="F4585" s="6" t="s">
        <v>96</v>
      </c>
      <c r="G4585" s="6"/>
      <c r="H4585" s="6" t="b">
        <v>0</v>
      </c>
      <c r="I4585" s="6" t="b">
        <v>0</v>
      </c>
      <c r="J4585" s="6" t="b">
        <v>0</v>
      </c>
      <c r="K4585" s="106"/>
      <c r="L4585" s="43"/>
      <c r="M4585" s="24"/>
      <c r="N4585" s="6"/>
      <c r="O4585" s="6" t="b">
        <v>0</v>
      </c>
      <c r="P4585" s="6"/>
      <c r="Q4585" s="6"/>
      <c r="R4585" s="6"/>
      <c r="S4585" s="6"/>
      <c r="T4585" s="6"/>
      <c r="U4585" s="6"/>
      <c r="V4585" s="6"/>
      <c r="W4585" s="6"/>
      <c r="X4585" s="6"/>
      <c r="Y4585" s="6"/>
      <c r="Z4585" s="43"/>
      <c r="AA4585" s="43"/>
      <c r="AB4585" s="43" t="s">
        <v>339</v>
      </c>
      <c r="AC4585" s="6" t="s">
        <v>339</v>
      </c>
      <c r="AD4585" s="6"/>
      <c r="AE4585" s="6"/>
      <c r="AF4585" s="6"/>
      <c r="AG4585" s="6"/>
      <c r="AH4585" s="6"/>
      <c r="AI4585" s="6"/>
      <c r="AJ4585" s="6"/>
      <c r="AK4585" s="6"/>
      <c r="AL4585" s="6"/>
      <c r="AM4585" s="6"/>
      <c r="AN4585" s="6"/>
      <c r="AO4585" s="6"/>
      <c r="AP4585" s="6"/>
      <c r="AQ4585" s="6"/>
      <c r="AR4585" s="6"/>
    </row>
    <row r="4586">
      <c r="A4586" s="6"/>
      <c r="B4586" s="6"/>
      <c r="C4586" s="6"/>
      <c r="D4586" s="6"/>
      <c r="E4586" s="6"/>
      <c r="F4586" s="6" t="s">
        <v>96</v>
      </c>
      <c r="G4586" s="6"/>
      <c r="H4586" s="6" t="b">
        <v>0</v>
      </c>
      <c r="I4586" s="6" t="b">
        <v>0</v>
      </c>
      <c r="J4586" s="6" t="b">
        <v>0</v>
      </c>
      <c r="K4586" s="106"/>
      <c r="L4586" s="43"/>
      <c r="M4586" s="24"/>
      <c r="N4586" s="6"/>
      <c r="O4586" s="6" t="b">
        <v>0</v>
      </c>
      <c r="P4586" s="6"/>
      <c r="Q4586" s="6"/>
      <c r="R4586" s="6"/>
      <c r="S4586" s="6"/>
      <c r="T4586" s="6"/>
      <c r="U4586" s="6"/>
      <c r="V4586" s="6"/>
      <c r="W4586" s="6"/>
      <c r="X4586" s="6"/>
      <c r="Y4586" s="6"/>
      <c r="Z4586" s="43"/>
      <c r="AA4586" s="43"/>
      <c r="AB4586" s="43" t="s">
        <v>339</v>
      </c>
      <c r="AC4586" s="6" t="s">
        <v>339</v>
      </c>
      <c r="AD4586" s="6"/>
      <c r="AE4586" s="6"/>
      <c r="AF4586" s="6"/>
      <c r="AG4586" s="6"/>
      <c r="AH4586" s="6"/>
      <c r="AI4586" s="6"/>
      <c r="AJ4586" s="6"/>
      <c r="AK4586" s="6"/>
      <c r="AL4586" s="6"/>
      <c r="AM4586" s="6"/>
      <c r="AN4586" s="6"/>
      <c r="AO4586" s="6"/>
      <c r="AP4586" s="6"/>
      <c r="AQ4586" s="6"/>
      <c r="AR4586" s="6"/>
    </row>
    <row r="4587">
      <c r="A4587" s="6"/>
      <c r="B4587" s="6"/>
      <c r="C4587" s="6"/>
      <c r="D4587" s="6"/>
      <c r="E4587" s="6"/>
      <c r="F4587" s="6" t="s">
        <v>96</v>
      </c>
      <c r="G4587" s="6"/>
      <c r="H4587" s="6" t="b">
        <v>0</v>
      </c>
      <c r="I4587" s="6" t="b">
        <v>0</v>
      </c>
      <c r="J4587" s="6" t="b">
        <v>0</v>
      </c>
      <c r="K4587" s="106"/>
      <c r="L4587" s="43"/>
      <c r="M4587" s="24"/>
      <c r="N4587" s="6"/>
      <c r="O4587" s="6" t="b">
        <v>0</v>
      </c>
      <c r="P4587" s="6"/>
      <c r="Q4587" s="6"/>
      <c r="R4587" s="6"/>
      <c r="S4587" s="6"/>
      <c r="T4587" s="6"/>
      <c r="U4587" s="6"/>
      <c r="V4587" s="6"/>
      <c r="W4587" s="6"/>
      <c r="X4587" s="6"/>
      <c r="Y4587" s="6"/>
      <c r="Z4587" s="43"/>
      <c r="AA4587" s="43"/>
      <c r="AB4587" s="43" t="s">
        <v>339</v>
      </c>
      <c r="AC4587" s="6" t="s">
        <v>339</v>
      </c>
      <c r="AD4587" s="6"/>
      <c r="AE4587" s="6"/>
      <c r="AF4587" s="6"/>
      <c r="AG4587" s="6"/>
      <c r="AH4587" s="6"/>
      <c r="AI4587" s="6"/>
      <c r="AJ4587" s="6"/>
      <c r="AK4587" s="6"/>
      <c r="AL4587" s="6"/>
      <c r="AM4587" s="6"/>
      <c r="AN4587" s="6"/>
      <c r="AO4587" s="6"/>
      <c r="AP4587" s="6"/>
      <c r="AQ4587" s="6"/>
      <c r="AR4587" s="6"/>
    </row>
    <row r="4588">
      <c r="A4588" s="6"/>
      <c r="B4588" s="6"/>
      <c r="C4588" s="6"/>
      <c r="D4588" s="6"/>
      <c r="E4588" s="6"/>
      <c r="F4588" s="6" t="s">
        <v>96</v>
      </c>
      <c r="G4588" s="6"/>
      <c r="H4588" s="6" t="b">
        <v>0</v>
      </c>
      <c r="I4588" s="6" t="b">
        <v>0</v>
      </c>
      <c r="J4588" s="6" t="b">
        <v>0</v>
      </c>
      <c r="K4588" s="106"/>
      <c r="L4588" s="43"/>
      <c r="M4588" s="24"/>
      <c r="N4588" s="6"/>
      <c r="O4588" s="6" t="b">
        <v>0</v>
      </c>
      <c r="P4588" s="6"/>
      <c r="Q4588" s="6"/>
      <c r="R4588" s="6"/>
      <c r="S4588" s="6"/>
      <c r="T4588" s="6"/>
      <c r="U4588" s="6"/>
      <c r="V4588" s="6"/>
      <c r="W4588" s="6"/>
      <c r="X4588" s="6"/>
      <c r="Y4588" s="6"/>
      <c r="Z4588" s="43"/>
      <c r="AA4588" s="43"/>
      <c r="AB4588" s="43" t="s">
        <v>339</v>
      </c>
      <c r="AC4588" s="6" t="s">
        <v>339</v>
      </c>
      <c r="AD4588" s="6"/>
      <c r="AE4588" s="6"/>
      <c r="AF4588" s="6"/>
      <c r="AG4588" s="6"/>
      <c r="AH4588" s="6"/>
      <c r="AI4588" s="6"/>
      <c r="AJ4588" s="6"/>
      <c r="AK4588" s="6"/>
      <c r="AL4588" s="6"/>
      <c r="AM4588" s="6"/>
      <c r="AN4588" s="6"/>
      <c r="AO4588" s="6"/>
      <c r="AP4588" s="6"/>
      <c r="AQ4588" s="6"/>
      <c r="AR4588" s="6"/>
    </row>
    <row r="4589">
      <c r="A4589" s="6"/>
      <c r="B4589" s="6"/>
      <c r="C4589" s="6"/>
      <c r="D4589" s="6"/>
      <c r="E4589" s="6"/>
      <c r="F4589" s="6" t="s">
        <v>96</v>
      </c>
      <c r="G4589" s="6"/>
      <c r="H4589" s="6" t="b">
        <v>0</v>
      </c>
      <c r="I4589" s="6" t="b">
        <v>0</v>
      </c>
      <c r="J4589" s="6" t="b">
        <v>0</v>
      </c>
      <c r="K4589" s="106"/>
      <c r="L4589" s="43"/>
      <c r="M4589" s="24"/>
      <c r="N4589" s="6"/>
      <c r="O4589" s="6" t="b">
        <v>0</v>
      </c>
      <c r="P4589" s="6"/>
      <c r="Q4589" s="6"/>
      <c r="R4589" s="6"/>
      <c r="S4589" s="6"/>
      <c r="T4589" s="6"/>
      <c r="U4589" s="6"/>
      <c r="V4589" s="6"/>
      <c r="W4589" s="6"/>
      <c r="X4589" s="6"/>
      <c r="Y4589" s="6"/>
      <c r="Z4589" s="43"/>
      <c r="AA4589" s="43"/>
      <c r="AB4589" s="43" t="s">
        <v>339</v>
      </c>
      <c r="AC4589" s="6" t="s">
        <v>339</v>
      </c>
      <c r="AD4589" s="6"/>
      <c r="AE4589" s="6"/>
      <c r="AF4589" s="6"/>
      <c r="AG4589" s="6"/>
      <c r="AH4589" s="6"/>
      <c r="AI4589" s="6"/>
      <c r="AJ4589" s="6"/>
      <c r="AK4589" s="6"/>
      <c r="AL4589" s="6"/>
      <c r="AM4589" s="6"/>
      <c r="AN4589" s="6"/>
      <c r="AO4589" s="6"/>
      <c r="AP4589" s="6"/>
      <c r="AQ4589" s="6"/>
      <c r="AR4589" s="6"/>
    </row>
    <row r="4590">
      <c r="A4590" s="6"/>
      <c r="B4590" s="6"/>
      <c r="C4590" s="6"/>
      <c r="D4590" s="6"/>
      <c r="E4590" s="6"/>
      <c r="F4590" s="6" t="s">
        <v>96</v>
      </c>
      <c r="G4590" s="6"/>
      <c r="H4590" s="6" t="b">
        <v>0</v>
      </c>
      <c r="I4590" s="6" t="b">
        <v>0</v>
      </c>
      <c r="J4590" s="6" t="b">
        <v>0</v>
      </c>
      <c r="K4590" s="106"/>
      <c r="L4590" s="43"/>
      <c r="M4590" s="24"/>
      <c r="N4590" s="6"/>
      <c r="O4590" s="6" t="b">
        <v>0</v>
      </c>
      <c r="P4590" s="6"/>
      <c r="Q4590" s="6"/>
      <c r="R4590" s="6"/>
      <c r="S4590" s="6"/>
      <c r="T4590" s="6"/>
      <c r="U4590" s="6"/>
      <c r="V4590" s="6"/>
      <c r="W4590" s="6"/>
      <c r="X4590" s="6"/>
      <c r="Y4590" s="6"/>
      <c r="Z4590" s="43"/>
      <c r="AA4590" s="43"/>
      <c r="AB4590" s="43" t="s">
        <v>339</v>
      </c>
      <c r="AC4590" s="6" t="s">
        <v>339</v>
      </c>
      <c r="AD4590" s="6"/>
      <c r="AE4590" s="6"/>
      <c r="AF4590" s="6"/>
      <c r="AG4590" s="6"/>
      <c r="AH4590" s="6"/>
      <c r="AI4590" s="6"/>
      <c r="AJ4590" s="6"/>
      <c r="AK4590" s="6"/>
      <c r="AL4590" s="6"/>
      <c r="AM4590" s="6"/>
      <c r="AN4590" s="6"/>
      <c r="AO4590" s="6"/>
      <c r="AP4590" s="6"/>
      <c r="AQ4590" s="6"/>
      <c r="AR4590" s="6"/>
    </row>
    <row r="4591">
      <c r="A4591" s="6"/>
      <c r="B4591" s="6"/>
      <c r="C4591" s="6"/>
      <c r="D4591" s="6"/>
      <c r="E4591" s="6"/>
      <c r="F4591" s="6" t="s">
        <v>96</v>
      </c>
      <c r="G4591" s="6"/>
      <c r="H4591" s="6" t="b">
        <v>0</v>
      </c>
      <c r="I4591" s="6" t="b">
        <v>0</v>
      </c>
      <c r="J4591" s="6" t="b">
        <v>0</v>
      </c>
      <c r="K4591" s="106"/>
      <c r="L4591" s="43"/>
      <c r="M4591" s="24"/>
      <c r="N4591" s="6"/>
      <c r="O4591" s="6" t="b">
        <v>0</v>
      </c>
      <c r="P4591" s="6"/>
      <c r="Q4591" s="6"/>
      <c r="R4591" s="6"/>
      <c r="S4591" s="6"/>
      <c r="T4591" s="6"/>
      <c r="U4591" s="6"/>
      <c r="V4591" s="6"/>
      <c r="W4591" s="6"/>
      <c r="X4591" s="6"/>
      <c r="Y4591" s="6"/>
      <c r="Z4591" s="43"/>
      <c r="AA4591" s="43"/>
      <c r="AB4591" s="43" t="s">
        <v>339</v>
      </c>
      <c r="AC4591" s="6" t="s">
        <v>339</v>
      </c>
      <c r="AD4591" s="6"/>
      <c r="AE4591" s="6"/>
      <c r="AF4591" s="6"/>
      <c r="AG4591" s="6"/>
      <c r="AH4591" s="6"/>
      <c r="AI4591" s="6"/>
      <c r="AJ4591" s="6"/>
      <c r="AK4591" s="6"/>
      <c r="AL4591" s="6"/>
      <c r="AM4591" s="6"/>
      <c r="AN4591" s="6"/>
      <c r="AO4591" s="6"/>
      <c r="AP4591" s="6"/>
      <c r="AQ4591" s="6"/>
      <c r="AR4591" s="6"/>
    </row>
    <row r="4592">
      <c r="A4592" s="6"/>
      <c r="B4592" s="6"/>
      <c r="C4592" s="6"/>
      <c r="D4592" s="6"/>
      <c r="E4592" s="6"/>
      <c r="F4592" s="6" t="s">
        <v>96</v>
      </c>
      <c r="G4592" s="6"/>
      <c r="H4592" s="6" t="b">
        <v>0</v>
      </c>
      <c r="I4592" s="6" t="b">
        <v>0</v>
      </c>
      <c r="J4592" s="6" t="b">
        <v>0</v>
      </c>
      <c r="K4592" s="106"/>
      <c r="L4592" s="43"/>
      <c r="M4592" s="24"/>
      <c r="N4592" s="6"/>
      <c r="O4592" s="6" t="b">
        <v>0</v>
      </c>
      <c r="P4592" s="6"/>
      <c r="Q4592" s="6"/>
      <c r="R4592" s="6"/>
      <c r="S4592" s="6"/>
      <c r="T4592" s="6"/>
      <c r="U4592" s="6"/>
      <c r="V4592" s="6"/>
      <c r="W4592" s="6"/>
      <c r="X4592" s="6"/>
      <c r="Y4592" s="6"/>
      <c r="Z4592" s="43"/>
      <c r="AA4592" s="43"/>
      <c r="AB4592" s="43" t="s">
        <v>339</v>
      </c>
      <c r="AC4592" s="6" t="s">
        <v>339</v>
      </c>
      <c r="AD4592" s="6"/>
      <c r="AE4592" s="6"/>
      <c r="AF4592" s="6"/>
      <c r="AG4592" s="6"/>
      <c r="AH4592" s="6"/>
      <c r="AI4592" s="6"/>
      <c r="AJ4592" s="6"/>
      <c r="AK4592" s="6"/>
      <c r="AL4592" s="6"/>
      <c r="AM4592" s="6"/>
      <c r="AN4592" s="6"/>
      <c r="AO4592" s="6"/>
      <c r="AP4592" s="6"/>
      <c r="AQ4592" s="6"/>
      <c r="AR4592" s="6"/>
    </row>
    <row r="4593">
      <c r="A4593" s="6"/>
      <c r="B4593" s="6"/>
      <c r="C4593" s="6"/>
      <c r="D4593" s="6"/>
      <c r="E4593" s="6"/>
      <c r="F4593" s="6" t="s">
        <v>96</v>
      </c>
      <c r="G4593" s="6"/>
      <c r="H4593" s="6" t="b">
        <v>0</v>
      </c>
      <c r="I4593" s="6" t="b">
        <v>0</v>
      </c>
      <c r="J4593" s="6" t="b">
        <v>0</v>
      </c>
      <c r="K4593" s="106"/>
      <c r="L4593" s="43"/>
      <c r="M4593" s="24"/>
      <c r="N4593" s="6"/>
      <c r="O4593" s="6" t="b">
        <v>0</v>
      </c>
      <c r="P4593" s="6"/>
      <c r="Q4593" s="6"/>
      <c r="R4593" s="6"/>
      <c r="S4593" s="6"/>
      <c r="T4593" s="6"/>
      <c r="U4593" s="6"/>
      <c r="V4593" s="6"/>
      <c r="W4593" s="6"/>
      <c r="X4593" s="6"/>
      <c r="Y4593" s="6"/>
      <c r="Z4593" s="43"/>
      <c r="AA4593" s="43"/>
      <c r="AB4593" s="43" t="s">
        <v>339</v>
      </c>
      <c r="AC4593" s="6" t="s">
        <v>339</v>
      </c>
      <c r="AD4593" s="6"/>
      <c r="AE4593" s="6"/>
      <c r="AF4593" s="6"/>
      <c r="AG4593" s="6"/>
      <c r="AH4593" s="6"/>
      <c r="AI4593" s="6"/>
      <c r="AJ4593" s="6"/>
      <c r="AK4593" s="6"/>
      <c r="AL4593" s="6"/>
      <c r="AM4593" s="6"/>
      <c r="AN4593" s="6"/>
      <c r="AO4593" s="6"/>
      <c r="AP4593" s="6"/>
      <c r="AQ4593" s="6"/>
      <c r="AR4593" s="6"/>
    </row>
    <row r="4594">
      <c r="A4594" s="6"/>
      <c r="B4594" s="6"/>
      <c r="C4594" s="6"/>
      <c r="D4594" s="6"/>
      <c r="E4594" s="6"/>
      <c r="F4594" s="6" t="s">
        <v>96</v>
      </c>
      <c r="G4594" s="6"/>
      <c r="H4594" s="6" t="b">
        <v>0</v>
      </c>
      <c r="I4594" s="6" t="b">
        <v>0</v>
      </c>
      <c r="J4594" s="6" t="b">
        <v>0</v>
      </c>
      <c r="K4594" s="106"/>
      <c r="L4594" s="43"/>
      <c r="M4594" s="24"/>
      <c r="N4594" s="6"/>
      <c r="O4594" s="6" t="b">
        <v>0</v>
      </c>
      <c r="P4594" s="6"/>
      <c r="Q4594" s="6"/>
      <c r="R4594" s="6"/>
      <c r="S4594" s="6"/>
      <c r="T4594" s="6"/>
      <c r="U4594" s="6"/>
      <c r="V4594" s="6"/>
      <c r="W4594" s="6"/>
      <c r="X4594" s="6"/>
      <c r="Y4594" s="6"/>
      <c r="Z4594" s="43"/>
      <c r="AA4594" s="43"/>
      <c r="AB4594" s="43" t="s">
        <v>339</v>
      </c>
      <c r="AC4594" s="6" t="s">
        <v>339</v>
      </c>
      <c r="AD4594" s="6"/>
      <c r="AE4594" s="6"/>
      <c r="AF4594" s="6"/>
      <c r="AG4594" s="6"/>
      <c r="AH4594" s="6"/>
      <c r="AI4594" s="6"/>
      <c r="AJ4594" s="6"/>
      <c r="AK4594" s="6"/>
      <c r="AL4594" s="6"/>
      <c r="AM4594" s="6"/>
      <c r="AN4594" s="6"/>
      <c r="AO4594" s="6"/>
      <c r="AP4594" s="6"/>
      <c r="AQ4594" s="6"/>
      <c r="AR4594" s="6"/>
    </row>
    <row r="4595">
      <c r="A4595" s="6"/>
      <c r="B4595" s="6"/>
      <c r="C4595" s="6"/>
      <c r="D4595" s="6"/>
      <c r="E4595" s="6"/>
      <c r="F4595" s="6" t="s">
        <v>96</v>
      </c>
      <c r="G4595" s="6"/>
      <c r="H4595" s="6" t="b">
        <v>0</v>
      </c>
      <c r="I4595" s="6" t="b">
        <v>0</v>
      </c>
      <c r="J4595" s="6" t="b">
        <v>0</v>
      </c>
      <c r="K4595" s="106"/>
      <c r="L4595" s="43"/>
      <c r="M4595" s="24"/>
      <c r="N4595" s="6"/>
      <c r="O4595" s="6" t="b">
        <v>0</v>
      </c>
      <c r="P4595" s="6"/>
      <c r="Q4595" s="6"/>
      <c r="R4595" s="6"/>
      <c r="S4595" s="6"/>
      <c r="T4595" s="6"/>
      <c r="U4595" s="6"/>
      <c r="V4595" s="6"/>
      <c r="W4595" s="6"/>
      <c r="X4595" s="6"/>
      <c r="Y4595" s="6"/>
      <c r="Z4595" s="43"/>
      <c r="AA4595" s="43"/>
      <c r="AB4595" s="43" t="s">
        <v>339</v>
      </c>
      <c r="AC4595" s="6" t="s">
        <v>339</v>
      </c>
      <c r="AD4595" s="6"/>
      <c r="AE4595" s="6"/>
      <c r="AF4595" s="6"/>
      <c r="AG4595" s="6"/>
      <c r="AH4595" s="6"/>
      <c r="AI4595" s="6"/>
      <c r="AJ4595" s="6"/>
      <c r="AK4595" s="6"/>
      <c r="AL4595" s="6"/>
      <c r="AM4595" s="6"/>
      <c r="AN4595" s="6"/>
      <c r="AO4595" s="6"/>
      <c r="AP4595" s="6"/>
      <c r="AQ4595" s="6"/>
      <c r="AR4595" s="6"/>
    </row>
    <row r="4596">
      <c r="A4596" s="6"/>
      <c r="B4596" s="6"/>
      <c r="C4596" s="6"/>
      <c r="D4596" s="6"/>
      <c r="E4596" s="6"/>
      <c r="F4596" s="6" t="s">
        <v>96</v>
      </c>
      <c r="G4596" s="6"/>
      <c r="H4596" s="6" t="b">
        <v>0</v>
      </c>
      <c r="I4596" s="6" t="b">
        <v>0</v>
      </c>
      <c r="J4596" s="6" t="b">
        <v>0</v>
      </c>
      <c r="K4596" s="106"/>
      <c r="L4596" s="43"/>
      <c r="M4596" s="24"/>
      <c r="N4596" s="6"/>
      <c r="O4596" s="6" t="b">
        <v>0</v>
      </c>
      <c r="P4596" s="6"/>
      <c r="Q4596" s="6"/>
      <c r="R4596" s="6"/>
      <c r="S4596" s="6"/>
      <c r="T4596" s="6"/>
      <c r="U4596" s="6"/>
      <c r="V4596" s="6"/>
      <c r="W4596" s="6"/>
      <c r="X4596" s="6"/>
      <c r="Y4596" s="6"/>
      <c r="Z4596" s="43"/>
      <c r="AA4596" s="43"/>
      <c r="AB4596" s="43" t="s">
        <v>339</v>
      </c>
      <c r="AC4596" s="6" t="s">
        <v>339</v>
      </c>
      <c r="AD4596" s="6"/>
      <c r="AE4596" s="6"/>
      <c r="AF4596" s="6"/>
      <c r="AG4596" s="6"/>
      <c r="AH4596" s="6"/>
      <c r="AI4596" s="6"/>
      <c r="AJ4596" s="6"/>
      <c r="AK4596" s="6"/>
      <c r="AL4596" s="6"/>
      <c r="AM4596" s="6"/>
      <c r="AN4596" s="6"/>
      <c r="AO4596" s="6"/>
      <c r="AP4596" s="6"/>
      <c r="AQ4596" s="6"/>
      <c r="AR4596" s="6"/>
    </row>
    <row r="4597">
      <c r="A4597" s="6"/>
      <c r="B4597" s="6"/>
      <c r="C4597" s="6"/>
      <c r="D4597" s="6"/>
      <c r="E4597" s="6"/>
      <c r="F4597" s="6" t="s">
        <v>96</v>
      </c>
      <c r="G4597" s="6"/>
      <c r="H4597" s="6" t="b">
        <v>0</v>
      </c>
      <c r="I4597" s="6" t="b">
        <v>0</v>
      </c>
      <c r="J4597" s="6" t="b">
        <v>0</v>
      </c>
      <c r="K4597" s="106"/>
      <c r="L4597" s="43"/>
      <c r="M4597" s="24"/>
      <c r="N4597" s="6"/>
      <c r="O4597" s="6" t="b">
        <v>0</v>
      </c>
      <c r="P4597" s="6"/>
      <c r="Q4597" s="6"/>
      <c r="R4597" s="6"/>
      <c r="S4597" s="6"/>
      <c r="T4597" s="6"/>
      <c r="U4597" s="6"/>
      <c r="V4597" s="6"/>
      <c r="W4597" s="6"/>
      <c r="X4597" s="6"/>
      <c r="Y4597" s="6"/>
      <c r="Z4597" s="43"/>
      <c r="AA4597" s="43"/>
      <c r="AB4597" s="43" t="s">
        <v>339</v>
      </c>
      <c r="AC4597" s="6" t="s">
        <v>339</v>
      </c>
      <c r="AD4597" s="6"/>
      <c r="AE4597" s="6"/>
      <c r="AF4597" s="6"/>
      <c r="AG4597" s="6"/>
      <c r="AH4597" s="6"/>
      <c r="AI4597" s="6"/>
      <c r="AJ4597" s="6"/>
      <c r="AK4597" s="6"/>
      <c r="AL4597" s="6"/>
      <c r="AM4597" s="6"/>
      <c r="AN4597" s="6"/>
      <c r="AO4597" s="6"/>
      <c r="AP4597" s="6"/>
      <c r="AQ4597" s="6"/>
      <c r="AR4597" s="6"/>
    </row>
    <row r="4598">
      <c r="A4598" s="6"/>
      <c r="B4598" s="6"/>
      <c r="C4598" s="6"/>
      <c r="D4598" s="6"/>
      <c r="E4598" s="6"/>
      <c r="F4598" s="6" t="s">
        <v>96</v>
      </c>
      <c r="G4598" s="6"/>
      <c r="H4598" s="6" t="b">
        <v>0</v>
      </c>
      <c r="I4598" s="6" t="b">
        <v>0</v>
      </c>
      <c r="J4598" s="6" t="b">
        <v>0</v>
      </c>
      <c r="K4598" s="106"/>
      <c r="L4598" s="43"/>
      <c r="M4598" s="24"/>
      <c r="N4598" s="6"/>
      <c r="O4598" s="6" t="b">
        <v>0</v>
      </c>
      <c r="P4598" s="6"/>
      <c r="Q4598" s="6"/>
      <c r="R4598" s="6"/>
      <c r="S4598" s="6"/>
      <c r="T4598" s="6"/>
      <c r="U4598" s="6"/>
      <c r="V4598" s="6"/>
      <c r="W4598" s="6"/>
      <c r="X4598" s="6"/>
      <c r="Y4598" s="6"/>
      <c r="Z4598" s="43"/>
      <c r="AA4598" s="43"/>
      <c r="AB4598" s="43" t="s">
        <v>339</v>
      </c>
      <c r="AC4598" s="6" t="s">
        <v>339</v>
      </c>
      <c r="AD4598" s="6"/>
      <c r="AE4598" s="6"/>
      <c r="AF4598" s="6"/>
      <c r="AG4598" s="6"/>
      <c r="AH4598" s="6"/>
      <c r="AI4598" s="6"/>
      <c r="AJ4598" s="6"/>
      <c r="AK4598" s="6"/>
      <c r="AL4598" s="6"/>
      <c r="AM4598" s="6"/>
      <c r="AN4598" s="6"/>
      <c r="AO4598" s="6"/>
      <c r="AP4598" s="6"/>
      <c r="AQ4598" s="6"/>
      <c r="AR4598" s="6"/>
    </row>
    <row r="4599">
      <c r="A4599" s="6"/>
      <c r="B4599" s="6"/>
      <c r="C4599" s="6"/>
      <c r="D4599" s="6"/>
      <c r="E4599" s="6"/>
      <c r="F4599" s="6" t="s">
        <v>96</v>
      </c>
      <c r="G4599" s="6"/>
      <c r="H4599" s="6" t="b">
        <v>0</v>
      </c>
      <c r="I4599" s="6" t="b">
        <v>0</v>
      </c>
      <c r="J4599" s="6" t="b">
        <v>0</v>
      </c>
      <c r="K4599" s="106"/>
      <c r="L4599" s="43"/>
      <c r="M4599" s="24"/>
      <c r="N4599" s="6"/>
      <c r="O4599" s="6" t="b">
        <v>0</v>
      </c>
      <c r="P4599" s="6"/>
      <c r="Q4599" s="6"/>
      <c r="R4599" s="6"/>
      <c r="S4599" s="6"/>
      <c r="T4599" s="6"/>
      <c r="U4599" s="6"/>
      <c r="V4599" s="6"/>
      <c r="W4599" s="6"/>
      <c r="X4599" s="6"/>
      <c r="Y4599" s="6"/>
      <c r="Z4599" s="43"/>
      <c r="AA4599" s="43"/>
      <c r="AB4599" s="43" t="s">
        <v>339</v>
      </c>
      <c r="AC4599" s="6" t="s">
        <v>339</v>
      </c>
      <c r="AD4599" s="6"/>
      <c r="AE4599" s="6"/>
      <c r="AF4599" s="6"/>
      <c r="AG4599" s="6"/>
      <c r="AH4599" s="6"/>
      <c r="AI4599" s="6"/>
      <c r="AJ4599" s="6"/>
      <c r="AK4599" s="6"/>
      <c r="AL4599" s="6"/>
      <c r="AM4599" s="6"/>
      <c r="AN4599" s="6"/>
      <c r="AO4599" s="6"/>
      <c r="AP4599" s="6"/>
      <c r="AQ4599" s="6"/>
      <c r="AR4599" s="6"/>
    </row>
    <row r="4600">
      <c r="A4600" s="6"/>
      <c r="B4600" s="6"/>
      <c r="C4600" s="6"/>
      <c r="D4600" s="6"/>
      <c r="E4600" s="6"/>
      <c r="F4600" s="6" t="s">
        <v>96</v>
      </c>
      <c r="G4600" s="6"/>
      <c r="H4600" s="6" t="b">
        <v>0</v>
      </c>
      <c r="I4600" s="6" t="b">
        <v>0</v>
      </c>
      <c r="J4600" s="6" t="b">
        <v>0</v>
      </c>
      <c r="K4600" s="106"/>
      <c r="L4600" s="43"/>
      <c r="M4600" s="24"/>
      <c r="N4600" s="6"/>
      <c r="O4600" s="6" t="b">
        <v>0</v>
      </c>
      <c r="P4600" s="6"/>
      <c r="Q4600" s="6"/>
      <c r="R4600" s="6"/>
      <c r="S4600" s="6"/>
      <c r="T4600" s="6"/>
      <c r="U4600" s="6"/>
      <c r="V4600" s="6"/>
      <c r="W4600" s="6"/>
      <c r="X4600" s="6"/>
      <c r="Y4600" s="6"/>
      <c r="Z4600" s="43"/>
      <c r="AA4600" s="43"/>
      <c r="AB4600" s="43" t="s">
        <v>339</v>
      </c>
      <c r="AC4600" s="6" t="s">
        <v>339</v>
      </c>
      <c r="AD4600" s="6"/>
      <c r="AE4600" s="6"/>
      <c r="AF4600" s="6"/>
      <c r="AG4600" s="6"/>
      <c r="AH4600" s="6"/>
      <c r="AI4600" s="6"/>
      <c r="AJ4600" s="6"/>
      <c r="AK4600" s="6"/>
      <c r="AL4600" s="6"/>
      <c r="AM4600" s="6"/>
      <c r="AN4600" s="6"/>
      <c r="AO4600" s="6"/>
      <c r="AP4600" s="6"/>
      <c r="AQ4600" s="6"/>
      <c r="AR4600" s="6"/>
    </row>
    <row r="4601">
      <c r="A4601" s="6"/>
      <c r="B4601" s="6"/>
      <c r="C4601" s="6"/>
      <c r="D4601" s="6"/>
      <c r="E4601" s="6"/>
      <c r="F4601" s="6" t="s">
        <v>96</v>
      </c>
      <c r="G4601" s="6"/>
      <c r="H4601" s="6" t="b">
        <v>0</v>
      </c>
      <c r="I4601" s="6" t="b">
        <v>0</v>
      </c>
      <c r="J4601" s="6" t="b">
        <v>0</v>
      </c>
      <c r="K4601" s="106"/>
      <c r="L4601" s="43"/>
      <c r="M4601" s="24"/>
      <c r="N4601" s="6"/>
      <c r="O4601" s="6" t="b">
        <v>0</v>
      </c>
      <c r="P4601" s="6"/>
      <c r="Q4601" s="6"/>
      <c r="R4601" s="6"/>
      <c r="S4601" s="6"/>
      <c r="T4601" s="6"/>
      <c r="U4601" s="6"/>
      <c r="V4601" s="6"/>
      <c r="W4601" s="6"/>
      <c r="X4601" s="6"/>
      <c r="Y4601" s="6"/>
      <c r="Z4601" s="43"/>
      <c r="AA4601" s="43"/>
      <c r="AB4601" s="43" t="s">
        <v>339</v>
      </c>
      <c r="AC4601" s="6" t="s">
        <v>339</v>
      </c>
      <c r="AD4601" s="6"/>
      <c r="AE4601" s="6"/>
      <c r="AF4601" s="6"/>
      <c r="AG4601" s="6"/>
      <c r="AH4601" s="6"/>
      <c r="AI4601" s="6"/>
      <c r="AJ4601" s="6"/>
      <c r="AK4601" s="6"/>
      <c r="AL4601" s="6"/>
      <c r="AM4601" s="6"/>
      <c r="AN4601" s="6"/>
      <c r="AO4601" s="6"/>
      <c r="AP4601" s="6"/>
      <c r="AQ4601" s="6"/>
      <c r="AR4601" s="6"/>
    </row>
    <row r="4602">
      <c r="A4602" s="6"/>
      <c r="B4602" s="6"/>
      <c r="C4602" s="6"/>
      <c r="D4602" s="6"/>
      <c r="E4602" s="6"/>
      <c r="F4602" s="6" t="s">
        <v>96</v>
      </c>
      <c r="G4602" s="6"/>
      <c r="H4602" s="6" t="b">
        <v>0</v>
      </c>
      <c r="I4602" s="6" t="b">
        <v>0</v>
      </c>
      <c r="J4602" s="6" t="b">
        <v>0</v>
      </c>
      <c r="K4602" s="106"/>
      <c r="L4602" s="43"/>
      <c r="M4602" s="24"/>
      <c r="N4602" s="6"/>
      <c r="O4602" s="6" t="b">
        <v>0</v>
      </c>
      <c r="P4602" s="6"/>
      <c r="Q4602" s="6"/>
      <c r="R4602" s="6"/>
      <c r="S4602" s="6"/>
      <c r="T4602" s="6"/>
      <c r="U4602" s="6"/>
      <c r="V4602" s="6"/>
      <c r="W4602" s="6"/>
      <c r="X4602" s="6"/>
      <c r="Y4602" s="6"/>
      <c r="Z4602" s="43"/>
      <c r="AA4602" s="43"/>
      <c r="AB4602" s="43" t="s">
        <v>339</v>
      </c>
      <c r="AC4602" s="6" t="s">
        <v>339</v>
      </c>
      <c r="AD4602" s="6"/>
      <c r="AE4602" s="6"/>
      <c r="AF4602" s="6"/>
      <c r="AG4602" s="6"/>
      <c r="AH4602" s="6"/>
      <c r="AI4602" s="6"/>
      <c r="AJ4602" s="6"/>
      <c r="AK4602" s="6"/>
      <c r="AL4602" s="6"/>
      <c r="AM4602" s="6"/>
      <c r="AN4602" s="6"/>
      <c r="AO4602" s="6"/>
      <c r="AP4602" s="6"/>
      <c r="AQ4602" s="6"/>
      <c r="AR4602" s="6"/>
    </row>
    <row r="4603">
      <c r="A4603" s="6"/>
      <c r="B4603" s="6"/>
      <c r="C4603" s="6"/>
      <c r="D4603" s="6"/>
      <c r="E4603" s="6"/>
      <c r="F4603" s="6" t="s">
        <v>96</v>
      </c>
      <c r="G4603" s="6"/>
      <c r="H4603" s="6" t="b">
        <v>0</v>
      </c>
      <c r="I4603" s="6" t="b">
        <v>0</v>
      </c>
      <c r="J4603" s="6" t="b">
        <v>0</v>
      </c>
      <c r="K4603" s="106"/>
      <c r="L4603" s="43"/>
      <c r="M4603" s="24"/>
      <c r="N4603" s="6"/>
      <c r="O4603" s="6" t="b">
        <v>0</v>
      </c>
      <c r="P4603" s="6"/>
      <c r="Q4603" s="6"/>
      <c r="R4603" s="6"/>
      <c r="S4603" s="6"/>
      <c r="T4603" s="6"/>
      <c r="U4603" s="6"/>
      <c r="V4603" s="6"/>
      <c r="W4603" s="6"/>
      <c r="X4603" s="6"/>
      <c r="Y4603" s="6"/>
      <c r="Z4603" s="43"/>
      <c r="AA4603" s="43"/>
      <c r="AB4603" s="43" t="s">
        <v>339</v>
      </c>
      <c r="AC4603" s="6" t="s">
        <v>339</v>
      </c>
      <c r="AD4603" s="6"/>
      <c r="AE4603" s="6"/>
      <c r="AF4603" s="6"/>
      <c r="AG4603" s="6"/>
      <c r="AH4603" s="6"/>
      <c r="AI4603" s="6"/>
      <c r="AJ4603" s="6"/>
      <c r="AK4603" s="6"/>
      <c r="AL4603" s="6"/>
      <c r="AM4603" s="6"/>
      <c r="AN4603" s="6"/>
      <c r="AO4603" s="6"/>
      <c r="AP4603" s="6"/>
      <c r="AQ4603" s="6"/>
      <c r="AR4603" s="6"/>
    </row>
    <row r="4604">
      <c r="A4604" s="6"/>
      <c r="B4604" s="6"/>
      <c r="C4604" s="6"/>
      <c r="D4604" s="6"/>
      <c r="E4604" s="6"/>
      <c r="F4604" s="6" t="s">
        <v>96</v>
      </c>
      <c r="G4604" s="6"/>
      <c r="H4604" s="6" t="b">
        <v>0</v>
      </c>
      <c r="I4604" s="6" t="b">
        <v>0</v>
      </c>
      <c r="J4604" s="6" t="b">
        <v>0</v>
      </c>
      <c r="K4604" s="106"/>
      <c r="L4604" s="43"/>
      <c r="M4604" s="24"/>
      <c r="N4604" s="6"/>
      <c r="O4604" s="6" t="b">
        <v>0</v>
      </c>
      <c r="P4604" s="6"/>
      <c r="Q4604" s="6"/>
      <c r="R4604" s="6"/>
      <c r="S4604" s="6"/>
      <c r="T4604" s="6"/>
      <c r="U4604" s="6"/>
      <c r="V4604" s="6"/>
      <c r="W4604" s="6"/>
      <c r="X4604" s="6"/>
      <c r="Y4604" s="6"/>
      <c r="Z4604" s="43"/>
      <c r="AA4604" s="43"/>
      <c r="AB4604" s="43" t="s">
        <v>339</v>
      </c>
      <c r="AC4604" s="6" t="s">
        <v>339</v>
      </c>
      <c r="AD4604" s="6"/>
      <c r="AE4604" s="6"/>
      <c r="AF4604" s="6"/>
      <c r="AG4604" s="6"/>
      <c r="AH4604" s="6"/>
      <c r="AI4604" s="6"/>
      <c r="AJ4604" s="6"/>
      <c r="AK4604" s="6"/>
      <c r="AL4604" s="6"/>
      <c r="AM4604" s="6"/>
      <c r="AN4604" s="6"/>
      <c r="AO4604" s="6"/>
      <c r="AP4604" s="6"/>
      <c r="AQ4604" s="6"/>
      <c r="AR4604" s="6"/>
    </row>
    <row r="4605">
      <c r="A4605" s="6"/>
      <c r="B4605" s="6"/>
      <c r="C4605" s="6"/>
      <c r="D4605" s="6"/>
      <c r="E4605" s="6"/>
      <c r="F4605" s="6" t="s">
        <v>96</v>
      </c>
      <c r="G4605" s="6"/>
      <c r="H4605" s="6" t="b">
        <v>0</v>
      </c>
      <c r="I4605" s="6" t="b">
        <v>0</v>
      </c>
      <c r="J4605" s="6" t="b">
        <v>0</v>
      </c>
      <c r="K4605" s="106"/>
      <c r="L4605" s="43"/>
      <c r="M4605" s="24"/>
      <c r="N4605" s="6"/>
      <c r="O4605" s="6" t="b">
        <v>0</v>
      </c>
      <c r="P4605" s="6"/>
      <c r="Q4605" s="6"/>
      <c r="R4605" s="6"/>
      <c r="S4605" s="6"/>
      <c r="T4605" s="6"/>
      <c r="U4605" s="6"/>
      <c r="V4605" s="6"/>
      <c r="W4605" s="6"/>
      <c r="X4605" s="6"/>
      <c r="Y4605" s="6"/>
      <c r="Z4605" s="43"/>
      <c r="AA4605" s="43"/>
      <c r="AB4605" s="43" t="s">
        <v>339</v>
      </c>
      <c r="AC4605" s="6" t="s">
        <v>339</v>
      </c>
      <c r="AD4605" s="6"/>
      <c r="AE4605" s="6"/>
      <c r="AF4605" s="6"/>
      <c r="AG4605" s="6"/>
      <c r="AH4605" s="6"/>
      <c r="AI4605" s="6"/>
      <c r="AJ4605" s="6"/>
      <c r="AK4605" s="6"/>
      <c r="AL4605" s="6"/>
      <c r="AM4605" s="6"/>
      <c r="AN4605" s="6"/>
      <c r="AO4605" s="6"/>
      <c r="AP4605" s="6"/>
      <c r="AQ4605" s="6"/>
      <c r="AR4605" s="6"/>
    </row>
    <row r="4606">
      <c r="A4606" s="6"/>
      <c r="B4606" s="6"/>
      <c r="C4606" s="6"/>
      <c r="D4606" s="6"/>
      <c r="E4606" s="6"/>
      <c r="F4606" s="6" t="s">
        <v>96</v>
      </c>
      <c r="G4606" s="6"/>
      <c r="H4606" s="6" t="b">
        <v>0</v>
      </c>
      <c r="I4606" s="6" t="b">
        <v>0</v>
      </c>
      <c r="J4606" s="6" t="b">
        <v>0</v>
      </c>
      <c r="K4606" s="106"/>
      <c r="L4606" s="43"/>
      <c r="M4606" s="24"/>
      <c r="N4606" s="6"/>
      <c r="O4606" s="6" t="b">
        <v>0</v>
      </c>
      <c r="P4606" s="6"/>
      <c r="Q4606" s="6"/>
      <c r="R4606" s="6"/>
      <c r="S4606" s="6"/>
      <c r="T4606" s="6"/>
      <c r="U4606" s="6"/>
      <c r="V4606" s="6"/>
      <c r="W4606" s="6"/>
      <c r="X4606" s="6"/>
      <c r="Y4606" s="6"/>
      <c r="Z4606" s="43"/>
      <c r="AA4606" s="43"/>
      <c r="AB4606" s="43" t="s">
        <v>339</v>
      </c>
      <c r="AC4606" s="6" t="s">
        <v>339</v>
      </c>
      <c r="AD4606" s="6"/>
      <c r="AE4606" s="6"/>
      <c r="AF4606" s="6"/>
      <c r="AG4606" s="6"/>
      <c r="AH4606" s="6"/>
      <c r="AI4606" s="6"/>
      <c r="AJ4606" s="6"/>
      <c r="AK4606" s="6"/>
      <c r="AL4606" s="6"/>
      <c r="AM4606" s="6"/>
      <c r="AN4606" s="6"/>
      <c r="AO4606" s="6"/>
      <c r="AP4606" s="6"/>
      <c r="AQ4606" s="6"/>
      <c r="AR4606" s="6"/>
    </row>
    <row r="4607">
      <c r="A4607" s="6"/>
      <c r="B4607" s="6"/>
      <c r="C4607" s="6"/>
      <c r="D4607" s="6"/>
      <c r="E4607" s="6"/>
      <c r="F4607" s="6" t="s">
        <v>96</v>
      </c>
      <c r="G4607" s="6"/>
      <c r="H4607" s="6" t="b">
        <v>0</v>
      </c>
      <c r="I4607" s="6" t="b">
        <v>0</v>
      </c>
      <c r="J4607" s="6" t="b">
        <v>0</v>
      </c>
      <c r="K4607" s="106"/>
      <c r="L4607" s="43"/>
      <c r="M4607" s="24"/>
      <c r="N4607" s="6"/>
      <c r="O4607" s="6" t="b">
        <v>0</v>
      </c>
      <c r="P4607" s="6"/>
      <c r="Q4607" s="6"/>
      <c r="R4607" s="6"/>
      <c r="S4607" s="6"/>
      <c r="T4607" s="6"/>
      <c r="U4607" s="6"/>
      <c r="V4607" s="6"/>
      <c r="W4607" s="6"/>
      <c r="X4607" s="6"/>
      <c r="Y4607" s="6"/>
      <c r="Z4607" s="43"/>
      <c r="AA4607" s="43"/>
      <c r="AB4607" s="43" t="s">
        <v>339</v>
      </c>
      <c r="AC4607" s="6" t="s">
        <v>339</v>
      </c>
      <c r="AD4607" s="6"/>
      <c r="AE4607" s="6"/>
      <c r="AF4607" s="6"/>
      <c r="AG4607" s="6"/>
      <c r="AH4607" s="6"/>
      <c r="AI4607" s="6"/>
      <c r="AJ4607" s="6"/>
      <c r="AK4607" s="6"/>
      <c r="AL4607" s="6"/>
      <c r="AM4607" s="6"/>
      <c r="AN4607" s="6"/>
      <c r="AO4607" s="6"/>
      <c r="AP4607" s="6"/>
      <c r="AQ4607" s="6"/>
      <c r="AR4607" s="6"/>
    </row>
    <row r="4608">
      <c r="A4608" s="6"/>
      <c r="B4608" s="6"/>
      <c r="C4608" s="6"/>
      <c r="D4608" s="6"/>
      <c r="E4608" s="6"/>
      <c r="F4608" s="6" t="s">
        <v>96</v>
      </c>
      <c r="G4608" s="6"/>
      <c r="H4608" s="6" t="b">
        <v>0</v>
      </c>
      <c r="I4608" s="6" t="b">
        <v>0</v>
      </c>
      <c r="J4608" s="6" t="b">
        <v>0</v>
      </c>
      <c r="K4608" s="106"/>
      <c r="L4608" s="43"/>
      <c r="M4608" s="24"/>
      <c r="N4608" s="6"/>
      <c r="O4608" s="6" t="b">
        <v>0</v>
      </c>
      <c r="P4608" s="6"/>
      <c r="Q4608" s="6"/>
      <c r="R4608" s="6"/>
      <c r="S4608" s="6"/>
      <c r="T4608" s="6"/>
      <c r="U4608" s="6"/>
      <c r="V4608" s="6"/>
      <c r="W4608" s="6"/>
      <c r="X4608" s="6"/>
      <c r="Y4608" s="6"/>
      <c r="Z4608" s="43"/>
      <c r="AA4608" s="43"/>
      <c r="AB4608" s="43" t="s">
        <v>339</v>
      </c>
      <c r="AC4608" s="6" t="s">
        <v>339</v>
      </c>
      <c r="AD4608" s="6"/>
      <c r="AE4608" s="6"/>
      <c r="AF4608" s="6"/>
      <c r="AG4608" s="6"/>
      <c r="AH4608" s="6"/>
      <c r="AI4608" s="6"/>
      <c r="AJ4608" s="6"/>
      <c r="AK4608" s="6"/>
      <c r="AL4608" s="6"/>
      <c r="AM4608" s="6"/>
      <c r="AN4608" s="6"/>
      <c r="AO4608" s="6"/>
      <c r="AP4608" s="6"/>
      <c r="AQ4608" s="6"/>
      <c r="AR4608" s="6"/>
    </row>
    <row r="4609">
      <c r="A4609" s="6"/>
      <c r="B4609" s="6"/>
      <c r="C4609" s="6"/>
      <c r="D4609" s="6"/>
      <c r="E4609" s="6"/>
      <c r="F4609" s="6" t="s">
        <v>96</v>
      </c>
      <c r="G4609" s="6"/>
      <c r="H4609" s="6" t="b">
        <v>0</v>
      </c>
      <c r="I4609" s="6" t="b">
        <v>0</v>
      </c>
      <c r="J4609" s="6" t="b">
        <v>0</v>
      </c>
      <c r="K4609" s="106"/>
      <c r="L4609" s="43"/>
      <c r="M4609" s="24"/>
      <c r="N4609" s="6"/>
      <c r="O4609" s="6" t="b">
        <v>0</v>
      </c>
      <c r="P4609" s="6"/>
      <c r="Q4609" s="6"/>
      <c r="R4609" s="6"/>
      <c r="S4609" s="6"/>
      <c r="T4609" s="6"/>
      <c r="U4609" s="6"/>
      <c r="V4609" s="6"/>
      <c r="W4609" s="6"/>
      <c r="X4609" s="6"/>
      <c r="Y4609" s="6"/>
      <c r="Z4609" s="43"/>
      <c r="AA4609" s="43"/>
      <c r="AB4609" s="43" t="s">
        <v>339</v>
      </c>
      <c r="AC4609" s="6" t="s">
        <v>339</v>
      </c>
      <c r="AD4609" s="6"/>
      <c r="AE4609" s="6"/>
      <c r="AF4609" s="6"/>
      <c r="AG4609" s="6"/>
      <c r="AH4609" s="6"/>
      <c r="AI4609" s="6"/>
      <c r="AJ4609" s="6"/>
      <c r="AK4609" s="6"/>
      <c r="AL4609" s="6"/>
      <c r="AM4609" s="6"/>
      <c r="AN4609" s="6"/>
      <c r="AO4609" s="6"/>
      <c r="AP4609" s="6"/>
      <c r="AQ4609" s="6"/>
      <c r="AR4609" s="6"/>
    </row>
    <row r="4610">
      <c r="A4610" s="6"/>
      <c r="B4610" s="6"/>
      <c r="C4610" s="6"/>
      <c r="D4610" s="6"/>
      <c r="E4610" s="6"/>
      <c r="F4610" s="6" t="s">
        <v>96</v>
      </c>
      <c r="G4610" s="6"/>
      <c r="H4610" s="6" t="b">
        <v>0</v>
      </c>
      <c r="I4610" s="6" t="b">
        <v>0</v>
      </c>
      <c r="J4610" s="6" t="b">
        <v>0</v>
      </c>
      <c r="K4610" s="106"/>
      <c r="L4610" s="43"/>
      <c r="M4610" s="24"/>
      <c r="N4610" s="6"/>
      <c r="O4610" s="6" t="b">
        <v>0</v>
      </c>
      <c r="P4610" s="6"/>
      <c r="Q4610" s="6"/>
      <c r="R4610" s="6"/>
      <c r="S4610" s="6"/>
      <c r="T4610" s="6"/>
      <c r="U4610" s="6"/>
      <c r="V4610" s="6"/>
      <c r="W4610" s="6"/>
      <c r="X4610" s="6"/>
      <c r="Y4610" s="6"/>
      <c r="Z4610" s="43"/>
      <c r="AA4610" s="43"/>
      <c r="AB4610" s="43" t="s">
        <v>339</v>
      </c>
      <c r="AC4610" s="6" t="s">
        <v>339</v>
      </c>
      <c r="AD4610" s="6"/>
      <c r="AE4610" s="6"/>
      <c r="AF4610" s="6"/>
      <c r="AG4610" s="6"/>
      <c r="AH4610" s="6"/>
      <c r="AI4610" s="6"/>
      <c r="AJ4610" s="6"/>
      <c r="AK4610" s="6"/>
      <c r="AL4610" s="6"/>
      <c r="AM4610" s="6"/>
      <c r="AN4610" s="6"/>
      <c r="AO4610" s="6"/>
      <c r="AP4610" s="6"/>
      <c r="AQ4610" s="6"/>
      <c r="AR4610" s="6"/>
    </row>
    <row r="4611">
      <c r="A4611" s="6"/>
      <c r="B4611" s="6"/>
      <c r="C4611" s="6"/>
      <c r="D4611" s="6"/>
      <c r="E4611" s="6"/>
      <c r="F4611" s="6" t="s">
        <v>96</v>
      </c>
      <c r="G4611" s="6"/>
      <c r="H4611" s="6" t="b">
        <v>0</v>
      </c>
      <c r="I4611" s="6" t="b">
        <v>0</v>
      </c>
      <c r="J4611" s="6" t="b">
        <v>0</v>
      </c>
      <c r="K4611" s="106"/>
      <c r="L4611" s="43"/>
      <c r="M4611" s="24"/>
      <c r="N4611" s="6"/>
      <c r="O4611" s="6" t="b">
        <v>0</v>
      </c>
      <c r="P4611" s="6"/>
      <c r="Q4611" s="6"/>
      <c r="R4611" s="6"/>
      <c r="S4611" s="6"/>
      <c r="T4611" s="6"/>
      <c r="U4611" s="6"/>
      <c r="V4611" s="6"/>
      <c r="W4611" s="6"/>
      <c r="X4611" s="6"/>
      <c r="Y4611" s="6"/>
      <c r="Z4611" s="43"/>
      <c r="AA4611" s="43"/>
      <c r="AB4611" s="43" t="s">
        <v>339</v>
      </c>
      <c r="AC4611" s="6" t="s">
        <v>339</v>
      </c>
      <c r="AD4611" s="6"/>
      <c r="AE4611" s="6"/>
      <c r="AF4611" s="6"/>
      <c r="AG4611" s="6"/>
      <c r="AH4611" s="6"/>
      <c r="AI4611" s="6"/>
      <c r="AJ4611" s="6"/>
      <c r="AK4611" s="6"/>
      <c r="AL4611" s="6"/>
      <c r="AM4611" s="6"/>
      <c r="AN4611" s="6"/>
      <c r="AO4611" s="6"/>
      <c r="AP4611" s="6"/>
      <c r="AQ4611" s="6"/>
      <c r="AR4611" s="6"/>
    </row>
    <row r="4612">
      <c r="A4612" s="6"/>
      <c r="B4612" s="6"/>
      <c r="C4612" s="6"/>
      <c r="D4612" s="6"/>
      <c r="E4612" s="6"/>
      <c r="F4612" s="6" t="s">
        <v>96</v>
      </c>
      <c r="G4612" s="6"/>
      <c r="H4612" s="6" t="b">
        <v>0</v>
      </c>
      <c r="I4612" s="6" t="b">
        <v>0</v>
      </c>
      <c r="J4612" s="6" t="b">
        <v>0</v>
      </c>
      <c r="K4612" s="106"/>
      <c r="L4612" s="43"/>
      <c r="M4612" s="24"/>
      <c r="N4612" s="6"/>
      <c r="O4612" s="6" t="b">
        <v>0</v>
      </c>
      <c r="P4612" s="6"/>
      <c r="Q4612" s="6"/>
      <c r="R4612" s="6"/>
      <c r="S4612" s="6"/>
      <c r="T4612" s="6"/>
      <c r="U4612" s="6"/>
      <c r="V4612" s="6"/>
      <c r="W4612" s="6"/>
      <c r="X4612" s="6"/>
      <c r="Y4612" s="6"/>
      <c r="Z4612" s="43"/>
      <c r="AA4612" s="43"/>
      <c r="AB4612" s="43" t="s">
        <v>339</v>
      </c>
      <c r="AC4612" s="6" t="s">
        <v>339</v>
      </c>
      <c r="AD4612" s="6"/>
      <c r="AE4612" s="6"/>
      <c r="AF4612" s="6"/>
      <c r="AG4612" s="6"/>
      <c r="AH4612" s="6"/>
      <c r="AI4612" s="6"/>
      <c r="AJ4612" s="6"/>
      <c r="AK4612" s="6"/>
      <c r="AL4612" s="6"/>
      <c r="AM4612" s="6"/>
      <c r="AN4612" s="6"/>
      <c r="AO4612" s="6"/>
      <c r="AP4612" s="6"/>
      <c r="AQ4612" s="6"/>
      <c r="AR4612" s="6"/>
    </row>
    <row r="4613">
      <c r="A4613" s="6"/>
      <c r="B4613" s="6"/>
      <c r="C4613" s="6"/>
      <c r="D4613" s="6"/>
      <c r="E4613" s="6"/>
      <c r="F4613" s="6" t="s">
        <v>96</v>
      </c>
      <c r="G4613" s="6"/>
      <c r="H4613" s="6" t="b">
        <v>0</v>
      </c>
      <c r="I4613" s="6" t="b">
        <v>0</v>
      </c>
      <c r="J4613" s="6" t="b">
        <v>0</v>
      </c>
      <c r="K4613" s="106"/>
      <c r="L4613" s="43"/>
      <c r="M4613" s="24"/>
      <c r="N4613" s="6"/>
      <c r="O4613" s="6" t="b">
        <v>0</v>
      </c>
      <c r="P4613" s="6"/>
      <c r="Q4613" s="6"/>
      <c r="R4613" s="6"/>
      <c r="S4613" s="6"/>
      <c r="T4613" s="6"/>
      <c r="U4613" s="6"/>
      <c r="V4613" s="6"/>
      <c r="W4613" s="6"/>
      <c r="X4613" s="6"/>
      <c r="Y4613" s="6"/>
      <c r="Z4613" s="43"/>
      <c r="AA4613" s="43"/>
      <c r="AB4613" s="43" t="s">
        <v>339</v>
      </c>
      <c r="AC4613" s="6" t="s">
        <v>339</v>
      </c>
      <c r="AD4613" s="6"/>
      <c r="AE4613" s="6"/>
      <c r="AF4613" s="6"/>
      <c r="AG4613" s="6"/>
      <c r="AH4613" s="6"/>
      <c r="AI4613" s="6"/>
      <c r="AJ4613" s="6"/>
      <c r="AK4613" s="6"/>
      <c r="AL4613" s="6"/>
      <c r="AM4613" s="6"/>
      <c r="AN4613" s="6"/>
      <c r="AO4613" s="6"/>
      <c r="AP4613" s="6"/>
      <c r="AQ4613" s="6"/>
      <c r="AR4613" s="6"/>
    </row>
    <row r="4614">
      <c r="A4614" s="6"/>
      <c r="B4614" s="6"/>
      <c r="C4614" s="6"/>
      <c r="D4614" s="6"/>
      <c r="E4614" s="6"/>
      <c r="F4614" s="6" t="s">
        <v>96</v>
      </c>
      <c r="G4614" s="6"/>
      <c r="H4614" s="6" t="b">
        <v>0</v>
      </c>
      <c r="I4614" s="6" t="b">
        <v>0</v>
      </c>
      <c r="J4614" s="6" t="b">
        <v>0</v>
      </c>
      <c r="K4614" s="106"/>
      <c r="L4614" s="43"/>
      <c r="M4614" s="24"/>
      <c r="N4614" s="6"/>
      <c r="O4614" s="6" t="b">
        <v>0</v>
      </c>
      <c r="P4614" s="6"/>
      <c r="Q4614" s="6"/>
      <c r="R4614" s="6"/>
      <c r="S4614" s="6"/>
      <c r="T4614" s="6"/>
      <c r="U4614" s="6"/>
      <c r="V4614" s="6"/>
      <c r="W4614" s="6"/>
      <c r="X4614" s="6"/>
      <c r="Y4614" s="6"/>
      <c r="Z4614" s="43"/>
      <c r="AA4614" s="43"/>
      <c r="AB4614" s="43" t="s">
        <v>339</v>
      </c>
      <c r="AC4614" s="6" t="s">
        <v>339</v>
      </c>
      <c r="AD4614" s="6"/>
      <c r="AE4614" s="6"/>
      <c r="AF4614" s="6"/>
      <c r="AG4614" s="6"/>
      <c r="AH4614" s="6"/>
      <c r="AI4614" s="6"/>
      <c r="AJ4614" s="6"/>
      <c r="AK4614" s="6"/>
      <c r="AL4614" s="6"/>
      <c r="AM4614" s="6"/>
      <c r="AN4614" s="6"/>
      <c r="AO4614" s="6"/>
      <c r="AP4614" s="6"/>
      <c r="AQ4614" s="6"/>
      <c r="AR4614" s="6"/>
    </row>
    <row r="4615">
      <c r="A4615" s="6"/>
      <c r="B4615" s="6"/>
      <c r="C4615" s="6"/>
      <c r="D4615" s="6"/>
      <c r="E4615" s="6"/>
      <c r="F4615" s="6" t="s">
        <v>96</v>
      </c>
      <c r="G4615" s="6"/>
      <c r="H4615" s="6" t="b">
        <v>0</v>
      </c>
      <c r="I4615" s="6" t="b">
        <v>0</v>
      </c>
      <c r="J4615" s="6" t="b">
        <v>0</v>
      </c>
      <c r="K4615" s="106"/>
      <c r="L4615" s="43"/>
      <c r="M4615" s="24"/>
      <c r="N4615" s="6"/>
      <c r="O4615" s="6" t="b">
        <v>0</v>
      </c>
      <c r="P4615" s="6"/>
      <c r="Q4615" s="6"/>
      <c r="R4615" s="6"/>
      <c r="S4615" s="6"/>
      <c r="T4615" s="6"/>
      <c r="U4615" s="6"/>
      <c r="V4615" s="6"/>
      <c r="W4615" s="6"/>
      <c r="X4615" s="6"/>
      <c r="Y4615" s="6"/>
      <c r="Z4615" s="43"/>
      <c r="AA4615" s="43"/>
      <c r="AB4615" s="43" t="s">
        <v>339</v>
      </c>
      <c r="AC4615" s="6" t="s">
        <v>339</v>
      </c>
      <c r="AD4615" s="6"/>
      <c r="AE4615" s="6"/>
      <c r="AF4615" s="6"/>
      <c r="AG4615" s="6"/>
      <c r="AH4615" s="6"/>
      <c r="AI4615" s="6"/>
      <c r="AJ4615" s="6"/>
      <c r="AK4615" s="6"/>
      <c r="AL4615" s="6"/>
      <c r="AM4615" s="6"/>
      <c r="AN4615" s="6"/>
      <c r="AO4615" s="6"/>
      <c r="AP4615" s="6"/>
      <c r="AQ4615" s="6"/>
      <c r="AR4615" s="6"/>
    </row>
    <row r="4616">
      <c r="A4616" s="6"/>
      <c r="B4616" s="6"/>
      <c r="C4616" s="6"/>
      <c r="D4616" s="6"/>
      <c r="E4616" s="6"/>
      <c r="F4616" s="6" t="s">
        <v>96</v>
      </c>
      <c r="G4616" s="6"/>
      <c r="H4616" s="6" t="b">
        <v>0</v>
      </c>
      <c r="I4616" s="6" t="b">
        <v>0</v>
      </c>
      <c r="J4616" s="6" t="b">
        <v>0</v>
      </c>
      <c r="K4616" s="106"/>
      <c r="L4616" s="43"/>
      <c r="M4616" s="24"/>
      <c r="N4616" s="6"/>
      <c r="O4616" s="6" t="b">
        <v>0</v>
      </c>
      <c r="P4616" s="6"/>
      <c r="Q4616" s="6"/>
      <c r="R4616" s="6"/>
      <c r="S4616" s="6"/>
      <c r="T4616" s="6"/>
      <c r="U4616" s="6"/>
      <c r="V4616" s="6"/>
      <c r="W4616" s="6"/>
      <c r="X4616" s="6"/>
      <c r="Y4616" s="6"/>
      <c r="Z4616" s="43"/>
      <c r="AA4616" s="43"/>
      <c r="AB4616" s="43" t="s">
        <v>339</v>
      </c>
      <c r="AC4616" s="6" t="s">
        <v>339</v>
      </c>
      <c r="AD4616" s="6"/>
      <c r="AE4616" s="6"/>
      <c r="AF4616" s="6"/>
      <c r="AG4616" s="6"/>
      <c r="AH4616" s="6"/>
      <c r="AI4616" s="6"/>
      <c r="AJ4616" s="6"/>
      <c r="AK4616" s="6"/>
      <c r="AL4616" s="6"/>
      <c r="AM4616" s="6"/>
      <c r="AN4616" s="6"/>
      <c r="AO4616" s="6"/>
      <c r="AP4616" s="6"/>
      <c r="AQ4616" s="6"/>
      <c r="AR4616" s="6"/>
    </row>
    <row r="4617">
      <c r="A4617" s="6"/>
      <c r="B4617" s="6"/>
      <c r="C4617" s="6"/>
      <c r="D4617" s="6"/>
      <c r="E4617" s="6"/>
      <c r="F4617" s="6" t="s">
        <v>96</v>
      </c>
      <c r="G4617" s="6"/>
      <c r="H4617" s="6" t="b">
        <v>0</v>
      </c>
      <c r="I4617" s="6" t="b">
        <v>0</v>
      </c>
      <c r="J4617" s="6" t="b">
        <v>0</v>
      </c>
      <c r="K4617" s="106"/>
      <c r="L4617" s="43"/>
      <c r="M4617" s="24"/>
      <c r="N4617" s="6"/>
      <c r="O4617" s="6" t="b">
        <v>0</v>
      </c>
      <c r="P4617" s="6"/>
      <c r="Q4617" s="6"/>
      <c r="R4617" s="6"/>
      <c r="S4617" s="6"/>
      <c r="T4617" s="6"/>
      <c r="U4617" s="6"/>
      <c r="V4617" s="6"/>
      <c r="W4617" s="6"/>
      <c r="X4617" s="6"/>
      <c r="Y4617" s="6"/>
      <c r="Z4617" s="43"/>
      <c r="AA4617" s="43"/>
      <c r="AB4617" s="43" t="s">
        <v>339</v>
      </c>
      <c r="AC4617" s="6" t="s">
        <v>339</v>
      </c>
      <c r="AD4617" s="6"/>
      <c r="AE4617" s="6"/>
      <c r="AF4617" s="6"/>
      <c r="AG4617" s="6"/>
      <c r="AH4617" s="6"/>
      <c r="AI4617" s="6"/>
      <c r="AJ4617" s="6"/>
      <c r="AK4617" s="6"/>
      <c r="AL4617" s="6"/>
      <c r="AM4617" s="6"/>
      <c r="AN4617" s="6"/>
      <c r="AO4617" s="6"/>
      <c r="AP4617" s="6"/>
      <c r="AQ4617" s="6"/>
      <c r="AR4617" s="6"/>
    </row>
    <row r="4618">
      <c r="A4618" s="6"/>
      <c r="B4618" s="6"/>
      <c r="C4618" s="6"/>
      <c r="D4618" s="6"/>
      <c r="E4618" s="6"/>
      <c r="F4618" s="6" t="s">
        <v>96</v>
      </c>
      <c r="G4618" s="6"/>
      <c r="H4618" s="6" t="b">
        <v>0</v>
      </c>
      <c r="I4618" s="6" t="b">
        <v>0</v>
      </c>
      <c r="J4618" s="6" t="b">
        <v>0</v>
      </c>
      <c r="K4618" s="106"/>
      <c r="L4618" s="43"/>
      <c r="M4618" s="24"/>
      <c r="N4618" s="6"/>
      <c r="O4618" s="6" t="b">
        <v>0</v>
      </c>
      <c r="P4618" s="6"/>
      <c r="Q4618" s="6"/>
      <c r="R4618" s="6"/>
      <c r="S4618" s="6"/>
      <c r="T4618" s="6"/>
      <c r="U4618" s="6"/>
      <c r="V4618" s="6"/>
      <c r="W4618" s="6"/>
      <c r="X4618" s="6"/>
      <c r="Y4618" s="6"/>
      <c r="Z4618" s="43"/>
      <c r="AA4618" s="43"/>
      <c r="AB4618" s="43" t="s">
        <v>339</v>
      </c>
      <c r="AC4618" s="6" t="s">
        <v>339</v>
      </c>
      <c r="AD4618" s="6"/>
      <c r="AE4618" s="6"/>
      <c r="AF4618" s="6"/>
      <c r="AG4618" s="6"/>
      <c r="AH4618" s="6"/>
      <c r="AI4618" s="6"/>
      <c r="AJ4618" s="6"/>
      <c r="AK4618" s="6"/>
      <c r="AL4618" s="6"/>
      <c r="AM4618" s="6"/>
      <c r="AN4618" s="6"/>
      <c r="AO4618" s="6"/>
      <c r="AP4618" s="6"/>
      <c r="AQ4618" s="6"/>
      <c r="AR4618" s="6"/>
    </row>
    <row r="4619">
      <c r="A4619" s="6"/>
      <c r="B4619" s="6"/>
      <c r="C4619" s="6"/>
      <c r="D4619" s="6"/>
      <c r="E4619" s="6"/>
      <c r="F4619" s="6" t="s">
        <v>96</v>
      </c>
      <c r="G4619" s="6"/>
      <c r="H4619" s="6" t="b">
        <v>0</v>
      </c>
      <c r="I4619" s="6" t="b">
        <v>0</v>
      </c>
      <c r="J4619" s="6" t="b">
        <v>0</v>
      </c>
      <c r="K4619" s="106"/>
      <c r="L4619" s="43"/>
      <c r="M4619" s="24"/>
      <c r="N4619" s="6"/>
      <c r="O4619" s="6" t="b">
        <v>0</v>
      </c>
      <c r="P4619" s="6"/>
      <c r="Q4619" s="6"/>
      <c r="R4619" s="6"/>
      <c r="S4619" s="6"/>
      <c r="T4619" s="6"/>
      <c r="U4619" s="6"/>
      <c r="V4619" s="6"/>
      <c r="W4619" s="6"/>
      <c r="X4619" s="6"/>
      <c r="Y4619" s="6"/>
      <c r="Z4619" s="43"/>
      <c r="AA4619" s="43"/>
      <c r="AB4619" s="43" t="s">
        <v>339</v>
      </c>
      <c r="AC4619" s="6" t="s">
        <v>339</v>
      </c>
      <c r="AD4619" s="6"/>
      <c r="AE4619" s="6"/>
      <c r="AF4619" s="6"/>
      <c r="AG4619" s="6"/>
      <c r="AH4619" s="6"/>
      <c r="AI4619" s="6"/>
      <c r="AJ4619" s="6"/>
      <c r="AK4619" s="6"/>
      <c r="AL4619" s="6"/>
      <c r="AM4619" s="6"/>
      <c r="AN4619" s="6"/>
      <c r="AO4619" s="6"/>
      <c r="AP4619" s="6"/>
      <c r="AQ4619" s="6"/>
      <c r="AR4619" s="6"/>
    </row>
    <row r="4620">
      <c r="A4620" s="6"/>
      <c r="B4620" s="6"/>
      <c r="C4620" s="6"/>
      <c r="D4620" s="6"/>
      <c r="E4620" s="6"/>
      <c r="F4620" s="6" t="s">
        <v>96</v>
      </c>
      <c r="G4620" s="6"/>
      <c r="H4620" s="6" t="b">
        <v>0</v>
      </c>
      <c r="I4620" s="6" t="b">
        <v>0</v>
      </c>
      <c r="J4620" s="6" t="b">
        <v>0</v>
      </c>
      <c r="K4620" s="106"/>
      <c r="L4620" s="43"/>
      <c r="M4620" s="24"/>
      <c r="N4620" s="6"/>
      <c r="O4620" s="6" t="b">
        <v>0</v>
      </c>
      <c r="P4620" s="6"/>
      <c r="Q4620" s="6"/>
      <c r="R4620" s="6"/>
      <c r="S4620" s="6"/>
      <c r="T4620" s="6"/>
      <c r="U4620" s="6"/>
      <c r="V4620" s="6"/>
      <c r="W4620" s="6"/>
      <c r="X4620" s="6"/>
      <c r="Y4620" s="6"/>
      <c r="Z4620" s="43"/>
      <c r="AA4620" s="43"/>
      <c r="AB4620" s="43" t="s">
        <v>339</v>
      </c>
      <c r="AC4620" s="6" t="s">
        <v>339</v>
      </c>
      <c r="AD4620" s="6"/>
      <c r="AE4620" s="6"/>
      <c r="AF4620" s="6"/>
      <c r="AG4620" s="6"/>
      <c r="AH4620" s="6"/>
      <c r="AI4620" s="6"/>
      <c r="AJ4620" s="6"/>
      <c r="AK4620" s="6"/>
      <c r="AL4620" s="6"/>
      <c r="AM4620" s="6"/>
      <c r="AN4620" s="6"/>
      <c r="AO4620" s="6"/>
      <c r="AP4620" s="6"/>
      <c r="AQ4620" s="6"/>
      <c r="AR4620" s="6"/>
    </row>
    <row r="4621">
      <c r="A4621" s="6"/>
      <c r="B4621" s="6"/>
      <c r="C4621" s="6"/>
      <c r="D4621" s="6"/>
      <c r="E4621" s="6"/>
      <c r="F4621" s="6" t="s">
        <v>96</v>
      </c>
      <c r="G4621" s="6"/>
      <c r="H4621" s="6" t="b">
        <v>0</v>
      </c>
      <c r="I4621" s="6" t="b">
        <v>0</v>
      </c>
      <c r="J4621" s="6" t="b">
        <v>0</v>
      </c>
      <c r="K4621" s="106"/>
      <c r="L4621" s="43"/>
      <c r="M4621" s="24"/>
      <c r="N4621" s="6"/>
      <c r="O4621" s="6" t="b">
        <v>0</v>
      </c>
      <c r="P4621" s="6"/>
      <c r="Q4621" s="6"/>
      <c r="R4621" s="6"/>
      <c r="S4621" s="6"/>
      <c r="T4621" s="6"/>
      <c r="U4621" s="6"/>
      <c r="V4621" s="6"/>
      <c r="W4621" s="6"/>
      <c r="X4621" s="6"/>
      <c r="Y4621" s="6"/>
      <c r="Z4621" s="43"/>
      <c r="AA4621" s="43"/>
      <c r="AB4621" s="43" t="s">
        <v>339</v>
      </c>
      <c r="AC4621" s="6" t="s">
        <v>339</v>
      </c>
      <c r="AD4621" s="6"/>
      <c r="AE4621" s="6"/>
      <c r="AF4621" s="6"/>
      <c r="AG4621" s="6"/>
      <c r="AH4621" s="6"/>
      <c r="AI4621" s="6"/>
      <c r="AJ4621" s="6"/>
      <c r="AK4621" s="6"/>
      <c r="AL4621" s="6"/>
      <c r="AM4621" s="6"/>
      <c r="AN4621" s="6"/>
      <c r="AO4621" s="6"/>
      <c r="AP4621" s="6"/>
      <c r="AQ4621" s="6"/>
      <c r="AR4621" s="6"/>
    </row>
    <row r="4622">
      <c r="A4622" s="6"/>
      <c r="B4622" s="6"/>
      <c r="C4622" s="6"/>
      <c r="D4622" s="6"/>
      <c r="E4622" s="6"/>
      <c r="F4622" s="6" t="s">
        <v>96</v>
      </c>
      <c r="G4622" s="6"/>
      <c r="H4622" s="6" t="b">
        <v>0</v>
      </c>
      <c r="I4622" s="6" t="b">
        <v>0</v>
      </c>
      <c r="J4622" s="6" t="b">
        <v>0</v>
      </c>
      <c r="K4622" s="106"/>
      <c r="L4622" s="43"/>
      <c r="M4622" s="24"/>
      <c r="N4622" s="6"/>
      <c r="O4622" s="6" t="b">
        <v>0</v>
      </c>
      <c r="P4622" s="6"/>
      <c r="Q4622" s="6"/>
      <c r="R4622" s="6"/>
      <c r="S4622" s="6"/>
      <c r="T4622" s="6"/>
      <c r="U4622" s="6"/>
      <c r="V4622" s="6"/>
      <c r="W4622" s="6"/>
      <c r="X4622" s="6"/>
      <c r="Y4622" s="6"/>
      <c r="Z4622" s="43"/>
      <c r="AA4622" s="43"/>
      <c r="AB4622" s="43" t="s">
        <v>339</v>
      </c>
      <c r="AC4622" s="6" t="s">
        <v>339</v>
      </c>
      <c r="AD4622" s="6"/>
      <c r="AE4622" s="6"/>
      <c r="AF4622" s="6"/>
      <c r="AG4622" s="6"/>
      <c r="AH4622" s="6"/>
      <c r="AI4622" s="6"/>
      <c r="AJ4622" s="6"/>
      <c r="AK4622" s="6"/>
      <c r="AL4622" s="6"/>
      <c r="AM4622" s="6"/>
      <c r="AN4622" s="6"/>
      <c r="AO4622" s="6"/>
      <c r="AP4622" s="6"/>
      <c r="AQ4622" s="6"/>
      <c r="AR4622" s="6"/>
    </row>
    <row r="4623">
      <c r="A4623" s="6"/>
      <c r="B4623" s="6"/>
      <c r="C4623" s="6"/>
      <c r="D4623" s="6"/>
      <c r="E4623" s="6"/>
      <c r="F4623" s="6" t="s">
        <v>96</v>
      </c>
      <c r="G4623" s="6"/>
      <c r="H4623" s="6" t="b">
        <v>0</v>
      </c>
      <c r="I4623" s="6" t="b">
        <v>0</v>
      </c>
      <c r="J4623" s="6" t="b">
        <v>0</v>
      </c>
      <c r="K4623" s="106"/>
      <c r="L4623" s="43"/>
      <c r="M4623" s="24"/>
      <c r="N4623" s="6"/>
      <c r="O4623" s="6" t="b">
        <v>0</v>
      </c>
      <c r="P4623" s="6"/>
      <c r="Q4623" s="6"/>
      <c r="R4623" s="6"/>
      <c r="S4623" s="6"/>
      <c r="T4623" s="6"/>
      <c r="U4623" s="6"/>
      <c r="V4623" s="6"/>
      <c r="W4623" s="6"/>
      <c r="X4623" s="6"/>
      <c r="Y4623" s="6"/>
      <c r="Z4623" s="43"/>
      <c r="AA4623" s="43"/>
      <c r="AB4623" s="43" t="s">
        <v>339</v>
      </c>
      <c r="AC4623" s="6" t="s">
        <v>339</v>
      </c>
      <c r="AD4623" s="6"/>
      <c r="AE4623" s="6"/>
      <c r="AF4623" s="6"/>
      <c r="AG4623" s="6"/>
      <c r="AH4623" s="6"/>
      <c r="AI4623" s="6"/>
      <c r="AJ4623" s="6"/>
      <c r="AK4623" s="6"/>
      <c r="AL4623" s="6"/>
      <c r="AM4623" s="6"/>
      <c r="AN4623" s="6"/>
      <c r="AO4623" s="6"/>
      <c r="AP4623" s="6"/>
      <c r="AQ4623" s="6"/>
      <c r="AR4623" s="6"/>
    </row>
    <row r="4624">
      <c r="A4624" s="6"/>
      <c r="B4624" s="6"/>
      <c r="C4624" s="6"/>
      <c r="D4624" s="6"/>
      <c r="E4624" s="6"/>
      <c r="F4624" s="6" t="s">
        <v>96</v>
      </c>
      <c r="G4624" s="6"/>
      <c r="H4624" s="6" t="b">
        <v>0</v>
      </c>
      <c r="I4624" s="6" t="b">
        <v>0</v>
      </c>
      <c r="J4624" s="6" t="b">
        <v>0</v>
      </c>
      <c r="K4624" s="106"/>
      <c r="L4624" s="43"/>
      <c r="M4624" s="24"/>
      <c r="N4624" s="6"/>
      <c r="O4624" s="6" t="b">
        <v>0</v>
      </c>
      <c r="P4624" s="6"/>
      <c r="Q4624" s="6"/>
      <c r="R4624" s="6"/>
      <c r="S4624" s="6"/>
      <c r="T4624" s="6"/>
      <c r="U4624" s="6"/>
      <c r="V4624" s="6"/>
      <c r="W4624" s="6"/>
      <c r="X4624" s="6"/>
      <c r="Y4624" s="6"/>
      <c r="Z4624" s="43"/>
      <c r="AA4624" s="43"/>
      <c r="AB4624" s="43" t="s">
        <v>339</v>
      </c>
      <c r="AC4624" s="6" t="s">
        <v>339</v>
      </c>
      <c r="AD4624" s="6"/>
      <c r="AE4624" s="6"/>
      <c r="AF4624" s="6"/>
      <c r="AG4624" s="6"/>
      <c r="AH4624" s="6"/>
      <c r="AI4624" s="6"/>
      <c r="AJ4624" s="6"/>
      <c r="AK4624" s="6"/>
      <c r="AL4624" s="6"/>
      <c r="AM4624" s="6"/>
      <c r="AN4624" s="6"/>
      <c r="AO4624" s="6"/>
      <c r="AP4624" s="6"/>
      <c r="AQ4624" s="6"/>
      <c r="AR4624" s="6"/>
    </row>
    <row r="4625">
      <c r="A4625" s="6"/>
      <c r="B4625" s="6"/>
      <c r="C4625" s="6"/>
      <c r="D4625" s="6"/>
      <c r="E4625" s="6"/>
      <c r="F4625" s="6" t="s">
        <v>96</v>
      </c>
      <c r="G4625" s="6"/>
      <c r="H4625" s="6" t="b">
        <v>0</v>
      </c>
      <c r="I4625" s="6" t="b">
        <v>0</v>
      </c>
      <c r="J4625" s="6" t="b">
        <v>0</v>
      </c>
      <c r="K4625" s="106"/>
      <c r="L4625" s="43"/>
      <c r="M4625" s="24"/>
      <c r="N4625" s="6"/>
      <c r="O4625" s="6" t="b">
        <v>0</v>
      </c>
      <c r="P4625" s="6"/>
      <c r="Q4625" s="6"/>
      <c r="R4625" s="6"/>
      <c r="S4625" s="6"/>
      <c r="T4625" s="6"/>
      <c r="U4625" s="6"/>
      <c r="V4625" s="6"/>
      <c r="W4625" s="6"/>
      <c r="X4625" s="6"/>
      <c r="Y4625" s="6"/>
      <c r="Z4625" s="43"/>
      <c r="AA4625" s="43"/>
      <c r="AB4625" s="43" t="s">
        <v>339</v>
      </c>
      <c r="AC4625" s="6" t="s">
        <v>339</v>
      </c>
      <c r="AD4625" s="6"/>
      <c r="AE4625" s="6"/>
      <c r="AF4625" s="6"/>
      <c r="AG4625" s="6"/>
      <c r="AH4625" s="6"/>
      <c r="AI4625" s="6"/>
      <c r="AJ4625" s="6"/>
      <c r="AK4625" s="6"/>
      <c r="AL4625" s="6"/>
      <c r="AM4625" s="6"/>
      <c r="AN4625" s="6"/>
      <c r="AO4625" s="6"/>
      <c r="AP4625" s="6"/>
      <c r="AQ4625" s="6"/>
      <c r="AR4625" s="6"/>
    </row>
    <row r="4626">
      <c r="A4626" s="6"/>
      <c r="B4626" s="6"/>
      <c r="C4626" s="6"/>
      <c r="D4626" s="6"/>
      <c r="E4626" s="6"/>
      <c r="F4626" s="6" t="s">
        <v>96</v>
      </c>
      <c r="G4626" s="6"/>
      <c r="H4626" s="6" t="b">
        <v>0</v>
      </c>
      <c r="I4626" s="6" t="b">
        <v>0</v>
      </c>
      <c r="J4626" s="6" t="b">
        <v>0</v>
      </c>
      <c r="K4626" s="106"/>
      <c r="L4626" s="43"/>
      <c r="M4626" s="24"/>
      <c r="N4626" s="6"/>
      <c r="O4626" s="6" t="b">
        <v>0</v>
      </c>
      <c r="P4626" s="6"/>
      <c r="Q4626" s="6"/>
      <c r="R4626" s="6"/>
      <c r="S4626" s="6"/>
      <c r="T4626" s="6"/>
      <c r="U4626" s="6"/>
      <c r="V4626" s="6"/>
      <c r="W4626" s="6"/>
      <c r="X4626" s="6"/>
      <c r="Y4626" s="6"/>
      <c r="Z4626" s="43"/>
      <c r="AA4626" s="43"/>
      <c r="AB4626" s="43" t="s">
        <v>339</v>
      </c>
      <c r="AC4626" s="6" t="s">
        <v>339</v>
      </c>
      <c r="AD4626" s="6"/>
      <c r="AE4626" s="6"/>
      <c r="AF4626" s="6"/>
      <c r="AG4626" s="6"/>
      <c r="AH4626" s="6"/>
      <c r="AI4626" s="6"/>
      <c r="AJ4626" s="6"/>
      <c r="AK4626" s="6"/>
      <c r="AL4626" s="6"/>
      <c r="AM4626" s="6"/>
      <c r="AN4626" s="6"/>
      <c r="AO4626" s="6"/>
      <c r="AP4626" s="6"/>
      <c r="AQ4626" s="6"/>
      <c r="AR4626" s="6"/>
    </row>
    <row r="4627">
      <c r="A4627" s="6"/>
      <c r="B4627" s="6"/>
      <c r="C4627" s="6"/>
      <c r="D4627" s="6"/>
      <c r="E4627" s="6"/>
      <c r="F4627" s="6" t="s">
        <v>96</v>
      </c>
      <c r="G4627" s="6"/>
      <c r="H4627" s="6" t="b">
        <v>0</v>
      </c>
      <c r="I4627" s="6" t="b">
        <v>0</v>
      </c>
      <c r="J4627" s="6" t="b">
        <v>0</v>
      </c>
      <c r="K4627" s="106"/>
      <c r="L4627" s="43"/>
      <c r="M4627" s="24"/>
      <c r="N4627" s="6"/>
      <c r="O4627" s="6" t="b">
        <v>0</v>
      </c>
      <c r="P4627" s="6"/>
      <c r="Q4627" s="6"/>
      <c r="R4627" s="6"/>
      <c r="S4627" s="6"/>
      <c r="T4627" s="6"/>
      <c r="U4627" s="6"/>
      <c r="V4627" s="6"/>
      <c r="W4627" s="6"/>
      <c r="X4627" s="6"/>
      <c r="Y4627" s="6"/>
      <c r="Z4627" s="43"/>
      <c r="AA4627" s="43"/>
      <c r="AB4627" s="43" t="s">
        <v>339</v>
      </c>
      <c r="AC4627" s="6" t="s">
        <v>339</v>
      </c>
      <c r="AD4627" s="6"/>
      <c r="AE4627" s="6"/>
      <c r="AF4627" s="6"/>
      <c r="AG4627" s="6"/>
      <c r="AH4627" s="6"/>
      <c r="AI4627" s="6"/>
      <c r="AJ4627" s="6"/>
      <c r="AK4627" s="6"/>
      <c r="AL4627" s="6"/>
      <c r="AM4627" s="6"/>
      <c r="AN4627" s="6"/>
      <c r="AO4627" s="6"/>
      <c r="AP4627" s="6"/>
      <c r="AQ4627" s="6"/>
      <c r="AR4627" s="6"/>
    </row>
    <row r="4628">
      <c r="A4628" s="6"/>
      <c r="B4628" s="6"/>
      <c r="C4628" s="6"/>
      <c r="D4628" s="6"/>
      <c r="E4628" s="6"/>
      <c r="F4628" s="6" t="s">
        <v>96</v>
      </c>
      <c r="G4628" s="6"/>
      <c r="H4628" s="6" t="b">
        <v>0</v>
      </c>
      <c r="I4628" s="6" t="b">
        <v>0</v>
      </c>
      <c r="J4628" s="6" t="b">
        <v>0</v>
      </c>
      <c r="K4628" s="106"/>
      <c r="L4628" s="43"/>
      <c r="M4628" s="24"/>
      <c r="N4628" s="6"/>
      <c r="O4628" s="6" t="b">
        <v>0</v>
      </c>
      <c r="P4628" s="6"/>
      <c r="Q4628" s="6"/>
      <c r="R4628" s="6"/>
      <c r="S4628" s="6"/>
      <c r="T4628" s="6"/>
      <c r="U4628" s="6"/>
      <c r="V4628" s="6"/>
      <c r="W4628" s="6"/>
      <c r="X4628" s="6"/>
      <c r="Y4628" s="6"/>
      <c r="Z4628" s="43"/>
      <c r="AA4628" s="43"/>
      <c r="AB4628" s="43" t="s">
        <v>339</v>
      </c>
      <c r="AC4628" s="6" t="s">
        <v>339</v>
      </c>
      <c r="AD4628" s="6"/>
      <c r="AE4628" s="6"/>
      <c r="AF4628" s="6"/>
      <c r="AG4628" s="6"/>
      <c r="AH4628" s="6"/>
      <c r="AI4628" s="6"/>
      <c r="AJ4628" s="6"/>
      <c r="AK4628" s="6"/>
      <c r="AL4628" s="6"/>
      <c r="AM4628" s="6"/>
      <c r="AN4628" s="6"/>
      <c r="AO4628" s="6"/>
      <c r="AP4628" s="6"/>
      <c r="AQ4628" s="6"/>
      <c r="AR4628" s="6"/>
    </row>
    <row r="4629">
      <c r="A4629" s="6"/>
      <c r="B4629" s="6"/>
      <c r="C4629" s="6"/>
      <c r="D4629" s="6"/>
      <c r="E4629" s="6"/>
      <c r="F4629" s="6" t="s">
        <v>96</v>
      </c>
      <c r="G4629" s="6"/>
      <c r="H4629" s="6" t="b">
        <v>0</v>
      </c>
      <c r="I4629" s="6" t="b">
        <v>0</v>
      </c>
      <c r="J4629" s="6" t="b">
        <v>0</v>
      </c>
      <c r="K4629" s="106"/>
      <c r="L4629" s="43"/>
      <c r="M4629" s="24"/>
      <c r="N4629" s="6"/>
      <c r="O4629" s="6" t="b">
        <v>0</v>
      </c>
      <c r="P4629" s="6"/>
      <c r="Q4629" s="6"/>
      <c r="R4629" s="6"/>
      <c r="S4629" s="6"/>
      <c r="T4629" s="6"/>
      <c r="U4629" s="6"/>
      <c r="V4629" s="6"/>
      <c r="W4629" s="6"/>
      <c r="X4629" s="6"/>
      <c r="Y4629" s="6"/>
      <c r="Z4629" s="43"/>
      <c r="AA4629" s="43"/>
      <c r="AB4629" s="43" t="s">
        <v>339</v>
      </c>
      <c r="AC4629" s="6" t="s">
        <v>339</v>
      </c>
      <c r="AD4629" s="6"/>
      <c r="AE4629" s="6"/>
      <c r="AF4629" s="6"/>
      <c r="AG4629" s="6"/>
      <c r="AH4629" s="6"/>
      <c r="AI4629" s="6"/>
      <c r="AJ4629" s="6"/>
      <c r="AK4629" s="6"/>
      <c r="AL4629" s="6"/>
      <c r="AM4629" s="6"/>
      <c r="AN4629" s="6"/>
      <c r="AO4629" s="6"/>
      <c r="AP4629" s="6"/>
      <c r="AQ4629" s="6"/>
      <c r="AR4629" s="6"/>
    </row>
    <row r="4630">
      <c r="A4630" s="6"/>
      <c r="B4630" s="6"/>
      <c r="C4630" s="6"/>
      <c r="D4630" s="6"/>
      <c r="E4630" s="6"/>
      <c r="F4630" s="6" t="s">
        <v>96</v>
      </c>
      <c r="G4630" s="6"/>
      <c r="H4630" s="6" t="b">
        <v>0</v>
      </c>
      <c r="I4630" s="6" t="b">
        <v>0</v>
      </c>
      <c r="J4630" s="6" t="b">
        <v>0</v>
      </c>
      <c r="K4630" s="106"/>
      <c r="L4630" s="43"/>
      <c r="M4630" s="24"/>
      <c r="N4630" s="6"/>
      <c r="O4630" s="6" t="b">
        <v>0</v>
      </c>
      <c r="P4630" s="6"/>
      <c r="Q4630" s="6"/>
      <c r="R4630" s="6"/>
      <c r="S4630" s="6"/>
      <c r="T4630" s="6"/>
      <c r="U4630" s="6"/>
      <c r="V4630" s="6"/>
      <c r="W4630" s="6"/>
      <c r="X4630" s="6"/>
      <c r="Y4630" s="6"/>
      <c r="Z4630" s="43"/>
      <c r="AA4630" s="43"/>
      <c r="AB4630" s="43" t="s">
        <v>339</v>
      </c>
      <c r="AC4630" s="6" t="s">
        <v>339</v>
      </c>
      <c r="AD4630" s="6"/>
      <c r="AE4630" s="6"/>
      <c r="AF4630" s="6"/>
      <c r="AG4630" s="6"/>
      <c r="AH4630" s="6"/>
      <c r="AI4630" s="6"/>
      <c r="AJ4630" s="6"/>
      <c r="AK4630" s="6"/>
      <c r="AL4630" s="6"/>
      <c r="AM4630" s="6"/>
      <c r="AN4630" s="6"/>
      <c r="AO4630" s="6"/>
      <c r="AP4630" s="6"/>
      <c r="AQ4630" s="6"/>
      <c r="AR4630" s="6"/>
    </row>
    <row r="4631">
      <c r="A4631" s="6"/>
      <c r="B4631" s="6"/>
      <c r="C4631" s="6"/>
      <c r="D4631" s="6"/>
      <c r="E4631" s="6"/>
      <c r="F4631" s="6" t="s">
        <v>96</v>
      </c>
      <c r="G4631" s="6"/>
      <c r="H4631" s="6" t="b">
        <v>0</v>
      </c>
      <c r="I4631" s="6" t="b">
        <v>0</v>
      </c>
      <c r="J4631" s="6" t="b">
        <v>0</v>
      </c>
      <c r="K4631" s="106"/>
      <c r="L4631" s="43"/>
      <c r="M4631" s="24"/>
      <c r="N4631" s="6"/>
      <c r="O4631" s="6" t="b">
        <v>0</v>
      </c>
      <c r="P4631" s="6"/>
      <c r="Q4631" s="6"/>
      <c r="R4631" s="6"/>
      <c r="S4631" s="6"/>
      <c r="T4631" s="6"/>
      <c r="U4631" s="6"/>
      <c r="V4631" s="6"/>
      <c r="W4631" s="6"/>
      <c r="X4631" s="6"/>
      <c r="Y4631" s="6"/>
      <c r="Z4631" s="43"/>
      <c r="AA4631" s="43"/>
      <c r="AB4631" s="43" t="s">
        <v>339</v>
      </c>
      <c r="AC4631" s="6" t="s">
        <v>339</v>
      </c>
      <c r="AD4631" s="6"/>
      <c r="AE4631" s="6"/>
      <c r="AF4631" s="6"/>
      <c r="AG4631" s="6"/>
      <c r="AH4631" s="6"/>
      <c r="AI4631" s="6"/>
      <c r="AJ4631" s="6"/>
      <c r="AK4631" s="6"/>
      <c r="AL4631" s="6"/>
      <c r="AM4631" s="6"/>
      <c r="AN4631" s="6"/>
      <c r="AO4631" s="6"/>
      <c r="AP4631" s="6"/>
      <c r="AQ4631" s="6"/>
      <c r="AR4631" s="6"/>
    </row>
    <row r="4632">
      <c r="A4632" s="6"/>
      <c r="B4632" s="6"/>
      <c r="C4632" s="6"/>
      <c r="D4632" s="6"/>
      <c r="E4632" s="6"/>
      <c r="F4632" s="6" t="s">
        <v>96</v>
      </c>
      <c r="G4632" s="6"/>
      <c r="H4632" s="6" t="b">
        <v>0</v>
      </c>
      <c r="I4632" s="6" t="b">
        <v>0</v>
      </c>
      <c r="J4632" s="6" t="b">
        <v>0</v>
      </c>
      <c r="K4632" s="106"/>
      <c r="L4632" s="43"/>
      <c r="M4632" s="24"/>
      <c r="N4632" s="6"/>
      <c r="O4632" s="6" t="b">
        <v>0</v>
      </c>
      <c r="P4632" s="6"/>
      <c r="Q4632" s="6"/>
      <c r="R4632" s="6"/>
      <c r="S4632" s="6"/>
      <c r="T4632" s="6"/>
      <c r="U4632" s="6"/>
      <c r="V4632" s="6"/>
      <c r="W4632" s="6"/>
      <c r="X4632" s="6"/>
      <c r="Y4632" s="6"/>
      <c r="Z4632" s="43"/>
      <c r="AA4632" s="43"/>
      <c r="AB4632" s="43" t="s">
        <v>339</v>
      </c>
      <c r="AC4632" s="6" t="s">
        <v>339</v>
      </c>
      <c r="AD4632" s="6"/>
      <c r="AE4632" s="6"/>
      <c r="AF4632" s="6"/>
      <c r="AG4632" s="6"/>
      <c r="AH4632" s="6"/>
      <c r="AI4632" s="6"/>
      <c r="AJ4632" s="6"/>
      <c r="AK4632" s="6"/>
      <c r="AL4632" s="6"/>
      <c r="AM4632" s="6"/>
      <c r="AN4632" s="6"/>
      <c r="AO4632" s="6"/>
      <c r="AP4632" s="6"/>
      <c r="AQ4632" s="6"/>
      <c r="AR4632" s="6"/>
    </row>
    <row r="4633">
      <c r="A4633" s="6"/>
      <c r="B4633" s="6"/>
      <c r="C4633" s="6"/>
      <c r="D4633" s="6"/>
      <c r="E4633" s="6"/>
      <c r="F4633" s="6" t="s">
        <v>96</v>
      </c>
      <c r="G4633" s="6"/>
      <c r="H4633" s="6" t="b">
        <v>0</v>
      </c>
      <c r="I4633" s="6" t="b">
        <v>0</v>
      </c>
      <c r="J4633" s="6" t="b">
        <v>0</v>
      </c>
      <c r="K4633" s="106"/>
      <c r="L4633" s="43"/>
      <c r="M4633" s="24"/>
      <c r="N4633" s="6"/>
      <c r="O4633" s="6" t="b">
        <v>0</v>
      </c>
      <c r="P4633" s="6"/>
      <c r="Q4633" s="6"/>
      <c r="R4633" s="6"/>
      <c r="S4633" s="6"/>
      <c r="T4633" s="6"/>
      <c r="U4633" s="6"/>
      <c r="V4633" s="6"/>
      <c r="W4633" s="6"/>
      <c r="X4633" s="6"/>
      <c r="Y4633" s="6"/>
      <c r="Z4633" s="43"/>
      <c r="AA4633" s="43"/>
      <c r="AB4633" s="43" t="s">
        <v>339</v>
      </c>
      <c r="AC4633" s="6" t="s">
        <v>339</v>
      </c>
      <c r="AD4633" s="6"/>
      <c r="AE4633" s="6"/>
      <c r="AF4633" s="6"/>
      <c r="AG4633" s="6"/>
      <c r="AH4633" s="6"/>
      <c r="AI4633" s="6"/>
      <c r="AJ4633" s="6"/>
      <c r="AK4633" s="6"/>
      <c r="AL4633" s="6"/>
      <c r="AM4633" s="6"/>
      <c r="AN4633" s="6"/>
      <c r="AO4633" s="6"/>
      <c r="AP4633" s="6"/>
      <c r="AQ4633" s="6"/>
      <c r="AR4633" s="6"/>
    </row>
    <row r="4634">
      <c r="A4634" s="6"/>
      <c r="B4634" s="6"/>
      <c r="C4634" s="6"/>
      <c r="D4634" s="6"/>
      <c r="E4634" s="6"/>
      <c r="F4634" s="6" t="s">
        <v>96</v>
      </c>
      <c r="G4634" s="6"/>
      <c r="H4634" s="6" t="b">
        <v>0</v>
      </c>
      <c r="I4634" s="6" t="b">
        <v>0</v>
      </c>
      <c r="J4634" s="6" t="b">
        <v>0</v>
      </c>
      <c r="K4634" s="106"/>
      <c r="L4634" s="43"/>
      <c r="M4634" s="24"/>
      <c r="N4634" s="6"/>
      <c r="O4634" s="6" t="b">
        <v>0</v>
      </c>
      <c r="P4634" s="6"/>
      <c r="Q4634" s="6"/>
      <c r="R4634" s="6"/>
      <c r="S4634" s="6"/>
      <c r="T4634" s="6"/>
      <c r="U4634" s="6"/>
      <c r="V4634" s="6"/>
      <c r="W4634" s="6"/>
      <c r="X4634" s="6"/>
      <c r="Y4634" s="6"/>
      <c r="Z4634" s="43"/>
      <c r="AA4634" s="43"/>
      <c r="AB4634" s="43" t="s">
        <v>339</v>
      </c>
      <c r="AC4634" s="6" t="s">
        <v>339</v>
      </c>
      <c r="AD4634" s="6"/>
      <c r="AE4634" s="6"/>
      <c r="AF4634" s="6"/>
      <c r="AG4634" s="6"/>
      <c r="AH4634" s="6"/>
      <c r="AI4634" s="6"/>
      <c r="AJ4634" s="6"/>
      <c r="AK4634" s="6"/>
      <c r="AL4634" s="6"/>
      <c r="AM4634" s="6"/>
      <c r="AN4634" s="6"/>
      <c r="AO4634" s="6"/>
      <c r="AP4634" s="6"/>
      <c r="AQ4634" s="6"/>
      <c r="AR4634" s="6"/>
    </row>
    <row r="4635">
      <c r="A4635" s="6"/>
      <c r="B4635" s="6"/>
      <c r="C4635" s="6"/>
      <c r="D4635" s="6"/>
      <c r="E4635" s="6"/>
      <c r="F4635" s="6" t="s">
        <v>96</v>
      </c>
      <c r="G4635" s="6"/>
      <c r="H4635" s="6" t="b">
        <v>0</v>
      </c>
      <c r="I4635" s="6" t="b">
        <v>0</v>
      </c>
      <c r="J4635" s="6" t="b">
        <v>0</v>
      </c>
      <c r="K4635" s="106"/>
      <c r="L4635" s="43"/>
      <c r="M4635" s="24"/>
      <c r="N4635" s="6"/>
      <c r="O4635" s="6" t="b">
        <v>0</v>
      </c>
      <c r="P4635" s="6"/>
      <c r="Q4635" s="6"/>
      <c r="R4635" s="6"/>
      <c r="S4635" s="6"/>
      <c r="T4635" s="6"/>
      <c r="U4635" s="6"/>
      <c r="V4635" s="6"/>
      <c r="W4635" s="6"/>
      <c r="X4635" s="6"/>
      <c r="Y4635" s="6"/>
      <c r="Z4635" s="43"/>
      <c r="AA4635" s="43"/>
      <c r="AB4635" s="43" t="s">
        <v>339</v>
      </c>
      <c r="AC4635" s="6" t="s">
        <v>339</v>
      </c>
      <c r="AD4635" s="6"/>
      <c r="AE4635" s="6"/>
      <c r="AF4635" s="6"/>
      <c r="AG4635" s="6"/>
      <c r="AH4635" s="6"/>
      <c r="AI4635" s="6"/>
      <c r="AJ4635" s="6"/>
      <c r="AK4635" s="6"/>
      <c r="AL4635" s="6"/>
      <c r="AM4635" s="6"/>
      <c r="AN4635" s="6"/>
      <c r="AO4635" s="6"/>
      <c r="AP4635" s="6"/>
      <c r="AQ4635" s="6"/>
      <c r="AR4635" s="6"/>
    </row>
    <row r="4636">
      <c r="A4636" s="6"/>
      <c r="B4636" s="6"/>
      <c r="C4636" s="6"/>
      <c r="D4636" s="6"/>
      <c r="E4636" s="6"/>
      <c r="F4636" s="6" t="s">
        <v>96</v>
      </c>
      <c r="G4636" s="6"/>
      <c r="H4636" s="6" t="b">
        <v>0</v>
      </c>
      <c r="I4636" s="6" t="b">
        <v>0</v>
      </c>
      <c r="J4636" s="6" t="b">
        <v>0</v>
      </c>
      <c r="K4636" s="106"/>
      <c r="L4636" s="43"/>
      <c r="M4636" s="24"/>
      <c r="N4636" s="6"/>
      <c r="O4636" s="6" t="b">
        <v>0</v>
      </c>
      <c r="P4636" s="6"/>
      <c r="Q4636" s="6"/>
      <c r="R4636" s="6"/>
      <c r="S4636" s="6"/>
      <c r="T4636" s="6"/>
      <c r="U4636" s="6"/>
      <c r="V4636" s="6"/>
      <c r="W4636" s="6"/>
      <c r="X4636" s="6"/>
      <c r="Y4636" s="6"/>
      <c r="Z4636" s="43"/>
      <c r="AA4636" s="43"/>
      <c r="AB4636" s="43" t="s">
        <v>339</v>
      </c>
      <c r="AC4636" s="6" t="s">
        <v>339</v>
      </c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6"/>
      <c r="AO4636" s="6"/>
      <c r="AP4636" s="6"/>
      <c r="AQ4636" s="6"/>
      <c r="AR4636" s="6"/>
    </row>
    <row r="4637">
      <c r="A4637" s="6"/>
      <c r="B4637" s="6"/>
      <c r="C4637" s="6"/>
      <c r="D4637" s="6"/>
      <c r="E4637" s="6"/>
      <c r="F4637" s="6" t="s">
        <v>96</v>
      </c>
      <c r="G4637" s="6"/>
      <c r="H4637" s="6" t="b">
        <v>0</v>
      </c>
      <c r="I4637" s="6" t="b">
        <v>0</v>
      </c>
      <c r="J4637" s="6" t="b">
        <v>0</v>
      </c>
      <c r="K4637" s="106"/>
      <c r="L4637" s="43"/>
      <c r="M4637" s="24"/>
      <c r="N4637" s="6"/>
      <c r="O4637" s="6" t="b">
        <v>0</v>
      </c>
      <c r="P4637" s="6"/>
      <c r="Q4637" s="6"/>
      <c r="R4637" s="6"/>
      <c r="S4637" s="6"/>
      <c r="T4637" s="6"/>
      <c r="U4637" s="6"/>
      <c r="V4637" s="6"/>
      <c r="W4637" s="6"/>
      <c r="X4637" s="6"/>
      <c r="Y4637" s="6"/>
      <c r="Z4637" s="43"/>
      <c r="AA4637" s="43"/>
      <c r="AB4637" s="43" t="s">
        <v>339</v>
      </c>
      <c r="AC4637" s="6" t="s">
        <v>339</v>
      </c>
      <c r="AD4637" s="6"/>
      <c r="AE4637" s="6"/>
      <c r="AF4637" s="6"/>
      <c r="AG4637" s="6"/>
      <c r="AH4637" s="6"/>
      <c r="AI4637" s="6"/>
      <c r="AJ4637" s="6"/>
      <c r="AK4637" s="6"/>
      <c r="AL4637" s="6"/>
      <c r="AM4637" s="6"/>
      <c r="AN4637" s="6"/>
      <c r="AO4637" s="6"/>
      <c r="AP4637" s="6"/>
      <c r="AQ4637" s="6"/>
      <c r="AR4637" s="6"/>
    </row>
    <row r="4638">
      <c r="A4638" s="6"/>
      <c r="B4638" s="6"/>
      <c r="C4638" s="6"/>
      <c r="D4638" s="6"/>
      <c r="E4638" s="6"/>
      <c r="F4638" s="6" t="s">
        <v>96</v>
      </c>
      <c r="G4638" s="6"/>
      <c r="H4638" s="6" t="b">
        <v>0</v>
      </c>
      <c r="I4638" s="6" t="b">
        <v>0</v>
      </c>
      <c r="J4638" s="6" t="b">
        <v>0</v>
      </c>
      <c r="K4638" s="106"/>
      <c r="L4638" s="43"/>
      <c r="M4638" s="24"/>
      <c r="N4638" s="6"/>
      <c r="O4638" s="6" t="b">
        <v>0</v>
      </c>
      <c r="P4638" s="6"/>
      <c r="Q4638" s="6"/>
      <c r="R4638" s="6"/>
      <c r="S4638" s="6"/>
      <c r="T4638" s="6"/>
      <c r="U4638" s="6"/>
      <c r="V4638" s="6"/>
      <c r="W4638" s="6"/>
      <c r="X4638" s="6"/>
      <c r="Y4638" s="6"/>
      <c r="Z4638" s="43"/>
      <c r="AA4638" s="43"/>
      <c r="AB4638" s="43" t="s">
        <v>339</v>
      </c>
      <c r="AC4638" s="6" t="s">
        <v>339</v>
      </c>
      <c r="AD4638" s="6"/>
      <c r="AE4638" s="6"/>
      <c r="AF4638" s="6"/>
      <c r="AG4638" s="6"/>
      <c r="AH4638" s="6"/>
      <c r="AI4638" s="6"/>
      <c r="AJ4638" s="6"/>
      <c r="AK4638" s="6"/>
      <c r="AL4638" s="6"/>
      <c r="AM4638" s="6"/>
      <c r="AN4638" s="6"/>
      <c r="AO4638" s="6"/>
      <c r="AP4638" s="6"/>
      <c r="AQ4638" s="6"/>
      <c r="AR4638" s="6"/>
    </row>
    <row r="4639">
      <c r="A4639" s="6"/>
      <c r="B4639" s="6"/>
      <c r="C4639" s="6"/>
      <c r="D4639" s="6"/>
      <c r="E4639" s="6"/>
      <c r="F4639" s="6" t="s">
        <v>96</v>
      </c>
      <c r="G4639" s="6"/>
      <c r="H4639" s="6" t="b">
        <v>0</v>
      </c>
      <c r="I4639" s="6" t="b">
        <v>0</v>
      </c>
      <c r="J4639" s="6" t="b">
        <v>0</v>
      </c>
      <c r="K4639" s="106"/>
      <c r="L4639" s="43"/>
      <c r="M4639" s="24"/>
      <c r="N4639" s="6"/>
      <c r="O4639" s="6" t="b">
        <v>0</v>
      </c>
      <c r="P4639" s="6"/>
      <c r="Q4639" s="6"/>
      <c r="R4639" s="6"/>
      <c r="S4639" s="6"/>
      <c r="T4639" s="6"/>
      <c r="U4639" s="6"/>
      <c r="V4639" s="6"/>
      <c r="W4639" s="6"/>
      <c r="X4639" s="6"/>
      <c r="Y4639" s="6"/>
      <c r="Z4639" s="43"/>
      <c r="AA4639" s="43"/>
      <c r="AB4639" s="43" t="s">
        <v>339</v>
      </c>
      <c r="AC4639" s="6" t="s">
        <v>339</v>
      </c>
      <c r="AD4639" s="6"/>
      <c r="AE4639" s="6"/>
      <c r="AF4639" s="6"/>
      <c r="AG4639" s="6"/>
      <c r="AH4639" s="6"/>
      <c r="AI4639" s="6"/>
      <c r="AJ4639" s="6"/>
      <c r="AK4639" s="6"/>
      <c r="AL4639" s="6"/>
      <c r="AM4639" s="6"/>
      <c r="AN4639" s="6"/>
      <c r="AO4639" s="6"/>
      <c r="AP4639" s="6"/>
      <c r="AQ4639" s="6"/>
      <c r="AR4639" s="6"/>
    </row>
    <row r="4640">
      <c r="A4640" s="6"/>
      <c r="B4640" s="6"/>
      <c r="C4640" s="6"/>
      <c r="D4640" s="6"/>
      <c r="E4640" s="6"/>
      <c r="F4640" s="6" t="s">
        <v>96</v>
      </c>
      <c r="G4640" s="6"/>
      <c r="H4640" s="6" t="b">
        <v>0</v>
      </c>
      <c r="I4640" s="6" t="b">
        <v>0</v>
      </c>
      <c r="J4640" s="6" t="b">
        <v>0</v>
      </c>
      <c r="K4640" s="106"/>
      <c r="L4640" s="43"/>
      <c r="M4640" s="24"/>
      <c r="N4640" s="6"/>
      <c r="O4640" s="6" t="b">
        <v>0</v>
      </c>
      <c r="P4640" s="6"/>
      <c r="Q4640" s="6"/>
      <c r="R4640" s="6"/>
      <c r="S4640" s="6"/>
      <c r="T4640" s="6"/>
      <c r="U4640" s="6"/>
      <c r="V4640" s="6"/>
      <c r="W4640" s="6"/>
      <c r="X4640" s="6"/>
      <c r="Y4640" s="6"/>
      <c r="Z4640" s="43"/>
      <c r="AA4640" s="43"/>
      <c r="AB4640" s="43" t="s">
        <v>339</v>
      </c>
      <c r="AC4640" s="6" t="s">
        <v>339</v>
      </c>
      <c r="AD4640" s="6"/>
      <c r="AE4640" s="6"/>
      <c r="AF4640" s="6"/>
      <c r="AG4640" s="6"/>
      <c r="AH4640" s="6"/>
      <c r="AI4640" s="6"/>
      <c r="AJ4640" s="6"/>
      <c r="AK4640" s="6"/>
      <c r="AL4640" s="6"/>
      <c r="AM4640" s="6"/>
      <c r="AN4640" s="6"/>
      <c r="AO4640" s="6"/>
      <c r="AP4640" s="6"/>
      <c r="AQ4640" s="6"/>
      <c r="AR4640" s="6"/>
    </row>
    <row r="4641">
      <c r="A4641" s="6"/>
      <c r="B4641" s="6"/>
      <c r="C4641" s="6"/>
      <c r="D4641" s="6"/>
      <c r="E4641" s="6"/>
      <c r="F4641" s="6" t="s">
        <v>96</v>
      </c>
      <c r="G4641" s="6"/>
      <c r="H4641" s="6" t="b">
        <v>0</v>
      </c>
      <c r="I4641" s="6" t="b">
        <v>0</v>
      </c>
      <c r="J4641" s="6" t="b">
        <v>0</v>
      </c>
      <c r="K4641" s="106"/>
      <c r="L4641" s="43"/>
      <c r="M4641" s="24"/>
      <c r="N4641" s="6"/>
      <c r="O4641" s="6" t="b">
        <v>0</v>
      </c>
      <c r="P4641" s="6"/>
      <c r="Q4641" s="6"/>
      <c r="R4641" s="6"/>
      <c r="S4641" s="6"/>
      <c r="T4641" s="6"/>
      <c r="U4641" s="6"/>
      <c r="V4641" s="6"/>
      <c r="W4641" s="6"/>
      <c r="X4641" s="6"/>
      <c r="Y4641" s="6"/>
      <c r="Z4641" s="43"/>
      <c r="AA4641" s="43"/>
      <c r="AB4641" s="43" t="s">
        <v>339</v>
      </c>
      <c r="AC4641" s="6" t="s">
        <v>339</v>
      </c>
      <c r="AD4641" s="6"/>
      <c r="AE4641" s="6"/>
      <c r="AF4641" s="6"/>
      <c r="AG4641" s="6"/>
      <c r="AH4641" s="6"/>
      <c r="AI4641" s="6"/>
      <c r="AJ4641" s="6"/>
      <c r="AK4641" s="6"/>
      <c r="AL4641" s="6"/>
      <c r="AM4641" s="6"/>
      <c r="AN4641" s="6"/>
      <c r="AO4641" s="6"/>
      <c r="AP4641" s="6"/>
      <c r="AQ4641" s="6"/>
      <c r="AR4641" s="6"/>
    </row>
    <row r="4642">
      <c r="A4642" s="6"/>
      <c r="B4642" s="6"/>
      <c r="C4642" s="6"/>
      <c r="D4642" s="6"/>
      <c r="E4642" s="6"/>
      <c r="F4642" s="6" t="s">
        <v>96</v>
      </c>
      <c r="G4642" s="6"/>
      <c r="H4642" s="6" t="b">
        <v>0</v>
      </c>
      <c r="I4642" s="6" t="b">
        <v>0</v>
      </c>
      <c r="J4642" s="6" t="b">
        <v>0</v>
      </c>
      <c r="K4642" s="106"/>
      <c r="L4642" s="43"/>
      <c r="M4642" s="24"/>
      <c r="N4642" s="6"/>
      <c r="O4642" s="6" t="b">
        <v>0</v>
      </c>
      <c r="P4642" s="6"/>
      <c r="Q4642" s="6"/>
      <c r="R4642" s="6"/>
      <c r="S4642" s="6"/>
      <c r="T4642" s="6"/>
      <c r="U4642" s="6"/>
      <c r="V4642" s="6"/>
      <c r="W4642" s="6"/>
      <c r="X4642" s="6"/>
      <c r="Y4642" s="6"/>
      <c r="Z4642" s="43"/>
      <c r="AA4642" s="43"/>
      <c r="AB4642" s="43" t="s">
        <v>339</v>
      </c>
      <c r="AC4642" s="6" t="s">
        <v>339</v>
      </c>
      <c r="AD4642" s="6"/>
      <c r="AE4642" s="6"/>
      <c r="AF4642" s="6"/>
      <c r="AG4642" s="6"/>
      <c r="AH4642" s="6"/>
      <c r="AI4642" s="6"/>
      <c r="AJ4642" s="6"/>
      <c r="AK4642" s="6"/>
      <c r="AL4642" s="6"/>
      <c r="AM4642" s="6"/>
      <c r="AN4642" s="6"/>
      <c r="AO4642" s="6"/>
      <c r="AP4642" s="6"/>
      <c r="AQ4642" s="6"/>
      <c r="AR4642" s="6"/>
    </row>
    <row r="4643">
      <c r="A4643" s="6"/>
      <c r="B4643" s="6"/>
      <c r="C4643" s="6"/>
      <c r="D4643" s="6"/>
      <c r="E4643" s="6"/>
      <c r="F4643" s="6" t="s">
        <v>96</v>
      </c>
      <c r="G4643" s="6"/>
      <c r="H4643" s="6" t="b">
        <v>0</v>
      </c>
      <c r="I4643" s="6" t="b">
        <v>0</v>
      </c>
      <c r="J4643" s="6" t="b">
        <v>0</v>
      </c>
      <c r="K4643" s="106"/>
      <c r="L4643" s="43"/>
      <c r="M4643" s="24"/>
      <c r="N4643" s="6"/>
      <c r="O4643" s="6" t="b">
        <v>0</v>
      </c>
      <c r="P4643" s="6"/>
      <c r="Q4643" s="6"/>
      <c r="R4643" s="6"/>
      <c r="S4643" s="6"/>
      <c r="T4643" s="6"/>
      <c r="U4643" s="6"/>
      <c r="V4643" s="6"/>
      <c r="W4643" s="6"/>
      <c r="X4643" s="6"/>
      <c r="Y4643" s="6"/>
      <c r="Z4643" s="43"/>
      <c r="AA4643" s="43"/>
      <c r="AB4643" s="43" t="s">
        <v>339</v>
      </c>
      <c r="AC4643" s="6" t="s">
        <v>339</v>
      </c>
      <c r="AD4643" s="6"/>
      <c r="AE4643" s="6"/>
      <c r="AF4643" s="6"/>
      <c r="AG4643" s="6"/>
      <c r="AH4643" s="6"/>
      <c r="AI4643" s="6"/>
      <c r="AJ4643" s="6"/>
      <c r="AK4643" s="6"/>
      <c r="AL4643" s="6"/>
      <c r="AM4643" s="6"/>
      <c r="AN4643" s="6"/>
      <c r="AO4643" s="6"/>
      <c r="AP4643" s="6"/>
      <c r="AQ4643" s="6"/>
      <c r="AR4643" s="6"/>
    </row>
    <row r="4644">
      <c r="A4644" s="6"/>
      <c r="B4644" s="6"/>
      <c r="C4644" s="6"/>
      <c r="D4644" s="6"/>
      <c r="E4644" s="6"/>
      <c r="F4644" s="6" t="s">
        <v>96</v>
      </c>
      <c r="G4644" s="6"/>
      <c r="H4644" s="6" t="b">
        <v>0</v>
      </c>
      <c r="I4644" s="6" t="b">
        <v>0</v>
      </c>
      <c r="J4644" s="6" t="b">
        <v>0</v>
      </c>
      <c r="K4644" s="106"/>
      <c r="L4644" s="43"/>
      <c r="M4644" s="24"/>
      <c r="N4644" s="6"/>
      <c r="O4644" s="6" t="b">
        <v>0</v>
      </c>
      <c r="P4644" s="6"/>
      <c r="Q4644" s="6"/>
      <c r="R4644" s="6"/>
      <c r="S4644" s="6"/>
      <c r="T4644" s="6"/>
      <c r="U4644" s="6"/>
      <c r="V4644" s="6"/>
      <c r="W4644" s="6"/>
      <c r="X4644" s="6"/>
      <c r="Y4644" s="6"/>
      <c r="Z4644" s="43"/>
      <c r="AA4644" s="43"/>
      <c r="AB4644" s="43" t="s">
        <v>339</v>
      </c>
      <c r="AC4644" s="6" t="s">
        <v>339</v>
      </c>
      <c r="AD4644" s="6"/>
      <c r="AE4644" s="6"/>
      <c r="AF4644" s="6"/>
      <c r="AG4644" s="6"/>
      <c r="AH4644" s="6"/>
      <c r="AI4644" s="6"/>
      <c r="AJ4644" s="6"/>
      <c r="AK4644" s="6"/>
      <c r="AL4644" s="6"/>
      <c r="AM4644" s="6"/>
      <c r="AN4644" s="6"/>
      <c r="AO4644" s="6"/>
      <c r="AP4644" s="6"/>
      <c r="AQ4644" s="6"/>
      <c r="AR4644" s="6"/>
    </row>
    <row r="4645">
      <c r="A4645" s="6"/>
      <c r="B4645" s="6"/>
      <c r="C4645" s="6"/>
      <c r="D4645" s="6"/>
      <c r="E4645" s="6"/>
      <c r="F4645" s="6" t="s">
        <v>96</v>
      </c>
      <c r="G4645" s="6"/>
      <c r="H4645" s="6" t="b">
        <v>0</v>
      </c>
      <c r="I4645" s="6" t="b">
        <v>0</v>
      </c>
      <c r="J4645" s="6" t="b">
        <v>0</v>
      </c>
      <c r="K4645" s="106"/>
      <c r="L4645" s="43"/>
      <c r="M4645" s="24"/>
      <c r="N4645" s="6"/>
      <c r="O4645" s="6" t="b">
        <v>0</v>
      </c>
      <c r="P4645" s="6"/>
      <c r="Q4645" s="6"/>
      <c r="R4645" s="6"/>
      <c r="S4645" s="6"/>
      <c r="T4645" s="6"/>
      <c r="U4645" s="6"/>
      <c r="V4645" s="6"/>
      <c r="W4645" s="6"/>
      <c r="X4645" s="6"/>
      <c r="Y4645" s="6"/>
      <c r="Z4645" s="43"/>
      <c r="AA4645" s="43"/>
      <c r="AB4645" s="43" t="s">
        <v>339</v>
      </c>
      <c r="AC4645" s="6" t="s">
        <v>339</v>
      </c>
      <c r="AD4645" s="6"/>
      <c r="AE4645" s="6"/>
      <c r="AF4645" s="6"/>
      <c r="AG4645" s="6"/>
      <c r="AH4645" s="6"/>
      <c r="AI4645" s="6"/>
      <c r="AJ4645" s="6"/>
      <c r="AK4645" s="6"/>
      <c r="AL4645" s="6"/>
      <c r="AM4645" s="6"/>
      <c r="AN4645" s="6"/>
      <c r="AO4645" s="6"/>
      <c r="AP4645" s="6"/>
      <c r="AQ4645" s="6"/>
      <c r="AR4645" s="6"/>
    </row>
    <row r="4646">
      <c r="A4646" s="6"/>
      <c r="B4646" s="6"/>
      <c r="C4646" s="6"/>
      <c r="D4646" s="6"/>
      <c r="E4646" s="6"/>
      <c r="F4646" s="6" t="s">
        <v>96</v>
      </c>
      <c r="G4646" s="6"/>
      <c r="H4646" s="6" t="b">
        <v>0</v>
      </c>
      <c r="I4646" s="6" t="b">
        <v>0</v>
      </c>
      <c r="J4646" s="6" t="b">
        <v>0</v>
      </c>
      <c r="K4646" s="106"/>
      <c r="L4646" s="43"/>
      <c r="M4646" s="24"/>
      <c r="N4646" s="6"/>
      <c r="O4646" s="6" t="b">
        <v>0</v>
      </c>
      <c r="P4646" s="6"/>
      <c r="Q4646" s="6"/>
      <c r="R4646" s="6"/>
      <c r="S4646" s="6"/>
      <c r="T4646" s="6"/>
      <c r="U4646" s="6"/>
      <c r="V4646" s="6"/>
      <c r="W4646" s="6"/>
      <c r="X4646" s="6"/>
      <c r="Y4646" s="6"/>
      <c r="Z4646" s="43"/>
      <c r="AA4646" s="43"/>
      <c r="AB4646" s="43" t="s">
        <v>339</v>
      </c>
      <c r="AC4646" s="6" t="s">
        <v>339</v>
      </c>
      <c r="AD4646" s="6"/>
      <c r="AE4646" s="6"/>
      <c r="AF4646" s="6"/>
      <c r="AG4646" s="6"/>
      <c r="AH4646" s="6"/>
      <c r="AI4646" s="6"/>
      <c r="AJ4646" s="6"/>
      <c r="AK4646" s="6"/>
      <c r="AL4646" s="6"/>
      <c r="AM4646" s="6"/>
      <c r="AN4646" s="6"/>
      <c r="AO4646" s="6"/>
      <c r="AP4646" s="6"/>
      <c r="AQ4646" s="6"/>
      <c r="AR4646" s="6"/>
    </row>
    <row r="4647">
      <c r="A4647" s="6"/>
      <c r="B4647" s="6"/>
      <c r="C4647" s="6"/>
      <c r="D4647" s="6"/>
      <c r="E4647" s="6"/>
      <c r="F4647" s="6" t="s">
        <v>96</v>
      </c>
      <c r="G4647" s="6"/>
      <c r="H4647" s="6" t="b">
        <v>0</v>
      </c>
      <c r="I4647" s="6" t="b">
        <v>0</v>
      </c>
      <c r="J4647" s="6" t="b">
        <v>0</v>
      </c>
      <c r="K4647" s="106"/>
      <c r="L4647" s="43"/>
      <c r="M4647" s="24"/>
      <c r="N4647" s="6"/>
      <c r="O4647" s="6" t="b">
        <v>0</v>
      </c>
      <c r="P4647" s="6"/>
      <c r="Q4647" s="6"/>
      <c r="R4647" s="6"/>
      <c r="S4647" s="6"/>
      <c r="T4647" s="6"/>
      <c r="U4647" s="6"/>
      <c r="V4647" s="6"/>
      <c r="W4647" s="6"/>
      <c r="X4647" s="6"/>
      <c r="Y4647" s="6"/>
      <c r="Z4647" s="43"/>
      <c r="AA4647" s="43"/>
      <c r="AB4647" s="43" t="s">
        <v>339</v>
      </c>
      <c r="AC4647" s="6" t="s">
        <v>339</v>
      </c>
      <c r="AD4647" s="6"/>
      <c r="AE4647" s="6"/>
      <c r="AF4647" s="6"/>
      <c r="AG4647" s="6"/>
      <c r="AH4647" s="6"/>
      <c r="AI4647" s="6"/>
      <c r="AJ4647" s="6"/>
      <c r="AK4647" s="6"/>
      <c r="AL4647" s="6"/>
      <c r="AM4647" s="6"/>
      <c r="AN4647" s="6"/>
      <c r="AO4647" s="6"/>
      <c r="AP4647" s="6"/>
      <c r="AQ4647" s="6"/>
      <c r="AR4647" s="6"/>
    </row>
    <row r="4648">
      <c r="A4648" s="6"/>
      <c r="B4648" s="6"/>
      <c r="C4648" s="6"/>
      <c r="D4648" s="6"/>
      <c r="E4648" s="6"/>
      <c r="F4648" s="6" t="s">
        <v>96</v>
      </c>
      <c r="G4648" s="6"/>
      <c r="H4648" s="6" t="b">
        <v>0</v>
      </c>
      <c r="I4648" s="6" t="b">
        <v>0</v>
      </c>
      <c r="J4648" s="6" t="b">
        <v>0</v>
      </c>
      <c r="K4648" s="106"/>
      <c r="L4648" s="43"/>
      <c r="M4648" s="24"/>
      <c r="N4648" s="6"/>
      <c r="O4648" s="6" t="b">
        <v>0</v>
      </c>
      <c r="P4648" s="6"/>
      <c r="Q4648" s="6"/>
      <c r="R4648" s="6"/>
      <c r="S4648" s="6"/>
      <c r="T4648" s="6"/>
      <c r="U4648" s="6"/>
      <c r="V4648" s="6"/>
      <c r="W4648" s="6"/>
      <c r="X4648" s="6"/>
      <c r="Y4648" s="6"/>
      <c r="Z4648" s="43"/>
      <c r="AA4648" s="43"/>
      <c r="AB4648" s="43" t="s">
        <v>339</v>
      </c>
      <c r="AC4648" s="6" t="s">
        <v>339</v>
      </c>
      <c r="AD4648" s="6"/>
      <c r="AE4648" s="6"/>
      <c r="AF4648" s="6"/>
      <c r="AG4648" s="6"/>
      <c r="AH4648" s="6"/>
      <c r="AI4648" s="6"/>
      <c r="AJ4648" s="6"/>
      <c r="AK4648" s="6"/>
      <c r="AL4648" s="6"/>
      <c r="AM4648" s="6"/>
      <c r="AN4648" s="6"/>
      <c r="AO4648" s="6"/>
      <c r="AP4648" s="6"/>
      <c r="AQ4648" s="6"/>
      <c r="AR4648" s="6"/>
    </row>
    <row r="4649">
      <c r="A4649" s="6"/>
      <c r="B4649" s="6"/>
      <c r="C4649" s="6"/>
      <c r="D4649" s="6"/>
      <c r="E4649" s="6"/>
      <c r="F4649" s="6" t="s">
        <v>96</v>
      </c>
      <c r="G4649" s="6"/>
      <c r="H4649" s="6" t="b">
        <v>0</v>
      </c>
      <c r="I4649" s="6" t="b">
        <v>0</v>
      </c>
      <c r="J4649" s="6" t="b">
        <v>0</v>
      </c>
      <c r="K4649" s="106"/>
      <c r="L4649" s="43"/>
      <c r="M4649" s="24"/>
      <c r="N4649" s="6"/>
      <c r="O4649" s="6" t="b">
        <v>0</v>
      </c>
      <c r="P4649" s="6"/>
      <c r="Q4649" s="6"/>
      <c r="R4649" s="6"/>
      <c r="S4649" s="6"/>
      <c r="T4649" s="6"/>
      <c r="U4649" s="6"/>
      <c r="V4649" s="6"/>
      <c r="W4649" s="6"/>
      <c r="X4649" s="6"/>
      <c r="Y4649" s="6"/>
      <c r="Z4649" s="43"/>
      <c r="AA4649" s="43"/>
      <c r="AB4649" s="43" t="s">
        <v>339</v>
      </c>
      <c r="AC4649" s="6" t="s">
        <v>339</v>
      </c>
      <c r="AD4649" s="6"/>
      <c r="AE4649" s="6"/>
      <c r="AF4649" s="6"/>
      <c r="AG4649" s="6"/>
      <c r="AH4649" s="6"/>
      <c r="AI4649" s="6"/>
      <c r="AJ4649" s="6"/>
      <c r="AK4649" s="6"/>
      <c r="AL4649" s="6"/>
      <c r="AM4649" s="6"/>
      <c r="AN4649" s="6"/>
      <c r="AO4649" s="6"/>
      <c r="AP4649" s="6"/>
      <c r="AQ4649" s="6"/>
      <c r="AR4649" s="6"/>
    </row>
    <row r="4650">
      <c r="A4650" s="6"/>
      <c r="B4650" s="6"/>
      <c r="C4650" s="6"/>
      <c r="D4650" s="6"/>
      <c r="E4650" s="6"/>
      <c r="F4650" s="6" t="s">
        <v>96</v>
      </c>
      <c r="G4650" s="6"/>
      <c r="H4650" s="6" t="b">
        <v>0</v>
      </c>
      <c r="I4650" s="6" t="b">
        <v>0</v>
      </c>
      <c r="J4650" s="6" t="b">
        <v>0</v>
      </c>
      <c r="K4650" s="106"/>
      <c r="L4650" s="43"/>
      <c r="M4650" s="24"/>
      <c r="N4650" s="6"/>
      <c r="O4650" s="6" t="b">
        <v>0</v>
      </c>
      <c r="P4650" s="6"/>
      <c r="Q4650" s="6"/>
      <c r="R4650" s="6"/>
      <c r="S4650" s="6"/>
      <c r="T4650" s="6"/>
      <c r="U4650" s="6"/>
      <c r="V4650" s="6"/>
      <c r="W4650" s="6"/>
      <c r="X4650" s="6"/>
      <c r="Y4650" s="6"/>
      <c r="Z4650" s="43"/>
      <c r="AA4650" s="43"/>
      <c r="AB4650" s="43" t="s">
        <v>339</v>
      </c>
      <c r="AC4650" s="6" t="s">
        <v>339</v>
      </c>
      <c r="AD4650" s="6"/>
      <c r="AE4650" s="6"/>
      <c r="AF4650" s="6"/>
      <c r="AG4650" s="6"/>
      <c r="AH4650" s="6"/>
      <c r="AI4650" s="6"/>
      <c r="AJ4650" s="6"/>
      <c r="AK4650" s="6"/>
      <c r="AL4650" s="6"/>
      <c r="AM4650" s="6"/>
      <c r="AN4650" s="6"/>
      <c r="AO4650" s="6"/>
      <c r="AP4650" s="6"/>
      <c r="AQ4650" s="6"/>
      <c r="AR4650" s="6"/>
    </row>
    <row r="4651">
      <c r="A4651" s="6"/>
      <c r="B4651" s="6"/>
      <c r="C4651" s="6"/>
      <c r="D4651" s="6"/>
      <c r="E4651" s="6"/>
      <c r="F4651" s="6" t="s">
        <v>96</v>
      </c>
      <c r="G4651" s="6"/>
      <c r="H4651" s="6" t="b">
        <v>0</v>
      </c>
      <c r="I4651" s="6" t="b">
        <v>0</v>
      </c>
      <c r="J4651" s="6" t="b">
        <v>0</v>
      </c>
      <c r="K4651" s="106"/>
      <c r="L4651" s="43"/>
      <c r="M4651" s="24"/>
      <c r="N4651" s="6"/>
      <c r="O4651" s="6" t="b">
        <v>0</v>
      </c>
      <c r="P4651" s="6"/>
      <c r="Q4651" s="6"/>
      <c r="R4651" s="6"/>
      <c r="S4651" s="6"/>
      <c r="T4651" s="6"/>
      <c r="U4651" s="6"/>
      <c r="V4651" s="6"/>
      <c r="W4651" s="6"/>
      <c r="X4651" s="6"/>
      <c r="Y4651" s="6"/>
      <c r="Z4651" s="43"/>
      <c r="AA4651" s="43"/>
      <c r="AB4651" s="43" t="s">
        <v>339</v>
      </c>
      <c r="AC4651" s="6" t="s">
        <v>339</v>
      </c>
      <c r="AD4651" s="6"/>
      <c r="AE4651" s="6"/>
      <c r="AF4651" s="6"/>
      <c r="AG4651" s="6"/>
      <c r="AH4651" s="6"/>
      <c r="AI4651" s="6"/>
      <c r="AJ4651" s="6"/>
      <c r="AK4651" s="6"/>
      <c r="AL4651" s="6"/>
      <c r="AM4651" s="6"/>
      <c r="AN4651" s="6"/>
      <c r="AO4651" s="6"/>
      <c r="AP4651" s="6"/>
      <c r="AQ4651" s="6"/>
      <c r="AR4651" s="6"/>
    </row>
    <row r="4652">
      <c r="A4652" s="6"/>
      <c r="B4652" s="6"/>
      <c r="C4652" s="6"/>
      <c r="D4652" s="6"/>
      <c r="E4652" s="6"/>
      <c r="F4652" s="6" t="s">
        <v>96</v>
      </c>
      <c r="G4652" s="6"/>
      <c r="H4652" s="6" t="b">
        <v>0</v>
      </c>
      <c r="I4652" s="6" t="b">
        <v>0</v>
      </c>
      <c r="J4652" s="6" t="b">
        <v>0</v>
      </c>
      <c r="K4652" s="106"/>
      <c r="L4652" s="43"/>
      <c r="M4652" s="24"/>
      <c r="N4652" s="6"/>
      <c r="O4652" s="6" t="b">
        <v>0</v>
      </c>
      <c r="P4652" s="6"/>
      <c r="Q4652" s="6"/>
      <c r="R4652" s="6"/>
      <c r="S4652" s="6"/>
      <c r="T4652" s="6"/>
      <c r="U4652" s="6"/>
      <c r="V4652" s="6"/>
      <c r="W4652" s="6"/>
      <c r="X4652" s="6"/>
      <c r="Y4652" s="6"/>
      <c r="Z4652" s="43"/>
      <c r="AA4652" s="43"/>
      <c r="AB4652" s="43" t="s">
        <v>339</v>
      </c>
      <c r="AC4652" s="6" t="s">
        <v>339</v>
      </c>
      <c r="AD4652" s="6"/>
      <c r="AE4652" s="6"/>
      <c r="AF4652" s="6"/>
      <c r="AG4652" s="6"/>
      <c r="AH4652" s="6"/>
      <c r="AI4652" s="6"/>
      <c r="AJ4652" s="6"/>
      <c r="AK4652" s="6"/>
      <c r="AL4652" s="6"/>
      <c r="AM4652" s="6"/>
      <c r="AN4652" s="6"/>
      <c r="AO4652" s="6"/>
      <c r="AP4652" s="6"/>
      <c r="AQ4652" s="6"/>
      <c r="AR4652" s="6"/>
    </row>
    <row r="4653">
      <c r="A4653" s="6"/>
      <c r="B4653" s="6"/>
      <c r="C4653" s="6"/>
      <c r="D4653" s="6"/>
      <c r="E4653" s="6"/>
      <c r="F4653" s="6" t="s">
        <v>96</v>
      </c>
      <c r="G4653" s="6"/>
      <c r="H4653" s="6" t="b">
        <v>0</v>
      </c>
      <c r="I4653" s="6" t="b">
        <v>0</v>
      </c>
      <c r="J4653" s="6" t="b">
        <v>0</v>
      </c>
      <c r="K4653" s="106"/>
      <c r="L4653" s="43"/>
      <c r="M4653" s="24"/>
      <c r="N4653" s="6"/>
      <c r="O4653" s="6" t="b">
        <v>0</v>
      </c>
      <c r="P4653" s="6"/>
      <c r="Q4653" s="6"/>
      <c r="R4653" s="6"/>
      <c r="S4653" s="6"/>
      <c r="T4653" s="6"/>
      <c r="U4653" s="6"/>
      <c r="V4653" s="6"/>
      <c r="W4653" s="6"/>
      <c r="X4653" s="6"/>
      <c r="Y4653" s="6"/>
      <c r="Z4653" s="43"/>
      <c r="AA4653" s="43"/>
      <c r="AB4653" s="43" t="s">
        <v>339</v>
      </c>
      <c r="AC4653" s="6" t="s">
        <v>339</v>
      </c>
      <c r="AD4653" s="6"/>
      <c r="AE4653" s="6"/>
      <c r="AF4653" s="6"/>
      <c r="AG4653" s="6"/>
      <c r="AH4653" s="6"/>
      <c r="AI4653" s="6"/>
      <c r="AJ4653" s="6"/>
      <c r="AK4653" s="6"/>
      <c r="AL4653" s="6"/>
      <c r="AM4653" s="6"/>
      <c r="AN4653" s="6"/>
      <c r="AO4653" s="6"/>
      <c r="AP4653" s="6"/>
      <c r="AQ4653" s="6"/>
      <c r="AR4653" s="6"/>
    </row>
    <row r="4654">
      <c r="A4654" s="6"/>
      <c r="B4654" s="6"/>
      <c r="C4654" s="6"/>
      <c r="D4654" s="6"/>
      <c r="E4654" s="6"/>
      <c r="F4654" s="6" t="s">
        <v>96</v>
      </c>
      <c r="G4654" s="6"/>
      <c r="H4654" s="6" t="b">
        <v>0</v>
      </c>
      <c r="I4654" s="6" t="b">
        <v>0</v>
      </c>
      <c r="J4654" s="6" t="b">
        <v>0</v>
      </c>
      <c r="K4654" s="106"/>
      <c r="L4654" s="43"/>
      <c r="M4654" s="24"/>
      <c r="N4654" s="6"/>
      <c r="O4654" s="6" t="b">
        <v>0</v>
      </c>
      <c r="P4654" s="6"/>
      <c r="Q4654" s="6"/>
      <c r="R4654" s="6"/>
      <c r="S4654" s="6"/>
      <c r="T4654" s="6"/>
      <c r="U4654" s="6"/>
      <c r="V4654" s="6"/>
      <c r="W4654" s="6"/>
      <c r="X4654" s="6"/>
      <c r="Y4654" s="6"/>
      <c r="Z4654" s="43"/>
      <c r="AA4654" s="43"/>
      <c r="AB4654" s="43" t="s">
        <v>339</v>
      </c>
      <c r="AC4654" s="6" t="s">
        <v>339</v>
      </c>
      <c r="AD4654" s="6"/>
      <c r="AE4654" s="6"/>
      <c r="AF4654" s="6"/>
      <c r="AG4654" s="6"/>
      <c r="AH4654" s="6"/>
      <c r="AI4654" s="6"/>
      <c r="AJ4654" s="6"/>
      <c r="AK4654" s="6"/>
      <c r="AL4654" s="6"/>
      <c r="AM4654" s="6"/>
      <c r="AN4654" s="6"/>
      <c r="AO4654" s="6"/>
      <c r="AP4654" s="6"/>
      <c r="AQ4654" s="6"/>
      <c r="AR4654" s="6"/>
    </row>
    <row r="4655">
      <c r="A4655" s="6"/>
      <c r="B4655" s="6"/>
      <c r="C4655" s="6"/>
      <c r="D4655" s="6"/>
      <c r="E4655" s="6"/>
      <c r="F4655" s="6" t="s">
        <v>96</v>
      </c>
      <c r="G4655" s="6"/>
      <c r="H4655" s="6" t="b">
        <v>0</v>
      </c>
      <c r="I4655" s="6" t="b">
        <v>0</v>
      </c>
      <c r="J4655" s="6" t="b">
        <v>0</v>
      </c>
      <c r="K4655" s="106"/>
      <c r="L4655" s="43"/>
      <c r="M4655" s="24"/>
      <c r="N4655" s="6"/>
      <c r="O4655" s="6" t="b">
        <v>0</v>
      </c>
      <c r="P4655" s="6"/>
      <c r="Q4655" s="6"/>
      <c r="R4655" s="6"/>
      <c r="S4655" s="6"/>
      <c r="T4655" s="6"/>
      <c r="U4655" s="6"/>
      <c r="V4655" s="6"/>
      <c r="W4655" s="6"/>
      <c r="X4655" s="6"/>
      <c r="Y4655" s="6"/>
      <c r="Z4655" s="43"/>
      <c r="AA4655" s="43"/>
      <c r="AB4655" s="43" t="s">
        <v>339</v>
      </c>
      <c r="AC4655" s="6" t="s">
        <v>339</v>
      </c>
      <c r="AD4655" s="6"/>
      <c r="AE4655" s="6"/>
      <c r="AF4655" s="6"/>
      <c r="AG4655" s="6"/>
      <c r="AH4655" s="6"/>
      <c r="AI4655" s="6"/>
      <c r="AJ4655" s="6"/>
      <c r="AK4655" s="6"/>
      <c r="AL4655" s="6"/>
      <c r="AM4655" s="6"/>
      <c r="AN4655" s="6"/>
      <c r="AO4655" s="6"/>
      <c r="AP4655" s="6"/>
      <c r="AQ4655" s="6"/>
      <c r="AR4655" s="6"/>
    </row>
    <row r="4656">
      <c r="A4656" s="6"/>
      <c r="B4656" s="6"/>
      <c r="C4656" s="6"/>
      <c r="D4656" s="6"/>
      <c r="E4656" s="6"/>
      <c r="F4656" s="6" t="s">
        <v>96</v>
      </c>
      <c r="G4656" s="6"/>
      <c r="H4656" s="6" t="b">
        <v>0</v>
      </c>
      <c r="I4656" s="6" t="b">
        <v>0</v>
      </c>
      <c r="J4656" s="6" t="b">
        <v>0</v>
      </c>
      <c r="K4656" s="106"/>
      <c r="L4656" s="43"/>
      <c r="M4656" s="24"/>
      <c r="N4656" s="6"/>
      <c r="O4656" s="6" t="b">
        <v>0</v>
      </c>
      <c r="P4656" s="6"/>
      <c r="Q4656" s="6"/>
      <c r="R4656" s="6"/>
      <c r="S4656" s="6"/>
      <c r="T4656" s="6"/>
      <c r="U4656" s="6"/>
      <c r="V4656" s="6"/>
      <c r="W4656" s="6"/>
      <c r="X4656" s="6"/>
      <c r="Y4656" s="6"/>
      <c r="Z4656" s="43"/>
      <c r="AA4656" s="43"/>
      <c r="AB4656" s="43" t="s">
        <v>339</v>
      </c>
      <c r="AC4656" s="6" t="s">
        <v>339</v>
      </c>
      <c r="AD4656" s="6"/>
      <c r="AE4656" s="6"/>
      <c r="AF4656" s="6"/>
      <c r="AG4656" s="6"/>
      <c r="AH4656" s="6"/>
      <c r="AI4656" s="6"/>
      <c r="AJ4656" s="6"/>
      <c r="AK4656" s="6"/>
      <c r="AL4656" s="6"/>
      <c r="AM4656" s="6"/>
      <c r="AN4656" s="6"/>
      <c r="AO4656" s="6"/>
      <c r="AP4656" s="6"/>
      <c r="AQ4656" s="6"/>
      <c r="AR4656" s="6"/>
    </row>
    <row r="4657">
      <c r="A4657" s="6"/>
      <c r="B4657" s="6"/>
      <c r="C4657" s="6"/>
      <c r="D4657" s="6"/>
      <c r="E4657" s="6"/>
      <c r="F4657" s="6" t="s">
        <v>96</v>
      </c>
      <c r="G4657" s="6"/>
      <c r="H4657" s="6" t="b">
        <v>0</v>
      </c>
      <c r="I4657" s="6" t="b">
        <v>0</v>
      </c>
      <c r="J4657" s="6" t="b">
        <v>0</v>
      </c>
      <c r="K4657" s="106"/>
      <c r="L4657" s="43"/>
      <c r="M4657" s="24"/>
      <c r="N4657" s="6"/>
      <c r="O4657" s="6" t="b">
        <v>0</v>
      </c>
      <c r="P4657" s="6"/>
      <c r="Q4657" s="6"/>
      <c r="R4657" s="6"/>
      <c r="S4657" s="6"/>
      <c r="T4657" s="6"/>
      <c r="U4657" s="6"/>
      <c r="V4657" s="6"/>
      <c r="W4657" s="6"/>
      <c r="X4657" s="6"/>
      <c r="Y4657" s="6"/>
      <c r="Z4657" s="43"/>
      <c r="AA4657" s="43"/>
      <c r="AB4657" s="43" t="s">
        <v>339</v>
      </c>
      <c r="AC4657" s="6" t="s">
        <v>339</v>
      </c>
      <c r="AD4657" s="6"/>
      <c r="AE4657" s="6"/>
      <c r="AF4657" s="6"/>
      <c r="AG4657" s="6"/>
      <c r="AH4657" s="6"/>
      <c r="AI4657" s="6"/>
      <c r="AJ4657" s="6"/>
      <c r="AK4657" s="6"/>
      <c r="AL4657" s="6"/>
      <c r="AM4657" s="6"/>
      <c r="AN4657" s="6"/>
      <c r="AO4657" s="6"/>
      <c r="AP4657" s="6"/>
      <c r="AQ4657" s="6"/>
      <c r="AR4657" s="6"/>
    </row>
    <row r="4658">
      <c r="A4658" s="6"/>
      <c r="B4658" s="6"/>
      <c r="C4658" s="6"/>
      <c r="D4658" s="6"/>
      <c r="E4658" s="6"/>
      <c r="F4658" s="6" t="s">
        <v>96</v>
      </c>
      <c r="G4658" s="6"/>
      <c r="H4658" s="6" t="b">
        <v>0</v>
      </c>
      <c r="I4658" s="6" t="b">
        <v>0</v>
      </c>
      <c r="J4658" s="6" t="b">
        <v>0</v>
      </c>
      <c r="K4658" s="106"/>
      <c r="L4658" s="43"/>
      <c r="M4658" s="24"/>
      <c r="N4658" s="6"/>
      <c r="O4658" s="6" t="b">
        <v>0</v>
      </c>
      <c r="P4658" s="6"/>
      <c r="Q4658" s="6"/>
      <c r="R4658" s="6"/>
      <c r="S4658" s="6"/>
      <c r="T4658" s="6"/>
      <c r="U4658" s="6"/>
      <c r="V4658" s="6"/>
      <c r="W4658" s="6"/>
      <c r="X4658" s="6"/>
      <c r="Y4658" s="6"/>
      <c r="Z4658" s="43"/>
      <c r="AA4658" s="43"/>
      <c r="AB4658" s="43" t="s">
        <v>339</v>
      </c>
      <c r="AC4658" s="6" t="s">
        <v>339</v>
      </c>
      <c r="AD4658" s="6"/>
      <c r="AE4658" s="6"/>
      <c r="AF4658" s="6"/>
      <c r="AG4658" s="6"/>
      <c r="AH4658" s="6"/>
      <c r="AI4658" s="6"/>
      <c r="AJ4658" s="6"/>
      <c r="AK4658" s="6"/>
      <c r="AL4658" s="6"/>
      <c r="AM4658" s="6"/>
      <c r="AN4658" s="6"/>
      <c r="AO4658" s="6"/>
      <c r="AP4658" s="6"/>
      <c r="AQ4658" s="6"/>
      <c r="AR4658" s="6"/>
    </row>
    <row r="4659">
      <c r="A4659" s="6"/>
      <c r="B4659" s="6"/>
      <c r="C4659" s="6"/>
      <c r="D4659" s="6"/>
      <c r="E4659" s="6"/>
      <c r="F4659" s="6" t="s">
        <v>96</v>
      </c>
      <c r="G4659" s="6"/>
      <c r="H4659" s="6" t="b">
        <v>0</v>
      </c>
      <c r="I4659" s="6" t="b">
        <v>0</v>
      </c>
      <c r="J4659" s="6" t="b">
        <v>0</v>
      </c>
      <c r="K4659" s="106"/>
      <c r="L4659" s="43"/>
      <c r="M4659" s="24"/>
      <c r="N4659" s="6"/>
      <c r="O4659" s="6" t="b">
        <v>0</v>
      </c>
      <c r="P4659" s="6"/>
      <c r="Q4659" s="6"/>
      <c r="R4659" s="6"/>
      <c r="S4659" s="6"/>
      <c r="T4659" s="6"/>
      <c r="U4659" s="6"/>
      <c r="V4659" s="6"/>
      <c r="W4659" s="6"/>
      <c r="X4659" s="6"/>
      <c r="Y4659" s="6"/>
      <c r="Z4659" s="43"/>
      <c r="AA4659" s="43"/>
      <c r="AB4659" s="43" t="s">
        <v>339</v>
      </c>
      <c r="AC4659" s="6" t="s">
        <v>339</v>
      </c>
      <c r="AD4659" s="6"/>
      <c r="AE4659" s="6"/>
      <c r="AF4659" s="6"/>
      <c r="AG4659" s="6"/>
      <c r="AH4659" s="6"/>
      <c r="AI4659" s="6"/>
      <c r="AJ4659" s="6"/>
      <c r="AK4659" s="6"/>
      <c r="AL4659" s="6"/>
      <c r="AM4659" s="6"/>
      <c r="AN4659" s="6"/>
      <c r="AO4659" s="6"/>
      <c r="AP4659" s="6"/>
      <c r="AQ4659" s="6"/>
      <c r="AR4659" s="6"/>
    </row>
    <row r="4660">
      <c r="A4660" s="6"/>
      <c r="B4660" s="6"/>
      <c r="C4660" s="6"/>
      <c r="D4660" s="6"/>
      <c r="E4660" s="6"/>
      <c r="F4660" s="6" t="s">
        <v>96</v>
      </c>
      <c r="G4660" s="6"/>
      <c r="H4660" s="6" t="b">
        <v>0</v>
      </c>
      <c r="I4660" s="6" t="b">
        <v>0</v>
      </c>
      <c r="J4660" s="6" t="b">
        <v>0</v>
      </c>
      <c r="K4660" s="106"/>
      <c r="L4660" s="43"/>
      <c r="M4660" s="24"/>
      <c r="N4660" s="6"/>
      <c r="O4660" s="6" t="b">
        <v>0</v>
      </c>
      <c r="P4660" s="6"/>
      <c r="Q4660" s="6"/>
      <c r="R4660" s="6"/>
      <c r="S4660" s="6"/>
      <c r="T4660" s="6"/>
      <c r="U4660" s="6"/>
      <c r="V4660" s="6"/>
      <c r="W4660" s="6"/>
      <c r="X4660" s="6"/>
      <c r="Y4660" s="6"/>
      <c r="Z4660" s="43"/>
      <c r="AA4660" s="43"/>
      <c r="AB4660" s="43" t="s">
        <v>339</v>
      </c>
      <c r="AC4660" s="6" t="s">
        <v>339</v>
      </c>
      <c r="AD4660" s="6"/>
      <c r="AE4660" s="6"/>
      <c r="AF4660" s="6"/>
      <c r="AG4660" s="6"/>
      <c r="AH4660" s="6"/>
      <c r="AI4660" s="6"/>
      <c r="AJ4660" s="6"/>
      <c r="AK4660" s="6"/>
      <c r="AL4660" s="6"/>
      <c r="AM4660" s="6"/>
      <c r="AN4660" s="6"/>
      <c r="AO4660" s="6"/>
      <c r="AP4660" s="6"/>
      <c r="AQ4660" s="6"/>
      <c r="AR4660" s="6"/>
    </row>
    <row r="4661">
      <c r="A4661" s="6"/>
      <c r="B4661" s="6"/>
      <c r="C4661" s="6"/>
      <c r="D4661" s="6"/>
      <c r="E4661" s="6"/>
      <c r="F4661" s="6" t="s">
        <v>96</v>
      </c>
      <c r="G4661" s="6"/>
      <c r="H4661" s="6" t="b">
        <v>0</v>
      </c>
      <c r="I4661" s="6" t="b">
        <v>0</v>
      </c>
      <c r="J4661" s="6" t="b">
        <v>0</v>
      </c>
      <c r="K4661" s="106"/>
      <c r="L4661" s="43"/>
      <c r="M4661" s="24"/>
      <c r="N4661" s="6"/>
      <c r="O4661" s="6" t="b">
        <v>0</v>
      </c>
      <c r="P4661" s="6"/>
      <c r="Q4661" s="6"/>
      <c r="R4661" s="6"/>
      <c r="S4661" s="6"/>
      <c r="T4661" s="6"/>
      <c r="U4661" s="6"/>
      <c r="V4661" s="6"/>
      <c r="W4661" s="6"/>
      <c r="X4661" s="6"/>
      <c r="Y4661" s="6"/>
      <c r="Z4661" s="43"/>
      <c r="AA4661" s="43"/>
      <c r="AB4661" s="43" t="s">
        <v>339</v>
      </c>
      <c r="AC4661" s="6" t="s">
        <v>339</v>
      </c>
      <c r="AD4661" s="6"/>
      <c r="AE4661" s="6"/>
      <c r="AF4661" s="6"/>
      <c r="AG4661" s="6"/>
      <c r="AH4661" s="6"/>
      <c r="AI4661" s="6"/>
      <c r="AJ4661" s="6"/>
      <c r="AK4661" s="6"/>
      <c r="AL4661" s="6"/>
      <c r="AM4661" s="6"/>
      <c r="AN4661" s="6"/>
      <c r="AO4661" s="6"/>
      <c r="AP4661" s="6"/>
      <c r="AQ4661" s="6"/>
      <c r="AR4661" s="6"/>
    </row>
    <row r="4662">
      <c r="A4662" s="6"/>
      <c r="B4662" s="6"/>
      <c r="C4662" s="6"/>
      <c r="D4662" s="6"/>
      <c r="E4662" s="6"/>
      <c r="F4662" s="6" t="s">
        <v>96</v>
      </c>
      <c r="G4662" s="6"/>
      <c r="H4662" s="6" t="b">
        <v>0</v>
      </c>
      <c r="I4662" s="6" t="b">
        <v>0</v>
      </c>
      <c r="J4662" s="6" t="b">
        <v>0</v>
      </c>
      <c r="K4662" s="106"/>
      <c r="L4662" s="43"/>
      <c r="M4662" s="24"/>
      <c r="N4662" s="6"/>
      <c r="O4662" s="6" t="b">
        <v>0</v>
      </c>
      <c r="P4662" s="6"/>
      <c r="Q4662" s="6"/>
      <c r="R4662" s="6"/>
      <c r="S4662" s="6"/>
      <c r="T4662" s="6"/>
      <c r="U4662" s="6"/>
      <c r="V4662" s="6"/>
      <c r="W4662" s="6"/>
      <c r="X4662" s="6"/>
      <c r="Y4662" s="6"/>
      <c r="Z4662" s="43"/>
      <c r="AA4662" s="43"/>
      <c r="AB4662" s="43" t="s">
        <v>339</v>
      </c>
      <c r="AC4662" s="6" t="s">
        <v>339</v>
      </c>
      <c r="AD4662" s="6"/>
      <c r="AE4662" s="6"/>
      <c r="AF4662" s="6"/>
      <c r="AG4662" s="6"/>
      <c r="AH4662" s="6"/>
      <c r="AI4662" s="6"/>
      <c r="AJ4662" s="6"/>
      <c r="AK4662" s="6"/>
      <c r="AL4662" s="6"/>
      <c r="AM4662" s="6"/>
      <c r="AN4662" s="6"/>
      <c r="AO4662" s="6"/>
      <c r="AP4662" s="6"/>
      <c r="AQ4662" s="6"/>
      <c r="AR4662" s="6"/>
    </row>
    <row r="4663">
      <c r="A4663" s="6"/>
      <c r="B4663" s="6"/>
      <c r="C4663" s="6"/>
      <c r="D4663" s="6"/>
      <c r="E4663" s="6"/>
      <c r="F4663" s="6" t="s">
        <v>96</v>
      </c>
      <c r="G4663" s="6"/>
      <c r="H4663" s="6" t="b">
        <v>0</v>
      </c>
      <c r="I4663" s="6" t="b">
        <v>0</v>
      </c>
      <c r="J4663" s="6" t="b">
        <v>0</v>
      </c>
      <c r="K4663" s="106"/>
      <c r="L4663" s="43"/>
      <c r="M4663" s="24"/>
      <c r="N4663" s="6"/>
      <c r="O4663" s="6" t="b">
        <v>0</v>
      </c>
      <c r="P4663" s="6"/>
      <c r="Q4663" s="6"/>
      <c r="R4663" s="6"/>
      <c r="S4663" s="6"/>
      <c r="T4663" s="6"/>
      <c r="U4663" s="6"/>
      <c r="V4663" s="6"/>
      <c r="W4663" s="6"/>
      <c r="X4663" s="6"/>
      <c r="Y4663" s="6"/>
      <c r="Z4663" s="43"/>
      <c r="AA4663" s="43"/>
      <c r="AB4663" s="43" t="s">
        <v>339</v>
      </c>
      <c r="AC4663" s="6" t="s">
        <v>339</v>
      </c>
      <c r="AD4663" s="6"/>
      <c r="AE4663" s="6"/>
      <c r="AF4663" s="6"/>
      <c r="AG4663" s="6"/>
      <c r="AH4663" s="6"/>
      <c r="AI4663" s="6"/>
      <c r="AJ4663" s="6"/>
      <c r="AK4663" s="6"/>
      <c r="AL4663" s="6"/>
      <c r="AM4663" s="6"/>
      <c r="AN4663" s="6"/>
      <c r="AO4663" s="6"/>
      <c r="AP4663" s="6"/>
      <c r="AQ4663" s="6"/>
      <c r="AR4663" s="6"/>
    </row>
    <row r="4664">
      <c r="A4664" s="6"/>
      <c r="B4664" s="6"/>
      <c r="C4664" s="6"/>
      <c r="D4664" s="6"/>
      <c r="E4664" s="6"/>
      <c r="F4664" s="6" t="s">
        <v>96</v>
      </c>
      <c r="G4664" s="6"/>
      <c r="H4664" s="6" t="b">
        <v>0</v>
      </c>
      <c r="I4664" s="6" t="b">
        <v>0</v>
      </c>
      <c r="J4664" s="6" t="b">
        <v>0</v>
      </c>
      <c r="K4664" s="106"/>
      <c r="L4664" s="43"/>
      <c r="M4664" s="24"/>
      <c r="N4664" s="6"/>
      <c r="O4664" s="6" t="b">
        <v>0</v>
      </c>
      <c r="P4664" s="6"/>
      <c r="Q4664" s="6"/>
      <c r="R4664" s="6"/>
      <c r="S4664" s="6"/>
      <c r="T4664" s="6"/>
      <c r="U4664" s="6"/>
      <c r="V4664" s="6"/>
      <c r="W4664" s="6"/>
      <c r="X4664" s="6"/>
      <c r="Y4664" s="6"/>
      <c r="Z4664" s="43"/>
      <c r="AA4664" s="43"/>
      <c r="AB4664" s="43" t="s">
        <v>339</v>
      </c>
      <c r="AC4664" s="6" t="s">
        <v>339</v>
      </c>
      <c r="AD4664" s="6"/>
      <c r="AE4664" s="6"/>
      <c r="AF4664" s="6"/>
      <c r="AG4664" s="6"/>
      <c r="AH4664" s="6"/>
      <c r="AI4664" s="6"/>
      <c r="AJ4664" s="6"/>
      <c r="AK4664" s="6"/>
      <c r="AL4664" s="6"/>
      <c r="AM4664" s="6"/>
      <c r="AN4664" s="6"/>
      <c r="AO4664" s="6"/>
      <c r="AP4664" s="6"/>
      <c r="AQ4664" s="6"/>
      <c r="AR4664" s="6"/>
    </row>
    <row r="4665">
      <c r="A4665" s="6"/>
      <c r="B4665" s="6"/>
      <c r="C4665" s="6"/>
      <c r="D4665" s="6"/>
      <c r="E4665" s="6"/>
      <c r="F4665" s="6" t="s">
        <v>96</v>
      </c>
      <c r="G4665" s="6"/>
      <c r="H4665" s="6" t="b">
        <v>0</v>
      </c>
      <c r="I4665" s="6" t="b">
        <v>0</v>
      </c>
      <c r="J4665" s="6" t="b">
        <v>0</v>
      </c>
      <c r="K4665" s="106"/>
      <c r="L4665" s="43"/>
      <c r="M4665" s="24"/>
      <c r="N4665" s="6"/>
      <c r="O4665" s="6" t="b">
        <v>0</v>
      </c>
      <c r="P4665" s="6"/>
      <c r="Q4665" s="6"/>
      <c r="R4665" s="6"/>
      <c r="S4665" s="6"/>
      <c r="T4665" s="6"/>
      <c r="U4665" s="6"/>
      <c r="V4665" s="6"/>
      <c r="W4665" s="6"/>
      <c r="X4665" s="6"/>
      <c r="Y4665" s="6"/>
      <c r="Z4665" s="43"/>
      <c r="AA4665" s="43"/>
      <c r="AB4665" s="43" t="s">
        <v>339</v>
      </c>
      <c r="AC4665" s="6" t="s">
        <v>339</v>
      </c>
      <c r="AD4665" s="6"/>
      <c r="AE4665" s="6"/>
      <c r="AF4665" s="6"/>
      <c r="AG4665" s="6"/>
      <c r="AH4665" s="6"/>
      <c r="AI4665" s="6"/>
      <c r="AJ4665" s="6"/>
      <c r="AK4665" s="6"/>
      <c r="AL4665" s="6"/>
      <c r="AM4665" s="6"/>
      <c r="AN4665" s="6"/>
      <c r="AO4665" s="6"/>
      <c r="AP4665" s="6"/>
      <c r="AQ4665" s="6"/>
      <c r="AR4665" s="6"/>
    </row>
    <row r="4666">
      <c r="A4666" s="6"/>
      <c r="B4666" s="6"/>
      <c r="C4666" s="6"/>
      <c r="D4666" s="6"/>
      <c r="E4666" s="6"/>
      <c r="F4666" s="6" t="s">
        <v>96</v>
      </c>
      <c r="G4666" s="6"/>
      <c r="H4666" s="6" t="b">
        <v>0</v>
      </c>
      <c r="I4666" s="6" t="b">
        <v>0</v>
      </c>
      <c r="J4666" s="6" t="b">
        <v>0</v>
      </c>
      <c r="K4666" s="106"/>
      <c r="L4666" s="43"/>
      <c r="M4666" s="24"/>
      <c r="N4666" s="6"/>
      <c r="O4666" s="6" t="b">
        <v>0</v>
      </c>
      <c r="P4666" s="6"/>
      <c r="Q4666" s="6"/>
      <c r="R4666" s="6"/>
      <c r="S4666" s="6"/>
      <c r="T4666" s="6"/>
      <c r="U4666" s="6"/>
      <c r="V4666" s="6"/>
      <c r="W4666" s="6"/>
      <c r="X4666" s="6"/>
      <c r="Y4666" s="6"/>
      <c r="Z4666" s="43"/>
      <c r="AA4666" s="43"/>
      <c r="AB4666" s="43" t="s">
        <v>339</v>
      </c>
      <c r="AC4666" s="6" t="s">
        <v>339</v>
      </c>
      <c r="AD4666" s="6"/>
      <c r="AE4666" s="6"/>
      <c r="AF4666" s="6"/>
      <c r="AG4666" s="6"/>
      <c r="AH4666" s="6"/>
      <c r="AI4666" s="6"/>
      <c r="AJ4666" s="6"/>
      <c r="AK4666" s="6"/>
      <c r="AL4666" s="6"/>
      <c r="AM4666" s="6"/>
      <c r="AN4666" s="6"/>
      <c r="AO4666" s="6"/>
      <c r="AP4666" s="6"/>
      <c r="AQ4666" s="6"/>
      <c r="AR4666" s="6"/>
    </row>
    <row r="4667">
      <c r="A4667" s="6"/>
      <c r="B4667" s="6"/>
      <c r="C4667" s="6"/>
      <c r="D4667" s="6"/>
      <c r="E4667" s="6"/>
      <c r="F4667" s="6" t="s">
        <v>96</v>
      </c>
      <c r="G4667" s="6"/>
      <c r="H4667" s="6" t="b">
        <v>0</v>
      </c>
      <c r="I4667" s="6" t="b">
        <v>0</v>
      </c>
      <c r="J4667" s="6" t="b">
        <v>0</v>
      </c>
      <c r="K4667" s="106"/>
      <c r="L4667" s="43"/>
      <c r="M4667" s="24"/>
      <c r="N4667" s="6"/>
      <c r="O4667" s="6" t="b">
        <v>0</v>
      </c>
      <c r="P4667" s="6"/>
      <c r="Q4667" s="6"/>
      <c r="R4667" s="6"/>
      <c r="S4667" s="6"/>
      <c r="T4667" s="6"/>
      <c r="U4667" s="6"/>
      <c r="V4667" s="6"/>
      <c r="W4667" s="6"/>
      <c r="X4667" s="6"/>
      <c r="Y4667" s="6"/>
      <c r="Z4667" s="43"/>
      <c r="AA4667" s="43"/>
      <c r="AB4667" s="43" t="s">
        <v>339</v>
      </c>
      <c r="AC4667" s="6" t="s">
        <v>339</v>
      </c>
      <c r="AD4667" s="6"/>
      <c r="AE4667" s="6"/>
      <c r="AF4667" s="6"/>
      <c r="AG4667" s="6"/>
      <c r="AH4667" s="6"/>
      <c r="AI4667" s="6"/>
      <c r="AJ4667" s="6"/>
      <c r="AK4667" s="6"/>
      <c r="AL4667" s="6"/>
      <c r="AM4667" s="6"/>
      <c r="AN4667" s="6"/>
      <c r="AO4667" s="6"/>
      <c r="AP4667" s="6"/>
      <c r="AQ4667" s="6"/>
      <c r="AR4667" s="6"/>
    </row>
    <row r="4668">
      <c r="A4668" s="6"/>
      <c r="B4668" s="6"/>
      <c r="C4668" s="6"/>
      <c r="D4668" s="6"/>
      <c r="E4668" s="6"/>
      <c r="F4668" s="6" t="s">
        <v>96</v>
      </c>
      <c r="G4668" s="6"/>
      <c r="H4668" s="6" t="b">
        <v>0</v>
      </c>
      <c r="I4668" s="6" t="b">
        <v>0</v>
      </c>
      <c r="J4668" s="6" t="b">
        <v>0</v>
      </c>
      <c r="K4668" s="106"/>
      <c r="L4668" s="43"/>
      <c r="M4668" s="24"/>
      <c r="N4668" s="6"/>
      <c r="O4668" s="6" t="b">
        <v>0</v>
      </c>
      <c r="P4668" s="6"/>
      <c r="Q4668" s="6"/>
      <c r="R4668" s="6"/>
      <c r="S4668" s="6"/>
      <c r="T4668" s="6"/>
      <c r="U4668" s="6"/>
      <c r="V4668" s="6"/>
      <c r="W4668" s="6"/>
      <c r="X4668" s="6"/>
      <c r="Y4668" s="6"/>
      <c r="Z4668" s="43"/>
      <c r="AA4668" s="43"/>
      <c r="AB4668" s="43" t="s">
        <v>339</v>
      </c>
      <c r="AC4668" s="6" t="s">
        <v>339</v>
      </c>
      <c r="AD4668" s="6"/>
      <c r="AE4668" s="6"/>
      <c r="AF4668" s="6"/>
      <c r="AG4668" s="6"/>
      <c r="AH4668" s="6"/>
      <c r="AI4668" s="6"/>
      <c r="AJ4668" s="6"/>
      <c r="AK4668" s="6"/>
      <c r="AL4668" s="6"/>
      <c r="AM4668" s="6"/>
      <c r="AN4668" s="6"/>
      <c r="AO4668" s="6"/>
      <c r="AP4668" s="6"/>
      <c r="AQ4668" s="6"/>
      <c r="AR4668" s="6"/>
    </row>
    <row r="4669">
      <c r="A4669" s="6"/>
      <c r="B4669" s="6"/>
      <c r="C4669" s="6"/>
      <c r="D4669" s="6"/>
      <c r="E4669" s="6"/>
      <c r="F4669" s="6" t="s">
        <v>96</v>
      </c>
      <c r="G4669" s="6"/>
      <c r="H4669" s="6" t="b">
        <v>0</v>
      </c>
      <c r="I4669" s="6" t="b">
        <v>0</v>
      </c>
      <c r="J4669" s="6" t="b">
        <v>0</v>
      </c>
      <c r="K4669" s="106"/>
      <c r="L4669" s="43"/>
      <c r="M4669" s="24"/>
      <c r="N4669" s="6"/>
      <c r="O4669" s="6" t="b">
        <v>0</v>
      </c>
      <c r="P4669" s="6"/>
      <c r="Q4669" s="6"/>
      <c r="R4669" s="6"/>
      <c r="S4669" s="6"/>
      <c r="T4669" s="6"/>
      <c r="U4669" s="6"/>
      <c r="V4669" s="6"/>
      <c r="W4669" s="6"/>
      <c r="X4669" s="6"/>
      <c r="Y4669" s="6"/>
      <c r="Z4669" s="43"/>
      <c r="AA4669" s="43"/>
      <c r="AB4669" s="43" t="s">
        <v>339</v>
      </c>
      <c r="AC4669" s="6" t="s">
        <v>339</v>
      </c>
      <c r="AD4669" s="6"/>
      <c r="AE4669" s="6"/>
      <c r="AF4669" s="6"/>
      <c r="AG4669" s="6"/>
      <c r="AH4669" s="6"/>
      <c r="AI4669" s="6"/>
      <c r="AJ4669" s="6"/>
      <c r="AK4669" s="6"/>
      <c r="AL4669" s="6"/>
      <c r="AM4669" s="6"/>
      <c r="AN4669" s="6"/>
      <c r="AO4669" s="6"/>
      <c r="AP4669" s="6"/>
      <c r="AQ4669" s="6"/>
      <c r="AR4669" s="6"/>
    </row>
    <row r="4670">
      <c r="A4670" s="6"/>
      <c r="B4670" s="6"/>
      <c r="C4670" s="6"/>
      <c r="D4670" s="6"/>
      <c r="E4670" s="6"/>
      <c r="F4670" s="6" t="s">
        <v>96</v>
      </c>
      <c r="G4670" s="6"/>
      <c r="H4670" s="6" t="b">
        <v>0</v>
      </c>
      <c r="I4670" s="6" t="b">
        <v>0</v>
      </c>
      <c r="J4670" s="6" t="b">
        <v>0</v>
      </c>
      <c r="K4670" s="106"/>
      <c r="L4670" s="43"/>
      <c r="M4670" s="24"/>
      <c r="N4670" s="6"/>
      <c r="O4670" s="6" t="b">
        <v>0</v>
      </c>
      <c r="P4670" s="6"/>
      <c r="Q4670" s="6"/>
      <c r="R4670" s="6"/>
      <c r="S4670" s="6"/>
      <c r="T4670" s="6"/>
      <c r="U4670" s="6"/>
      <c r="V4670" s="6"/>
      <c r="W4670" s="6"/>
      <c r="X4670" s="6"/>
      <c r="Y4670" s="6"/>
      <c r="Z4670" s="43"/>
      <c r="AA4670" s="43"/>
      <c r="AB4670" s="43" t="s">
        <v>339</v>
      </c>
      <c r="AC4670" s="6" t="s">
        <v>339</v>
      </c>
      <c r="AD4670" s="6"/>
      <c r="AE4670" s="6"/>
      <c r="AF4670" s="6"/>
      <c r="AG4670" s="6"/>
      <c r="AH4670" s="6"/>
      <c r="AI4670" s="6"/>
      <c r="AJ4670" s="6"/>
      <c r="AK4670" s="6"/>
      <c r="AL4670" s="6"/>
      <c r="AM4670" s="6"/>
      <c r="AN4670" s="6"/>
      <c r="AO4670" s="6"/>
      <c r="AP4670" s="6"/>
      <c r="AQ4670" s="6"/>
      <c r="AR4670" s="6"/>
    </row>
    <row r="4671">
      <c r="A4671" s="6"/>
      <c r="B4671" s="6"/>
      <c r="C4671" s="6"/>
      <c r="D4671" s="6"/>
      <c r="E4671" s="6"/>
      <c r="F4671" s="6" t="s">
        <v>96</v>
      </c>
      <c r="G4671" s="6"/>
      <c r="H4671" s="6" t="b">
        <v>0</v>
      </c>
      <c r="I4671" s="6" t="b">
        <v>0</v>
      </c>
      <c r="J4671" s="6" t="b">
        <v>0</v>
      </c>
      <c r="K4671" s="106"/>
      <c r="L4671" s="43"/>
      <c r="M4671" s="24"/>
      <c r="N4671" s="6"/>
      <c r="O4671" s="6" t="b">
        <v>0</v>
      </c>
      <c r="P4671" s="6"/>
      <c r="Q4671" s="6"/>
      <c r="R4671" s="6"/>
      <c r="S4671" s="6"/>
      <c r="T4671" s="6"/>
      <c r="U4671" s="6"/>
      <c r="V4671" s="6"/>
      <c r="W4671" s="6"/>
      <c r="X4671" s="6"/>
      <c r="Y4671" s="6"/>
      <c r="Z4671" s="43"/>
      <c r="AA4671" s="43"/>
      <c r="AB4671" s="43" t="s">
        <v>339</v>
      </c>
      <c r="AC4671" s="6" t="s">
        <v>339</v>
      </c>
      <c r="AD4671" s="6"/>
      <c r="AE4671" s="6"/>
      <c r="AF4671" s="6"/>
      <c r="AG4671" s="6"/>
      <c r="AH4671" s="6"/>
      <c r="AI4671" s="6"/>
      <c r="AJ4671" s="6"/>
      <c r="AK4671" s="6"/>
      <c r="AL4671" s="6"/>
      <c r="AM4671" s="6"/>
      <c r="AN4671" s="6"/>
      <c r="AO4671" s="6"/>
      <c r="AP4671" s="6"/>
      <c r="AQ4671" s="6"/>
      <c r="AR4671" s="6"/>
    </row>
    <row r="4672">
      <c r="A4672" s="6"/>
      <c r="B4672" s="6"/>
      <c r="C4672" s="6"/>
      <c r="D4672" s="6"/>
      <c r="E4672" s="6"/>
      <c r="F4672" s="6" t="s">
        <v>96</v>
      </c>
      <c r="G4672" s="6"/>
      <c r="H4672" s="6" t="b">
        <v>0</v>
      </c>
      <c r="I4672" s="6" t="b">
        <v>0</v>
      </c>
      <c r="J4672" s="6" t="b">
        <v>0</v>
      </c>
      <c r="K4672" s="106"/>
      <c r="L4672" s="43"/>
      <c r="M4672" s="24"/>
      <c r="N4672" s="6"/>
      <c r="O4672" s="6" t="b">
        <v>0</v>
      </c>
      <c r="P4672" s="6"/>
      <c r="Q4672" s="6"/>
      <c r="R4672" s="6"/>
      <c r="S4672" s="6"/>
      <c r="T4672" s="6"/>
      <c r="U4672" s="6"/>
      <c r="V4672" s="6"/>
      <c r="W4672" s="6"/>
      <c r="X4672" s="6"/>
      <c r="Y4672" s="6"/>
      <c r="Z4672" s="43"/>
      <c r="AA4672" s="43"/>
      <c r="AB4672" s="43" t="s">
        <v>339</v>
      </c>
      <c r="AC4672" s="6" t="s">
        <v>339</v>
      </c>
      <c r="AD4672" s="6"/>
      <c r="AE4672" s="6"/>
      <c r="AF4672" s="6"/>
      <c r="AG4672" s="6"/>
      <c r="AH4672" s="6"/>
      <c r="AI4672" s="6"/>
      <c r="AJ4672" s="6"/>
      <c r="AK4672" s="6"/>
      <c r="AL4672" s="6"/>
      <c r="AM4672" s="6"/>
      <c r="AN4672" s="6"/>
      <c r="AO4672" s="6"/>
      <c r="AP4672" s="6"/>
      <c r="AQ4672" s="6"/>
      <c r="AR4672" s="6"/>
    </row>
    <row r="4673">
      <c r="A4673" s="6"/>
      <c r="B4673" s="6"/>
      <c r="C4673" s="6"/>
      <c r="D4673" s="6"/>
      <c r="E4673" s="6"/>
      <c r="F4673" s="6" t="s">
        <v>96</v>
      </c>
      <c r="G4673" s="6"/>
      <c r="H4673" s="6" t="b">
        <v>0</v>
      </c>
      <c r="I4673" s="6" t="b">
        <v>0</v>
      </c>
      <c r="J4673" s="6" t="b">
        <v>0</v>
      </c>
      <c r="K4673" s="106"/>
      <c r="L4673" s="43"/>
      <c r="M4673" s="24"/>
      <c r="N4673" s="6"/>
      <c r="O4673" s="6" t="b">
        <v>0</v>
      </c>
      <c r="P4673" s="6"/>
      <c r="Q4673" s="6"/>
      <c r="R4673" s="6"/>
      <c r="S4673" s="6"/>
      <c r="T4673" s="6"/>
      <c r="U4673" s="6"/>
      <c r="V4673" s="6"/>
      <c r="W4673" s="6"/>
      <c r="X4673" s="6"/>
      <c r="Y4673" s="6"/>
      <c r="Z4673" s="43"/>
      <c r="AA4673" s="43"/>
      <c r="AB4673" s="43" t="s">
        <v>339</v>
      </c>
      <c r="AC4673" s="6" t="s">
        <v>339</v>
      </c>
      <c r="AD4673" s="6"/>
      <c r="AE4673" s="6"/>
      <c r="AF4673" s="6"/>
      <c r="AG4673" s="6"/>
      <c r="AH4673" s="6"/>
      <c r="AI4673" s="6"/>
      <c r="AJ4673" s="6"/>
      <c r="AK4673" s="6"/>
      <c r="AL4673" s="6"/>
      <c r="AM4673" s="6"/>
      <c r="AN4673" s="6"/>
      <c r="AO4673" s="6"/>
      <c r="AP4673" s="6"/>
      <c r="AQ4673" s="6"/>
      <c r="AR4673" s="6"/>
    </row>
    <row r="4674">
      <c r="A4674" s="6"/>
      <c r="B4674" s="6"/>
      <c r="C4674" s="6"/>
      <c r="D4674" s="6"/>
      <c r="E4674" s="6"/>
      <c r="F4674" s="6" t="s">
        <v>96</v>
      </c>
      <c r="G4674" s="6"/>
      <c r="H4674" s="6" t="b">
        <v>0</v>
      </c>
      <c r="I4674" s="6" t="b">
        <v>0</v>
      </c>
      <c r="J4674" s="6" t="b">
        <v>0</v>
      </c>
      <c r="K4674" s="106"/>
      <c r="L4674" s="43"/>
      <c r="M4674" s="24"/>
      <c r="N4674" s="6"/>
      <c r="O4674" s="6" t="b">
        <v>0</v>
      </c>
      <c r="P4674" s="6"/>
      <c r="Q4674" s="6"/>
      <c r="R4674" s="6"/>
      <c r="S4674" s="6"/>
      <c r="T4674" s="6"/>
      <c r="U4674" s="6"/>
      <c r="V4674" s="6"/>
      <c r="W4674" s="6"/>
      <c r="X4674" s="6"/>
      <c r="Y4674" s="6"/>
      <c r="Z4674" s="43"/>
      <c r="AA4674" s="43"/>
      <c r="AB4674" s="43" t="s">
        <v>339</v>
      </c>
      <c r="AC4674" s="6" t="s">
        <v>339</v>
      </c>
      <c r="AD4674" s="6"/>
      <c r="AE4674" s="6"/>
      <c r="AF4674" s="6"/>
      <c r="AG4674" s="6"/>
      <c r="AH4674" s="6"/>
      <c r="AI4674" s="6"/>
      <c r="AJ4674" s="6"/>
      <c r="AK4674" s="6"/>
      <c r="AL4674" s="6"/>
      <c r="AM4674" s="6"/>
      <c r="AN4674" s="6"/>
      <c r="AO4674" s="6"/>
      <c r="AP4674" s="6"/>
      <c r="AQ4674" s="6"/>
      <c r="AR4674" s="6"/>
    </row>
    <row r="4675">
      <c r="A4675" s="6"/>
      <c r="B4675" s="6"/>
      <c r="C4675" s="6"/>
      <c r="D4675" s="6"/>
      <c r="E4675" s="6"/>
      <c r="F4675" s="6" t="s">
        <v>96</v>
      </c>
      <c r="G4675" s="6"/>
      <c r="H4675" s="6" t="b">
        <v>0</v>
      </c>
      <c r="I4675" s="6" t="b">
        <v>0</v>
      </c>
      <c r="J4675" s="6" t="b">
        <v>0</v>
      </c>
      <c r="K4675" s="106"/>
      <c r="L4675" s="43"/>
      <c r="M4675" s="24"/>
      <c r="N4675" s="6"/>
      <c r="O4675" s="6" t="b">
        <v>0</v>
      </c>
      <c r="P4675" s="6"/>
      <c r="Q4675" s="6"/>
      <c r="R4675" s="6"/>
      <c r="S4675" s="6"/>
      <c r="T4675" s="6"/>
      <c r="U4675" s="6"/>
      <c r="V4675" s="6"/>
      <c r="W4675" s="6"/>
      <c r="X4675" s="6"/>
      <c r="Y4675" s="6"/>
      <c r="Z4675" s="43"/>
      <c r="AA4675" s="43"/>
      <c r="AB4675" s="43" t="s">
        <v>339</v>
      </c>
      <c r="AC4675" s="6" t="s">
        <v>339</v>
      </c>
      <c r="AD4675" s="6"/>
      <c r="AE4675" s="6"/>
      <c r="AF4675" s="6"/>
      <c r="AG4675" s="6"/>
      <c r="AH4675" s="6"/>
      <c r="AI4675" s="6"/>
      <c r="AJ4675" s="6"/>
      <c r="AK4675" s="6"/>
      <c r="AL4675" s="6"/>
      <c r="AM4675" s="6"/>
      <c r="AN4675" s="6"/>
      <c r="AO4675" s="6"/>
      <c r="AP4675" s="6"/>
      <c r="AQ4675" s="6"/>
      <c r="AR4675" s="6"/>
    </row>
    <row r="4676">
      <c r="A4676" s="6"/>
      <c r="B4676" s="6"/>
      <c r="C4676" s="6"/>
      <c r="D4676" s="6"/>
      <c r="E4676" s="6"/>
      <c r="F4676" s="6" t="s">
        <v>96</v>
      </c>
      <c r="G4676" s="6"/>
      <c r="H4676" s="6" t="b">
        <v>0</v>
      </c>
      <c r="I4676" s="6" t="b">
        <v>0</v>
      </c>
      <c r="J4676" s="6" t="b">
        <v>0</v>
      </c>
      <c r="K4676" s="106"/>
      <c r="L4676" s="43"/>
      <c r="M4676" s="24"/>
      <c r="N4676" s="6"/>
      <c r="O4676" s="6" t="b">
        <v>0</v>
      </c>
      <c r="P4676" s="6"/>
      <c r="Q4676" s="6"/>
      <c r="R4676" s="6"/>
      <c r="S4676" s="6"/>
      <c r="T4676" s="6"/>
      <c r="U4676" s="6"/>
      <c r="V4676" s="6"/>
      <c r="W4676" s="6"/>
      <c r="X4676" s="6"/>
      <c r="Y4676" s="6"/>
      <c r="Z4676" s="43"/>
      <c r="AA4676" s="43"/>
      <c r="AB4676" s="43" t="s">
        <v>339</v>
      </c>
      <c r="AC4676" s="6" t="s">
        <v>339</v>
      </c>
      <c r="AD4676" s="6"/>
      <c r="AE4676" s="6"/>
      <c r="AF4676" s="6"/>
      <c r="AG4676" s="6"/>
      <c r="AH4676" s="6"/>
      <c r="AI4676" s="6"/>
      <c r="AJ4676" s="6"/>
      <c r="AK4676" s="6"/>
      <c r="AL4676" s="6"/>
      <c r="AM4676" s="6"/>
      <c r="AN4676" s="6"/>
      <c r="AO4676" s="6"/>
      <c r="AP4676" s="6"/>
      <c r="AQ4676" s="6"/>
      <c r="AR4676" s="6"/>
    </row>
    <row r="4677">
      <c r="A4677" s="6"/>
      <c r="B4677" s="6"/>
      <c r="C4677" s="6"/>
      <c r="D4677" s="6"/>
      <c r="E4677" s="6"/>
      <c r="F4677" s="6" t="s">
        <v>96</v>
      </c>
      <c r="G4677" s="6"/>
      <c r="H4677" s="6" t="b">
        <v>0</v>
      </c>
      <c r="I4677" s="6" t="b">
        <v>0</v>
      </c>
      <c r="J4677" s="6" t="b">
        <v>0</v>
      </c>
      <c r="K4677" s="106"/>
      <c r="L4677" s="43"/>
      <c r="M4677" s="24"/>
      <c r="N4677" s="6"/>
      <c r="O4677" s="6" t="b">
        <v>0</v>
      </c>
      <c r="P4677" s="6"/>
      <c r="Q4677" s="6"/>
      <c r="R4677" s="6"/>
      <c r="S4677" s="6"/>
      <c r="T4677" s="6"/>
      <c r="U4677" s="6"/>
      <c r="V4677" s="6"/>
      <c r="W4677" s="6"/>
      <c r="X4677" s="6"/>
      <c r="Y4677" s="6"/>
      <c r="Z4677" s="43"/>
      <c r="AA4677" s="43"/>
      <c r="AB4677" s="43" t="s">
        <v>339</v>
      </c>
      <c r="AC4677" s="6" t="s">
        <v>339</v>
      </c>
      <c r="AD4677" s="6"/>
      <c r="AE4677" s="6"/>
      <c r="AF4677" s="6"/>
      <c r="AG4677" s="6"/>
      <c r="AH4677" s="6"/>
      <c r="AI4677" s="6"/>
      <c r="AJ4677" s="6"/>
      <c r="AK4677" s="6"/>
      <c r="AL4677" s="6"/>
      <c r="AM4677" s="6"/>
      <c r="AN4677" s="6"/>
      <c r="AO4677" s="6"/>
      <c r="AP4677" s="6"/>
      <c r="AQ4677" s="6"/>
      <c r="AR4677" s="6"/>
    </row>
    <row r="4678">
      <c r="A4678" s="6"/>
      <c r="B4678" s="6"/>
      <c r="C4678" s="6"/>
      <c r="D4678" s="6"/>
      <c r="E4678" s="6"/>
      <c r="F4678" s="6" t="s">
        <v>96</v>
      </c>
      <c r="G4678" s="6"/>
      <c r="H4678" s="6" t="b">
        <v>0</v>
      </c>
      <c r="I4678" s="6" t="b">
        <v>0</v>
      </c>
      <c r="J4678" s="6" t="b">
        <v>0</v>
      </c>
      <c r="K4678" s="106"/>
      <c r="L4678" s="43"/>
      <c r="M4678" s="24"/>
      <c r="N4678" s="6"/>
      <c r="O4678" s="6" t="b">
        <v>0</v>
      </c>
      <c r="P4678" s="6"/>
      <c r="Q4678" s="6"/>
      <c r="R4678" s="6"/>
      <c r="S4678" s="6"/>
      <c r="T4678" s="6"/>
      <c r="U4678" s="6"/>
      <c r="V4678" s="6"/>
      <c r="W4678" s="6"/>
      <c r="X4678" s="6"/>
      <c r="Y4678" s="6"/>
      <c r="Z4678" s="43"/>
      <c r="AA4678" s="43"/>
      <c r="AB4678" s="43" t="s">
        <v>339</v>
      </c>
      <c r="AC4678" s="6" t="s">
        <v>339</v>
      </c>
      <c r="AD4678" s="6"/>
      <c r="AE4678" s="6"/>
      <c r="AF4678" s="6"/>
      <c r="AG4678" s="6"/>
      <c r="AH4678" s="6"/>
      <c r="AI4678" s="6"/>
      <c r="AJ4678" s="6"/>
      <c r="AK4678" s="6"/>
      <c r="AL4678" s="6"/>
      <c r="AM4678" s="6"/>
      <c r="AN4678" s="6"/>
      <c r="AO4678" s="6"/>
      <c r="AP4678" s="6"/>
      <c r="AQ4678" s="6"/>
      <c r="AR4678" s="6"/>
    </row>
    <row r="4679">
      <c r="A4679" s="6"/>
      <c r="B4679" s="6"/>
      <c r="C4679" s="6"/>
      <c r="D4679" s="6"/>
      <c r="E4679" s="6"/>
      <c r="F4679" s="6" t="s">
        <v>96</v>
      </c>
      <c r="G4679" s="6"/>
      <c r="H4679" s="6" t="b">
        <v>0</v>
      </c>
      <c r="I4679" s="6" t="b">
        <v>0</v>
      </c>
      <c r="J4679" s="6" t="b">
        <v>0</v>
      </c>
      <c r="K4679" s="106"/>
      <c r="L4679" s="43"/>
      <c r="M4679" s="24"/>
      <c r="N4679" s="6"/>
      <c r="O4679" s="6" t="b">
        <v>0</v>
      </c>
      <c r="P4679" s="6"/>
      <c r="Q4679" s="6"/>
      <c r="R4679" s="6"/>
      <c r="S4679" s="6"/>
      <c r="T4679" s="6"/>
      <c r="U4679" s="6"/>
      <c r="V4679" s="6"/>
      <c r="W4679" s="6"/>
      <c r="X4679" s="6"/>
      <c r="Y4679" s="6"/>
      <c r="Z4679" s="43"/>
      <c r="AA4679" s="43"/>
      <c r="AB4679" s="43" t="s">
        <v>339</v>
      </c>
      <c r="AC4679" s="6" t="s">
        <v>339</v>
      </c>
      <c r="AD4679" s="6"/>
      <c r="AE4679" s="6"/>
      <c r="AF4679" s="6"/>
      <c r="AG4679" s="6"/>
      <c r="AH4679" s="6"/>
      <c r="AI4679" s="6"/>
      <c r="AJ4679" s="6"/>
      <c r="AK4679" s="6"/>
      <c r="AL4679" s="6"/>
      <c r="AM4679" s="6"/>
      <c r="AN4679" s="6"/>
      <c r="AO4679" s="6"/>
      <c r="AP4679" s="6"/>
      <c r="AQ4679" s="6"/>
      <c r="AR4679" s="6"/>
    </row>
    <row r="4680">
      <c r="A4680" s="6"/>
      <c r="B4680" s="6"/>
      <c r="C4680" s="6"/>
      <c r="D4680" s="6"/>
      <c r="E4680" s="6"/>
      <c r="F4680" s="6" t="s">
        <v>96</v>
      </c>
      <c r="G4680" s="6"/>
      <c r="H4680" s="6" t="b">
        <v>0</v>
      </c>
      <c r="I4680" s="6" t="b">
        <v>0</v>
      </c>
      <c r="J4680" s="6" t="b">
        <v>0</v>
      </c>
      <c r="K4680" s="106"/>
      <c r="L4680" s="43"/>
      <c r="M4680" s="24"/>
      <c r="N4680" s="6"/>
      <c r="O4680" s="6" t="b">
        <v>0</v>
      </c>
      <c r="P4680" s="6"/>
      <c r="Q4680" s="6"/>
      <c r="R4680" s="6"/>
      <c r="S4680" s="6"/>
      <c r="T4680" s="6"/>
      <c r="U4680" s="6"/>
      <c r="V4680" s="6"/>
      <c r="W4680" s="6"/>
      <c r="X4680" s="6"/>
      <c r="Y4680" s="6"/>
      <c r="Z4680" s="43"/>
      <c r="AA4680" s="43"/>
      <c r="AB4680" s="43" t="s">
        <v>339</v>
      </c>
      <c r="AC4680" s="6" t="s">
        <v>339</v>
      </c>
      <c r="AD4680" s="6"/>
      <c r="AE4680" s="6"/>
      <c r="AF4680" s="6"/>
      <c r="AG4680" s="6"/>
      <c r="AH4680" s="6"/>
      <c r="AI4680" s="6"/>
      <c r="AJ4680" s="6"/>
      <c r="AK4680" s="6"/>
      <c r="AL4680" s="6"/>
      <c r="AM4680" s="6"/>
      <c r="AN4680" s="6"/>
      <c r="AO4680" s="6"/>
      <c r="AP4680" s="6"/>
      <c r="AQ4680" s="6"/>
      <c r="AR4680" s="6"/>
    </row>
    <row r="4681">
      <c r="A4681" s="6"/>
      <c r="B4681" s="6"/>
      <c r="C4681" s="6"/>
      <c r="D4681" s="6"/>
      <c r="E4681" s="6"/>
      <c r="F4681" s="6" t="s">
        <v>96</v>
      </c>
      <c r="G4681" s="6"/>
      <c r="H4681" s="6" t="b">
        <v>0</v>
      </c>
      <c r="I4681" s="6" t="b">
        <v>0</v>
      </c>
      <c r="J4681" s="6" t="b">
        <v>0</v>
      </c>
      <c r="K4681" s="106"/>
      <c r="L4681" s="43"/>
      <c r="M4681" s="24"/>
      <c r="N4681" s="6"/>
      <c r="O4681" s="6" t="b">
        <v>0</v>
      </c>
      <c r="P4681" s="6"/>
      <c r="Q4681" s="6"/>
      <c r="R4681" s="6"/>
      <c r="S4681" s="6"/>
      <c r="T4681" s="6"/>
      <c r="U4681" s="6"/>
      <c r="V4681" s="6"/>
      <c r="W4681" s="6"/>
      <c r="X4681" s="6"/>
      <c r="Y4681" s="6"/>
      <c r="Z4681" s="43"/>
      <c r="AA4681" s="43"/>
      <c r="AB4681" s="43" t="s">
        <v>339</v>
      </c>
      <c r="AC4681" s="6" t="s">
        <v>339</v>
      </c>
      <c r="AD4681" s="6"/>
      <c r="AE4681" s="6"/>
      <c r="AF4681" s="6"/>
      <c r="AG4681" s="6"/>
      <c r="AH4681" s="6"/>
      <c r="AI4681" s="6"/>
      <c r="AJ4681" s="6"/>
      <c r="AK4681" s="6"/>
      <c r="AL4681" s="6"/>
      <c r="AM4681" s="6"/>
      <c r="AN4681" s="6"/>
      <c r="AO4681" s="6"/>
      <c r="AP4681" s="6"/>
      <c r="AQ4681" s="6"/>
      <c r="AR4681" s="6"/>
    </row>
    <row r="4682">
      <c r="A4682" s="6"/>
      <c r="B4682" s="6"/>
      <c r="C4682" s="6"/>
      <c r="D4682" s="6"/>
      <c r="E4682" s="6"/>
      <c r="F4682" s="6" t="s">
        <v>96</v>
      </c>
      <c r="G4682" s="6"/>
      <c r="H4682" s="6" t="b">
        <v>0</v>
      </c>
      <c r="I4682" s="6" t="b">
        <v>0</v>
      </c>
      <c r="J4682" s="6" t="b">
        <v>0</v>
      </c>
      <c r="K4682" s="106"/>
      <c r="L4682" s="43"/>
      <c r="M4682" s="24"/>
      <c r="N4682" s="6"/>
      <c r="O4682" s="6" t="b">
        <v>0</v>
      </c>
      <c r="P4682" s="6"/>
      <c r="Q4682" s="6"/>
      <c r="R4682" s="6"/>
      <c r="S4682" s="6"/>
      <c r="T4682" s="6"/>
      <c r="U4682" s="6"/>
      <c r="V4682" s="6"/>
      <c r="W4682" s="6"/>
      <c r="X4682" s="6"/>
      <c r="Y4682" s="6"/>
      <c r="Z4682" s="43"/>
      <c r="AA4682" s="43"/>
      <c r="AB4682" s="43" t="s">
        <v>339</v>
      </c>
      <c r="AC4682" s="6" t="s">
        <v>339</v>
      </c>
      <c r="AD4682" s="6"/>
      <c r="AE4682" s="6"/>
      <c r="AF4682" s="6"/>
      <c r="AG4682" s="6"/>
      <c r="AH4682" s="6"/>
      <c r="AI4682" s="6"/>
      <c r="AJ4682" s="6"/>
      <c r="AK4682" s="6"/>
      <c r="AL4682" s="6"/>
      <c r="AM4682" s="6"/>
      <c r="AN4682" s="6"/>
      <c r="AO4682" s="6"/>
      <c r="AP4682" s="6"/>
      <c r="AQ4682" s="6"/>
      <c r="AR4682" s="6"/>
    </row>
    <row r="4683">
      <c r="A4683" s="6"/>
      <c r="B4683" s="6"/>
      <c r="C4683" s="6"/>
      <c r="D4683" s="6"/>
      <c r="E4683" s="6"/>
      <c r="F4683" s="6" t="s">
        <v>96</v>
      </c>
      <c r="G4683" s="6"/>
      <c r="H4683" s="6" t="b">
        <v>0</v>
      </c>
      <c r="I4683" s="6" t="b">
        <v>0</v>
      </c>
      <c r="J4683" s="6" t="b">
        <v>0</v>
      </c>
      <c r="K4683" s="106"/>
      <c r="L4683" s="43"/>
      <c r="M4683" s="24"/>
      <c r="N4683" s="6"/>
      <c r="O4683" s="6" t="b">
        <v>0</v>
      </c>
      <c r="P4683" s="6"/>
      <c r="Q4683" s="6"/>
      <c r="R4683" s="6"/>
      <c r="S4683" s="6"/>
      <c r="T4683" s="6"/>
      <c r="U4683" s="6"/>
      <c r="V4683" s="6"/>
      <c r="W4683" s="6"/>
      <c r="X4683" s="6"/>
      <c r="Y4683" s="6"/>
      <c r="Z4683" s="43"/>
      <c r="AA4683" s="43"/>
      <c r="AB4683" s="43" t="s">
        <v>339</v>
      </c>
      <c r="AC4683" s="6" t="s">
        <v>339</v>
      </c>
      <c r="AD4683" s="6"/>
      <c r="AE4683" s="6"/>
      <c r="AF4683" s="6"/>
      <c r="AG4683" s="6"/>
      <c r="AH4683" s="6"/>
      <c r="AI4683" s="6"/>
      <c r="AJ4683" s="6"/>
      <c r="AK4683" s="6"/>
      <c r="AL4683" s="6"/>
      <c r="AM4683" s="6"/>
      <c r="AN4683" s="6"/>
      <c r="AO4683" s="6"/>
      <c r="AP4683" s="6"/>
      <c r="AQ4683" s="6"/>
      <c r="AR4683" s="6"/>
    </row>
    <row r="4684">
      <c r="A4684" s="6"/>
      <c r="B4684" s="6"/>
      <c r="C4684" s="6"/>
      <c r="D4684" s="6"/>
      <c r="E4684" s="6"/>
      <c r="F4684" s="6" t="s">
        <v>96</v>
      </c>
      <c r="G4684" s="6"/>
      <c r="H4684" s="6" t="b">
        <v>0</v>
      </c>
      <c r="I4684" s="6" t="b">
        <v>0</v>
      </c>
      <c r="J4684" s="6" t="b">
        <v>0</v>
      </c>
      <c r="K4684" s="106"/>
      <c r="L4684" s="43"/>
      <c r="M4684" s="24"/>
      <c r="N4684" s="6"/>
      <c r="O4684" s="6" t="b">
        <v>0</v>
      </c>
      <c r="P4684" s="6"/>
      <c r="Q4684" s="6"/>
      <c r="R4684" s="6"/>
      <c r="S4684" s="6"/>
      <c r="T4684" s="6"/>
      <c r="U4684" s="6"/>
      <c r="V4684" s="6"/>
      <c r="W4684" s="6"/>
      <c r="X4684" s="6"/>
      <c r="Y4684" s="6"/>
      <c r="Z4684" s="43"/>
      <c r="AA4684" s="43"/>
      <c r="AB4684" s="43" t="s">
        <v>339</v>
      </c>
      <c r="AC4684" s="6" t="s">
        <v>339</v>
      </c>
      <c r="AD4684" s="6"/>
      <c r="AE4684" s="6"/>
      <c r="AF4684" s="6"/>
      <c r="AG4684" s="6"/>
      <c r="AH4684" s="6"/>
      <c r="AI4684" s="6"/>
      <c r="AJ4684" s="6"/>
      <c r="AK4684" s="6"/>
      <c r="AL4684" s="6"/>
      <c r="AM4684" s="6"/>
      <c r="AN4684" s="6"/>
      <c r="AO4684" s="6"/>
      <c r="AP4684" s="6"/>
      <c r="AQ4684" s="6"/>
      <c r="AR4684" s="6"/>
    </row>
    <row r="4685">
      <c r="A4685" s="6"/>
      <c r="B4685" s="6"/>
      <c r="C4685" s="6"/>
      <c r="D4685" s="6"/>
      <c r="E4685" s="6"/>
      <c r="F4685" s="6" t="s">
        <v>96</v>
      </c>
      <c r="G4685" s="6"/>
      <c r="H4685" s="6" t="b">
        <v>0</v>
      </c>
      <c r="I4685" s="6" t="b">
        <v>0</v>
      </c>
      <c r="J4685" s="6" t="b">
        <v>0</v>
      </c>
      <c r="K4685" s="106"/>
      <c r="L4685" s="43"/>
      <c r="M4685" s="24"/>
      <c r="N4685" s="6"/>
      <c r="O4685" s="6" t="b">
        <v>0</v>
      </c>
      <c r="P4685" s="6"/>
      <c r="Q4685" s="6"/>
      <c r="R4685" s="6"/>
      <c r="S4685" s="6"/>
      <c r="T4685" s="6"/>
      <c r="U4685" s="6"/>
      <c r="V4685" s="6"/>
      <c r="W4685" s="6"/>
      <c r="X4685" s="6"/>
      <c r="Y4685" s="6"/>
      <c r="Z4685" s="43"/>
      <c r="AA4685" s="43"/>
      <c r="AB4685" s="43" t="s">
        <v>339</v>
      </c>
      <c r="AC4685" s="6" t="s">
        <v>339</v>
      </c>
      <c r="AD4685" s="6"/>
      <c r="AE4685" s="6"/>
      <c r="AF4685" s="6"/>
      <c r="AG4685" s="6"/>
      <c r="AH4685" s="6"/>
      <c r="AI4685" s="6"/>
      <c r="AJ4685" s="6"/>
      <c r="AK4685" s="6"/>
      <c r="AL4685" s="6"/>
      <c r="AM4685" s="6"/>
      <c r="AN4685" s="6"/>
      <c r="AO4685" s="6"/>
      <c r="AP4685" s="6"/>
      <c r="AQ4685" s="6"/>
      <c r="AR4685" s="6"/>
    </row>
    <row r="4686">
      <c r="A4686" s="6"/>
      <c r="B4686" s="6"/>
      <c r="C4686" s="6"/>
      <c r="D4686" s="6"/>
      <c r="E4686" s="6"/>
      <c r="F4686" s="6" t="s">
        <v>96</v>
      </c>
      <c r="G4686" s="6"/>
      <c r="H4686" s="6" t="b">
        <v>0</v>
      </c>
      <c r="I4686" s="6" t="b">
        <v>0</v>
      </c>
      <c r="J4686" s="6" t="b">
        <v>0</v>
      </c>
      <c r="K4686" s="106"/>
      <c r="L4686" s="43"/>
      <c r="M4686" s="24"/>
      <c r="N4686" s="6"/>
      <c r="O4686" s="6" t="b">
        <v>0</v>
      </c>
      <c r="P4686" s="6"/>
      <c r="Q4686" s="6"/>
      <c r="R4686" s="6"/>
      <c r="S4686" s="6"/>
      <c r="T4686" s="6"/>
      <c r="U4686" s="6"/>
      <c r="V4686" s="6"/>
      <c r="W4686" s="6"/>
      <c r="X4686" s="6"/>
      <c r="Y4686" s="6"/>
      <c r="Z4686" s="43"/>
      <c r="AA4686" s="43"/>
      <c r="AB4686" s="43" t="s">
        <v>339</v>
      </c>
      <c r="AC4686" s="6" t="s">
        <v>339</v>
      </c>
      <c r="AD4686" s="6"/>
      <c r="AE4686" s="6"/>
      <c r="AF4686" s="6"/>
      <c r="AG4686" s="6"/>
      <c r="AH4686" s="6"/>
      <c r="AI4686" s="6"/>
      <c r="AJ4686" s="6"/>
      <c r="AK4686" s="6"/>
      <c r="AL4686" s="6"/>
      <c r="AM4686" s="6"/>
      <c r="AN4686" s="6"/>
      <c r="AO4686" s="6"/>
      <c r="AP4686" s="6"/>
      <c r="AQ4686" s="6"/>
      <c r="AR4686" s="6"/>
    </row>
    <row r="4687">
      <c r="A4687" s="6"/>
      <c r="B4687" s="6"/>
      <c r="C4687" s="6"/>
      <c r="D4687" s="6"/>
      <c r="E4687" s="6"/>
      <c r="F4687" s="6" t="s">
        <v>96</v>
      </c>
      <c r="G4687" s="6"/>
      <c r="H4687" s="6" t="b">
        <v>0</v>
      </c>
      <c r="I4687" s="6" t="b">
        <v>0</v>
      </c>
      <c r="J4687" s="6" t="b">
        <v>0</v>
      </c>
      <c r="K4687" s="106"/>
      <c r="L4687" s="43"/>
      <c r="M4687" s="24"/>
      <c r="N4687" s="6"/>
      <c r="O4687" s="6" t="b">
        <v>0</v>
      </c>
      <c r="P4687" s="6"/>
      <c r="Q4687" s="6"/>
      <c r="R4687" s="6"/>
      <c r="S4687" s="6"/>
      <c r="T4687" s="6"/>
      <c r="U4687" s="6"/>
      <c r="V4687" s="6"/>
      <c r="W4687" s="6"/>
      <c r="X4687" s="6"/>
      <c r="Y4687" s="6"/>
      <c r="Z4687" s="43"/>
      <c r="AA4687" s="43"/>
      <c r="AB4687" s="43" t="s">
        <v>339</v>
      </c>
      <c r="AC4687" s="6" t="s">
        <v>339</v>
      </c>
      <c r="AD4687" s="6"/>
      <c r="AE4687" s="6"/>
      <c r="AF4687" s="6"/>
      <c r="AG4687" s="6"/>
      <c r="AH4687" s="6"/>
      <c r="AI4687" s="6"/>
      <c r="AJ4687" s="6"/>
      <c r="AK4687" s="6"/>
      <c r="AL4687" s="6"/>
      <c r="AM4687" s="6"/>
      <c r="AN4687" s="6"/>
      <c r="AO4687" s="6"/>
      <c r="AP4687" s="6"/>
      <c r="AQ4687" s="6"/>
      <c r="AR4687" s="6"/>
    </row>
    <row r="4688">
      <c r="A4688" s="6"/>
      <c r="B4688" s="6"/>
      <c r="C4688" s="6"/>
      <c r="D4688" s="6"/>
      <c r="E4688" s="6"/>
      <c r="F4688" s="6" t="s">
        <v>96</v>
      </c>
      <c r="G4688" s="6"/>
      <c r="H4688" s="6" t="b">
        <v>0</v>
      </c>
      <c r="I4688" s="6" t="b">
        <v>0</v>
      </c>
      <c r="J4688" s="6" t="b">
        <v>0</v>
      </c>
      <c r="K4688" s="106"/>
      <c r="L4688" s="43"/>
      <c r="M4688" s="24"/>
      <c r="N4688" s="6"/>
      <c r="O4688" s="6" t="b">
        <v>0</v>
      </c>
      <c r="P4688" s="6"/>
      <c r="Q4688" s="6"/>
      <c r="R4688" s="6"/>
      <c r="S4688" s="6"/>
      <c r="T4688" s="6"/>
      <c r="U4688" s="6"/>
      <c r="V4688" s="6"/>
      <c r="W4688" s="6"/>
      <c r="X4688" s="6"/>
      <c r="Y4688" s="6"/>
      <c r="Z4688" s="43"/>
      <c r="AA4688" s="43"/>
      <c r="AB4688" s="43" t="s">
        <v>339</v>
      </c>
      <c r="AC4688" s="6" t="s">
        <v>339</v>
      </c>
      <c r="AD4688" s="6"/>
      <c r="AE4688" s="6"/>
      <c r="AF4688" s="6"/>
      <c r="AG4688" s="6"/>
      <c r="AH4688" s="6"/>
      <c r="AI4688" s="6"/>
      <c r="AJ4688" s="6"/>
      <c r="AK4688" s="6"/>
      <c r="AL4688" s="6"/>
      <c r="AM4688" s="6"/>
      <c r="AN4688" s="6"/>
      <c r="AO4688" s="6"/>
      <c r="AP4688" s="6"/>
      <c r="AQ4688" s="6"/>
      <c r="AR4688" s="6"/>
    </row>
    <row r="4689">
      <c r="A4689" s="6"/>
      <c r="B4689" s="6"/>
      <c r="C4689" s="6"/>
      <c r="D4689" s="6"/>
      <c r="E4689" s="6"/>
      <c r="F4689" s="6" t="s">
        <v>96</v>
      </c>
      <c r="G4689" s="6"/>
      <c r="H4689" s="6" t="b">
        <v>0</v>
      </c>
      <c r="I4689" s="6" t="b">
        <v>0</v>
      </c>
      <c r="J4689" s="6" t="b">
        <v>0</v>
      </c>
      <c r="K4689" s="106"/>
      <c r="L4689" s="43"/>
      <c r="M4689" s="24"/>
      <c r="N4689" s="6"/>
      <c r="O4689" s="6" t="b">
        <v>0</v>
      </c>
      <c r="P4689" s="6"/>
      <c r="Q4689" s="6"/>
      <c r="R4689" s="6"/>
      <c r="S4689" s="6"/>
      <c r="T4689" s="6"/>
      <c r="U4689" s="6"/>
      <c r="V4689" s="6"/>
      <c r="W4689" s="6"/>
      <c r="X4689" s="6"/>
      <c r="Y4689" s="6"/>
      <c r="Z4689" s="43"/>
      <c r="AA4689" s="43"/>
      <c r="AB4689" s="43" t="s">
        <v>339</v>
      </c>
      <c r="AC4689" s="6" t="s">
        <v>339</v>
      </c>
      <c r="AD4689" s="6"/>
      <c r="AE4689" s="6"/>
      <c r="AF4689" s="6"/>
      <c r="AG4689" s="6"/>
      <c r="AH4689" s="6"/>
      <c r="AI4689" s="6"/>
      <c r="AJ4689" s="6"/>
      <c r="AK4689" s="6"/>
      <c r="AL4689" s="6"/>
      <c r="AM4689" s="6"/>
      <c r="AN4689" s="6"/>
      <c r="AO4689" s="6"/>
      <c r="AP4689" s="6"/>
      <c r="AQ4689" s="6"/>
      <c r="AR4689" s="6"/>
    </row>
    <row r="4690">
      <c r="A4690" s="6"/>
      <c r="B4690" s="6"/>
      <c r="C4690" s="6"/>
      <c r="D4690" s="6"/>
      <c r="E4690" s="6"/>
      <c r="F4690" s="6" t="s">
        <v>96</v>
      </c>
      <c r="G4690" s="6"/>
      <c r="H4690" s="6" t="b">
        <v>0</v>
      </c>
      <c r="I4690" s="6" t="b">
        <v>0</v>
      </c>
      <c r="J4690" s="6" t="b">
        <v>0</v>
      </c>
      <c r="K4690" s="106"/>
      <c r="L4690" s="43"/>
      <c r="M4690" s="24"/>
      <c r="N4690" s="6"/>
      <c r="O4690" s="6" t="b">
        <v>0</v>
      </c>
      <c r="P4690" s="6"/>
      <c r="Q4690" s="6"/>
      <c r="R4690" s="6"/>
      <c r="S4690" s="6"/>
      <c r="T4690" s="6"/>
      <c r="U4690" s="6"/>
      <c r="V4690" s="6"/>
      <c r="W4690" s="6"/>
      <c r="X4690" s="6"/>
      <c r="Y4690" s="6"/>
      <c r="Z4690" s="43"/>
      <c r="AA4690" s="43"/>
      <c r="AB4690" s="43" t="s">
        <v>339</v>
      </c>
      <c r="AC4690" s="6" t="s">
        <v>339</v>
      </c>
      <c r="AD4690" s="6"/>
      <c r="AE4690" s="6"/>
      <c r="AF4690" s="6"/>
      <c r="AG4690" s="6"/>
      <c r="AH4690" s="6"/>
      <c r="AI4690" s="6"/>
      <c r="AJ4690" s="6"/>
      <c r="AK4690" s="6"/>
      <c r="AL4690" s="6"/>
      <c r="AM4690" s="6"/>
      <c r="AN4690" s="6"/>
      <c r="AO4690" s="6"/>
      <c r="AP4690" s="6"/>
      <c r="AQ4690" s="6"/>
      <c r="AR4690" s="6"/>
    </row>
    <row r="4691">
      <c r="A4691" s="6"/>
      <c r="B4691" s="6"/>
      <c r="C4691" s="6"/>
      <c r="D4691" s="6"/>
      <c r="E4691" s="6"/>
      <c r="F4691" s="6" t="s">
        <v>96</v>
      </c>
      <c r="G4691" s="6"/>
      <c r="H4691" s="6" t="b">
        <v>0</v>
      </c>
      <c r="I4691" s="6" t="b">
        <v>0</v>
      </c>
      <c r="J4691" s="6" t="b">
        <v>0</v>
      </c>
      <c r="K4691" s="106"/>
      <c r="L4691" s="43"/>
      <c r="M4691" s="24"/>
      <c r="N4691" s="6"/>
      <c r="O4691" s="6" t="b">
        <v>0</v>
      </c>
      <c r="P4691" s="6"/>
      <c r="Q4691" s="6"/>
      <c r="R4691" s="6"/>
      <c r="S4691" s="6"/>
      <c r="T4691" s="6"/>
      <c r="U4691" s="6"/>
      <c r="V4691" s="6"/>
      <c r="W4691" s="6"/>
      <c r="X4691" s="6"/>
      <c r="Y4691" s="6"/>
      <c r="Z4691" s="43"/>
      <c r="AA4691" s="43"/>
      <c r="AB4691" s="43" t="s">
        <v>339</v>
      </c>
      <c r="AC4691" s="6" t="s">
        <v>339</v>
      </c>
      <c r="AD4691" s="6"/>
      <c r="AE4691" s="6"/>
      <c r="AF4691" s="6"/>
      <c r="AG4691" s="6"/>
      <c r="AH4691" s="6"/>
      <c r="AI4691" s="6"/>
      <c r="AJ4691" s="6"/>
      <c r="AK4691" s="6"/>
      <c r="AL4691" s="6"/>
      <c r="AM4691" s="6"/>
      <c r="AN4691" s="6"/>
      <c r="AO4691" s="6"/>
      <c r="AP4691" s="6"/>
      <c r="AQ4691" s="6"/>
      <c r="AR4691" s="6"/>
    </row>
    <row r="4692">
      <c r="A4692" s="6"/>
      <c r="B4692" s="6"/>
      <c r="C4692" s="6"/>
      <c r="D4692" s="6"/>
      <c r="E4692" s="6"/>
      <c r="F4692" s="6" t="s">
        <v>96</v>
      </c>
      <c r="G4692" s="6"/>
      <c r="H4692" s="6" t="b">
        <v>0</v>
      </c>
      <c r="I4692" s="6" t="b">
        <v>0</v>
      </c>
      <c r="J4692" s="6" t="b">
        <v>0</v>
      </c>
      <c r="K4692" s="106"/>
      <c r="L4692" s="43"/>
      <c r="M4692" s="24"/>
      <c r="N4692" s="6"/>
      <c r="O4692" s="6" t="b">
        <v>0</v>
      </c>
      <c r="P4692" s="6"/>
      <c r="Q4692" s="6"/>
      <c r="R4692" s="6"/>
      <c r="S4692" s="6"/>
      <c r="T4692" s="6"/>
      <c r="U4692" s="6"/>
      <c r="V4692" s="6"/>
      <c r="W4692" s="6"/>
      <c r="X4692" s="6"/>
      <c r="Y4692" s="6"/>
      <c r="Z4692" s="43"/>
      <c r="AA4692" s="43"/>
      <c r="AB4692" s="43" t="s">
        <v>339</v>
      </c>
      <c r="AC4692" s="6" t="s">
        <v>339</v>
      </c>
      <c r="AD4692" s="6"/>
      <c r="AE4692" s="6"/>
      <c r="AF4692" s="6"/>
      <c r="AG4692" s="6"/>
      <c r="AH4692" s="6"/>
      <c r="AI4692" s="6"/>
      <c r="AJ4692" s="6"/>
      <c r="AK4692" s="6"/>
      <c r="AL4692" s="6"/>
      <c r="AM4692" s="6"/>
      <c r="AN4692" s="6"/>
      <c r="AO4692" s="6"/>
      <c r="AP4692" s="6"/>
      <c r="AQ4692" s="6"/>
      <c r="AR4692" s="6"/>
    </row>
    <row r="4693">
      <c r="A4693" s="6"/>
      <c r="B4693" s="6"/>
      <c r="C4693" s="6"/>
      <c r="D4693" s="6"/>
      <c r="E4693" s="6"/>
      <c r="F4693" s="6" t="s">
        <v>96</v>
      </c>
      <c r="G4693" s="6"/>
      <c r="H4693" s="6" t="b">
        <v>0</v>
      </c>
      <c r="I4693" s="6" t="b">
        <v>0</v>
      </c>
      <c r="J4693" s="6" t="b">
        <v>0</v>
      </c>
      <c r="K4693" s="106"/>
      <c r="L4693" s="43"/>
      <c r="M4693" s="24"/>
      <c r="N4693" s="6"/>
      <c r="O4693" s="6" t="b">
        <v>0</v>
      </c>
      <c r="P4693" s="6"/>
      <c r="Q4693" s="6"/>
      <c r="R4693" s="6"/>
      <c r="S4693" s="6"/>
      <c r="T4693" s="6"/>
      <c r="U4693" s="6"/>
      <c r="V4693" s="6"/>
      <c r="W4693" s="6"/>
      <c r="X4693" s="6"/>
      <c r="Y4693" s="6"/>
      <c r="Z4693" s="43"/>
      <c r="AA4693" s="43"/>
      <c r="AB4693" s="43" t="s">
        <v>339</v>
      </c>
      <c r="AC4693" s="6" t="s">
        <v>339</v>
      </c>
      <c r="AD4693" s="6"/>
      <c r="AE4693" s="6"/>
      <c r="AF4693" s="6"/>
      <c r="AG4693" s="6"/>
      <c r="AH4693" s="6"/>
      <c r="AI4693" s="6"/>
      <c r="AJ4693" s="6"/>
      <c r="AK4693" s="6"/>
      <c r="AL4693" s="6"/>
      <c r="AM4693" s="6"/>
      <c r="AN4693" s="6"/>
      <c r="AO4693" s="6"/>
      <c r="AP4693" s="6"/>
      <c r="AQ4693" s="6"/>
      <c r="AR4693" s="6"/>
    </row>
    <row r="4694">
      <c r="A4694" s="6"/>
      <c r="B4694" s="6"/>
      <c r="C4694" s="6"/>
      <c r="D4694" s="6"/>
      <c r="E4694" s="6"/>
      <c r="F4694" s="6" t="s">
        <v>96</v>
      </c>
      <c r="G4694" s="6"/>
      <c r="H4694" s="6" t="b">
        <v>0</v>
      </c>
      <c r="I4694" s="6" t="b">
        <v>0</v>
      </c>
      <c r="J4694" s="6" t="b">
        <v>0</v>
      </c>
      <c r="K4694" s="106"/>
      <c r="L4694" s="43"/>
      <c r="M4694" s="24"/>
      <c r="N4694" s="6"/>
      <c r="O4694" s="6" t="b">
        <v>0</v>
      </c>
      <c r="P4694" s="6"/>
      <c r="Q4694" s="6"/>
      <c r="R4694" s="6"/>
      <c r="S4694" s="6"/>
      <c r="T4694" s="6"/>
      <c r="U4694" s="6"/>
      <c r="V4694" s="6"/>
      <c r="W4694" s="6"/>
      <c r="X4694" s="6"/>
      <c r="Y4694" s="6"/>
      <c r="Z4694" s="43"/>
      <c r="AA4694" s="43"/>
      <c r="AB4694" s="43" t="s">
        <v>339</v>
      </c>
      <c r="AC4694" s="6" t="s">
        <v>339</v>
      </c>
      <c r="AD4694" s="6"/>
      <c r="AE4694" s="6"/>
      <c r="AF4694" s="6"/>
      <c r="AG4694" s="6"/>
      <c r="AH4694" s="6"/>
      <c r="AI4694" s="6"/>
      <c r="AJ4694" s="6"/>
      <c r="AK4694" s="6"/>
      <c r="AL4694" s="6"/>
      <c r="AM4694" s="6"/>
      <c r="AN4694" s="6"/>
      <c r="AO4694" s="6"/>
      <c r="AP4694" s="6"/>
      <c r="AQ4694" s="6"/>
      <c r="AR4694" s="6"/>
    </row>
    <row r="4695">
      <c r="A4695" s="6"/>
      <c r="B4695" s="6"/>
      <c r="C4695" s="6"/>
      <c r="D4695" s="6"/>
      <c r="E4695" s="6"/>
      <c r="F4695" s="6" t="s">
        <v>96</v>
      </c>
      <c r="G4695" s="6"/>
      <c r="H4695" s="6" t="b">
        <v>0</v>
      </c>
      <c r="I4695" s="6" t="b">
        <v>0</v>
      </c>
      <c r="J4695" s="6" t="b">
        <v>0</v>
      </c>
      <c r="K4695" s="106"/>
      <c r="L4695" s="43"/>
      <c r="M4695" s="24"/>
      <c r="N4695" s="6"/>
      <c r="O4695" s="6" t="b">
        <v>0</v>
      </c>
      <c r="P4695" s="6"/>
      <c r="Q4695" s="6"/>
      <c r="R4695" s="6"/>
      <c r="S4695" s="6"/>
      <c r="T4695" s="6"/>
      <c r="U4695" s="6"/>
      <c r="V4695" s="6"/>
      <c r="W4695" s="6"/>
      <c r="X4695" s="6"/>
      <c r="Y4695" s="6"/>
      <c r="Z4695" s="43"/>
      <c r="AA4695" s="43"/>
      <c r="AB4695" s="43" t="s">
        <v>339</v>
      </c>
      <c r="AC4695" s="6" t="s">
        <v>339</v>
      </c>
      <c r="AD4695" s="6"/>
      <c r="AE4695" s="6"/>
      <c r="AF4695" s="6"/>
      <c r="AG4695" s="6"/>
      <c r="AH4695" s="6"/>
      <c r="AI4695" s="6"/>
      <c r="AJ4695" s="6"/>
      <c r="AK4695" s="6"/>
      <c r="AL4695" s="6"/>
      <c r="AM4695" s="6"/>
      <c r="AN4695" s="6"/>
      <c r="AO4695" s="6"/>
      <c r="AP4695" s="6"/>
      <c r="AQ4695" s="6"/>
      <c r="AR4695" s="6"/>
    </row>
    <row r="4696">
      <c r="A4696" s="6"/>
      <c r="B4696" s="6"/>
      <c r="C4696" s="6"/>
      <c r="D4696" s="6"/>
      <c r="E4696" s="6"/>
      <c r="F4696" s="6" t="s">
        <v>96</v>
      </c>
      <c r="G4696" s="6"/>
      <c r="H4696" s="6" t="b">
        <v>0</v>
      </c>
      <c r="I4696" s="6" t="b">
        <v>0</v>
      </c>
      <c r="J4696" s="6" t="b">
        <v>0</v>
      </c>
      <c r="K4696" s="106"/>
      <c r="L4696" s="43"/>
      <c r="M4696" s="24"/>
      <c r="N4696" s="6"/>
      <c r="O4696" s="6" t="b">
        <v>0</v>
      </c>
      <c r="P4696" s="6"/>
      <c r="Q4696" s="6"/>
      <c r="R4696" s="6"/>
      <c r="S4696" s="6"/>
      <c r="T4696" s="6"/>
      <c r="U4696" s="6"/>
      <c r="V4696" s="6"/>
      <c r="W4696" s="6"/>
      <c r="X4696" s="6"/>
      <c r="Y4696" s="6"/>
      <c r="Z4696" s="43"/>
      <c r="AA4696" s="43"/>
      <c r="AB4696" s="43" t="s">
        <v>339</v>
      </c>
      <c r="AC4696" s="6" t="s">
        <v>339</v>
      </c>
      <c r="AD4696" s="6"/>
      <c r="AE4696" s="6"/>
      <c r="AF4696" s="6"/>
      <c r="AG4696" s="6"/>
      <c r="AH4696" s="6"/>
      <c r="AI4696" s="6"/>
      <c r="AJ4696" s="6"/>
      <c r="AK4696" s="6"/>
      <c r="AL4696" s="6"/>
      <c r="AM4696" s="6"/>
      <c r="AN4696" s="6"/>
      <c r="AO4696" s="6"/>
      <c r="AP4696" s="6"/>
      <c r="AQ4696" s="6"/>
      <c r="AR4696" s="6"/>
    </row>
    <row r="4697">
      <c r="A4697" s="6"/>
      <c r="B4697" s="6"/>
      <c r="C4697" s="6"/>
      <c r="D4697" s="6"/>
      <c r="E4697" s="6"/>
      <c r="F4697" s="6" t="s">
        <v>96</v>
      </c>
      <c r="G4697" s="6"/>
      <c r="H4697" s="6" t="b">
        <v>0</v>
      </c>
      <c r="I4697" s="6" t="b">
        <v>0</v>
      </c>
      <c r="J4697" s="6" t="b">
        <v>0</v>
      </c>
      <c r="K4697" s="106"/>
      <c r="L4697" s="43"/>
      <c r="M4697" s="24"/>
      <c r="N4697" s="6"/>
      <c r="O4697" s="6" t="b">
        <v>0</v>
      </c>
      <c r="P4697" s="6"/>
      <c r="Q4697" s="6"/>
      <c r="R4697" s="6"/>
      <c r="S4697" s="6"/>
      <c r="T4697" s="6"/>
      <c r="U4697" s="6"/>
      <c r="V4697" s="6"/>
      <c r="W4697" s="6"/>
      <c r="X4697" s="6"/>
      <c r="Y4697" s="6"/>
      <c r="Z4697" s="43"/>
      <c r="AA4697" s="43"/>
      <c r="AB4697" s="43" t="s">
        <v>339</v>
      </c>
      <c r="AC4697" s="6" t="s">
        <v>339</v>
      </c>
      <c r="AD4697" s="6"/>
      <c r="AE4697" s="6"/>
      <c r="AF4697" s="6"/>
      <c r="AG4697" s="6"/>
      <c r="AH4697" s="6"/>
      <c r="AI4697" s="6"/>
      <c r="AJ4697" s="6"/>
      <c r="AK4697" s="6"/>
      <c r="AL4697" s="6"/>
      <c r="AM4697" s="6"/>
      <c r="AN4697" s="6"/>
      <c r="AO4697" s="6"/>
      <c r="AP4697" s="6"/>
      <c r="AQ4697" s="6"/>
      <c r="AR4697" s="6"/>
    </row>
    <row r="4698">
      <c r="A4698" s="6"/>
      <c r="B4698" s="6"/>
      <c r="C4698" s="6"/>
      <c r="D4698" s="6"/>
      <c r="E4698" s="6"/>
      <c r="F4698" s="6" t="s">
        <v>96</v>
      </c>
      <c r="G4698" s="6"/>
      <c r="H4698" s="6" t="b">
        <v>0</v>
      </c>
      <c r="I4698" s="6" t="b">
        <v>0</v>
      </c>
      <c r="J4698" s="6" t="b">
        <v>0</v>
      </c>
      <c r="K4698" s="106"/>
      <c r="L4698" s="43"/>
      <c r="M4698" s="24"/>
      <c r="N4698" s="6"/>
      <c r="O4698" s="6" t="b">
        <v>0</v>
      </c>
      <c r="P4698" s="6"/>
      <c r="Q4698" s="6"/>
      <c r="R4698" s="6"/>
      <c r="S4698" s="6"/>
      <c r="T4698" s="6"/>
      <c r="U4698" s="6"/>
      <c r="V4698" s="6"/>
      <c r="W4698" s="6"/>
      <c r="X4698" s="6"/>
      <c r="Y4698" s="6"/>
      <c r="Z4698" s="43"/>
      <c r="AA4698" s="43"/>
      <c r="AB4698" s="43" t="s">
        <v>339</v>
      </c>
      <c r="AC4698" s="6" t="s">
        <v>339</v>
      </c>
      <c r="AD4698" s="6"/>
      <c r="AE4698" s="6"/>
      <c r="AF4698" s="6"/>
      <c r="AG4698" s="6"/>
      <c r="AH4698" s="6"/>
      <c r="AI4698" s="6"/>
      <c r="AJ4698" s="6"/>
      <c r="AK4698" s="6"/>
      <c r="AL4698" s="6"/>
      <c r="AM4698" s="6"/>
      <c r="AN4698" s="6"/>
      <c r="AO4698" s="6"/>
      <c r="AP4698" s="6"/>
      <c r="AQ4698" s="6"/>
      <c r="AR4698" s="6"/>
    </row>
    <row r="4699">
      <c r="A4699" s="6"/>
      <c r="B4699" s="6"/>
      <c r="C4699" s="6"/>
      <c r="D4699" s="6"/>
      <c r="E4699" s="6"/>
      <c r="F4699" s="6" t="s">
        <v>96</v>
      </c>
      <c r="G4699" s="6"/>
      <c r="H4699" s="6" t="b">
        <v>0</v>
      </c>
      <c r="I4699" s="6" t="b">
        <v>0</v>
      </c>
      <c r="J4699" s="6" t="b">
        <v>0</v>
      </c>
      <c r="K4699" s="106"/>
      <c r="L4699" s="43"/>
      <c r="M4699" s="24"/>
      <c r="N4699" s="6"/>
      <c r="O4699" s="6" t="b">
        <v>0</v>
      </c>
      <c r="P4699" s="6"/>
      <c r="Q4699" s="6"/>
      <c r="R4699" s="6"/>
      <c r="S4699" s="6"/>
      <c r="T4699" s="6"/>
      <c r="U4699" s="6"/>
      <c r="V4699" s="6"/>
      <c r="W4699" s="6"/>
      <c r="X4699" s="6"/>
      <c r="Y4699" s="6"/>
      <c r="Z4699" s="43"/>
      <c r="AA4699" s="43"/>
      <c r="AB4699" s="43" t="s">
        <v>339</v>
      </c>
      <c r="AC4699" s="6" t="s">
        <v>339</v>
      </c>
      <c r="AD4699" s="6"/>
      <c r="AE4699" s="6"/>
      <c r="AF4699" s="6"/>
      <c r="AG4699" s="6"/>
      <c r="AH4699" s="6"/>
      <c r="AI4699" s="6"/>
      <c r="AJ4699" s="6"/>
      <c r="AK4699" s="6"/>
      <c r="AL4699" s="6"/>
      <c r="AM4699" s="6"/>
      <c r="AN4699" s="6"/>
      <c r="AO4699" s="6"/>
      <c r="AP4699" s="6"/>
      <c r="AQ4699" s="6"/>
      <c r="AR4699" s="6"/>
    </row>
    <row r="4700">
      <c r="A4700" s="6"/>
      <c r="B4700" s="6"/>
      <c r="C4700" s="6"/>
      <c r="D4700" s="6"/>
      <c r="E4700" s="6"/>
      <c r="F4700" s="6" t="s">
        <v>96</v>
      </c>
      <c r="G4700" s="6"/>
      <c r="H4700" s="6" t="b">
        <v>0</v>
      </c>
      <c r="I4700" s="6" t="b">
        <v>0</v>
      </c>
      <c r="J4700" s="6" t="b">
        <v>0</v>
      </c>
      <c r="K4700" s="106"/>
      <c r="L4700" s="43"/>
      <c r="M4700" s="24"/>
      <c r="N4700" s="6"/>
      <c r="O4700" s="6" t="b">
        <v>0</v>
      </c>
      <c r="P4700" s="6"/>
      <c r="Q4700" s="6"/>
      <c r="R4700" s="6"/>
      <c r="S4700" s="6"/>
      <c r="T4700" s="6"/>
      <c r="U4700" s="6"/>
      <c r="V4700" s="6"/>
      <c r="W4700" s="6"/>
      <c r="X4700" s="6"/>
      <c r="Y4700" s="6"/>
      <c r="Z4700" s="43"/>
      <c r="AA4700" s="43"/>
      <c r="AB4700" s="43" t="s">
        <v>339</v>
      </c>
      <c r="AC4700" s="6" t="s">
        <v>339</v>
      </c>
      <c r="AD4700" s="6"/>
      <c r="AE4700" s="6"/>
      <c r="AF4700" s="6"/>
      <c r="AG4700" s="6"/>
      <c r="AH4700" s="6"/>
      <c r="AI4700" s="6"/>
      <c r="AJ4700" s="6"/>
      <c r="AK4700" s="6"/>
      <c r="AL4700" s="6"/>
      <c r="AM4700" s="6"/>
      <c r="AN4700" s="6"/>
      <c r="AO4700" s="6"/>
      <c r="AP4700" s="6"/>
      <c r="AQ4700" s="6"/>
      <c r="AR4700" s="6"/>
    </row>
    <row r="4701">
      <c r="A4701" s="6"/>
      <c r="B4701" s="6"/>
      <c r="C4701" s="6"/>
      <c r="D4701" s="6"/>
      <c r="E4701" s="6"/>
      <c r="F4701" s="6" t="s">
        <v>96</v>
      </c>
      <c r="G4701" s="6"/>
      <c r="H4701" s="6" t="b">
        <v>0</v>
      </c>
      <c r="I4701" s="6" t="b">
        <v>0</v>
      </c>
      <c r="J4701" s="6" t="b">
        <v>0</v>
      </c>
      <c r="K4701" s="106"/>
      <c r="L4701" s="43"/>
      <c r="M4701" s="24"/>
      <c r="N4701" s="6"/>
      <c r="O4701" s="6" t="b">
        <v>0</v>
      </c>
      <c r="P4701" s="6"/>
      <c r="Q4701" s="6"/>
      <c r="R4701" s="6"/>
      <c r="S4701" s="6"/>
      <c r="T4701" s="6"/>
      <c r="U4701" s="6"/>
      <c r="V4701" s="6"/>
      <c r="W4701" s="6"/>
      <c r="X4701" s="6"/>
      <c r="Y4701" s="6"/>
      <c r="Z4701" s="43"/>
      <c r="AA4701" s="43"/>
      <c r="AB4701" s="43" t="s">
        <v>339</v>
      </c>
      <c r="AC4701" s="6" t="s">
        <v>339</v>
      </c>
      <c r="AD4701" s="6"/>
      <c r="AE4701" s="6"/>
      <c r="AF4701" s="6"/>
      <c r="AG4701" s="6"/>
      <c r="AH4701" s="6"/>
      <c r="AI4701" s="6"/>
      <c r="AJ4701" s="6"/>
      <c r="AK4701" s="6"/>
      <c r="AL4701" s="6"/>
      <c r="AM4701" s="6"/>
      <c r="AN4701" s="6"/>
      <c r="AO4701" s="6"/>
      <c r="AP4701" s="6"/>
      <c r="AQ4701" s="6"/>
      <c r="AR4701" s="6"/>
    </row>
    <row r="4702">
      <c r="A4702" s="6"/>
      <c r="B4702" s="6"/>
      <c r="C4702" s="6"/>
      <c r="D4702" s="6"/>
      <c r="E4702" s="6"/>
      <c r="F4702" s="6" t="s">
        <v>96</v>
      </c>
      <c r="G4702" s="6"/>
      <c r="H4702" s="6" t="b">
        <v>0</v>
      </c>
      <c r="I4702" s="6" t="b">
        <v>0</v>
      </c>
      <c r="J4702" s="6" t="b">
        <v>0</v>
      </c>
      <c r="K4702" s="106"/>
      <c r="L4702" s="43"/>
      <c r="M4702" s="24"/>
      <c r="N4702" s="6"/>
      <c r="O4702" s="6" t="b">
        <v>0</v>
      </c>
      <c r="P4702" s="6"/>
      <c r="Q4702" s="6"/>
      <c r="R4702" s="6"/>
      <c r="S4702" s="6"/>
      <c r="T4702" s="6"/>
      <c r="U4702" s="6"/>
      <c r="V4702" s="6"/>
      <c r="W4702" s="6"/>
      <c r="X4702" s="6"/>
      <c r="Y4702" s="6"/>
      <c r="Z4702" s="43"/>
      <c r="AA4702" s="43"/>
      <c r="AB4702" s="43" t="s">
        <v>339</v>
      </c>
      <c r="AC4702" s="6" t="s">
        <v>339</v>
      </c>
      <c r="AD4702" s="6"/>
      <c r="AE4702" s="6"/>
      <c r="AF4702" s="6"/>
      <c r="AG4702" s="6"/>
      <c r="AH4702" s="6"/>
      <c r="AI4702" s="6"/>
      <c r="AJ4702" s="6"/>
      <c r="AK4702" s="6"/>
      <c r="AL4702" s="6"/>
      <c r="AM4702" s="6"/>
      <c r="AN4702" s="6"/>
      <c r="AO4702" s="6"/>
      <c r="AP4702" s="6"/>
      <c r="AQ4702" s="6"/>
      <c r="AR4702" s="6"/>
    </row>
    <row r="4703">
      <c r="A4703" s="6"/>
      <c r="B4703" s="6"/>
      <c r="C4703" s="6"/>
      <c r="D4703" s="6"/>
      <c r="E4703" s="6"/>
      <c r="F4703" s="6" t="s">
        <v>96</v>
      </c>
      <c r="G4703" s="6"/>
      <c r="H4703" s="6" t="b">
        <v>0</v>
      </c>
      <c r="I4703" s="6" t="b">
        <v>0</v>
      </c>
      <c r="J4703" s="6" t="b">
        <v>0</v>
      </c>
      <c r="K4703" s="106"/>
      <c r="L4703" s="43"/>
      <c r="M4703" s="24"/>
      <c r="N4703" s="6"/>
      <c r="O4703" s="6" t="b">
        <v>0</v>
      </c>
      <c r="P4703" s="6"/>
      <c r="Q4703" s="6"/>
      <c r="R4703" s="6"/>
      <c r="S4703" s="6"/>
      <c r="T4703" s="6"/>
      <c r="U4703" s="6"/>
      <c r="V4703" s="6"/>
      <c r="W4703" s="6"/>
      <c r="X4703" s="6"/>
      <c r="Y4703" s="6"/>
      <c r="Z4703" s="43"/>
      <c r="AA4703" s="43"/>
      <c r="AB4703" s="43" t="s">
        <v>339</v>
      </c>
      <c r="AC4703" s="6" t="s">
        <v>339</v>
      </c>
      <c r="AD4703" s="6"/>
      <c r="AE4703" s="6"/>
      <c r="AF4703" s="6"/>
      <c r="AG4703" s="6"/>
      <c r="AH4703" s="6"/>
      <c r="AI4703" s="6"/>
      <c r="AJ4703" s="6"/>
      <c r="AK4703" s="6"/>
      <c r="AL4703" s="6"/>
      <c r="AM4703" s="6"/>
      <c r="AN4703" s="6"/>
      <c r="AO4703" s="6"/>
      <c r="AP4703" s="6"/>
      <c r="AQ4703" s="6"/>
      <c r="AR4703" s="6"/>
    </row>
    <row r="4704">
      <c r="A4704" s="6"/>
      <c r="B4704" s="6"/>
      <c r="C4704" s="6"/>
      <c r="D4704" s="6"/>
      <c r="E4704" s="6"/>
      <c r="F4704" s="6" t="s">
        <v>96</v>
      </c>
      <c r="G4704" s="6"/>
      <c r="H4704" s="6" t="b">
        <v>0</v>
      </c>
      <c r="I4704" s="6" t="b">
        <v>0</v>
      </c>
      <c r="J4704" s="6" t="b">
        <v>0</v>
      </c>
      <c r="K4704" s="106"/>
      <c r="L4704" s="43"/>
      <c r="M4704" s="24"/>
      <c r="N4704" s="6"/>
      <c r="O4704" s="6" t="b">
        <v>0</v>
      </c>
      <c r="P4704" s="6"/>
      <c r="Q4704" s="6"/>
      <c r="R4704" s="6"/>
      <c r="S4704" s="6"/>
      <c r="T4704" s="6"/>
      <c r="U4704" s="6"/>
      <c r="V4704" s="6"/>
      <c r="W4704" s="6"/>
      <c r="X4704" s="6"/>
      <c r="Y4704" s="6"/>
      <c r="Z4704" s="43"/>
      <c r="AA4704" s="43"/>
      <c r="AB4704" s="43" t="s">
        <v>339</v>
      </c>
      <c r="AC4704" s="6" t="s">
        <v>339</v>
      </c>
      <c r="AD4704" s="6"/>
      <c r="AE4704" s="6"/>
      <c r="AF4704" s="6"/>
      <c r="AG4704" s="6"/>
      <c r="AH4704" s="6"/>
      <c r="AI4704" s="6"/>
      <c r="AJ4704" s="6"/>
      <c r="AK4704" s="6"/>
      <c r="AL4704" s="6"/>
      <c r="AM4704" s="6"/>
      <c r="AN4704" s="6"/>
      <c r="AO4704" s="6"/>
      <c r="AP4704" s="6"/>
      <c r="AQ4704" s="6"/>
      <c r="AR4704" s="6"/>
    </row>
    <row r="4705">
      <c r="A4705" s="6"/>
      <c r="B4705" s="6"/>
      <c r="C4705" s="6"/>
      <c r="D4705" s="6"/>
      <c r="E4705" s="6"/>
      <c r="F4705" s="6" t="s">
        <v>96</v>
      </c>
      <c r="G4705" s="6"/>
      <c r="H4705" s="6" t="b">
        <v>0</v>
      </c>
      <c r="I4705" s="6" t="b">
        <v>0</v>
      </c>
      <c r="J4705" s="6" t="b">
        <v>0</v>
      </c>
      <c r="K4705" s="106"/>
      <c r="L4705" s="43"/>
      <c r="M4705" s="24"/>
      <c r="N4705" s="6"/>
      <c r="O4705" s="6" t="b">
        <v>0</v>
      </c>
      <c r="P4705" s="6"/>
      <c r="Q4705" s="6"/>
      <c r="R4705" s="6"/>
      <c r="S4705" s="6"/>
      <c r="T4705" s="6"/>
      <c r="U4705" s="6"/>
      <c r="V4705" s="6"/>
      <c r="W4705" s="6"/>
      <c r="X4705" s="6"/>
      <c r="Y4705" s="6"/>
      <c r="Z4705" s="43"/>
      <c r="AA4705" s="43"/>
      <c r="AB4705" s="43" t="s">
        <v>339</v>
      </c>
      <c r="AC4705" s="6" t="s">
        <v>339</v>
      </c>
      <c r="AD4705" s="6"/>
      <c r="AE4705" s="6"/>
      <c r="AF4705" s="6"/>
      <c r="AG4705" s="6"/>
      <c r="AH4705" s="6"/>
      <c r="AI4705" s="6"/>
      <c r="AJ4705" s="6"/>
      <c r="AK4705" s="6"/>
      <c r="AL4705" s="6"/>
      <c r="AM4705" s="6"/>
      <c r="AN4705" s="6"/>
      <c r="AO4705" s="6"/>
      <c r="AP4705" s="6"/>
      <c r="AQ4705" s="6"/>
      <c r="AR4705" s="6"/>
    </row>
    <row r="4706">
      <c r="A4706" s="6"/>
      <c r="B4706" s="6"/>
      <c r="C4706" s="6"/>
      <c r="D4706" s="6"/>
      <c r="E4706" s="6"/>
      <c r="F4706" s="6" t="s">
        <v>96</v>
      </c>
      <c r="G4706" s="6"/>
      <c r="H4706" s="6" t="b">
        <v>0</v>
      </c>
      <c r="I4706" s="6" t="b">
        <v>0</v>
      </c>
      <c r="J4706" s="6" t="b">
        <v>0</v>
      </c>
      <c r="K4706" s="106"/>
      <c r="L4706" s="43"/>
      <c r="M4706" s="24"/>
      <c r="N4706" s="6"/>
      <c r="O4706" s="6" t="b">
        <v>0</v>
      </c>
      <c r="P4706" s="6"/>
      <c r="Q4706" s="6"/>
      <c r="R4706" s="6"/>
      <c r="S4706" s="6"/>
      <c r="T4706" s="6"/>
      <c r="U4706" s="6"/>
      <c r="V4706" s="6"/>
      <c r="W4706" s="6"/>
      <c r="X4706" s="6"/>
      <c r="Y4706" s="6"/>
      <c r="Z4706" s="43"/>
      <c r="AA4706" s="43"/>
      <c r="AB4706" s="43" t="s">
        <v>339</v>
      </c>
      <c r="AC4706" s="6" t="s">
        <v>339</v>
      </c>
      <c r="AD4706" s="6"/>
      <c r="AE4706" s="6"/>
      <c r="AF4706" s="6"/>
      <c r="AG4706" s="6"/>
      <c r="AH4706" s="6"/>
      <c r="AI4706" s="6"/>
      <c r="AJ4706" s="6"/>
      <c r="AK4706" s="6"/>
      <c r="AL4706" s="6"/>
      <c r="AM4706" s="6"/>
      <c r="AN4706" s="6"/>
      <c r="AO4706" s="6"/>
      <c r="AP4706" s="6"/>
      <c r="AQ4706" s="6"/>
      <c r="AR4706" s="6"/>
    </row>
    <row r="4707">
      <c r="A4707" s="6"/>
      <c r="B4707" s="6"/>
      <c r="C4707" s="6"/>
      <c r="D4707" s="6"/>
      <c r="E4707" s="6"/>
      <c r="F4707" s="6" t="s">
        <v>96</v>
      </c>
      <c r="G4707" s="6"/>
      <c r="H4707" s="6" t="b">
        <v>0</v>
      </c>
      <c r="I4707" s="6" t="b">
        <v>0</v>
      </c>
      <c r="J4707" s="6" t="b">
        <v>0</v>
      </c>
      <c r="K4707" s="106"/>
      <c r="L4707" s="43"/>
      <c r="M4707" s="24"/>
      <c r="N4707" s="6"/>
      <c r="O4707" s="6" t="b">
        <v>0</v>
      </c>
      <c r="P4707" s="6"/>
      <c r="Q4707" s="6"/>
      <c r="R4707" s="6"/>
      <c r="S4707" s="6"/>
      <c r="T4707" s="6"/>
      <c r="U4707" s="6"/>
      <c r="V4707" s="6"/>
      <c r="W4707" s="6"/>
      <c r="X4707" s="6"/>
      <c r="Y4707" s="6"/>
      <c r="Z4707" s="43"/>
      <c r="AA4707" s="43"/>
      <c r="AB4707" s="43" t="s">
        <v>339</v>
      </c>
      <c r="AC4707" s="6" t="s">
        <v>339</v>
      </c>
      <c r="AD4707" s="6"/>
      <c r="AE4707" s="6"/>
      <c r="AF4707" s="6"/>
      <c r="AG4707" s="6"/>
      <c r="AH4707" s="6"/>
      <c r="AI4707" s="6"/>
      <c r="AJ4707" s="6"/>
      <c r="AK4707" s="6"/>
      <c r="AL4707" s="6"/>
      <c r="AM4707" s="6"/>
      <c r="AN4707" s="6"/>
      <c r="AO4707" s="6"/>
      <c r="AP4707" s="6"/>
      <c r="AQ4707" s="6"/>
      <c r="AR4707" s="6"/>
    </row>
    <row r="4708">
      <c r="A4708" s="6"/>
      <c r="B4708" s="6"/>
      <c r="C4708" s="6"/>
      <c r="D4708" s="6"/>
      <c r="E4708" s="6"/>
      <c r="F4708" s="6" t="s">
        <v>96</v>
      </c>
      <c r="G4708" s="6"/>
      <c r="H4708" s="6" t="b">
        <v>0</v>
      </c>
      <c r="I4708" s="6" t="b">
        <v>0</v>
      </c>
      <c r="J4708" s="6" t="b">
        <v>0</v>
      </c>
      <c r="K4708" s="106"/>
      <c r="L4708" s="43"/>
      <c r="M4708" s="24"/>
      <c r="N4708" s="6"/>
      <c r="O4708" s="6" t="b">
        <v>0</v>
      </c>
      <c r="P4708" s="6"/>
      <c r="Q4708" s="6"/>
      <c r="R4708" s="6"/>
      <c r="S4708" s="6"/>
      <c r="T4708" s="6"/>
      <c r="U4708" s="6"/>
      <c r="V4708" s="6"/>
      <c r="W4708" s="6"/>
      <c r="X4708" s="6"/>
      <c r="Y4708" s="6"/>
      <c r="Z4708" s="43"/>
      <c r="AA4708" s="43"/>
      <c r="AB4708" s="43" t="s">
        <v>339</v>
      </c>
      <c r="AC4708" s="6" t="s">
        <v>339</v>
      </c>
      <c r="AD4708" s="6"/>
      <c r="AE4708" s="6"/>
      <c r="AF4708" s="6"/>
      <c r="AG4708" s="6"/>
      <c r="AH4708" s="6"/>
      <c r="AI4708" s="6"/>
      <c r="AJ4708" s="6"/>
      <c r="AK4708" s="6"/>
      <c r="AL4708" s="6"/>
      <c r="AM4708" s="6"/>
      <c r="AN4708" s="6"/>
      <c r="AO4708" s="6"/>
      <c r="AP4708" s="6"/>
      <c r="AQ4708" s="6"/>
      <c r="AR4708" s="6"/>
    </row>
    <row r="4709">
      <c r="A4709" s="6"/>
      <c r="B4709" s="6"/>
      <c r="C4709" s="6"/>
      <c r="D4709" s="6"/>
      <c r="E4709" s="6"/>
      <c r="F4709" s="6" t="s">
        <v>96</v>
      </c>
      <c r="G4709" s="6"/>
      <c r="H4709" s="6" t="b">
        <v>0</v>
      </c>
      <c r="I4709" s="6" t="b">
        <v>0</v>
      </c>
      <c r="J4709" s="6" t="b">
        <v>0</v>
      </c>
      <c r="K4709" s="106"/>
      <c r="L4709" s="43"/>
      <c r="M4709" s="24"/>
      <c r="N4709" s="6"/>
      <c r="O4709" s="6" t="b">
        <v>0</v>
      </c>
      <c r="P4709" s="6"/>
      <c r="Q4709" s="6"/>
      <c r="R4709" s="6"/>
      <c r="S4709" s="6"/>
      <c r="T4709" s="6"/>
      <c r="U4709" s="6"/>
      <c r="V4709" s="6"/>
      <c r="W4709" s="6"/>
      <c r="X4709" s="6"/>
      <c r="Y4709" s="6"/>
      <c r="Z4709" s="43"/>
      <c r="AA4709" s="43"/>
      <c r="AB4709" s="43" t="s">
        <v>339</v>
      </c>
      <c r="AC4709" s="6" t="s">
        <v>339</v>
      </c>
      <c r="AD4709" s="6"/>
      <c r="AE4709" s="6"/>
      <c r="AF4709" s="6"/>
      <c r="AG4709" s="6"/>
      <c r="AH4709" s="6"/>
      <c r="AI4709" s="6"/>
      <c r="AJ4709" s="6"/>
      <c r="AK4709" s="6"/>
      <c r="AL4709" s="6"/>
      <c r="AM4709" s="6"/>
      <c r="AN4709" s="6"/>
      <c r="AO4709" s="6"/>
      <c r="AP4709" s="6"/>
      <c r="AQ4709" s="6"/>
      <c r="AR4709" s="6"/>
    </row>
    <row r="4710">
      <c r="A4710" s="6"/>
      <c r="B4710" s="6"/>
      <c r="C4710" s="6"/>
      <c r="D4710" s="6"/>
      <c r="E4710" s="6"/>
      <c r="F4710" s="6" t="s">
        <v>96</v>
      </c>
      <c r="G4710" s="6"/>
      <c r="H4710" s="6" t="b">
        <v>0</v>
      </c>
      <c r="I4710" s="6" t="b">
        <v>0</v>
      </c>
      <c r="J4710" s="6" t="b">
        <v>0</v>
      </c>
      <c r="K4710" s="106"/>
      <c r="L4710" s="43"/>
      <c r="M4710" s="24"/>
      <c r="N4710" s="6"/>
      <c r="O4710" s="6" t="b">
        <v>0</v>
      </c>
      <c r="P4710" s="6"/>
      <c r="Q4710" s="6"/>
      <c r="R4710" s="6"/>
      <c r="S4710" s="6"/>
      <c r="T4710" s="6"/>
      <c r="U4710" s="6"/>
      <c r="V4710" s="6"/>
      <c r="W4710" s="6"/>
      <c r="X4710" s="6"/>
      <c r="Y4710" s="6"/>
      <c r="Z4710" s="43"/>
      <c r="AA4710" s="43"/>
      <c r="AB4710" s="43" t="s">
        <v>339</v>
      </c>
      <c r="AC4710" s="6" t="s">
        <v>339</v>
      </c>
      <c r="AD4710" s="6"/>
      <c r="AE4710" s="6"/>
      <c r="AF4710" s="6"/>
      <c r="AG4710" s="6"/>
      <c r="AH4710" s="6"/>
      <c r="AI4710" s="6"/>
      <c r="AJ4710" s="6"/>
      <c r="AK4710" s="6"/>
      <c r="AL4710" s="6"/>
      <c r="AM4710" s="6"/>
      <c r="AN4710" s="6"/>
      <c r="AO4710" s="6"/>
      <c r="AP4710" s="6"/>
      <c r="AQ4710" s="6"/>
      <c r="AR4710" s="6"/>
    </row>
    <row r="4711">
      <c r="A4711" s="6"/>
      <c r="B4711" s="6"/>
      <c r="C4711" s="6"/>
      <c r="D4711" s="6"/>
      <c r="E4711" s="6"/>
      <c r="F4711" s="6" t="s">
        <v>96</v>
      </c>
      <c r="G4711" s="6"/>
      <c r="H4711" s="6" t="b">
        <v>0</v>
      </c>
      <c r="I4711" s="6" t="b">
        <v>0</v>
      </c>
      <c r="J4711" s="6" t="b">
        <v>0</v>
      </c>
      <c r="K4711" s="106"/>
      <c r="L4711" s="43"/>
      <c r="M4711" s="24"/>
      <c r="N4711" s="6"/>
      <c r="O4711" s="6" t="b">
        <v>0</v>
      </c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43"/>
      <c r="AA4711" s="43"/>
      <c r="AB4711" s="43" t="s">
        <v>339</v>
      </c>
      <c r="AC4711" s="6" t="s">
        <v>339</v>
      </c>
      <c r="AD4711" s="6"/>
      <c r="AE4711" s="6"/>
      <c r="AF4711" s="6"/>
      <c r="AG4711" s="6"/>
      <c r="AH4711" s="6"/>
      <c r="AI4711" s="6"/>
      <c r="AJ4711" s="6"/>
      <c r="AK4711" s="6"/>
      <c r="AL4711" s="6"/>
      <c r="AM4711" s="6"/>
      <c r="AN4711" s="6"/>
      <c r="AO4711" s="6"/>
      <c r="AP4711" s="6"/>
      <c r="AQ4711" s="6"/>
      <c r="AR4711" s="6"/>
    </row>
    <row r="4712">
      <c r="A4712" s="6"/>
      <c r="B4712" s="6"/>
      <c r="C4712" s="6"/>
      <c r="D4712" s="6"/>
      <c r="E4712" s="6"/>
      <c r="F4712" s="6" t="s">
        <v>96</v>
      </c>
      <c r="G4712" s="6"/>
      <c r="H4712" s="6" t="b">
        <v>0</v>
      </c>
      <c r="I4712" s="6" t="b">
        <v>0</v>
      </c>
      <c r="J4712" s="6" t="b">
        <v>0</v>
      </c>
      <c r="K4712" s="106"/>
      <c r="L4712" s="43"/>
      <c r="M4712" s="24"/>
      <c r="N4712" s="6"/>
      <c r="O4712" s="6" t="b">
        <v>0</v>
      </c>
      <c r="P4712" s="6"/>
      <c r="Q4712" s="6"/>
      <c r="R4712" s="6"/>
      <c r="S4712" s="6"/>
      <c r="T4712" s="6"/>
      <c r="U4712" s="6"/>
      <c r="V4712" s="6"/>
      <c r="W4712" s="6"/>
      <c r="X4712" s="6"/>
      <c r="Y4712" s="6"/>
      <c r="Z4712" s="43"/>
      <c r="AA4712" s="43"/>
      <c r="AB4712" s="43" t="s">
        <v>339</v>
      </c>
      <c r="AC4712" s="6" t="s">
        <v>339</v>
      </c>
      <c r="AD4712" s="6"/>
      <c r="AE4712" s="6"/>
      <c r="AF4712" s="6"/>
      <c r="AG4712" s="6"/>
      <c r="AH4712" s="6"/>
      <c r="AI4712" s="6"/>
      <c r="AJ4712" s="6"/>
      <c r="AK4712" s="6"/>
      <c r="AL4712" s="6"/>
      <c r="AM4712" s="6"/>
      <c r="AN4712" s="6"/>
      <c r="AO4712" s="6"/>
      <c r="AP4712" s="6"/>
      <c r="AQ4712" s="6"/>
      <c r="AR4712" s="6"/>
    </row>
    <row r="4713">
      <c r="A4713" s="6"/>
      <c r="B4713" s="6"/>
      <c r="C4713" s="6"/>
      <c r="D4713" s="6"/>
      <c r="E4713" s="6"/>
      <c r="F4713" s="6" t="s">
        <v>96</v>
      </c>
      <c r="G4713" s="6"/>
      <c r="H4713" s="6" t="b">
        <v>0</v>
      </c>
      <c r="I4713" s="6" t="b">
        <v>0</v>
      </c>
      <c r="J4713" s="6" t="b">
        <v>0</v>
      </c>
      <c r="K4713" s="106"/>
      <c r="L4713" s="43"/>
      <c r="M4713" s="24"/>
      <c r="N4713" s="6"/>
      <c r="O4713" s="6" t="b">
        <v>0</v>
      </c>
      <c r="P4713" s="6"/>
      <c r="Q4713" s="6"/>
      <c r="R4713" s="6"/>
      <c r="S4713" s="6"/>
      <c r="T4713" s="6"/>
      <c r="U4713" s="6"/>
      <c r="V4713" s="6"/>
      <c r="W4713" s="6"/>
      <c r="X4713" s="6"/>
      <c r="Y4713" s="6"/>
      <c r="Z4713" s="43"/>
      <c r="AA4713" s="43"/>
      <c r="AB4713" s="43" t="s">
        <v>339</v>
      </c>
      <c r="AC4713" s="6" t="s">
        <v>339</v>
      </c>
      <c r="AD4713" s="6"/>
      <c r="AE4713" s="6"/>
      <c r="AF4713" s="6"/>
      <c r="AG4713" s="6"/>
      <c r="AH4713" s="6"/>
      <c r="AI4713" s="6"/>
      <c r="AJ4713" s="6"/>
      <c r="AK4713" s="6"/>
      <c r="AL4713" s="6"/>
      <c r="AM4713" s="6"/>
      <c r="AN4713" s="6"/>
      <c r="AO4713" s="6"/>
      <c r="AP4713" s="6"/>
      <c r="AQ4713" s="6"/>
      <c r="AR4713" s="6"/>
    </row>
    <row r="4714">
      <c r="A4714" s="6"/>
      <c r="B4714" s="6"/>
      <c r="C4714" s="6"/>
      <c r="D4714" s="6"/>
      <c r="E4714" s="6"/>
      <c r="F4714" s="6" t="s">
        <v>96</v>
      </c>
      <c r="G4714" s="6"/>
      <c r="H4714" s="6" t="b">
        <v>0</v>
      </c>
      <c r="I4714" s="6" t="b">
        <v>0</v>
      </c>
      <c r="J4714" s="6" t="b">
        <v>0</v>
      </c>
      <c r="K4714" s="106"/>
      <c r="L4714" s="43"/>
      <c r="M4714" s="24"/>
      <c r="N4714" s="6"/>
      <c r="O4714" s="6" t="b">
        <v>0</v>
      </c>
      <c r="P4714" s="6"/>
      <c r="Q4714" s="6"/>
      <c r="R4714" s="6"/>
      <c r="S4714" s="6"/>
      <c r="T4714" s="6"/>
      <c r="U4714" s="6"/>
      <c r="V4714" s="6"/>
      <c r="W4714" s="6"/>
      <c r="X4714" s="6"/>
      <c r="Y4714" s="6"/>
      <c r="Z4714" s="43"/>
      <c r="AA4714" s="43"/>
      <c r="AB4714" s="43" t="s">
        <v>339</v>
      </c>
      <c r="AC4714" s="6" t="s">
        <v>339</v>
      </c>
      <c r="AD4714" s="6"/>
      <c r="AE4714" s="6"/>
      <c r="AF4714" s="6"/>
      <c r="AG4714" s="6"/>
      <c r="AH4714" s="6"/>
      <c r="AI4714" s="6"/>
      <c r="AJ4714" s="6"/>
      <c r="AK4714" s="6"/>
      <c r="AL4714" s="6"/>
      <c r="AM4714" s="6"/>
      <c r="AN4714" s="6"/>
      <c r="AO4714" s="6"/>
      <c r="AP4714" s="6"/>
      <c r="AQ4714" s="6"/>
      <c r="AR4714" s="6"/>
    </row>
    <row r="4715">
      <c r="A4715" s="6"/>
      <c r="B4715" s="6"/>
      <c r="C4715" s="6"/>
      <c r="D4715" s="6"/>
      <c r="E4715" s="6"/>
      <c r="F4715" s="6" t="s">
        <v>96</v>
      </c>
      <c r="G4715" s="6"/>
      <c r="H4715" s="6" t="b">
        <v>0</v>
      </c>
      <c r="I4715" s="6" t="b">
        <v>0</v>
      </c>
      <c r="J4715" s="6" t="b">
        <v>0</v>
      </c>
      <c r="K4715" s="106"/>
      <c r="L4715" s="43"/>
      <c r="M4715" s="24"/>
      <c r="N4715" s="6"/>
      <c r="O4715" s="6" t="b">
        <v>0</v>
      </c>
      <c r="P4715" s="6"/>
      <c r="Q4715" s="6"/>
      <c r="R4715" s="6"/>
      <c r="S4715" s="6"/>
      <c r="T4715" s="6"/>
      <c r="U4715" s="6"/>
      <c r="V4715" s="6"/>
      <c r="W4715" s="6"/>
      <c r="X4715" s="6"/>
      <c r="Y4715" s="6"/>
      <c r="Z4715" s="43"/>
      <c r="AA4715" s="43"/>
      <c r="AB4715" s="43" t="s">
        <v>339</v>
      </c>
      <c r="AC4715" s="6" t="s">
        <v>339</v>
      </c>
      <c r="AD4715" s="6"/>
      <c r="AE4715" s="6"/>
      <c r="AF4715" s="6"/>
      <c r="AG4715" s="6"/>
      <c r="AH4715" s="6"/>
      <c r="AI4715" s="6"/>
      <c r="AJ4715" s="6"/>
      <c r="AK4715" s="6"/>
      <c r="AL4715" s="6"/>
      <c r="AM4715" s="6"/>
      <c r="AN4715" s="6"/>
      <c r="AO4715" s="6"/>
      <c r="AP4715" s="6"/>
      <c r="AQ4715" s="6"/>
      <c r="AR4715" s="6"/>
    </row>
    <row r="4716">
      <c r="A4716" s="6"/>
      <c r="B4716" s="6"/>
      <c r="C4716" s="6"/>
      <c r="D4716" s="6"/>
      <c r="E4716" s="6"/>
      <c r="F4716" s="6" t="s">
        <v>96</v>
      </c>
      <c r="G4716" s="6"/>
      <c r="H4716" s="6" t="b">
        <v>0</v>
      </c>
      <c r="I4716" s="6" t="b">
        <v>0</v>
      </c>
      <c r="J4716" s="6" t="b">
        <v>0</v>
      </c>
      <c r="K4716" s="106"/>
      <c r="L4716" s="43"/>
      <c r="M4716" s="24"/>
      <c r="N4716" s="6"/>
      <c r="O4716" s="6" t="b">
        <v>0</v>
      </c>
      <c r="P4716" s="6"/>
      <c r="Q4716" s="6"/>
      <c r="R4716" s="6"/>
      <c r="S4716" s="6"/>
      <c r="T4716" s="6"/>
      <c r="U4716" s="6"/>
      <c r="V4716" s="6"/>
      <c r="W4716" s="6"/>
      <c r="X4716" s="6"/>
      <c r="Y4716" s="6"/>
      <c r="Z4716" s="43"/>
      <c r="AA4716" s="43"/>
      <c r="AB4716" s="43" t="s">
        <v>339</v>
      </c>
      <c r="AC4716" s="6" t="s">
        <v>339</v>
      </c>
      <c r="AD4716" s="6"/>
      <c r="AE4716" s="6"/>
      <c r="AF4716" s="6"/>
      <c r="AG4716" s="6"/>
      <c r="AH4716" s="6"/>
      <c r="AI4716" s="6"/>
      <c r="AJ4716" s="6"/>
      <c r="AK4716" s="6"/>
      <c r="AL4716" s="6"/>
      <c r="AM4716" s="6"/>
      <c r="AN4716" s="6"/>
      <c r="AO4716" s="6"/>
      <c r="AP4716" s="6"/>
      <c r="AQ4716" s="6"/>
      <c r="AR4716" s="6"/>
    </row>
    <row r="4717">
      <c r="A4717" s="6"/>
      <c r="B4717" s="6"/>
      <c r="C4717" s="6"/>
      <c r="D4717" s="6"/>
      <c r="E4717" s="6"/>
      <c r="F4717" s="6" t="s">
        <v>96</v>
      </c>
      <c r="G4717" s="6"/>
      <c r="H4717" s="6" t="b">
        <v>0</v>
      </c>
      <c r="I4717" s="6" t="b">
        <v>0</v>
      </c>
      <c r="J4717" s="6" t="b">
        <v>0</v>
      </c>
      <c r="K4717" s="106"/>
      <c r="L4717" s="43"/>
      <c r="M4717" s="24"/>
      <c r="N4717" s="6"/>
      <c r="O4717" s="6" t="b">
        <v>0</v>
      </c>
      <c r="P4717" s="6"/>
      <c r="Q4717" s="6"/>
      <c r="R4717" s="6"/>
      <c r="S4717" s="6"/>
      <c r="T4717" s="6"/>
      <c r="U4717" s="6"/>
      <c r="V4717" s="6"/>
      <c r="W4717" s="6"/>
      <c r="X4717" s="6"/>
      <c r="Y4717" s="6"/>
      <c r="Z4717" s="43"/>
      <c r="AA4717" s="43"/>
      <c r="AB4717" s="43" t="s">
        <v>339</v>
      </c>
      <c r="AC4717" s="6" t="s">
        <v>339</v>
      </c>
      <c r="AD4717" s="6"/>
      <c r="AE4717" s="6"/>
      <c r="AF4717" s="6"/>
      <c r="AG4717" s="6"/>
      <c r="AH4717" s="6"/>
      <c r="AI4717" s="6"/>
      <c r="AJ4717" s="6"/>
      <c r="AK4717" s="6"/>
      <c r="AL4717" s="6"/>
      <c r="AM4717" s="6"/>
      <c r="AN4717" s="6"/>
      <c r="AO4717" s="6"/>
      <c r="AP4717" s="6"/>
      <c r="AQ4717" s="6"/>
      <c r="AR4717" s="6"/>
    </row>
    <row r="4718">
      <c r="A4718" s="6"/>
      <c r="B4718" s="6"/>
      <c r="C4718" s="6"/>
      <c r="D4718" s="6"/>
      <c r="E4718" s="6"/>
      <c r="F4718" s="6" t="s">
        <v>96</v>
      </c>
      <c r="G4718" s="6"/>
      <c r="H4718" s="6" t="b">
        <v>0</v>
      </c>
      <c r="I4718" s="6" t="b">
        <v>0</v>
      </c>
      <c r="J4718" s="6" t="b">
        <v>0</v>
      </c>
      <c r="K4718" s="106"/>
      <c r="L4718" s="43"/>
      <c r="M4718" s="24"/>
      <c r="N4718" s="6"/>
      <c r="O4718" s="6" t="b">
        <v>0</v>
      </c>
      <c r="P4718" s="6"/>
      <c r="Q4718" s="6"/>
      <c r="R4718" s="6"/>
      <c r="S4718" s="6"/>
      <c r="T4718" s="6"/>
      <c r="U4718" s="6"/>
      <c r="V4718" s="6"/>
      <c r="W4718" s="6"/>
      <c r="X4718" s="6"/>
      <c r="Y4718" s="6"/>
      <c r="Z4718" s="43"/>
      <c r="AA4718" s="43"/>
      <c r="AB4718" s="43" t="s">
        <v>339</v>
      </c>
      <c r="AC4718" s="6" t="s">
        <v>339</v>
      </c>
      <c r="AD4718" s="6"/>
      <c r="AE4718" s="6"/>
      <c r="AF4718" s="6"/>
      <c r="AG4718" s="6"/>
      <c r="AH4718" s="6"/>
      <c r="AI4718" s="6"/>
      <c r="AJ4718" s="6"/>
      <c r="AK4718" s="6"/>
      <c r="AL4718" s="6"/>
      <c r="AM4718" s="6"/>
      <c r="AN4718" s="6"/>
      <c r="AO4718" s="6"/>
      <c r="AP4718" s="6"/>
      <c r="AQ4718" s="6"/>
      <c r="AR4718" s="6"/>
    </row>
    <row r="4719">
      <c r="A4719" s="6"/>
      <c r="B4719" s="6"/>
      <c r="C4719" s="6"/>
      <c r="D4719" s="6"/>
      <c r="E4719" s="6"/>
      <c r="F4719" s="6" t="s">
        <v>96</v>
      </c>
      <c r="G4719" s="6"/>
      <c r="H4719" s="6" t="b">
        <v>0</v>
      </c>
      <c r="I4719" s="6" t="b">
        <v>0</v>
      </c>
      <c r="J4719" s="6" t="b">
        <v>0</v>
      </c>
      <c r="K4719" s="106"/>
      <c r="L4719" s="43"/>
      <c r="M4719" s="24"/>
      <c r="N4719" s="6"/>
      <c r="O4719" s="6" t="b">
        <v>0</v>
      </c>
      <c r="P4719" s="6"/>
      <c r="Q4719" s="6"/>
      <c r="R4719" s="6"/>
      <c r="S4719" s="6"/>
      <c r="T4719" s="6"/>
      <c r="U4719" s="6"/>
      <c r="V4719" s="6"/>
      <c r="W4719" s="6"/>
      <c r="X4719" s="6"/>
      <c r="Y4719" s="6"/>
      <c r="Z4719" s="43"/>
      <c r="AA4719" s="43"/>
      <c r="AB4719" s="43" t="s">
        <v>339</v>
      </c>
      <c r="AC4719" s="6" t="s">
        <v>339</v>
      </c>
      <c r="AD4719" s="6"/>
      <c r="AE4719" s="6"/>
      <c r="AF4719" s="6"/>
      <c r="AG4719" s="6"/>
      <c r="AH4719" s="6"/>
      <c r="AI4719" s="6"/>
      <c r="AJ4719" s="6"/>
      <c r="AK4719" s="6"/>
      <c r="AL4719" s="6"/>
      <c r="AM4719" s="6"/>
      <c r="AN4719" s="6"/>
      <c r="AO4719" s="6"/>
      <c r="AP4719" s="6"/>
      <c r="AQ4719" s="6"/>
      <c r="AR4719" s="6"/>
    </row>
    <row r="4720">
      <c r="A4720" s="6"/>
      <c r="B4720" s="6"/>
      <c r="C4720" s="6"/>
      <c r="D4720" s="6"/>
      <c r="E4720" s="6"/>
      <c r="F4720" s="6" t="s">
        <v>96</v>
      </c>
      <c r="G4720" s="6"/>
      <c r="H4720" s="6" t="b">
        <v>0</v>
      </c>
      <c r="I4720" s="6" t="b">
        <v>0</v>
      </c>
      <c r="J4720" s="6" t="b">
        <v>0</v>
      </c>
      <c r="K4720" s="106"/>
      <c r="L4720" s="43"/>
      <c r="M4720" s="24"/>
      <c r="N4720" s="6"/>
      <c r="O4720" s="6" t="b">
        <v>0</v>
      </c>
      <c r="P4720" s="6"/>
      <c r="Q4720" s="6"/>
      <c r="R4720" s="6"/>
      <c r="S4720" s="6"/>
      <c r="T4720" s="6"/>
      <c r="U4720" s="6"/>
      <c r="V4720" s="6"/>
      <c r="W4720" s="6"/>
      <c r="X4720" s="6"/>
      <c r="Y4720" s="6"/>
      <c r="Z4720" s="43"/>
      <c r="AA4720" s="43"/>
      <c r="AB4720" s="43" t="s">
        <v>339</v>
      </c>
      <c r="AC4720" s="6" t="s">
        <v>339</v>
      </c>
      <c r="AD4720" s="6"/>
      <c r="AE4720" s="6"/>
      <c r="AF4720" s="6"/>
      <c r="AG4720" s="6"/>
      <c r="AH4720" s="6"/>
      <c r="AI4720" s="6"/>
      <c r="AJ4720" s="6"/>
      <c r="AK4720" s="6"/>
      <c r="AL4720" s="6"/>
      <c r="AM4720" s="6"/>
      <c r="AN4720" s="6"/>
      <c r="AO4720" s="6"/>
      <c r="AP4720" s="6"/>
      <c r="AQ4720" s="6"/>
      <c r="AR4720" s="6"/>
    </row>
    <row r="4721">
      <c r="A4721" s="6"/>
      <c r="B4721" s="6"/>
      <c r="C4721" s="6"/>
      <c r="D4721" s="6"/>
      <c r="E4721" s="6"/>
      <c r="F4721" s="6" t="s">
        <v>96</v>
      </c>
      <c r="G4721" s="6"/>
      <c r="H4721" s="6" t="b">
        <v>0</v>
      </c>
      <c r="I4721" s="6" t="b">
        <v>0</v>
      </c>
      <c r="J4721" s="6" t="b">
        <v>0</v>
      </c>
      <c r="K4721" s="106"/>
      <c r="L4721" s="43"/>
      <c r="M4721" s="24"/>
      <c r="N4721" s="6"/>
      <c r="O4721" s="6" t="b">
        <v>0</v>
      </c>
      <c r="P4721" s="6"/>
      <c r="Q4721" s="6"/>
      <c r="R4721" s="6"/>
      <c r="S4721" s="6"/>
      <c r="T4721" s="6"/>
      <c r="U4721" s="6"/>
      <c r="V4721" s="6"/>
      <c r="W4721" s="6"/>
      <c r="X4721" s="6"/>
      <c r="Y4721" s="6"/>
      <c r="Z4721" s="43"/>
      <c r="AA4721" s="43"/>
      <c r="AB4721" s="43" t="s">
        <v>339</v>
      </c>
      <c r="AC4721" s="6" t="s">
        <v>339</v>
      </c>
      <c r="AD4721" s="6"/>
      <c r="AE4721" s="6"/>
      <c r="AF4721" s="6"/>
      <c r="AG4721" s="6"/>
      <c r="AH4721" s="6"/>
      <c r="AI4721" s="6"/>
      <c r="AJ4721" s="6"/>
      <c r="AK4721" s="6"/>
      <c r="AL4721" s="6"/>
      <c r="AM4721" s="6"/>
      <c r="AN4721" s="6"/>
      <c r="AO4721" s="6"/>
      <c r="AP4721" s="6"/>
      <c r="AQ4721" s="6"/>
      <c r="AR4721" s="6"/>
    </row>
    <row r="4722">
      <c r="A4722" s="6"/>
      <c r="B4722" s="6"/>
      <c r="C4722" s="6"/>
      <c r="D4722" s="6"/>
      <c r="E4722" s="6"/>
      <c r="F4722" s="6" t="s">
        <v>96</v>
      </c>
      <c r="G4722" s="6"/>
      <c r="H4722" s="6" t="b">
        <v>0</v>
      </c>
      <c r="I4722" s="6" t="b">
        <v>0</v>
      </c>
      <c r="J4722" s="6" t="b">
        <v>0</v>
      </c>
      <c r="K4722" s="106"/>
      <c r="L4722" s="43"/>
      <c r="M4722" s="24"/>
      <c r="N4722" s="6"/>
      <c r="O4722" s="6" t="b">
        <v>0</v>
      </c>
      <c r="P4722" s="6"/>
      <c r="Q4722" s="6"/>
      <c r="R4722" s="6"/>
      <c r="S4722" s="6"/>
      <c r="T4722" s="6"/>
      <c r="U4722" s="6"/>
      <c r="V4722" s="6"/>
      <c r="W4722" s="6"/>
      <c r="X4722" s="6"/>
      <c r="Y4722" s="6"/>
      <c r="Z4722" s="43"/>
      <c r="AA4722" s="43"/>
      <c r="AB4722" s="43" t="s">
        <v>339</v>
      </c>
      <c r="AC4722" s="6" t="s">
        <v>339</v>
      </c>
      <c r="AD4722" s="6"/>
      <c r="AE4722" s="6"/>
      <c r="AF4722" s="6"/>
      <c r="AG4722" s="6"/>
      <c r="AH4722" s="6"/>
      <c r="AI4722" s="6"/>
      <c r="AJ4722" s="6"/>
      <c r="AK4722" s="6"/>
      <c r="AL4722" s="6"/>
      <c r="AM4722" s="6"/>
      <c r="AN4722" s="6"/>
      <c r="AO4722" s="6"/>
      <c r="AP4722" s="6"/>
      <c r="AQ4722" s="6"/>
      <c r="AR4722" s="6"/>
    </row>
    <row r="4723">
      <c r="A4723" s="6"/>
      <c r="B4723" s="6"/>
      <c r="C4723" s="6"/>
      <c r="D4723" s="6"/>
      <c r="E4723" s="6"/>
      <c r="F4723" s="6" t="s">
        <v>96</v>
      </c>
      <c r="G4723" s="6"/>
      <c r="H4723" s="6" t="b">
        <v>0</v>
      </c>
      <c r="I4723" s="6" t="b">
        <v>0</v>
      </c>
      <c r="J4723" s="6" t="b">
        <v>0</v>
      </c>
      <c r="K4723" s="106"/>
      <c r="L4723" s="43"/>
      <c r="M4723" s="24"/>
      <c r="N4723" s="6"/>
      <c r="O4723" s="6" t="b">
        <v>0</v>
      </c>
      <c r="P4723" s="6"/>
      <c r="Q4723" s="6"/>
      <c r="R4723" s="6"/>
      <c r="S4723" s="6"/>
      <c r="T4723" s="6"/>
      <c r="U4723" s="6"/>
      <c r="V4723" s="6"/>
      <c r="W4723" s="6"/>
      <c r="X4723" s="6"/>
      <c r="Y4723" s="6"/>
      <c r="Z4723" s="43"/>
      <c r="AA4723" s="43"/>
      <c r="AB4723" s="43" t="s">
        <v>339</v>
      </c>
      <c r="AC4723" s="6" t="s">
        <v>339</v>
      </c>
      <c r="AD4723" s="6"/>
      <c r="AE4723" s="6"/>
      <c r="AF4723" s="6"/>
      <c r="AG4723" s="6"/>
      <c r="AH4723" s="6"/>
      <c r="AI4723" s="6"/>
      <c r="AJ4723" s="6"/>
      <c r="AK4723" s="6"/>
      <c r="AL4723" s="6"/>
      <c r="AM4723" s="6"/>
      <c r="AN4723" s="6"/>
      <c r="AO4723" s="6"/>
      <c r="AP4723" s="6"/>
      <c r="AQ4723" s="6"/>
      <c r="AR4723" s="6"/>
    </row>
    <row r="4724">
      <c r="A4724" s="6"/>
      <c r="B4724" s="6"/>
      <c r="C4724" s="6"/>
      <c r="D4724" s="6"/>
      <c r="E4724" s="6"/>
      <c r="F4724" s="6" t="s">
        <v>96</v>
      </c>
      <c r="G4724" s="6"/>
      <c r="H4724" s="6" t="b">
        <v>0</v>
      </c>
      <c r="I4724" s="6" t="b">
        <v>0</v>
      </c>
      <c r="J4724" s="6" t="b">
        <v>0</v>
      </c>
      <c r="K4724" s="106"/>
      <c r="L4724" s="43"/>
      <c r="M4724" s="24"/>
      <c r="N4724" s="6"/>
      <c r="O4724" s="6" t="b">
        <v>0</v>
      </c>
      <c r="P4724" s="6"/>
      <c r="Q4724" s="6"/>
      <c r="R4724" s="6"/>
      <c r="S4724" s="6"/>
      <c r="T4724" s="6"/>
      <c r="U4724" s="6"/>
      <c r="V4724" s="6"/>
      <c r="W4724" s="6"/>
      <c r="X4724" s="6"/>
      <c r="Y4724" s="6"/>
      <c r="Z4724" s="43"/>
      <c r="AA4724" s="43"/>
      <c r="AB4724" s="43" t="s">
        <v>339</v>
      </c>
      <c r="AC4724" s="6" t="s">
        <v>339</v>
      </c>
      <c r="AD4724" s="6"/>
      <c r="AE4724" s="6"/>
      <c r="AF4724" s="6"/>
      <c r="AG4724" s="6"/>
      <c r="AH4724" s="6"/>
      <c r="AI4724" s="6"/>
      <c r="AJ4724" s="6"/>
      <c r="AK4724" s="6"/>
      <c r="AL4724" s="6"/>
      <c r="AM4724" s="6"/>
      <c r="AN4724" s="6"/>
      <c r="AO4724" s="6"/>
      <c r="AP4724" s="6"/>
      <c r="AQ4724" s="6"/>
      <c r="AR4724" s="6"/>
    </row>
    <row r="4725">
      <c r="A4725" s="6"/>
      <c r="B4725" s="6"/>
      <c r="C4725" s="6"/>
      <c r="D4725" s="6"/>
      <c r="E4725" s="6"/>
      <c r="F4725" s="6" t="s">
        <v>96</v>
      </c>
      <c r="G4725" s="6"/>
      <c r="H4725" s="6" t="b">
        <v>0</v>
      </c>
      <c r="I4725" s="6" t="b">
        <v>0</v>
      </c>
      <c r="J4725" s="6" t="b">
        <v>0</v>
      </c>
      <c r="K4725" s="106"/>
      <c r="L4725" s="43"/>
      <c r="M4725" s="24"/>
      <c r="N4725" s="6"/>
      <c r="O4725" s="6" t="b">
        <v>0</v>
      </c>
      <c r="P4725" s="6"/>
      <c r="Q4725" s="6"/>
      <c r="R4725" s="6"/>
      <c r="S4725" s="6"/>
      <c r="T4725" s="6"/>
      <c r="U4725" s="6"/>
      <c r="V4725" s="6"/>
      <c r="W4725" s="6"/>
      <c r="X4725" s="6"/>
      <c r="Y4725" s="6"/>
      <c r="Z4725" s="43"/>
      <c r="AA4725" s="43"/>
      <c r="AB4725" s="43" t="s">
        <v>339</v>
      </c>
      <c r="AC4725" s="6" t="s">
        <v>339</v>
      </c>
      <c r="AD4725" s="6"/>
      <c r="AE4725" s="6"/>
      <c r="AF4725" s="6"/>
      <c r="AG4725" s="6"/>
      <c r="AH4725" s="6"/>
      <c r="AI4725" s="6"/>
      <c r="AJ4725" s="6"/>
      <c r="AK4725" s="6"/>
      <c r="AL4725" s="6"/>
      <c r="AM4725" s="6"/>
      <c r="AN4725" s="6"/>
      <c r="AO4725" s="6"/>
      <c r="AP4725" s="6"/>
      <c r="AQ4725" s="6"/>
      <c r="AR4725" s="6"/>
    </row>
    <row r="4726">
      <c r="A4726" s="6"/>
      <c r="B4726" s="6"/>
      <c r="C4726" s="6"/>
      <c r="D4726" s="6"/>
      <c r="E4726" s="6"/>
      <c r="F4726" s="6" t="s">
        <v>96</v>
      </c>
      <c r="G4726" s="6"/>
      <c r="H4726" s="6" t="b">
        <v>0</v>
      </c>
      <c r="I4726" s="6" t="b">
        <v>0</v>
      </c>
      <c r="J4726" s="6" t="b">
        <v>0</v>
      </c>
      <c r="K4726" s="106"/>
      <c r="L4726" s="43"/>
      <c r="M4726" s="24"/>
      <c r="N4726" s="6"/>
      <c r="O4726" s="6" t="b">
        <v>0</v>
      </c>
      <c r="P4726" s="6"/>
      <c r="Q4726" s="6"/>
      <c r="R4726" s="6"/>
      <c r="S4726" s="6"/>
      <c r="T4726" s="6"/>
      <c r="U4726" s="6"/>
      <c r="V4726" s="6"/>
      <c r="W4726" s="6"/>
      <c r="X4726" s="6"/>
      <c r="Y4726" s="6"/>
      <c r="Z4726" s="43"/>
      <c r="AA4726" s="43"/>
      <c r="AB4726" s="43" t="s">
        <v>339</v>
      </c>
      <c r="AC4726" s="6" t="s">
        <v>339</v>
      </c>
      <c r="AD4726" s="6"/>
      <c r="AE4726" s="6"/>
      <c r="AF4726" s="6"/>
      <c r="AG4726" s="6"/>
      <c r="AH4726" s="6"/>
      <c r="AI4726" s="6"/>
      <c r="AJ4726" s="6"/>
      <c r="AK4726" s="6"/>
      <c r="AL4726" s="6"/>
      <c r="AM4726" s="6"/>
      <c r="AN4726" s="6"/>
      <c r="AO4726" s="6"/>
      <c r="AP4726" s="6"/>
      <c r="AQ4726" s="6"/>
      <c r="AR4726" s="6"/>
    </row>
    <row r="4727">
      <c r="A4727" s="6"/>
      <c r="B4727" s="6"/>
      <c r="C4727" s="6"/>
      <c r="D4727" s="6"/>
      <c r="E4727" s="6"/>
      <c r="F4727" s="6" t="s">
        <v>96</v>
      </c>
      <c r="G4727" s="6"/>
      <c r="H4727" s="6" t="b">
        <v>0</v>
      </c>
      <c r="I4727" s="6" t="b">
        <v>0</v>
      </c>
      <c r="J4727" s="6" t="b">
        <v>0</v>
      </c>
      <c r="K4727" s="106"/>
      <c r="L4727" s="43"/>
      <c r="M4727" s="24"/>
      <c r="N4727" s="6"/>
      <c r="O4727" s="6" t="b">
        <v>0</v>
      </c>
      <c r="P4727" s="6"/>
      <c r="Q4727" s="6"/>
      <c r="R4727" s="6"/>
      <c r="S4727" s="6"/>
      <c r="T4727" s="6"/>
      <c r="U4727" s="6"/>
      <c r="V4727" s="6"/>
      <c r="W4727" s="6"/>
      <c r="X4727" s="6"/>
      <c r="Y4727" s="6"/>
      <c r="Z4727" s="43"/>
      <c r="AA4727" s="43"/>
      <c r="AB4727" s="43" t="s">
        <v>339</v>
      </c>
      <c r="AC4727" s="6" t="s">
        <v>339</v>
      </c>
      <c r="AD4727" s="6"/>
      <c r="AE4727" s="6"/>
      <c r="AF4727" s="6"/>
      <c r="AG4727" s="6"/>
      <c r="AH4727" s="6"/>
      <c r="AI4727" s="6"/>
      <c r="AJ4727" s="6"/>
      <c r="AK4727" s="6"/>
      <c r="AL4727" s="6"/>
      <c r="AM4727" s="6"/>
      <c r="AN4727" s="6"/>
      <c r="AO4727" s="6"/>
      <c r="AP4727" s="6"/>
      <c r="AQ4727" s="6"/>
      <c r="AR4727" s="6"/>
    </row>
    <row r="4728">
      <c r="A4728" s="6"/>
      <c r="B4728" s="6"/>
      <c r="C4728" s="6"/>
      <c r="D4728" s="6"/>
      <c r="E4728" s="6"/>
      <c r="F4728" s="6" t="s">
        <v>96</v>
      </c>
      <c r="G4728" s="6"/>
      <c r="H4728" s="6" t="b">
        <v>0</v>
      </c>
      <c r="I4728" s="6" t="b">
        <v>0</v>
      </c>
      <c r="J4728" s="6" t="b">
        <v>0</v>
      </c>
      <c r="K4728" s="106"/>
      <c r="L4728" s="43"/>
      <c r="M4728" s="24"/>
      <c r="N4728" s="6"/>
      <c r="O4728" s="6" t="b">
        <v>0</v>
      </c>
      <c r="P4728" s="6"/>
      <c r="Q4728" s="6"/>
      <c r="R4728" s="6"/>
      <c r="S4728" s="6"/>
      <c r="T4728" s="6"/>
      <c r="U4728" s="6"/>
      <c r="V4728" s="6"/>
      <c r="W4728" s="6"/>
      <c r="X4728" s="6"/>
      <c r="Y4728" s="6"/>
      <c r="Z4728" s="43"/>
      <c r="AA4728" s="43"/>
      <c r="AB4728" s="43" t="s">
        <v>339</v>
      </c>
      <c r="AC4728" s="6" t="s">
        <v>339</v>
      </c>
      <c r="AD4728" s="6"/>
      <c r="AE4728" s="6"/>
      <c r="AF4728" s="6"/>
      <c r="AG4728" s="6"/>
      <c r="AH4728" s="6"/>
      <c r="AI4728" s="6"/>
      <c r="AJ4728" s="6"/>
      <c r="AK4728" s="6"/>
      <c r="AL4728" s="6"/>
      <c r="AM4728" s="6"/>
      <c r="AN4728" s="6"/>
      <c r="AO4728" s="6"/>
      <c r="AP4728" s="6"/>
      <c r="AQ4728" s="6"/>
      <c r="AR4728" s="6"/>
    </row>
    <row r="4729">
      <c r="A4729" s="6"/>
      <c r="B4729" s="6"/>
      <c r="C4729" s="6"/>
      <c r="D4729" s="6"/>
      <c r="E4729" s="6"/>
      <c r="F4729" s="6" t="s">
        <v>96</v>
      </c>
      <c r="G4729" s="6"/>
      <c r="H4729" s="6" t="b">
        <v>0</v>
      </c>
      <c r="I4729" s="6" t="b">
        <v>0</v>
      </c>
      <c r="J4729" s="6" t="b">
        <v>0</v>
      </c>
      <c r="K4729" s="106"/>
      <c r="L4729" s="43"/>
      <c r="M4729" s="24"/>
      <c r="N4729" s="6"/>
      <c r="O4729" s="6" t="b">
        <v>0</v>
      </c>
      <c r="P4729" s="6"/>
      <c r="Q4729" s="6"/>
      <c r="R4729" s="6"/>
      <c r="S4729" s="6"/>
      <c r="T4729" s="6"/>
      <c r="U4729" s="6"/>
      <c r="V4729" s="6"/>
      <c r="W4729" s="6"/>
      <c r="X4729" s="6"/>
      <c r="Y4729" s="6"/>
      <c r="Z4729" s="43"/>
      <c r="AA4729" s="43"/>
      <c r="AB4729" s="43" t="s">
        <v>339</v>
      </c>
      <c r="AC4729" s="6" t="s">
        <v>339</v>
      </c>
      <c r="AD4729" s="6"/>
      <c r="AE4729" s="6"/>
      <c r="AF4729" s="6"/>
      <c r="AG4729" s="6"/>
      <c r="AH4729" s="6"/>
      <c r="AI4729" s="6"/>
      <c r="AJ4729" s="6"/>
      <c r="AK4729" s="6"/>
      <c r="AL4729" s="6"/>
      <c r="AM4729" s="6"/>
      <c r="AN4729" s="6"/>
      <c r="AO4729" s="6"/>
      <c r="AP4729" s="6"/>
      <c r="AQ4729" s="6"/>
      <c r="AR4729" s="6"/>
    </row>
    <row r="4730">
      <c r="A4730" s="6"/>
      <c r="B4730" s="6"/>
      <c r="C4730" s="6"/>
      <c r="D4730" s="6"/>
      <c r="E4730" s="6"/>
      <c r="F4730" s="6" t="s">
        <v>96</v>
      </c>
      <c r="G4730" s="6"/>
      <c r="H4730" s="6" t="b">
        <v>0</v>
      </c>
      <c r="I4730" s="6" t="b">
        <v>0</v>
      </c>
      <c r="J4730" s="6" t="b">
        <v>0</v>
      </c>
      <c r="K4730" s="106"/>
      <c r="L4730" s="43"/>
      <c r="M4730" s="24"/>
      <c r="N4730" s="6"/>
      <c r="O4730" s="6" t="b">
        <v>0</v>
      </c>
      <c r="P4730" s="6"/>
      <c r="Q4730" s="6"/>
      <c r="R4730" s="6"/>
      <c r="S4730" s="6"/>
      <c r="T4730" s="6"/>
      <c r="U4730" s="6"/>
      <c r="V4730" s="6"/>
      <c r="W4730" s="6"/>
      <c r="X4730" s="6"/>
      <c r="Y4730" s="6"/>
      <c r="Z4730" s="43"/>
      <c r="AA4730" s="43"/>
      <c r="AB4730" s="43" t="s">
        <v>339</v>
      </c>
      <c r="AC4730" s="6" t="s">
        <v>339</v>
      </c>
      <c r="AD4730" s="6"/>
      <c r="AE4730" s="6"/>
      <c r="AF4730" s="6"/>
      <c r="AG4730" s="6"/>
      <c r="AH4730" s="6"/>
      <c r="AI4730" s="6"/>
      <c r="AJ4730" s="6"/>
      <c r="AK4730" s="6"/>
      <c r="AL4730" s="6"/>
      <c r="AM4730" s="6"/>
      <c r="AN4730" s="6"/>
      <c r="AO4730" s="6"/>
      <c r="AP4730" s="6"/>
      <c r="AQ4730" s="6"/>
      <c r="AR4730" s="6"/>
    </row>
    <row r="4731">
      <c r="A4731" s="6"/>
      <c r="B4731" s="6"/>
      <c r="C4731" s="6"/>
      <c r="D4731" s="6"/>
      <c r="E4731" s="6"/>
      <c r="F4731" s="6" t="s">
        <v>96</v>
      </c>
      <c r="G4731" s="6"/>
      <c r="H4731" s="6" t="b">
        <v>0</v>
      </c>
      <c r="I4731" s="6" t="b">
        <v>0</v>
      </c>
      <c r="J4731" s="6" t="b">
        <v>0</v>
      </c>
      <c r="K4731" s="106"/>
      <c r="L4731" s="43"/>
      <c r="M4731" s="24"/>
      <c r="N4731" s="6"/>
      <c r="O4731" s="6" t="b">
        <v>0</v>
      </c>
      <c r="P4731" s="6"/>
      <c r="Q4731" s="6"/>
      <c r="R4731" s="6"/>
      <c r="S4731" s="6"/>
      <c r="T4731" s="6"/>
      <c r="U4731" s="6"/>
      <c r="V4731" s="6"/>
      <c r="W4731" s="6"/>
      <c r="X4731" s="6"/>
      <c r="Y4731" s="6"/>
      <c r="Z4731" s="43"/>
      <c r="AA4731" s="43"/>
      <c r="AB4731" s="43" t="s">
        <v>339</v>
      </c>
      <c r="AC4731" s="6" t="s">
        <v>339</v>
      </c>
      <c r="AD4731" s="6"/>
      <c r="AE4731" s="6"/>
      <c r="AF4731" s="6"/>
      <c r="AG4731" s="6"/>
      <c r="AH4731" s="6"/>
      <c r="AI4731" s="6"/>
      <c r="AJ4731" s="6"/>
      <c r="AK4731" s="6"/>
      <c r="AL4731" s="6"/>
      <c r="AM4731" s="6"/>
      <c r="AN4731" s="6"/>
      <c r="AO4731" s="6"/>
      <c r="AP4731" s="6"/>
      <c r="AQ4731" s="6"/>
      <c r="AR4731" s="6"/>
    </row>
    <row r="4732">
      <c r="A4732" s="6"/>
      <c r="B4732" s="6"/>
      <c r="C4732" s="6"/>
      <c r="D4732" s="6"/>
      <c r="E4732" s="6"/>
      <c r="F4732" s="6" t="s">
        <v>96</v>
      </c>
      <c r="G4732" s="6"/>
      <c r="H4732" s="6" t="b">
        <v>0</v>
      </c>
      <c r="I4732" s="6" t="b">
        <v>0</v>
      </c>
      <c r="J4732" s="6" t="b">
        <v>0</v>
      </c>
      <c r="K4732" s="106"/>
      <c r="L4732" s="43"/>
      <c r="M4732" s="24"/>
      <c r="N4732" s="6"/>
      <c r="O4732" s="6" t="b">
        <v>0</v>
      </c>
      <c r="P4732" s="6"/>
      <c r="Q4732" s="6"/>
      <c r="R4732" s="6"/>
      <c r="S4732" s="6"/>
      <c r="T4732" s="6"/>
      <c r="U4732" s="6"/>
      <c r="V4732" s="6"/>
      <c r="W4732" s="6"/>
      <c r="X4732" s="6"/>
      <c r="Y4732" s="6"/>
      <c r="Z4732" s="43"/>
      <c r="AA4732" s="43"/>
      <c r="AB4732" s="43" t="s">
        <v>339</v>
      </c>
      <c r="AC4732" s="6" t="s">
        <v>339</v>
      </c>
      <c r="AD4732" s="6"/>
      <c r="AE4732" s="6"/>
      <c r="AF4732" s="6"/>
      <c r="AG4732" s="6"/>
      <c r="AH4732" s="6"/>
      <c r="AI4732" s="6"/>
      <c r="AJ4732" s="6"/>
      <c r="AK4732" s="6"/>
      <c r="AL4732" s="6"/>
      <c r="AM4732" s="6"/>
      <c r="AN4732" s="6"/>
      <c r="AO4732" s="6"/>
      <c r="AP4732" s="6"/>
      <c r="AQ4732" s="6"/>
      <c r="AR4732" s="6"/>
    </row>
    <row r="4733">
      <c r="A4733" s="6"/>
      <c r="B4733" s="6"/>
      <c r="C4733" s="6"/>
      <c r="D4733" s="6"/>
      <c r="E4733" s="6"/>
      <c r="F4733" s="6" t="s">
        <v>96</v>
      </c>
      <c r="G4733" s="6"/>
      <c r="H4733" s="6" t="b">
        <v>0</v>
      </c>
      <c r="I4733" s="6" t="b">
        <v>0</v>
      </c>
      <c r="J4733" s="6" t="b">
        <v>0</v>
      </c>
      <c r="K4733" s="106"/>
      <c r="L4733" s="43"/>
      <c r="M4733" s="24"/>
      <c r="N4733" s="6"/>
      <c r="O4733" s="6" t="b">
        <v>0</v>
      </c>
      <c r="P4733" s="6"/>
      <c r="Q4733" s="6"/>
      <c r="R4733" s="6"/>
      <c r="S4733" s="6"/>
      <c r="T4733" s="6"/>
      <c r="U4733" s="6"/>
      <c r="V4733" s="6"/>
      <c r="W4733" s="6"/>
      <c r="X4733" s="6"/>
      <c r="Y4733" s="6"/>
      <c r="Z4733" s="43"/>
      <c r="AA4733" s="43"/>
      <c r="AB4733" s="43" t="s">
        <v>339</v>
      </c>
      <c r="AC4733" s="6" t="s">
        <v>339</v>
      </c>
      <c r="AD4733" s="6"/>
      <c r="AE4733" s="6"/>
      <c r="AF4733" s="6"/>
      <c r="AG4733" s="6"/>
      <c r="AH4733" s="6"/>
      <c r="AI4733" s="6"/>
      <c r="AJ4733" s="6"/>
      <c r="AK4733" s="6"/>
      <c r="AL4733" s="6"/>
      <c r="AM4733" s="6"/>
      <c r="AN4733" s="6"/>
      <c r="AO4733" s="6"/>
      <c r="AP4733" s="6"/>
      <c r="AQ4733" s="6"/>
      <c r="AR4733" s="6"/>
    </row>
    <row r="4734">
      <c r="A4734" s="6"/>
      <c r="B4734" s="6"/>
      <c r="C4734" s="6"/>
      <c r="D4734" s="6"/>
      <c r="E4734" s="6"/>
      <c r="F4734" s="6" t="s">
        <v>96</v>
      </c>
      <c r="G4734" s="6"/>
      <c r="H4734" s="6" t="b">
        <v>0</v>
      </c>
      <c r="I4734" s="6" t="b">
        <v>0</v>
      </c>
      <c r="J4734" s="6" t="b">
        <v>0</v>
      </c>
      <c r="K4734" s="106"/>
      <c r="L4734" s="43"/>
      <c r="M4734" s="24"/>
      <c r="N4734" s="6"/>
      <c r="O4734" s="6" t="b">
        <v>0</v>
      </c>
      <c r="P4734" s="6"/>
      <c r="Q4734" s="6"/>
      <c r="R4734" s="6"/>
      <c r="S4734" s="6"/>
      <c r="T4734" s="6"/>
      <c r="U4734" s="6"/>
      <c r="V4734" s="6"/>
      <c r="W4734" s="6"/>
      <c r="X4734" s="6"/>
      <c r="Y4734" s="6"/>
      <c r="Z4734" s="43"/>
      <c r="AA4734" s="43"/>
      <c r="AB4734" s="43" t="s">
        <v>339</v>
      </c>
      <c r="AC4734" s="6" t="s">
        <v>339</v>
      </c>
      <c r="AD4734" s="6"/>
      <c r="AE4734" s="6"/>
      <c r="AF4734" s="6"/>
      <c r="AG4734" s="6"/>
      <c r="AH4734" s="6"/>
      <c r="AI4734" s="6"/>
      <c r="AJ4734" s="6"/>
      <c r="AK4734" s="6"/>
      <c r="AL4734" s="6"/>
      <c r="AM4734" s="6"/>
      <c r="AN4734" s="6"/>
      <c r="AO4734" s="6"/>
      <c r="AP4734" s="6"/>
      <c r="AQ4734" s="6"/>
      <c r="AR4734" s="6"/>
    </row>
    <row r="4735">
      <c r="A4735" s="6"/>
      <c r="B4735" s="6"/>
      <c r="C4735" s="6"/>
      <c r="D4735" s="6"/>
      <c r="E4735" s="6"/>
      <c r="F4735" s="6" t="s">
        <v>96</v>
      </c>
      <c r="G4735" s="6"/>
      <c r="H4735" s="6" t="b">
        <v>0</v>
      </c>
      <c r="I4735" s="6" t="b">
        <v>0</v>
      </c>
      <c r="J4735" s="6" t="b">
        <v>0</v>
      </c>
      <c r="K4735" s="106"/>
      <c r="L4735" s="43"/>
      <c r="M4735" s="24"/>
      <c r="N4735" s="6"/>
      <c r="O4735" s="6" t="b">
        <v>0</v>
      </c>
      <c r="P4735" s="6"/>
      <c r="Q4735" s="6"/>
      <c r="R4735" s="6"/>
      <c r="S4735" s="6"/>
      <c r="T4735" s="6"/>
      <c r="U4735" s="6"/>
      <c r="V4735" s="6"/>
      <c r="W4735" s="6"/>
      <c r="X4735" s="6"/>
      <c r="Y4735" s="6"/>
      <c r="Z4735" s="43"/>
      <c r="AA4735" s="43"/>
      <c r="AB4735" s="43" t="s">
        <v>339</v>
      </c>
      <c r="AC4735" s="6" t="s">
        <v>339</v>
      </c>
      <c r="AD4735" s="6"/>
      <c r="AE4735" s="6"/>
      <c r="AF4735" s="6"/>
      <c r="AG4735" s="6"/>
      <c r="AH4735" s="6"/>
      <c r="AI4735" s="6"/>
      <c r="AJ4735" s="6"/>
      <c r="AK4735" s="6"/>
      <c r="AL4735" s="6"/>
      <c r="AM4735" s="6"/>
      <c r="AN4735" s="6"/>
      <c r="AO4735" s="6"/>
      <c r="AP4735" s="6"/>
      <c r="AQ4735" s="6"/>
      <c r="AR4735" s="6"/>
    </row>
    <row r="4736">
      <c r="A4736" s="6"/>
      <c r="B4736" s="6"/>
      <c r="C4736" s="6"/>
      <c r="D4736" s="6"/>
      <c r="E4736" s="6"/>
      <c r="F4736" s="6" t="s">
        <v>96</v>
      </c>
      <c r="G4736" s="6"/>
      <c r="H4736" s="6" t="b">
        <v>0</v>
      </c>
      <c r="I4736" s="6" t="b">
        <v>0</v>
      </c>
      <c r="J4736" s="6" t="b">
        <v>0</v>
      </c>
      <c r="K4736" s="106"/>
      <c r="L4736" s="43"/>
      <c r="M4736" s="24"/>
      <c r="N4736" s="6"/>
      <c r="O4736" s="6" t="b">
        <v>0</v>
      </c>
      <c r="P4736" s="6"/>
      <c r="Q4736" s="6"/>
      <c r="R4736" s="6"/>
      <c r="S4736" s="6"/>
      <c r="T4736" s="6"/>
      <c r="U4736" s="6"/>
      <c r="V4736" s="6"/>
      <c r="W4736" s="6"/>
      <c r="X4736" s="6"/>
      <c r="Y4736" s="6"/>
      <c r="Z4736" s="43"/>
      <c r="AA4736" s="43"/>
      <c r="AB4736" s="43" t="s">
        <v>339</v>
      </c>
      <c r="AC4736" s="6" t="s">
        <v>339</v>
      </c>
      <c r="AD4736" s="6"/>
      <c r="AE4736" s="6"/>
      <c r="AF4736" s="6"/>
      <c r="AG4736" s="6"/>
      <c r="AH4736" s="6"/>
      <c r="AI4736" s="6"/>
      <c r="AJ4736" s="6"/>
      <c r="AK4736" s="6"/>
      <c r="AL4736" s="6"/>
      <c r="AM4736" s="6"/>
      <c r="AN4736" s="6"/>
      <c r="AO4736" s="6"/>
      <c r="AP4736" s="6"/>
      <c r="AQ4736" s="6"/>
      <c r="AR4736" s="6"/>
    </row>
    <row r="4737">
      <c r="A4737" s="6"/>
      <c r="B4737" s="6"/>
      <c r="C4737" s="6"/>
      <c r="D4737" s="6"/>
      <c r="E4737" s="6"/>
      <c r="F4737" s="6" t="s">
        <v>96</v>
      </c>
      <c r="G4737" s="6"/>
      <c r="H4737" s="6" t="b">
        <v>0</v>
      </c>
      <c r="I4737" s="6" t="b">
        <v>0</v>
      </c>
      <c r="J4737" s="6" t="b">
        <v>0</v>
      </c>
      <c r="K4737" s="106"/>
      <c r="L4737" s="43"/>
      <c r="M4737" s="24"/>
      <c r="N4737" s="6"/>
      <c r="O4737" s="6" t="b">
        <v>0</v>
      </c>
      <c r="P4737" s="6"/>
      <c r="Q4737" s="6"/>
      <c r="R4737" s="6"/>
      <c r="S4737" s="6"/>
      <c r="T4737" s="6"/>
      <c r="U4737" s="6"/>
      <c r="V4737" s="6"/>
      <c r="W4737" s="6"/>
      <c r="X4737" s="6"/>
      <c r="Y4737" s="6"/>
      <c r="Z4737" s="43"/>
      <c r="AA4737" s="43"/>
      <c r="AB4737" s="43" t="s">
        <v>339</v>
      </c>
      <c r="AC4737" s="6" t="s">
        <v>339</v>
      </c>
      <c r="AD4737" s="6"/>
      <c r="AE4737" s="6"/>
      <c r="AF4737" s="6"/>
      <c r="AG4737" s="6"/>
      <c r="AH4737" s="6"/>
      <c r="AI4737" s="6"/>
      <c r="AJ4737" s="6"/>
      <c r="AK4737" s="6"/>
      <c r="AL4737" s="6"/>
      <c r="AM4737" s="6"/>
      <c r="AN4737" s="6"/>
      <c r="AO4737" s="6"/>
      <c r="AP4737" s="6"/>
      <c r="AQ4737" s="6"/>
      <c r="AR4737" s="6"/>
    </row>
    <row r="4738">
      <c r="A4738" s="6"/>
      <c r="B4738" s="6"/>
      <c r="C4738" s="6"/>
      <c r="D4738" s="6"/>
      <c r="E4738" s="6"/>
      <c r="F4738" s="6" t="s">
        <v>96</v>
      </c>
      <c r="G4738" s="6"/>
      <c r="H4738" s="6" t="b">
        <v>0</v>
      </c>
      <c r="I4738" s="6" t="b">
        <v>0</v>
      </c>
      <c r="J4738" s="6" t="b">
        <v>0</v>
      </c>
      <c r="K4738" s="106"/>
      <c r="L4738" s="43"/>
      <c r="M4738" s="24"/>
      <c r="N4738" s="6"/>
      <c r="O4738" s="6" t="b">
        <v>0</v>
      </c>
      <c r="P4738" s="6"/>
      <c r="Q4738" s="6"/>
      <c r="R4738" s="6"/>
      <c r="S4738" s="6"/>
      <c r="T4738" s="6"/>
      <c r="U4738" s="6"/>
      <c r="V4738" s="6"/>
      <c r="W4738" s="6"/>
      <c r="X4738" s="6"/>
      <c r="Y4738" s="6"/>
      <c r="Z4738" s="43"/>
      <c r="AA4738" s="43"/>
      <c r="AB4738" s="43" t="s">
        <v>339</v>
      </c>
      <c r="AC4738" s="6" t="s">
        <v>339</v>
      </c>
      <c r="AD4738" s="6"/>
      <c r="AE4738" s="6"/>
      <c r="AF4738" s="6"/>
      <c r="AG4738" s="6"/>
      <c r="AH4738" s="6"/>
      <c r="AI4738" s="6"/>
      <c r="AJ4738" s="6"/>
      <c r="AK4738" s="6"/>
      <c r="AL4738" s="6"/>
      <c r="AM4738" s="6"/>
      <c r="AN4738" s="6"/>
      <c r="AO4738" s="6"/>
      <c r="AP4738" s="6"/>
      <c r="AQ4738" s="6"/>
      <c r="AR4738" s="6"/>
    </row>
    <row r="4739">
      <c r="A4739" s="6"/>
      <c r="B4739" s="6"/>
      <c r="C4739" s="6"/>
      <c r="D4739" s="6"/>
      <c r="E4739" s="6"/>
      <c r="F4739" s="6" t="s">
        <v>96</v>
      </c>
      <c r="G4739" s="6"/>
      <c r="H4739" s="6" t="b">
        <v>0</v>
      </c>
      <c r="I4739" s="6" t="b">
        <v>0</v>
      </c>
      <c r="J4739" s="6" t="b">
        <v>0</v>
      </c>
      <c r="K4739" s="106"/>
      <c r="L4739" s="43"/>
      <c r="M4739" s="24"/>
      <c r="N4739" s="6"/>
      <c r="O4739" s="6" t="b">
        <v>0</v>
      </c>
      <c r="P4739" s="6"/>
      <c r="Q4739" s="6"/>
      <c r="R4739" s="6"/>
      <c r="S4739" s="6"/>
      <c r="T4739" s="6"/>
      <c r="U4739" s="6"/>
      <c r="V4739" s="6"/>
      <c r="W4739" s="6"/>
      <c r="X4739" s="6"/>
      <c r="Y4739" s="6"/>
      <c r="Z4739" s="43"/>
      <c r="AA4739" s="43"/>
      <c r="AB4739" s="43" t="s">
        <v>339</v>
      </c>
      <c r="AC4739" s="6" t="s">
        <v>339</v>
      </c>
      <c r="AD4739" s="6"/>
      <c r="AE4739" s="6"/>
      <c r="AF4739" s="6"/>
      <c r="AG4739" s="6"/>
      <c r="AH4739" s="6"/>
      <c r="AI4739" s="6"/>
      <c r="AJ4739" s="6"/>
      <c r="AK4739" s="6"/>
      <c r="AL4739" s="6"/>
      <c r="AM4739" s="6"/>
      <c r="AN4739" s="6"/>
      <c r="AO4739" s="6"/>
      <c r="AP4739" s="6"/>
      <c r="AQ4739" s="6"/>
      <c r="AR4739" s="6"/>
    </row>
    <row r="4740">
      <c r="A4740" s="6"/>
      <c r="B4740" s="6"/>
      <c r="C4740" s="6"/>
      <c r="D4740" s="6"/>
      <c r="E4740" s="6"/>
      <c r="F4740" s="6" t="s">
        <v>96</v>
      </c>
      <c r="G4740" s="6"/>
      <c r="H4740" s="6" t="b">
        <v>0</v>
      </c>
      <c r="I4740" s="6" t="b">
        <v>0</v>
      </c>
      <c r="J4740" s="6" t="b">
        <v>0</v>
      </c>
      <c r="K4740" s="106"/>
      <c r="L4740" s="43"/>
      <c r="M4740" s="24"/>
      <c r="N4740" s="6"/>
      <c r="O4740" s="6" t="b">
        <v>0</v>
      </c>
      <c r="P4740" s="6"/>
      <c r="Q4740" s="6"/>
      <c r="R4740" s="6"/>
      <c r="S4740" s="6"/>
      <c r="T4740" s="6"/>
      <c r="U4740" s="6"/>
      <c r="V4740" s="6"/>
      <c r="W4740" s="6"/>
      <c r="X4740" s="6"/>
      <c r="Y4740" s="6"/>
      <c r="Z4740" s="43"/>
      <c r="AA4740" s="43"/>
      <c r="AB4740" s="43" t="s">
        <v>339</v>
      </c>
      <c r="AC4740" s="6" t="s">
        <v>339</v>
      </c>
      <c r="AD4740" s="6"/>
      <c r="AE4740" s="6"/>
      <c r="AF4740" s="6"/>
      <c r="AG4740" s="6"/>
      <c r="AH4740" s="6"/>
      <c r="AI4740" s="6"/>
      <c r="AJ4740" s="6"/>
      <c r="AK4740" s="6"/>
      <c r="AL4740" s="6"/>
      <c r="AM4740" s="6"/>
      <c r="AN4740" s="6"/>
      <c r="AO4740" s="6"/>
      <c r="AP4740" s="6"/>
      <c r="AQ4740" s="6"/>
      <c r="AR4740" s="6"/>
    </row>
    <row r="4741">
      <c r="A4741" s="6"/>
      <c r="B4741" s="6"/>
      <c r="C4741" s="6"/>
      <c r="D4741" s="6"/>
      <c r="E4741" s="6"/>
      <c r="F4741" s="6" t="s">
        <v>96</v>
      </c>
      <c r="G4741" s="6"/>
      <c r="H4741" s="6" t="b">
        <v>0</v>
      </c>
      <c r="I4741" s="6" t="b">
        <v>0</v>
      </c>
      <c r="J4741" s="6" t="b">
        <v>0</v>
      </c>
      <c r="K4741" s="106"/>
      <c r="L4741" s="43"/>
      <c r="M4741" s="24"/>
      <c r="N4741" s="6"/>
      <c r="O4741" s="6" t="b">
        <v>0</v>
      </c>
      <c r="P4741" s="6"/>
      <c r="Q4741" s="6"/>
      <c r="R4741" s="6"/>
      <c r="S4741" s="6"/>
      <c r="T4741" s="6"/>
      <c r="U4741" s="6"/>
      <c r="V4741" s="6"/>
      <c r="W4741" s="6"/>
      <c r="X4741" s="6"/>
      <c r="Y4741" s="6"/>
      <c r="Z4741" s="43"/>
      <c r="AA4741" s="43"/>
      <c r="AB4741" s="43" t="s">
        <v>339</v>
      </c>
      <c r="AC4741" s="6" t="s">
        <v>339</v>
      </c>
      <c r="AD4741" s="6"/>
      <c r="AE4741" s="6"/>
      <c r="AF4741" s="6"/>
      <c r="AG4741" s="6"/>
      <c r="AH4741" s="6"/>
      <c r="AI4741" s="6"/>
      <c r="AJ4741" s="6"/>
      <c r="AK4741" s="6"/>
      <c r="AL4741" s="6"/>
      <c r="AM4741" s="6"/>
      <c r="AN4741" s="6"/>
      <c r="AO4741" s="6"/>
      <c r="AP4741" s="6"/>
      <c r="AQ4741" s="6"/>
      <c r="AR4741" s="6"/>
    </row>
    <row r="4742">
      <c r="A4742" s="6"/>
      <c r="B4742" s="6"/>
      <c r="C4742" s="6"/>
      <c r="D4742" s="6"/>
      <c r="E4742" s="6"/>
      <c r="F4742" s="6" t="s">
        <v>96</v>
      </c>
      <c r="G4742" s="6"/>
      <c r="H4742" s="6" t="b">
        <v>0</v>
      </c>
      <c r="I4742" s="6" t="b">
        <v>0</v>
      </c>
      <c r="J4742" s="6" t="b">
        <v>0</v>
      </c>
      <c r="K4742" s="106"/>
      <c r="L4742" s="43"/>
      <c r="M4742" s="24"/>
      <c r="N4742" s="6"/>
      <c r="O4742" s="6" t="b">
        <v>0</v>
      </c>
      <c r="P4742" s="6"/>
      <c r="Q4742" s="6"/>
      <c r="R4742" s="6"/>
      <c r="S4742" s="6"/>
      <c r="T4742" s="6"/>
      <c r="U4742" s="6"/>
      <c r="V4742" s="6"/>
      <c r="W4742" s="6"/>
      <c r="X4742" s="6"/>
      <c r="Y4742" s="6"/>
      <c r="Z4742" s="43"/>
      <c r="AA4742" s="43"/>
      <c r="AB4742" s="43" t="s">
        <v>339</v>
      </c>
      <c r="AC4742" s="6" t="s">
        <v>339</v>
      </c>
      <c r="AD4742" s="6"/>
      <c r="AE4742" s="6"/>
      <c r="AF4742" s="6"/>
      <c r="AG4742" s="6"/>
      <c r="AH4742" s="6"/>
      <c r="AI4742" s="6"/>
      <c r="AJ4742" s="6"/>
      <c r="AK4742" s="6"/>
      <c r="AL4742" s="6"/>
      <c r="AM4742" s="6"/>
      <c r="AN4742" s="6"/>
      <c r="AO4742" s="6"/>
      <c r="AP4742" s="6"/>
      <c r="AQ4742" s="6"/>
      <c r="AR4742" s="6"/>
    </row>
    <row r="4743">
      <c r="A4743" s="6"/>
      <c r="B4743" s="6"/>
      <c r="C4743" s="6"/>
      <c r="D4743" s="6"/>
      <c r="E4743" s="6"/>
      <c r="F4743" s="6" t="s">
        <v>96</v>
      </c>
      <c r="G4743" s="6"/>
      <c r="H4743" s="6" t="b">
        <v>0</v>
      </c>
      <c r="I4743" s="6" t="b">
        <v>0</v>
      </c>
      <c r="J4743" s="6" t="b">
        <v>0</v>
      </c>
      <c r="K4743" s="106"/>
      <c r="L4743" s="43"/>
      <c r="M4743" s="24"/>
      <c r="N4743" s="6"/>
      <c r="O4743" s="6" t="b">
        <v>0</v>
      </c>
      <c r="P4743" s="6"/>
      <c r="Q4743" s="6"/>
      <c r="R4743" s="6"/>
      <c r="S4743" s="6"/>
      <c r="T4743" s="6"/>
      <c r="U4743" s="6"/>
      <c r="V4743" s="6"/>
      <c r="W4743" s="6"/>
      <c r="X4743" s="6"/>
      <c r="Y4743" s="6"/>
      <c r="Z4743" s="43"/>
      <c r="AA4743" s="43"/>
      <c r="AB4743" s="43" t="s">
        <v>339</v>
      </c>
      <c r="AC4743" s="6" t="s">
        <v>339</v>
      </c>
      <c r="AD4743" s="6"/>
      <c r="AE4743" s="6"/>
      <c r="AF4743" s="6"/>
      <c r="AG4743" s="6"/>
      <c r="AH4743" s="6"/>
      <c r="AI4743" s="6"/>
      <c r="AJ4743" s="6"/>
      <c r="AK4743" s="6"/>
      <c r="AL4743" s="6"/>
      <c r="AM4743" s="6"/>
      <c r="AN4743" s="6"/>
      <c r="AO4743" s="6"/>
      <c r="AP4743" s="6"/>
      <c r="AQ4743" s="6"/>
      <c r="AR4743" s="6"/>
    </row>
    <row r="4744">
      <c r="A4744" s="6"/>
      <c r="B4744" s="6"/>
      <c r="C4744" s="6"/>
      <c r="D4744" s="6"/>
      <c r="E4744" s="6"/>
      <c r="F4744" s="6" t="s">
        <v>96</v>
      </c>
      <c r="G4744" s="6"/>
      <c r="H4744" s="6" t="b">
        <v>0</v>
      </c>
      <c r="I4744" s="6" t="b">
        <v>0</v>
      </c>
      <c r="J4744" s="6" t="b">
        <v>0</v>
      </c>
      <c r="K4744" s="106"/>
      <c r="L4744" s="43"/>
      <c r="M4744" s="24"/>
      <c r="N4744" s="6"/>
      <c r="O4744" s="6" t="b">
        <v>0</v>
      </c>
      <c r="P4744" s="6"/>
      <c r="Q4744" s="6"/>
      <c r="R4744" s="6"/>
      <c r="S4744" s="6"/>
      <c r="T4744" s="6"/>
      <c r="U4744" s="6"/>
      <c r="V4744" s="6"/>
      <c r="W4744" s="6"/>
      <c r="X4744" s="6"/>
      <c r="Y4744" s="6"/>
      <c r="Z4744" s="43"/>
      <c r="AA4744" s="43"/>
      <c r="AB4744" s="43" t="s">
        <v>339</v>
      </c>
      <c r="AC4744" s="6" t="s">
        <v>339</v>
      </c>
      <c r="AD4744" s="6"/>
      <c r="AE4744" s="6"/>
      <c r="AF4744" s="6"/>
      <c r="AG4744" s="6"/>
      <c r="AH4744" s="6"/>
      <c r="AI4744" s="6"/>
      <c r="AJ4744" s="6"/>
      <c r="AK4744" s="6"/>
      <c r="AL4744" s="6"/>
      <c r="AM4744" s="6"/>
      <c r="AN4744" s="6"/>
      <c r="AO4744" s="6"/>
      <c r="AP4744" s="6"/>
      <c r="AQ4744" s="6"/>
      <c r="AR4744" s="6"/>
    </row>
    <row r="4745">
      <c r="A4745" s="6"/>
      <c r="B4745" s="6"/>
      <c r="C4745" s="6"/>
      <c r="D4745" s="6"/>
      <c r="E4745" s="6"/>
      <c r="F4745" s="6" t="s">
        <v>96</v>
      </c>
      <c r="G4745" s="6"/>
      <c r="H4745" s="6" t="b">
        <v>0</v>
      </c>
      <c r="I4745" s="6" t="b">
        <v>0</v>
      </c>
      <c r="J4745" s="6" t="b">
        <v>0</v>
      </c>
      <c r="K4745" s="106"/>
      <c r="L4745" s="43"/>
      <c r="M4745" s="24"/>
      <c r="N4745" s="6"/>
      <c r="O4745" s="6" t="b">
        <v>0</v>
      </c>
      <c r="P4745" s="6"/>
      <c r="Q4745" s="6"/>
      <c r="R4745" s="6"/>
      <c r="S4745" s="6"/>
      <c r="T4745" s="6"/>
      <c r="U4745" s="6"/>
      <c r="V4745" s="6"/>
      <c r="W4745" s="6"/>
      <c r="X4745" s="6"/>
      <c r="Y4745" s="6"/>
      <c r="Z4745" s="43"/>
      <c r="AA4745" s="43"/>
      <c r="AB4745" s="43" t="s">
        <v>339</v>
      </c>
      <c r="AC4745" s="6" t="s">
        <v>339</v>
      </c>
      <c r="AD4745" s="6"/>
      <c r="AE4745" s="6"/>
      <c r="AF4745" s="6"/>
      <c r="AG4745" s="6"/>
      <c r="AH4745" s="6"/>
      <c r="AI4745" s="6"/>
      <c r="AJ4745" s="6"/>
      <c r="AK4745" s="6"/>
      <c r="AL4745" s="6"/>
      <c r="AM4745" s="6"/>
      <c r="AN4745" s="6"/>
      <c r="AO4745" s="6"/>
      <c r="AP4745" s="6"/>
      <c r="AQ4745" s="6"/>
      <c r="AR4745" s="6"/>
    </row>
    <row r="4746">
      <c r="A4746" s="6"/>
      <c r="B4746" s="6"/>
      <c r="C4746" s="6"/>
      <c r="D4746" s="6"/>
      <c r="E4746" s="6"/>
      <c r="F4746" s="6" t="s">
        <v>96</v>
      </c>
      <c r="G4746" s="6"/>
      <c r="H4746" s="6" t="b">
        <v>0</v>
      </c>
      <c r="I4746" s="6" t="b">
        <v>0</v>
      </c>
      <c r="J4746" s="6" t="b">
        <v>0</v>
      </c>
      <c r="K4746" s="106"/>
      <c r="L4746" s="43"/>
      <c r="M4746" s="24"/>
      <c r="N4746" s="6"/>
      <c r="O4746" s="6" t="b">
        <v>0</v>
      </c>
      <c r="P4746" s="6"/>
      <c r="Q4746" s="6"/>
      <c r="R4746" s="6"/>
      <c r="S4746" s="6"/>
      <c r="T4746" s="6"/>
      <c r="U4746" s="6"/>
      <c r="V4746" s="6"/>
      <c r="W4746" s="6"/>
      <c r="X4746" s="6"/>
      <c r="Y4746" s="6"/>
      <c r="Z4746" s="43"/>
      <c r="AA4746" s="43"/>
      <c r="AB4746" s="43" t="s">
        <v>339</v>
      </c>
      <c r="AC4746" s="6" t="s">
        <v>339</v>
      </c>
      <c r="AD4746" s="6"/>
      <c r="AE4746" s="6"/>
      <c r="AF4746" s="6"/>
      <c r="AG4746" s="6"/>
      <c r="AH4746" s="6"/>
      <c r="AI4746" s="6"/>
      <c r="AJ4746" s="6"/>
      <c r="AK4746" s="6"/>
      <c r="AL4746" s="6"/>
      <c r="AM4746" s="6"/>
      <c r="AN4746" s="6"/>
      <c r="AO4746" s="6"/>
      <c r="AP4746" s="6"/>
      <c r="AQ4746" s="6"/>
      <c r="AR4746" s="6"/>
    </row>
    <row r="4747">
      <c r="A4747" s="6"/>
      <c r="B4747" s="6"/>
      <c r="C4747" s="6"/>
      <c r="D4747" s="6"/>
      <c r="E4747" s="6"/>
      <c r="F4747" s="6" t="s">
        <v>96</v>
      </c>
      <c r="G4747" s="6"/>
      <c r="H4747" s="6" t="b">
        <v>0</v>
      </c>
      <c r="I4747" s="6" t="b">
        <v>0</v>
      </c>
      <c r="J4747" s="6" t="b">
        <v>0</v>
      </c>
      <c r="K4747" s="106"/>
      <c r="L4747" s="43"/>
      <c r="M4747" s="24"/>
      <c r="N4747" s="6"/>
      <c r="O4747" s="6" t="b">
        <v>0</v>
      </c>
      <c r="P4747" s="6"/>
      <c r="Q4747" s="6"/>
      <c r="R4747" s="6"/>
      <c r="S4747" s="6"/>
      <c r="T4747" s="6"/>
      <c r="U4747" s="6"/>
      <c r="V4747" s="6"/>
      <c r="W4747" s="6"/>
      <c r="X4747" s="6"/>
      <c r="Y4747" s="6"/>
      <c r="Z4747" s="43"/>
      <c r="AA4747" s="43"/>
      <c r="AB4747" s="43" t="s">
        <v>339</v>
      </c>
      <c r="AC4747" s="6" t="s">
        <v>339</v>
      </c>
      <c r="AD4747" s="6"/>
      <c r="AE4747" s="6"/>
      <c r="AF4747" s="6"/>
      <c r="AG4747" s="6"/>
      <c r="AH4747" s="6"/>
      <c r="AI4747" s="6"/>
      <c r="AJ4747" s="6"/>
      <c r="AK4747" s="6"/>
      <c r="AL4747" s="6"/>
      <c r="AM4747" s="6"/>
      <c r="AN4747" s="6"/>
      <c r="AO4747" s="6"/>
      <c r="AP4747" s="6"/>
      <c r="AQ4747" s="6"/>
      <c r="AR4747" s="6"/>
    </row>
    <row r="4748">
      <c r="A4748" s="6"/>
      <c r="B4748" s="6"/>
      <c r="C4748" s="6"/>
      <c r="D4748" s="6"/>
      <c r="E4748" s="6"/>
      <c r="F4748" s="6" t="s">
        <v>96</v>
      </c>
      <c r="G4748" s="6"/>
      <c r="H4748" s="6" t="b">
        <v>0</v>
      </c>
      <c r="I4748" s="6" t="b">
        <v>0</v>
      </c>
      <c r="J4748" s="6" t="b">
        <v>0</v>
      </c>
      <c r="K4748" s="106"/>
      <c r="L4748" s="43"/>
      <c r="M4748" s="24"/>
      <c r="N4748" s="6"/>
      <c r="O4748" s="6" t="b">
        <v>0</v>
      </c>
      <c r="P4748" s="6"/>
      <c r="Q4748" s="6"/>
      <c r="R4748" s="6"/>
      <c r="S4748" s="6"/>
      <c r="T4748" s="6"/>
      <c r="U4748" s="6"/>
      <c r="V4748" s="6"/>
      <c r="W4748" s="6"/>
      <c r="X4748" s="6"/>
      <c r="Y4748" s="6"/>
      <c r="Z4748" s="43"/>
      <c r="AA4748" s="43"/>
      <c r="AB4748" s="43" t="s">
        <v>339</v>
      </c>
      <c r="AC4748" s="6" t="s">
        <v>339</v>
      </c>
      <c r="AD4748" s="6"/>
      <c r="AE4748" s="6"/>
      <c r="AF4748" s="6"/>
      <c r="AG4748" s="6"/>
      <c r="AH4748" s="6"/>
      <c r="AI4748" s="6"/>
      <c r="AJ4748" s="6"/>
      <c r="AK4748" s="6"/>
      <c r="AL4748" s="6"/>
      <c r="AM4748" s="6"/>
      <c r="AN4748" s="6"/>
      <c r="AO4748" s="6"/>
      <c r="AP4748" s="6"/>
      <c r="AQ4748" s="6"/>
      <c r="AR4748" s="6"/>
    </row>
    <row r="4749">
      <c r="A4749" s="6"/>
      <c r="B4749" s="6"/>
      <c r="C4749" s="6"/>
      <c r="D4749" s="6"/>
      <c r="E4749" s="6"/>
      <c r="F4749" s="6" t="s">
        <v>96</v>
      </c>
      <c r="G4749" s="6"/>
      <c r="H4749" s="6" t="b">
        <v>0</v>
      </c>
      <c r="I4749" s="6" t="b">
        <v>0</v>
      </c>
      <c r="J4749" s="6" t="b">
        <v>0</v>
      </c>
      <c r="K4749" s="106"/>
      <c r="L4749" s="43"/>
      <c r="M4749" s="24"/>
      <c r="N4749" s="6"/>
      <c r="O4749" s="6" t="b">
        <v>0</v>
      </c>
      <c r="P4749" s="6"/>
      <c r="Q4749" s="6"/>
      <c r="R4749" s="6"/>
      <c r="S4749" s="6"/>
      <c r="T4749" s="6"/>
      <c r="U4749" s="6"/>
      <c r="V4749" s="6"/>
      <c r="W4749" s="6"/>
      <c r="X4749" s="6"/>
      <c r="Y4749" s="6"/>
      <c r="Z4749" s="43"/>
      <c r="AA4749" s="43"/>
      <c r="AB4749" s="43" t="s">
        <v>339</v>
      </c>
      <c r="AC4749" s="6" t="s">
        <v>339</v>
      </c>
      <c r="AD4749" s="6"/>
      <c r="AE4749" s="6"/>
      <c r="AF4749" s="6"/>
      <c r="AG4749" s="6"/>
      <c r="AH4749" s="6"/>
      <c r="AI4749" s="6"/>
      <c r="AJ4749" s="6"/>
      <c r="AK4749" s="6"/>
      <c r="AL4749" s="6"/>
      <c r="AM4749" s="6"/>
      <c r="AN4749" s="6"/>
      <c r="AO4749" s="6"/>
      <c r="AP4749" s="6"/>
      <c r="AQ4749" s="6"/>
      <c r="AR4749" s="6"/>
    </row>
    <row r="4750">
      <c r="A4750" s="6"/>
      <c r="B4750" s="6"/>
      <c r="C4750" s="6"/>
      <c r="D4750" s="6"/>
      <c r="E4750" s="6"/>
      <c r="F4750" s="6" t="s">
        <v>96</v>
      </c>
      <c r="G4750" s="6"/>
      <c r="H4750" s="6" t="b">
        <v>0</v>
      </c>
      <c r="I4750" s="6" t="b">
        <v>0</v>
      </c>
      <c r="J4750" s="6" t="b">
        <v>0</v>
      </c>
      <c r="K4750" s="106"/>
      <c r="L4750" s="43"/>
      <c r="M4750" s="24"/>
      <c r="N4750" s="6"/>
      <c r="O4750" s="6" t="b">
        <v>0</v>
      </c>
      <c r="P4750" s="6"/>
      <c r="Q4750" s="6"/>
      <c r="R4750" s="6"/>
      <c r="S4750" s="6"/>
      <c r="T4750" s="6"/>
      <c r="U4750" s="6"/>
      <c r="V4750" s="6"/>
      <c r="W4750" s="6"/>
      <c r="X4750" s="6"/>
      <c r="Y4750" s="6"/>
      <c r="Z4750" s="43"/>
      <c r="AA4750" s="43"/>
      <c r="AB4750" s="43" t="s">
        <v>339</v>
      </c>
      <c r="AC4750" s="6" t="s">
        <v>339</v>
      </c>
      <c r="AD4750" s="6"/>
      <c r="AE4750" s="6"/>
      <c r="AF4750" s="6"/>
      <c r="AG4750" s="6"/>
      <c r="AH4750" s="6"/>
      <c r="AI4750" s="6"/>
      <c r="AJ4750" s="6"/>
      <c r="AK4750" s="6"/>
      <c r="AL4750" s="6"/>
      <c r="AM4750" s="6"/>
      <c r="AN4750" s="6"/>
      <c r="AO4750" s="6"/>
      <c r="AP4750" s="6"/>
      <c r="AQ4750" s="6"/>
      <c r="AR4750" s="6"/>
    </row>
    <row r="4751">
      <c r="A4751" s="6"/>
      <c r="B4751" s="6"/>
      <c r="C4751" s="6"/>
      <c r="D4751" s="6"/>
      <c r="E4751" s="6"/>
      <c r="F4751" s="6" t="s">
        <v>96</v>
      </c>
      <c r="G4751" s="6"/>
      <c r="H4751" s="6" t="b">
        <v>0</v>
      </c>
      <c r="I4751" s="6" t="b">
        <v>0</v>
      </c>
      <c r="J4751" s="6" t="b">
        <v>0</v>
      </c>
      <c r="K4751" s="106"/>
      <c r="L4751" s="43"/>
      <c r="M4751" s="24"/>
      <c r="N4751" s="6"/>
      <c r="O4751" s="6" t="b">
        <v>0</v>
      </c>
      <c r="P4751" s="6"/>
      <c r="Q4751" s="6"/>
      <c r="R4751" s="6"/>
      <c r="S4751" s="6"/>
      <c r="T4751" s="6"/>
      <c r="U4751" s="6"/>
      <c r="V4751" s="6"/>
      <c r="W4751" s="6"/>
      <c r="X4751" s="6"/>
      <c r="Y4751" s="6"/>
      <c r="Z4751" s="43"/>
      <c r="AA4751" s="43"/>
      <c r="AB4751" s="43" t="s">
        <v>339</v>
      </c>
      <c r="AC4751" s="6" t="s">
        <v>339</v>
      </c>
      <c r="AD4751" s="6"/>
      <c r="AE4751" s="6"/>
      <c r="AF4751" s="6"/>
      <c r="AG4751" s="6"/>
      <c r="AH4751" s="6"/>
      <c r="AI4751" s="6"/>
      <c r="AJ4751" s="6"/>
      <c r="AK4751" s="6"/>
      <c r="AL4751" s="6"/>
      <c r="AM4751" s="6"/>
      <c r="AN4751" s="6"/>
      <c r="AO4751" s="6"/>
      <c r="AP4751" s="6"/>
      <c r="AQ4751" s="6"/>
      <c r="AR4751" s="6"/>
    </row>
    <row r="4752">
      <c r="A4752" s="6"/>
      <c r="B4752" s="6"/>
      <c r="C4752" s="6"/>
      <c r="D4752" s="6"/>
      <c r="E4752" s="6"/>
      <c r="F4752" s="6" t="s">
        <v>96</v>
      </c>
      <c r="G4752" s="6"/>
      <c r="H4752" s="6" t="b">
        <v>0</v>
      </c>
      <c r="I4752" s="6" t="b">
        <v>0</v>
      </c>
      <c r="J4752" s="6" t="b">
        <v>0</v>
      </c>
      <c r="K4752" s="106"/>
      <c r="L4752" s="43"/>
      <c r="M4752" s="24"/>
      <c r="N4752" s="6"/>
      <c r="O4752" s="6" t="b">
        <v>0</v>
      </c>
      <c r="P4752" s="6"/>
      <c r="Q4752" s="6"/>
      <c r="R4752" s="6"/>
      <c r="S4752" s="6"/>
      <c r="T4752" s="6"/>
      <c r="U4752" s="6"/>
      <c r="V4752" s="6"/>
      <c r="W4752" s="6"/>
      <c r="X4752" s="6"/>
      <c r="Y4752" s="6"/>
      <c r="Z4752" s="43"/>
      <c r="AA4752" s="43"/>
      <c r="AB4752" s="43" t="s">
        <v>339</v>
      </c>
      <c r="AC4752" s="6" t="s">
        <v>339</v>
      </c>
      <c r="AD4752" s="6"/>
      <c r="AE4752" s="6"/>
      <c r="AF4752" s="6"/>
      <c r="AG4752" s="6"/>
      <c r="AH4752" s="6"/>
      <c r="AI4752" s="6"/>
      <c r="AJ4752" s="6"/>
      <c r="AK4752" s="6"/>
      <c r="AL4752" s="6"/>
      <c r="AM4752" s="6"/>
      <c r="AN4752" s="6"/>
      <c r="AO4752" s="6"/>
      <c r="AP4752" s="6"/>
      <c r="AQ4752" s="6"/>
      <c r="AR4752" s="6"/>
    </row>
    <row r="4753">
      <c r="A4753" s="6"/>
      <c r="B4753" s="6"/>
      <c r="C4753" s="6"/>
      <c r="D4753" s="6"/>
      <c r="E4753" s="6"/>
      <c r="F4753" s="6" t="s">
        <v>96</v>
      </c>
      <c r="G4753" s="6"/>
      <c r="H4753" s="6" t="b">
        <v>0</v>
      </c>
      <c r="I4753" s="6" t="b">
        <v>0</v>
      </c>
      <c r="J4753" s="6" t="b">
        <v>0</v>
      </c>
      <c r="K4753" s="106"/>
      <c r="L4753" s="43"/>
      <c r="M4753" s="24"/>
      <c r="N4753" s="6"/>
      <c r="O4753" s="6" t="b">
        <v>0</v>
      </c>
      <c r="P4753" s="6"/>
      <c r="Q4753" s="6"/>
      <c r="R4753" s="6"/>
      <c r="S4753" s="6"/>
      <c r="T4753" s="6"/>
      <c r="U4753" s="6"/>
      <c r="V4753" s="6"/>
      <c r="W4753" s="6"/>
      <c r="X4753" s="6"/>
      <c r="Y4753" s="6"/>
      <c r="Z4753" s="43"/>
      <c r="AA4753" s="43"/>
      <c r="AB4753" s="43" t="s">
        <v>339</v>
      </c>
      <c r="AC4753" s="6" t="s">
        <v>339</v>
      </c>
      <c r="AD4753" s="6"/>
      <c r="AE4753" s="6"/>
      <c r="AF4753" s="6"/>
      <c r="AG4753" s="6"/>
      <c r="AH4753" s="6"/>
      <c r="AI4753" s="6"/>
      <c r="AJ4753" s="6"/>
      <c r="AK4753" s="6"/>
      <c r="AL4753" s="6"/>
      <c r="AM4753" s="6"/>
      <c r="AN4753" s="6"/>
      <c r="AO4753" s="6"/>
      <c r="AP4753" s="6"/>
      <c r="AQ4753" s="6"/>
      <c r="AR4753" s="6"/>
    </row>
    <row r="4754">
      <c r="A4754" s="6"/>
      <c r="B4754" s="6"/>
      <c r="C4754" s="6"/>
      <c r="D4754" s="6"/>
      <c r="E4754" s="6"/>
      <c r="F4754" s="6" t="s">
        <v>96</v>
      </c>
      <c r="G4754" s="6"/>
      <c r="H4754" s="6" t="b">
        <v>0</v>
      </c>
      <c r="I4754" s="6" t="b">
        <v>0</v>
      </c>
      <c r="J4754" s="6" t="b">
        <v>0</v>
      </c>
      <c r="K4754" s="106"/>
      <c r="L4754" s="43"/>
      <c r="M4754" s="24"/>
      <c r="N4754" s="6"/>
      <c r="O4754" s="6" t="b">
        <v>0</v>
      </c>
      <c r="P4754" s="6"/>
      <c r="Q4754" s="6"/>
      <c r="R4754" s="6"/>
      <c r="S4754" s="6"/>
      <c r="T4754" s="6"/>
      <c r="U4754" s="6"/>
      <c r="V4754" s="6"/>
      <c r="W4754" s="6"/>
      <c r="X4754" s="6"/>
      <c r="Y4754" s="6"/>
      <c r="Z4754" s="43"/>
      <c r="AA4754" s="43"/>
      <c r="AB4754" s="43" t="s">
        <v>339</v>
      </c>
      <c r="AC4754" s="6" t="s">
        <v>339</v>
      </c>
      <c r="AD4754" s="6"/>
      <c r="AE4754" s="6"/>
      <c r="AF4754" s="6"/>
      <c r="AG4754" s="6"/>
      <c r="AH4754" s="6"/>
      <c r="AI4754" s="6"/>
      <c r="AJ4754" s="6"/>
      <c r="AK4754" s="6"/>
      <c r="AL4754" s="6"/>
      <c r="AM4754" s="6"/>
      <c r="AN4754" s="6"/>
      <c r="AO4754" s="6"/>
      <c r="AP4754" s="6"/>
      <c r="AQ4754" s="6"/>
      <c r="AR4754" s="6"/>
    </row>
    <row r="4755">
      <c r="A4755" s="6"/>
      <c r="B4755" s="6"/>
      <c r="C4755" s="6"/>
      <c r="D4755" s="6"/>
      <c r="E4755" s="6"/>
      <c r="F4755" s="6" t="s">
        <v>96</v>
      </c>
      <c r="G4755" s="6"/>
      <c r="H4755" s="6" t="b">
        <v>0</v>
      </c>
      <c r="I4755" s="6" t="b">
        <v>0</v>
      </c>
      <c r="J4755" s="6" t="b">
        <v>0</v>
      </c>
      <c r="K4755" s="106"/>
      <c r="L4755" s="43"/>
      <c r="M4755" s="24"/>
      <c r="N4755" s="6"/>
      <c r="O4755" s="6" t="b">
        <v>0</v>
      </c>
      <c r="P4755" s="6"/>
      <c r="Q4755" s="6"/>
      <c r="R4755" s="6"/>
      <c r="S4755" s="6"/>
      <c r="T4755" s="6"/>
      <c r="U4755" s="6"/>
      <c r="V4755" s="6"/>
      <c r="W4755" s="6"/>
      <c r="X4755" s="6"/>
      <c r="Y4755" s="6"/>
      <c r="Z4755" s="43"/>
      <c r="AA4755" s="43"/>
      <c r="AB4755" s="43" t="s">
        <v>339</v>
      </c>
      <c r="AC4755" s="6" t="s">
        <v>339</v>
      </c>
      <c r="AD4755" s="6"/>
      <c r="AE4755" s="6"/>
      <c r="AF4755" s="6"/>
      <c r="AG4755" s="6"/>
      <c r="AH4755" s="6"/>
      <c r="AI4755" s="6"/>
      <c r="AJ4755" s="6"/>
      <c r="AK4755" s="6"/>
      <c r="AL4755" s="6"/>
      <c r="AM4755" s="6"/>
      <c r="AN4755" s="6"/>
      <c r="AO4755" s="6"/>
      <c r="AP4755" s="6"/>
      <c r="AQ4755" s="6"/>
      <c r="AR4755" s="6"/>
    </row>
    <row r="4756">
      <c r="A4756" s="6"/>
      <c r="B4756" s="6"/>
      <c r="C4756" s="6"/>
      <c r="D4756" s="6"/>
      <c r="E4756" s="6"/>
      <c r="F4756" s="6" t="s">
        <v>96</v>
      </c>
      <c r="G4756" s="6"/>
      <c r="H4756" s="6" t="b">
        <v>0</v>
      </c>
      <c r="I4756" s="6" t="b">
        <v>0</v>
      </c>
      <c r="J4756" s="6" t="b">
        <v>0</v>
      </c>
      <c r="K4756" s="106"/>
      <c r="L4756" s="43"/>
      <c r="M4756" s="24"/>
      <c r="N4756" s="6"/>
      <c r="O4756" s="6" t="b">
        <v>0</v>
      </c>
      <c r="P4756" s="6"/>
      <c r="Q4756" s="6"/>
      <c r="R4756" s="6"/>
      <c r="S4756" s="6"/>
      <c r="T4756" s="6"/>
      <c r="U4756" s="6"/>
      <c r="V4756" s="6"/>
      <c r="W4756" s="6"/>
      <c r="X4756" s="6"/>
      <c r="Y4756" s="6"/>
      <c r="Z4756" s="43"/>
      <c r="AA4756" s="43"/>
      <c r="AB4756" s="43" t="s">
        <v>339</v>
      </c>
      <c r="AC4756" s="6" t="s">
        <v>339</v>
      </c>
      <c r="AD4756" s="6"/>
      <c r="AE4756" s="6"/>
      <c r="AF4756" s="6"/>
      <c r="AG4756" s="6"/>
      <c r="AH4756" s="6"/>
      <c r="AI4756" s="6"/>
      <c r="AJ4756" s="6"/>
      <c r="AK4756" s="6"/>
      <c r="AL4756" s="6"/>
      <c r="AM4756" s="6"/>
      <c r="AN4756" s="6"/>
      <c r="AO4756" s="6"/>
      <c r="AP4756" s="6"/>
      <c r="AQ4756" s="6"/>
      <c r="AR4756" s="6"/>
    </row>
    <row r="4757">
      <c r="A4757" s="6"/>
      <c r="B4757" s="6"/>
      <c r="C4757" s="6"/>
      <c r="D4757" s="6"/>
      <c r="E4757" s="6"/>
      <c r="F4757" s="6" t="s">
        <v>96</v>
      </c>
      <c r="G4757" s="6"/>
      <c r="H4757" s="6" t="b">
        <v>0</v>
      </c>
      <c r="I4757" s="6" t="b">
        <v>0</v>
      </c>
      <c r="J4757" s="6" t="b">
        <v>0</v>
      </c>
      <c r="K4757" s="106"/>
      <c r="L4757" s="43"/>
      <c r="M4757" s="24"/>
      <c r="N4757" s="6"/>
      <c r="O4757" s="6" t="b">
        <v>0</v>
      </c>
      <c r="P4757" s="6"/>
      <c r="Q4757" s="6"/>
      <c r="R4757" s="6"/>
      <c r="S4757" s="6"/>
      <c r="T4757" s="6"/>
      <c r="U4757" s="6"/>
      <c r="V4757" s="6"/>
      <c r="W4757" s="6"/>
      <c r="X4757" s="6"/>
      <c r="Y4757" s="6"/>
      <c r="Z4757" s="43"/>
      <c r="AA4757" s="43"/>
      <c r="AB4757" s="43" t="s">
        <v>339</v>
      </c>
      <c r="AC4757" s="6" t="s">
        <v>339</v>
      </c>
      <c r="AD4757" s="6"/>
      <c r="AE4757" s="6"/>
      <c r="AF4757" s="6"/>
      <c r="AG4757" s="6"/>
      <c r="AH4757" s="6"/>
      <c r="AI4757" s="6"/>
      <c r="AJ4757" s="6"/>
      <c r="AK4757" s="6"/>
      <c r="AL4757" s="6"/>
      <c r="AM4757" s="6"/>
      <c r="AN4757" s="6"/>
      <c r="AO4757" s="6"/>
      <c r="AP4757" s="6"/>
      <c r="AQ4757" s="6"/>
      <c r="AR4757" s="6"/>
    </row>
    <row r="4758">
      <c r="A4758" s="6"/>
      <c r="B4758" s="6"/>
      <c r="C4758" s="6"/>
      <c r="D4758" s="6"/>
      <c r="E4758" s="6"/>
      <c r="F4758" s="6" t="s">
        <v>96</v>
      </c>
      <c r="G4758" s="6"/>
      <c r="H4758" s="6" t="b">
        <v>0</v>
      </c>
      <c r="I4758" s="6" t="b">
        <v>0</v>
      </c>
      <c r="J4758" s="6" t="b">
        <v>0</v>
      </c>
      <c r="K4758" s="106"/>
      <c r="L4758" s="43"/>
      <c r="M4758" s="24"/>
      <c r="N4758" s="6"/>
      <c r="O4758" s="6" t="b">
        <v>0</v>
      </c>
      <c r="P4758" s="6"/>
      <c r="Q4758" s="6"/>
      <c r="R4758" s="6"/>
      <c r="S4758" s="6"/>
      <c r="T4758" s="6"/>
      <c r="U4758" s="6"/>
      <c r="V4758" s="6"/>
      <c r="W4758" s="6"/>
      <c r="X4758" s="6"/>
      <c r="Y4758" s="6"/>
      <c r="Z4758" s="43"/>
      <c r="AA4758" s="43"/>
      <c r="AB4758" s="43" t="s">
        <v>339</v>
      </c>
      <c r="AC4758" s="6" t="s">
        <v>339</v>
      </c>
      <c r="AD4758" s="6"/>
      <c r="AE4758" s="6"/>
      <c r="AF4758" s="6"/>
      <c r="AG4758" s="6"/>
      <c r="AH4758" s="6"/>
      <c r="AI4758" s="6"/>
      <c r="AJ4758" s="6"/>
      <c r="AK4758" s="6"/>
      <c r="AL4758" s="6"/>
      <c r="AM4758" s="6"/>
      <c r="AN4758" s="6"/>
      <c r="AO4758" s="6"/>
      <c r="AP4758" s="6"/>
      <c r="AQ4758" s="6"/>
      <c r="AR4758" s="6"/>
    </row>
    <row r="4759">
      <c r="A4759" s="6"/>
      <c r="B4759" s="6"/>
      <c r="C4759" s="6"/>
      <c r="D4759" s="6"/>
      <c r="E4759" s="6"/>
      <c r="F4759" s="6" t="s">
        <v>96</v>
      </c>
      <c r="G4759" s="6"/>
      <c r="H4759" s="6" t="b">
        <v>0</v>
      </c>
      <c r="I4759" s="6" t="b">
        <v>0</v>
      </c>
      <c r="J4759" s="6" t="b">
        <v>0</v>
      </c>
      <c r="K4759" s="106"/>
      <c r="L4759" s="43"/>
      <c r="M4759" s="24"/>
      <c r="N4759" s="6"/>
      <c r="O4759" s="6" t="b">
        <v>0</v>
      </c>
      <c r="P4759" s="6"/>
      <c r="Q4759" s="6"/>
      <c r="R4759" s="6"/>
      <c r="S4759" s="6"/>
      <c r="T4759" s="6"/>
      <c r="U4759" s="6"/>
      <c r="V4759" s="6"/>
      <c r="W4759" s="6"/>
      <c r="X4759" s="6"/>
      <c r="Y4759" s="6"/>
      <c r="Z4759" s="43"/>
      <c r="AA4759" s="43"/>
      <c r="AB4759" s="43" t="s">
        <v>339</v>
      </c>
      <c r="AC4759" s="6" t="s">
        <v>339</v>
      </c>
      <c r="AD4759" s="6"/>
      <c r="AE4759" s="6"/>
      <c r="AF4759" s="6"/>
      <c r="AG4759" s="6"/>
      <c r="AH4759" s="6"/>
      <c r="AI4759" s="6"/>
      <c r="AJ4759" s="6"/>
      <c r="AK4759" s="6"/>
      <c r="AL4759" s="6"/>
      <c r="AM4759" s="6"/>
      <c r="AN4759" s="6"/>
      <c r="AO4759" s="6"/>
      <c r="AP4759" s="6"/>
      <c r="AQ4759" s="6"/>
      <c r="AR4759" s="6"/>
    </row>
    <row r="4760">
      <c r="A4760" s="6"/>
      <c r="B4760" s="6"/>
      <c r="C4760" s="6"/>
      <c r="D4760" s="6"/>
      <c r="E4760" s="6"/>
      <c r="F4760" s="6" t="s">
        <v>96</v>
      </c>
      <c r="G4760" s="6"/>
      <c r="H4760" s="6" t="b">
        <v>0</v>
      </c>
      <c r="I4760" s="6" t="b">
        <v>0</v>
      </c>
      <c r="J4760" s="6" t="b">
        <v>0</v>
      </c>
      <c r="K4760" s="106"/>
      <c r="L4760" s="43"/>
      <c r="M4760" s="24"/>
      <c r="N4760" s="6"/>
      <c r="O4760" s="6" t="b">
        <v>0</v>
      </c>
      <c r="P4760" s="6"/>
      <c r="Q4760" s="6"/>
      <c r="R4760" s="6"/>
      <c r="S4760" s="6"/>
      <c r="T4760" s="6"/>
      <c r="U4760" s="6"/>
      <c r="V4760" s="6"/>
      <c r="W4760" s="6"/>
      <c r="X4760" s="6"/>
      <c r="Y4760" s="6"/>
      <c r="Z4760" s="43"/>
      <c r="AA4760" s="43"/>
      <c r="AB4760" s="43" t="s">
        <v>339</v>
      </c>
      <c r="AC4760" s="6" t="s">
        <v>339</v>
      </c>
      <c r="AD4760" s="6"/>
      <c r="AE4760" s="6"/>
      <c r="AF4760" s="6"/>
      <c r="AG4760" s="6"/>
      <c r="AH4760" s="6"/>
      <c r="AI4760" s="6"/>
      <c r="AJ4760" s="6"/>
      <c r="AK4760" s="6"/>
      <c r="AL4760" s="6"/>
      <c r="AM4760" s="6"/>
      <c r="AN4760" s="6"/>
      <c r="AO4760" s="6"/>
      <c r="AP4760" s="6"/>
      <c r="AQ4760" s="6"/>
      <c r="AR4760" s="6"/>
    </row>
    <row r="4761">
      <c r="A4761" s="6"/>
      <c r="B4761" s="6"/>
      <c r="C4761" s="6"/>
      <c r="D4761" s="6"/>
      <c r="E4761" s="6"/>
      <c r="F4761" s="6" t="s">
        <v>96</v>
      </c>
      <c r="G4761" s="6"/>
      <c r="H4761" s="6" t="b">
        <v>0</v>
      </c>
      <c r="I4761" s="6" t="b">
        <v>0</v>
      </c>
      <c r="J4761" s="6" t="b">
        <v>0</v>
      </c>
      <c r="K4761" s="106"/>
      <c r="L4761" s="43"/>
      <c r="M4761" s="24"/>
      <c r="N4761" s="6"/>
      <c r="O4761" s="6" t="b">
        <v>0</v>
      </c>
      <c r="P4761" s="6"/>
      <c r="Q4761" s="6"/>
      <c r="R4761" s="6"/>
      <c r="S4761" s="6"/>
      <c r="T4761" s="6"/>
      <c r="U4761" s="6"/>
      <c r="V4761" s="6"/>
      <c r="W4761" s="6"/>
      <c r="X4761" s="6"/>
      <c r="Y4761" s="6"/>
      <c r="Z4761" s="43"/>
      <c r="AA4761" s="43"/>
      <c r="AB4761" s="43" t="s">
        <v>339</v>
      </c>
      <c r="AC4761" s="6" t="s">
        <v>339</v>
      </c>
      <c r="AD4761" s="6"/>
      <c r="AE4761" s="6"/>
      <c r="AF4761" s="6"/>
      <c r="AG4761" s="6"/>
      <c r="AH4761" s="6"/>
      <c r="AI4761" s="6"/>
      <c r="AJ4761" s="6"/>
      <c r="AK4761" s="6"/>
      <c r="AL4761" s="6"/>
      <c r="AM4761" s="6"/>
      <c r="AN4761" s="6"/>
      <c r="AO4761" s="6"/>
      <c r="AP4761" s="6"/>
      <c r="AQ4761" s="6"/>
      <c r="AR4761" s="6"/>
    </row>
    <row r="4762">
      <c r="A4762" s="6"/>
      <c r="B4762" s="6"/>
      <c r="C4762" s="6"/>
      <c r="D4762" s="6"/>
      <c r="E4762" s="6"/>
      <c r="F4762" s="6" t="s">
        <v>96</v>
      </c>
      <c r="G4762" s="6"/>
      <c r="H4762" s="6" t="b">
        <v>0</v>
      </c>
      <c r="I4762" s="6" t="b">
        <v>0</v>
      </c>
      <c r="J4762" s="6" t="b">
        <v>0</v>
      </c>
      <c r="K4762" s="106"/>
      <c r="L4762" s="43"/>
      <c r="M4762" s="24"/>
      <c r="N4762" s="6"/>
      <c r="O4762" s="6" t="b">
        <v>0</v>
      </c>
      <c r="P4762" s="6"/>
      <c r="Q4762" s="6"/>
      <c r="R4762" s="6"/>
      <c r="S4762" s="6"/>
      <c r="T4762" s="6"/>
      <c r="U4762" s="6"/>
      <c r="V4762" s="6"/>
      <c r="W4762" s="6"/>
      <c r="X4762" s="6"/>
      <c r="Y4762" s="6"/>
      <c r="Z4762" s="43"/>
      <c r="AA4762" s="43"/>
      <c r="AB4762" s="43" t="s">
        <v>339</v>
      </c>
      <c r="AC4762" s="6" t="s">
        <v>339</v>
      </c>
      <c r="AD4762" s="6"/>
      <c r="AE4762" s="6"/>
      <c r="AF4762" s="6"/>
      <c r="AG4762" s="6"/>
      <c r="AH4762" s="6"/>
      <c r="AI4762" s="6"/>
      <c r="AJ4762" s="6"/>
      <c r="AK4762" s="6"/>
      <c r="AL4762" s="6"/>
      <c r="AM4762" s="6"/>
      <c r="AN4762" s="6"/>
      <c r="AO4762" s="6"/>
      <c r="AP4762" s="6"/>
      <c r="AQ4762" s="6"/>
      <c r="AR4762" s="6"/>
    </row>
    <row r="4763">
      <c r="A4763" s="6"/>
      <c r="B4763" s="6"/>
      <c r="C4763" s="6"/>
      <c r="D4763" s="6"/>
      <c r="E4763" s="6"/>
      <c r="F4763" s="6" t="s">
        <v>96</v>
      </c>
      <c r="G4763" s="6"/>
      <c r="H4763" s="6" t="b">
        <v>0</v>
      </c>
      <c r="I4763" s="6" t="b">
        <v>0</v>
      </c>
      <c r="J4763" s="6" t="b">
        <v>0</v>
      </c>
      <c r="K4763" s="106"/>
      <c r="L4763" s="43"/>
      <c r="M4763" s="24"/>
      <c r="N4763" s="6"/>
      <c r="O4763" s="6" t="b">
        <v>0</v>
      </c>
      <c r="P4763" s="6"/>
      <c r="Q4763" s="6"/>
      <c r="R4763" s="6"/>
      <c r="S4763" s="6"/>
      <c r="T4763" s="6"/>
      <c r="U4763" s="6"/>
      <c r="V4763" s="6"/>
      <c r="W4763" s="6"/>
      <c r="X4763" s="6"/>
      <c r="Y4763" s="6"/>
      <c r="Z4763" s="43"/>
      <c r="AA4763" s="43"/>
      <c r="AB4763" s="43" t="s">
        <v>339</v>
      </c>
      <c r="AC4763" s="6" t="s">
        <v>339</v>
      </c>
      <c r="AD4763" s="6"/>
      <c r="AE4763" s="6"/>
      <c r="AF4763" s="6"/>
      <c r="AG4763" s="6"/>
      <c r="AH4763" s="6"/>
      <c r="AI4763" s="6"/>
      <c r="AJ4763" s="6"/>
      <c r="AK4763" s="6"/>
      <c r="AL4763" s="6"/>
      <c r="AM4763" s="6"/>
      <c r="AN4763" s="6"/>
      <c r="AO4763" s="6"/>
      <c r="AP4763" s="6"/>
      <c r="AQ4763" s="6"/>
      <c r="AR4763" s="6"/>
    </row>
    <row r="4764">
      <c r="A4764" s="6"/>
      <c r="B4764" s="6"/>
      <c r="C4764" s="6"/>
      <c r="D4764" s="6"/>
      <c r="E4764" s="6"/>
      <c r="F4764" s="6" t="s">
        <v>96</v>
      </c>
      <c r="G4764" s="6"/>
      <c r="H4764" s="6" t="b">
        <v>0</v>
      </c>
      <c r="I4764" s="6" t="b">
        <v>0</v>
      </c>
      <c r="J4764" s="6" t="b">
        <v>0</v>
      </c>
      <c r="K4764" s="106"/>
      <c r="L4764" s="43"/>
      <c r="M4764" s="24"/>
      <c r="N4764" s="6"/>
      <c r="O4764" s="6" t="b">
        <v>0</v>
      </c>
      <c r="P4764" s="6"/>
      <c r="Q4764" s="6"/>
      <c r="R4764" s="6"/>
      <c r="S4764" s="6"/>
      <c r="T4764" s="6"/>
      <c r="U4764" s="6"/>
      <c r="V4764" s="6"/>
      <c r="W4764" s="6"/>
      <c r="X4764" s="6"/>
      <c r="Y4764" s="6"/>
      <c r="Z4764" s="43"/>
      <c r="AA4764" s="43"/>
      <c r="AB4764" s="43" t="s">
        <v>339</v>
      </c>
      <c r="AC4764" s="6" t="s">
        <v>339</v>
      </c>
      <c r="AD4764" s="6"/>
      <c r="AE4764" s="6"/>
      <c r="AF4764" s="6"/>
      <c r="AG4764" s="6"/>
      <c r="AH4764" s="6"/>
      <c r="AI4764" s="6"/>
      <c r="AJ4764" s="6"/>
      <c r="AK4764" s="6"/>
      <c r="AL4764" s="6"/>
      <c r="AM4764" s="6"/>
      <c r="AN4764" s="6"/>
      <c r="AO4764" s="6"/>
      <c r="AP4764" s="6"/>
      <c r="AQ4764" s="6"/>
      <c r="AR4764" s="6"/>
    </row>
    <row r="4765">
      <c r="A4765" s="6"/>
      <c r="B4765" s="6"/>
      <c r="C4765" s="6"/>
      <c r="D4765" s="6"/>
      <c r="E4765" s="6"/>
      <c r="F4765" s="6" t="s">
        <v>96</v>
      </c>
      <c r="G4765" s="6"/>
      <c r="H4765" s="6" t="b">
        <v>0</v>
      </c>
      <c r="I4765" s="6" t="b">
        <v>0</v>
      </c>
      <c r="J4765" s="6" t="b">
        <v>0</v>
      </c>
      <c r="K4765" s="106"/>
      <c r="L4765" s="43"/>
      <c r="M4765" s="24"/>
      <c r="N4765" s="6"/>
      <c r="O4765" s="6" t="b">
        <v>0</v>
      </c>
      <c r="P4765" s="6"/>
      <c r="Q4765" s="6"/>
      <c r="R4765" s="6"/>
      <c r="S4765" s="6"/>
      <c r="T4765" s="6"/>
      <c r="U4765" s="6"/>
      <c r="V4765" s="6"/>
      <c r="W4765" s="6"/>
      <c r="X4765" s="6"/>
      <c r="Y4765" s="6"/>
      <c r="Z4765" s="43"/>
      <c r="AA4765" s="43"/>
      <c r="AB4765" s="43" t="s">
        <v>339</v>
      </c>
      <c r="AC4765" s="6" t="s">
        <v>339</v>
      </c>
      <c r="AD4765" s="6"/>
      <c r="AE4765" s="6"/>
      <c r="AF4765" s="6"/>
      <c r="AG4765" s="6"/>
      <c r="AH4765" s="6"/>
      <c r="AI4765" s="6"/>
      <c r="AJ4765" s="6"/>
      <c r="AK4765" s="6"/>
      <c r="AL4765" s="6"/>
      <c r="AM4765" s="6"/>
      <c r="AN4765" s="6"/>
      <c r="AO4765" s="6"/>
      <c r="AP4765" s="6"/>
      <c r="AQ4765" s="6"/>
      <c r="AR4765" s="6"/>
    </row>
    <row r="4766">
      <c r="A4766" s="6"/>
      <c r="B4766" s="6"/>
      <c r="C4766" s="6"/>
      <c r="D4766" s="6"/>
      <c r="E4766" s="6"/>
      <c r="F4766" s="6" t="s">
        <v>96</v>
      </c>
      <c r="G4766" s="6"/>
      <c r="H4766" s="6" t="b">
        <v>0</v>
      </c>
      <c r="I4766" s="6" t="b">
        <v>0</v>
      </c>
      <c r="J4766" s="6" t="b">
        <v>0</v>
      </c>
      <c r="K4766" s="106"/>
      <c r="L4766" s="43"/>
      <c r="M4766" s="24"/>
      <c r="N4766" s="6"/>
      <c r="O4766" s="6" t="b">
        <v>0</v>
      </c>
      <c r="P4766" s="6"/>
      <c r="Q4766" s="6"/>
      <c r="R4766" s="6"/>
      <c r="S4766" s="6"/>
      <c r="T4766" s="6"/>
      <c r="U4766" s="6"/>
      <c r="V4766" s="6"/>
      <c r="W4766" s="6"/>
      <c r="X4766" s="6"/>
      <c r="Y4766" s="6"/>
      <c r="Z4766" s="43"/>
      <c r="AA4766" s="43"/>
      <c r="AB4766" s="43" t="s">
        <v>339</v>
      </c>
      <c r="AC4766" s="6" t="s">
        <v>339</v>
      </c>
      <c r="AD4766" s="6"/>
      <c r="AE4766" s="6"/>
      <c r="AF4766" s="6"/>
      <c r="AG4766" s="6"/>
      <c r="AH4766" s="6"/>
      <c r="AI4766" s="6"/>
      <c r="AJ4766" s="6"/>
      <c r="AK4766" s="6"/>
      <c r="AL4766" s="6"/>
      <c r="AM4766" s="6"/>
      <c r="AN4766" s="6"/>
      <c r="AO4766" s="6"/>
      <c r="AP4766" s="6"/>
      <c r="AQ4766" s="6"/>
      <c r="AR4766" s="6"/>
    </row>
    <row r="4767">
      <c r="A4767" s="6"/>
      <c r="B4767" s="6"/>
      <c r="C4767" s="6"/>
      <c r="D4767" s="6"/>
      <c r="E4767" s="6"/>
      <c r="F4767" s="6" t="s">
        <v>96</v>
      </c>
      <c r="G4767" s="6"/>
      <c r="H4767" s="6" t="b">
        <v>0</v>
      </c>
      <c r="I4767" s="6" t="b">
        <v>0</v>
      </c>
      <c r="J4767" s="6" t="b">
        <v>0</v>
      </c>
      <c r="K4767" s="106"/>
      <c r="L4767" s="43"/>
      <c r="M4767" s="24"/>
      <c r="N4767" s="6"/>
      <c r="O4767" s="6" t="b">
        <v>0</v>
      </c>
      <c r="P4767" s="6"/>
      <c r="Q4767" s="6"/>
      <c r="R4767" s="6"/>
      <c r="S4767" s="6"/>
      <c r="T4767" s="6"/>
      <c r="U4767" s="6"/>
      <c r="V4767" s="6"/>
      <c r="W4767" s="6"/>
      <c r="X4767" s="6"/>
      <c r="Y4767" s="6"/>
      <c r="Z4767" s="43"/>
      <c r="AA4767" s="43"/>
      <c r="AB4767" s="43" t="s">
        <v>339</v>
      </c>
      <c r="AC4767" s="6" t="s">
        <v>339</v>
      </c>
      <c r="AD4767" s="6"/>
      <c r="AE4767" s="6"/>
      <c r="AF4767" s="6"/>
      <c r="AG4767" s="6"/>
      <c r="AH4767" s="6"/>
      <c r="AI4767" s="6"/>
      <c r="AJ4767" s="6"/>
      <c r="AK4767" s="6"/>
      <c r="AL4767" s="6"/>
      <c r="AM4767" s="6"/>
      <c r="AN4767" s="6"/>
      <c r="AO4767" s="6"/>
      <c r="AP4767" s="6"/>
      <c r="AQ4767" s="6"/>
      <c r="AR4767" s="6"/>
    </row>
    <row r="4768">
      <c r="A4768" s="6"/>
      <c r="B4768" s="6"/>
      <c r="C4768" s="6"/>
      <c r="D4768" s="6"/>
      <c r="E4768" s="6"/>
      <c r="F4768" s="6" t="s">
        <v>96</v>
      </c>
      <c r="G4768" s="6"/>
      <c r="H4768" s="6" t="b">
        <v>0</v>
      </c>
      <c r="I4768" s="6" t="b">
        <v>0</v>
      </c>
      <c r="J4768" s="6" t="b">
        <v>0</v>
      </c>
      <c r="K4768" s="106"/>
      <c r="L4768" s="43"/>
      <c r="M4768" s="24"/>
      <c r="N4768" s="6"/>
      <c r="O4768" s="6" t="b">
        <v>0</v>
      </c>
      <c r="P4768" s="6"/>
      <c r="Q4768" s="6"/>
      <c r="R4768" s="6"/>
      <c r="S4768" s="6"/>
      <c r="T4768" s="6"/>
      <c r="U4768" s="6"/>
      <c r="V4768" s="6"/>
      <c r="W4768" s="6"/>
      <c r="X4768" s="6"/>
      <c r="Y4768" s="6"/>
      <c r="Z4768" s="43"/>
      <c r="AA4768" s="43"/>
      <c r="AB4768" s="43" t="s">
        <v>339</v>
      </c>
      <c r="AC4768" s="6" t="s">
        <v>339</v>
      </c>
      <c r="AD4768" s="6"/>
      <c r="AE4768" s="6"/>
      <c r="AF4768" s="6"/>
      <c r="AG4768" s="6"/>
      <c r="AH4768" s="6"/>
      <c r="AI4768" s="6"/>
      <c r="AJ4768" s="6"/>
      <c r="AK4768" s="6"/>
      <c r="AL4768" s="6"/>
      <c r="AM4768" s="6"/>
      <c r="AN4768" s="6"/>
      <c r="AO4768" s="6"/>
      <c r="AP4768" s="6"/>
      <c r="AQ4768" s="6"/>
      <c r="AR4768" s="6"/>
    </row>
    <row r="4769">
      <c r="A4769" s="6"/>
      <c r="B4769" s="6"/>
      <c r="C4769" s="6"/>
      <c r="D4769" s="6"/>
      <c r="E4769" s="6"/>
      <c r="F4769" s="6" t="s">
        <v>96</v>
      </c>
      <c r="G4769" s="6"/>
      <c r="H4769" s="6" t="b">
        <v>0</v>
      </c>
      <c r="I4769" s="6" t="b">
        <v>0</v>
      </c>
      <c r="J4769" s="6" t="b">
        <v>0</v>
      </c>
      <c r="K4769" s="106"/>
      <c r="L4769" s="43"/>
      <c r="M4769" s="24"/>
      <c r="N4769" s="6"/>
      <c r="O4769" s="6" t="b">
        <v>0</v>
      </c>
      <c r="P4769" s="6"/>
      <c r="Q4769" s="6"/>
      <c r="R4769" s="6"/>
      <c r="S4769" s="6"/>
      <c r="T4769" s="6"/>
      <c r="U4769" s="6"/>
      <c r="V4769" s="6"/>
      <c r="W4769" s="6"/>
      <c r="X4769" s="6"/>
      <c r="Y4769" s="6"/>
      <c r="Z4769" s="43"/>
      <c r="AA4769" s="43"/>
      <c r="AB4769" s="43" t="s">
        <v>339</v>
      </c>
      <c r="AC4769" s="6" t="s">
        <v>339</v>
      </c>
      <c r="AD4769" s="6"/>
      <c r="AE4769" s="6"/>
      <c r="AF4769" s="6"/>
      <c r="AG4769" s="6"/>
      <c r="AH4769" s="6"/>
      <c r="AI4769" s="6"/>
      <c r="AJ4769" s="6"/>
      <c r="AK4769" s="6"/>
      <c r="AL4769" s="6"/>
      <c r="AM4769" s="6"/>
      <c r="AN4769" s="6"/>
      <c r="AO4769" s="6"/>
      <c r="AP4769" s="6"/>
      <c r="AQ4769" s="6"/>
      <c r="AR4769" s="6"/>
    </row>
    <row r="4770">
      <c r="A4770" s="6"/>
      <c r="B4770" s="6"/>
      <c r="C4770" s="6"/>
      <c r="D4770" s="6"/>
      <c r="E4770" s="6"/>
      <c r="F4770" s="6" t="s">
        <v>96</v>
      </c>
      <c r="G4770" s="6"/>
      <c r="H4770" s="6" t="b">
        <v>0</v>
      </c>
      <c r="I4770" s="6" t="b">
        <v>0</v>
      </c>
      <c r="J4770" s="6" t="b">
        <v>0</v>
      </c>
      <c r="K4770" s="106"/>
      <c r="L4770" s="43"/>
      <c r="M4770" s="24"/>
      <c r="N4770" s="6"/>
      <c r="O4770" s="6" t="b">
        <v>0</v>
      </c>
      <c r="P4770" s="6"/>
      <c r="Q4770" s="6"/>
      <c r="R4770" s="6"/>
      <c r="S4770" s="6"/>
      <c r="T4770" s="6"/>
      <c r="U4770" s="6"/>
      <c r="V4770" s="6"/>
      <c r="W4770" s="6"/>
      <c r="X4770" s="6"/>
      <c r="Y4770" s="6"/>
      <c r="Z4770" s="43"/>
      <c r="AA4770" s="43"/>
      <c r="AB4770" s="43" t="s">
        <v>339</v>
      </c>
      <c r="AC4770" s="6" t="s">
        <v>339</v>
      </c>
      <c r="AD4770" s="6"/>
      <c r="AE4770" s="6"/>
      <c r="AF4770" s="6"/>
      <c r="AG4770" s="6"/>
      <c r="AH4770" s="6"/>
      <c r="AI4770" s="6"/>
      <c r="AJ4770" s="6"/>
      <c r="AK4770" s="6"/>
      <c r="AL4770" s="6"/>
      <c r="AM4770" s="6"/>
      <c r="AN4770" s="6"/>
      <c r="AO4770" s="6"/>
      <c r="AP4770" s="6"/>
      <c r="AQ4770" s="6"/>
      <c r="AR4770" s="6"/>
    </row>
    <row r="4771">
      <c r="A4771" s="6"/>
      <c r="B4771" s="6"/>
      <c r="C4771" s="6"/>
      <c r="D4771" s="6"/>
      <c r="E4771" s="6"/>
      <c r="F4771" s="6" t="s">
        <v>96</v>
      </c>
      <c r="G4771" s="6"/>
      <c r="H4771" s="6" t="b">
        <v>0</v>
      </c>
      <c r="I4771" s="6" t="b">
        <v>0</v>
      </c>
      <c r="J4771" s="6" t="b">
        <v>0</v>
      </c>
      <c r="K4771" s="106"/>
      <c r="L4771" s="43"/>
      <c r="M4771" s="24"/>
      <c r="N4771" s="6"/>
      <c r="O4771" s="6" t="b">
        <v>0</v>
      </c>
      <c r="P4771" s="6"/>
      <c r="Q4771" s="6"/>
      <c r="R4771" s="6"/>
      <c r="S4771" s="6"/>
      <c r="T4771" s="6"/>
      <c r="U4771" s="6"/>
      <c r="V4771" s="6"/>
      <c r="W4771" s="6"/>
      <c r="X4771" s="6"/>
      <c r="Y4771" s="6"/>
      <c r="Z4771" s="43"/>
      <c r="AA4771" s="43"/>
      <c r="AB4771" s="43" t="s">
        <v>339</v>
      </c>
      <c r="AC4771" s="6" t="s">
        <v>339</v>
      </c>
      <c r="AD4771" s="6"/>
      <c r="AE4771" s="6"/>
      <c r="AF4771" s="6"/>
      <c r="AG4771" s="6"/>
      <c r="AH4771" s="6"/>
      <c r="AI4771" s="6"/>
      <c r="AJ4771" s="6"/>
      <c r="AK4771" s="6"/>
      <c r="AL4771" s="6"/>
      <c r="AM4771" s="6"/>
      <c r="AN4771" s="6"/>
      <c r="AO4771" s="6"/>
      <c r="AP4771" s="6"/>
      <c r="AQ4771" s="6"/>
      <c r="AR4771" s="6"/>
    </row>
    <row r="4772">
      <c r="A4772" s="6"/>
      <c r="B4772" s="6"/>
      <c r="C4772" s="6"/>
      <c r="D4772" s="6"/>
      <c r="E4772" s="6"/>
      <c r="F4772" s="6" t="s">
        <v>96</v>
      </c>
      <c r="G4772" s="6"/>
      <c r="H4772" s="6" t="b">
        <v>0</v>
      </c>
      <c r="I4772" s="6" t="b">
        <v>0</v>
      </c>
      <c r="J4772" s="6" t="b">
        <v>0</v>
      </c>
      <c r="K4772" s="106"/>
      <c r="L4772" s="43"/>
      <c r="M4772" s="24"/>
      <c r="N4772" s="6"/>
      <c r="O4772" s="6" t="b">
        <v>0</v>
      </c>
      <c r="P4772" s="6"/>
      <c r="Q4772" s="6"/>
      <c r="R4772" s="6"/>
      <c r="S4772" s="6"/>
      <c r="T4772" s="6"/>
      <c r="U4772" s="6"/>
      <c r="V4772" s="6"/>
      <c r="W4772" s="6"/>
      <c r="X4772" s="6"/>
      <c r="Y4772" s="6"/>
      <c r="Z4772" s="43"/>
      <c r="AA4772" s="43"/>
      <c r="AB4772" s="43" t="s">
        <v>339</v>
      </c>
      <c r="AC4772" s="6" t="s">
        <v>339</v>
      </c>
      <c r="AD4772" s="6"/>
      <c r="AE4772" s="6"/>
      <c r="AF4772" s="6"/>
      <c r="AG4772" s="6"/>
      <c r="AH4772" s="6"/>
      <c r="AI4772" s="6"/>
      <c r="AJ4772" s="6"/>
      <c r="AK4772" s="6"/>
      <c r="AL4772" s="6"/>
      <c r="AM4772" s="6"/>
      <c r="AN4772" s="6"/>
      <c r="AO4772" s="6"/>
      <c r="AP4772" s="6"/>
      <c r="AQ4772" s="6"/>
      <c r="AR4772" s="6"/>
    </row>
    <row r="4773">
      <c r="A4773" s="6"/>
      <c r="B4773" s="6"/>
      <c r="C4773" s="6"/>
      <c r="D4773" s="6"/>
      <c r="E4773" s="6"/>
      <c r="F4773" s="6" t="s">
        <v>96</v>
      </c>
      <c r="G4773" s="6"/>
      <c r="H4773" s="6" t="b">
        <v>0</v>
      </c>
      <c r="I4773" s="6" t="b">
        <v>0</v>
      </c>
      <c r="J4773" s="6" t="b">
        <v>0</v>
      </c>
      <c r="K4773" s="106"/>
      <c r="L4773" s="43"/>
      <c r="M4773" s="24"/>
      <c r="N4773" s="6"/>
      <c r="O4773" s="6" t="b">
        <v>0</v>
      </c>
      <c r="P4773" s="6"/>
      <c r="Q4773" s="6"/>
      <c r="R4773" s="6"/>
      <c r="S4773" s="6"/>
      <c r="T4773" s="6"/>
      <c r="U4773" s="6"/>
      <c r="V4773" s="6"/>
      <c r="W4773" s="6"/>
      <c r="X4773" s="6"/>
      <c r="Y4773" s="6"/>
      <c r="Z4773" s="43"/>
      <c r="AA4773" s="43"/>
      <c r="AB4773" s="43" t="s">
        <v>339</v>
      </c>
      <c r="AC4773" s="6" t="s">
        <v>339</v>
      </c>
      <c r="AD4773" s="6"/>
      <c r="AE4773" s="6"/>
      <c r="AF4773" s="6"/>
      <c r="AG4773" s="6"/>
      <c r="AH4773" s="6"/>
      <c r="AI4773" s="6"/>
      <c r="AJ4773" s="6"/>
      <c r="AK4773" s="6"/>
      <c r="AL4773" s="6"/>
      <c r="AM4773" s="6"/>
      <c r="AN4773" s="6"/>
      <c r="AO4773" s="6"/>
      <c r="AP4773" s="6"/>
      <c r="AQ4773" s="6"/>
      <c r="AR4773" s="6"/>
    </row>
    <row r="4774">
      <c r="A4774" s="6"/>
      <c r="B4774" s="6"/>
      <c r="C4774" s="6"/>
      <c r="D4774" s="6"/>
      <c r="E4774" s="6"/>
      <c r="F4774" s="6" t="s">
        <v>96</v>
      </c>
      <c r="G4774" s="6"/>
      <c r="H4774" s="6" t="b">
        <v>0</v>
      </c>
      <c r="I4774" s="6" t="b">
        <v>0</v>
      </c>
      <c r="J4774" s="6" t="b">
        <v>0</v>
      </c>
      <c r="K4774" s="106"/>
      <c r="L4774" s="43"/>
      <c r="M4774" s="24"/>
      <c r="N4774" s="6"/>
      <c r="O4774" s="6" t="b">
        <v>0</v>
      </c>
      <c r="P4774" s="6"/>
      <c r="Q4774" s="6"/>
      <c r="R4774" s="6"/>
      <c r="S4774" s="6"/>
      <c r="T4774" s="6"/>
      <c r="U4774" s="6"/>
      <c r="V4774" s="6"/>
      <c r="W4774" s="6"/>
      <c r="X4774" s="6"/>
      <c r="Y4774" s="6"/>
      <c r="Z4774" s="43"/>
      <c r="AA4774" s="43"/>
      <c r="AB4774" s="43" t="s">
        <v>339</v>
      </c>
      <c r="AC4774" s="6" t="s">
        <v>339</v>
      </c>
      <c r="AD4774" s="6"/>
      <c r="AE4774" s="6"/>
      <c r="AF4774" s="6"/>
      <c r="AG4774" s="6"/>
      <c r="AH4774" s="6"/>
      <c r="AI4774" s="6"/>
      <c r="AJ4774" s="6"/>
      <c r="AK4774" s="6"/>
      <c r="AL4774" s="6"/>
      <c r="AM4774" s="6"/>
      <c r="AN4774" s="6"/>
      <c r="AO4774" s="6"/>
      <c r="AP4774" s="6"/>
      <c r="AQ4774" s="6"/>
      <c r="AR4774" s="6"/>
    </row>
    <row r="4775">
      <c r="A4775" s="6"/>
      <c r="B4775" s="6"/>
      <c r="C4775" s="6"/>
      <c r="D4775" s="6"/>
      <c r="E4775" s="6"/>
      <c r="F4775" s="6" t="s">
        <v>96</v>
      </c>
      <c r="G4775" s="6"/>
      <c r="H4775" s="6" t="b">
        <v>0</v>
      </c>
      <c r="I4775" s="6" t="b">
        <v>0</v>
      </c>
      <c r="J4775" s="6" t="b">
        <v>0</v>
      </c>
      <c r="K4775" s="106"/>
      <c r="L4775" s="43"/>
      <c r="M4775" s="24"/>
      <c r="N4775" s="6"/>
      <c r="O4775" s="6" t="b">
        <v>0</v>
      </c>
      <c r="P4775" s="6"/>
      <c r="Q4775" s="6"/>
      <c r="R4775" s="6"/>
      <c r="S4775" s="6"/>
      <c r="T4775" s="6"/>
      <c r="U4775" s="6"/>
      <c r="V4775" s="6"/>
      <c r="W4775" s="6"/>
      <c r="X4775" s="6"/>
      <c r="Y4775" s="6"/>
      <c r="Z4775" s="43"/>
      <c r="AA4775" s="43"/>
      <c r="AB4775" s="43" t="s">
        <v>339</v>
      </c>
      <c r="AC4775" s="6" t="s">
        <v>339</v>
      </c>
      <c r="AD4775" s="6"/>
      <c r="AE4775" s="6"/>
      <c r="AF4775" s="6"/>
      <c r="AG4775" s="6"/>
      <c r="AH4775" s="6"/>
      <c r="AI4775" s="6"/>
      <c r="AJ4775" s="6"/>
      <c r="AK4775" s="6"/>
      <c r="AL4775" s="6"/>
      <c r="AM4775" s="6"/>
      <c r="AN4775" s="6"/>
      <c r="AO4775" s="6"/>
      <c r="AP4775" s="6"/>
      <c r="AQ4775" s="6"/>
      <c r="AR4775" s="6"/>
    </row>
    <row r="4776">
      <c r="A4776" s="6"/>
      <c r="B4776" s="6"/>
      <c r="C4776" s="6"/>
      <c r="D4776" s="6"/>
      <c r="E4776" s="6"/>
      <c r="F4776" s="6" t="s">
        <v>96</v>
      </c>
      <c r="G4776" s="6"/>
      <c r="H4776" s="6" t="b">
        <v>0</v>
      </c>
      <c r="I4776" s="6" t="b">
        <v>0</v>
      </c>
      <c r="J4776" s="6" t="b">
        <v>0</v>
      </c>
      <c r="K4776" s="106"/>
      <c r="L4776" s="43"/>
      <c r="M4776" s="24"/>
      <c r="N4776" s="6"/>
      <c r="O4776" s="6" t="b">
        <v>0</v>
      </c>
      <c r="P4776" s="6"/>
      <c r="Q4776" s="6"/>
      <c r="R4776" s="6"/>
      <c r="S4776" s="6"/>
      <c r="T4776" s="6"/>
      <c r="U4776" s="6"/>
      <c r="V4776" s="6"/>
      <c r="W4776" s="6"/>
      <c r="X4776" s="6"/>
      <c r="Y4776" s="6"/>
      <c r="Z4776" s="43"/>
      <c r="AA4776" s="43"/>
      <c r="AB4776" s="43" t="s">
        <v>339</v>
      </c>
      <c r="AC4776" s="6" t="s">
        <v>339</v>
      </c>
      <c r="AD4776" s="6"/>
      <c r="AE4776" s="6"/>
      <c r="AF4776" s="6"/>
      <c r="AG4776" s="6"/>
      <c r="AH4776" s="6"/>
      <c r="AI4776" s="6"/>
      <c r="AJ4776" s="6"/>
      <c r="AK4776" s="6"/>
      <c r="AL4776" s="6"/>
      <c r="AM4776" s="6"/>
      <c r="AN4776" s="6"/>
      <c r="AO4776" s="6"/>
      <c r="AP4776" s="6"/>
      <c r="AQ4776" s="6"/>
      <c r="AR4776" s="6"/>
    </row>
    <row r="4777">
      <c r="A4777" s="6"/>
      <c r="B4777" s="6"/>
      <c r="C4777" s="6"/>
      <c r="D4777" s="6"/>
      <c r="E4777" s="6"/>
      <c r="F4777" s="6" t="s">
        <v>96</v>
      </c>
      <c r="G4777" s="6"/>
      <c r="H4777" s="6" t="b">
        <v>0</v>
      </c>
      <c r="I4777" s="6" t="b">
        <v>0</v>
      </c>
      <c r="J4777" s="6" t="b">
        <v>0</v>
      </c>
      <c r="K4777" s="106"/>
      <c r="L4777" s="43"/>
      <c r="M4777" s="24"/>
      <c r="N4777" s="6"/>
      <c r="O4777" s="6" t="b">
        <v>0</v>
      </c>
      <c r="P4777" s="6"/>
      <c r="Q4777" s="6"/>
      <c r="R4777" s="6"/>
      <c r="S4777" s="6"/>
      <c r="T4777" s="6"/>
      <c r="U4777" s="6"/>
      <c r="V4777" s="6"/>
      <c r="W4777" s="6"/>
      <c r="X4777" s="6"/>
      <c r="Y4777" s="6"/>
      <c r="Z4777" s="43"/>
      <c r="AA4777" s="43"/>
      <c r="AB4777" s="43" t="s">
        <v>339</v>
      </c>
      <c r="AC4777" s="6" t="s">
        <v>339</v>
      </c>
      <c r="AD4777" s="6"/>
      <c r="AE4777" s="6"/>
      <c r="AF4777" s="6"/>
      <c r="AG4777" s="6"/>
      <c r="AH4777" s="6"/>
      <c r="AI4777" s="6"/>
      <c r="AJ4777" s="6"/>
      <c r="AK4777" s="6"/>
      <c r="AL4777" s="6"/>
      <c r="AM4777" s="6"/>
      <c r="AN4777" s="6"/>
      <c r="AO4777" s="6"/>
      <c r="AP4777" s="6"/>
      <c r="AQ4777" s="6"/>
      <c r="AR4777" s="6"/>
    </row>
    <row r="4778">
      <c r="A4778" s="6"/>
      <c r="B4778" s="6"/>
      <c r="C4778" s="6"/>
      <c r="D4778" s="6"/>
      <c r="E4778" s="6"/>
      <c r="F4778" s="6" t="s">
        <v>96</v>
      </c>
      <c r="G4778" s="6"/>
      <c r="H4778" s="6" t="b">
        <v>0</v>
      </c>
      <c r="I4778" s="6" t="b">
        <v>0</v>
      </c>
      <c r="J4778" s="6" t="b">
        <v>0</v>
      </c>
      <c r="K4778" s="106"/>
      <c r="L4778" s="43"/>
      <c r="M4778" s="24"/>
      <c r="N4778" s="6"/>
      <c r="O4778" s="6" t="b">
        <v>0</v>
      </c>
      <c r="P4778" s="6"/>
      <c r="Q4778" s="6"/>
      <c r="R4778" s="6"/>
      <c r="S4778" s="6"/>
      <c r="T4778" s="6"/>
      <c r="U4778" s="6"/>
      <c r="V4778" s="6"/>
      <c r="W4778" s="6"/>
      <c r="X4778" s="6"/>
      <c r="Y4778" s="6"/>
      <c r="Z4778" s="43"/>
      <c r="AA4778" s="43"/>
      <c r="AB4778" s="43" t="s">
        <v>339</v>
      </c>
      <c r="AC4778" s="6" t="s">
        <v>339</v>
      </c>
      <c r="AD4778" s="6"/>
      <c r="AE4778" s="6"/>
      <c r="AF4778" s="6"/>
      <c r="AG4778" s="6"/>
      <c r="AH4778" s="6"/>
      <c r="AI4778" s="6"/>
      <c r="AJ4778" s="6"/>
      <c r="AK4778" s="6"/>
      <c r="AL4778" s="6"/>
      <c r="AM4778" s="6"/>
      <c r="AN4778" s="6"/>
      <c r="AO4778" s="6"/>
      <c r="AP4778" s="6"/>
      <c r="AQ4778" s="6"/>
      <c r="AR4778" s="6"/>
    </row>
    <row r="4779">
      <c r="A4779" s="6"/>
      <c r="B4779" s="6"/>
      <c r="C4779" s="6"/>
      <c r="D4779" s="6"/>
      <c r="E4779" s="6"/>
      <c r="F4779" s="6" t="s">
        <v>96</v>
      </c>
      <c r="G4779" s="6"/>
      <c r="H4779" s="6" t="b">
        <v>0</v>
      </c>
      <c r="I4779" s="6" t="b">
        <v>0</v>
      </c>
      <c r="J4779" s="6" t="b">
        <v>0</v>
      </c>
      <c r="K4779" s="106"/>
      <c r="L4779" s="43"/>
      <c r="M4779" s="24"/>
      <c r="N4779" s="6"/>
      <c r="O4779" s="6" t="b">
        <v>0</v>
      </c>
      <c r="P4779" s="6"/>
      <c r="Q4779" s="6"/>
      <c r="R4779" s="6"/>
      <c r="S4779" s="6"/>
      <c r="T4779" s="6"/>
      <c r="U4779" s="6"/>
      <c r="V4779" s="6"/>
      <c r="W4779" s="6"/>
      <c r="X4779" s="6"/>
      <c r="Y4779" s="6"/>
      <c r="Z4779" s="43"/>
      <c r="AA4779" s="43"/>
      <c r="AB4779" s="43" t="s">
        <v>339</v>
      </c>
      <c r="AC4779" s="6" t="s">
        <v>339</v>
      </c>
      <c r="AD4779" s="6"/>
      <c r="AE4779" s="6"/>
      <c r="AF4779" s="6"/>
      <c r="AG4779" s="6"/>
      <c r="AH4779" s="6"/>
      <c r="AI4779" s="6"/>
      <c r="AJ4779" s="6"/>
      <c r="AK4779" s="6"/>
      <c r="AL4779" s="6"/>
      <c r="AM4779" s="6"/>
      <c r="AN4779" s="6"/>
      <c r="AO4779" s="6"/>
      <c r="AP4779" s="6"/>
      <c r="AQ4779" s="6"/>
      <c r="AR4779" s="6"/>
    </row>
    <row r="4780">
      <c r="A4780" s="6"/>
      <c r="B4780" s="6"/>
      <c r="C4780" s="6"/>
      <c r="D4780" s="6"/>
      <c r="E4780" s="6"/>
      <c r="F4780" s="6" t="s">
        <v>96</v>
      </c>
      <c r="G4780" s="6"/>
      <c r="H4780" s="6" t="b">
        <v>0</v>
      </c>
      <c r="I4780" s="6" t="b">
        <v>0</v>
      </c>
      <c r="J4780" s="6" t="b">
        <v>0</v>
      </c>
      <c r="K4780" s="106"/>
      <c r="L4780" s="43"/>
      <c r="M4780" s="24"/>
      <c r="N4780" s="6"/>
      <c r="O4780" s="6" t="b">
        <v>0</v>
      </c>
      <c r="P4780" s="6"/>
      <c r="Q4780" s="6"/>
      <c r="R4780" s="6"/>
      <c r="S4780" s="6"/>
      <c r="T4780" s="6"/>
      <c r="U4780" s="6"/>
      <c r="V4780" s="6"/>
      <c r="W4780" s="6"/>
      <c r="X4780" s="6"/>
      <c r="Y4780" s="6"/>
      <c r="Z4780" s="43"/>
      <c r="AA4780" s="43"/>
      <c r="AB4780" s="43" t="s">
        <v>339</v>
      </c>
      <c r="AC4780" s="6" t="s">
        <v>339</v>
      </c>
      <c r="AD4780" s="6"/>
      <c r="AE4780" s="6"/>
      <c r="AF4780" s="6"/>
      <c r="AG4780" s="6"/>
      <c r="AH4780" s="6"/>
      <c r="AI4780" s="6"/>
      <c r="AJ4780" s="6"/>
      <c r="AK4780" s="6"/>
      <c r="AL4780" s="6"/>
      <c r="AM4780" s="6"/>
      <c r="AN4780" s="6"/>
      <c r="AO4780" s="6"/>
      <c r="AP4780" s="6"/>
      <c r="AQ4780" s="6"/>
      <c r="AR4780" s="6"/>
    </row>
    <row r="4781">
      <c r="A4781" s="6"/>
      <c r="B4781" s="6"/>
      <c r="C4781" s="6"/>
      <c r="D4781" s="6"/>
      <c r="E4781" s="6"/>
      <c r="F4781" s="6" t="s">
        <v>96</v>
      </c>
      <c r="G4781" s="6"/>
      <c r="H4781" s="6" t="b">
        <v>0</v>
      </c>
      <c r="I4781" s="6" t="b">
        <v>0</v>
      </c>
      <c r="J4781" s="6" t="b">
        <v>0</v>
      </c>
      <c r="K4781" s="106"/>
      <c r="L4781" s="43"/>
      <c r="M4781" s="24"/>
      <c r="N4781" s="6"/>
      <c r="O4781" s="6" t="b">
        <v>0</v>
      </c>
      <c r="P4781" s="6"/>
      <c r="Q4781" s="6"/>
      <c r="R4781" s="6"/>
      <c r="S4781" s="6"/>
      <c r="T4781" s="6"/>
      <c r="U4781" s="6"/>
      <c r="V4781" s="6"/>
      <c r="W4781" s="6"/>
      <c r="X4781" s="6"/>
      <c r="Y4781" s="6"/>
      <c r="Z4781" s="43"/>
      <c r="AA4781" s="43"/>
      <c r="AB4781" s="43" t="s">
        <v>339</v>
      </c>
      <c r="AC4781" s="6" t="s">
        <v>339</v>
      </c>
      <c r="AD4781" s="6"/>
      <c r="AE4781" s="6"/>
      <c r="AF4781" s="6"/>
      <c r="AG4781" s="6"/>
      <c r="AH4781" s="6"/>
      <c r="AI4781" s="6"/>
      <c r="AJ4781" s="6"/>
      <c r="AK4781" s="6"/>
      <c r="AL4781" s="6"/>
      <c r="AM4781" s="6"/>
      <c r="AN4781" s="6"/>
      <c r="AO4781" s="6"/>
      <c r="AP4781" s="6"/>
      <c r="AQ4781" s="6"/>
      <c r="AR4781" s="6"/>
    </row>
    <row r="4782">
      <c r="A4782" s="6"/>
      <c r="B4782" s="6"/>
      <c r="C4782" s="6"/>
      <c r="D4782" s="6"/>
      <c r="E4782" s="6"/>
      <c r="F4782" s="6" t="s">
        <v>96</v>
      </c>
      <c r="G4782" s="6"/>
      <c r="H4782" s="6" t="b">
        <v>0</v>
      </c>
      <c r="I4782" s="6" t="b">
        <v>0</v>
      </c>
      <c r="J4782" s="6" t="b">
        <v>0</v>
      </c>
      <c r="K4782" s="106"/>
      <c r="L4782" s="43"/>
      <c r="M4782" s="24"/>
      <c r="N4782" s="6"/>
      <c r="O4782" s="6" t="b">
        <v>0</v>
      </c>
      <c r="P4782" s="6"/>
      <c r="Q4782" s="6"/>
      <c r="R4782" s="6"/>
      <c r="S4782" s="6"/>
      <c r="T4782" s="6"/>
      <c r="U4782" s="6"/>
      <c r="V4782" s="6"/>
      <c r="W4782" s="6"/>
      <c r="X4782" s="6"/>
      <c r="Y4782" s="6"/>
      <c r="Z4782" s="43"/>
      <c r="AA4782" s="43"/>
      <c r="AB4782" s="43" t="s">
        <v>339</v>
      </c>
      <c r="AC4782" s="6" t="s">
        <v>339</v>
      </c>
      <c r="AD4782" s="6"/>
      <c r="AE4782" s="6"/>
      <c r="AF4782" s="6"/>
      <c r="AG4782" s="6"/>
      <c r="AH4782" s="6"/>
      <c r="AI4782" s="6"/>
      <c r="AJ4782" s="6"/>
      <c r="AK4782" s="6"/>
      <c r="AL4782" s="6"/>
      <c r="AM4782" s="6"/>
      <c r="AN4782" s="6"/>
      <c r="AO4782" s="6"/>
      <c r="AP4782" s="6"/>
      <c r="AQ4782" s="6"/>
      <c r="AR4782" s="6"/>
    </row>
    <row r="4783">
      <c r="A4783" s="6"/>
      <c r="B4783" s="6"/>
      <c r="C4783" s="6"/>
      <c r="D4783" s="6"/>
      <c r="E4783" s="6"/>
      <c r="F4783" s="6" t="s">
        <v>96</v>
      </c>
      <c r="G4783" s="6"/>
      <c r="H4783" s="6" t="b">
        <v>0</v>
      </c>
      <c r="I4783" s="6" t="b">
        <v>0</v>
      </c>
      <c r="J4783" s="6" t="b">
        <v>0</v>
      </c>
      <c r="K4783" s="106"/>
      <c r="L4783" s="43"/>
      <c r="M4783" s="24"/>
      <c r="N4783" s="6"/>
      <c r="O4783" s="6" t="b">
        <v>0</v>
      </c>
      <c r="P4783" s="6"/>
      <c r="Q4783" s="6"/>
      <c r="R4783" s="6"/>
      <c r="S4783" s="6"/>
      <c r="T4783" s="6"/>
      <c r="U4783" s="6"/>
      <c r="V4783" s="6"/>
      <c r="W4783" s="6"/>
      <c r="X4783" s="6"/>
      <c r="Y4783" s="6"/>
      <c r="Z4783" s="43"/>
      <c r="AA4783" s="43"/>
      <c r="AB4783" s="43" t="s">
        <v>339</v>
      </c>
      <c r="AC4783" s="6" t="s">
        <v>339</v>
      </c>
      <c r="AD4783" s="6"/>
      <c r="AE4783" s="6"/>
      <c r="AF4783" s="6"/>
      <c r="AG4783" s="6"/>
      <c r="AH4783" s="6"/>
      <c r="AI4783" s="6"/>
      <c r="AJ4783" s="6"/>
      <c r="AK4783" s="6"/>
      <c r="AL4783" s="6"/>
      <c r="AM4783" s="6"/>
      <c r="AN4783" s="6"/>
      <c r="AO4783" s="6"/>
      <c r="AP4783" s="6"/>
      <c r="AQ4783" s="6"/>
      <c r="AR4783" s="6"/>
    </row>
    <row r="4784">
      <c r="A4784" s="6"/>
      <c r="B4784" s="6"/>
      <c r="C4784" s="6"/>
      <c r="D4784" s="6"/>
      <c r="E4784" s="6"/>
      <c r="F4784" s="6" t="s">
        <v>96</v>
      </c>
      <c r="G4784" s="6"/>
      <c r="H4784" s="6" t="b">
        <v>0</v>
      </c>
      <c r="I4784" s="6" t="b">
        <v>0</v>
      </c>
      <c r="J4784" s="6" t="b">
        <v>0</v>
      </c>
      <c r="K4784" s="106"/>
      <c r="L4784" s="43"/>
      <c r="M4784" s="24"/>
      <c r="N4784" s="6"/>
      <c r="O4784" s="6" t="b">
        <v>0</v>
      </c>
      <c r="P4784" s="6"/>
      <c r="Q4784" s="6"/>
      <c r="R4784" s="6"/>
      <c r="S4784" s="6"/>
      <c r="T4784" s="6"/>
      <c r="U4784" s="6"/>
      <c r="V4784" s="6"/>
      <c r="W4784" s="6"/>
      <c r="X4784" s="6"/>
      <c r="Y4784" s="6"/>
      <c r="Z4784" s="43"/>
      <c r="AA4784" s="43"/>
      <c r="AB4784" s="43" t="s">
        <v>339</v>
      </c>
      <c r="AC4784" s="6" t="s">
        <v>339</v>
      </c>
      <c r="AD4784" s="6"/>
      <c r="AE4784" s="6"/>
      <c r="AF4784" s="6"/>
      <c r="AG4784" s="6"/>
      <c r="AH4784" s="6"/>
      <c r="AI4784" s="6"/>
      <c r="AJ4784" s="6"/>
      <c r="AK4784" s="6"/>
      <c r="AL4784" s="6"/>
      <c r="AM4784" s="6"/>
      <c r="AN4784" s="6"/>
      <c r="AO4784" s="6"/>
      <c r="AP4784" s="6"/>
      <c r="AQ4784" s="6"/>
      <c r="AR4784" s="6"/>
    </row>
    <row r="4785">
      <c r="A4785" s="6"/>
      <c r="B4785" s="6"/>
      <c r="C4785" s="6"/>
      <c r="D4785" s="6"/>
      <c r="E4785" s="6"/>
      <c r="F4785" s="6" t="s">
        <v>96</v>
      </c>
      <c r="G4785" s="6"/>
      <c r="H4785" s="6" t="b">
        <v>0</v>
      </c>
      <c r="I4785" s="6" t="b">
        <v>0</v>
      </c>
      <c r="J4785" s="6" t="b">
        <v>0</v>
      </c>
      <c r="K4785" s="106"/>
      <c r="L4785" s="43"/>
      <c r="M4785" s="24"/>
      <c r="N4785" s="6"/>
      <c r="O4785" s="6" t="b">
        <v>0</v>
      </c>
      <c r="P4785" s="6"/>
      <c r="Q4785" s="6"/>
      <c r="R4785" s="6"/>
      <c r="S4785" s="6"/>
      <c r="T4785" s="6"/>
      <c r="U4785" s="6"/>
      <c r="V4785" s="6"/>
      <c r="W4785" s="6"/>
      <c r="X4785" s="6"/>
      <c r="Y4785" s="6"/>
      <c r="Z4785" s="43"/>
      <c r="AA4785" s="43"/>
      <c r="AB4785" s="43" t="s">
        <v>339</v>
      </c>
      <c r="AC4785" s="6" t="s">
        <v>339</v>
      </c>
      <c r="AD4785" s="6"/>
      <c r="AE4785" s="6"/>
      <c r="AF4785" s="6"/>
      <c r="AG4785" s="6"/>
      <c r="AH4785" s="6"/>
      <c r="AI4785" s="6"/>
      <c r="AJ4785" s="6"/>
      <c r="AK4785" s="6"/>
      <c r="AL4785" s="6"/>
      <c r="AM4785" s="6"/>
      <c r="AN4785" s="6"/>
      <c r="AO4785" s="6"/>
      <c r="AP4785" s="6"/>
      <c r="AQ4785" s="6"/>
      <c r="AR4785" s="6"/>
    </row>
    <row r="4786">
      <c r="A4786" s="6"/>
      <c r="B4786" s="6"/>
      <c r="C4786" s="6"/>
      <c r="D4786" s="6"/>
      <c r="E4786" s="6"/>
      <c r="F4786" s="6" t="s">
        <v>96</v>
      </c>
      <c r="G4786" s="6"/>
      <c r="H4786" s="6" t="b">
        <v>0</v>
      </c>
      <c r="I4786" s="6" t="b">
        <v>0</v>
      </c>
      <c r="J4786" s="6" t="b">
        <v>0</v>
      </c>
      <c r="K4786" s="106"/>
      <c r="L4786" s="43"/>
      <c r="M4786" s="24"/>
      <c r="N4786" s="6"/>
      <c r="O4786" s="6" t="b">
        <v>0</v>
      </c>
      <c r="P4786" s="6"/>
      <c r="Q4786" s="6"/>
      <c r="R4786" s="6"/>
      <c r="S4786" s="6"/>
      <c r="T4786" s="6"/>
      <c r="U4786" s="6"/>
      <c r="V4786" s="6"/>
      <c r="W4786" s="6"/>
      <c r="X4786" s="6"/>
      <c r="Y4786" s="6"/>
      <c r="Z4786" s="43"/>
      <c r="AA4786" s="43"/>
      <c r="AB4786" s="43" t="s">
        <v>339</v>
      </c>
      <c r="AC4786" s="6" t="s">
        <v>339</v>
      </c>
      <c r="AD4786" s="6"/>
      <c r="AE4786" s="6"/>
      <c r="AF4786" s="6"/>
      <c r="AG4786" s="6"/>
      <c r="AH4786" s="6"/>
      <c r="AI4786" s="6"/>
      <c r="AJ4786" s="6"/>
      <c r="AK4786" s="6"/>
      <c r="AL4786" s="6"/>
      <c r="AM4786" s="6"/>
      <c r="AN4786" s="6"/>
      <c r="AO4786" s="6"/>
      <c r="AP4786" s="6"/>
      <c r="AQ4786" s="6"/>
      <c r="AR4786" s="6"/>
    </row>
    <row r="4787">
      <c r="A4787" s="6"/>
      <c r="B4787" s="6"/>
      <c r="C4787" s="6"/>
      <c r="D4787" s="6"/>
      <c r="E4787" s="6"/>
      <c r="F4787" s="6" t="s">
        <v>96</v>
      </c>
      <c r="G4787" s="6"/>
      <c r="H4787" s="6" t="b">
        <v>0</v>
      </c>
      <c r="I4787" s="6" t="b">
        <v>0</v>
      </c>
      <c r="J4787" s="6" t="b">
        <v>0</v>
      </c>
      <c r="K4787" s="106"/>
      <c r="L4787" s="43"/>
      <c r="M4787" s="24"/>
      <c r="N4787" s="6"/>
      <c r="O4787" s="6" t="b">
        <v>0</v>
      </c>
      <c r="P4787" s="6"/>
      <c r="Q4787" s="6"/>
      <c r="R4787" s="6"/>
      <c r="S4787" s="6"/>
      <c r="T4787" s="6"/>
      <c r="U4787" s="6"/>
      <c r="V4787" s="6"/>
      <c r="W4787" s="6"/>
      <c r="X4787" s="6"/>
      <c r="Y4787" s="6"/>
      <c r="Z4787" s="43"/>
      <c r="AA4787" s="43"/>
      <c r="AB4787" s="43" t="s">
        <v>339</v>
      </c>
      <c r="AC4787" s="6" t="s">
        <v>339</v>
      </c>
      <c r="AD4787" s="6"/>
      <c r="AE4787" s="6"/>
      <c r="AF4787" s="6"/>
      <c r="AG4787" s="6"/>
      <c r="AH4787" s="6"/>
      <c r="AI4787" s="6"/>
      <c r="AJ4787" s="6"/>
      <c r="AK4787" s="6"/>
      <c r="AL4787" s="6"/>
      <c r="AM4787" s="6"/>
      <c r="AN4787" s="6"/>
      <c r="AO4787" s="6"/>
      <c r="AP4787" s="6"/>
      <c r="AQ4787" s="6"/>
      <c r="AR4787" s="6"/>
    </row>
    <row r="4788">
      <c r="A4788" s="6"/>
      <c r="B4788" s="6"/>
      <c r="C4788" s="6"/>
      <c r="D4788" s="6"/>
      <c r="E4788" s="6"/>
      <c r="F4788" s="6" t="s">
        <v>96</v>
      </c>
      <c r="G4788" s="6"/>
      <c r="H4788" s="6" t="b">
        <v>0</v>
      </c>
      <c r="I4788" s="6" t="b">
        <v>0</v>
      </c>
      <c r="J4788" s="6" t="b">
        <v>0</v>
      </c>
      <c r="K4788" s="106"/>
      <c r="L4788" s="43"/>
      <c r="M4788" s="24"/>
      <c r="N4788" s="6"/>
      <c r="O4788" s="6" t="b">
        <v>0</v>
      </c>
      <c r="P4788" s="6"/>
      <c r="Q4788" s="6"/>
      <c r="R4788" s="6"/>
      <c r="S4788" s="6"/>
      <c r="T4788" s="6"/>
      <c r="U4788" s="6"/>
      <c r="V4788" s="6"/>
      <c r="W4788" s="6"/>
      <c r="X4788" s="6"/>
      <c r="Y4788" s="6"/>
      <c r="Z4788" s="43"/>
      <c r="AA4788" s="43"/>
      <c r="AB4788" s="43" t="s">
        <v>339</v>
      </c>
      <c r="AC4788" s="6" t="s">
        <v>339</v>
      </c>
      <c r="AD4788" s="6"/>
      <c r="AE4788" s="6"/>
      <c r="AF4788" s="6"/>
      <c r="AG4788" s="6"/>
      <c r="AH4788" s="6"/>
      <c r="AI4788" s="6"/>
      <c r="AJ4788" s="6"/>
      <c r="AK4788" s="6"/>
      <c r="AL4788" s="6"/>
      <c r="AM4788" s="6"/>
      <c r="AN4788" s="6"/>
      <c r="AO4788" s="6"/>
      <c r="AP4788" s="6"/>
      <c r="AQ4788" s="6"/>
      <c r="AR4788" s="6"/>
    </row>
    <row r="4789">
      <c r="A4789" s="6"/>
      <c r="B4789" s="6"/>
      <c r="C4789" s="6"/>
      <c r="D4789" s="6"/>
      <c r="E4789" s="6"/>
      <c r="F4789" s="6" t="s">
        <v>96</v>
      </c>
      <c r="G4789" s="6"/>
      <c r="H4789" s="6" t="b">
        <v>0</v>
      </c>
      <c r="I4789" s="6" t="b">
        <v>0</v>
      </c>
      <c r="J4789" s="6" t="b">
        <v>0</v>
      </c>
      <c r="K4789" s="106"/>
      <c r="L4789" s="43"/>
      <c r="M4789" s="24"/>
      <c r="N4789" s="6"/>
      <c r="O4789" s="6" t="b">
        <v>0</v>
      </c>
      <c r="P4789" s="6"/>
      <c r="Q4789" s="6"/>
      <c r="R4789" s="6"/>
      <c r="S4789" s="6"/>
      <c r="T4789" s="6"/>
      <c r="U4789" s="6"/>
      <c r="V4789" s="6"/>
      <c r="W4789" s="6"/>
      <c r="X4789" s="6"/>
      <c r="Y4789" s="6"/>
      <c r="Z4789" s="43"/>
      <c r="AA4789" s="43"/>
      <c r="AB4789" s="43" t="s">
        <v>339</v>
      </c>
      <c r="AC4789" s="6" t="s">
        <v>339</v>
      </c>
      <c r="AD4789" s="6"/>
      <c r="AE4789" s="6"/>
      <c r="AF4789" s="6"/>
      <c r="AG4789" s="6"/>
      <c r="AH4789" s="6"/>
      <c r="AI4789" s="6"/>
      <c r="AJ4789" s="6"/>
      <c r="AK4789" s="6"/>
      <c r="AL4789" s="6"/>
      <c r="AM4789" s="6"/>
      <c r="AN4789" s="6"/>
      <c r="AO4789" s="6"/>
      <c r="AP4789" s="6"/>
      <c r="AQ4789" s="6"/>
      <c r="AR4789" s="6"/>
    </row>
    <row r="4790">
      <c r="A4790" s="6"/>
      <c r="B4790" s="6"/>
      <c r="C4790" s="6"/>
      <c r="D4790" s="6"/>
      <c r="E4790" s="6"/>
      <c r="F4790" s="6" t="s">
        <v>96</v>
      </c>
      <c r="G4790" s="6"/>
      <c r="H4790" s="6" t="b">
        <v>0</v>
      </c>
      <c r="I4790" s="6" t="b">
        <v>0</v>
      </c>
      <c r="J4790" s="6" t="b">
        <v>0</v>
      </c>
      <c r="K4790" s="106"/>
      <c r="L4790" s="43"/>
      <c r="M4790" s="24"/>
      <c r="N4790" s="6"/>
      <c r="O4790" s="6" t="b">
        <v>0</v>
      </c>
      <c r="P4790" s="6"/>
      <c r="Q4790" s="6"/>
      <c r="R4790" s="6"/>
      <c r="S4790" s="6"/>
      <c r="T4790" s="6"/>
      <c r="U4790" s="6"/>
      <c r="V4790" s="6"/>
      <c r="W4790" s="6"/>
      <c r="X4790" s="6"/>
      <c r="Y4790" s="6"/>
      <c r="Z4790" s="43"/>
      <c r="AA4790" s="43"/>
      <c r="AB4790" s="43" t="s">
        <v>339</v>
      </c>
      <c r="AC4790" s="6" t="s">
        <v>339</v>
      </c>
      <c r="AD4790" s="6"/>
      <c r="AE4790" s="6"/>
      <c r="AF4790" s="6"/>
      <c r="AG4790" s="6"/>
      <c r="AH4790" s="6"/>
      <c r="AI4790" s="6"/>
      <c r="AJ4790" s="6"/>
      <c r="AK4790" s="6"/>
      <c r="AL4790" s="6"/>
      <c r="AM4790" s="6"/>
      <c r="AN4790" s="6"/>
      <c r="AO4790" s="6"/>
      <c r="AP4790" s="6"/>
      <c r="AQ4790" s="6"/>
      <c r="AR4790" s="6"/>
    </row>
    <row r="4791">
      <c r="A4791" s="6"/>
      <c r="B4791" s="6"/>
      <c r="C4791" s="6"/>
      <c r="D4791" s="6"/>
      <c r="E4791" s="6"/>
      <c r="F4791" s="6" t="s">
        <v>96</v>
      </c>
      <c r="G4791" s="6"/>
      <c r="H4791" s="6" t="b">
        <v>0</v>
      </c>
      <c r="I4791" s="6" t="b">
        <v>0</v>
      </c>
      <c r="J4791" s="6" t="b">
        <v>0</v>
      </c>
      <c r="K4791" s="106"/>
      <c r="L4791" s="43"/>
      <c r="M4791" s="24"/>
      <c r="N4791" s="6"/>
      <c r="O4791" s="6" t="b">
        <v>0</v>
      </c>
      <c r="P4791" s="6"/>
      <c r="Q4791" s="6"/>
      <c r="R4791" s="6"/>
      <c r="S4791" s="6"/>
      <c r="T4791" s="6"/>
      <c r="U4791" s="6"/>
      <c r="V4791" s="6"/>
      <c r="W4791" s="6"/>
      <c r="X4791" s="6"/>
      <c r="Y4791" s="6"/>
      <c r="Z4791" s="43"/>
      <c r="AA4791" s="43"/>
      <c r="AB4791" s="43" t="s">
        <v>339</v>
      </c>
      <c r="AC4791" s="6" t="s">
        <v>339</v>
      </c>
      <c r="AD4791" s="6"/>
      <c r="AE4791" s="6"/>
      <c r="AF4791" s="6"/>
      <c r="AG4791" s="6"/>
      <c r="AH4791" s="6"/>
      <c r="AI4791" s="6"/>
      <c r="AJ4791" s="6"/>
      <c r="AK4791" s="6"/>
      <c r="AL4791" s="6"/>
      <c r="AM4791" s="6"/>
      <c r="AN4791" s="6"/>
      <c r="AO4791" s="6"/>
      <c r="AP4791" s="6"/>
      <c r="AQ4791" s="6"/>
      <c r="AR4791" s="6"/>
    </row>
    <row r="4792">
      <c r="A4792" s="6"/>
      <c r="B4792" s="6"/>
      <c r="C4792" s="6"/>
      <c r="D4792" s="6"/>
      <c r="E4792" s="6"/>
      <c r="F4792" s="6" t="s">
        <v>96</v>
      </c>
      <c r="G4792" s="6"/>
      <c r="H4792" s="6" t="b">
        <v>0</v>
      </c>
      <c r="I4792" s="6" t="b">
        <v>0</v>
      </c>
      <c r="J4792" s="6" t="b">
        <v>0</v>
      </c>
      <c r="K4792" s="106"/>
      <c r="L4792" s="43"/>
      <c r="M4792" s="24"/>
      <c r="N4792" s="6"/>
      <c r="O4792" s="6" t="b">
        <v>0</v>
      </c>
      <c r="P4792" s="6"/>
      <c r="Q4792" s="6"/>
      <c r="R4792" s="6"/>
      <c r="S4792" s="6"/>
      <c r="T4792" s="6"/>
      <c r="U4792" s="6"/>
      <c r="V4792" s="6"/>
      <c r="W4792" s="6"/>
      <c r="X4792" s="6"/>
      <c r="Y4792" s="6"/>
      <c r="Z4792" s="43"/>
      <c r="AA4792" s="43"/>
      <c r="AB4792" s="43" t="s">
        <v>339</v>
      </c>
      <c r="AC4792" s="6" t="s">
        <v>339</v>
      </c>
      <c r="AD4792" s="6"/>
      <c r="AE4792" s="6"/>
      <c r="AF4792" s="6"/>
      <c r="AG4792" s="6"/>
      <c r="AH4792" s="6"/>
      <c r="AI4792" s="6"/>
      <c r="AJ4792" s="6"/>
      <c r="AK4792" s="6"/>
      <c r="AL4792" s="6"/>
      <c r="AM4792" s="6"/>
      <c r="AN4792" s="6"/>
      <c r="AO4792" s="6"/>
      <c r="AP4792" s="6"/>
      <c r="AQ4792" s="6"/>
      <c r="AR4792" s="6"/>
    </row>
    <row r="4793">
      <c r="A4793" s="6"/>
      <c r="B4793" s="6"/>
      <c r="C4793" s="6"/>
      <c r="D4793" s="6"/>
      <c r="E4793" s="6"/>
      <c r="F4793" s="6" t="s">
        <v>96</v>
      </c>
      <c r="G4793" s="6"/>
      <c r="H4793" s="6" t="b">
        <v>0</v>
      </c>
      <c r="I4793" s="6" t="b">
        <v>0</v>
      </c>
      <c r="J4793" s="6" t="b">
        <v>0</v>
      </c>
      <c r="K4793" s="106"/>
      <c r="L4793" s="43"/>
      <c r="M4793" s="24"/>
      <c r="N4793" s="6"/>
      <c r="O4793" s="6" t="b">
        <v>0</v>
      </c>
      <c r="P4793" s="6"/>
      <c r="Q4793" s="6"/>
      <c r="R4793" s="6"/>
      <c r="S4793" s="6"/>
      <c r="T4793" s="6"/>
      <c r="U4793" s="6"/>
      <c r="V4793" s="6"/>
      <c r="W4793" s="6"/>
      <c r="X4793" s="6"/>
      <c r="Y4793" s="6"/>
      <c r="Z4793" s="43"/>
      <c r="AA4793" s="43"/>
      <c r="AB4793" s="43" t="s">
        <v>339</v>
      </c>
      <c r="AC4793" s="6" t="s">
        <v>339</v>
      </c>
      <c r="AD4793" s="6"/>
      <c r="AE4793" s="6"/>
      <c r="AF4793" s="6"/>
      <c r="AG4793" s="6"/>
      <c r="AH4793" s="6"/>
      <c r="AI4793" s="6"/>
      <c r="AJ4793" s="6"/>
      <c r="AK4793" s="6"/>
      <c r="AL4793" s="6"/>
      <c r="AM4793" s="6"/>
      <c r="AN4793" s="6"/>
      <c r="AO4793" s="6"/>
      <c r="AP4793" s="6"/>
      <c r="AQ4793" s="6"/>
      <c r="AR4793" s="6"/>
    </row>
    <row r="4794">
      <c r="A4794" s="6"/>
      <c r="B4794" s="6"/>
      <c r="C4794" s="6"/>
      <c r="D4794" s="6"/>
      <c r="E4794" s="6"/>
      <c r="F4794" s="6" t="s">
        <v>96</v>
      </c>
      <c r="G4794" s="6"/>
      <c r="H4794" s="6" t="b">
        <v>0</v>
      </c>
      <c r="I4794" s="6" t="b">
        <v>0</v>
      </c>
      <c r="J4794" s="6" t="b">
        <v>0</v>
      </c>
      <c r="K4794" s="106"/>
      <c r="L4794" s="43"/>
      <c r="M4794" s="24"/>
      <c r="N4794" s="6"/>
      <c r="O4794" s="6" t="b">
        <v>0</v>
      </c>
      <c r="P4794" s="6"/>
      <c r="Q4794" s="6"/>
      <c r="R4794" s="6"/>
      <c r="S4794" s="6"/>
      <c r="T4794" s="6"/>
      <c r="U4794" s="6"/>
      <c r="V4794" s="6"/>
      <c r="W4794" s="6"/>
      <c r="X4794" s="6"/>
      <c r="Y4794" s="6"/>
      <c r="Z4794" s="43"/>
      <c r="AA4794" s="43"/>
      <c r="AB4794" s="43" t="s">
        <v>339</v>
      </c>
      <c r="AC4794" s="6" t="s">
        <v>339</v>
      </c>
      <c r="AD4794" s="6"/>
      <c r="AE4794" s="6"/>
      <c r="AF4794" s="6"/>
      <c r="AG4794" s="6"/>
      <c r="AH4794" s="6"/>
      <c r="AI4794" s="6"/>
      <c r="AJ4794" s="6"/>
      <c r="AK4794" s="6"/>
      <c r="AL4794" s="6"/>
      <c r="AM4794" s="6"/>
      <c r="AN4794" s="6"/>
      <c r="AO4794" s="6"/>
      <c r="AP4794" s="6"/>
      <c r="AQ4794" s="6"/>
      <c r="AR4794" s="6"/>
    </row>
    <row r="4795">
      <c r="A4795" s="6"/>
      <c r="B4795" s="6"/>
      <c r="C4795" s="6"/>
      <c r="D4795" s="6"/>
      <c r="E4795" s="6"/>
      <c r="F4795" s="6" t="s">
        <v>96</v>
      </c>
      <c r="G4795" s="6"/>
      <c r="H4795" s="6" t="b">
        <v>0</v>
      </c>
      <c r="I4795" s="6" t="b">
        <v>0</v>
      </c>
      <c r="J4795" s="6" t="b">
        <v>0</v>
      </c>
      <c r="K4795" s="106"/>
      <c r="L4795" s="43"/>
      <c r="M4795" s="24"/>
      <c r="N4795" s="6"/>
      <c r="O4795" s="6" t="b">
        <v>0</v>
      </c>
      <c r="P4795" s="6"/>
      <c r="Q4795" s="6"/>
      <c r="R4795" s="6"/>
      <c r="S4795" s="6"/>
      <c r="T4795" s="6"/>
      <c r="U4795" s="6"/>
      <c r="V4795" s="6"/>
      <c r="W4795" s="6"/>
      <c r="X4795" s="6"/>
      <c r="Y4795" s="6"/>
      <c r="Z4795" s="43"/>
      <c r="AA4795" s="43"/>
      <c r="AB4795" s="43" t="s">
        <v>339</v>
      </c>
      <c r="AC4795" s="6" t="s">
        <v>339</v>
      </c>
      <c r="AD4795" s="6"/>
      <c r="AE4795" s="6"/>
      <c r="AF4795" s="6"/>
      <c r="AG4795" s="6"/>
      <c r="AH4795" s="6"/>
      <c r="AI4795" s="6"/>
      <c r="AJ4795" s="6"/>
      <c r="AK4795" s="6"/>
      <c r="AL4795" s="6"/>
      <c r="AM4795" s="6"/>
      <c r="AN4795" s="6"/>
      <c r="AO4795" s="6"/>
      <c r="AP4795" s="6"/>
      <c r="AQ4795" s="6"/>
      <c r="AR4795" s="6"/>
    </row>
    <row r="4796">
      <c r="A4796" s="6"/>
      <c r="B4796" s="6"/>
      <c r="C4796" s="6"/>
      <c r="D4796" s="6"/>
      <c r="E4796" s="6"/>
      <c r="F4796" s="6" t="s">
        <v>96</v>
      </c>
      <c r="G4796" s="6"/>
      <c r="H4796" s="6" t="b">
        <v>0</v>
      </c>
      <c r="I4796" s="6" t="b">
        <v>0</v>
      </c>
      <c r="J4796" s="6" t="b">
        <v>0</v>
      </c>
      <c r="K4796" s="106"/>
      <c r="L4796" s="43"/>
      <c r="M4796" s="24"/>
      <c r="N4796" s="6"/>
      <c r="O4796" s="6" t="b">
        <v>0</v>
      </c>
      <c r="P4796" s="6"/>
      <c r="Q4796" s="6"/>
      <c r="R4796" s="6"/>
      <c r="S4796" s="6"/>
      <c r="T4796" s="6"/>
      <c r="U4796" s="6"/>
      <c r="V4796" s="6"/>
      <c r="W4796" s="6"/>
      <c r="X4796" s="6"/>
      <c r="Y4796" s="6"/>
      <c r="Z4796" s="43"/>
      <c r="AA4796" s="43"/>
      <c r="AB4796" s="43" t="s">
        <v>339</v>
      </c>
      <c r="AC4796" s="6" t="s">
        <v>339</v>
      </c>
      <c r="AD4796" s="6"/>
      <c r="AE4796" s="6"/>
      <c r="AF4796" s="6"/>
      <c r="AG4796" s="6"/>
      <c r="AH4796" s="6"/>
      <c r="AI4796" s="6"/>
      <c r="AJ4796" s="6"/>
      <c r="AK4796" s="6"/>
      <c r="AL4796" s="6"/>
      <c r="AM4796" s="6"/>
      <c r="AN4796" s="6"/>
      <c r="AO4796" s="6"/>
      <c r="AP4796" s="6"/>
      <c r="AQ4796" s="6"/>
      <c r="AR4796" s="6"/>
    </row>
    <row r="4797">
      <c r="A4797" s="6"/>
      <c r="B4797" s="6"/>
      <c r="C4797" s="6"/>
      <c r="D4797" s="6"/>
      <c r="E4797" s="6"/>
      <c r="F4797" s="6" t="s">
        <v>96</v>
      </c>
      <c r="G4797" s="6"/>
      <c r="H4797" s="6" t="b">
        <v>0</v>
      </c>
      <c r="I4797" s="6" t="b">
        <v>0</v>
      </c>
      <c r="J4797" s="6" t="b">
        <v>0</v>
      </c>
      <c r="K4797" s="106"/>
      <c r="L4797" s="43"/>
      <c r="M4797" s="24"/>
      <c r="N4797" s="6"/>
      <c r="O4797" s="6" t="b">
        <v>0</v>
      </c>
      <c r="P4797" s="6"/>
      <c r="Q4797" s="6"/>
      <c r="R4797" s="6"/>
      <c r="S4797" s="6"/>
      <c r="T4797" s="6"/>
      <c r="U4797" s="6"/>
      <c r="V4797" s="6"/>
      <c r="W4797" s="6"/>
      <c r="X4797" s="6"/>
      <c r="Y4797" s="6"/>
      <c r="Z4797" s="43"/>
      <c r="AA4797" s="43"/>
      <c r="AB4797" s="43" t="s">
        <v>339</v>
      </c>
      <c r="AC4797" s="6" t="s">
        <v>339</v>
      </c>
      <c r="AD4797" s="6"/>
      <c r="AE4797" s="6"/>
      <c r="AF4797" s="6"/>
      <c r="AG4797" s="6"/>
      <c r="AH4797" s="6"/>
      <c r="AI4797" s="6"/>
      <c r="AJ4797" s="6"/>
      <c r="AK4797" s="6"/>
      <c r="AL4797" s="6"/>
      <c r="AM4797" s="6"/>
      <c r="AN4797" s="6"/>
      <c r="AO4797" s="6"/>
      <c r="AP4797" s="6"/>
      <c r="AQ4797" s="6"/>
      <c r="AR4797" s="6"/>
    </row>
    <row r="4798">
      <c r="A4798" s="6"/>
      <c r="B4798" s="6"/>
      <c r="C4798" s="6"/>
      <c r="D4798" s="6"/>
      <c r="E4798" s="6"/>
      <c r="F4798" s="6" t="s">
        <v>96</v>
      </c>
      <c r="G4798" s="6"/>
      <c r="H4798" s="6" t="b">
        <v>0</v>
      </c>
      <c r="I4798" s="6" t="b">
        <v>0</v>
      </c>
      <c r="J4798" s="6" t="b">
        <v>0</v>
      </c>
      <c r="K4798" s="106"/>
      <c r="L4798" s="43"/>
      <c r="M4798" s="24"/>
      <c r="N4798" s="6"/>
      <c r="O4798" s="6" t="b">
        <v>0</v>
      </c>
      <c r="P4798" s="6"/>
      <c r="Q4798" s="6"/>
      <c r="R4798" s="6"/>
      <c r="S4798" s="6"/>
      <c r="T4798" s="6"/>
      <c r="U4798" s="6"/>
      <c r="V4798" s="6"/>
      <c r="W4798" s="6"/>
      <c r="X4798" s="6"/>
      <c r="Y4798" s="6"/>
      <c r="Z4798" s="43"/>
      <c r="AA4798" s="43"/>
      <c r="AB4798" s="43" t="s">
        <v>339</v>
      </c>
      <c r="AC4798" s="6" t="s">
        <v>339</v>
      </c>
      <c r="AD4798" s="6"/>
      <c r="AE4798" s="6"/>
      <c r="AF4798" s="6"/>
      <c r="AG4798" s="6"/>
      <c r="AH4798" s="6"/>
      <c r="AI4798" s="6"/>
      <c r="AJ4798" s="6"/>
      <c r="AK4798" s="6"/>
      <c r="AL4798" s="6"/>
      <c r="AM4798" s="6"/>
      <c r="AN4798" s="6"/>
      <c r="AO4798" s="6"/>
      <c r="AP4798" s="6"/>
      <c r="AQ4798" s="6"/>
      <c r="AR4798" s="6"/>
    </row>
    <row r="4799">
      <c r="A4799" s="6"/>
      <c r="B4799" s="6"/>
      <c r="C4799" s="6"/>
      <c r="D4799" s="6"/>
      <c r="E4799" s="6"/>
      <c r="F4799" s="6" t="s">
        <v>96</v>
      </c>
      <c r="G4799" s="6"/>
      <c r="H4799" s="6" t="b">
        <v>0</v>
      </c>
      <c r="I4799" s="6" t="b">
        <v>0</v>
      </c>
      <c r="J4799" s="6" t="b">
        <v>0</v>
      </c>
      <c r="K4799" s="106"/>
      <c r="L4799" s="43"/>
      <c r="M4799" s="24"/>
      <c r="N4799" s="6"/>
      <c r="O4799" s="6" t="b">
        <v>0</v>
      </c>
      <c r="P4799" s="6"/>
      <c r="Q4799" s="6"/>
      <c r="R4799" s="6"/>
      <c r="S4799" s="6"/>
      <c r="T4799" s="6"/>
      <c r="U4799" s="6"/>
      <c r="V4799" s="6"/>
      <c r="W4799" s="6"/>
      <c r="X4799" s="6"/>
      <c r="Y4799" s="6"/>
      <c r="Z4799" s="43"/>
      <c r="AA4799" s="43"/>
      <c r="AB4799" s="43" t="s">
        <v>339</v>
      </c>
      <c r="AC4799" s="6" t="s">
        <v>339</v>
      </c>
      <c r="AD4799" s="6"/>
      <c r="AE4799" s="6"/>
      <c r="AF4799" s="6"/>
      <c r="AG4799" s="6"/>
      <c r="AH4799" s="6"/>
      <c r="AI4799" s="6"/>
      <c r="AJ4799" s="6"/>
      <c r="AK4799" s="6"/>
      <c r="AL4799" s="6"/>
      <c r="AM4799" s="6"/>
      <c r="AN4799" s="6"/>
      <c r="AO4799" s="6"/>
      <c r="AP4799" s="6"/>
      <c r="AQ4799" s="6"/>
      <c r="AR4799" s="6"/>
    </row>
    <row r="4800">
      <c r="A4800" s="6"/>
      <c r="B4800" s="6"/>
      <c r="C4800" s="6"/>
      <c r="D4800" s="6"/>
      <c r="E4800" s="6"/>
      <c r="F4800" s="6" t="s">
        <v>96</v>
      </c>
      <c r="G4800" s="6"/>
      <c r="H4800" s="6" t="b">
        <v>0</v>
      </c>
      <c r="I4800" s="6" t="b">
        <v>0</v>
      </c>
      <c r="J4800" s="6" t="b">
        <v>0</v>
      </c>
      <c r="K4800" s="106"/>
      <c r="L4800" s="43"/>
      <c r="M4800" s="24"/>
      <c r="N4800" s="6"/>
      <c r="O4800" s="6" t="b">
        <v>0</v>
      </c>
      <c r="P4800" s="6"/>
      <c r="Q4800" s="6"/>
      <c r="R4800" s="6"/>
      <c r="S4800" s="6"/>
      <c r="T4800" s="6"/>
      <c r="U4800" s="6"/>
      <c r="V4800" s="6"/>
      <c r="W4800" s="6"/>
      <c r="X4800" s="6"/>
      <c r="Y4800" s="6"/>
      <c r="Z4800" s="43"/>
      <c r="AA4800" s="43"/>
      <c r="AB4800" s="43" t="s">
        <v>339</v>
      </c>
      <c r="AC4800" s="6" t="s">
        <v>339</v>
      </c>
      <c r="AD4800" s="6"/>
      <c r="AE4800" s="6"/>
      <c r="AF4800" s="6"/>
      <c r="AG4800" s="6"/>
      <c r="AH4800" s="6"/>
      <c r="AI4800" s="6"/>
      <c r="AJ4800" s="6"/>
      <c r="AK4800" s="6"/>
      <c r="AL4800" s="6"/>
      <c r="AM4800" s="6"/>
      <c r="AN4800" s="6"/>
      <c r="AO4800" s="6"/>
      <c r="AP4800" s="6"/>
      <c r="AQ4800" s="6"/>
      <c r="AR4800" s="6"/>
    </row>
    <row r="4801">
      <c r="A4801" s="6"/>
      <c r="B4801" s="6"/>
      <c r="C4801" s="6"/>
      <c r="D4801" s="6"/>
      <c r="E4801" s="6"/>
      <c r="F4801" s="6" t="s">
        <v>96</v>
      </c>
      <c r="G4801" s="6"/>
      <c r="H4801" s="6" t="b">
        <v>0</v>
      </c>
      <c r="I4801" s="6" t="b">
        <v>0</v>
      </c>
      <c r="J4801" s="6" t="b">
        <v>0</v>
      </c>
      <c r="K4801" s="106"/>
      <c r="L4801" s="43"/>
      <c r="M4801" s="24"/>
      <c r="N4801" s="6"/>
      <c r="O4801" s="6" t="b">
        <v>0</v>
      </c>
      <c r="P4801" s="6"/>
      <c r="Q4801" s="6"/>
      <c r="R4801" s="6"/>
      <c r="S4801" s="6"/>
      <c r="T4801" s="6"/>
      <c r="U4801" s="6"/>
      <c r="V4801" s="6"/>
      <c r="W4801" s="6"/>
      <c r="X4801" s="6"/>
      <c r="Y4801" s="6"/>
      <c r="Z4801" s="43"/>
      <c r="AA4801" s="43"/>
      <c r="AB4801" s="43" t="s">
        <v>339</v>
      </c>
      <c r="AC4801" s="6" t="s">
        <v>339</v>
      </c>
      <c r="AD4801" s="6"/>
      <c r="AE4801" s="6"/>
      <c r="AF4801" s="6"/>
      <c r="AG4801" s="6"/>
      <c r="AH4801" s="6"/>
      <c r="AI4801" s="6"/>
      <c r="AJ4801" s="6"/>
      <c r="AK4801" s="6"/>
      <c r="AL4801" s="6"/>
      <c r="AM4801" s="6"/>
      <c r="AN4801" s="6"/>
      <c r="AO4801" s="6"/>
      <c r="AP4801" s="6"/>
      <c r="AQ4801" s="6"/>
      <c r="AR4801" s="6"/>
    </row>
    <row r="4802">
      <c r="A4802" s="6"/>
      <c r="B4802" s="6"/>
      <c r="C4802" s="6"/>
      <c r="D4802" s="6"/>
      <c r="E4802" s="6"/>
      <c r="F4802" s="6" t="s">
        <v>96</v>
      </c>
      <c r="G4802" s="6"/>
      <c r="H4802" s="6" t="b">
        <v>0</v>
      </c>
      <c r="I4802" s="6" t="b">
        <v>0</v>
      </c>
      <c r="J4802" s="6" t="b">
        <v>0</v>
      </c>
      <c r="K4802" s="106"/>
      <c r="L4802" s="43"/>
      <c r="M4802" s="24"/>
      <c r="N4802" s="6"/>
      <c r="O4802" s="6" t="b">
        <v>0</v>
      </c>
      <c r="P4802" s="6"/>
      <c r="Q4802" s="6"/>
      <c r="R4802" s="6"/>
      <c r="S4802" s="6"/>
      <c r="T4802" s="6"/>
      <c r="U4802" s="6"/>
      <c r="V4802" s="6"/>
      <c r="W4802" s="6"/>
      <c r="X4802" s="6"/>
      <c r="Y4802" s="6"/>
      <c r="Z4802" s="43"/>
      <c r="AA4802" s="43"/>
      <c r="AB4802" s="43" t="s">
        <v>339</v>
      </c>
      <c r="AC4802" s="6" t="s">
        <v>339</v>
      </c>
      <c r="AD4802" s="6"/>
      <c r="AE4802" s="6"/>
      <c r="AF4802" s="6"/>
      <c r="AG4802" s="6"/>
      <c r="AH4802" s="6"/>
      <c r="AI4802" s="6"/>
      <c r="AJ4802" s="6"/>
      <c r="AK4802" s="6"/>
      <c r="AL4802" s="6"/>
      <c r="AM4802" s="6"/>
      <c r="AN4802" s="6"/>
      <c r="AO4802" s="6"/>
      <c r="AP4802" s="6"/>
      <c r="AQ4802" s="6"/>
      <c r="AR4802" s="6"/>
    </row>
    <row r="4803">
      <c r="A4803" s="6"/>
      <c r="B4803" s="6"/>
      <c r="C4803" s="6"/>
      <c r="D4803" s="6"/>
      <c r="E4803" s="6"/>
      <c r="F4803" s="6" t="s">
        <v>96</v>
      </c>
      <c r="G4803" s="6"/>
      <c r="H4803" s="6" t="b">
        <v>0</v>
      </c>
      <c r="I4803" s="6" t="b">
        <v>0</v>
      </c>
      <c r="J4803" s="6" t="b">
        <v>0</v>
      </c>
      <c r="K4803" s="106"/>
      <c r="L4803" s="43"/>
      <c r="M4803" s="24"/>
      <c r="N4803" s="6"/>
      <c r="O4803" s="6" t="b">
        <v>0</v>
      </c>
      <c r="P4803" s="6"/>
      <c r="Q4803" s="6"/>
      <c r="R4803" s="6"/>
      <c r="S4803" s="6"/>
      <c r="T4803" s="6"/>
      <c r="U4803" s="6"/>
      <c r="V4803" s="6"/>
      <c r="W4803" s="6"/>
      <c r="X4803" s="6"/>
      <c r="Y4803" s="6"/>
      <c r="Z4803" s="43"/>
      <c r="AA4803" s="43"/>
      <c r="AB4803" s="43" t="s">
        <v>339</v>
      </c>
      <c r="AC4803" s="6" t="s">
        <v>339</v>
      </c>
      <c r="AD4803" s="6"/>
      <c r="AE4803" s="6"/>
      <c r="AF4803" s="6"/>
      <c r="AG4803" s="6"/>
      <c r="AH4803" s="6"/>
      <c r="AI4803" s="6"/>
      <c r="AJ4803" s="6"/>
      <c r="AK4803" s="6"/>
      <c r="AL4803" s="6"/>
      <c r="AM4803" s="6"/>
      <c r="AN4803" s="6"/>
      <c r="AO4803" s="6"/>
      <c r="AP4803" s="6"/>
      <c r="AQ4803" s="6"/>
      <c r="AR4803" s="6"/>
    </row>
    <row r="4804">
      <c r="A4804" s="6"/>
      <c r="B4804" s="6"/>
      <c r="C4804" s="6"/>
      <c r="D4804" s="6"/>
      <c r="E4804" s="6"/>
      <c r="F4804" s="6" t="s">
        <v>96</v>
      </c>
      <c r="G4804" s="6"/>
      <c r="H4804" s="6" t="b">
        <v>0</v>
      </c>
      <c r="I4804" s="6" t="b">
        <v>0</v>
      </c>
      <c r="J4804" s="6" t="b">
        <v>0</v>
      </c>
      <c r="K4804" s="106"/>
      <c r="L4804" s="43"/>
      <c r="M4804" s="24"/>
      <c r="N4804" s="6"/>
      <c r="O4804" s="6" t="b">
        <v>0</v>
      </c>
      <c r="P4804" s="6"/>
      <c r="Q4804" s="6"/>
      <c r="R4804" s="6"/>
      <c r="S4804" s="6"/>
      <c r="T4804" s="6"/>
      <c r="U4804" s="6"/>
      <c r="V4804" s="6"/>
      <c r="W4804" s="6"/>
      <c r="X4804" s="6"/>
      <c r="Y4804" s="6"/>
      <c r="Z4804" s="43"/>
      <c r="AA4804" s="43"/>
      <c r="AB4804" s="43" t="s">
        <v>339</v>
      </c>
      <c r="AC4804" s="6" t="s">
        <v>339</v>
      </c>
      <c r="AD4804" s="6"/>
      <c r="AE4804" s="6"/>
      <c r="AF4804" s="6"/>
      <c r="AG4804" s="6"/>
      <c r="AH4804" s="6"/>
      <c r="AI4804" s="6"/>
      <c r="AJ4804" s="6"/>
      <c r="AK4804" s="6"/>
      <c r="AL4804" s="6"/>
      <c r="AM4804" s="6"/>
      <c r="AN4804" s="6"/>
      <c r="AO4804" s="6"/>
      <c r="AP4804" s="6"/>
      <c r="AQ4804" s="6"/>
      <c r="AR4804" s="6"/>
    </row>
    <row r="4805">
      <c r="A4805" s="6"/>
      <c r="B4805" s="6"/>
      <c r="C4805" s="6"/>
      <c r="D4805" s="6"/>
      <c r="E4805" s="6"/>
      <c r="F4805" s="6" t="s">
        <v>96</v>
      </c>
      <c r="G4805" s="6"/>
      <c r="H4805" s="6" t="b">
        <v>0</v>
      </c>
      <c r="I4805" s="6" t="b">
        <v>0</v>
      </c>
      <c r="J4805" s="6" t="b">
        <v>0</v>
      </c>
      <c r="K4805" s="106"/>
      <c r="L4805" s="43"/>
      <c r="M4805" s="24"/>
      <c r="N4805" s="6"/>
      <c r="O4805" s="6" t="b">
        <v>0</v>
      </c>
      <c r="P4805" s="6"/>
      <c r="Q4805" s="6"/>
      <c r="R4805" s="6"/>
      <c r="S4805" s="6"/>
      <c r="T4805" s="6"/>
      <c r="U4805" s="6"/>
      <c r="V4805" s="6"/>
      <c r="W4805" s="6"/>
      <c r="X4805" s="6"/>
      <c r="Y4805" s="6"/>
      <c r="Z4805" s="43"/>
      <c r="AA4805" s="43"/>
      <c r="AB4805" s="43" t="s">
        <v>339</v>
      </c>
      <c r="AC4805" s="6" t="s">
        <v>339</v>
      </c>
      <c r="AD4805" s="6"/>
      <c r="AE4805" s="6"/>
      <c r="AF4805" s="6"/>
      <c r="AG4805" s="6"/>
      <c r="AH4805" s="6"/>
      <c r="AI4805" s="6"/>
      <c r="AJ4805" s="6"/>
      <c r="AK4805" s="6"/>
      <c r="AL4805" s="6"/>
      <c r="AM4805" s="6"/>
      <c r="AN4805" s="6"/>
      <c r="AO4805" s="6"/>
      <c r="AP4805" s="6"/>
      <c r="AQ4805" s="6"/>
      <c r="AR4805" s="6"/>
    </row>
    <row r="4806">
      <c r="A4806" s="6"/>
      <c r="B4806" s="6"/>
      <c r="C4806" s="6"/>
      <c r="D4806" s="6"/>
      <c r="E4806" s="6"/>
      <c r="F4806" s="6" t="s">
        <v>96</v>
      </c>
      <c r="G4806" s="6"/>
      <c r="H4806" s="6" t="b">
        <v>0</v>
      </c>
      <c r="I4806" s="6" t="b">
        <v>0</v>
      </c>
      <c r="J4806" s="6" t="b">
        <v>0</v>
      </c>
      <c r="K4806" s="106"/>
      <c r="L4806" s="43"/>
      <c r="M4806" s="24"/>
      <c r="N4806" s="6"/>
      <c r="O4806" s="6" t="b">
        <v>0</v>
      </c>
      <c r="P4806" s="6"/>
      <c r="Q4806" s="6"/>
      <c r="R4806" s="6"/>
      <c r="S4806" s="6"/>
      <c r="T4806" s="6"/>
      <c r="U4806" s="6"/>
      <c r="V4806" s="6"/>
      <c r="W4806" s="6"/>
      <c r="X4806" s="6"/>
      <c r="Y4806" s="6"/>
      <c r="Z4806" s="43"/>
      <c r="AA4806" s="43"/>
      <c r="AB4806" s="43" t="s">
        <v>339</v>
      </c>
      <c r="AC4806" s="6" t="s">
        <v>339</v>
      </c>
      <c r="AD4806" s="6"/>
      <c r="AE4806" s="6"/>
      <c r="AF4806" s="6"/>
      <c r="AG4806" s="6"/>
      <c r="AH4806" s="6"/>
      <c r="AI4806" s="6"/>
      <c r="AJ4806" s="6"/>
      <c r="AK4806" s="6"/>
      <c r="AL4806" s="6"/>
      <c r="AM4806" s="6"/>
      <c r="AN4806" s="6"/>
      <c r="AO4806" s="6"/>
      <c r="AP4806" s="6"/>
      <c r="AQ4806" s="6"/>
      <c r="AR4806" s="6"/>
    </row>
    <row r="4807">
      <c r="A4807" s="6"/>
      <c r="B4807" s="6"/>
      <c r="C4807" s="6"/>
      <c r="D4807" s="6"/>
      <c r="E4807" s="6"/>
      <c r="F4807" s="6" t="s">
        <v>96</v>
      </c>
      <c r="G4807" s="6"/>
      <c r="H4807" s="6" t="b">
        <v>0</v>
      </c>
      <c r="I4807" s="6" t="b">
        <v>0</v>
      </c>
      <c r="J4807" s="6" t="b">
        <v>0</v>
      </c>
      <c r="K4807" s="106"/>
      <c r="L4807" s="43"/>
      <c r="M4807" s="24"/>
      <c r="N4807" s="6"/>
      <c r="O4807" s="6" t="b">
        <v>0</v>
      </c>
      <c r="P4807" s="6"/>
      <c r="Q4807" s="6"/>
      <c r="R4807" s="6"/>
      <c r="S4807" s="6"/>
      <c r="T4807" s="6"/>
      <c r="U4807" s="6"/>
      <c r="V4807" s="6"/>
      <c r="W4807" s="6"/>
      <c r="X4807" s="6"/>
      <c r="Y4807" s="6"/>
      <c r="Z4807" s="43"/>
      <c r="AA4807" s="43"/>
      <c r="AB4807" s="43" t="s">
        <v>339</v>
      </c>
      <c r="AC4807" s="6" t="s">
        <v>339</v>
      </c>
      <c r="AD4807" s="6"/>
      <c r="AE4807" s="6"/>
      <c r="AF4807" s="6"/>
      <c r="AG4807" s="6"/>
      <c r="AH4807" s="6"/>
      <c r="AI4807" s="6"/>
      <c r="AJ4807" s="6"/>
      <c r="AK4807" s="6"/>
      <c r="AL4807" s="6"/>
      <c r="AM4807" s="6"/>
      <c r="AN4807" s="6"/>
      <c r="AO4807" s="6"/>
      <c r="AP4807" s="6"/>
      <c r="AQ4807" s="6"/>
      <c r="AR4807" s="6"/>
    </row>
    <row r="4808">
      <c r="A4808" s="6"/>
      <c r="B4808" s="6"/>
      <c r="C4808" s="6"/>
      <c r="D4808" s="6"/>
      <c r="E4808" s="6"/>
      <c r="F4808" s="6" t="s">
        <v>96</v>
      </c>
      <c r="G4808" s="6"/>
      <c r="H4808" s="6" t="b">
        <v>0</v>
      </c>
      <c r="I4808" s="6" t="b">
        <v>0</v>
      </c>
      <c r="J4808" s="6" t="b">
        <v>0</v>
      </c>
      <c r="K4808" s="106"/>
      <c r="L4808" s="43"/>
      <c r="M4808" s="24"/>
      <c r="N4808" s="6"/>
      <c r="O4808" s="6" t="b">
        <v>0</v>
      </c>
      <c r="P4808" s="6"/>
      <c r="Q4808" s="6"/>
      <c r="R4808" s="6"/>
      <c r="S4808" s="6"/>
      <c r="T4808" s="6"/>
      <c r="U4808" s="6"/>
      <c r="V4808" s="6"/>
      <c r="W4808" s="6"/>
      <c r="X4808" s="6"/>
      <c r="Y4808" s="6"/>
      <c r="Z4808" s="43"/>
      <c r="AA4808" s="43"/>
      <c r="AB4808" s="43" t="s">
        <v>339</v>
      </c>
      <c r="AC4808" s="6" t="s">
        <v>339</v>
      </c>
      <c r="AD4808" s="6"/>
      <c r="AE4808" s="6"/>
      <c r="AF4808" s="6"/>
      <c r="AG4808" s="6"/>
      <c r="AH4808" s="6"/>
      <c r="AI4808" s="6"/>
      <c r="AJ4808" s="6"/>
      <c r="AK4808" s="6"/>
      <c r="AL4808" s="6"/>
      <c r="AM4808" s="6"/>
      <c r="AN4808" s="6"/>
      <c r="AO4808" s="6"/>
      <c r="AP4808" s="6"/>
      <c r="AQ4808" s="6"/>
      <c r="AR4808" s="6"/>
    </row>
    <row r="4809">
      <c r="A4809" s="6"/>
      <c r="B4809" s="6"/>
      <c r="C4809" s="6"/>
      <c r="D4809" s="6"/>
      <c r="E4809" s="6"/>
      <c r="F4809" s="6" t="s">
        <v>96</v>
      </c>
      <c r="G4809" s="6"/>
      <c r="H4809" s="6" t="b">
        <v>0</v>
      </c>
      <c r="I4809" s="6" t="b">
        <v>0</v>
      </c>
      <c r="J4809" s="6" t="b">
        <v>0</v>
      </c>
      <c r="K4809" s="106"/>
      <c r="L4809" s="43"/>
      <c r="M4809" s="24"/>
      <c r="N4809" s="6"/>
      <c r="O4809" s="6" t="b">
        <v>0</v>
      </c>
      <c r="P4809" s="6"/>
      <c r="Q4809" s="6"/>
      <c r="R4809" s="6"/>
      <c r="S4809" s="6"/>
      <c r="T4809" s="6"/>
      <c r="U4809" s="6"/>
      <c r="V4809" s="6"/>
      <c r="W4809" s="6"/>
      <c r="X4809" s="6"/>
      <c r="Y4809" s="6"/>
      <c r="Z4809" s="43"/>
      <c r="AA4809" s="43"/>
      <c r="AB4809" s="43" t="s">
        <v>339</v>
      </c>
      <c r="AC4809" s="6" t="s">
        <v>339</v>
      </c>
      <c r="AD4809" s="6"/>
      <c r="AE4809" s="6"/>
      <c r="AF4809" s="6"/>
      <c r="AG4809" s="6"/>
      <c r="AH4809" s="6"/>
      <c r="AI4809" s="6"/>
      <c r="AJ4809" s="6"/>
      <c r="AK4809" s="6"/>
      <c r="AL4809" s="6"/>
      <c r="AM4809" s="6"/>
      <c r="AN4809" s="6"/>
      <c r="AO4809" s="6"/>
      <c r="AP4809" s="6"/>
      <c r="AQ4809" s="6"/>
      <c r="AR4809" s="6"/>
    </row>
    <row r="4810">
      <c r="A4810" s="6"/>
      <c r="B4810" s="6"/>
      <c r="C4810" s="6"/>
      <c r="D4810" s="6"/>
      <c r="E4810" s="6"/>
      <c r="F4810" s="6" t="s">
        <v>96</v>
      </c>
      <c r="G4810" s="6"/>
      <c r="H4810" s="6" t="b">
        <v>0</v>
      </c>
      <c r="I4810" s="6" t="b">
        <v>0</v>
      </c>
      <c r="J4810" s="6" t="b">
        <v>0</v>
      </c>
      <c r="K4810" s="106"/>
      <c r="L4810" s="43"/>
      <c r="M4810" s="24"/>
      <c r="N4810" s="6"/>
      <c r="O4810" s="6" t="b">
        <v>0</v>
      </c>
      <c r="P4810" s="6"/>
      <c r="Q4810" s="6"/>
      <c r="R4810" s="6"/>
      <c r="S4810" s="6"/>
      <c r="T4810" s="6"/>
      <c r="U4810" s="6"/>
      <c r="V4810" s="6"/>
      <c r="W4810" s="6"/>
      <c r="X4810" s="6"/>
      <c r="Y4810" s="6"/>
      <c r="Z4810" s="43"/>
      <c r="AA4810" s="43"/>
      <c r="AB4810" s="43" t="s">
        <v>339</v>
      </c>
      <c r="AC4810" s="6" t="s">
        <v>339</v>
      </c>
      <c r="AD4810" s="6"/>
      <c r="AE4810" s="6"/>
      <c r="AF4810" s="6"/>
      <c r="AG4810" s="6"/>
      <c r="AH4810" s="6"/>
      <c r="AI4810" s="6"/>
      <c r="AJ4810" s="6"/>
      <c r="AK4810" s="6"/>
      <c r="AL4810" s="6"/>
      <c r="AM4810" s="6"/>
      <c r="AN4810" s="6"/>
      <c r="AO4810" s="6"/>
      <c r="AP4810" s="6"/>
      <c r="AQ4810" s="6"/>
      <c r="AR4810" s="6"/>
    </row>
    <row r="4811">
      <c r="A4811" s="6"/>
      <c r="B4811" s="6"/>
      <c r="C4811" s="6"/>
      <c r="D4811" s="6"/>
      <c r="E4811" s="6"/>
      <c r="F4811" s="6" t="s">
        <v>96</v>
      </c>
      <c r="G4811" s="6"/>
      <c r="H4811" s="6" t="b">
        <v>0</v>
      </c>
      <c r="I4811" s="6" t="b">
        <v>0</v>
      </c>
      <c r="J4811" s="6" t="b">
        <v>0</v>
      </c>
      <c r="K4811" s="106"/>
      <c r="L4811" s="43"/>
      <c r="M4811" s="24"/>
      <c r="N4811" s="6"/>
      <c r="O4811" s="6" t="b">
        <v>0</v>
      </c>
      <c r="P4811" s="6"/>
      <c r="Q4811" s="6"/>
      <c r="R4811" s="6"/>
      <c r="S4811" s="6"/>
      <c r="T4811" s="6"/>
      <c r="U4811" s="6"/>
      <c r="V4811" s="6"/>
      <c r="W4811" s="6"/>
      <c r="X4811" s="6"/>
      <c r="Y4811" s="6"/>
      <c r="Z4811" s="43"/>
      <c r="AA4811" s="43"/>
      <c r="AB4811" s="43" t="s">
        <v>339</v>
      </c>
      <c r="AC4811" s="6" t="s">
        <v>339</v>
      </c>
      <c r="AD4811" s="6"/>
      <c r="AE4811" s="6"/>
      <c r="AF4811" s="6"/>
      <c r="AG4811" s="6"/>
      <c r="AH4811" s="6"/>
      <c r="AI4811" s="6"/>
      <c r="AJ4811" s="6"/>
      <c r="AK4811" s="6"/>
      <c r="AL4811" s="6"/>
      <c r="AM4811" s="6"/>
      <c r="AN4811" s="6"/>
      <c r="AO4811" s="6"/>
      <c r="AP4811" s="6"/>
      <c r="AQ4811" s="6"/>
      <c r="AR4811" s="6"/>
    </row>
    <row r="4812">
      <c r="A4812" s="6"/>
      <c r="B4812" s="6"/>
      <c r="C4812" s="6"/>
      <c r="D4812" s="6"/>
      <c r="E4812" s="6"/>
      <c r="F4812" s="6" t="s">
        <v>96</v>
      </c>
      <c r="G4812" s="6"/>
      <c r="H4812" s="6" t="b">
        <v>0</v>
      </c>
      <c r="I4812" s="6" t="b">
        <v>0</v>
      </c>
      <c r="J4812" s="6" t="b">
        <v>0</v>
      </c>
      <c r="K4812" s="106"/>
      <c r="L4812" s="43"/>
      <c r="M4812" s="24"/>
      <c r="N4812" s="6"/>
      <c r="O4812" s="6" t="b">
        <v>0</v>
      </c>
      <c r="P4812" s="6"/>
      <c r="Q4812" s="6"/>
      <c r="R4812" s="6"/>
      <c r="S4812" s="6"/>
      <c r="T4812" s="6"/>
      <c r="U4812" s="6"/>
      <c r="V4812" s="6"/>
      <c r="W4812" s="6"/>
      <c r="X4812" s="6"/>
      <c r="Y4812" s="6"/>
      <c r="Z4812" s="43"/>
      <c r="AA4812" s="43"/>
      <c r="AB4812" s="43" t="s">
        <v>339</v>
      </c>
      <c r="AC4812" s="6" t="s">
        <v>339</v>
      </c>
      <c r="AD4812" s="6"/>
      <c r="AE4812" s="6"/>
      <c r="AF4812" s="6"/>
      <c r="AG4812" s="6"/>
      <c r="AH4812" s="6"/>
      <c r="AI4812" s="6"/>
      <c r="AJ4812" s="6"/>
      <c r="AK4812" s="6"/>
      <c r="AL4812" s="6"/>
      <c r="AM4812" s="6"/>
      <c r="AN4812" s="6"/>
      <c r="AO4812" s="6"/>
      <c r="AP4812" s="6"/>
      <c r="AQ4812" s="6"/>
      <c r="AR4812" s="6"/>
    </row>
    <row r="4813">
      <c r="A4813" s="6"/>
      <c r="B4813" s="6"/>
      <c r="C4813" s="6"/>
      <c r="D4813" s="6"/>
      <c r="E4813" s="6"/>
      <c r="F4813" s="6" t="s">
        <v>96</v>
      </c>
      <c r="G4813" s="6"/>
      <c r="H4813" s="6" t="b">
        <v>0</v>
      </c>
      <c r="I4813" s="6" t="b">
        <v>0</v>
      </c>
      <c r="J4813" s="6" t="b">
        <v>0</v>
      </c>
      <c r="K4813" s="106"/>
      <c r="L4813" s="43"/>
      <c r="M4813" s="24"/>
      <c r="N4813" s="6"/>
      <c r="O4813" s="6" t="b">
        <v>0</v>
      </c>
      <c r="P4813" s="6"/>
      <c r="Q4813" s="6"/>
      <c r="R4813" s="6"/>
      <c r="S4813" s="6"/>
      <c r="T4813" s="6"/>
      <c r="U4813" s="6"/>
      <c r="V4813" s="6"/>
      <c r="W4813" s="6"/>
      <c r="X4813" s="6"/>
      <c r="Y4813" s="6"/>
      <c r="Z4813" s="43"/>
      <c r="AA4813" s="43"/>
      <c r="AB4813" s="43" t="s">
        <v>339</v>
      </c>
      <c r="AC4813" s="6" t="s">
        <v>339</v>
      </c>
      <c r="AD4813" s="6"/>
      <c r="AE4813" s="6"/>
      <c r="AF4813" s="6"/>
      <c r="AG4813" s="6"/>
      <c r="AH4813" s="6"/>
      <c r="AI4813" s="6"/>
      <c r="AJ4813" s="6"/>
      <c r="AK4813" s="6"/>
      <c r="AL4813" s="6"/>
      <c r="AM4813" s="6"/>
      <c r="AN4813" s="6"/>
      <c r="AO4813" s="6"/>
      <c r="AP4813" s="6"/>
      <c r="AQ4813" s="6"/>
      <c r="AR4813" s="6"/>
    </row>
    <row r="4814">
      <c r="A4814" s="6"/>
      <c r="B4814" s="6"/>
      <c r="C4814" s="6"/>
      <c r="D4814" s="6"/>
      <c r="E4814" s="6"/>
      <c r="F4814" s="6" t="s">
        <v>96</v>
      </c>
      <c r="G4814" s="6"/>
      <c r="H4814" s="6" t="b">
        <v>0</v>
      </c>
      <c r="I4814" s="6" t="b">
        <v>0</v>
      </c>
      <c r="J4814" s="6" t="b">
        <v>0</v>
      </c>
      <c r="K4814" s="106"/>
      <c r="L4814" s="43"/>
      <c r="M4814" s="24"/>
      <c r="N4814" s="6"/>
      <c r="O4814" s="6" t="b">
        <v>0</v>
      </c>
      <c r="P4814" s="6"/>
      <c r="Q4814" s="6"/>
      <c r="R4814" s="6"/>
      <c r="S4814" s="6"/>
      <c r="T4814" s="6"/>
      <c r="U4814" s="6"/>
      <c r="V4814" s="6"/>
      <c r="W4814" s="6"/>
      <c r="X4814" s="6"/>
      <c r="Y4814" s="6"/>
      <c r="Z4814" s="43"/>
      <c r="AA4814" s="43"/>
      <c r="AB4814" s="43" t="s">
        <v>339</v>
      </c>
      <c r="AC4814" s="6" t="s">
        <v>339</v>
      </c>
      <c r="AD4814" s="6"/>
      <c r="AE4814" s="6"/>
      <c r="AF4814" s="6"/>
      <c r="AG4814" s="6"/>
      <c r="AH4814" s="6"/>
      <c r="AI4814" s="6"/>
      <c r="AJ4814" s="6"/>
      <c r="AK4814" s="6"/>
      <c r="AL4814" s="6"/>
      <c r="AM4814" s="6"/>
      <c r="AN4814" s="6"/>
      <c r="AO4814" s="6"/>
      <c r="AP4814" s="6"/>
      <c r="AQ4814" s="6"/>
      <c r="AR4814" s="6"/>
    </row>
    <row r="4815">
      <c r="A4815" s="6"/>
      <c r="B4815" s="6"/>
      <c r="C4815" s="6"/>
      <c r="D4815" s="6"/>
      <c r="E4815" s="6"/>
      <c r="F4815" s="6" t="s">
        <v>96</v>
      </c>
      <c r="G4815" s="6"/>
      <c r="H4815" s="6" t="b">
        <v>0</v>
      </c>
      <c r="I4815" s="6" t="b">
        <v>0</v>
      </c>
      <c r="J4815" s="6" t="b">
        <v>0</v>
      </c>
      <c r="K4815" s="106"/>
      <c r="L4815" s="43"/>
      <c r="M4815" s="24"/>
      <c r="N4815" s="6"/>
      <c r="O4815" s="6" t="b">
        <v>0</v>
      </c>
      <c r="P4815" s="6"/>
      <c r="Q4815" s="6"/>
      <c r="R4815" s="6"/>
      <c r="S4815" s="6"/>
      <c r="T4815" s="6"/>
      <c r="U4815" s="6"/>
      <c r="V4815" s="6"/>
      <c r="W4815" s="6"/>
      <c r="X4815" s="6"/>
      <c r="Y4815" s="6"/>
      <c r="Z4815" s="43"/>
      <c r="AA4815" s="43"/>
      <c r="AB4815" s="43" t="s">
        <v>339</v>
      </c>
      <c r="AC4815" s="6" t="s">
        <v>339</v>
      </c>
      <c r="AD4815" s="6"/>
      <c r="AE4815" s="6"/>
      <c r="AF4815" s="6"/>
      <c r="AG4815" s="6"/>
      <c r="AH4815" s="6"/>
      <c r="AI4815" s="6"/>
      <c r="AJ4815" s="6"/>
      <c r="AK4815" s="6"/>
      <c r="AL4815" s="6"/>
      <c r="AM4815" s="6"/>
      <c r="AN4815" s="6"/>
      <c r="AO4815" s="6"/>
      <c r="AP4815" s="6"/>
      <c r="AQ4815" s="6"/>
      <c r="AR4815" s="6"/>
    </row>
    <row r="4816">
      <c r="A4816" s="6"/>
      <c r="B4816" s="6"/>
      <c r="C4816" s="6"/>
      <c r="D4816" s="6"/>
      <c r="E4816" s="6"/>
      <c r="F4816" s="6" t="s">
        <v>96</v>
      </c>
      <c r="G4816" s="6"/>
      <c r="H4816" s="6" t="b">
        <v>0</v>
      </c>
      <c r="I4816" s="6" t="b">
        <v>0</v>
      </c>
      <c r="J4816" s="6" t="b">
        <v>0</v>
      </c>
      <c r="K4816" s="106"/>
      <c r="L4816" s="43"/>
      <c r="M4816" s="24"/>
      <c r="N4816" s="6"/>
      <c r="O4816" s="6" t="b">
        <v>0</v>
      </c>
      <c r="P4816" s="6"/>
      <c r="Q4816" s="6"/>
      <c r="R4816" s="6"/>
      <c r="S4816" s="6"/>
      <c r="T4816" s="6"/>
      <c r="U4816" s="6"/>
      <c r="V4816" s="6"/>
      <c r="W4816" s="6"/>
      <c r="X4816" s="6"/>
      <c r="Y4816" s="6"/>
      <c r="Z4816" s="43"/>
      <c r="AA4816" s="43"/>
      <c r="AB4816" s="43" t="s">
        <v>339</v>
      </c>
      <c r="AC4816" s="6" t="s">
        <v>339</v>
      </c>
      <c r="AD4816" s="6"/>
      <c r="AE4816" s="6"/>
      <c r="AF4816" s="6"/>
      <c r="AG4816" s="6"/>
      <c r="AH4816" s="6"/>
      <c r="AI4816" s="6"/>
      <c r="AJ4816" s="6"/>
      <c r="AK4816" s="6"/>
      <c r="AL4816" s="6"/>
      <c r="AM4816" s="6"/>
      <c r="AN4816" s="6"/>
      <c r="AO4816" s="6"/>
      <c r="AP4816" s="6"/>
      <c r="AQ4816" s="6"/>
      <c r="AR4816" s="6"/>
    </row>
    <row r="4817">
      <c r="A4817" s="6"/>
      <c r="B4817" s="6"/>
      <c r="C4817" s="6"/>
      <c r="D4817" s="6"/>
      <c r="E4817" s="6"/>
      <c r="F4817" s="6" t="s">
        <v>96</v>
      </c>
      <c r="G4817" s="6"/>
      <c r="H4817" s="6" t="b">
        <v>0</v>
      </c>
      <c r="I4817" s="6" t="b">
        <v>0</v>
      </c>
      <c r="J4817" s="6" t="b">
        <v>0</v>
      </c>
      <c r="K4817" s="106"/>
      <c r="L4817" s="43"/>
      <c r="M4817" s="24"/>
      <c r="N4817" s="6"/>
      <c r="O4817" s="6" t="b">
        <v>0</v>
      </c>
      <c r="P4817" s="6"/>
      <c r="Q4817" s="6"/>
      <c r="R4817" s="6"/>
      <c r="S4817" s="6"/>
      <c r="T4817" s="6"/>
      <c r="U4817" s="6"/>
      <c r="V4817" s="6"/>
      <c r="W4817" s="6"/>
      <c r="X4817" s="6"/>
      <c r="Y4817" s="6"/>
      <c r="Z4817" s="43"/>
      <c r="AA4817" s="43"/>
      <c r="AB4817" s="43" t="s">
        <v>339</v>
      </c>
      <c r="AC4817" s="6" t="s">
        <v>339</v>
      </c>
      <c r="AD4817" s="6"/>
      <c r="AE4817" s="6"/>
      <c r="AF4817" s="6"/>
      <c r="AG4817" s="6"/>
      <c r="AH4817" s="6"/>
      <c r="AI4817" s="6"/>
      <c r="AJ4817" s="6"/>
      <c r="AK4817" s="6"/>
      <c r="AL4817" s="6"/>
      <c r="AM4817" s="6"/>
      <c r="AN4817" s="6"/>
      <c r="AO4817" s="6"/>
      <c r="AP4817" s="6"/>
      <c r="AQ4817" s="6"/>
      <c r="AR4817" s="6"/>
    </row>
    <row r="4818">
      <c r="A4818" s="6"/>
      <c r="B4818" s="6"/>
      <c r="C4818" s="6"/>
      <c r="D4818" s="6"/>
      <c r="E4818" s="6"/>
      <c r="F4818" s="6" t="s">
        <v>96</v>
      </c>
      <c r="G4818" s="6"/>
      <c r="H4818" s="6" t="b">
        <v>0</v>
      </c>
      <c r="I4818" s="6" t="b">
        <v>0</v>
      </c>
      <c r="J4818" s="6" t="b">
        <v>0</v>
      </c>
      <c r="K4818" s="106"/>
      <c r="L4818" s="43"/>
      <c r="M4818" s="24"/>
      <c r="N4818" s="6"/>
      <c r="O4818" s="6" t="b">
        <v>0</v>
      </c>
      <c r="P4818" s="6"/>
      <c r="Q4818" s="6"/>
      <c r="R4818" s="6"/>
      <c r="S4818" s="6"/>
      <c r="T4818" s="6"/>
      <c r="U4818" s="6"/>
      <c r="V4818" s="6"/>
      <c r="W4818" s="6"/>
      <c r="X4818" s="6"/>
      <c r="Y4818" s="6"/>
      <c r="Z4818" s="43"/>
      <c r="AA4818" s="43"/>
      <c r="AB4818" s="43" t="s">
        <v>339</v>
      </c>
      <c r="AC4818" s="6" t="s">
        <v>339</v>
      </c>
      <c r="AD4818" s="6"/>
      <c r="AE4818" s="6"/>
      <c r="AF4818" s="6"/>
      <c r="AG4818" s="6"/>
      <c r="AH4818" s="6"/>
      <c r="AI4818" s="6"/>
      <c r="AJ4818" s="6"/>
      <c r="AK4818" s="6"/>
      <c r="AL4818" s="6"/>
      <c r="AM4818" s="6"/>
      <c r="AN4818" s="6"/>
      <c r="AO4818" s="6"/>
      <c r="AP4818" s="6"/>
      <c r="AQ4818" s="6"/>
      <c r="AR4818" s="6"/>
    </row>
    <row r="4819">
      <c r="A4819" s="6"/>
      <c r="B4819" s="6"/>
      <c r="C4819" s="6"/>
      <c r="D4819" s="6"/>
      <c r="E4819" s="6"/>
      <c r="F4819" s="6" t="s">
        <v>96</v>
      </c>
      <c r="G4819" s="6"/>
      <c r="H4819" s="6" t="b">
        <v>0</v>
      </c>
      <c r="I4819" s="6" t="b">
        <v>0</v>
      </c>
      <c r="J4819" s="6" t="b">
        <v>0</v>
      </c>
      <c r="K4819" s="106"/>
      <c r="L4819" s="43"/>
      <c r="M4819" s="24"/>
      <c r="N4819" s="6"/>
      <c r="O4819" s="6" t="b">
        <v>0</v>
      </c>
      <c r="P4819" s="6"/>
      <c r="Q4819" s="6"/>
      <c r="R4819" s="6"/>
      <c r="S4819" s="6"/>
      <c r="T4819" s="6"/>
      <c r="U4819" s="6"/>
      <c r="V4819" s="6"/>
      <c r="W4819" s="6"/>
      <c r="X4819" s="6"/>
      <c r="Y4819" s="6"/>
      <c r="Z4819" s="43"/>
      <c r="AA4819" s="43"/>
      <c r="AB4819" s="43" t="s">
        <v>339</v>
      </c>
      <c r="AC4819" s="6" t="s">
        <v>339</v>
      </c>
      <c r="AD4819" s="6"/>
      <c r="AE4819" s="6"/>
      <c r="AF4819" s="6"/>
      <c r="AG4819" s="6"/>
      <c r="AH4819" s="6"/>
      <c r="AI4819" s="6"/>
      <c r="AJ4819" s="6"/>
      <c r="AK4819" s="6"/>
      <c r="AL4819" s="6"/>
      <c r="AM4819" s="6"/>
      <c r="AN4819" s="6"/>
      <c r="AO4819" s="6"/>
      <c r="AP4819" s="6"/>
      <c r="AQ4819" s="6"/>
      <c r="AR4819" s="6"/>
    </row>
    <row r="4820">
      <c r="A4820" s="6"/>
      <c r="B4820" s="6"/>
      <c r="C4820" s="6"/>
      <c r="D4820" s="6"/>
      <c r="E4820" s="6"/>
      <c r="F4820" s="6" t="s">
        <v>96</v>
      </c>
      <c r="G4820" s="6"/>
      <c r="H4820" s="6" t="b">
        <v>0</v>
      </c>
      <c r="I4820" s="6" t="b">
        <v>0</v>
      </c>
      <c r="J4820" s="6" t="b">
        <v>0</v>
      </c>
      <c r="K4820" s="106"/>
      <c r="L4820" s="43"/>
      <c r="M4820" s="24"/>
      <c r="N4820" s="6"/>
      <c r="O4820" s="6" t="b">
        <v>0</v>
      </c>
      <c r="P4820" s="6"/>
      <c r="Q4820" s="6"/>
      <c r="R4820" s="6"/>
      <c r="S4820" s="6"/>
      <c r="T4820" s="6"/>
      <c r="U4820" s="6"/>
      <c r="V4820" s="6"/>
      <c r="W4820" s="6"/>
      <c r="X4820" s="6"/>
      <c r="Y4820" s="6"/>
      <c r="Z4820" s="43"/>
      <c r="AA4820" s="43"/>
      <c r="AB4820" s="43" t="s">
        <v>339</v>
      </c>
      <c r="AC4820" s="6" t="s">
        <v>339</v>
      </c>
      <c r="AD4820" s="6"/>
      <c r="AE4820" s="6"/>
      <c r="AF4820" s="6"/>
      <c r="AG4820" s="6"/>
      <c r="AH4820" s="6"/>
      <c r="AI4820" s="6"/>
      <c r="AJ4820" s="6"/>
      <c r="AK4820" s="6"/>
      <c r="AL4820" s="6"/>
      <c r="AM4820" s="6"/>
      <c r="AN4820" s="6"/>
      <c r="AO4820" s="6"/>
      <c r="AP4820" s="6"/>
      <c r="AQ4820" s="6"/>
      <c r="AR4820" s="6"/>
    </row>
    <row r="4821">
      <c r="A4821" s="6"/>
      <c r="B4821" s="6"/>
      <c r="C4821" s="6"/>
      <c r="D4821" s="6"/>
      <c r="E4821" s="6"/>
      <c r="F4821" s="6" t="s">
        <v>96</v>
      </c>
      <c r="G4821" s="6"/>
      <c r="H4821" s="6" t="b">
        <v>0</v>
      </c>
      <c r="I4821" s="6" t="b">
        <v>0</v>
      </c>
      <c r="J4821" s="6" t="b">
        <v>0</v>
      </c>
      <c r="K4821" s="106"/>
      <c r="L4821" s="43"/>
      <c r="M4821" s="24"/>
      <c r="N4821" s="6"/>
      <c r="O4821" s="6" t="b">
        <v>0</v>
      </c>
      <c r="P4821" s="6"/>
      <c r="Q4821" s="6"/>
      <c r="R4821" s="6"/>
      <c r="S4821" s="6"/>
      <c r="T4821" s="6"/>
      <c r="U4821" s="6"/>
      <c r="V4821" s="6"/>
      <c r="W4821" s="6"/>
      <c r="X4821" s="6"/>
      <c r="Y4821" s="6"/>
      <c r="Z4821" s="43"/>
      <c r="AA4821" s="43"/>
      <c r="AB4821" s="43" t="s">
        <v>339</v>
      </c>
      <c r="AC4821" s="6" t="s">
        <v>339</v>
      </c>
      <c r="AD4821" s="6"/>
      <c r="AE4821" s="6"/>
      <c r="AF4821" s="6"/>
      <c r="AG4821" s="6"/>
      <c r="AH4821" s="6"/>
      <c r="AI4821" s="6"/>
      <c r="AJ4821" s="6"/>
      <c r="AK4821" s="6"/>
      <c r="AL4821" s="6"/>
      <c r="AM4821" s="6"/>
      <c r="AN4821" s="6"/>
      <c r="AO4821" s="6"/>
      <c r="AP4821" s="6"/>
      <c r="AQ4821" s="6"/>
      <c r="AR4821" s="6"/>
    </row>
    <row r="4822">
      <c r="A4822" s="6"/>
      <c r="B4822" s="6"/>
      <c r="C4822" s="6"/>
      <c r="D4822" s="6"/>
      <c r="E4822" s="6"/>
      <c r="F4822" s="6" t="s">
        <v>96</v>
      </c>
      <c r="G4822" s="6"/>
      <c r="H4822" s="6" t="b">
        <v>0</v>
      </c>
      <c r="I4822" s="6" t="b">
        <v>0</v>
      </c>
      <c r="J4822" s="6" t="b">
        <v>0</v>
      </c>
      <c r="K4822" s="106"/>
      <c r="L4822" s="43"/>
      <c r="M4822" s="24"/>
      <c r="N4822" s="6"/>
      <c r="O4822" s="6" t="b">
        <v>0</v>
      </c>
      <c r="P4822" s="6"/>
      <c r="Q4822" s="6"/>
      <c r="R4822" s="6"/>
      <c r="S4822" s="6"/>
      <c r="T4822" s="6"/>
      <c r="U4822" s="6"/>
      <c r="V4822" s="6"/>
      <c r="W4822" s="6"/>
      <c r="X4822" s="6"/>
      <c r="Y4822" s="6"/>
      <c r="Z4822" s="43"/>
      <c r="AA4822" s="43"/>
      <c r="AB4822" s="43" t="s">
        <v>339</v>
      </c>
      <c r="AC4822" s="6" t="s">
        <v>339</v>
      </c>
      <c r="AD4822" s="6"/>
      <c r="AE4822" s="6"/>
      <c r="AF4822" s="6"/>
      <c r="AG4822" s="6"/>
      <c r="AH4822" s="6"/>
      <c r="AI4822" s="6"/>
      <c r="AJ4822" s="6"/>
      <c r="AK4822" s="6"/>
      <c r="AL4822" s="6"/>
      <c r="AM4822" s="6"/>
      <c r="AN4822" s="6"/>
      <c r="AO4822" s="6"/>
      <c r="AP4822" s="6"/>
      <c r="AQ4822" s="6"/>
      <c r="AR4822" s="6"/>
    </row>
    <row r="4823">
      <c r="A4823" s="6"/>
      <c r="B4823" s="6"/>
      <c r="C4823" s="6"/>
      <c r="D4823" s="6"/>
      <c r="E4823" s="6"/>
      <c r="F4823" s="6" t="s">
        <v>96</v>
      </c>
      <c r="G4823" s="6"/>
      <c r="H4823" s="6" t="b">
        <v>0</v>
      </c>
      <c r="I4823" s="6" t="b">
        <v>0</v>
      </c>
      <c r="J4823" s="6" t="b">
        <v>0</v>
      </c>
      <c r="K4823" s="106"/>
      <c r="L4823" s="43"/>
      <c r="M4823" s="24"/>
      <c r="N4823" s="6"/>
      <c r="O4823" s="6" t="b">
        <v>0</v>
      </c>
      <c r="P4823" s="6"/>
      <c r="Q4823" s="6"/>
      <c r="R4823" s="6"/>
      <c r="S4823" s="6"/>
      <c r="T4823" s="6"/>
      <c r="U4823" s="6"/>
      <c r="V4823" s="6"/>
      <c r="W4823" s="6"/>
      <c r="X4823" s="6"/>
      <c r="Y4823" s="6"/>
      <c r="Z4823" s="43"/>
      <c r="AA4823" s="43"/>
      <c r="AB4823" s="43" t="s">
        <v>339</v>
      </c>
      <c r="AC4823" s="6" t="s">
        <v>339</v>
      </c>
      <c r="AD4823" s="6"/>
      <c r="AE4823" s="6"/>
      <c r="AF4823" s="6"/>
      <c r="AG4823" s="6"/>
      <c r="AH4823" s="6"/>
      <c r="AI4823" s="6"/>
      <c r="AJ4823" s="6"/>
      <c r="AK4823" s="6"/>
      <c r="AL4823" s="6"/>
      <c r="AM4823" s="6"/>
      <c r="AN4823" s="6"/>
      <c r="AO4823" s="6"/>
      <c r="AP4823" s="6"/>
      <c r="AQ4823" s="6"/>
      <c r="AR4823" s="6"/>
    </row>
    <row r="4824">
      <c r="A4824" s="6"/>
      <c r="B4824" s="6"/>
      <c r="C4824" s="6"/>
      <c r="D4824" s="6"/>
      <c r="E4824" s="6"/>
      <c r="F4824" s="6" t="s">
        <v>96</v>
      </c>
      <c r="G4824" s="6"/>
      <c r="H4824" s="6" t="b">
        <v>0</v>
      </c>
      <c r="I4824" s="6" t="b">
        <v>0</v>
      </c>
      <c r="J4824" s="6" t="b">
        <v>0</v>
      </c>
      <c r="K4824" s="106"/>
      <c r="L4824" s="43"/>
      <c r="M4824" s="24"/>
      <c r="N4824" s="6"/>
      <c r="O4824" s="6" t="b">
        <v>0</v>
      </c>
      <c r="P4824" s="6"/>
      <c r="Q4824" s="6"/>
      <c r="R4824" s="6"/>
      <c r="S4824" s="6"/>
      <c r="T4824" s="6"/>
      <c r="U4824" s="6"/>
      <c r="V4824" s="6"/>
      <c r="W4824" s="6"/>
      <c r="X4824" s="6"/>
      <c r="Y4824" s="6"/>
      <c r="Z4824" s="43"/>
      <c r="AA4824" s="43"/>
      <c r="AB4824" s="43" t="s">
        <v>339</v>
      </c>
      <c r="AC4824" s="6" t="s">
        <v>339</v>
      </c>
      <c r="AD4824" s="6"/>
      <c r="AE4824" s="6"/>
      <c r="AF4824" s="6"/>
      <c r="AG4824" s="6"/>
      <c r="AH4824" s="6"/>
      <c r="AI4824" s="6"/>
      <c r="AJ4824" s="6"/>
      <c r="AK4824" s="6"/>
      <c r="AL4824" s="6"/>
      <c r="AM4824" s="6"/>
      <c r="AN4824" s="6"/>
      <c r="AO4824" s="6"/>
      <c r="AP4824" s="6"/>
      <c r="AQ4824" s="6"/>
      <c r="AR4824" s="6"/>
    </row>
    <row r="4825">
      <c r="A4825" s="6"/>
      <c r="B4825" s="6"/>
      <c r="C4825" s="6"/>
      <c r="D4825" s="6"/>
      <c r="E4825" s="6"/>
      <c r="F4825" s="6" t="s">
        <v>96</v>
      </c>
      <c r="G4825" s="6"/>
      <c r="H4825" s="6" t="b">
        <v>0</v>
      </c>
      <c r="I4825" s="6" t="b">
        <v>0</v>
      </c>
      <c r="J4825" s="6" t="b">
        <v>0</v>
      </c>
      <c r="K4825" s="106"/>
      <c r="L4825" s="43"/>
      <c r="M4825" s="24"/>
      <c r="N4825" s="6"/>
      <c r="O4825" s="6" t="b">
        <v>0</v>
      </c>
      <c r="P4825" s="6"/>
      <c r="Q4825" s="6"/>
      <c r="R4825" s="6"/>
      <c r="S4825" s="6"/>
      <c r="T4825" s="6"/>
      <c r="U4825" s="6"/>
      <c r="V4825" s="6"/>
      <c r="W4825" s="6"/>
      <c r="X4825" s="6"/>
      <c r="Y4825" s="6"/>
      <c r="Z4825" s="43"/>
      <c r="AA4825" s="43"/>
      <c r="AB4825" s="43" t="s">
        <v>339</v>
      </c>
      <c r="AC4825" s="6" t="s">
        <v>339</v>
      </c>
      <c r="AD4825" s="6"/>
      <c r="AE4825" s="6"/>
      <c r="AF4825" s="6"/>
      <c r="AG4825" s="6"/>
      <c r="AH4825" s="6"/>
      <c r="AI4825" s="6"/>
      <c r="AJ4825" s="6"/>
      <c r="AK4825" s="6"/>
      <c r="AL4825" s="6"/>
      <c r="AM4825" s="6"/>
      <c r="AN4825" s="6"/>
      <c r="AO4825" s="6"/>
      <c r="AP4825" s="6"/>
      <c r="AQ4825" s="6"/>
      <c r="AR4825" s="6"/>
    </row>
    <row r="4826">
      <c r="A4826" s="6"/>
      <c r="B4826" s="6"/>
      <c r="C4826" s="6"/>
      <c r="D4826" s="6"/>
      <c r="E4826" s="6"/>
      <c r="F4826" s="6" t="s">
        <v>96</v>
      </c>
      <c r="G4826" s="6"/>
      <c r="H4826" s="6" t="b">
        <v>0</v>
      </c>
      <c r="I4826" s="6" t="b">
        <v>0</v>
      </c>
      <c r="J4826" s="6" t="b">
        <v>0</v>
      </c>
      <c r="K4826" s="106"/>
      <c r="L4826" s="43"/>
      <c r="M4826" s="24"/>
      <c r="N4826" s="6"/>
      <c r="O4826" s="6" t="b">
        <v>0</v>
      </c>
      <c r="P4826" s="6"/>
      <c r="Q4826" s="6"/>
      <c r="R4826" s="6"/>
      <c r="S4826" s="6"/>
      <c r="T4826" s="6"/>
      <c r="U4826" s="6"/>
      <c r="V4826" s="6"/>
      <c r="W4826" s="6"/>
      <c r="X4826" s="6"/>
      <c r="Y4826" s="6"/>
      <c r="Z4826" s="43"/>
      <c r="AA4826" s="43"/>
      <c r="AB4826" s="43" t="s">
        <v>339</v>
      </c>
      <c r="AC4826" s="6" t="s">
        <v>339</v>
      </c>
      <c r="AD4826" s="6"/>
      <c r="AE4826" s="6"/>
      <c r="AF4826" s="6"/>
      <c r="AG4826" s="6"/>
      <c r="AH4826" s="6"/>
      <c r="AI4826" s="6"/>
      <c r="AJ4826" s="6"/>
      <c r="AK4826" s="6"/>
      <c r="AL4826" s="6"/>
      <c r="AM4826" s="6"/>
      <c r="AN4826" s="6"/>
      <c r="AO4826" s="6"/>
      <c r="AP4826" s="6"/>
      <c r="AQ4826" s="6"/>
      <c r="AR4826" s="6"/>
    </row>
    <row r="4827">
      <c r="A4827" s="6"/>
      <c r="B4827" s="6"/>
      <c r="C4827" s="6"/>
      <c r="D4827" s="6"/>
      <c r="E4827" s="6"/>
      <c r="F4827" s="6" t="s">
        <v>96</v>
      </c>
      <c r="G4827" s="6"/>
      <c r="H4827" s="6" t="b">
        <v>0</v>
      </c>
      <c r="I4827" s="6" t="b">
        <v>0</v>
      </c>
      <c r="J4827" s="6" t="b">
        <v>0</v>
      </c>
      <c r="K4827" s="106"/>
      <c r="L4827" s="43"/>
      <c r="M4827" s="24"/>
      <c r="N4827" s="6"/>
      <c r="O4827" s="6" t="b">
        <v>0</v>
      </c>
      <c r="P4827" s="6"/>
      <c r="Q4827" s="6"/>
      <c r="R4827" s="6"/>
      <c r="S4827" s="6"/>
      <c r="T4827" s="6"/>
      <c r="U4827" s="6"/>
      <c r="V4827" s="6"/>
      <c r="W4827" s="6"/>
      <c r="X4827" s="6"/>
      <c r="Y4827" s="6"/>
      <c r="Z4827" s="43"/>
      <c r="AA4827" s="43"/>
      <c r="AB4827" s="43" t="s">
        <v>339</v>
      </c>
      <c r="AC4827" s="6" t="s">
        <v>339</v>
      </c>
      <c r="AD4827" s="6"/>
      <c r="AE4827" s="6"/>
      <c r="AF4827" s="6"/>
      <c r="AG4827" s="6"/>
      <c r="AH4827" s="6"/>
      <c r="AI4827" s="6"/>
      <c r="AJ4827" s="6"/>
      <c r="AK4827" s="6"/>
      <c r="AL4827" s="6"/>
      <c r="AM4827" s="6"/>
      <c r="AN4827" s="6"/>
      <c r="AO4827" s="6"/>
      <c r="AP4827" s="6"/>
      <c r="AQ4827" s="6"/>
      <c r="AR4827" s="6"/>
    </row>
    <row r="4828">
      <c r="A4828" s="6"/>
      <c r="B4828" s="6"/>
      <c r="C4828" s="6"/>
      <c r="D4828" s="6"/>
      <c r="E4828" s="6"/>
      <c r="F4828" s="6" t="s">
        <v>96</v>
      </c>
      <c r="G4828" s="6"/>
      <c r="H4828" s="6" t="b">
        <v>0</v>
      </c>
      <c r="I4828" s="6" t="b">
        <v>0</v>
      </c>
      <c r="J4828" s="6" t="b">
        <v>0</v>
      </c>
      <c r="K4828" s="106"/>
      <c r="L4828" s="43"/>
      <c r="M4828" s="24"/>
      <c r="N4828" s="6"/>
      <c r="O4828" s="6" t="b">
        <v>0</v>
      </c>
      <c r="P4828" s="6"/>
      <c r="Q4828" s="6"/>
      <c r="R4828" s="6"/>
      <c r="S4828" s="6"/>
      <c r="T4828" s="6"/>
      <c r="U4828" s="6"/>
      <c r="V4828" s="6"/>
      <c r="W4828" s="6"/>
      <c r="X4828" s="6"/>
      <c r="Y4828" s="6"/>
      <c r="Z4828" s="43"/>
      <c r="AA4828" s="43"/>
      <c r="AB4828" s="43" t="s">
        <v>339</v>
      </c>
      <c r="AC4828" s="6" t="s">
        <v>339</v>
      </c>
      <c r="AD4828" s="6"/>
      <c r="AE4828" s="6"/>
      <c r="AF4828" s="6"/>
      <c r="AG4828" s="6"/>
      <c r="AH4828" s="6"/>
      <c r="AI4828" s="6"/>
      <c r="AJ4828" s="6"/>
      <c r="AK4828" s="6"/>
      <c r="AL4828" s="6"/>
      <c r="AM4828" s="6"/>
      <c r="AN4828" s="6"/>
      <c r="AO4828" s="6"/>
      <c r="AP4828" s="6"/>
      <c r="AQ4828" s="6"/>
      <c r="AR4828" s="6"/>
    </row>
    <row r="4829">
      <c r="A4829" s="6"/>
      <c r="B4829" s="6"/>
      <c r="C4829" s="6"/>
      <c r="D4829" s="6"/>
      <c r="E4829" s="6"/>
      <c r="F4829" s="6" t="s">
        <v>96</v>
      </c>
      <c r="G4829" s="6"/>
      <c r="H4829" s="6" t="b">
        <v>0</v>
      </c>
      <c r="I4829" s="6" t="b">
        <v>0</v>
      </c>
      <c r="J4829" s="6" t="b">
        <v>0</v>
      </c>
      <c r="K4829" s="106"/>
      <c r="L4829" s="43"/>
      <c r="M4829" s="24"/>
      <c r="N4829" s="6"/>
      <c r="O4829" s="6" t="b">
        <v>0</v>
      </c>
      <c r="P4829" s="6"/>
      <c r="Q4829" s="6"/>
      <c r="R4829" s="6"/>
      <c r="S4829" s="6"/>
      <c r="T4829" s="6"/>
      <c r="U4829" s="6"/>
      <c r="V4829" s="6"/>
      <c r="W4829" s="6"/>
      <c r="X4829" s="6"/>
      <c r="Y4829" s="6"/>
      <c r="Z4829" s="43"/>
      <c r="AA4829" s="43"/>
      <c r="AB4829" s="43" t="s">
        <v>339</v>
      </c>
      <c r="AC4829" s="6" t="s">
        <v>339</v>
      </c>
      <c r="AD4829" s="6"/>
      <c r="AE4829" s="6"/>
      <c r="AF4829" s="6"/>
      <c r="AG4829" s="6"/>
      <c r="AH4829" s="6"/>
      <c r="AI4829" s="6"/>
      <c r="AJ4829" s="6"/>
      <c r="AK4829" s="6"/>
      <c r="AL4829" s="6"/>
      <c r="AM4829" s="6"/>
      <c r="AN4829" s="6"/>
      <c r="AO4829" s="6"/>
      <c r="AP4829" s="6"/>
      <c r="AQ4829" s="6"/>
      <c r="AR4829" s="6"/>
    </row>
    <row r="4830">
      <c r="A4830" s="6"/>
      <c r="B4830" s="6"/>
      <c r="C4830" s="6"/>
      <c r="D4830" s="6"/>
      <c r="E4830" s="6"/>
      <c r="F4830" s="6" t="s">
        <v>96</v>
      </c>
      <c r="G4830" s="6"/>
      <c r="H4830" s="6" t="b">
        <v>0</v>
      </c>
      <c r="I4830" s="6" t="b">
        <v>0</v>
      </c>
      <c r="J4830" s="6" t="b">
        <v>0</v>
      </c>
      <c r="K4830" s="106"/>
      <c r="L4830" s="43"/>
      <c r="M4830" s="24"/>
      <c r="N4830" s="6"/>
      <c r="O4830" s="6" t="b">
        <v>0</v>
      </c>
      <c r="P4830" s="6"/>
      <c r="Q4830" s="6"/>
      <c r="R4830" s="6"/>
      <c r="S4830" s="6"/>
      <c r="T4830" s="6"/>
      <c r="U4830" s="6"/>
      <c r="V4830" s="6"/>
      <c r="W4830" s="6"/>
      <c r="X4830" s="6"/>
      <c r="Y4830" s="6"/>
      <c r="Z4830" s="43"/>
      <c r="AA4830" s="43"/>
      <c r="AB4830" s="43" t="s">
        <v>339</v>
      </c>
      <c r="AC4830" s="6" t="s">
        <v>339</v>
      </c>
      <c r="AD4830" s="6"/>
      <c r="AE4830" s="6"/>
      <c r="AF4830" s="6"/>
      <c r="AG4830" s="6"/>
      <c r="AH4830" s="6"/>
      <c r="AI4830" s="6"/>
      <c r="AJ4830" s="6"/>
      <c r="AK4830" s="6"/>
      <c r="AL4830" s="6"/>
      <c r="AM4830" s="6"/>
      <c r="AN4830" s="6"/>
      <c r="AO4830" s="6"/>
      <c r="AP4830" s="6"/>
      <c r="AQ4830" s="6"/>
      <c r="AR4830" s="6"/>
    </row>
    <row r="4831">
      <c r="A4831" s="6"/>
      <c r="B4831" s="6"/>
      <c r="C4831" s="6"/>
      <c r="D4831" s="6"/>
      <c r="E4831" s="6"/>
      <c r="F4831" s="6" t="s">
        <v>96</v>
      </c>
      <c r="G4831" s="6"/>
      <c r="H4831" s="6" t="b">
        <v>0</v>
      </c>
      <c r="I4831" s="6" t="b">
        <v>0</v>
      </c>
      <c r="J4831" s="6" t="b">
        <v>0</v>
      </c>
      <c r="K4831" s="106"/>
      <c r="L4831" s="43"/>
      <c r="M4831" s="24"/>
      <c r="N4831" s="6"/>
      <c r="O4831" s="6" t="b">
        <v>0</v>
      </c>
      <c r="P4831" s="6"/>
      <c r="Q4831" s="6"/>
      <c r="R4831" s="6"/>
      <c r="S4831" s="6"/>
      <c r="T4831" s="6"/>
      <c r="U4831" s="6"/>
      <c r="V4831" s="6"/>
      <c r="W4831" s="6"/>
      <c r="X4831" s="6"/>
      <c r="Y4831" s="6"/>
      <c r="Z4831" s="43"/>
      <c r="AA4831" s="43"/>
      <c r="AB4831" s="43" t="s">
        <v>339</v>
      </c>
      <c r="AC4831" s="6" t="s">
        <v>339</v>
      </c>
      <c r="AD4831" s="6"/>
      <c r="AE4831" s="6"/>
      <c r="AF4831" s="6"/>
      <c r="AG4831" s="6"/>
      <c r="AH4831" s="6"/>
      <c r="AI4831" s="6"/>
      <c r="AJ4831" s="6"/>
      <c r="AK4831" s="6"/>
      <c r="AL4831" s="6"/>
      <c r="AM4831" s="6"/>
      <c r="AN4831" s="6"/>
      <c r="AO4831" s="6"/>
      <c r="AP4831" s="6"/>
      <c r="AQ4831" s="6"/>
      <c r="AR4831" s="6"/>
    </row>
    <row r="4832">
      <c r="A4832" s="6"/>
      <c r="B4832" s="6"/>
      <c r="C4832" s="6"/>
      <c r="D4832" s="6"/>
      <c r="E4832" s="6"/>
      <c r="F4832" s="6" t="s">
        <v>96</v>
      </c>
      <c r="G4832" s="6"/>
      <c r="H4832" s="6" t="b">
        <v>0</v>
      </c>
      <c r="I4832" s="6" t="b">
        <v>0</v>
      </c>
      <c r="J4832" s="6" t="b">
        <v>0</v>
      </c>
      <c r="K4832" s="106"/>
      <c r="L4832" s="43"/>
      <c r="M4832" s="24"/>
      <c r="N4832" s="6"/>
      <c r="O4832" s="6" t="b">
        <v>0</v>
      </c>
      <c r="P4832" s="6"/>
      <c r="Q4832" s="6"/>
      <c r="R4832" s="6"/>
      <c r="S4832" s="6"/>
      <c r="T4832" s="6"/>
      <c r="U4832" s="6"/>
      <c r="V4832" s="6"/>
      <c r="W4832" s="6"/>
      <c r="X4832" s="6"/>
      <c r="Y4832" s="6"/>
      <c r="Z4832" s="43"/>
      <c r="AA4832" s="43"/>
      <c r="AB4832" s="43" t="s">
        <v>339</v>
      </c>
      <c r="AC4832" s="6" t="s">
        <v>339</v>
      </c>
      <c r="AD4832" s="6"/>
      <c r="AE4832" s="6"/>
      <c r="AF4832" s="6"/>
      <c r="AG4832" s="6"/>
      <c r="AH4832" s="6"/>
      <c r="AI4832" s="6"/>
      <c r="AJ4832" s="6"/>
      <c r="AK4832" s="6"/>
      <c r="AL4832" s="6"/>
      <c r="AM4832" s="6"/>
      <c r="AN4832" s="6"/>
      <c r="AO4832" s="6"/>
      <c r="AP4832" s="6"/>
      <c r="AQ4832" s="6"/>
      <c r="AR4832" s="6"/>
    </row>
    <row r="4833">
      <c r="A4833" s="6"/>
      <c r="B4833" s="6"/>
      <c r="C4833" s="6"/>
      <c r="D4833" s="6"/>
      <c r="E4833" s="6"/>
      <c r="F4833" s="6" t="s">
        <v>96</v>
      </c>
      <c r="G4833" s="6"/>
      <c r="H4833" s="6" t="b">
        <v>0</v>
      </c>
      <c r="I4833" s="6" t="b">
        <v>0</v>
      </c>
      <c r="J4833" s="6" t="b">
        <v>0</v>
      </c>
      <c r="K4833" s="106"/>
      <c r="L4833" s="43"/>
      <c r="M4833" s="24"/>
      <c r="N4833" s="6"/>
      <c r="O4833" s="6" t="b">
        <v>0</v>
      </c>
      <c r="P4833" s="6"/>
      <c r="Q4833" s="6"/>
      <c r="R4833" s="6"/>
      <c r="S4833" s="6"/>
      <c r="T4833" s="6"/>
      <c r="U4833" s="6"/>
      <c r="V4833" s="6"/>
      <c r="W4833" s="6"/>
      <c r="X4833" s="6"/>
      <c r="Y4833" s="6"/>
      <c r="Z4833" s="43"/>
      <c r="AA4833" s="43"/>
      <c r="AB4833" s="43" t="s">
        <v>339</v>
      </c>
      <c r="AC4833" s="6" t="s">
        <v>339</v>
      </c>
      <c r="AD4833" s="6"/>
      <c r="AE4833" s="6"/>
      <c r="AF4833" s="6"/>
      <c r="AG4833" s="6"/>
      <c r="AH4833" s="6"/>
      <c r="AI4833" s="6"/>
      <c r="AJ4833" s="6"/>
      <c r="AK4833" s="6"/>
      <c r="AL4833" s="6"/>
      <c r="AM4833" s="6"/>
      <c r="AN4833" s="6"/>
      <c r="AO4833" s="6"/>
      <c r="AP4833" s="6"/>
      <c r="AQ4833" s="6"/>
      <c r="AR4833" s="6"/>
    </row>
    <row r="4834">
      <c r="A4834" s="6"/>
      <c r="B4834" s="6"/>
      <c r="C4834" s="6"/>
      <c r="D4834" s="6"/>
      <c r="E4834" s="6"/>
      <c r="F4834" s="6" t="s">
        <v>96</v>
      </c>
      <c r="G4834" s="6"/>
      <c r="H4834" s="6" t="b">
        <v>0</v>
      </c>
      <c r="I4834" s="6" t="b">
        <v>0</v>
      </c>
      <c r="J4834" s="6" t="b">
        <v>0</v>
      </c>
      <c r="K4834" s="106"/>
      <c r="L4834" s="43"/>
      <c r="M4834" s="24"/>
      <c r="N4834" s="6"/>
      <c r="O4834" s="6" t="b">
        <v>0</v>
      </c>
      <c r="P4834" s="6"/>
      <c r="Q4834" s="6"/>
      <c r="R4834" s="6"/>
      <c r="S4834" s="6"/>
      <c r="T4834" s="6"/>
      <c r="U4834" s="6"/>
      <c r="V4834" s="6"/>
      <c r="W4834" s="6"/>
      <c r="X4834" s="6"/>
      <c r="Y4834" s="6"/>
      <c r="Z4834" s="43"/>
      <c r="AA4834" s="43"/>
      <c r="AB4834" s="43" t="s">
        <v>339</v>
      </c>
      <c r="AC4834" s="6" t="s">
        <v>339</v>
      </c>
      <c r="AD4834" s="6"/>
      <c r="AE4834" s="6"/>
      <c r="AF4834" s="6"/>
      <c r="AG4834" s="6"/>
      <c r="AH4834" s="6"/>
      <c r="AI4834" s="6"/>
      <c r="AJ4834" s="6"/>
      <c r="AK4834" s="6"/>
      <c r="AL4834" s="6"/>
      <c r="AM4834" s="6"/>
      <c r="AN4834" s="6"/>
      <c r="AO4834" s="6"/>
      <c r="AP4834" s="6"/>
      <c r="AQ4834" s="6"/>
      <c r="AR4834" s="6"/>
    </row>
    <row r="4835">
      <c r="A4835" s="6"/>
      <c r="B4835" s="6"/>
      <c r="C4835" s="6"/>
      <c r="D4835" s="6"/>
      <c r="E4835" s="6"/>
      <c r="F4835" s="6" t="s">
        <v>96</v>
      </c>
      <c r="G4835" s="6"/>
      <c r="H4835" s="6" t="b">
        <v>0</v>
      </c>
      <c r="I4835" s="6" t="b">
        <v>0</v>
      </c>
      <c r="J4835" s="6" t="b">
        <v>0</v>
      </c>
      <c r="K4835" s="106"/>
      <c r="L4835" s="43"/>
      <c r="M4835" s="24"/>
      <c r="N4835" s="6"/>
      <c r="O4835" s="6" t="b">
        <v>0</v>
      </c>
      <c r="P4835" s="6"/>
      <c r="Q4835" s="6"/>
      <c r="R4835" s="6"/>
      <c r="S4835" s="6"/>
      <c r="T4835" s="6"/>
      <c r="U4835" s="6"/>
      <c r="V4835" s="6"/>
      <c r="W4835" s="6"/>
      <c r="X4835" s="6"/>
      <c r="Y4835" s="6"/>
      <c r="Z4835" s="43"/>
      <c r="AA4835" s="43"/>
      <c r="AB4835" s="43" t="s">
        <v>339</v>
      </c>
      <c r="AC4835" s="6" t="s">
        <v>339</v>
      </c>
      <c r="AD4835" s="6"/>
      <c r="AE4835" s="6"/>
      <c r="AF4835" s="6"/>
      <c r="AG4835" s="6"/>
      <c r="AH4835" s="6"/>
      <c r="AI4835" s="6"/>
      <c r="AJ4835" s="6"/>
      <c r="AK4835" s="6"/>
      <c r="AL4835" s="6"/>
      <c r="AM4835" s="6"/>
      <c r="AN4835" s="6"/>
      <c r="AO4835" s="6"/>
      <c r="AP4835" s="6"/>
      <c r="AQ4835" s="6"/>
      <c r="AR4835" s="6"/>
    </row>
    <row r="4836">
      <c r="A4836" s="6"/>
      <c r="B4836" s="6"/>
      <c r="C4836" s="6"/>
      <c r="D4836" s="6"/>
      <c r="E4836" s="6"/>
      <c r="F4836" s="6" t="s">
        <v>96</v>
      </c>
      <c r="G4836" s="6"/>
      <c r="H4836" s="6" t="b">
        <v>0</v>
      </c>
      <c r="I4836" s="6" t="b">
        <v>0</v>
      </c>
      <c r="J4836" s="6" t="b">
        <v>0</v>
      </c>
      <c r="K4836" s="106"/>
      <c r="L4836" s="43"/>
      <c r="M4836" s="24"/>
      <c r="N4836" s="6"/>
      <c r="O4836" s="6" t="b">
        <v>0</v>
      </c>
      <c r="P4836" s="6"/>
      <c r="Q4836" s="6"/>
      <c r="R4836" s="6"/>
      <c r="S4836" s="6"/>
      <c r="T4836" s="6"/>
      <c r="U4836" s="6"/>
      <c r="V4836" s="6"/>
      <c r="W4836" s="6"/>
      <c r="X4836" s="6"/>
      <c r="Y4836" s="6"/>
      <c r="Z4836" s="43"/>
      <c r="AA4836" s="43"/>
      <c r="AB4836" s="43" t="s">
        <v>339</v>
      </c>
      <c r="AC4836" s="6" t="s">
        <v>339</v>
      </c>
      <c r="AD4836" s="6"/>
      <c r="AE4836" s="6"/>
      <c r="AF4836" s="6"/>
      <c r="AG4836" s="6"/>
      <c r="AH4836" s="6"/>
      <c r="AI4836" s="6"/>
      <c r="AJ4836" s="6"/>
      <c r="AK4836" s="6"/>
      <c r="AL4836" s="6"/>
      <c r="AM4836" s="6"/>
      <c r="AN4836" s="6"/>
      <c r="AO4836" s="6"/>
      <c r="AP4836" s="6"/>
      <c r="AQ4836" s="6"/>
      <c r="AR4836" s="6"/>
    </row>
    <row r="4837">
      <c r="A4837" s="6"/>
      <c r="B4837" s="6"/>
      <c r="C4837" s="6"/>
      <c r="D4837" s="6"/>
      <c r="E4837" s="6"/>
      <c r="F4837" s="6" t="s">
        <v>96</v>
      </c>
      <c r="G4837" s="6"/>
      <c r="H4837" s="6" t="b">
        <v>0</v>
      </c>
      <c r="I4837" s="6" t="b">
        <v>0</v>
      </c>
      <c r="J4837" s="6" t="b">
        <v>0</v>
      </c>
      <c r="K4837" s="106"/>
      <c r="L4837" s="43"/>
      <c r="M4837" s="24"/>
      <c r="N4837" s="6"/>
      <c r="O4837" s="6" t="b">
        <v>0</v>
      </c>
      <c r="P4837" s="6"/>
      <c r="Q4837" s="6"/>
      <c r="R4837" s="6"/>
      <c r="S4837" s="6"/>
      <c r="T4837" s="6"/>
      <c r="U4837" s="6"/>
      <c r="V4837" s="6"/>
      <c r="W4837" s="6"/>
      <c r="X4837" s="6"/>
      <c r="Y4837" s="6"/>
      <c r="Z4837" s="43"/>
      <c r="AA4837" s="43"/>
      <c r="AB4837" s="43" t="s">
        <v>339</v>
      </c>
      <c r="AC4837" s="6" t="s">
        <v>339</v>
      </c>
      <c r="AD4837" s="6"/>
      <c r="AE4837" s="6"/>
      <c r="AF4837" s="6"/>
      <c r="AG4837" s="6"/>
      <c r="AH4837" s="6"/>
      <c r="AI4837" s="6"/>
      <c r="AJ4837" s="6"/>
      <c r="AK4837" s="6"/>
      <c r="AL4837" s="6"/>
      <c r="AM4837" s="6"/>
      <c r="AN4837" s="6"/>
      <c r="AO4837" s="6"/>
      <c r="AP4837" s="6"/>
      <c r="AQ4837" s="6"/>
      <c r="AR4837" s="6"/>
    </row>
    <row r="4838">
      <c r="A4838" s="6"/>
      <c r="B4838" s="6"/>
      <c r="C4838" s="6"/>
      <c r="D4838" s="6"/>
      <c r="E4838" s="6"/>
      <c r="F4838" s="6" t="s">
        <v>96</v>
      </c>
      <c r="G4838" s="6"/>
      <c r="H4838" s="6" t="b">
        <v>0</v>
      </c>
      <c r="I4838" s="6" t="b">
        <v>0</v>
      </c>
      <c r="J4838" s="6" t="b">
        <v>0</v>
      </c>
      <c r="K4838" s="106"/>
      <c r="L4838" s="43"/>
      <c r="M4838" s="24"/>
      <c r="N4838" s="6"/>
      <c r="O4838" s="6" t="b">
        <v>0</v>
      </c>
      <c r="P4838" s="6"/>
      <c r="Q4838" s="6"/>
      <c r="R4838" s="6"/>
      <c r="S4838" s="6"/>
      <c r="T4838" s="6"/>
      <c r="U4838" s="6"/>
      <c r="V4838" s="6"/>
      <c r="W4838" s="6"/>
      <c r="X4838" s="6"/>
      <c r="Y4838" s="6"/>
      <c r="Z4838" s="43"/>
      <c r="AA4838" s="43"/>
      <c r="AB4838" s="43" t="s">
        <v>339</v>
      </c>
      <c r="AC4838" s="6" t="s">
        <v>339</v>
      </c>
      <c r="AD4838" s="6"/>
      <c r="AE4838" s="6"/>
      <c r="AF4838" s="6"/>
      <c r="AG4838" s="6"/>
      <c r="AH4838" s="6"/>
      <c r="AI4838" s="6"/>
      <c r="AJ4838" s="6"/>
      <c r="AK4838" s="6"/>
      <c r="AL4838" s="6"/>
      <c r="AM4838" s="6"/>
      <c r="AN4838" s="6"/>
      <c r="AO4838" s="6"/>
      <c r="AP4838" s="6"/>
      <c r="AQ4838" s="6"/>
      <c r="AR4838" s="6"/>
    </row>
    <row r="4839">
      <c r="A4839" s="6"/>
      <c r="B4839" s="6"/>
      <c r="C4839" s="6"/>
      <c r="D4839" s="6"/>
      <c r="E4839" s="6"/>
      <c r="F4839" s="6" t="s">
        <v>96</v>
      </c>
      <c r="G4839" s="6"/>
      <c r="H4839" s="6" t="b">
        <v>0</v>
      </c>
      <c r="I4839" s="6" t="b">
        <v>0</v>
      </c>
      <c r="J4839" s="6" t="b">
        <v>0</v>
      </c>
      <c r="K4839" s="106"/>
      <c r="L4839" s="43"/>
      <c r="M4839" s="24"/>
      <c r="N4839" s="6"/>
      <c r="O4839" s="6" t="b">
        <v>0</v>
      </c>
      <c r="P4839" s="6"/>
      <c r="Q4839" s="6"/>
      <c r="R4839" s="6"/>
      <c r="S4839" s="6"/>
      <c r="T4839" s="6"/>
      <c r="U4839" s="6"/>
      <c r="V4839" s="6"/>
      <c r="W4839" s="6"/>
      <c r="X4839" s="6"/>
      <c r="Y4839" s="6"/>
      <c r="Z4839" s="43"/>
      <c r="AA4839" s="43"/>
      <c r="AB4839" s="43" t="s">
        <v>339</v>
      </c>
      <c r="AC4839" s="6" t="s">
        <v>339</v>
      </c>
      <c r="AD4839" s="6"/>
      <c r="AE4839" s="6"/>
      <c r="AF4839" s="6"/>
      <c r="AG4839" s="6"/>
      <c r="AH4839" s="6"/>
      <c r="AI4839" s="6"/>
      <c r="AJ4839" s="6"/>
      <c r="AK4839" s="6"/>
      <c r="AL4839" s="6"/>
      <c r="AM4839" s="6"/>
      <c r="AN4839" s="6"/>
      <c r="AO4839" s="6"/>
      <c r="AP4839" s="6"/>
      <c r="AQ4839" s="6"/>
      <c r="AR4839" s="6"/>
    </row>
    <row r="4840">
      <c r="A4840" s="6"/>
      <c r="B4840" s="6"/>
      <c r="C4840" s="6"/>
      <c r="D4840" s="6"/>
      <c r="E4840" s="6"/>
      <c r="F4840" s="6" t="s">
        <v>96</v>
      </c>
      <c r="G4840" s="6"/>
      <c r="H4840" s="6" t="b">
        <v>0</v>
      </c>
      <c r="I4840" s="6" t="b">
        <v>0</v>
      </c>
      <c r="J4840" s="6" t="b">
        <v>0</v>
      </c>
      <c r="K4840" s="106"/>
      <c r="L4840" s="43"/>
      <c r="M4840" s="24"/>
      <c r="N4840" s="6"/>
      <c r="O4840" s="6" t="b">
        <v>0</v>
      </c>
      <c r="P4840" s="6"/>
      <c r="Q4840" s="6"/>
      <c r="R4840" s="6"/>
      <c r="S4840" s="6"/>
      <c r="T4840" s="6"/>
      <c r="U4840" s="6"/>
      <c r="V4840" s="6"/>
      <c r="W4840" s="6"/>
      <c r="X4840" s="6"/>
      <c r="Y4840" s="6"/>
      <c r="Z4840" s="43"/>
      <c r="AA4840" s="43"/>
      <c r="AB4840" s="43" t="s">
        <v>339</v>
      </c>
      <c r="AC4840" s="6" t="s">
        <v>339</v>
      </c>
      <c r="AD4840" s="6"/>
      <c r="AE4840" s="6"/>
      <c r="AF4840" s="6"/>
      <c r="AG4840" s="6"/>
      <c r="AH4840" s="6"/>
      <c r="AI4840" s="6"/>
      <c r="AJ4840" s="6"/>
      <c r="AK4840" s="6"/>
      <c r="AL4840" s="6"/>
      <c r="AM4840" s="6"/>
      <c r="AN4840" s="6"/>
      <c r="AO4840" s="6"/>
      <c r="AP4840" s="6"/>
      <c r="AQ4840" s="6"/>
      <c r="AR4840" s="6"/>
    </row>
    <row r="4841">
      <c r="A4841" s="6"/>
      <c r="B4841" s="6"/>
      <c r="C4841" s="6"/>
      <c r="D4841" s="6"/>
      <c r="E4841" s="6"/>
      <c r="F4841" s="6" t="s">
        <v>96</v>
      </c>
      <c r="G4841" s="6"/>
      <c r="H4841" s="6" t="b">
        <v>0</v>
      </c>
      <c r="I4841" s="6" t="b">
        <v>0</v>
      </c>
      <c r="J4841" s="6" t="b">
        <v>0</v>
      </c>
      <c r="K4841" s="106"/>
      <c r="L4841" s="43"/>
      <c r="M4841" s="24"/>
      <c r="N4841" s="6"/>
      <c r="O4841" s="6" t="b">
        <v>0</v>
      </c>
      <c r="P4841" s="6"/>
      <c r="Q4841" s="6"/>
      <c r="R4841" s="6"/>
      <c r="S4841" s="6"/>
      <c r="T4841" s="6"/>
      <c r="U4841" s="6"/>
      <c r="V4841" s="6"/>
      <c r="W4841" s="6"/>
      <c r="X4841" s="6"/>
      <c r="Y4841" s="6"/>
      <c r="Z4841" s="43"/>
      <c r="AA4841" s="43"/>
      <c r="AB4841" s="43" t="s">
        <v>339</v>
      </c>
      <c r="AC4841" s="6" t="s">
        <v>339</v>
      </c>
      <c r="AD4841" s="6"/>
      <c r="AE4841" s="6"/>
      <c r="AF4841" s="6"/>
      <c r="AG4841" s="6"/>
      <c r="AH4841" s="6"/>
      <c r="AI4841" s="6"/>
      <c r="AJ4841" s="6"/>
      <c r="AK4841" s="6"/>
      <c r="AL4841" s="6"/>
      <c r="AM4841" s="6"/>
      <c r="AN4841" s="6"/>
      <c r="AO4841" s="6"/>
      <c r="AP4841" s="6"/>
      <c r="AQ4841" s="6"/>
      <c r="AR4841" s="6"/>
    </row>
    <row r="4842">
      <c r="A4842" s="6"/>
      <c r="B4842" s="6"/>
      <c r="C4842" s="6"/>
      <c r="D4842" s="6"/>
      <c r="E4842" s="6"/>
      <c r="F4842" s="6" t="s">
        <v>96</v>
      </c>
      <c r="G4842" s="6"/>
      <c r="H4842" s="6" t="b">
        <v>0</v>
      </c>
      <c r="I4842" s="6" t="b">
        <v>0</v>
      </c>
      <c r="J4842" s="6" t="b">
        <v>0</v>
      </c>
      <c r="K4842" s="106"/>
      <c r="L4842" s="43"/>
      <c r="M4842" s="24"/>
      <c r="N4842" s="6"/>
      <c r="O4842" s="6" t="b">
        <v>0</v>
      </c>
      <c r="P4842" s="6"/>
      <c r="Q4842" s="6"/>
      <c r="R4842" s="6"/>
      <c r="S4842" s="6"/>
      <c r="T4842" s="6"/>
      <c r="U4842" s="6"/>
      <c r="V4842" s="6"/>
      <c r="W4842" s="6"/>
      <c r="X4842" s="6"/>
      <c r="Y4842" s="6"/>
      <c r="Z4842" s="43"/>
      <c r="AA4842" s="43"/>
      <c r="AB4842" s="43" t="s">
        <v>339</v>
      </c>
      <c r="AC4842" s="6" t="s">
        <v>339</v>
      </c>
      <c r="AD4842" s="6"/>
      <c r="AE4842" s="6"/>
      <c r="AF4842" s="6"/>
      <c r="AG4842" s="6"/>
      <c r="AH4842" s="6"/>
      <c r="AI4842" s="6"/>
      <c r="AJ4842" s="6"/>
      <c r="AK4842" s="6"/>
      <c r="AL4842" s="6"/>
      <c r="AM4842" s="6"/>
      <c r="AN4842" s="6"/>
      <c r="AO4842" s="6"/>
      <c r="AP4842" s="6"/>
      <c r="AQ4842" s="6"/>
      <c r="AR4842" s="6"/>
    </row>
    <row r="4843">
      <c r="A4843" s="6"/>
      <c r="B4843" s="6"/>
      <c r="C4843" s="6"/>
      <c r="D4843" s="6"/>
      <c r="E4843" s="6"/>
      <c r="F4843" s="6" t="s">
        <v>96</v>
      </c>
      <c r="G4843" s="6"/>
      <c r="H4843" s="6" t="b">
        <v>0</v>
      </c>
      <c r="I4843" s="6" t="b">
        <v>0</v>
      </c>
      <c r="J4843" s="6" t="b">
        <v>0</v>
      </c>
      <c r="K4843" s="106"/>
      <c r="L4843" s="43"/>
      <c r="M4843" s="24"/>
      <c r="N4843" s="6"/>
      <c r="O4843" s="6" t="b">
        <v>0</v>
      </c>
      <c r="P4843" s="6"/>
      <c r="Q4843" s="6"/>
      <c r="R4843" s="6"/>
      <c r="S4843" s="6"/>
      <c r="T4843" s="6"/>
      <c r="U4843" s="6"/>
      <c r="V4843" s="6"/>
      <c r="W4843" s="6"/>
      <c r="X4843" s="6"/>
      <c r="Y4843" s="6"/>
      <c r="Z4843" s="43"/>
      <c r="AA4843" s="43"/>
      <c r="AB4843" s="43" t="s">
        <v>339</v>
      </c>
      <c r="AC4843" s="6" t="s">
        <v>339</v>
      </c>
      <c r="AD4843" s="6"/>
      <c r="AE4843" s="6"/>
      <c r="AF4843" s="6"/>
      <c r="AG4843" s="6"/>
      <c r="AH4843" s="6"/>
      <c r="AI4843" s="6"/>
      <c r="AJ4843" s="6"/>
      <c r="AK4843" s="6"/>
      <c r="AL4843" s="6"/>
      <c r="AM4843" s="6"/>
      <c r="AN4843" s="6"/>
      <c r="AO4843" s="6"/>
      <c r="AP4843" s="6"/>
      <c r="AQ4843" s="6"/>
      <c r="AR4843" s="6"/>
    </row>
    <row r="4844">
      <c r="A4844" s="6"/>
      <c r="B4844" s="6"/>
      <c r="C4844" s="6"/>
      <c r="D4844" s="6"/>
      <c r="E4844" s="6"/>
      <c r="F4844" s="6" t="s">
        <v>96</v>
      </c>
      <c r="G4844" s="6"/>
      <c r="H4844" s="6" t="b">
        <v>0</v>
      </c>
      <c r="I4844" s="6" t="b">
        <v>0</v>
      </c>
      <c r="J4844" s="6" t="b">
        <v>0</v>
      </c>
      <c r="K4844" s="106"/>
      <c r="L4844" s="43"/>
      <c r="M4844" s="24"/>
      <c r="N4844" s="6"/>
      <c r="O4844" s="6" t="b">
        <v>0</v>
      </c>
      <c r="P4844" s="6"/>
      <c r="Q4844" s="6"/>
      <c r="R4844" s="6"/>
      <c r="S4844" s="6"/>
      <c r="T4844" s="6"/>
      <c r="U4844" s="6"/>
      <c r="V4844" s="6"/>
      <c r="W4844" s="6"/>
      <c r="X4844" s="6"/>
      <c r="Y4844" s="6"/>
      <c r="Z4844" s="43"/>
      <c r="AA4844" s="43"/>
      <c r="AB4844" s="43" t="s">
        <v>339</v>
      </c>
      <c r="AC4844" s="6" t="s">
        <v>339</v>
      </c>
      <c r="AD4844" s="6"/>
      <c r="AE4844" s="6"/>
      <c r="AF4844" s="6"/>
      <c r="AG4844" s="6"/>
      <c r="AH4844" s="6"/>
      <c r="AI4844" s="6"/>
      <c r="AJ4844" s="6"/>
      <c r="AK4844" s="6"/>
      <c r="AL4844" s="6"/>
      <c r="AM4844" s="6"/>
      <c r="AN4844" s="6"/>
      <c r="AO4844" s="6"/>
      <c r="AP4844" s="6"/>
      <c r="AQ4844" s="6"/>
      <c r="AR4844" s="6"/>
    </row>
    <row r="4845">
      <c r="A4845" s="6"/>
      <c r="B4845" s="6"/>
      <c r="C4845" s="6"/>
      <c r="D4845" s="6"/>
      <c r="E4845" s="6"/>
      <c r="F4845" s="6" t="s">
        <v>96</v>
      </c>
      <c r="G4845" s="6"/>
      <c r="H4845" s="6" t="b">
        <v>0</v>
      </c>
      <c r="I4845" s="6" t="b">
        <v>0</v>
      </c>
      <c r="J4845" s="6" t="b">
        <v>0</v>
      </c>
      <c r="K4845" s="106"/>
      <c r="L4845" s="43"/>
      <c r="M4845" s="24"/>
      <c r="N4845" s="6"/>
      <c r="O4845" s="6" t="b">
        <v>0</v>
      </c>
      <c r="P4845" s="6"/>
      <c r="Q4845" s="6"/>
      <c r="R4845" s="6"/>
      <c r="S4845" s="6"/>
      <c r="T4845" s="6"/>
      <c r="U4845" s="6"/>
      <c r="V4845" s="6"/>
      <c r="W4845" s="6"/>
      <c r="X4845" s="6"/>
      <c r="Y4845" s="6"/>
      <c r="Z4845" s="43"/>
      <c r="AA4845" s="43"/>
      <c r="AB4845" s="43" t="s">
        <v>339</v>
      </c>
      <c r="AC4845" s="6" t="s">
        <v>339</v>
      </c>
      <c r="AD4845" s="6"/>
      <c r="AE4845" s="6"/>
      <c r="AF4845" s="6"/>
      <c r="AG4845" s="6"/>
      <c r="AH4845" s="6"/>
      <c r="AI4845" s="6"/>
      <c r="AJ4845" s="6"/>
      <c r="AK4845" s="6"/>
      <c r="AL4845" s="6"/>
      <c r="AM4845" s="6"/>
      <c r="AN4845" s="6"/>
      <c r="AO4845" s="6"/>
      <c r="AP4845" s="6"/>
      <c r="AQ4845" s="6"/>
      <c r="AR4845" s="6"/>
    </row>
    <row r="4846">
      <c r="A4846" s="6"/>
      <c r="B4846" s="6"/>
      <c r="C4846" s="6"/>
      <c r="D4846" s="6"/>
      <c r="E4846" s="6"/>
      <c r="F4846" s="6" t="s">
        <v>96</v>
      </c>
      <c r="G4846" s="6"/>
      <c r="H4846" s="6" t="b">
        <v>0</v>
      </c>
      <c r="I4846" s="6" t="b">
        <v>0</v>
      </c>
      <c r="J4846" s="6" t="b">
        <v>0</v>
      </c>
      <c r="K4846" s="106"/>
      <c r="L4846" s="43"/>
      <c r="M4846" s="24"/>
      <c r="N4846" s="6"/>
      <c r="O4846" s="6" t="b">
        <v>0</v>
      </c>
      <c r="P4846" s="6"/>
      <c r="Q4846" s="6"/>
      <c r="R4846" s="6"/>
      <c r="S4846" s="6"/>
      <c r="T4846" s="6"/>
      <c r="U4846" s="6"/>
      <c r="V4846" s="6"/>
      <c r="W4846" s="6"/>
      <c r="X4846" s="6"/>
      <c r="Y4846" s="6"/>
      <c r="Z4846" s="43"/>
      <c r="AA4846" s="43"/>
      <c r="AB4846" s="43" t="s">
        <v>339</v>
      </c>
      <c r="AC4846" s="6" t="s">
        <v>339</v>
      </c>
      <c r="AD4846" s="6"/>
      <c r="AE4846" s="6"/>
      <c r="AF4846" s="6"/>
      <c r="AG4846" s="6"/>
      <c r="AH4846" s="6"/>
      <c r="AI4846" s="6"/>
      <c r="AJ4846" s="6"/>
      <c r="AK4846" s="6"/>
      <c r="AL4846" s="6"/>
      <c r="AM4846" s="6"/>
      <c r="AN4846" s="6"/>
      <c r="AO4846" s="6"/>
      <c r="AP4846" s="6"/>
      <c r="AQ4846" s="6"/>
      <c r="AR4846" s="6"/>
    </row>
    <row r="4847">
      <c r="A4847" s="6"/>
      <c r="B4847" s="6"/>
      <c r="C4847" s="6"/>
      <c r="D4847" s="6"/>
      <c r="E4847" s="6"/>
      <c r="F4847" s="6" t="s">
        <v>96</v>
      </c>
      <c r="G4847" s="6"/>
      <c r="H4847" s="6" t="b">
        <v>0</v>
      </c>
      <c r="I4847" s="6" t="b">
        <v>0</v>
      </c>
      <c r="J4847" s="6" t="b">
        <v>0</v>
      </c>
      <c r="K4847" s="106"/>
      <c r="L4847" s="43"/>
      <c r="M4847" s="24"/>
      <c r="N4847" s="6"/>
      <c r="O4847" s="6" t="b">
        <v>0</v>
      </c>
      <c r="P4847" s="6"/>
      <c r="Q4847" s="6"/>
      <c r="R4847" s="6"/>
      <c r="S4847" s="6"/>
      <c r="T4847" s="6"/>
      <c r="U4847" s="6"/>
      <c r="V4847" s="6"/>
      <c r="W4847" s="6"/>
      <c r="X4847" s="6"/>
      <c r="Y4847" s="6"/>
      <c r="Z4847" s="43"/>
      <c r="AA4847" s="43"/>
      <c r="AB4847" s="43" t="s">
        <v>339</v>
      </c>
      <c r="AC4847" s="6" t="s">
        <v>339</v>
      </c>
      <c r="AD4847" s="6"/>
      <c r="AE4847" s="6"/>
      <c r="AF4847" s="6"/>
      <c r="AG4847" s="6"/>
      <c r="AH4847" s="6"/>
      <c r="AI4847" s="6"/>
      <c r="AJ4847" s="6"/>
      <c r="AK4847" s="6"/>
      <c r="AL4847" s="6"/>
      <c r="AM4847" s="6"/>
      <c r="AN4847" s="6"/>
      <c r="AO4847" s="6"/>
      <c r="AP4847" s="6"/>
      <c r="AQ4847" s="6"/>
      <c r="AR4847" s="6"/>
    </row>
    <row r="4848">
      <c r="A4848" s="6"/>
      <c r="B4848" s="6"/>
      <c r="C4848" s="6"/>
      <c r="D4848" s="6"/>
      <c r="E4848" s="6"/>
      <c r="F4848" s="6" t="s">
        <v>96</v>
      </c>
      <c r="G4848" s="6"/>
      <c r="H4848" s="6" t="b">
        <v>0</v>
      </c>
      <c r="I4848" s="6" t="b">
        <v>0</v>
      </c>
      <c r="J4848" s="6" t="b">
        <v>0</v>
      </c>
      <c r="K4848" s="106"/>
      <c r="L4848" s="43"/>
      <c r="M4848" s="24"/>
      <c r="N4848" s="6"/>
      <c r="O4848" s="6" t="b">
        <v>0</v>
      </c>
      <c r="P4848" s="6"/>
      <c r="Q4848" s="6"/>
      <c r="R4848" s="6"/>
      <c r="S4848" s="6"/>
      <c r="T4848" s="6"/>
      <c r="U4848" s="6"/>
      <c r="V4848" s="6"/>
      <c r="W4848" s="6"/>
      <c r="X4848" s="6"/>
      <c r="Y4848" s="6"/>
      <c r="Z4848" s="43"/>
      <c r="AA4848" s="43"/>
      <c r="AB4848" s="43" t="s">
        <v>339</v>
      </c>
      <c r="AC4848" s="6" t="s">
        <v>339</v>
      </c>
      <c r="AD4848" s="6"/>
      <c r="AE4848" s="6"/>
      <c r="AF4848" s="6"/>
      <c r="AG4848" s="6"/>
      <c r="AH4848" s="6"/>
      <c r="AI4848" s="6"/>
      <c r="AJ4848" s="6"/>
      <c r="AK4848" s="6"/>
      <c r="AL4848" s="6"/>
      <c r="AM4848" s="6"/>
      <c r="AN4848" s="6"/>
      <c r="AO4848" s="6"/>
      <c r="AP4848" s="6"/>
      <c r="AQ4848" s="6"/>
      <c r="AR4848" s="6"/>
    </row>
    <row r="4849">
      <c r="A4849" s="6"/>
      <c r="B4849" s="6"/>
      <c r="C4849" s="6"/>
      <c r="D4849" s="6"/>
      <c r="E4849" s="6"/>
      <c r="F4849" s="6" t="s">
        <v>96</v>
      </c>
      <c r="G4849" s="6"/>
      <c r="H4849" s="6" t="b">
        <v>0</v>
      </c>
      <c r="I4849" s="6" t="b">
        <v>0</v>
      </c>
      <c r="J4849" s="6" t="b">
        <v>0</v>
      </c>
      <c r="K4849" s="106"/>
      <c r="L4849" s="43"/>
      <c r="M4849" s="24"/>
      <c r="N4849" s="6"/>
      <c r="O4849" s="6" t="b">
        <v>0</v>
      </c>
      <c r="P4849" s="6"/>
      <c r="Q4849" s="6"/>
      <c r="R4849" s="6"/>
      <c r="S4849" s="6"/>
      <c r="T4849" s="6"/>
      <c r="U4849" s="6"/>
      <c r="V4849" s="6"/>
      <c r="W4849" s="6"/>
      <c r="X4849" s="6"/>
      <c r="Y4849" s="6"/>
      <c r="Z4849" s="43"/>
      <c r="AA4849" s="43"/>
      <c r="AB4849" s="43" t="s">
        <v>339</v>
      </c>
      <c r="AC4849" s="6" t="s">
        <v>339</v>
      </c>
      <c r="AD4849" s="6"/>
      <c r="AE4849" s="6"/>
      <c r="AF4849" s="6"/>
      <c r="AG4849" s="6"/>
      <c r="AH4849" s="6"/>
      <c r="AI4849" s="6"/>
      <c r="AJ4849" s="6"/>
      <c r="AK4849" s="6"/>
      <c r="AL4849" s="6"/>
      <c r="AM4849" s="6"/>
      <c r="AN4849" s="6"/>
      <c r="AO4849" s="6"/>
      <c r="AP4849" s="6"/>
      <c r="AQ4849" s="6"/>
      <c r="AR4849" s="6"/>
    </row>
    <row r="4850">
      <c r="A4850" s="6"/>
      <c r="B4850" s="6"/>
      <c r="C4850" s="6"/>
      <c r="D4850" s="6"/>
      <c r="E4850" s="6"/>
      <c r="F4850" s="6" t="s">
        <v>96</v>
      </c>
      <c r="G4850" s="6"/>
      <c r="H4850" s="6" t="b">
        <v>0</v>
      </c>
      <c r="I4850" s="6" t="b">
        <v>0</v>
      </c>
      <c r="J4850" s="6" t="b">
        <v>0</v>
      </c>
      <c r="K4850" s="106"/>
      <c r="L4850" s="43"/>
      <c r="M4850" s="24"/>
      <c r="N4850" s="6"/>
      <c r="O4850" s="6" t="b">
        <v>0</v>
      </c>
      <c r="P4850" s="6"/>
      <c r="Q4850" s="6"/>
      <c r="R4850" s="6"/>
      <c r="S4850" s="6"/>
      <c r="T4850" s="6"/>
      <c r="U4850" s="6"/>
      <c r="V4850" s="6"/>
      <c r="W4850" s="6"/>
      <c r="X4850" s="6"/>
      <c r="Y4850" s="6"/>
      <c r="Z4850" s="43"/>
      <c r="AA4850" s="43"/>
      <c r="AB4850" s="43" t="s">
        <v>339</v>
      </c>
      <c r="AC4850" s="6" t="s">
        <v>339</v>
      </c>
      <c r="AD4850" s="6"/>
      <c r="AE4850" s="6"/>
      <c r="AF4850" s="6"/>
      <c r="AG4850" s="6"/>
      <c r="AH4850" s="6"/>
      <c r="AI4850" s="6"/>
      <c r="AJ4850" s="6"/>
      <c r="AK4850" s="6"/>
      <c r="AL4850" s="6"/>
      <c r="AM4850" s="6"/>
      <c r="AN4850" s="6"/>
      <c r="AO4850" s="6"/>
      <c r="AP4850" s="6"/>
      <c r="AQ4850" s="6"/>
      <c r="AR4850" s="6"/>
    </row>
    <row r="4851">
      <c r="A4851" s="6"/>
      <c r="B4851" s="6"/>
      <c r="C4851" s="6"/>
      <c r="D4851" s="6"/>
      <c r="E4851" s="6"/>
      <c r="F4851" s="6" t="s">
        <v>96</v>
      </c>
      <c r="G4851" s="6"/>
      <c r="H4851" s="6" t="b">
        <v>0</v>
      </c>
      <c r="I4851" s="6" t="b">
        <v>0</v>
      </c>
      <c r="J4851" s="6" t="b">
        <v>0</v>
      </c>
      <c r="K4851" s="106"/>
      <c r="L4851" s="43"/>
      <c r="M4851" s="24"/>
      <c r="N4851" s="6"/>
      <c r="O4851" s="6" t="b">
        <v>0</v>
      </c>
      <c r="P4851" s="6"/>
      <c r="Q4851" s="6"/>
      <c r="R4851" s="6"/>
      <c r="S4851" s="6"/>
      <c r="T4851" s="6"/>
      <c r="U4851" s="6"/>
      <c r="V4851" s="6"/>
      <c r="W4851" s="6"/>
      <c r="X4851" s="6"/>
      <c r="Y4851" s="6"/>
      <c r="Z4851" s="43"/>
      <c r="AA4851" s="43"/>
      <c r="AB4851" s="43" t="s">
        <v>339</v>
      </c>
      <c r="AC4851" s="6" t="s">
        <v>339</v>
      </c>
      <c r="AD4851" s="6"/>
      <c r="AE4851" s="6"/>
      <c r="AF4851" s="6"/>
      <c r="AG4851" s="6"/>
      <c r="AH4851" s="6"/>
      <c r="AI4851" s="6"/>
      <c r="AJ4851" s="6"/>
      <c r="AK4851" s="6"/>
      <c r="AL4851" s="6"/>
      <c r="AM4851" s="6"/>
      <c r="AN4851" s="6"/>
      <c r="AO4851" s="6"/>
      <c r="AP4851" s="6"/>
      <c r="AQ4851" s="6"/>
      <c r="AR4851" s="6"/>
    </row>
    <row r="4852">
      <c r="A4852" s="6"/>
      <c r="B4852" s="6"/>
      <c r="C4852" s="6"/>
      <c r="D4852" s="6"/>
      <c r="E4852" s="6"/>
      <c r="F4852" s="6" t="s">
        <v>96</v>
      </c>
      <c r="G4852" s="6"/>
      <c r="H4852" s="6" t="b">
        <v>0</v>
      </c>
      <c r="I4852" s="6" t="b">
        <v>0</v>
      </c>
      <c r="J4852" s="6" t="b">
        <v>0</v>
      </c>
      <c r="K4852" s="106"/>
      <c r="L4852" s="43"/>
      <c r="M4852" s="24"/>
      <c r="N4852" s="6"/>
      <c r="O4852" s="6" t="b">
        <v>0</v>
      </c>
      <c r="P4852" s="6"/>
      <c r="Q4852" s="6"/>
      <c r="R4852" s="6"/>
      <c r="S4852" s="6"/>
      <c r="T4852" s="6"/>
      <c r="U4852" s="6"/>
      <c r="V4852" s="6"/>
      <c r="W4852" s="6"/>
      <c r="X4852" s="6"/>
      <c r="Y4852" s="6"/>
      <c r="Z4852" s="43"/>
      <c r="AA4852" s="43"/>
      <c r="AB4852" s="43" t="s">
        <v>339</v>
      </c>
      <c r="AC4852" s="6" t="s">
        <v>339</v>
      </c>
      <c r="AD4852" s="6"/>
      <c r="AE4852" s="6"/>
      <c r="AF4852" s="6"/>
      <c r="AG4852" s="6"/>
      <c r="AH4852" s="6"/>
      <c r="AI4852" s="6"/>
      <c r="AJ4852" s="6"/>
      <c r="AK4852" s="6"/>
      <c r="AL4852" s="6"/>
      <c r="AM4852" s="6"/>
      <c r="AN4852" s="6"/>
      <c r="AO4852" s="6"/>
      <c r="AP4852" s="6"/>
      <c r="AQ4852" s="6"/>
      <c r="AR4852" s="6"/>
    </row>
    <row r="4853">
      <c r="A4853" s="6"/>
      <c r="B4853" s="6"/>
      <c r="C4853" s="6"/>
      <c r="D4853" s="6"/>
      <c r="E4853" s="6"/>
      <c r="F4853" s="6" t="s">
        <v>96</v>
      </c>
      <c r="G4853" s="6"/>
      <c r="H4853" s="6" t="b">
        <v>0</v>
      </c>
      <c r="I4853" s="6" t="b">
        <v>0</v>
      </c>
      <c r="J4853" s="6" t="b">
        <v>0</v>
      </c>
      <c r="K4853" s="106"/>
      <c r="L4853" s="43"/>
      <c r="M4853" s="24"/>
      <c r="N4853" s="6"/>
      <c r="O4853" s="6" t="b">
        <v>0</v>
      </c>
      <c r="P4853" s="6"/>
      <c r="Q4853" s="6"/>
      <c r="R4853" s="6"/>
      <c r="S4853" s="6"/>
      <c r="T4853" s="6"/>
      <c r="U4853" s="6"/>
      <c r="V4853" s="6"/>
      <c r="W4853" s="6"/>
      <c r="X4853" s="6"/>
      <c r="Y4853" s="6"/>
      <c r="Z4853" s="43"/>
      <c r="AA4853" s="43"/>
      <c r="AB4853" s="43" t="s">
        <v>339</v>
      </c>
      <c r="AC4853" s="6" t="s">
        <v>339</v>
      </c>
      <c r="AD4853" s="6"/>
      <c r="AE4853" s="6"/>
      <c r="AF4853" s="6"/>
      <c r="AG4853" s="6"/>
      <c r="AH4853" s="6"/>
      <c r="AI4853" s="6"/>
      <c r="AJ4853" s="6"/>
      <c r="AK4853" s="6"/>
      <c r="AL4853" s="6"/>
      <c r="AM4853" s="6"/>
      <c r="AN4853" s="6"/>
      <c r="AO4853" s="6"/>
      <c r="AP4853" s="6"/>
      <c r="AQ4853" s="6"/>
      <c r="AR4853" s="6"/>
    </row>
    <row r="4854">
      <c r="A4854" s="6"/>
      <c r="B4854" s="6"/>
      <c r="C4854" s="6"/>
      <c r="D4854" s="6"/>
      <c r="E4854" s="6"/>
      <c r="F4854" s="6" t="s">
        <v>96</v>
      </c>
      <c r="G4854" s="6"/>
      <c r="H4854" s="6" t="b">
        <v>0</v>
      </c>
      <c r="I4854" s="6" t="b">
        <v>0</v>
      </c>
      <c r="J4854" s="6" t="b">
        <v>0</v>
      </c>
      <c r="K4854" s="106"/>
      <c r="L4854" s="43"/>
      <c r="M4854" s="24"/>
      <c r="N4854" s="6"/>
      <c r="O4854" s="6" t="b">
        <v>0</v>
      </c>
      <c r="P4854" s="6"/>
      <c r="Q4854" s="6"/>
      <c r="R4854" s="6"/>
      <c r="S4854" s="6"/>
      <c r="T4854" s="6"/>
      <c r="U4854" s="6"/>
      <c r="V4854" s="6"/>
      <c r="W4854" s="6"/>
      <c r="X4854" s="6"/>
      <c r="Y4854" s="6"/>
      <c r="Z4854" s="43"/>
      <c r="AA4854" s="43"/>
      <c r="AB4854" s="43" t="s">
        <v>339</v>
      </c>
      <c r="AC4854" s="6" t="s">
        <v>339</v>
      </c>
      <c r="AD4854" s="6"/>
      <c r="AE4854" s="6"/>
      <c r="AF4854" s="6"/>
      <c r="AG4854" s="6"/>
      <c r="AH4854" s="6"/>
      <c r="AI4854" s="6"/>
      <c r="AJ4854" s="6"/>
      <c r="AK4854" s="6"/>
      <c r="AL4854" s="6"/>
      <c r="AM4854" s="6"/>
      <c r="AN4854" s="6"/>
      <c r="AO4854" s="6"/>
      <c r="AP4854" s="6"/>
      <c r="AQ4854" s="6"/>
      <c r="AR4854" s="6"/>
    </row>
    <row r="4855">
      <c r="A4855" s="6"/>
      <c r="B4855" s="6"/>
      <c r="C4855" s="6"/>
      <c r="D4855" s="6"/>
      <c r="E4855" s="6"/>
      <c r="F4855" s="6" t="s">
        <v>96</v>
      </c>
      <c r="G4855" s="6"/>
      <c r="H4855" s="6" t="b">
        <v>0</v>
      </c>
      <c r="I4855" s="6" t="b">
        <v>0</v>
      </c>
      <c r="J4855" s="6" t="b">
        <v>0</v>
      </c>
      <c r="K4855" s="106"/>
      <c r="L4855" s="43"/>
      <c r="M4855" s="24"/>
      <c r="N4855" s="6"/>
      <c r="O4855" s="6" t="b">
        <v>0</v>
      </c>
      <c r="P4855" s="6"/>
      <c r="Q4855" s="6"/>
      <c r="R4855" s="6"/>
      <c r="S4855" s="6"/>
      <c r="T4855" s="6"/>
      <c r="U4855" s="6"/>
      <c r="V4855" s="6"/>
      <c r="W4855" s="6"/>
      <c r="X4855" s="6"/>
      <c r="Y4855" s="6"/>
      <c r="Z4855" s="43"/>
      <c r="AA4855" s="43"/>
      <c r="AB4855" s="43" t="s">
        <v>339</v>
      </c>
      <c r="AC4855" s="6" t="s">
        <v>339</v>
      </c>
      <c r="AD4855" s="6"/>
      <c r="AE4855" s="6"/>
      <c r="AF4855" s="6"/>
      <c r="AG4855" s="6"/>
      <c r="AH4855" s="6"/>
      <c r="AI4855" s="6"/>
      <c r="AJ4855" s="6"/>
      <c r="AK4855" s="6"/>
      <c r="AL4855" s="6"/>
      <c r="AM4855" s="6"/>
      <c r="AN4855" s="6"/>
      <c r="AO4855" s="6"/>
      <c r="AP4855" s="6"/>
      <c r="AQ4855" s="6"/>
      <c r="AR4855" s="6"/>
    </row>
    <row r="4856">
      <c r="A4856" s="6"/>
      <c r="B4856" s="6"/>
      <c r="C4856" s="6"/>
      <c r="D4856" s="6"/>
      <c r="E4856" s="6"/>
      <c r="F4856" s="6" t="s">
        <v>96</v>
      </c>
      <c r="G4856" s="6"/>
      <c r="H4856" s="6" t="b">
        <v>0</v>
      </c>
      <c r="I4856" s="6" t="b">
        <v>0</v>
      </c>
      <c r="J4856" s="6" t="b">
        <v>0</v>
      </c>
      <c r="K4856" s="106"/>
      <c r="L4856" s="43"/>
      <c r="M4856" s="24"/>
      <c r="N4856" s="6"/>
      <c r="O4856" s="6" t="b">
        <v>0</v>
      </c>
      <c r="P4856" s="6"/>
      <c r="Q4856" s="6"/>
      <c r="R4856" s="6"/>
      <c r="S4856" s="6"/>
      <c r="T4856" s="6"/>
      <c r="U4856" s="6"/>
      <c r="V4856" s="6"/>
      <c r="W4856" s="6"/>
      <c r="X4856" s="6"/>
      <c r="Y4856" s="6"/>
      <c r="Z4856" s="43"/>
      <c r="AA4856" s="43"/>
      <c r="AB4856" s="43" t="s">
        <v>339</v>
      </c>
      <c r="AC4856" s="6" t="s">
        <v>339</v>
      </c>
      <c r="AD4856" s="6"/>
      <c r="AE4856" s="6"/>
      <c r="AF4856" s="6"/>
      <c r="AG4856" s="6"/>
      <c r="AH4856" s="6"/>
      <c r="AI4856" s="6"/>
      <c r="AJ4856" s="6"/>
      <c r="AK4856" s="6"/>
      <c r="AL4856" s="6"/>
      <c r="AM4856" s="6"/>
      <c r="AN4856" s="6"/>
      <c r="AO4856" s="6"/>
      <c r="AP4856" s="6"/>
      <c r="AQ4856" s="6"/>
      <c r="AR4856" s="6"/>
    </row>
    <row r="4857">
      <c r="A4857" s="6"/>
      <c r="B4857" s="6"/>
      <c r="C4857" s="6"/>
      <c r="D4857" s="6"/>
      <c r="E4857" s="6"/>
      <c r="F4857" s="6" t="s">
        <v>96</v>
      </c>
      <c r="G4857" s="6"/>
      <c r="H4857" s="6" t="b">
        <v>0</v>
      </c>
      <c r="I4857" s="6" t="b">
        <v>0</v>
      </c>
      <c r="J4857" s="6" t="b">
        <v>0</v>
      </c>
      <c r="K4857" s="106"/>
      <c r="L4857" s="43"/>
      <c r="M4857" s="24"/>
      <c r="N4857" s="6"/>
      <c r="O4857" s="6" t="b">
        <v>0</v>
      </c>
      <c r="P4857" s="6"/>
      <c r="Q4857" s="6"/>
      <c r="R4857" s="6"/>
      <c r="S4857" s="6"/>
      <c r="T4857" s="6"/>
      <c r="U4857" s="6"/>
      <c r="V4857" s="6"/>
      <c r="W4857" s="6"/>
      <c r="X4857" s="6"/>
      <c r="Y4857" s="6"/>
      <c r="Z4857" s="43"/>
      <c r="AA4857" s="43"/>
      <c r="AB4857" s="43" t="s">
        <v>339</v>
      </c>
      <c r="AC4857" s="6" t="s">
        <v>339</v>
      </c>
      <c r="AD4857" s="6"/>
      <c r="AE4857" s="6"/>
      <c r="AF4857" s="6"/>
      <c r="AG4857" s="6"/>
      <c r="AH4857" s="6"/>
      <c r="AI4857" s="6"/>
      <c r="AJ4857" s="6"/>
      <c r="AK4857" s="6"/>
      <c r="AL4857" s="6"/>
      <c r="AM4857" s="6"/>
      <c r="AN4857" s="6"/>
      <c r="AO4857" s="6"/>
      <c r="AP4857" s="6"/>
      <c r="AQ4857" s="6"/>
      <c r="AR4857" s="6"/>
    </row>
    <row r="4858">
      <c r="A4858" s="6"/>
      <c r="B4858" s="6"/>
      <c r="C4858" s="6"/>
      <c r="D4858" s="6"/>
      <c r="E4858" s="6"/>
      <c r="F4858" s="6" t="s">
        <v>96</v>
      </c>
      <c r="G4858" s="6"/>
      <c r="H4858" s="6" t="b">
        <v>0</v>
      </c>
      <c r="I4858" s="6" t="b">
        <v>0</v>
      </c>
      <c r="J4858" s="6" t="b">
        <v>0</v>
      </c>
      <c r="K4858" s="106"/>
      <c r="L4858" s="43"/>
      <c r="M4858" s="24"/>
      <c r="N4858" s="6"/>
      <c r="O4858" s="6" t="b">
        <v>0</v>
      </c>
      <c r="P4858" s="6"/>
      <c r="Q4858" s="6"/>
      <c r="R4858" s="6"/>
      <c r="S4858" s="6"/>
      <c r="T4858" s="6"/>
      <c r="U4858" s="6"/>
      <c r="V4858" s="6"/>
      <c r="W4858" s="6"/>
      <c r="X4858" s="6"/>
      <c r="Y4858" s="6"/>
      <c r="Z4858" s="43"/>
      <c r="AA4858" s="43"/>
      <c r="AB4858" s="43" t="s">
        <v>339</v>
      </c>
      <c r="AC4858" s="6" t="s">
        <v>339</v>
      </c>
      <c r="AD4858" s="6"/>
      <c r="AE4858" s="6"/>
      <c r="AF4858" s="6"/>
      <c r="AG4858" s="6"/>
      <c r="AH4858" s="6"/>
      <c r="AI4858" s="6"/>
      <c r="AJ4858" s="6"/>
      <c r="AK4858" s="6"/>
      <c r="AL4858" s="6"/>
      <c r="AM4858" s="6"/>
      <c r="AN4858" s="6"/>
      <c r="AO4858" s="6"/>
      <c r="AP4858" s="6"/>
      <c r="AQ4858" s="6"/>
      <c r="AR4858" s="6"/>
    </row>
    <row r="4859">
      <c r="A4859" s="6"/>
      <c r="B4859" s="6"/>
      <c r="C4859" s="6"/>
      <c r="D4859" s="6"/>
      <c r="E4859" s="6"/>
      <c r="F4859" s="6" t="s">
        <v>96</v>
      </c>
      <c r="G4859" s="6"/>
      <c r="H4859" s="6" t="b">
        <v>0</v>
      </c>
      <c r="I4859" s="6" t="b">
        <v>0</v>
      </c>
      <c r="J4859" s="6" t="b">
        <v>0</v>
      </c>
      <c r="K4859" s="106"/>
      <c r="L4859" s="43"/>
      <c r="M4859" s="24"/>
      <c r="N4859" s="6"/>
      <c r="O4859" s="6" t="b">
        <v>0</v>
      </c>
      <c r="P4859" s="6"/>
      <c r="Q4859" s="6"/>
      <c r="R4859" s="6"/>
      <c r="S4859" s="6"/>
      <c r="T4859" s="6"/>
      <c r="U4859" s="6"/>
      <c r="V4859" s="6"/>
      <c r="W4859" s="6"/>
      <c r="X4859" s="6"/>
      <c r="Y4859" s="6"/>
      <c r="Z4859" s="43"/>
      <c r="AA4859" s="43"/>
      <c r="AB4859" s="43" t="s">
        <v>339</v>
      </c>
      <c r="AC4859" s="6" t="s">
        <v>339</v>
      </c>
      <c r="AD4859" s="6"/>
      <c r="AE4859" s="6"/>
      <c r="AF4859" s="6"/>
      <c r="AG4859" s="6"/>
      <c r="AH4859" s="6"/>
      <c r="AI4859" s="6"/>
      <c r="AJ4859" s="6"/>
      <c r="AK4859" s="6"/>
      <c r="AL4859" s="6"/>
      <c r="AM4859" s="6"/>
      <c r="AN4859" s="6"/>
      <c r="AO4859" s="6"/>
      <c r="AP4859" s="6"/>
      <c r="AQ4859" s="6"/>
      <c r="AR4859" s="6"/>
    </row>
    <row r="4860">
      <c r="A4860" s="6"/>
      <c r="B4860" s="6"/>
      <c r="C4860" s="6"/>
      <c r="D4860" s="6"/>
      <c r="E4860" s="6"/>
      <c r="F4860" s="6" t="s">
        <v>96</v>
      </c>
      <c r="G4860" s="6"/>
      <c r="H4860" s="6" t="b">
        <v>0</v>
      </c>
      <c r="I4860" s="6" t="b">
        <v>0</v>
      </c>
      <c r="J4860" s="6" t="b">
        <v>0</v>
      </c>
      <c r="K4860" s="106"/>
      <c r="L4860" s="43"/>
      <c r="M4860" s="24"/>
      <c r="N4860" s="6"/>
      <c r="O4860" s="6" t="b">
        <v>0</v>
      </c>
      <c r="P4860" s="6"/>
      <c r="Q4860" s="6"/>
      <c r="R4860" s="6"/>
      <c r="S4860" s="6"/>
      <c r="T4860" s="6"/>
      <c r="U4860" s="6"/>
      <c r="V4860" s="6"/>
      <c r="W4860" s="6"/>
      <c r="X4860" s="6"/>
      <c r="Y4860" s="6"/>
      <c r="Z4860" s="43"/>
      <c r="AA4860" s="43"/>
      <c r="AB4860" s="43" t="s">
        <v>339</v>
      </c>
      <c r="AC4860" s="6" t="s">
        <v>339</v>
      </c>
      <c r="AD4860" s="6"/>
      <c r="AE4860" s="6"/>
      <c r="AF4860" s="6"/>
      <c r="AG4860" s="6"/>
      <c r="AH4860" s="6"/>
      <c r="AI4860" s="6"/>
      <c r="AJ4860" s="6"/>
      <c r="AK4860" s="6"/>
      <c r="AL4860" s="6"/>
      <c r="AM4860" s="6"/>
      <c r="AN4860" s="6"/>
      <c r="AO4860" s="6"/>
      <c r="AP4860" s="6"/>
      <c r="AQ4860" s="6"/>
      <c r="AR4860" s="6"/>
    </row>
    <row r="4861">
      <c r="A4861" s="6"/>
      <c r="B4861" s="6"/>
      <c r="C4861" s="6"/>
      <c r="D4861" s="6"/>
      <c r="E4861" s="6"/>
      <c r="F4861" s="6" t="s">
        <v>96</v>
      </c>
      <c r="G4861" s="6"/>
      <c r="H4861" s="6" t="b">
        <v>0</v>
      </c>
      <c r="I4861" s="6" t="b">
        <v>0</v>
      </c>
      <c r="J4861" s="6" t="b">
        <v>0</v>
      </c>
      <c r="K4861" s="106"/>
      <c r="L4861" s="43"/>
      <c r="M4861" s="24"/>
      <c r="N4861" s="6"/>
      <c r="O4861" s="6" t="b">
        <v>0</v>
      </c>
      <c r="P4861" s="6"/>
      <c r="Q4861" s="6"/>
      <c r="R4861" s="6"/>
      <c r="S4861" s="6"/>
      <c r="T4861" s="6"/>
      <c r="U4861" s="6"/>
      <c r="V4861" s="6"/>
      <c r="W4861" s="6"/>
      <c r="X4861" s="6"/>
      <c r="Y4861" s="6"/>
      <c r="Z4861" s="43"/>
      <c r="AA4861" s="43"/>
      <c r="AB4861" s="43" t="s">
        <v>339</v>
      </c>
      <c r="AC4861" s="6" t="s">
        <v>339</v>
      </c>
      <c r="AD4861" s="6"/>
      <c r="AE4861" s="6"/>
      <c r="AF4861" s="6"/>
      <c r="AG4861" s="6"/>
      <c r="AH4861" s="6"/>
      <c r="AI4861" s="6"/>
      <c r="AJ4861" s="6"/>
      <c r="AK4861" s="6"/>
      <c r="AL4861" s="6"/>
      <c r="AM4861" s="6"/>
      <c r="AN4861" s="6"/>
      <c r="AO4861" s="6"/>
      <c r="AP4861" s="6"/>
      <c r="AQ4861" s="6"/>
      <c r="AR4861" s="6"/>
    </row>
    <row r="4862">
      <c r="A4862" s="6"/>
      <c r="B4862" s="6"/>
      <c r="C4862" s="6"/>
      <c r="D4862" s="6"/>
      <c r="E4862" s="6"/>
      <c r="F4862" s="6" t="s">
        <v>96</v>
      </c>
      <c r="G4862" s="6"/>
      <c r="H4862" s="6" t="b">
        <v>0</v>
      </c>
      <c r="I4862" s="6" t="b">
        <v>0</v>
      </c>
      <c r="J4862" s="6" t="b">
        <v>0</v>
      </c>
      <c r="K4862" s="106"/>
      <c r="L4862" s="43"/>
      <c r="M4862" s="24"/>
      <c r="N4862" s="6"/>
      <c r="O4862" s="6" t="b">
        <v>0</v>
      </c>
      <c r="P4862" s="6"/>
      <c r="Q4862" s="6"/>
      <c r="R4862" s="6"/>
      <c r="S4862" s="6"/>
      <c r="T4862" s="6"/>
      <c r="U4862" s="6"/>
      <c r="V4862" s="6"/>
      <c r="W4862" s="6"/>
      <c r="X4862" s="6"/>
      <c r="Y4862" s="6"/>
      <c r="Z4862" s="43"/>
      <c r="AA4862" s="43"/>
      <c r="AB4862" s="43" t="s">
        <v>339</v>
      </c>
      <c r="AC4862" s="6" t="s">
        <v>339</v>
      </c>
      <c r="AD4862" s="6"/>
      <c r="AE4862" s="6"/>
      <c r="AF4862" s="6"/>
      <c r="AG4862" s="6"/>
      <c r="AH4862" s="6"/>
      <c r="AI4862" s="6"/>
      <c r="AJ4862" s="6"/>
      <c r="AK4862" s="6"/>
      <c r="AL4862" s="6"/>
      <c r="AM4862" s="6"/>
      <c r="AN4862" s="6"/>
      <c r="AO4862" s="6"/>
      <c r="AP4862" s="6"/>
      <c r="AQ4862" s="6"/>
      <c r="AR4862" s="6"/>
    </row>
    <row r="4863">
      <c r="A4863" s="6"/>
      <c r="B4863" s="6"/>
      <c r="C4863" s="6"/>
      <c r="D4863" s="6"/>
      <c r="E4863" s="6"/>
      <c r="F4863" s="6" t="s">
        <v>96</v>
      </c>
      <c r="G4863" s="6"/>
      <c r="H4863" s="6" t="b">
        <v>0</v>
      </c>
      <c r="I4863" s="6" t="b">
        <v>0</v>
      </c>
      <c r="J4863" s="6" t="b">
        <v>0</v>
      </c>
      <c r="K4863" s="106"/>
      <c r="L4863" s="43"/>
      <c r="M4863" s="24"/>
      <c r="N4863" s="6"/>
      <c r="O4863" s="6" t="b">
        <v>0</v>
      </c>
      <c r="P4863" s="6"/>
      <c r="Q4863" s="6"/>
      <c r="R4863" s="6"/>
      <c r="S4863" s="6"/>
      <c r="T4863" s="6"/>
      <c r="U4863" s="6"/>
      <c r="V4863" s="6"/>
      <c r="W4863" s="6"/>
      <c r="X4863" s="6"/>
      <c r="Y4863" s="6"/>
      <c r="Z4863" s="43"/>
      <c r="AA4863" s="43"/>
      <c r="AB4863" s="43" t="s">
        <v>339</v>
      </c>
      <c r="AC4863" s="6" t="s">
        <v>339</v>
      </c>
      <c r="AD4863" s="6"/>
      <c r="AE4863" s="6"/>
      <c r="AF4863" s="6"/>
      <c r="AG4863" s="6"/>
      <c r="AH4863" s="6"/>
      <c r="AI4863" s="6"/>
      <c r="AJ4863" s="6"/>
      <c r="AK4863" s="6"/>
      <c r="AL4863" s="6"/>
      <c r="AM4863" s="6"/>
      <c r="AN4863" s="6"/>
      <c r="AO4863" s="6"/>
      <c r="AP4863" s="6"/>
      <c r="AQ4863" s="6"/>
      <c r="AR4863" s="6"/>
    </row>
    <row r="4864">
      <c r="A4864" s="6"/>
      <c r="B4864" s="6"/>
      <c r="C4864" s="6"/>
      <c r="D4864" s="6"/>
      <c r="E4864" s="6"/>
      <c r="F4864" s="6" t="s">
        <v>96</v>
      </c>
      <c r="G4864" s="6"/>
      <c r="H4864" s="6" t="b">
        <v>0</v>
      </c>
      <c r="I4864" s="6" t="b">
        <v>0</v>
      </c>
      <c r="J4864" s="6" t="b">
        <v>0</v>
      </c>
      <c r="K4864" s="106"/>
      <c r="L4864" s="43"/>
      <c r="M4864" s="24"/>
      <c r="N4864" s="6"/>
      <c r="O4864" s="6" t="b">
        <v>0</v>
      </c>
      <c r="P4864" s="6"/>
      <c r="Q4864" s="6"/>
      <c r="R4864" s="6"/>
      <c r="S4864" s="6"/>
      <c r="T4864" s="6"/>
      <c r="U4864" s="6"/>
      <c r="V4864" s="6"/>
      <c r="W4864" s="6"/>
      <c r="X4864" s="6"/>
      <c r="Y4864" s="6"/>
      <c r="Z4864" s="43"/>
      <c r="AA4864" s="43"/>
      <c r="AB4864" s="43" t="s">
        <v>339</v>
      </c>
      <c r="AC4864" s="6" t="s">
        <v>339</v>
      </c>
      <c r="AD4864" s="6"/>
      <c r="AE4864" s="6"/>
      <c r="AF4864" s="6"/>
      <c r="AG4864" s="6"/>
      <c r="AH4864" s="6"/>
      <c r="AI4864" s="6"/>
      <c r="AJ4864" s="6"/>
      <c r="AK4864" s="6"/>
      <c r="AL4864" s="6"/>
      <c r="AM4864" s="6"/>
      <c r="AN4864" s="6"/>
      <c r="AO4864" s="6"/>
      <c r="AP4864" s="6"/>
      <c r="AQ4864" s="6"/>
      <c r="AR4864" s="6"/>
    </row>
    <row r="4865">
      <c r="A4865" s="6"/>
      <c r="B4865" s="6"/>
      <c r="C4865" s="6"/>
      <c r="D4865" s="6"/>
      <c r="E4865" s="6"/>
      <c r="F4865" s="6" t="s">
        <v>96</v>
      </c>
      <c r="G4865" s="6"/>
      <c r="H4865" s="6" t="b">
        <v>0</v>
      </c>
      <c r="I4865" s="6" t="b">
        <v>0</v>
      </c>
      <c r="J4865" s="6" t="b">
        <v>0</v>
      </c>
      <c r="K4865" s="106"/>
      <c r="L4865" s="43"/>
      <c r="M4865" s="24"/>
      <c r="N4865" s="6"/>
      <c r="O4865" s="6" t="b">
        <v>0</v>
      </c>
      <c r="P4865" s="6"/>
      <c r="Q4865" s="6"/>
      <c r="R4865" s="6"/>
      <c r="S4865" s="6"/>
      <c r="T4865" s="6"/>
      <c r="U4865" s="6"/>
      <c r="V4865" s="6"/>
      <c r="W4865" s="6"/>
      <c r="X4865" s="6"/>
      <c r="Y4865" s="6"/>
      <c r="Z4865" s="43"/>
      <c r="AA4865" s="43"/>
      <c r="AB4865" s="43" t="s">
        <v>339</v>
      </c>
      <c r="AC4865" s="6" t="s">
        <v>339</v>
      </c>
      <c r="AD4865" s="6"/>
      <c r="AE4865" s="6"/>
      <c r="AF4865" s="6"/>
      <c r="AG4865" s="6"/>
      <c r="AH4865" s="6"/>
      <c r="AI4865" s="6"/>
      <c r="AJ4865" s="6"/>
      <c r="AK4865" s="6"/>
      <c r="AL4865" s="6"/>
      <c r="AM4865" s="6"/>
      <c r="AN4865" s="6"/>
      <c r="AO4865" s="6"/>
      <c r="AP4865" s="6"/>
      <c r="AQ4865" s="6"/>
      <c r="AR4865" s="6"/>
    </row>
    <row r="4866">
      <c r="A4866" s="6"/>
      <c r="B4866" s="6"/>
      <c r="C4866" s="6"/>
      <c r="D4866" s="6"/>
      <c r="E4866" s="6"/>
      <c r="F4866" s="6" t="s">
        <v>96</v>
      </c>
      <c r="G4866" s="6"/>
      <c r="H4866" s="6" t="b">
        <v>0</v>
      </c>
      <c r="I4866" s="6" t="b">
        <v>0</v>
      </c>
      <c r="J4866" s="6" t="b">
        <v>0</v>
      </c>
      <c r="K4866" s="106"/>
      <c r="L4866" s="43"/>
      <c r="M4866" s="24"/>
      <c r="N4866" s="6"/>
      <c r="O4866" s="6" t="b">
        <v>0</v>
      </c>
      <c r="P4866" s="6"/>
      <c r="Q4866" s="6"/>
      <c r="R4866" s="6"/>
      <c r="S4866" s="6"/>
      <c r="T4866" s="6"/>
      <c r="U4866" s="6"/>
      <c r="V4866" s="6"/>
      <c r="W4866" s="6"/>
      <c r="X4866" s="6"/>
      <c r="Y4866" s="6"/>
      <c r="Z4866" s="43"/>
      <c r="AA4866" s="43"/>
      <c r="AB4866" s="43" t="s">
        <v>339</v>
      </c>
      <c r="AC4866" s="6" t="s">
        <v>339</v>
      </c>
      <c r="AD4866" s="6"/>
      <c r="AE4866" s="6"/>
      <c r="AF4866" s="6"/>
      <c r="AG4866" s="6"/>
      <c r="AH4866" s="6"/>
      <c r="AI4866" s="6"/>
      <c r="AJ4866" s="6"/>
      <c r="AK4866" s="6"/>
      <c r="AL4866" s="6"/>
      <c r="AM4866" s="6"/>
      <c r="AN4866" s="6"/>
      <c r="AO4866" s="6"/>
      <c r="AP4866" s="6"/>
      <c r="AQ4866" s="6"/>
      <c r="AR4866" s="6"/>
    </row>
    <row r="4867">
      <c r="A4867" s="6"/>
      <c r="B4867" s="6"/>
      <c r="C4867" s="6"/>
      <c r="D4867" s="6"/>
      <c r="E4867" s="6"/>
      <c r="F4867" s="6" t="s">
        <v>96</v>
      </c>
      <c r="G4867" s="6"/>
      <c r="H4867" s="6" t="b">
        <v>0</v>
      </c>
      <c r="I4867" s="6" t="b">
        <v>0</v>
      </c>
      <c r="J4867" s="6" t="b">
        <v>0</v>
      </c>
      <c r="K4867" s="106"/>
      <c r="L4867" s="43"/>
      <c r="M4867" s="24"/>
      <c r="N4867" s="6"/>
      <c r="O4867" s="6" t="b">
        <v>0</v>
      </c>
      <c r="P4867" s="6"/>
      <c r="Q4867" s="6"/>
      <c r="R4867" s="6"/>
      <c r="S4867" s="6"/>
      <c r="T4867" s="6"/>
      <c r="U4867" s="6"/>
      <c r="V4867" s="6"/>
      <c r="W4867" s="6"/>
      <c r="X4867" s="6"/>
      <c r="Y4867" s="6"/>
      <c r="Z4867" s="43"/>
      <c r="AA4867" s="43"/>
      <c r="AB4867" s="43" t="s">
        <v>339</v>
      </c>
      <c r="AC4867" s="6" t="s">
        <v>339</v>
      </c>
      <c r="AD4867" s="6"/>
      <c r="AE4867" s="6"/>
      <c r="AF4867" s="6"/>
      <c r="AG4867" s="6"/>
      <c r="AH4867" s="6"/>
      <c r="AI4867" s="6"/>
      <c r="AJ4867" s="6"/>
      <c r="AK4867" s="6"/>
      <c r="AL4867" s="6"/>
      <c r="AM4867" s="6"/>
      <c r="AN4867" s="6"/>
      <c r="AO4867" s="6"/>
      <c r="AP4867" s="6"/>
      <c r="AQ4867" s="6"/>
      <c r="AR4867" s="6"/>
    </row>
    <row r="4868">
      <c r="A4868" s="6"/>
      <c r="B4868" s="6"/>
      <c r="C4868" s="6"/>
      <c r="D4868" s="6"/>
      <c r="E4868" s="6"/>
      <c r="F4868" s="6" t="s">
        <v>96</v>
      </c>
      <c r="G4868" s="6"/>
      <c r="H4868" s="6" t="b">
        <v>0</v>
      </c>
      <c r="I4868" s="6" t="b">
        <v>0</v>
      </c>
      <c r="J4868" s="6" t="b">
        <v>0</v>
      </c>
      <c r="K4868" s="106"/>
      <c r="L4868" s="43"/>
      <c r="M4868" s="24"/>
      <c r="N4868" s="6"/>
      <c r="O4868" s="6" t="b">
        <v>0</v>
      </c>
      <c r="P4868" s="6"/>
      <c r="Q4868" s="6"/>
      <c r="R4868" s="6"/>
      <c r="S4868" s="6"/>
      <c r="T4868" s="6"/>
      <c r="U4868" s="6"/>
      <c r="V4868" s="6"/>
      <c r="W4868" s="6"/>
      <c r="X4868" s="6"/>
      <c r="Y4868" s="6"/>
      <c r="Z4868" s="43"/>
      <c r="AA4868" s="43"/>
      <c r="AB4868" s="43" t="s">
        <v>339</v>
      </c>
      <c r="AC4868" s="6" t="s">
        <v>339</v>
      </c>
      <c r="AD4868" s="6"/>
      <c r="AE4868" s="6"/>
      <c r="AF4868" s="6"/>
      <c r="AG4868" s="6"/>
      <c r="AH4868" s="6"/>
      <c r="AI4868" s="6"/>
      <c r="AJ4868" s="6"/>
      <c r="AK4868" s="6"/>
      <c r="AL4868" s="6"/>
      <c r="AM4868" s="6"/>
      <c r="AN4868" s="6"/>
      <c r="AO4868" s="6"/>
      <c r="AP4868" s="6"/>
      <c r="AQ4868" s="6"/>
      <c r="AR4868" s="6"/>
    </row>
    <row r="4869">
      <c r="A4869" s="6"/>
      <c r="B4869" s="6"/>
      <c r="C4869" s="6"/>
      <c r="D4869" s="6"/>
      <c r="E4869" s="6"/>
      <c r="F4869" s="6" t="s">
        <v>96</v>
      </c>
      <c r="G4869" s="6"/>
      <c r="H4869" s="6" t="b">
        <v>0</v>
      </c>
      <c r="I4869" s="6" t="b">
        <v>0</v>
      </c>
      <c r="J4869" s="6" t="b">
        <v>0</v>
      </c>
      <c r="K4869" s="106"/>
      <c r="L4869" s="43"/>
      <c r="M4869" s="24"/>
      <c r="N4869" s="6"/>
      <c r="O4869" s="6" t="b">
        <v>0</v>
      </c>
      <c r="P4869" s="6"/>
      <c r="Q4869" s="6"/>
      <c r="R4869" s="6"/>
      <c r="S4869" s="6"/>
      <c r="T4869" s="6"/>
      <c r="U4869" s="6"/>
      <c r="V4869" s="6"/>
      <c r="W4869" s="6"/>
      <c r="X4869" s="6"/>
      <c r="Y4869" s="6"/>
      <c r="Z4869" s="43"/>
      <c r="AA4869" s="43"/>
      <c r="AB4869" s="43" t="s">
        <v>339</v>
      </c>
      <c r="AC4869" s="6" t="s">
        <v>339</v>
      </c>
      <c r="AD4869" s="6"/>
      <c r="AE4869" s="6"/>
      <c r="AF4869" s="6"/>
      <c r="AG4869" s="6"/>
      <c r="AH4869" s="6"/>
      <c r="AI4869" s="6"/>
      <c r="AJ4869" s="6"/>
      <c r="AK4869" s="6"/>
      <c r="AL4869" s="6"/>
      <c r="AM4869" s="6"/>
      <c r="AN4869" s="6"/>
      <c r="AO4869" s="6"/>
      <c r="AP4869" s="6"/>
      <c r="AQ4869" s="6"/>
      <c r="AR4869" s="6"/>
    </row>
    <row r="4870">
      <c r="A4870" s="6"/>
      <c r="B4870" s="6"/>
      <c r="C4870" s="6"/>
      <c r="D4870" s="6"/>
      <c r="E4870" s="6"/>
      <c r="F4870" s="6" t="s">
        <v>96</v>
      </c>
      <c r="G4870" s="6"/>
      <c r="H4870" s="6" t="b">
        <v>0</v>
      </c>
      <c r="I4870" s="6" t="b">
        <v>0</v>
      </c>
      <c r="J4870" s="6" t="b">
        <v>0</v>
      </c>
      <c r="K4870" s="106"/>
      <c r="L4870" s="43"/>
      <c r="M4870" s="24"/>
      <c r="N4870" s="6"/>
      <c r="O4870" s="6" t="b">
        <v>0</v>
      </c>
      <c r="P4870" s="6"/>
      <c r="Q4870" s="6"/>
      <c r="R4870" s="6"/>
      <c r="S4870" s="6"/>
      <c r="T4870" s="6"/>
      <c r="U4870" s="6"/>
      <c r="V4870" s="6"/>
      <c r="W4870" s="6"/>
      <c r="X4870" s="6"/>
      <c r="Y4870" s="6"/>
      <c r="Z4870" s="43"/>
      <c r="AA4870" s="43"/>
      <c r="AB4870" s="43" t="s">
        <v>339</v>
      </c>
      <c r="AC4870" s="6" t="s">
        <v>339</v>
      </c>
      <c r="AD4870" s="6"/>
      <c r="AE4870" s="6"/>
      <c r="AF4870" s="6"/>
      <c r="AG4870" s="6"/>
      <c r="AH4870" s="6"/>
      <c r="AI4870" s="6"/>
      <c r="AJ4870" s="6"/>
      <c r="AK4870" s="6"/>
      <c r="AL4870" s="6"/>
      <c r="AM4870" s="6"/>
      <c r="AN4870" s="6"/>
      <c r="AO4870" s="6"/>
      <c r="AP4870" s="6"/>
      <c r="AQ4870" s="6"/>
      <c r="AR4870" s="6"/>
    </row>
    <row r="4871">
      <c r="A4871" s="6"/>
      <c r="B4871" s="6"/>
      <c r="C4871" s="6"/>
      <c r="D4871" s="6"/>
      <c r="E4871" s="6"/>
      <c r="F4871" s="6" t="s">
        <v>96</v>
      </c>
      <c r="G4871" s="6"/>
      <c r="H4871" s="6" t="b">
        <v>0</v>
      </c>
      <c r="I4871" s="6" t="b">
        <v>0</v>
      </c>
      <c r="J4871" s="6" t="b">
        <v>0</v>
      </c>
      <c r="K4871" s="106"/>
      <c r="L4871" s="43"/>
      <c r="M4871" s="24"/>
      <c r="N4871" s="6"/>
      <c r="O4871" s="6" t="b">
        <v>0</v>
      </c>
      <c r="P4871" s="6"/>
      <c r="Q4871" s="6"/>
      <c r="R4871" s="6"/>
      <c r="S4871" s="6"/>
      <c r="T4871" s="6"/>
      <c r="U4871" s="6"/>
      <c r="V4871" s="6"/>
      <c r="W4871" s="6"/>
      <c r="X4871" s="6"/>
      <c r="Y4871" s="6"/>
      <c r="Z4871" s="43"/>
      <c r="AA4871" s="43"/>
      <c r="AB4871" s="43" t="s">
        <v>339</v>
      </c>
      <c r="AC4871" s="6" t="s">
        <v>339</v>
      </c>
      <c r="AD4871" s="6"/>
      <c r="AE4871" s="6"/>
      <c r="AF4871" s="6"/>
      <c r="AG4871" s="6"/>
      <c r="AH4871" s="6"/>
      <c r="AI4871" s="6"/>
      <c r="AJ4871" s="6"/>
      <c r="AK4871" s="6"/>
      <c r="AL4871" s="6"/>
      <c r="AM4871" s="6"/>
      <c r="AN4871" s="6"/>
      <c r="AO4871" s="6"/>
      <c r="AP4871" s="6"/>
      <c r="AQ4871" s="6"/>
      <c r="AR4871" s="6"/>
    </row>
    <row r="4872">
      <c r="A4872" s="6"/>
      <c r="B4872" s="6"/>
      <c r="C4872" s="6"/>
      <c r="D4872" s="6"/>
      <c r="E4872" s="6"/>
      <c r="F4872" s="6" t="s">
        <v>96</v>
      </c>
      <c r="G4872" s="6"/>
      <c r="H4872" s="6" t="b">
        <v>0</v>
      </c>
      <c r="I4872" s="6" t="b">
        <v>0</v>
      </c>
      <c r="J4872" s="6" t="b">
        <v>0</v>
      </c>
      <c r="K4872" s="106"/>
      <c r="L4872" s="43"/>
      <c r="M4872" s="24"/>
      <c r="N4872" s="6"/>
      <c r="O4872" s="6" t="b">
        <v>0</v>
      </c>
      <c r="P4872" s="6"/>
      <c r="Q4872" s="6"/>
      <c r="R4872" s="6"/>
      <c r="S4872" s="6"/>
      <c r="T4872" s="6"/>
      <c r="U4872" s="6"/>
      <c r="V4872" s="6"/>
      <c r="W4872" s="6"/>
      <c r="X4872" s="6"/>
      <c r="Y4872" s="6"/>
      <c r="Z4872" s="43"/>
      <c r="AA4872" s="43"/>
      <c r="AB4872" s="43" t="s">
        <v>339</v>
      </c>
      <c r="AC4872" s="6" t="s">
        <v>339</v>
      </c>
      <c r="AD4872" s="6"/>
      <c r="AE4872" s="6"/>
      <c r="AF4872" s="6"/>
      <c r="AG4872" s="6"/>
      <c r="AH4872" s="6"/>
      <c r="AI4872" s="6"/>
      <c r="AJ4872" s="6"/>
      <c r="AK4872" s="6"/>
      <c r="AL4872" s="6"/>
      <c r="AM4872" s="6"/>
      <c r="AN4872" s="6"/>
      <c r="AO4872" s="6"/>
      <c r="AP4872" s="6"/>
      <c r="AQ4872" s="6"/>
      <c r="AR4872" s="6"/>
    </row>
    <row r="4873">
      <c r="A4873" s="6"/>
      <c r="B4873" s="6"/>
      <c r="C4873" s="6"/>
      <c r="D4873" s="6"/>
      <c r="E4873" s="6"/>
      <c r="F4873" s="6" t="s">
        <v>96</v>
      </c>
      <c r="G4873" s="6"/>
      <c r="H4873" s="6" t="b">
        <v>0</v>
      </c>
      <c r="I4873" s="6" t="b">
        <v>0</v>
      </c>
      <c r="J4873" s="6" t="b">
        <v>0</v>
      </c>
      <c r="K4873" s="106"/>
      <c r="L4873" s="43"/>
      <c r="M4873" s="24"/>
      <c r="N4873" s="6"/>
      <c r="O4873" s="6" t="b">
        <v>0</v>
      </c>
      <c r="P4873" s="6"/>
      <c r="Q4873" s="6"/>
      <c r="R4873" s="6"/>
      <c r="S4873" s="6"/>
      <c r="T4873" s="6"/>
      <c r="U4873" s="6"/>
      <c r="V4873" s="6"/>
      <c r="W4873" s="6"/>
      <c r="X4873" s="6"/>
      <c r="Y4873" s="6"/>
      <c r="Z4873" s="43"/>
      <c r="AA4873" s="43"/>
      <c r="AB4873" s="43" t="s">
        <v>339</v>
      </c>
      <c r="AC4873" s="6" t="s">
        <v>339</v>
      </c>
      <c r="AD4873" s="6"/>
      <c r="AE4873" s="6"/>
      <c r="AF4873" s="6"/>
      <c r="AG4873" s="6"/>
      <c r="AH4873" s="6"/>
      <c r="AI4873" s="6"/>
      <c r="AJ4873" s="6"/>
      <c r="AK4873" s="6"/>
      <c r="AL4873" s="6"/>
      <c r="AM4873" s="6"/>
      <c r="AN4873" s="6"/>
      <c r="AO4873" s="6"/>
      <c r="AP4873" s="6"/>
      <c r="AQ4873" s="6"/>
      <c r="AR4873" s="6"/>
    </row>
    <row r="4874">
      <c r="A4874" s="6"/>
      <c r="B4874" s="6"/>
      <c r="C4874" s="6"/>
      <c r="D4874" s="6"/>
      <c r="E4874" s="6"/>
      <c r="F4874" s="6" t="s">
        <v>96</v>
      </c>
      <c r="G4874" s="6"/>
      <c r="H4874" s="6" t="b">
        <v>0</v>
      </c>
      <c r="I4874" s="6" t="b">
        <v>0</v>
      </c>
      <c r="J4874" s="6" t="b">
        <v>0</v>
      </c>
      <c r="K4874" s="106"/>
      <c r="L4874" s="43"/>
      <c r="M4874" s="24"/>
      <c r="N4874" s="6"/>
      <c r="O4874" s="6" t="b">
        <v>0</v>
      </c>
      <c r="P4874" s="6"/>
      <c r="Q4874" s="6"/>
      <c r="R4874" s="6"/>
      <c r="S4874" s="6"/>
      <c r="T4874" s="6"/>
      <c r="U4874" s="6"/>
      <c r="V4874" s="6"/>
      <c r="W4874" s="6"/>
      <c r="X4874" s="6"/>
      <c r="Y4874" s="6"/>
      <c r="Z4874" s="43"/>
      <c r="AA4874" s="43"/>
      <c r="AB4874" s="43" t="s">
        <v>339</v>
      </c>
      <c r="AC4874" s="6" t="s">
        <v>339</v>
      </c>
      <c r="AD4874" s="6"/>
      <c r="AE4874" s="6"/>
      <c r="AF4874" s="6"/>
      <c r="AG4874" s="6"/>
      <c r="AH4874" s="6"/>
      <c r="AI4874" s="6"/>
      <c r="AJ4874" s="6"/>
      <c r="AK4874" s="6"/>
      <c r="AL4874" s="6"/>
      <c r="AM4874" s="6"/>
      <c r="AN4874" s="6"/>
      <c r="AO4874" s="6"/>
      <c r="AP4874" s="6"/>
      <c r="AQ4874" s="6"/>
      <c r="AR4874" s="6"/>
    </row>
    <row r="4875">
      <c r="A4875" s="6"/>
      <c r="B4875" s="6"/>
      <c r="C4875" s="6"/>
      <c r="D4875" s="6"/>
      <c r="E4875" s="6"/>
      <c r="F4875" s="6" t="s">
        <v>96</v>
      </c>
      <c r="G4875" s="6"/>
      <c r="H4875" s="6" t="b">
        <v>0</v>
      </c>
      <c r="I4875" s="6" t="b">
        <v>0</v>
      </c>
      <c r="J4875" s="6" t="b">
        <v>0</v>
      </c>
      <c r="K4875" s="106"/>
      <c r="L4875" s="43"/>
      <c r="M4875" s="24"/>
      <c r="N4875" s="6"/>
      <c r="O4875" s="6" t="b">
        <v>0</v>
      </c>
      <c r="P4875" s="6"/>
      <c r="Q4875" s="6"/>
      <c r="R4875" s="6"/>
      <c r="S4875" s="6"/>
      <c r="T4875" s="6"/>
      <c r="U4875" s="6"/>
      <c r="V4875" s="6"/>
      <c r="W4875" s="6"/>
      <c r="X4875" s="6"/>
      <c r="Y4875" s="6"/>
      <c r="Z4875" s="43"/>
      <c r="AA4875" s="43"/>
      <c r="AB4875" s="43" t="s">
        <v>339</v>
      </c>
      <c r="AC4875" s="6" t="s">
        <v>339</v>
      </c>
      <c r="AD4875" s="6"/>
      <c r="AE4875" s="6"/>
      <c r="AF4875" s="6"/>
      <c r="AG4875" s="6"/>
      <c r="AH4875" s="6"/>
      <c r="AI4875" s="6"/>
      <c r="AJ4875" s="6"/>
      <c r="AK4875" s="6"/>
      <c r="AL4875" s="6"/>
      <c r="AM4875" s="6"/>
      <c r="AN4875" s="6"/>
      <c r="AO4875" s="6"/>
      <c r="AP4875" s="6"/>
      <c r="AQ4875" s="6"/>
      <c r="AR4875" s="6"/>
    </row>
    <row r="4876">
      <c r="A4876" s="6"/>
      <c r="B4876" s="6"/>
      <c r="C4876" s="6"/>
      <c r="D4876" s="6"/>
      <c r="E4876" s="6"/>
      <c r="F4876" s="6" t="s">
        <v>96</v>
      </c>
      <c r="G4876" s="6"/>
      <c r="H4876" s="6" t="b">
        <v>0</v>
      </c>
      <c r="I4876" s="6" t="b">
        <v>0</v>
      </c>
      <c r="J4876" s="6" t="b">
        <v>0</v>
      </c>
      <c r="K4876" s="106"/>
      <c r="L4876" s="43"/>
      <c r="M4876" s="24"/>
      <c r="N4876" s="6"/>
      <c r="O4876" s="6" t="b">
        <v>0</v>
      </c>
      <c r="P4876" s="6"/>
      <c r="Q4876" s="6"/>
      <c r="R4876" s="6"/>
      <c r="S4876" s="6"/>
      <c r="T4876" s="6"/>
      <c r="U4876" s="6"/>
      <c r="V4876" s="6"/>
      <c r="W4876" s="6"/>
      <c r="X4876" s="6"/>
      <c r="Y4876" s="6"/>
      <c r="Z4876" s="43"/>
      <c r="AA4876" s="43"/>
      <c r="AB4876" s="43" t="s">
        <v>339</v>
      </c>
      <c r="AC4876" s="6" t="s">
        <v>339</v>
      </c>
      <c r="AD4876" s="6"/>
      <c r="AE4876" s="6"/>
      <c r="AF4876" s="6"/>
      <c r="AG4876" s="6"/>
      <c r="AH4876" s="6"/>
      <c r="AI4876" s="6"/>
      <c r="AJ4876" s="6"/>
      <c r="AK4876" s="6"/>
      <c r="AL4876" s="6"/>
      <c r="AM4876" s="6"/>
      <c r="AN4876" s="6"/>
      <c r="AO4876" s="6"/>
      <c r="AP4876" s="6"/>
      <c r="AQ4876" s="6"/>
      <c r="AR4876" s="6"/>
    </row>
    <row r="4877">
      <c r="A4877" s="6"/>
      <c r="B4877" s="6"/>
      <c r="C4877" s="6"/>
      <c r="D4877" s="6"/>
      <c r="E4877" s="6"/>
      <c r="F4877" s="6" t="s">
        <v>96</v>
      </c>
      <c r="G4877" s="6"/>
      <c r="H4877" s="6" t="b">
        <v>0</v>
      </c>
      <c r="I4877" s="6" t="b">
        <v>0</v>
      </c>
      <c r="J4877" s="6" t="b">
        <v>0</v>
      </c>
      <c r="K4877" s="106"/>
      <c r="L4877" s="43"/>
      <c r="M4877" s="24"/>
      <c r="N4877" s="6"/>
      <c r="O4877" s="6" t="b">
        <v>0</v>
      </c>
      <c r="P4877" s="6"/>
      <c r="Q4877" s="6"/>
      <c r="R4877" s="6"/>
      <c r="S4877" s="6"/>
      <c r="T4877" s="6"/>
      <c r="U4877" s="6"/>
      <c r="V4877" s="6"/>
      <c r="W4877" s="6"/>
      <c r="X4877" s="6"/>
      <c r="Y4877" s="6"/>
      <c r="Z4877" s="43"/>
      <c r="AA4877" s="43"/>
      <c r="AB4877" s="43" t="s">
        <v>339</v>
      </c>
      <c r="AC4877" s="6" t="s">
        <v>339</v>
      </c>
      <c r="AD4877" s="6"/>
      <c r="AE4877" s="6"/>
      <c r="AF4877" s="6"/>
      <c r="AG4877" s="6"/>
      <c r="AH4877" s="6"/>
      <c r="AI4877" s="6"/>
      <c r="AJ4877" s="6"/>
      <c r="AK4877" s="6"/>
      <c r="AL4877" s="6"/>
      <c r="AM4877" s="6"/>
      <c r="AN4877" s="6"/>
      <c r="AO4877" s="6"/>
      <c r="AP4877" s="6"/>
      <c r="AQ4877" s="6"/>
      <c r="AR4877" s="6"/>
    </row>
    <row r="4878">
      <c r="A4878" s="6"/>
      <c r="B4878" s="6"/>
      <c r="C4878" s="6"/>
      <c r="D4878" s="6"/>
      <c r="E4878" s="6"/>
      <c r="F4878" s="6" t="s">
        <v>96</v>
      </c>
      <c r="G4878" s="6"/>
      <c r="H4878" s="6" t="b">
        <v>0</v>
      </c>
      <c r="I4878" s="6" t="b">
        <v>0</v>
      </c>
      <c r="J4878" s="6" t="b">
        <v>0</v>
      </c>
      <c r="K4878" s="106"/>
      <c r="L4878" s="43"/>
      <c r="M4878" s="24"/>
      <c r="N4878" s="6"/>
      <c r="O4878" s="6" t="b">
        <v>0</v>
      </c>
      <c r="P4878" s="6"/>
      <c r="Q4878" s="6"/>
      <c r="R4878" s="6"/>
      <c r="S4878" s="6"/>
      <c r="T4878" s="6"/>
      <c r="U4878" s="6"/>
      <c r="V4878" s="6"/>
      <c r="W4878" s="6"/>
      <c r="X4878" s="6"/>
      <c r="Y4878" s="6"/>
      <c r="Z4878" s="43"/>
      <c r="AA4878" s="43"/>
      <c r="AB4878" s="43" t="s">
        <v>339</v>
      </c>
      <c r="AC4878" s="6" t="s">
        <v>339</v>
      </c>
      <c r="AD4878" s="6"/>
      <c r="AE4878" s="6"/>
      <c r="AF4878" s="6"/>
      <c r="AG4878" s="6"/>
      <c r="AH4878" s="6"/>
      <c r="AI4878" s="6"/>
      <c r="AJ4878" s="6"/>
      <c r="AK4878" s="6"/>
      <c r="AL4878" s="6"/>
      <c r="AM4878" s="6"/>
      <c r="AN4878" s="6"/>
      <c r="AO4878" s="6"/>
      <c r="AP4878" s="6"/>
      <c r="AQ4878" s="6"/>
      <c r="AR4878" s="6"/>
    </row>
    <row r="4879">
      <c r="A4879" s="6"/>
      <c r="B4879" s="6"/>
      <c r="C4879" s="6"/>
      <c r="D4879" s="6"/>
      <c r="E4879" s="6"/>
      <c r="F4879" s="6" t="s">
        <v>96</v>
      </c>
      <c r="G4879" s="6"/>
      <c r="H4879" s="6" t="b">
        <v>0</v>
      </c>
      <c r="I4879" s="6" t="b">
        <v>0</v>
      </c>
      <c r="J4879" s="6" t="b">
        <v>0</v>
      </c>
      <c r="K4879" s="106"/>
      <c r="L4879" s="43"/>
      <c r="M4879" s="24"/>
      <c r="N4879" s="6"/>
      <c r="O4879" s="6" t="b">
        <v>0</v>
      </c>
      <c r="P4879" s="6"/>
      <c r="Q4879" s="6"/>
      <c r="R4879" s="6"/>
      <c r="S4879" s="6"/>
      <c r="T4879" s="6"/>
      <c r="U4879" s="6"/>
      <c r="V4879" s="6"/>
      <c r="W4879" s="6"/>
      <c r="X4879" s="6"/>
      <c r="Y4879" s="6"/>
      <c r="Z4879" s="43"/>
      <c r="AA4879" s="43"/>
      <c r="AB4879" s="43" t="s">
        <v>339</v>
      </c>
      <c r="AC4879" s="6" t="s">
        <v>339</v>
      </c>
      <c r="AD4879" s="6"/>
      <c r="AE4879" s="6"/>
      <c r="AF4879" s="6"/>
      <c r="AG4879" s="6"/>
      <c r="AH4879" s="6"/>
      <c r="AI4879" s="6"/>
      <c r="AJ4879" s="6"/>
      <c r="AK4879" s="6"/>
      <c r="AL4879" s="6"/>
      <c r="AM4879" s="6"/>
      <c r="AN4879" s="6"/>
      <c r="AO4879" s="6"/>
      <c r="AP4879" s="6"/>
      <c r="AQ4879" s="6"/>
      <c r="AR4879" s="6"/>
    </row>
    <row r="4880">
      <c r="A4880" s="6"/>
      <c r="B4880" s="6"/>
      <c r="C4880" s="6"/>
      <c r="D4880" s="6"/>
      <c r="E4880" s="6"/>
      <c r="F4880" s="6" t="s">
        <v>96</v>
      </c>
      <c r="G4880" s="6"/>
      <c r="H4880" s="6" t="b">
        <v>0</v>
      </c>
      <c r="I4880" s="6" t="b">
        <v>0</v>
      </c>
      <c r="J4880" s="6" t="b">
        <v>0</v>
      </c>
      <c r="K4880" s="106"/>
      <c r="L4880" s="43"/>
      <c r="M4880" s="24"/>
      <c r="N4880" s="6"/>
      <c r="O4880" s="6" t="b">
        <v>0</v>
      </c>
      <c r="P4880" s="6"/>
      <c r="Q4880" s="6"/>
      <c r="R4880" s="6"/>
      <c r="S4880" s="6"/>
      <c r="T4880" s="6"/>
      <c r="U4880" s="6"/>
      <c r="V4880" s="6"/>
      <c r="W4880" s="6"/>
      <c r="X4880" s="6"/>
      <c r="Y4880" s="6"/>
      <c r="Z4880" s="43"/>
      <c r="AA4880" s="43"/>
      <c r="AB4880" s="43" t="s">
        <v>339</v>
      </c>
      <c r="AC4880" s="6" t="s">
        <v>339</v>
      </c>
      <c r="AD4880" s="6"/>
      <c r="AE4880" s="6"/>
      <c r="AF4880" s="6"/>
      <c r="AG4880" s="6"/>
      <c r="AH4880" s="6"/>
      <c r="AI4880" s="6"/>
      <c r="AJ4880" s="6"/>
      <c r="AK4880" s="6"/>
      <c r="AL4880" s="6"/>
      <c r="AM4880" s="6"/>
      <c r="AN4880" s="6"/>
      <c r="AO4880" s="6"/>
      <c r="AP4880" s="6"/>
      <c r="AQ4880" s="6"/>
      <c r="AR4880" s="6"/>
    </row>
    <row r="4881">
      <c r="A4881" s="6"/>
      <c r="B4881" s="6"/>
      <c r="C4881" s="6"/>
      <c r="D4881" s="6"/>
      <c r="E4881" s="6"/>
      <c r="F4881" s="6" t="s">
        <v>96</v>
      </c>
      <c r="G4881" s="6"/>
      <c r="H4881" s="6" t="b">
        <v>0</v>
      </c>
      <c r="I4881" s="6" t="b">
        <v>0</v>
      </c>
      <c r="J4881" s="6" t="b">
        <v>0</v>
      </c>
      <c r="K4881" s="106"/>
      <c r="L4881" s="43"/>
      <c r="M4881" s="24"/>
      <c r="N4881" s="6"/>
      <c r="O4881" s="6" t="b">
        <v>0</v>
      </c>
      <c r="P4881" s="6"/>
      <c r="Q4881" s="6"/>
      <c r="R4881" s="6"/>
      <c r="S4881" s="6"/>
      <c r="T4881" s="6"/>
      <c r="U4881" s="6"/>
      <c r="V4881" s="6"/>
      <c r="W4881" s="6"/>
      <c r="X4881" s="6"/>
      <c r="Y4881" s="6"/>
      <c r="Z4881" s="43"/>
      <c r="AA4881" s="43"/>
      <c r="AB4881" s="43" t="s">
        <v>339</v>
      </c>
      <c r="AC4881" s="6" t="s">
        <v>339</v>
      </c>
      <c r="AD4881" s="6"/>
      <c r="AE4881" s="6"/>
      <c r="AF4881" s="6"/>
      <c r="AG4881" s="6"/>
      <c r="AH4881" s="6"/>
      <c r="AI4881" s="6"/>
      <c r="AJ4881" s="6"/>
      <c r="AK4881" s="6"/>
      <c r="AL4881" s="6"/>
      <c r="AM4881" s="6"/>
      <c r="AN4881" s="6"/>
      <c r="AO4881" s="6"/>
      <c r="AP4881" s="6"/>
      <c r="AQ4881" s="6"/>
      <c r="AR4881" s="6"/>
    </row>
    <row r="4882">
      <c r="A4882" s="6"/>
      <c r="B4882" s="6"/>
      <c r="C4882" s="6"/>
      <c r="D4882" s="6"/>
      <c r="E4882" s="6"/>
      <c r="F4882" s="6" t="s">
        <v>96</v>
      </c>
      <c r="G4882" s="6"/>
      <c r="H4882" s="6" t="b">
        <v>0</v>
      </c>
      <c r="I4882" s="6" t="b">
        <v>0</v>
      </c>
      <c r="J4882" s="6" t="b">
        <v>0</v>
      </c>
      <c r="K4882" s="106"/>
      <c r="L4882" s="43"/>
      <c r="M4882" s="24"/>
      <c r="N4882" s="6"/>
      <c r="O4882" s="6" t="b">
        <v>0</v>
      </c>
      <c r="P4882" s="6"/>
      <c r="Q4882" s="6"/>
      <c r="R4882" s="6"/>
      <c r="S4882" s="6"/>
      <c r="T4882" s="6"/>
      <c r="U4882" s="6"/>
      <c r="V4882" s="6"/>
      <c r="W4882" s="6"/>
      <c r="X4882" s="6"/>
      <c r="Y4882" s="6"/>
      <c r="Z4882" s="43"/>
      <c r="AA4882" s="43"/>
      <c r="AB4882" s="43" t="s">
        <v>339</v>
      </c>
      <c r="AC4882" s="6" t="s">
        <v>339</v>
      </c>
      <c r="AD4882" s="6"/>
      <c r="AE4882" s="6"/>
      <c r="AF4882" s="6"/>
      <c r="AG4882" s="6"/>
      <c r="AH4882" s="6"/>
      <c r="AI4882" s="6"/>
      <c r="AJ4882" s="6"/>
      <c r="AK4882" s="6"/>
      <c r="AL4882" s="6"/>
      <c r="AM4882" s="6"/>
      <c r="AN4882" s="6"/>
      <c r="AO4882" s="6"/>
      <c r="AP4882" s="6"/>
      <c r="AQ4882" s="6"/>
      <c r="AR4882" s="6"/>
    </row>
    <row r="4883">
      <c r="A4883" s="6"/>
      <c r="B4883" s="6"/>
      <c r="C4883" s="6"/>
      <c r="D4883" s="6"/>
      <c r="E4883" s="6"/>
      <c r="F4883" s="6" t="s">
        <v>96</v>
      </c>
      <c r="G4883" s="6"/>
      <c r="H4883" s="6" t="b">
        <v>0</v>
      </c>
      <c r="I4883" s="6" t="b">
        <v>0</v>
      </c>
      <c r="J4883" s="6" t="b">
        <v>0</v>
      </c>
      <c r="K4883" s="106"/>
      <c r="L4883" s="43"/>
      <c r="M4883" s="24"/>
      <c r="N4883" s="6"/>
      <c r="O4883" s="6" t="b">
        <v>0</v>
      </c>
      <c r="P4883" s="6"/>
      <c r="Q4883" s="6"/>
      <c r="R4883" s="6"/>
      <c r="S4883" s="6"/>
      <c r="T4883" s="6"/>
      <c r="U4883" s="6"/>
      <c r="V4883" s="6"/>
      <c r="W4883" s="6"/>
      <c r="X4883" s="6"/>
      <c r="Y4883" s="6"/>
      <c r="Z4883" s="43"/>
      <c r="AA4883" s="43"/>
      <c r="AB4883" s="43" t="s">
        <v>339</v>
      </c>
      <c r="AC4883" s="6" t="s">
        <v>339</v>
      </c>
      <c r="AD4883" s="6"/>
      <c r="AE4883" s="6"/>
      <c r="AF4883" s="6"/>
      <c r="AG4883" s="6"/>
      <c r="AH4883" s="6"/>
      <c r="AI4883" s="6"/>
      <c r="AJ4883" s="6"/>
      <c r="AK4883" s="6"/>
      <c r="AL4883" s="6"/>
      <c r="AM4883" s="6"/>
      <c r="AN4883" s="6"/>
      <c r="AO4883" s="6"/>
      <c r="AP4883" s="6"/>
      <c r="AQ4883" s="6"/>
      <c r="AR4883" s="6"/>
    </row>
    <row r="4884">
      <c r="A4884" s="6"/>
      <c r="B4884" s="6"/>
      <c r="C4884" s="6"/>
      <c r="D4884" s="6"/>
      <c r="E4884" s="6"/>
      <c r="F4884" s="6" t="s">
        <v>96</v>
      </c>
      <c r="G4884" s="6"/>
      <c r="H4884" s="6" t="b">
        <v>0</v>
      </c>
      <c r="I4884" s="6" t="b">
        <v>0</v>
      </c>
      <c r="J4884" s="6" t="b">
        <v>0</v>
      </c>
      <c r="K4884" s="106"/>
      <c r="L4884" s="43"/>
      <c r="M4884" s="24"/>
      <c r="N4884" s="6"/>
      <c r="O4884" s="6" t="b">
        <v>0</v>
      </c>
      <c r="P4884" s="6"/>
      <c r="Q4884" s="6"/>
      <c r="R4884" s="6"/>
      <c r="S4884" s="6"/>
      <c r="T4884" s="6"/>
      <c r="U4884" s="6"/>
      <c r="V4884" s="6"/>
      <c r="W4884" s="6"/>
      <c r="X4884" s="6"/>
      <c r="Y4884" s="6"/>
      <c r="Z4884" s="43"/>
      <c r="AA4884" s="43"/>
      <c r="AB4884" s="43" t="s">
        <v>339</v>
      </c>
      <c r="AC4884" s="6" t="s">
        <v>339</v>
      </c>
      <c r="AD4884" s="6"/>
      <c r="AE4884" s="6"/>
      <c r="AF4884" s="6"/>
      <c r="AG4884" s="6"/>
      <c r="AH4884" s="6"/>
      <c r="AI4884" s="6"/>
      <c r="AJ4884" s="6"/>
      <c r="AK4884" s="6"/>
      <c r="AL4884" s="6"/>
      <c r="AM4884" s="6"/>
      <c r="AN4884" s="6"/>
      <c r="AO4884" s="6"/>
      <c r="AP4884" s="6"/>
      <c r="AQ4884" s="6"/>
      <c r="AR4884" s="6"/>
    </row>
    <row r="4885">
      <c r="A4885" s="6"/>
      <c r="B4885" s="6"/>
      <c r="C4885" s="6"/>
      <c r="D4885" s="6"/>
      <c r="E4885" s="6"/>
      <c r="F4885" s="6" t="s">
        <v>96</v>
      </c>
      <c r="G4885" s="6"/>
      <c r="H4885" s="6" t="b">
        <v>0</v>
      </c>
      <c r="I4885" s="6" t="b">
        <v>0</v>
      </c>
      <c r="J4885" s="6" t="b">
        <v>0</v>
      </c>
      <c r="K4885" s="106"/>
      <c r="L4885" s="43"/>
      <c r="M4885" s="24"/>
      <c r="N4885" s="6"/>
      <c r="O4885" s="6" t="b">
        <v>0</v>
      </c>
      <c r="P4885" s="6"/>
      <c r="Q4885" s="6"/>
      <c r="R4885" s="6"/>
      <c r="S4885" s="6"/>
      <c r="T4885" s="6"/>
      <c r="U4885" s="6"/>
      <c r="V4885" s="6"/>
      <c r="W4885" s="6"/>
      <c r="X4885" s="6"/>
      <c r="Y4885" s="6"/>
      <c r="Z4885" s="43"/>
      <c r="AA4885" s="43"/>
      <c r="AB4885" s="43" t="s">
        <v>339</v>
      </c>
      <c r="AC4885" s="6" t="s">
        <v>339</v>
      </c>
      <c r="AD4885" s="6"/>
      <c r="AE4885" s="6"/>
      <c r="AF4885" s="6"/>
      <c r="AG4885" s="6"/>
      <c r="AH4885" s="6"/>
      <c r="AI4885" s="6"/>
      <c r="AJ4885" s="6"/>
      <c r="AK4885" s="6"/>
      <c r="AL4885" s="6"/>
      <c r="AM4885" s="6"/>
      <c r="AN4885" s="6"/>
      <c r="AO4885" s="6"/>
      <c r="AP4885" s="6"/>
      <c r="AQ4885" s="6"/>
      <c r="AR4885" s="6"/>
    </row>
    <row r="4886">
      <c r="A4886" s="6"/>
      <c r="B4886" s="6"/>
      <c r="C4886" s="6"/>
      <c r="D4886" s="6"/>
      <c r="E4886" s="6"/>
      <c r="F4886" s="6" t="s">
        <v>96</v>
      </c>
      <c r="G4886" s="6"/>
      <c r="H4886" s="6" t="b">
        <v>0</v>
      </c>
      <c r="I4886" s="6" t="b">
        <v>0</v>
      </c>
      <c r="J4886" s="6" t="b">
        <v>0</v>
      </c>
      <c r="K4886" s="106"/>
      <c r="L4886" s="43"/>
      <c r="M4886" s="24"/>
      <c r="N4886" s="6"/>
      <c r="O4886" s="6" t="b">
        <v>0</v>
      </c>
      <c r="P4886" s="6"/>
      <c r="Q4886" s="6"/>
      <c r="R4886" s="6"/>
      <c r="S4886" s="6"/>
      <c r="T4886" s="6"/>
      <c r="U4886" s="6"/>
      <c r="V4886" s="6"/>
      <c r="W4886" s="6"/>
      <c r="X4886" s="6"/>
      <c r="Y4886" s="6"/>
      <c r="Z4886" s="43"/>
      <c r="AA4886" s="43"/>
      <c r="AB4886" s="43" t="s">
        <v>339</v>
      </c>
      <c r="AC4886" s="6" t="s">
        <v>339</v>
      </c>
      <c r="AD4886" s="6"/>
      <c r="AE4886" s="6"/>
      <c r="AF4886" s="6"/>
      <c r="AG4886" s="6"/>
      <c r="AH4886" s="6"/>
      <c r="AI4886" s="6"/>
      <c r="AJ4886" s="6"/>
      <c r="AK4886" s="6"/>
      <c r="AL4886" s="6"/>
      <c r="AM4886" s="6"/>
      <c r="AN4886" s="6"/>
      <c r="AO4886" s="6"/>
      <c r="AP4886" s="6"/>
      <c r="AQ4886" s="6"/>
      <c r="AR4886" s="6"/>
    </row>
    <row r="4887">
      <c r="A4887" s="6"/>
      <c r="B4887" s="6"/>
      <c r="C4887" s="6"/>
      <c r="D4887" s="6"/>
      <c r="E4887" s="6"/>
      <c r="F4887" s="6" t="s">
        <v>96</v>
      </c>
      <c r="G4887" s="6"/>
      <c r="H4887" s="6" t="b">
        <v>0</v>
      </c>
      <c r="I4887" s="6" t="b">
        <v>0</v>
      </c>
      <c r="J4887" s="6" t="b">
        <v>0</v>
      </c>
      <c r="K4887" s="106"/>
      <c r="L4887" s="43"/>
      <c r="M4887" s="24"/>
      <c r="N4887" s="6"/>
      <c r="O4887" s="6" t="b">
        <v>0</v>
      </c>
      <c r="P4887" s="6"/>
      <c r="Q4887" s="6"/>
      <c r="R4887" s="6"/>
      <c r="S4887" s="6"/>
      <c r="T4887" s="6"/>
      <c r="U4887" s="6"/>
      <c r="V4887" s="6"/>
      <c r="W4887" s="6"/>
      <c r="X4887" s="6"/>
      <c r="Y4887" s="6"/>
      <c r="Z4887" s="43"/>
      <c r="AA4887" s="43"/>
      <c r="AB4887" s="43" t="s">
        <v>339</v>
      </c>
      <c r="AC4887" s="6" t="s">
        <v>339</v>
      </c>
      <c r="AD4887" s="6"/>
      <c r="AE4887" s="6"/>
      <c r="AF4887" s="6"/>
      <c r="AG4887" s="6"/>
      <c r="AH4887" s="6"/>
      <c r="AI4887" s="6"/>
      <c r="AJ4887" s="6"/>
      <c r="AK4887" s="6"/>
      <c r="AL4887" s="6"/>
      <c r="AM4887" s="6"/>
      <c r="AN4887" s="6"/>
      <c r="AO4887" s="6"/>
      <c r="AP4887" s="6"/>
      <c r="AQ4887" s="6"/>
      <c r="AR4887" s="6"/>
    </row>
    <row r="4888">
      <c r="A4888" s="6"/>
      <c r="B4888" s="6"/>
      <c r="C4888" s="6"/>
      <c r="D4888" s="6"/>
      <c r="E4888" s="6"/>
      <c r="F4888" s="6" t="s">
        <v>96</v>
      </c>
      <c r="G4888" s="6"/>
      <c r="H4888" s="6" t="b">
        <v>0</v>
      </c>
      <c r="I4888" s="6" t="b">
        <v>0</v>
      </c>
      <c r="J4888" s="6" t="b">
        <v>0</v>
      </c>
      <c r="K4888" s="106"/>
      <c r="L4888" s="43"/>
      <c r="M4888" s="24"/>
      <c r="N4888" s="6"/>
      <c r="O4888" s="6" t="b">
        <v>0</v>
      </c>
      <c r="P4888" s="6"/>
      <c r="Q4888" s="6"/>
      <c r="R4888" s="6"/>
      <c r="S4888" s="6"/>
      <c r="T4888" s="6"/>
      <c r="U4888" s="6"/>
      <c r="V4888" s="6"/>
      <c r="W4888" s="6"/>
      <c r="X4888" s="6"/>
      <c r="Y4888" s="6"/>
      <c r="Z4888" s="43"/>
      <c r="AA4888" s="43"/>
      <c r="AB4888" s="43" t="s">
        <v>339</v>
      </c>
      <c r="AC4888" s="6" t="s">
        <v>339</v>
      </c>
      <c r="AD4888" s="6"/>
      <c r="AE4888" s="6"/>
      <c r="AF4888" s="6"/>
      <c r="AG4888" s="6"/>
      <c r="AH4888" s="6"/>
      <c r="AI4888" s="6"/>
      <c r="AJ4888" s="6"/>
      <c r="AK4888" s="6"/>
      <c r="AL4888" s="6"/>
      <c r="AM4888" s="6"/>
      <c r="AN4888" s="6"/>
      <c r="AO4888" s="6"/>
      <c r="AP4888" s="6"/>
      <c r="AQ4888" s="6"/>
      <c r="AR4888" s="6"/>
    </row>
    <row r="4889">
      <c r="A4889" s="6"/>
      <c r="B4889" s="6"/>
      <c r="C4889" s="6"/>
      <c r="D4889" s="6"/>
      <c r="E4889" s="6"/>
      <c r="F4889" s="6" t="s">
        <v>96</v>
      </c>
      <c r="G4889" s="6"/>
      <c r="H4889" s="6" t="b">
        <v>0</v>
      </c>
      <c r="I4889" s="6" t="b">
        <v>0</v>
      </c>
      <c r="J4889" s="6" t="b">
        <v>0</v>
      </c>
      <c r="K4889" s="106"/>
      <c r="L4889" s="43"/>
      <c r="M4889" s="24"/>
      <c r="N4889" s="6"/>
      <c r="O4889" s="6" t="b">
        <v>0</v>
      </c>
      <c r="P4889" s="6"/>
      <c r="Q4889" s="6"/>
      <c r="R4889" s="6"/>
      <c r="S4889" s="6"/>
      <c r="T4889" s="6"/>
      <c r="U4889" s="6"/>
      <c r="V4889" s="6"/>
      <c r="W4889" s="6"/>
      <c r="X4889" s="6"/>
      <c r="Y4889" s="6"/>
      <c r="Z4889" s="43"/>
      <c r="AA4889" s="43"/>
      <c r="AB4889" s="43" t="s">
        <v>339</v>
      </c>
      <c r="AC4889" s="6" t="s">
        <v>339</v>
      </c>
      <c r="AD4889" s="6"/>
      <c r="AE4889" s="6"/>
      <c r="AF4889" s="6"/>
      <c r="AG4889" s="6"/>
      <c r="AH4889" s="6"/>
      <c r="AI4889" s="6"/>
      <c r="AJ4889" s="6"/>
      <c r="AK4889" s="6"/>
      <c r="AL4889" s="6"/>
      <c r="AM4889" s="6"/>
      <c r="AN4889" s="6"/>
      <c r="AO4889" s="6"/>
      <c r="AP4889" s="6"/>
      <c r="AQ4889" s="6"/>
      <c r="AR4889" s="6"/>
    </row>
    <row r="4890">
      <c r="A4890" s="6"/>
      <c r="B4890" s="6"/>
      <c r="C4890" s="6"/>
      <c r="D4890" s="6"/>
      <c r="E4890" s="6"/>
      <c r="F4890" s="6" t="s">
        <v>96</v>
      </c>
      <c r="G4890" s="6"/>
      <c r="H4890" s="6" t="b">
        <v>0</v>
      </c>
      <c r="I4890" s="6" t="b">
        <v>0</v>
      </c>
      <c r="J4890" s="6" t="b">
        <v>0</v>
      </c>
      <c r="K4890" s="106"/>
      <c r="L4890" s="43"/>
      <c r="M4890" s="24"/>
      <c r="N4890" s="6"/>
      <c r="O4890" s="6" t="b">
        <v>0</v>
      </c>
      <c r="P4890" s="6"/>
      <c r="Q4890" s="6"/>
      <c r="R4890" s="6"/>
      <c r="S4890" s="6"/>
      <c r="T4890" s="6"/>
      <c r="U4890" s="6"/>
      <c r="V4890" s="6"/>
      <c r="W4890" s="6"/>
      <c r="X4890" s="6"/>
      <c r="Y4890" s="6"/>
      <c r="Z4890" s="43"/>
      <c r="AA4890" s="43"/>
      <c r="AB4890" s="43" t="s">
        <v>339</v>
      </c>
      <c r="AC4890" s="6" t="s">
        <v>339</v>
      </c>
      <c r="AD4890" s="6"/>
      <c r="AE4890" s="6"/>
      <c r="AF4890" s="6"/>
      <c r="AG4890" s="6"/>
      <c r="AH4890" s="6"/>
      <c r="AI4890" s="6"/>
      <c r="AJ4890" s="6"/>
      <c r="AK4890" s="6"/>
      <c r="AL4890" s="6"/>
      <c r="AM4890" s="6"/>
      <c r="AN4890" s="6"/>
      <c r="AO4890" s="6"/>
      <c r="AP4890" s="6"/>
      <c r="AQ4890" s="6"/>
      <c r="AR4890" s="6"/>
    </row>
    <row r="4891">
      <c r="A4891" s="6"/>
      <c r="B4891" s="6"/>
      <c r="C4891" s="6"/>
      <c r="D4891" s="6"/>
      <c r="E4891" s="6"/>
      <c r="F4891" s="6" t="s">
        <v>96</v>
      </c>
      <c r="G4891" s="6"/>
      <c r="H4891" s="6" t="b">
        <v>0</v>
      </c>
      <c r="I4891" s="6" t="b">
        <v>0</v>
      </c>
      <c r="J4891" s="6" t="b">
        <v>0</v>
      </c>
      <c r="K4891" s="106"/>
      <c r="L4891" s="43"/>
      <c r="M4891" s="24"/>
      <c r="N4891" s="6"/>
      <c r="O4891" s="6" t="b">
        <v>0</v>
      </c>
      <c r="P4891" s="6"/>
      <c r="Q4891" s="6"/>
      <c r="R4891" s="6"/>
      <c r="S4891" s="6"/>
      <c r="T4891" s="6"/>
      <c r="U4891" s="6"/>
      <c r="V4891" s="6"/>
      <c r="W4891" s="6"/>
      <c r="X4891" s="6"/>
      <c r="Y4891" s="6"/>
      <c r="Z4891" s="43"/>
      <c r="AA4891" s="43"/>
      <c r="AB4891" s="43" t="s">
        <v>339</v>
      </c>
      <c r="AC4891" s="6" t="s">
        <v>339</v>
      </c>
      <c r="AD4891" s="6"/>
      <c r="AE4891" s="6"/>
      <c r="AF4891" s="6"/>
      <c r="AG4891" s="6"/>
      <c r="AH4891" s="6"/>
      <c r="AI4891" s="6"/>
      <c r="AJ4891" s="6"/>
      <c r="AK4891" s="6"/>
      <c r="AL4891" s="6"/>
      <c r="AM4891" s="6"/>
      <c r="AN4891" s="6"/>
      <c r="AO4891" s="6"/>
      <c r="AP4891" s="6"/>
      <c r="AQ4891" s="6"/>
      <c r="AR4891" s="6"/>
    </row>
    <row r="4892">
      <c r="A4892" s="6"/>
      <c r="B4892" s="6"/>
      <c r="C4892" s="6"/>
      <c r="D4892" s="6"/>
      <c r="E4892" s="6"/>
      <c r="F4892" s="6" t="s">
        <v>96</v>
      </c>
      <c r="G4892" s="6"/>
      <c r="H4892" s="6" t="b">
        <v>0</v>
      </c>
      <c r="I4892" s="6" t="b">
        <v>0</v>
      </c>
      <c r="J4892" s="6" t="b">
        <v>0</v>
      </c>
      <c r="K4892" s="106"/>
      <c r="L4892" s="43"/>
      <c r="M4892" s="24"/>
      <c r="N4892" s="6"/>
      <c r="O4892" s="6" t="b">
        <v>0</v>
      </c>
      <c r="P4892" s="6"/>
      <c r="Q4892" s="6"/>
      <c r="R4892" s="6"/>
      <c r="S4892" s="6"/>
      <c r="T4892" s="6"/>
      <c r="U4892" s="6"/>
      <c r="V4892" s="6"/>
      <c r="W4892" s="6"/>
      <c r="X4892" s="6"/>
      <c r="Y4892" s="6"/>
      <c r="Z4892" s="43"/>
      <c r="AA4892" s="43"/>
      <c r="AB4892" s="43" t="s">
        <v>339</v>
      </c>
      <c r="AC4892" s="6" t="s">
        <v>339</v>
      </c>
      <c r="AD4892" s="6"/>
      <c r="AE4892" s="6"/>
      <c r="AF4892" s="6"/>
      <c r="AG4892" s="6"/>
      <c r="AH4892" s="6"/>
      <c r="AI4892" s="6"/>
      <c r="AJ4892" s="6"/>
      <c r="AK4892" s="6"/>
      <c r="AL4892" s="6"/>
      <c r="AM4892" s="6"/>
      <c r="AN4892" s="6"/>
      <c r="AO4892" s="6"/>
      <c r="AP4892" s="6"/>
      <c r="AQ4892" s="6"/>
      <c r="AR4892" s="6"/>
    </row>
    <row r="4893">
      <c r="A4893" s="6"/>
      <c r="B4893" s="6"/>
      <c r="C4893" s="6"/>
      <c r="D4893" s="6"/>
      <c r="E4893" s="6"/>
      <c r="F4893" s="6" t="s">
        <v>96</v>
      </c>
      <c r="G4893" s="6"/>
      <c r="H4893" s="6" t="b">
        <v>0</v>
      </c>
      <c r="I4893" s="6" t="b">
        <v>0</v>
      </c>
      <c r="J4893" s="6" t="b">
        <v>0</v>
      </c>
      <c r="K4893" s="106"/>
      <c r="L4893" s="43"/>
      <c r="M4893" s="24"/>
      <c r="N4893" s="6"/>
      <c r="O4893" s="6" t="b">
        <v>0</v>
      </c>
      <c r="P4893" s="6"/>
      <c r="Q4893" s="6"/>
      <c r="R4893" s="6"/>
      <c r="S4893" s="6"/>
      <c r="T4893" s="6"/>
      <c r="U4893" s="6"/>
      <c r="V4893" s="6"/>
      <c r="W4893" s="6"/>
      <c r="X4893" s="6"/>
      <c r="Y4893" s="6"/>
      <c r="Z4893" s="43"/>
      <c r="AA4893" s="43"/>
      <c r="AB4893" s="43" t="s">
        <v>339</v>
      </c>
      <c r="AC4893" s="6" t="s">
        <v>339</v>
      </c>
      <c r="AD4893" s="6"/>
      <c r="AE4893" s="6"/>
      <c r="AF4893" s="6"/>
      <c r="AG4893" s="6"/>
      <c r="AH4893" s="6"/>
      <c r="AI4893" s="6"/>
      <c r="AJ4893" s="6"/>
      <c r="AK4893" s="6"/>
      <c r="AL4893" s="6"/>
      <c r="AM4893" s="6"/>
      <c r="AN4893" s="6"/>
      <c r="AO4893" s="6"/>
      <c r="AP4893" s="6"/>
      <c r="AQ4893" s="6"/>
      <c r="AR4893" s="6"/>
    </row>
    <row r="4894">
      <c r="A4894" s="6"/>
      <c r="B4894" s="6"/>
      <c r="C4894" s="6"/>
      <c r="D4894" s="6"/>
      <c r="E4894" s="6"/>
      <c r="F4894" s="6" t="s">
        <v>96</v>
      </c>
      <c r="G4894" s="6"/>
      <c r="H4894" s="6" t="b">
        <v>0</v>
      </c>
      <c r="I4894" s="6" t="b">
        <v>0</v>
      </c>
      <c r="J4894" s="6" t="b">
        <v>0</v>
      </c>
      <c r="K4894" s="106"/>
      <c r="L4894" s="43"/>
      <c r="M4894" s="24"/>
      <c r="N4894" s="6"/>
      <c r="O4894" s="6" t="b">
        <v>0</v>
      </c>
      <c r="P4894" s="6"/>
      <c r="Q4894" s="6"/>
      <c r="R4894" s="6"/>
      <c r="S4894" s="6"/>
      <c r="T4894" s="6"/>
      <c r="U4894" s="6"/>
      <c r="V4894" s="6"/>
      <c r="W4894" s="6"/>
      <c r="X4894" s="6"/>
      <c r="Y4894" s="6"/>
      <c r="Z4894" s="43"/>
      <c r="AA4894" s="43"/>
      <c r="AB4894" s="43" t="s">
        <v>339</v>
      </c>
      <c r="AC4894" s="6" t="s">
        <v>339</v>
      </c>
      <c r="AD4894" s="6"/>
      <c r="AE4894" s="6"/>
      <c r="AF4894" s="6"/>
      <c r="AG4894" s="6"/>
      <c r="AH4894" s="6"/>
      <c r="AI4894" s="6"/>
      <c r="AJ4894" s="6"/>
      <c r="AK4894" s="6"/>
      <c r="AL4894" s="6"/>
      <c r="AM4894" s="6"/>
      <c r="AN4894" s="6"/>
      <c r="AO4894" s="6"/>
      <c r="AP4894" s="6"/>
      <c r="AQ4894" s="6"/>
      <c r="AR4894" s="6"/>
    </row>
    <row r="4895">
      <c r="A4895" s="6"/>
      <c r="B4895" s="6"/>
      <c r="C4895" s="6"/>
      <c r="D4895" s="6"/>
      <c r="E4895" s="6"/>
      <c r="F4895" s="6" t="s">
        <v>96</v>
      </c>
      <c r="G4895" s="6"/>
      <c r="H4895" s="6" t="b">
        <v>0</v>
      </c>
      <c r="I4895" s="6" t="b">
        <v>0</v>
      </c>
      <c r="J4895" s="6" t="b">
        <v>0</v>
      </c>
      <c r="K4895" s="106"/>
      <c r="L4895" s="43"/>
      <c r="M4895" s="24"/>
      <c r="N4895" s="6"/>
      <c r="O4895" s="6" t="b">
        <v>0</v>
      </c>
      <c r="P4895" s="6"/>
      <c r="Q4895" s="6"/>
      <c r="R4895" s="6"/>
      <c r="S4895" s="6"/>
      <c r="T4895" s="6"/>
      <c r="U4895" s="6"/>
      <c r="V4895" s="6"/>
      <c r="W4895" s="6"/>
      <c r="X4895" s="6"/>
      <c r="Y4895" s="6"/>
      <c r="Z4895" s="43"/>
      <c r="AA4895" s="43"/>
      <c r="AB4895" s="43" t="s">
        <v>339</v>
      </c>
      <c r="AC4895" s="6" t="s">
        <v>339</v>
      </c>
      <c r="AD4895" s="6"/>
      <c r="AE4895" s="6"/>
      <c r="AF4895" s="6"/>
      <c r="AG4895" s="6"/>
      <c r="AH4895" s="6"/>
      <c r="AI4895" s="6"/>
      <c r="AJ4895" s="6"/>
      <c r="AK4895" s="6"/>
      <c r="AL4895" s="6"/>
      <c r="AM4895" s="6"/>
      <c r="AN4895" s="6"/>
      <c r="AO4895" s="6"/>
      <c r="AP4895" s="6"/>
      <c r="AQ4895" s="6"/>
      <c r="AR4895" s="6"/>
    </row>
    <row r="4896">
      <c r="A4896" s="6"/>
      <c r="B4896" s="6"/>
      <c r="C4896" s="6"/>
      <c r="D4896" s="6"/>
      <c r="E4896" s="6"/>
      <c r="F4896" s="6" t="s">
        <v>96</v>
      </c>
      <c r="G4896" s="6"/>
      <c r="H4896" s="6" t="b">
        <v>0</v>
      </c>
      <c r="I4896" s="6" t="b">
        <v>0</v>
      </c>
      <c r="J4896" s="6" t="b">
        <v>0</v>
      </c>
      <c r="K4896" s="106"/>
      <c r="L4896" s="43"/>
      <c r="M4896" s="24"/>
      <c r="N4896" s="6"/>
      <c r="O4896" s="6" t="b">
        <v>0</v>
      </c>
      <c r="P4896" s="6"/>
      <c r="Q4896" s="6"/>
      <c r="R4896" s="6"/>
      <c r="S4896" s="6"/>
      <c r="T4896" s="6"/>
      <c r="U4896" s="6"/>
      <c r="V4896" s="6"/>
      <c r="W4896" s="6"/>
      <c r="X4896" s="6"/>
      <c r="Y4896" s="6"/>
      <c r="Z4896" s="43"/>
      <c r="AA4896" s="43"/>
      <c r="AB4896" s="43" t="s">
        <v>339</v>
      </c>
      <c r="AC4896" s="6" t="s">
        <v>339</v>
      </c>
      <c r="AD4896" s="6"/>
      <c r="AE4896" s="6"/>
      <c r="AF4896" s="6"/>
      <c r="AG4896" s="6"/>
      <c r="AH4896" s="6"/>
      <c r="AI4896" s="6"/>
      <c r="AJ4896" s="6"/>
      <c r="AK4896" s="6"/>
      <c r="AL4896" s="6"/>
      <c r="AM4896" s="6"/>
      <c r="AN4896" s="6"/>
      <c r="AO4896" s="6"/>
      <c r="AP4896" s="6"/>
      <c r="AQ4896" s="6"/>
      <c r="AR4896" s="6"/>
    </row>
    <row r="4897">
      <c r="A4897" s="6"/>
      <c r="B4897" s="6"/>
      <c r="C4897" s="6"/>
      <c r="D4897" s="6"/>
      <c r="E4897" s="6"/>
      <c r="F4897" s="6" t="s">
        <v>96</v>
      </c>
      <c r="G4897" s="6"/>
      <c r="H4897" s="6" t="b">
        <v>0</v>
      </c>
      <c r="I4897" s="6" t="b">
        <v>0</v>
      </c>
      <c r="J4897" s="6" t="b">
        <v>0</v>
      </c>
      <c r="K4897" s="106"/>
      <c r="L4897" s="43"/>
      <c r="M4897" s="24"/>
      <c r="N4897" s="6"/>
      <c r="O4897" s="6" t="b">
        <v>0</v>
      </c>
      <c r="P4897" s="6"/>
      <c r="Q4897" s="6"/>
      <c r="R4897" s="6"/>
      <c r="S4897" s="6"/>
      <c r="T4897" s="6"/>
      <c r="U4897" s="6"/>
      <c r="V4897" s="6"/>
      <c r="W4897" s="6"/>
      <c r="X4897" s="6"/>
      <c r="Y4897" s="6"/>
      <c r="Z4897" s="43"/>
      <c r="AA4897" s="43"/>
      <c r="AB4897" s="43" t="s">
        <v>339</v>
      </c>
      <c r="AC4897" s="6" t="s">
        <v>339</v>
      </c>
      <c r="AD4897" s="6"/>
      <c r="AE4897" s="6"/>
      <c r="AF4897" s="6"/>
      <c r="AG4897" s="6"/>
      <c r="AH4897" s="6"/>
      <c r="AI4897" s="6"/>
      <c r="AJ4897" s="6"/>
      <c r="AK4897" s="6"/>
      <c r="AL4897" s="6"/>
      <c r="AM4897" s="6"/>
      <c r="AN4897" s="6"/>
      <c r="AO4897" s="6"/>
      <c r="AP4897" s="6"/>
      <c r="AQ4897" s="6"/>
      <c r="AR4897" s="6"/>
    </row>
    <row r="4898">
      <c r="A4898" s="6"/>
      <c r="B4898" s="6"/>
      <c r="C4898" s="6"/>
      <c r="D4898" s="6"/>
      <c r="E4898" s="6"/>
      <c r="F4898" s="6" t="s">
        <v>96</v>
      </c>
      <c r="G4898" s="6"/>
      <c r="H4898" s="6" t="b">
        <v>0</v>
      </c>
      <c r="I4898" s="6" t="b">
        <v>0</v>
      </c>
      <c r="J4898" s="6" t="b">
        <v>0</v>
      </c>
      <c r="K4898" s="106"/>
      <c r="L4898" s="43"/>
      <c r="M4898" s="24"/>
      <c r="N4898" s="6"/>
      <c r="O4898" s="6" t="b">
        <v>0</v>
      </c>
      <c r="P4898" s="6"/>
      <c r="Q4898" s="6"/>
      <c r="R4898" s="6"/>
      <c r="S4898" s="6"/>
      <c r="T4898" s="6"/>
      <c r="U4898" s="6"/>
      <c r="V4898" s="6"/>
      <c r="W4898" s="6"/>
      <c r="X4898" s="6"/>
      <c r="Y4898" s="6"/>
      <c r="Z4898" s="43"/>
      <c r="AA4898" s="43"/>
      <c r="AB4898" s="43" t="s">
        <v>339</v>
      </c>
      <c r="AC4898" s="6" t="s">
        <v>339</v>
      </c>
      <c r="AD4898" s="6"/>
      <c r="AE4898" s="6"/>
      <c r="AF4898" s="6"/>
      <c r="AG4898" s="6"/>
      <c r="AH4898" s="6"/>
      <c r="AI4898" s="6"/>
      <c r="AJ4898" s="6"/>
      <c r="AK4898" s="6"/>
      <c r="AL4898" s="6"/>
      <c r="AM4898" s="6"/>
      <c r="AN4898" s="6"/>
      <c r="AO4898" s="6"/>
      <c r="AP4898" s="6"/>
      <c r="AQ4898" s="6"/>
      <c r="AR4898" s="6"/>
    </row>
    <row r="4899">
      <c r="A4899" s="6"/>
      <c r="B4899" s="6"/>
      <c r="C4899" s="6"/>
      <c r="D4899" s="6"/>
      <c r="E4899" s="6"/>
      <c r="F4899" s="6" t="s">
        <v>96</v>
      </c>
      <c r="G4899" s="6"/>
      <c r="H4899" s="6" t="b">
        <v>0</v>
      </c>
      <c r="I4899" s="6" t="b">
        <v>0</v>
      </c>
      <c r="J4899" s="6" t="b">
        <v>0</v>
      </c>
      <c r="K4899" s="106"/>
      <c r="L4899" s="43"/>
      <c r="M4899" s="24"/>
      <c r="N4899" s="6"/>
      <c r="O4899" s="6" t="b">
        <v>0</v>
      </c>
      <c r="P4899" s="6"/>
      <c r="Q4899" s="6"/>
      <c r="R4899" s="6"/>
      <c r="S4899" s="6"/>
      <c r="T4899" s="6"/>
      <c r="U4899" s="6"/>
      <c r="V4899" s="6"/>
      <c r="W4899" s="6"/>
      <c r="X4899" s="6"/>
      <c r="Y4899" s="6"/>
      <c r="Z4899" s="43"/>
      <c r="AA4899" s="43"/>
      <c r="AB4899" s="43" t="s">
        <v>339</v>
      </c>
      <c r="AC4899" s="6" t="s">
        <v>339</v>
      </c>
      <c r="AD4899" s="6"/>
      <c r="AE4899" s="6"/>
      <c r="AF4899" s="6"/>
      <c r="AG4899" s="6"/>
      <c r="AH4899" s="6"/>
      <c r="AI4899" s="6"/>
      <c r="AJ4899" s="6"/>
      <c r="AK4899" s="6"/>
      <c r="AL4899" s="6"/>
      <c r="AM4899" s="6"/>
      <c r="AN4899" s="6"/>
      <c r="AO4899" s="6"/>
      <c r="AP4899" s="6"/>
      <c r="AQ4899" s="6"/>
      <c r="AR4899" s="6"/>
    </row>
    <row r="4900">
      <c r="A4900" s="6"/>
      <c r="B4900" s="6"/>
      <c r="C4900" s="6"/>
      <c r="D4900" s="6"/>
      <c r="E4900" s="6"/>
      <c r="F4900" s="6" t="s">
        <v>96</v>
      </c>
      <c r="G4900" s="6"/>
      <c r="H4900" s="6" t="b">
        <v>0</v>
      </c>
      <c r="I4900" s="6" t="b">
        <v>0</v>
      </c>
      <c r="J4900" s="6" t="b">
        <v>0</v>
      </c>
      <c r="K4900" s="106"/>
      <c r="L4900" s="43"/>
      <c r="M4900" s="24"/>
      <c r="N4900" s="6"/>
      <c r="O4900" s="6" t="b">
        <v>0</v>
      </c>
      <c r="P4900" s="6"/>
      <c r="Q4900" s="6"/>
      <c r="R4900" s="6"/>
      <c r="S4900" s="6"/>
      <c r="T4900" s="6"/>
      <c r="U4900" s="6"/>
      <c r="V4900" s="6"/>
      <c r="W4900" s="6"/>
      <c r="X4900" s="6"/>
      <c r="Y4900" s="6"/>
      <c r="Z4900" s="43"/>
      <c r="AA4900" s="43"/>
      <c r="AB4900" s="43" t="s">
        <v>339</v>
      </c>
      <c r="AC4900" s="6" t="s">
        <v>339</v>
      </c>
      <c r="AD4900" s="6"/>
      <c r="AE4900" s="6"/>
      <c r="AF4900" s="6"/>
      <c r="AG4900" s="6"/>
      <c r="AH4900" s="6"/>
      <c r="AI4900" s="6"/>
      <c r="AJ4900" s="6"/>
      <c r="AK4900" s="6"/>
      <c r="AL4900" s="6"/>
      <c r="AM4900" s="6"/>
      <c r="AN4900" s="6"/>
      <c r="AO4900" s="6"/>
      <c r="AP4900" s="6"/>
      <c r="AQ4900" s="6"/>
      <c r="AR4900" s="6"/>
    </row>
    <row r="4901">
      <c r="A4901" s="6"/>
      <c r="B4901" s="6"/>
      <c r="C4901" s="6"/>
      <c r="D4901" s="6"/>
      <c r="E4901" s="6"/>
      <c r="F4901" s="6" t="s">
        <v>96</v>
      </c>
      <c r="G4901" s="6"/>
      <c r="H4901" s="6" t="b">
        <v>0</v>
      </c>
      <c r="I4901" s="6" t="b">
        <v>0</v>
      </c>
      <c r="J4901" s="6" t="b">
        <v>0</v>
      </c>
      <c r="K4901" s="106"/>
      <c r="L4901" s="43"/>
      <c r="M4901" s="24"/>
      <c r="N4901" s="6"/>
      <c r="O4901" s="6" t="b">
        <v>0</v>
      </c>
      <c r="P4901" s="6"/>
      <c r="Q4901" s="6"/>
      <c r="R4901" s="6"/>
      <c r="S4901" s="6"/>
      <c r="T4901" s="6"/>
      <c r="U4901" s="6"/>
      <c r="V4901" s="6"/>
      <c r="W4901" s="6"/>
      <c r="X4901" s="6"/>
      <c r="Y4901" s="6"/>
      <c r="Z4901" s="43"/>
      <c r="AA4901" s="43"/>
      <c r="AB4901" s="43" t="s">
        <v>339</v>
      </c>
      <c r="AC4901" s="6" t="s">
        <v>339</v>
      </c>
      <c r="AD4901" s="6"/>
      <c r="AE4901" s="6"/>
      <c r="AF4901" s="6"/>
      <c r="AG4901" s="6"/>
      <c r="AH4901" s="6"/>
      <c r="AI4901" s="6"/>
      <c r="AJ4901" s="6"/>
      <c r="AK4901" s="6"/>
      <c r="AL4901" s="6"/>
      <c r="AM4901" s="6"/>
      <c r="AN4901" s="6"/>
      <c r="AO4901" s="6"/>
      <c r="AP4901" s="6"/>
      <c r="AQ4901" s="6"/>
      <c r="AR4901" s="6"/>
    </row>
    <row r="4902">
      <c r="A4902" s="6"/>
      <c r="B4902" s="6"/>
      <c r="C4902" s="6"/>
      <c r="D4902" s="6"/>
      <c r="E4902" s="6"/>
      <c r="F4902" s="6" t="s">
        <v>96</v>
      </c>
      <c r="G4902" s="6"/>
      <c r="H4902" s="6" t="b">
        <v>0</v>
      </c>
      <c r="I4902" s="6" t="b">
        <v>0</v>
      </c>
      <c r="J4902" s="6" t="b">
        <v>0</v>
      </c>
      <c r="K4902" s="106"/>
      <c r="L4902" s="43"/>
      <c r="M4902" s="24"/>
      <c r="N4902" s="6"/>
      <c r="O4902" s="6" t="b">
        <v>0</v>
      </c>
      <c r="P4902" s="6"/>
      <c r="Q4902" s="6"/>
      <c r="R4902" s="6"/>
      <c r="S4902" s="6"/>
      <c r="T4902" s="6"/>
      <c r="U4902" s="6"/>
      <c r="V4902" s="6"/>
      <c r="W4902" s="6"/>
      <c r="X4902" s="6"/>
      <c r="Y4902" s="6"/>
      <c r="Z4902" s="43"/>
      <c r="AA4902" s="43"/>
      <c r="AB4902" s="43" t="s">
        <v>339</v>
      </c>
      <c r="AC4902" s="6" t="s">
        <v>339</v>
      </c>
      <c r="AD4902" s="6"/>
      <c r="AE4902" s="6"/>
      <c r="AF4902" s="6"/>
      <c r="AG4902" s="6"/>
      <c r="AH4902" s="6"/>
      <c r="AI4902" s="6"/>
      <c r="AJ4902" s="6"/>
      <c r="AK4902" s="6"/>
      <c r="AL4902" s="6"/>
      <c r="AM4902" s="6"/>
      <c r="AN4902" s="6"/>
      <c r="AO4902" s="6"/>
      <c r="AP4902" s="6"/>
      <c r="AQ4902" s="6"/>
      <c r="AR4902" s="6"/>
    </row>
    <row r="4903">
      <c r="A4903" s="6"/>
      <c r="B4903" s="6"/>
      <c r="C4903" s="6"/>
      <c r="D4903" s="6"/>
      <c r="E4903" s="6"/>
      <c r="F4903" s="6" t="s">
        <v>96</v>
      </c>
      <c r="G4903" s="6"/>
      <c r="H4903" s="6" t="b">
        <v>0</v>
      </c>
      <c r="I4903" s="6" t="b">
        <v>0</v>
      </c>
      <c r="J4903" s="6" t="b">
        <v>0</v>
      </c>
      <c r="K4903" s="106"/>
      <c r="L4903" s="43"/>
      <c r="M4903" s="24"/>
      <c r="N4903" s="6"/>
      <c r="O4903" s="6" t="b">
        <v>0</v>
      </c>
      <c r="P4903" s="6"/>
      <c r="Q4903" s="6"/>
      <c r="R4903" s="6"/>
      <c r="S4903" s="6"/>
      <c r="T4903" s="6"/>
      <c r="U4903" s="6"/>
      <c r="V4903" s="6"/>
      <c r="W4903" s="6"/>
      <c r="X4903" s="6"/>
      <c r="Y4903" s="6"/>
      <c r="Z4903" s="43"/>
      <c r="AA4903" s="43"/>
      <c r="AB4903" s="43" t="s">
        <v>339</v>
      </c>
      <c r="AC4903" s="6" t="s">
        <v>339</v>
      </c>
      <c r="AD4903" s="6"/>
      <c r="AE4903" s="6"/>
      <c r="AF4903" s="6"/>
      <c r="AG4903" s="6"/>
      <c r="AH4903" s="6"/>
      <c r="AI4903" s="6"/>
      <c r="AJ4903" s="6"/>
      <c r="AK4903" s="6"/>
      <c r="AL4903" s="6"/>
      <c r="AM4903" s="6"/>
      <c r="AN4903" s="6"/>
      <c r="AO4903" s="6"/>
      <c r="AP4903" s="6"/>
      <c r="AQ4903" s="6"/>
      <c r="AR4903" s="6"/>
    </row>
    <row r="4904">
      <c r="A4904" s="6"/>
      <c r="B4904" s="6"/>
      <c r="C4904" s="6"/>
      <c r="D4904" s="6"/>
      <c r="E4904" s="6"/>
      <c r="F4904" s="6" t="s">
        <v>96</v>
      </c>
      <c r="G4904" s="6"/>
      <c r="H4904" s="6" t="b">
        <v>0</v>
      </c>
      <c r="I4904" s="6" t="b">
        <v>0</v>
      </c>
      <c r="J4904" s="6" t="b">
        <v>0</v>
      </c>
      <c r="K4904" s="106"/>
      <c r="L4904" s="43"/>
      <c r="M4904" s="24"/>
      <c r="N4904" s="6"/>
      <c r="O4904" s="6" t="b">
        <v>0</v>
      </c>
      <c r="P4904" s="6"/>
      <c r="Q4904" s="6"/>
      <c r="R4904" s="6"/>
      <c r="S4904" s="6"/>
      <c r="T4904" s="6"/>
      <c r="U4904" s="6"/>
      <c r="V4904" s="6"/>
      <c r="W4904" s="6"/>
      <c r="X4904" s="6"/>
      <c r="Y4904" s="6"/>
      <c r="Z4904" s="43"/>
      <c r="AA4904" s="43"/>
      <c r="AB4904" s="43" t="s">
        <v>339</v>
      </c>
      <c r="AC4904" s="6" t="s">
        <v>339</v>
      </c>
      <c r="AD4904" s="6"/>
      <c r="AE4904" s="6"/>
      <c r="AF4904" s="6"/>
      <c r="AG4904" s="6"/>
      <c r="AH4904" s="6"/>
      <c r="AI4904" s="6"/>
      <c r="AJ4904" s="6"/>
      <c r="AK4904" s="6"/>
      <c r="AL4904" s="6"/>
      <c r="AM4904" s="6"/>
      <c r="AN4904" s="6"/>
      <c r="AO4904" s="6"/>
      <c r="AP4904" s="6"/>
      <c r="AQ4904" s="6"/>
      <c r="AR4904" s="6"/>
    </row>
    <row r="4905">
      <c r="A4905" s="6"/>
      <c r="B4905" s="6"/>
      <c r="C4905" s="6"/>
      <c r="D4905" s="6"/>
      <c r="E4905" s="6"/>
      <c r="F4905" s="6" t="s">
        <v>96</v>
      </c>
      <c r="G4905" s="6"/>
      <c r="H4905" s="6" t="b">
        <v>0</v>
      </c>
      <c r="I4905" s="6" t="b">
        <v>0</v>
      </c>
      <c r="J4905" s="6" t="b">
        <v>0</v>
      </c>
      <c r="K4905" s="106"/>
      <c r="L4905" s="43"/>
      <c r="M4905" s="24"/>
      <c r="N4905" s="6"/>
      <c r="O4905" s="6" t="b">
        <v>0</v>
      </c>
      <c r="P4905" s="6"/>
      <c r="Q4905" s="6"/>
      <c r="R4905" s="6"/>
      <c r="S4905" s="6"/>
      <c r="T4905" s="6"/>
      <c r="U4905" s="6"/>
      <c r="V4905" s="6"/>
      <c r="W4905" s="6"/>
      <c r="X4905" s="6"/>
      <c r="Y4905" s="6"/>
      <c r="Z4905" s="43"/>
      <c r="AA4905" s="43"/>
      <c r="AB4905" s="43" t="s">
        <v>339</v>
      </c>
      <c r="AC4905" s="6" t="s">
        <v>339</v>
      </c>
      <c r="AD4905" s="6"/>
      <c r="AE4905" s="6"/>
      <c r="AF4905" s="6"/>
      <c r="AG4905" s="6"/>
      <c r="AH4905" s="6"/>
      <c r="AI4905" s="6"/>
      <c r="AJ4905" s="6"/>
      <c r="AK4905" s="6"/>
      <c r="AL4905" s="6"/>
      <c r="AM4905" s="6"/>
      <c r="AN4905" s="6"/>
      <c r="AO4905" s="6"/>
      <c r="AP4905" s="6"/>
      <c r="AQ4905" s="6"/>
      <c r="AR4905" s="6"/>
    </row>
    <row r="4906">
      <c r="A4906" s="6"/>
      <c r="B4906" s="6"/>
      <c r="C4906" s="6"/>
      <c r="D4906" s="6"/>
      <c r="E4906" s="6"/>
      <c r="F4906" s="6" t="s">
        <v>96</v>
      </c>
      <c r="G4906" s="6"/>
      <c r="H4906" s="6" t="b">
        <v>0</v>
      </c>
      <c r="I4906" s="6" t="b">
        <v>0</v>
      </c>
      <c r="J4906" s="6" t="b">
        <v>0</v>
      </c>
      <c r="K4906" s="106"/>
      <c r="L4906" s="43"/>
      <c r="M4906" s="24"/>
      <c r="N4906" s="6"/>
      <c r="O4906" s="6" t="b">
        <v>0</v>
      </c>
      <c r="P4906" s="6"/>
      <c r="Q4906" s="6"/>
      <c r="R4906" s="6"/>
      <c r="S4906" s="6"/>
      <c r="T4906" s="6"/>
      <c r="U4906" s="6"/>
      <c r="V4906" s="6"/>
      <c r="W4906" s="6"/>
      <c r="X4906" s="6"/>
      <c r="Y4906" s="6"/>
      <c r="Z4906" s="43"/>
      <c r="AA4906" s="43"/>
      <c r="AB4906" s="43" t="s">
        <v>339</v>
      </c>
      <c r="AC4906" s="6" t="s">
        <v>339</v>
      </c>
      <c r="AD4906" s="6"/>
      <c r="AE4906" s="6"/>
      <c r="AF4906" s="6"/>
      <c r="AG4906" s="6"/>
      <c r="AH4906" s="6"/>
      <c r="AI4906" s="6"/>
      <c r="AJ4906" s="6"/>
      <c r="AK4906" s="6"/>
      <c r="AL4906" s="6"/>
      <c r="AM4906" s="6"/>
      <c r="AN4906" s="6"/>
      <c r="AO4906" s="6"/>
      <c r="AP4906" s="6"/>
      <c r="AQ4906" s="6"/>
      <c r="AR4906" s="6"/>
    </row>
    <row r="4907">
      <c r="A4907" s="6"/>
      <c r="B4907" s="6"/>
      <c r="C4907" s="6"/>
      <c r="D4907" s="6"/>
      <c r="E4907" s="6"/>
      <c r="F4907" s="6" t="s">
        <v>96</v>
      </c>
      <c r="G4907" s="6"/>
      <c r="H4907" s="6" t="b">
        <v>0</v>
      </c>
      <c r="I4907" s="6" t="b">
        <v>0</v>
      </c>
      <c r="J4907" s="6" t="b">
        <v>0</v>
      </c>
      <c r="K4907" s="106"/>
      <c r="L4907" s="43"/>
      <c r="M4907" s="24"/>
      <c r="N4907" s="6"/>
      <c r="O4907" s="6" t="b">
        <v>0</v>
      </c>
      <c r="P4907" s="6"/>
      <c r="Q4907" s="6"/>
      <c r="R4907" s="6"/>
      <c r="S4907" s="6"/>
      <c r="T4907" s="6"/>
      <c r="U4907" s="6"/>
      <c r="V4907" s="6"/>
      <c r="W4907" s="6"/>
      <c r="X4907" s="6"/>
      <c r="Y4907" s="6"/>
      <c r="Z4907" s="43"/>
      <c r="AA4907" s="43"/>
      <c r="AB4907" s="43" t="s">
        <v>339</v>
      </c>
      <c r="AC4907" s="6" t="s">
        <v>339</v>
      </c>
      <c r="AD4907" s="6"/>
      <c r="AE4907" s="6"/>
      <c r="AF4907" s="6"/>
      <c r="AG4907" s="6"/>
      <c r="AH4907" s="6"/>
      <c r="AI4907" s="6"/>
      <c r="AJ4907" s="6"/>
      <c r="AK4907" s="6"/>
      <c r="AL4907" s="6"/>
      <c r="AM4907" s="6"/>
      <c r="AN4907" s="6"/>
      <c r="AO4907" s="6"/>
      <c r="AP4907" s="6"/>
      <c r="AQ4907" s="6"/>
      <c r="AR4907" s="6"/>
    </row>
    <row r="4908">
      <c r="A4908" s="6"/>
      <c r="B4908" s="6"/>
      <c r="C4908" s="6"/>
      <c r="D4908" s="6"/>
      <c r="E4908" s="6"/>
      <c r="F4908" s="6" t="s">
        <v>96</v>
      </c>
      <c r="G4908" s="6"/>
      <c r="H4908" s="6" t="b">
        <v>0</v>
      </c>
      <c r="I4908" s="6" t="b">
        <v>0</v>
      </c>
      <c r="J4908" s="6" t="b">
        <v>0</v>
      </c>
      <c r="K4908" s="106"/>
      <c r="L4908" s="43"/>
      <c r="M4908" s="24"/>
      <c r="N4908" s="6"/>
      <c r="O4908" s="6" t="b">
        <v>0</v>
      </c>
      <c r="P4908" s="6"/>
      <c r="Q4908" s="6"/>
      <c r="R4908" s="6"/>
      <c r="S4908" s="6"/>
      <c r="T4908" s="6"/>
      <c r="U4908" s="6"/>
      <c r="V4908" s="6"/>
      <c r="W4908" s="6"/>
      <c r="X4908" s="6"/>
      <c r="Y4908" s="6"/>
      <c r="Z4908" s="43"/>
      <c r="AA4908" s="43"/>
      <c r="AB4908" s="43" t="s">
        <v>339</v>
      </c>
      <c r="AC4908" s="6" t="s">
        <v>339</v>
      </c>
      <c r="AD4908" s="6"/>
      <c r="AE4908" s="6"/>
      <c r="AF4908" s="6"/>
      <c r="AG4908" s="6"/>
      <c r="AH4908" s="6"/>
      <c r="AI4908" s="6"/>
      <c r="AJ4908" s="6"/>
      <c r="AK4908" s="6"/>
      <c r="AL4908" s="6"/>
      <c r="AM4908" s="6"/>
      <c r="AN4908" s="6"/>
      <c r="AO4908" s="6"/>
      <c r="AP4908" s="6"/>
      <c r="AQ4908" s="6"/>
      <c r="AR4908" s="6"/>
    </row>
    <row r="4909">
      <c r="A4909" s="6"/>
      <c r="B4909" s="6"/>
      <c r="C4909" s="6"/>
      <c r="D4909" s="6"/>
      <c r="E4909" s="6"/>
      <c r="F4909" s="6" t="s">
        <v>96</v>
      </c>
      <c r="G4909" s="6"/>
      <c r="H4909" s="6" t="b">
        <v>0</v>
      </c>
      <c r="I4909" s="6" t="b">
        <v>0</v>
      </c>
      <c r="J4909" s="6" t="b">
        <v>0</v>
      </c>
      <c r="K4909" s="106"/>
      <c r="L4909" s="43"/>
      <c r="M4909" s="24"/>
      <c r="N4909" s="6"/>
      <c r="O4909" s="6" t="b">
        <v>0</v>
      </c>
      <c r="P4909" s="6"/>
      <c r="Q4909" s="6"/>
      <c r="R4909" s="6"/>
      <c r="S4909" s="6"/>
      <c r="T4909" s="6"/>
      <c r="U4909" s="6"/>
      <c r="V4909" s="6"/>
      <c r="W4909" s="6"/>
      <c r="X4909" s="6"/>
      <c r="Y4909" s="6"/>
      <c r="Z4909" s="43"/>
      <c r="AA4909" s="43"/>
      <c r="AB4909" s="43" t="s">
        <v>339</v>
      </c>
      <c r="AC4909" s="6" t="s">
        <v>339</v>
      </c>
      <c r="AD4909" s="6"/>
      <c r="AE4909" s="6"/>
      <c r="AF4909" s="6"/>
      <c r="AG4909" s="6"/>
      <c r="AH4909" s="6"/>
      <c r="AI4909" s="6"/>
      <c r="AJ4909" s="6"/>
      <c r="AK4909" s="6"/>
      <c r="AL4909" s="6"/>
      <c r="AM4909" s="6"/>
      <c r="AN4909" s="6"/>
      <c r="AO4909" s="6"/>
      <c r="AP4909" s="6"/>
      <c r="AQ4909" s="6"/>
      <c r="AR4909" s="6"/>
    </row>
    <row r="4910">
      <c r="A4910" s="6"/>
      <c r="B4910" s="6"/>
      <c r="C4910" s="6"/>
      <c r="D4910" s="6"/>
      <c r="E4910" s="6"/>
      <c r="F4910" s="6" t="s">
        <v>96</v>
      </c>
      <c r="G4910" s="6"/>
      <c r="H4910" s="6" t="b">
        <v>0</v>
      </c>
      <c r="I4910" s="6" t="b">
        <v>0</v>
      </c>
      <c r="J4910" s="6" t="b">
        <v>0</v>
      </c>
      <c r="K4910" s="106"/>
      <c r="L4910" s="43"/>
      <c r="M4910" s="24"/>
      <c r="N4910" s="6"/>
      <c r="O4910" s="6" t="b">
        <v>0</v>
      </c>
      <c r="P4910" s="6"/>
      <c r="Q4910" s="6"/>
      <c r="R4910" s="6"/>
      <c r="S4910" s="6"/>
      <c r="T4910" s="6"/>
      <c r="U4910" s="6"/>
      <c r="V4910" s="6"/>
      <c r="W4910" s="6"/>
      <c r="X4910" s="6"/>
      <c r="Y4910" s="6"/>
      <c r="Z4910" s="43"/>
      <c r="AA4910" s="43"/>
      <c r="AB4910" s="43" t="s">
        <v>339</v>
      </c>
      <c r="AC4910" s="6" t="s">
        <v>339</v>
      </c>
      <c r="AD4910" s="6"/>
      <c r="AE4910" s="6"/>
      <c r="AF4910" s="6"/>
      <c r="AG4910" s="6"/>
      <c r="AH4910" s="6"/>
      <c r="AI4910" s="6"/>
      <c r="AJ4910" s="6"/>
      <c r="AK4910" s="6"/>
      <c r="AL4910" s="6"/>
      <c r="AM4910" s="6"/>
      <c r="AN4910" s="6"/>
      <c r="AO4910" s="6"/>
      <c r="AP4910" s="6"/>
      <c r="AQ4910" s="6"/>
      <c r="AR4910" s="6"/>
    </row>
    <row r="4911">
      <c r="A4911" s="6"/>
      <c r="B4911" s="6"/>
      <c r="C4911" s="6"/>
      <c r="D4911" s="6"/>
      <c r="E4911" s="6"/>
      <c r="F4911" s="6" t="s">
        <v>96</v>
      </c>
      <c r="G4911" s="6"/>
      <c r="H4911" s="6" t="b">
        <v>0</v>
      </c>
      <c r="I4911" s="6" t="b">
        <v>0</v>
      </c>
      <c r="J4911" s="6" t="b">
        <v>0</v>
      </c>
      <c r="K4911" s="106"/>
      <c r="L4911" s="43"/>
      <c r="M4911" s="24"/>
      <c r="N4911" s="6"/>
      <c r="O4911" s="6" t="b">
        <v>0</v>
      </c>
      <c r="P4911" s="6"/>
      <c r="Q4911" s="6"/>
      <c r="R4911" s="6"/>
      <c r="S4911" s="6"/>
      <c r="T4911" s="6"/>
      <c r="U4911" s="6"/>
      <c r="V4911" s="6"/>
      <c r="W4911" s="6"/>
      <c r="X4911" s="6"/>
      <c r="Y4911" s="6"/>
      <c r="Z4911" s="43"/>
      <c r="AA4911" s="43"/>
      <c r="AB4911" s="43" t="s">
        <v>339</v>
      </c>
      <c r="AC4911" s="6" t="s">
        <v>339</v>
      </c>
      <c r="AD4911" s="6"/>
      <c r="AE4911" s="6"/>
      <c r="AF4911" s="6"/>
      <c r="AG4911" s="6"/>
      <c r="AH4911" s="6"/>
      <c r="AI4911" s="6"/>
      <c r="AJ4911" s="6"/>
      <c r="AK4911" s="6"/>
      <c r="AL4911" s="6"/>
      <c r="AM4911" s="6"/>
      <c r="AN4911" s="6"/>
      <c r="AO4911" s="6"/>
      <c r="AP4911" s="6"/>
      <c r="AQ4911" s="6"/>
      <c r="AR4911" s="6"/>
    </row>
    <row r="4912">
      <c r="A4912" s="6"/>
      <c r="B4912" s="6"/>
      <c r="C4912" s="6"/>
      <c r="D4912" s="6"/>
      <c r="E4912" s="6"/>
      <c r="F4912" s="6" t="s">
        <v>96</v>
      </c>
      <c r="G4912" s="6"/>
      <c r="H4912" s="6" t="b">
        <v>0</v>
      </c>
      <c r="I4912" s="6" t="b">
        <v>0</v>
      </c>
      <c r="J4912" s="6" t="b">
        <v>0</v>
      </c>
      <c r="K4912" s="106"/>
      <c r="L4912" s="43"/>
      <c r="M4912" s="24"/>
      <c r="N4912" s="6"/>
      <c r="O4912" s="6" t="b">
        <v>0</v>
      </c>
      <c r="P4912" s="6"/>
      <c r="Q4912" s="6"/>
      <c r="R4912" s="6"/>
      <c r="S4912" s="6"/>
      <c r="T4912" s="6"/>
      <c r="U4912" s="6"/>
      <c r="V4912" s="6"/>
      <c r="W4912" s="6"/>
      <c r="X4912" s="6"/>
      <c r="Y4912" s="6"/>
      <c r="Z4912" s="43"/>
      <c r="AA4912" s="43"/>
      <c r="AB4912" s="43" t="s">
        <v>339</v>
      </c>
      <c r="AC4912" s="6" t="s">
        <v>339</v>
      </c>
      <c r="AD4912" s="6"/>
      <c r="AE4912" s="6"/>
      <c r="AF4912" s="6"/>
      <c r="AG4912" s="6"/>
      <c r="AH4912" s="6"/>
      <c r="AI4912" s="6"/>
      <c r="AJ4912" s="6"/>
      <c r="AK4912" s="6"/>
      <c r="AL4912" s="6"/>
      <c r="AM4912" s="6"/>
      <c r="AN4912" s="6"/>
      <c r="AO4912" s="6"/>
      <c r="AP4912" s="6"/>
      <c r="AQ4912" s="6"/>
      <c r="AR4912" s="6"/>
    </row>
    <row r="4913">
      <c r="A4913" s="6"/>
      <c r="B4913" s="6"/>
      <c r="C4913" s="6"/>
      <c r="D4913" s="6"/>
      <c r="E4913" s="6"/>
      <c r="F4913" s="6" t="s">
        <v>96</v>
      </c>
      <c r="G4913" s="6"/>
      <c r="H4913" s="6" t="b">
        <v>0</v>
      </c>
      <c r="I4913" s="6" t="b">
        <v>0</v>
      </c>
      <c r="J4913" s="6" t="b">
        <v>0</v>
      </c>
      <c r="K4913" s="106"/>
      <c r="L4913" s="43"/>
      <c r="M4913" s="24"/>
      <c r="N4913" s="6"/>
      <c r="O4913" s="6" t="b">
        <v>0</v>
      </c>
      <c r="P4913" s="6"/>
      <c r="Q4913" s="6"/>
      <c r="R4913" s="6"/>
      <c r="S4913" s="6"/>
      <c r="T4913" s="6"/>
      <c r="U4913" s="6"/>
      <c r="V4913" s="6"/>
      <c r="W4913" s="6"/>
      <c r="X4913" s="6"/>
      <c r="Y4913" s="6"/>
      <c r="Z4913" s="43"/>
      <c r="AA4913" s="43"/>
      <c r="AB4913" s="43" t="s">
        <v>339</v>
      </c>
      <c r="AC4913" s="6" t="s">
        <v>339</v>
      </c>
      <c r="AD4913" s="6"/>
      <c r="AE4913" s="6"/>
      <c r="AF4913" s="6"/>
      <c r="AG4913" s="6"/>
      <c r="AH4913" s="6"/>
      <c r="AI4913" s="6"/>
      <c r="AJ4913" s="6"/>
      <c r="AK4913" s="6"/>
      <c r="AL4913" s="6"/>
      <c r="AM4913" s="6"/>
      <c r="AN4913" s="6"/>
      <c r="AO4913" s="6"/>
      <c r="AP4913" s="6"/>
      <c r="AQ4913" s="6"/>
      <c r="AR4913" s="6"/>
    </row>
    <row r="4914">
      <c r="A4914" s="6"/>
      <c r="B4914" s="6"/>
      <c r="C4914" s="6"/>
      <c r="D4914" s="6"/>
      <c r="E4914" s="6"/>
      <c r="F4914" s="6" t="s">
        <v>96</v>
      </c>
      <c r="G4914" s="6"/>
      <c r="H4914" s="6" t="b">
        <v>0</v>
      </c>
      <c r="I4914" s="6" t="b">
        <v>0</v>
      </c>
      <c r="J4914" s="6" t="b">
        <v>0</v>
      </c>
      <c r="K4914" s="106"/>
      <c r="L4914" s="43"/>
      <c r="M4914" s="24"/>
      <c r="N4914" s="6"/>
      <c r="O4914" s="6" t="b">
        <v>0</v>
      </c>
      <c r="P4914" s="6"/>
      <c r="Q4914" s="6"/>
      <c r="R4914" s="6"/>
      <c r="S4914" s="6"/>
      <c r="T4914" s="6"/>
      <c r="U4914" s="6"/>
      <c r="V4914" s="6"/>
      <c r="W4914" s="6"/>
      <c r="X4914" s="6"/>
      <c r="Y4914" s="6"/>
      <c r="Z4914" s="43"/>
      <c r="AA4914" s="43"/>
      <c r="AB4914" s="43" t="s">
        <v>339</v>
      </c>
      <c r="AC4914" s="6" t="s">
        <v>339</v>
      </c>
      <c r="AD4914" s="6"/>
      <c r="AE4914" s="6"/>
      <c r="AF4914" s="6"/>
      <c r="AG4914" s="6"/>
      <c r="AH4914" s="6"/>
      <c r="AI4914" s="6"/>
      <c r="AJ4914" s="6"/>
      <c r="AK4914" s="6"/>
      <c r="AL4914" s="6"/>
      <c r="AM4914" s="6"/>
      <c r="AN4914" s="6"/>
      <c r="AO4914" s="6"/>
      <c r="AP4914" s="6"/>
      <c r="AQ4914" s="6"/>
      <c r="AR4914" s="6"/>
    </row>
    <row r="4915">
      <c r="A4915" s="6"/>
      <c r="B4915" s="6"/>
      <c r="C4915" s="6"/>
      <c r="D4915" s="6"/>
      <c r="E4915" s="6"/>
      <c r="F4915" s="6" t="s">
        <v>96</v>
      </c>
      <c r="G4915" s="6"/>
      <c r="H4915" s="6" t="b">
        <v>0</v>
      </c>
      <c r="I4915" s="6" t="b">
        <v>0</v>
      </c>
      <c r="J4915" s="6" t="b">
        <v>0</v>
      </c>
      <c r="K4915" s="106"/>
      <c r="L4915" s="43"/>
      <c r="M4915" s="24"/>
      <c r="N4915" s="6"/>
      <c r="O4915" s="6" t="b">
        <v>0</v>
      </c>
      <c r="P4915" s="6"/>
      <c r="Q4915" s="6"/>
      <c r="R4915" s="6"/>
      <c r="S4915" s="6"/>
      <c r="T4915" s="6"/>
      <c r="U4915" s="6"/>
      <c r="V4915" s="6"/>
      <c r="W4915" s="6"/>
      <c r="X4915" s="6"/>
      <c r="Y4915" s="6"/>
      <c r="Z4915" s="43"/>
      <c r="AA4915" s="43"/>
      <c r="AB4915" s="43" t="s">
        <v>339</v>
      </c>
      <c r="AC4915" s="6" t="s">
        <v>339</v>
      </c>
      <c r="AD4915" s="6"/>
      <c r="AE4915" s="6"/>
      <c r="AF4915" s="6"/>
      <c r="AG4915" s="6"/>
      <c r="AH4915" s="6"/>
      <c r="AI4915" s="6"/>
      <c r="AJ4915" s="6"/>
      <c r="AK4915" s="6"/>
      <c r="AL4915" s="6"/>
      <c r="AM4915" s="6"/>
      <c r="AN4915" s="6"/>
      <c r="AO4915" s="6"/>
      <c r="AP4915" s="6"/>
      <c r="AQ4915" s="6"/>
      <c r="AR4915" s="6"/>
    </row>
    <row r="4916">
      <c r="A4916" s="6"/>
      <c r="B4916" s="6"/>
      <c r="C4916" s="6"/>
      <c r="D4916" s="6"/>
      <c r="E4916" s="6"/>
      <c r="F4916" s="6" t="s">
        <v>96</v>
      </c>
      <c r="G4916" s="6"/>
      <c r="H4916" s="6" t="b">
        <v>0</v>
      </c>
      <c r="I4916" s="6" t="b">
        <v>0</v>
      </c>
      <c r="J4916" s="6" t="b">
        <v>0</v>
      </c>
      <c r="K4916" s="106"/>
      <c r="L4916" s="43"/>
      <c r="M4916" s="24"/>
      <c r="N4916" s="6"/>
      <c r="O4916" s="6" t="b">
        <v>0</v>
      </c>
      <c r="P4916" s="6"/>
      <c r="Q4916" s="6"/>
      <c r="R4916" s="6"/>
      <c r="S4916" s="6"/>
      <c r="T4916" s="6"/>
      <c r="U4916" s="6"/>
      <c r="V4916" s="6"/>
      <c r="W4916" s="6"/>
      <c r="X4916" s="6"/>
      <c r="Y4916" s="6"/>
      <c r="Z4916" s="43"/>
      <c r="AA4916" s="43"/>
      <c r="AB4916" s="43" t="s">
        <v>339</v>
      </c>
      <c r="AC4916" s="6" t="s">
        <v>339</v>
      </c>
      <c r="AD4916" s="6"/>
      <c r="AE4916" s="6"/>
      <c r="AF4916" s="6"/>
      <c r="AG4916" s="6"/>
      <c r="AH4916" s="6"/>
      <c r="AI4916" s="6"/>
      <c r="AJ4916" s="6"/>
      <c r="AK4916" s="6"/>
      <c r="AL4916" s="6"/>
      <c r="AM4916" s="6"/>
      <c r="AN4916" s="6"/>
      <c r="AO4916" s="6"/>
      <c r="AP4916" s="6"/>
      <c r="AQ4916" s="6"/>
      <c r="AR4916" s="6"/>
    </row>
    <row r="4917">
      <c r="A4917" s="6"/>
      <c r="B4917" s="6"/>
      <c r="C4917" s="6"/>
      <c r="D4917" s="6"/>
      <c r="E4917" s="6"/>
      <c r="F4917" s="6" t="s">
        <v>96</v>
      </c>
      <c r="G4917" s="6"/>
      <c r="H4917" s="6" t="b">
        <v>0</v>
      </c>
      <c r="I4917" s="6" t="b">
        <v>0</v>
      </c>
      <c r="J4917" s="6" t="b">
        <v>0</v>
      </c>
      <c r="K4917" s="106"/>
      <c r="L4917" s="43"/>
      <c r="M4917" s="24"/>
      <c r="N4917" s="6"/>
      <c r="O4917" s="6" t="b">
        <v>0</v>
      </c>
      <c r="P4917" s="6"/>
      <c r="Q4917" s="6"/>
      <c r="R4917" s="6"/>
      <c r="S4917" s="6"/>
      <c r="T4917" s="6"/>
      <c r="U4917" s="6"/>
      <c r="V4917" s="6"/>
      <c r="W4917" s="6"/>
      <c r="X4917" s="6"/>
      <c r="Y4917" s="6"/>
      <c r="Z4917" s="43"/>
      <c r="AA4917" s="43"/>
      <c r="AB4917" s="43" t="s">
        <v>339</v>
      </c>
      <c r="AC4917" s="6" t="s">
        <v>339</v>
      </c>
      <c r="AD4917" s="6"/>
      <c r="AE4917" s="6"/>
      <c r="AF4917" s="6"/>
      <c r="AG4917" s="6"/>
      <c r="AH4917" s="6"/>
      <c r="AI4917" s="6"/>
      <c r="AJ4917" s="6"/>
      <c r="AK4917" s="6"/>
      <c r="AL4917" s="6"/>
      <c r="AM4917" s="6"/>
      <c r="AN4917" s="6"/>
      <c r="AO4917" s="6"/>
      <c r="AP4917" s="6"/>
      <c r="AQ4917" s="6"/>
      <c r="AR4917" s="6"/>
    </row>
    <row r="4918">
      <c r="A4918" s="6"/>
      <c r="B4918" s="6"/>
      <c r="C4918" s="6"/>
      <c r="D4918" s="6"/>
      <c r="E4918" s="6"/>
      <c r="F4918" s="6" t="s">
        <v>96</v>
      </c>
      <c r="G4918" s="6"/>
      <c r="H4918" s="6" t="b">
        <v>0</v>
      </c>
      <c r="I4918" s="6" t="b">
        <v>0</v>
      </c>
      <c r="J4918" s="6" t="b">
        <v>0</v>
      </c>
      <c r="K4918" s="106"/>
      <c r="L4918" s="43"/>
      <c r="M4918" s="24"/>
      <c r="N4918" s="6"/>
      <c r="O4918" s="6" t="b">
        <v>0</v>
      </c>
      <c r="P4918" s="6"/>
      <c r="Q4918" s="6"/>
      <c r="R4918" s="6"/>
      <c r="S4918" s="6"/>
      <c r="T4918" s="6"/>
      <c r="U4918" s="6"/>
      <c r="V4918" s="6"/>
      <c r="W4918" s="6"/>
      <c r="X4918" s="6"/>
      <c r="Y4918" s="6"/>
      <c r="Z4918" s="43"/>
      <c r="AA4918" s="43"/>
      <c r="AB4918" s="43" t="s">
        <v>339</v>
      </c>
      <c r="AC4918" s="6" t="s">
        <v>339</v>
      </c>
      <c r="AD4918" s="6"/>
      <c r="AE4918" s="6"/>
      <c r="AF4918" s="6"/>
      <c r="AG4918" s="6"/>
      <c r="AH4918" s="6"/>
      <c r="AI4918" s="6"/>
      <c r="AJ4918" s="6"/>
      <c r="AK4918" s="6"/>
      <c r="AL4918" s="6"/>
      <c r="AM4918" s="6"/>
      <c r="AN4918" s="6"/>
      <c r="AO4918" s="6"/>
      <c r="AP4918" s="6"/>
      <c r="AQ4918" s="6"/>
      <c r="AR4918" s="6"/>
    </row>
    <row r="4919">
      <c r="A4919" s="6"/>
      <c r="B4919" s="6"/>
      <c r="C4919" s="6"/>
      <c r="D4919" s="6"/>
      <c r="E4919" s="6"/>
      <c r="F4919" s="6" t="s">
        <v>96</v>
      </c>
      <c r="G4919" s="6"/>
      <c r="H4919" s="6" t="b">
        <v>0</v>
      </c>
      <c r="I4919" s="6" t="b">
        <v>0</v>
      </c>
      <c r="J4919" s="6" t="b">
        <v>0</v>
      </c>
      <c r="K4919" s="106"/>
      <c r="L4919" s="43"/>
      <c r="M4919" s="24"/>
      <c r="N4919" s="6"/>
      <c r="O4919" s="6" t="b">
        <v>0</v>
      </c>
      <c r="P4919" s="6"/>
      <c r="Q4919" s="6"/>
      <c r="R4919" s="6"/>
      <c r="S4919" s="6"/>
      <c r="T4919" s="6"/>
      <c r="U4919" s="6"/>
      <c r="V4919" s="6"/>
      <c r="W4919" s="6"/>
      <c r="X4919" s="6"/>
      <c r="Y4919" s="6"/>
      <c r="Z4919" s="43"/>
      <c r="AA4919" s="43"/>
      <c r="AB4919" s="43" t="s">
        <v>339</v>
      </c>
      <c r="AC4919" s="6" t="s">
        <v>339</v>
      </c>
      <c r="AD4919" s="6"/>
      <c r="AE4919" s="6"/>
      <c r="AF4919" s="6"/>
      <c r="AG4919" s="6"/>
      <c r="AH4919" s="6"/>
      <c r="AI4919" s="6"/>
      <c r="AJ4919" s="6"/>
      <c r="AK4919" s="6"/>
      <c r="AL4919" s="6"/>
      <c r="AM4919" s="6"/>
      <c r="AN4919" s="6"/>
      <c r="AO4919" s="6"/>
      <c r="AP4919" s="6"/>
      <c r="AQ4919" s="6"/>
      <c r="AR4919" s="6"/>
    </row>
    <row r="4920">
      <c r="A4920" s="6"/>
      <c r="B4920" s="6"/>
      <c r="C4920" s="6"/>
      <c r="D4920" s="6"/>
      <c r="E4920" s="6"/>
      <c r="F4920" s="6" t="s">
        <v>96</v>
      </c>
      <c r="G4920" s="6"/>
      <c r="H4920" s="6" t="b">
        <v>0</v>
      </c>
      <c r="I4920" s="6" t="b">
        <v>0</v>
      </c>
      <c r="J4920" s="6" t="b">
        <v>0</v>
      </c>
      <c r="K4920" s="106"/>
      <c r="L4920" s="43"/>
      <c r="M4920" s="24"/>
      <c r="N4920" s="6"/>
      <c r="O4920" s="6" t="b">
        <v>0</v>
      </c>
      <c r="P4920" s="6"/>
      <c r="Q4920" s="6"/>
      <c r="R4920" s="6"/>
      <c r="S4920" s="6"/>
      <c r="T4920" s="6"/>
      <c r="U4920" s="6"/>
      <c r="V4920" s="6"/>
      <c r="W4920" s="6"/>
      <c r="X4920" s="6"/>
      <c r="Y4920" s="6"/>
      <c r="Z4920" s="43"/>
      <c r="AA4920" s="43"/>
      <c r="AB4920" s="43" t="s">
        <v>339</v>
      </c>
      <c r="AC4920" s="6" t="s">
        <v>339</v>
      </c>
      <c r="AD4920" s="6"/>
      <c r="AE4920" s="6"/>
      <c r="AF4920" s="6"/>
      <c r="AG4920" s="6"/>
      <c r="AH4920" s="6"/>
      <c r="AI4920" s="6"/>
      <c r="AJ4920" s="6"/>
      <c r="AK4920" s="6"/>
      <c r="AL4920" s="6"/>
      <c r="AM4920" s="6"/>
      <c r="AN4920" s="6"/>
      <c r="AO4920" s="6"/>
      <c r="AP4920" s="6"/>
      <c r="AQ4920" s="6"/>
      <c r="AR4920" s="6"/>
    </row>
    <row r="4921">
      <c r="A4921" s="6"/>
      <c r="B4921" s="6"/>
      <c r="C4921" s="6"/>
      <c r="D4921" s="6"/>
      <c r="E4921" s="6"/>
      <c r="F4921" s="6" t="s">
        <v>96</v>
      </c>
      <c r="G4921" s="6"/>
      <c r="H4921" s="6" t="b">
        <v>0</v>
      </c>
      <c r="I4921" s="6" t="b">
        <v>0</v>
      </c>
      <c r="J4921" s="6" t="b">
        <v>0</v>
      </c>
      <c r="K4921" s="106"/>
      <c r="L4921" s="43"/>
      <c r="M4921" s="24"/>
      <c r="N4921" s="6"/>
      <c r="O4921" s="6" t="b">
        <v>0</v>
      </c>
      <c r="P4921" s="6"/>
      <c r="Q4921" s="6"/>
      <c r="R4921" s="6"/>
      <c r="S4921" s="6"/>
      <c r="T4921" s="6"/>
      <c r="U4921" s="6"/>
      <c r="V4921" s="6"/>
      <c r="W4921" s="6"/>
      <c r="X4921" s="6"/>
      <c r="Y4921" s="6"/>
      <c r="Z4921" s="43"/>
      <c r="AA4921" s="43"/>
      <c r="AB4921" s="43" t="s">
        <v>339</v>
      </c>
      <c r="AC4921" s="6" t="s">
        <v>339</v>
      </c>
      <c r="AD4921" s="6"/>
      <c r="AE4921" s="6"/>
      <c r="AF4921" s="6"/>
      <c r="AG4921" s="6"/>
      <c r="AH4921" s="6"/>
      <c r="AI4921" s="6"/>
      <c r="AJ4921" s="6"/>
      <c r="AK4921" s="6"/>
      <c r="AL4921" s="6"/>
      <c r="AM4921" s="6"/>
      <c r="AN4921" s="6"/>
      <c r="AO4921" s="6"/>
      <c r="AP4921" s="6"/>
      <c r="AQ4921" s="6"/>
      <c r="AR4921" s="6"/>
    </row>
    <row r="4922">
      <c r="A4922" s="6"/>
      <c r="B4922" s="6"/>
      <c r="C4922" s="6"/>
      <c r="D4922" s="6"/>
      <c r="E4922" s="6"/>
      <c r="F4922" s="6" t="s">
        <v>96</v>
      </c>
      <c r="G4922" s="6"/>
      <c r="H4922" s="6" t="b">
        <v>0</v>
      </c>
      <c r="I4922" s="6" t="b">
        <v>0</v>
      </c>
      <c r="J4922" s="6" t="b">
        <v>0</v>
      </c>
      <c r="K4922" s="106"/>
      <c r="L4922" s="43"/>
      <c r="M4922" s="24"/>
      <c r="N4922" s="6"/>
      <c r="O4922" s="6" t="b">
        <v>0</v>
      </c>
      <c r="P4922" s="6"/>
      <c r="Q4922" s="6"/>
      <c r="R4922" s="6"/>
      <c r="S4922" s="6"/>
      <c r="T4922" s="6"/>
      <c r="U4922" s="6"/>
      <c r="V4922" s="6"/>
      <c r="W4922" s="6"/>
      <c r="X4922" s="6"/>
      <c r="Y4922" s="6"/>
      <c r="Z4922" s="43"/>
      <c r="AA4922" s="43"/>
      <c r="AB4922" s="43" t="s">
        <v>339</v>
      </c>
      <c r="AC4922" s="6" t="s">
        <v>339</v>
      </c>
      <c r="AD4922" s="6"/>
      <c r="AE4922" s="6"/>
      <c r="AF4922" s="6"/>
      <c r="AG4922" s="6"/>
      <c r="AH4922" s="6"/>
      <c r="AI4922" s="6"/>
      <c r="AJ4922" s="6"/>
      <c r="AK4922" s="6"/>
      <c r="AL4922" s="6"/>
      <c r="AM4922" s="6"/>
      <c r="AN4922" s="6"/>
      <c r="AO4922" s="6"/>
      <c r="AP4922" s="6"/>
      <c r="AQ4922" s="6"/>
      <c r="AR4922" s="6"/>
    </row>
    <row r="4923">
      <c r="A4923" s="6"/>
      <c r="B4923" s="6"/>
      <c r="C4923" s="6"/>
      <c r="D4923" s="6"/>
      <c r="E4923" s="6"/>
      <c r="F4923" s="6" t="s">
        <v>96</v>
      </c>
      <c r="G4923" s="6"/>
      <c r="H4923" s="6" t="b">
        <v>0</v>
      </c>
      <c r="I4923" s="6" t="b">
        <v>0</v>
      </c>
      <c r="J4923" s="6" t="b">
        <v>0</v>
      </c>
      <c r="K4923" s="106"/>
      <c r="L4923" s="43"/>
      <c r="M4923" s="24"/>
      <c r="N4923" s="6"/>
      <c r="O4923" s="6" t="b">
        <v>0</v>
      </c>
      <c r="P4923" s="6"/>
      <c r="Q4923" s="6"/>
      <c r="R4923" s="6"/>
      <c r="S4923" s="6"/>
      <c r="T4923" s="6"/>
      <c r="U4923" s="6"/>
      <c r="V4923" s="6"/>
      <c r="W4923" s="6"/>
      <c r="X4923" s="6"/>
      <c r="Y4923" s="6"/>
      <c r="Z4923" s="43"/>
      <c r="AA4923" s="43"/>
      <c r="AB4923" s="43" t="s">
        <v>339</v>
      </c>
      <c r="AC4923" s="6" t="s">
        <v>339</v>
      </c>
      <c r="AD4923" s="6"/>
      <c r="AE4923" s="6"/>
      <c r="AF4923" s="6"/>
      <c r="AG4923" s="6"/>
      <c r="AH4923" s="6"/>
      <c r="AI4923" s="6"/>
      <c r="AJ4923" s="6"/>
      <c r="AK4923" s="6"/>
      <c r="AL4923" s="6"/>
      <c r="AM4923" s="6"/>
      <c r="AN4923" s="6"/>
      <c r="AO4923" s="6"/>
      <c r="AP4923" s="6"/>
      <c r="AQ4923" s="6"/>
      <c r="AR4923" s="6"/>
    </row>
    <row r="4924">
      <c r="A4924" s="6"/>
      <c r="B4924" s="6"/>
      <c r="C4924" s="6"/>
      <c r="D4924" s="6"/>
      <c r="E4924" s="6"/>
      <c r="F4924" s="6" t="s">
        <v>96</v>
      </c>
      <c r="G4924" s="6"/>
      <c r="H4924" s="6" t="b">
        <v>0</v>
      </c>
      <c r="I4924" s="6" t="b">
        <v>0</v>
      </c>
      <c r="J4924" s="6" t="b">
        <v>0</v>
      </c>
      <c r="K4924" s="106"/>
      <c r="L4924" s="43"/>
      <c r="M4924" s="24"/>
      <c r="N4924" s="6"/>
      <c r="O4924" s="6" t="b">
        <v>0</v>
      </c>
      <c r="P4924" s="6"/>
      <c r="Q4924" s="6"/>
      <c r="R4924" s="6"/>
      <c r="S4924" s="6"/>
      <c r="T4924" s="6"/>
      <c r="U4924" s="6"/>
      <c r="V4924" s="6"/>
      <c r="W4924" s="6"/>
      <c r="X4924" s="6"/>
      <c r="Y4924" s="6"/>
      <c r="Z4924" s="43"/>
      <c r="AA4924" s="43"/>
      <c r="AB4924" s="43" t="s">
        <v>339</v>
      </c>
      <c r="AC4924" s="6" t="s">
        <v>339</v>
      </c>
      <c r="AD4924" s="6"/>
      <c r="AE4924" s="6"/>
      <c r="AF4924" s="6"/>
      <c r="AG4924" s="6"/>
      <c r="AH4924" s="6"/>
      <c r="AI4924" s="6"/>
      <c r="AJ4924" s="6"/>
      <c r="AK4924" s="6"/>
      <c r="AL4924" s="6"/>
      <c r="AM4924" s="6"/>
      <c r="AN4924" s="6"/>
      <c r="AO4924" s="6"/>
      <c r="AP4924" s="6"/>
      <c r="AQ4924" s="6"/>
      <c r="AR4924" s="6"/>
    </row>
    <row r="4925">
      <c r="A4925" s="6"/>
      <c r="B4925" s="6"/>
      <c r="C4925" s="6"/>
      <c r="D4925" s="6"/>
      <c r="E4925" s="6"/>
      <c r="F4925" s="6" t="s">
        <v>96</v>
      </c>
      <c r="G4925" s="6"/>
      <c r="H4925" s="6" t="b">
        <v>0</v>
      </c>
      <c r="I4925" s="6" t="b">
        <v>0</v>
      </c>
      <c r="J4925" s="6" t="b">
        <v>0</v>
      </c>
      <c r="K4925" s="106"/>
      <c r="L4925" s="43"/>
      <c r="M4925" s="24"/>
      <c r="N4925" s="6"/>
      <c r="O4925" s="6" t="b">
        <v>0</v>
      </c>
      <c r="P4925" s="6"/>
      <c r="Q4925" s="6"/>
      <c r="R4925" s="6"/>
      <c r="S4925" s="6"/>
      <c r="T4925" s="6"/>
      <c r="U4925" s="6"/>
      <c r="V4925" s="6"/>
      <c r="W4925" s="6"/>
      <c r="X4925" s="6"/>
      <c r="Y4925" s="6"/>
      <c r="Z4925" s="43"/>
      <c r="AA4925" s="43"/>
      <c r="AB4925" s="43" t="s">
        <v>339</v>
      </c>
      <c r="AC4925" s="6" t="s">
        <v>339</v>
      </c>
      <c r="AD4925" s="6"/>
      <c r="AE4925" s="6"/>
      <c r="AF4925" s="6"/>
      <c r="AG4925" s="6"/>
      <c r="AH4925" s="6"/>
      <c r="AI4925" s="6"/>
      <c r="AJ4925" s="6"/>
      <c r="AK4925" s="6"/>
      <c r="AL4925" s="6"/>
      <c r="AM4925" s="6"/>
      <c r="AN4925" s="6"/>
      <c r="AO4925" s="6"/>
      <c r="AP4925" s="6"/>
      <c r="AQ4925" s="6"/>
      <c r="AR4925" s="6"/>
    </row>
    <row r="4926">
      <c r="A4926" s="6"/>
      <c r="B4926" s="6"/>
      <c r="C4926" s="6"/>
      <c r="D4926" s="6"/>
      <c r="E4926" s="6"/>
      <c r="F4926" s="6" t="s">
        <v>96</v>
      </c>
      <c r="G4926" s="6"/>
      <c r="H4926" s="6" t="b">
        <v>0</v>
      </c>
      <c r="I4926" s="6" t="b">
        <v>0</v>
      </c>
      <c r="J4926" s="6" t="b">
        <v>0</v>
      </c>
      <c r="K4926" s="106"/>
      <c r="L4926" s="43"/>
      <c r="M4926" s="24"/>
      <c r="N4926" s="6"/>
      <c r="O4926" s="6" t="b">
        <v>0</v>
      </c>
      <c r="P4926" s="6"/>
      <c r="Q4926" s="6"/>
      <c r="R4926" s="6"/>
      <c r="S4926" s="6"/>
      <c r="T4926" s="6"/>
      <c r="U4926" s="6"/>
      <c r="V4926" s="6"/>
      <c r="W4926" s="6"/>
      <c r="X4926" s="6"/>
      <c r="Y4926" s="6"/>
      <c r="Z4926" s="43"/>
      <c r="AA4926" s="43"/>
      <c r="AB4926" s="43" t="s">
        <v>339</v>
      </c>
      <c r="AC4926" s="6" t="s">
        <v>339</v>
      </c>
      <c r="AD4926" s="6"/>
      <c r="AE4926" s="6"/>
      <c r="AF4926" s="6"/>
      <c r="AG4926" s="6"/>
      <c r="AH4926" s="6"/>
      <c r="AI4926" s="6"/>
      <c r="AJ4926" s="6"/>
      <c r="AK4926" s="6"/>
      <c r="AL4926" s="6"/>
      <c r="AM4926" s="6"/>
      <c r="AN4926" s="6"/>
      <c r="AO4926" s="6"/>
      <c r="AP4926" s="6"/>
      <c r="AQ4926" s="6"/>
      <c r="AR4926" s="6"/>
    </row>
    <row r="4927">
      <c r="A4927" s="6"/>
      <c r="B4927" s="6"/>
      <c r="C4927" s="6"/>
      <c r="D4927" s="6"/>
      <c r="E4927" s="6"/>
      <c r="F4927" s="6" t="s">
        <v>96</v>
      </c>
      <c r="G4927" s="6"/>
      <c r="H4927" s="6" t="b">
        <v>0</v>
      </c>
      <c r="I4927" s="6" t="b">
        <v>0</v>
      </c>
      <c r="J4927" s="6" t="b">
        <v>0</v>
      </c>
      <c r="K4927" s="106"/>
      <c r="L4927" s="43"/>
      <c r="M4927" s="24"/>
      <c r="N4927" s="6"/>
      <c r="O4927" s="6" t="b">
        <v>0</v>
      </c>
      <c r="P4927" s="6"/>
      <c r="Q4927" s="6"/>
      <c r="R4927" s="6"/>
      <c r="S4927" s="6"/>
      <c r="T4927" s="6"/>
      <c r="U4927" s="6"/>
      <c r="V4927" s="6"/>
      <c r="W4927" s="6"/>
      <c r="X4927" s="6"/>
      <c r="Y4927" s="6"/>
      <c r="Z4927" s="43"/>
      <c r="AA4927" s="43"/>
      <c r="AB4927" s="43" t="s">
        <v>339</v>
      </c>
      <c r="AC4927" s="6" t="s">
        <v>339</v>
      </c>
      <c r="AD4927" s="6"/>
      <c r="AE4927" s="6"/>
      <c r="AF4927" s="6"/>
      <c r="AG4927" s="6"/>
      <c r="AH4927" s="6"/>
      <c r="AI4927" s="6"/>
      <c r="AJ4927" s="6"/>
      <c r="AK4927" s="6"/>
      <c r="AL4927" s="6"/>
      <c r="AM4927" s="6"/>
      <c r="AN4927" s="6"/>
      <c r="AO4927" s="6"/>
      <c r="AP4927" s="6"/>
      <c r="AQ4927" s="6"/>
      <c r="AR4927" s="6"/>
    </row>
    <row r="4928">
      <c r="A4928" s="6"/>
      <c r="B4928" s="6"/>
      <c r="C4928" s="6"/>
      <c r="D4928" s="6"/>
      <c r="E4928" s="6"/>
      <c r="F4928" s="6" t="s">
        <v>96</v>
      </c>
      <c r="G4928" s="6"/>
      <c r="H4928" s="6" t="b">
        <v>0</v>
      </c>
      <c r="I4928" s="6" t="b">
        <v>0</v>
      </c>
      <c r="J4928" s="6" t="b">
        <v>0</v>
      </c>
      <c r="K4928" s="106"/>
      <c r="L4928" s="43"/>
      <c r="M4928" s="24"/>
      <c r="N4928" s="6"/>
      <c r="O4928" s="6" t="b">
        <v>0</v>
      </c>
      <c r="P4928" s="6"/>
      <c r="Q4928" s="6"/>
      <c r="R4928" s="6"/>
      <c r="S4928" s="6"/>
      <c r="T4928" s="6"/>
      <c r="U4928" s="6"/>
      <c r="V4928" s="6"/>
      <c r="W4928" s="6"/>
      <c r="X4928" s="6"/>
      <c r="Y4928" s="6"/>
      <c r="Z4928" s="43"/>
      <c r="AA4928" s="43"/>
      <c r="AB4928" s="43" t="s">
        <v>339</v>
      </c>
      <c r="AC4928" s="6" t="s">
        <v>339</v>
      </c>
      <c r="AD4928" s="6"/>
      <c r="AE4928" s="6"/>
      <c r="AF4928" s="6"/>
      <c r="AG4928" s="6"/>
      <c r="AH4928" s="6"/>
      <c r="AI4928" s="6"/>
      <c r="AJ4928" s="6"/>
      <c r="AK4928" s="6"/>
      <c r="AL4928" s="6"/>
      <c r="AM4928" s="6"/>
      <c r="AN4928" s="6"/>
      <c r="AO4928" s="6"/>
      <c r="AP4928" s="6"/>
      <c r="AQ4928" s="6"/>
      <c r="AR4928" s="6"/>
    </row>
    <row r="4929">
      <c r="A4929" s="6"/>
      <c r="B4929" s="6"/>
      <c r="C4929" s="6"/>
      <c r="D4929" s="6"/>
      <c r="E4929" s="6"/>
      <c r="F4929" s="6" t="s">
        <v>96</v>
      </c>
      <c r="G4929" s="6"/>
      <c r="H4929" s="6" t="b">
        <v>0</v>
      </c>
      <c r="I4929" s="6" t="b">
        <v>0</v>
      </c>
      <c r="J4929" s="6" t="b">
        <v>0</v>
      </c>
      <c r="K4929" s="106"/>
      <c r="L4929" s="43"/>
      <c r="M4929" s="24"/>
      <c r="N4929" s="6"/>
      <c r="O4929" s="6" t="b">
        <v>0</v>
      </c>
      <c r="P4929" s="6"/>
      <c r="Q4929" s="6"/>
      <c r="R4929" s="6"/>
      <c r="S4929" s="6"/>
      <c r="T4929" s="6"/>
      <c r="U4929" s="6"/>
      <c r="V4929" s="6"/>
      <c r="W4929" s="6"/>
      <c r="X4929" s="6"/>
      <c r="Y4929" s="6"/>
      <c r="Z4929" s="43"/>
      <c r="AA4929" s="43"/>
      <c r="AB4929" s="43" t="s">
        <v>339</v>
      </c>
      <c r="AC4929" s="6" t="s">
        <v>339</v>
      </c>
      <c r="AD4929" s="6"/>
      <c r="AE4929" s="6"/>
      <c r="AF4929" s="6"/>
      <c r="AG4929" s="6"/>
      <c r="AH4929" s="6"/>
      <c r="AI4929" s="6"/>
      <c r="AJ4929" s="6"/>
      <c r="AK4929" s="6"/>
      <c r="AL4929" s="6"/>
      <c r="AM4929" s="6"/>
      <c r="AN4929" s="6"/>
      <c r="AO4929" s="6"/>
      <c r="AP4929" s="6"/>
      <c r="AQ4929" s="6"/>
      <c r="AR4929" s="6"/>
    </row>
    <row r="4930">
      <c r="A4930" s="6"/>
      <c r="B4930" s="6"/>
      <c r="C4930" s="6"/>
      <c r="D4930" s="6"/>
      <c r="E4930" s="6"/>
      <c r="F4930" s="6" t="s">
        <v>96</v>
      </c>
      <c r="G4930" s="6"/>
      <c r="H4930" s="6" t="b">
        <v>0</v>
      </c>
      <c r="I4930" s="6" t="b">
        <v>0</v>
      </c>
      <c r="J4930" s="6" t="b">
        <v>0</v>
      </c>
      <c r="K4930" s="106"/>
      <c r="L4930" s="43"/>
      <c r="M4930" s="24"/>
      <c r="N4930" s="6"/>
      <c r="O4930" s="6" t="b">
        <v>0</v>
      </c>
      <c r="P4930" s="6"/>
      <c r="Q4930" s="6"/>
      <c r="R4930" s="6"/>
      <c r="S4930" s="6"/>
      <c r="T4930" s="6"/>
      <c r="U4930" s="6"/>
      <c r="V4930" s="6"/>
      <c r="W4930" s="6"/>
      <c r="X4930" s="6"/>
      <c r="Y4930" s="6"/>
      <c r="Z4930" s="43"/>
      <c r="AA4930" s="43"/>
      <c r="AB4930" s="43" t="s">
        <v>339</v>
      </c>
      <c r="AC4930" s="6" t="s">
        <v>339</v>
      </c>
      <c r="AD4930" s="6"/>
      <c r="AE4930" s="6"/>
      <c r="AF4930" s="6"/>
      <c r="AG4930" s="6"/>
      <c r="AH4930" s="6"/>
      <c r="AI4930" s="6"/>
      <c r="AJ4930" s="6"/>
      <c r="AK4930" s="6"/>
      <c r="AL4930" s="6"/>
      <c r="AM4930" s="6"/>
      <c r="AN4930" s="6"/>
      <c r="AO4930" s="6"/>
      <c r="AP4930" s="6"/>
      <c r="AQ4930" s="6"/>
      <c r="AR4930" s="6"/>
    </row>
    <row r="4931">
      <c r="A4931" s="6"/>
      <c r="B4931" s="6"/>
      <c r="C4931" s="6"/>
      <c r="D4931" s="6"/>
      <c r="E4931" s="6"/>
      <c r="F4931" s="6" t="s">
        <v>96</v>
      </c>
      <c r="G4931" s="6"/>
      <c r="H4931" s="6" t="b">
        <v>0</v>
      </c>
      <c r="I4931" s="6" t="b">
        <v>0</v>
      </c>
      <c r="J4931" s="6" t="b">
        <v>0</v>
      </c>
      <c r="K4931" s="106"/>
      <c r="L4931" s="43"/>
      <c r="M4931" s="24"/>
      <c r="N4931" s="6"/>
      <c r="O4931" s="6" t="b">
        <v>0</v>
      </c>
      <c r="P4931" s="6"/>
      <c r="Q4931" s="6"/>
      <c r="R4931" s="6"/>
      <c r="S4931" s="6"/>
      <c r="T4931" s="6"/>
      <c r="U4931" s="6"/>
      <c r="V4931" s="6"/>
      <c r="W4931" s="6"/>
      <c r="X4931" s="6"/>
      <c r="Y4931" s="6"/>
      <c r="Z4931" s="43"/>
      <c r="AA4931" s="43"/>
      <c r="AB4931" s="43" t="s">
        <v>339</v>
      </c>
      <c r="AC4931" s="6" t="s">
        <v>339</v>
      </c>
      <c r="AD4931" s="6"/>
      <c r="AE4931" s="6"/>
      <c r="AF4931" s="6"/>
      <c r="AG4931" s="6"/>
      <c r="AH4931" s="6"/>
      <c r="AI4931" s="6"/>
      <c r="AJ4931" s="6"/>
      <c r="AK4931" s="6"/>
      <c r="AL4931" s="6"/>
      <c r="AM4931" s="6"/>
      <c r="AN4931" s="6"/>
      <c r="AO4931" s="6"/>
      <c r="AP4931" s="6"/>
      <c r="AQ4931" s="6"/>
      <c r="AR4931" s="6"/>
    </row>
    <row r="4932">
      <c r="A4932" s="6"/>
      <c r="B4932" s="6"/>
      <c r="C4932" s="6"/>
      <c r="D4932" s="6"/>
      <c r="E4932" s="6"/>
      <c r="F4932" s="6" t="s">
        <v>96</v>
      </c>
      <c r="G4932" s="6"/>
      <c r="H4932" s="6" t="b">
        <v>0</v>
      </c>
      <c r="I4932" s="6" t="b">
        <v>0</v>
      </c>
      <c r="J4932" s="6" t="b">
        <v>0</v>
      </c>
      <c r="K4932" s="106"/>
      <c r="L4932" s="43"/>
      <c r="M4932" s="24"/>
      <c r="N4932" s="6"/>
      <c r="O4932" s="6" t="b">
        <v>0</v>
      </c>
      <c r="P4932" s="6"/>
      <c r="Q4932" s="6"/>
      <c r="R4932" s="6"/>
      <c r="S4932" s="6"/>
      <c r="T4932" s="6"/>
      <c r="U4932" s="6"/>
      <c r="V4932" s="6"/>
      <c r="W4932" s="6"/>
      <c r="X4932" s="6"/>
      <c r="Y4932" s="6"/>
      <c r="Z4932" s="43"/>
      <c r="AA4932" s="43"/>
      <c r="AB4932" s="43" t="s">
        <v>339</v>
      </c>
      <c r="AC4932" s="6" t="s">
        <v>339</v>
      </c>
      <c r="AD4932" s="6"/>
      <c r="AE4932" s="6"/>
      <c r="AF4932" s="6"/>
      <c r="AG4932" s="6"/>
      <c r="AH4932" s="6"/>
      <c r="AI4932" s="6"/>
      <c r="AJ4932" s="6"/>
      <c r="AK4932" s="6"/>
      <c r="AL4932" s="6"/>
      <c r="AM4932" s="6"/>
      <c r="AN4932" s="6"/>
      <c r="AO4932" s="6"/>
      <c r="AP4932" s="6"/>
      <c r="AQ4932" s="6"/>
      <c r="AR4932" s="6"/>
    </row>
    <row r="4933">
      <c r="A4933" s="6"/>
      <c r="B4933" s="6"/>
      <c r="C4933" s="6"/>
      <c r="D4933" s="6"/>
      <c r="E4933" s="6"/>
      <c r="F4933" s="6" t="s">
        <v>96</v>
      </c>
      <c r="G4933" s="6"/>
      <c r="H4933" s="6" t="b">
        <v>0</v>
      </c>
      <c r="I4933" s="6" t="b">
        <v>0</v>
      </c>
      <c r="J4933" s="6" t="b">
        <v>0</v>
      </c>
      <c r="K4933" s="106"/>
      <c r="L4933" s="43"/>
      <c r="M4933" s="24"/>
      <c r="N4933" s="6"/>
      <c r="O4933" s="6" t="b">
        <v>0</v>
      </c>
      <c r="P4933" s="6"/>
      <c r="Q4933" s="6"/>
      <c r="R4933" s="6"/>
      <c r="S4933" s="6"/>
      <c r="T4933" s="6"/>
      <c r="U4933" s="6"/>
      <c r="V4933" s="6"/>
      <c r="W4933" s="6"/>
      <c r="X4933" s="6"/>
      <c r="Y4933" s="6"/>
      <c r="Z4933" s="43"/>
      <c r="AA4933" s="43"/>
      <c r="AB4933" s="43" t="s">
        <v>339</v>
      </c>
      <c r="AC4933" s="6" t="s">
        <v>339</v>
      </c>
      <c r="AD4933" s="6"/>
      <c r="AE4933" s="6"/>
      <c r="AF4933" s="6"/>
      <c r="AG4933" s="6"/>
      <c r="AH4933" s="6"/>
      <c r="AI4933" s="6"/>
      <c r="AJ4933" s="6"/>
      <c r="AK4933" s="6"/>
      <c r="AL4933" s="6"/>
      <c r="AM4933" s="6"/>
      <c r="AN4933" s="6"/>
      <c r="AO4933" s="6"/>
      <c r="AP4933" s="6"/>
      <c r="AQ4933" s="6"/>
      <c r="AR4933" s="6"/>
    </row>
    <row r="4934">
      <c r="A4934" s="6"/>
      <c r="B4934" s="6"/>
      <c r="C4934" s="6"/>
      <c r="D4934" s="6"/>
      <c r="E4934" s="6"/>
      <c r="F4934" s="6" t="s">
        <v>96</v>
      </c>
      <c r="G4934" s="6"/>
      <c r="H4934" s="6" t="b">
        <v>0</v>
      </c>
      <c r="I4934" s="6" t="b">
        <v>0</v>
      </c>
      <c r="J4934" s="6" t="b">
        <v>0</v>
      </c>
      <c r="K4934" s="106"/>
      <c r="L4934" s="43"/>
      <c r="M4934" s="24"/>
      <c r="N4934" s="6"/>
      <c r="O4934" s="6" t="b">
        <v>0</v>
      </c>
      <c r="P4934" s="6"/>
      <c r="Q4934" s="6"/>
      <c r="R4934" s="6"/>
      <c r="S4934" s="6"/>
      <c r="T4934" s="6"/>
      <c r="U4934" s="6"/>
      <c r="V4934" s="6"/>
      <c r="W4934" s="6"/>
      <c r="X4934" s="6"/>
      <c r="Y4934" s="6"/>
      <c r="Z4934" s="43"/>
      <c r="AA4934" s="43"/>
      <c r="AB4934" s="43" t="s">
        <v>339</v>
      </c>
      <c r="AC4934" s="6" t="s">
        <v>339</v>
      </c>
      <c r="AD4934" s="6"/>
      <c r="AE4934" s="6"/>
      <c r="AF4934" s="6"/>
      <c r="AG4934" s="6"/>
      <c r="AH4934" s="6"/>
      <c r="AI4934" s="6"/>
      <c r="AJ4934" s="6"/>
      <c r="AK4934" s="6"/>
      <c r="AL4934" s="6"/>
      <c r="AM4934" s="6"/>
      <c r="AN4934" s="6"/>
      <c r="AO4934" s="6"/>
      <c r="AP4934" s="6"/>
      <c r="AQ4934" s="6"/>
      <c r="AR4934" s="6"/>
    </row>
    <row r="4935">
      <c r="A4935" s="6"/>
      <c r="B4935" s="6"/>
      <c r="C4935" s="6"/>
      <c r="D4935" s="6"/>
      <c r="E4935" s="6"/>
      <c r="F4935" s="6" t="s">
        <v>96</v>
      </c>
      <c r="G4935" s="6"/>
      <c r="H4935" s="6" t="b">
        <v>0</v>
      </c>
      <c r="I4935" s="6" t="b">
        <v>0</v>
      </c>
      <c r="J4935" s="6" t="b">
        <v>0</v>
      </c>
      <c r="K4935" s="106"/>
      <c r="L4935" s="43"/>
      <c r="M4935" s="24"/>
      <c r="N4935" s="6"/>
      <c r="O4935" s="6" t="b">
        <v>0</v>
      </c>
      <c r="P4935" s="6"/>
      <c r="Q4935" s="6"/>
      <c r="R4935" s="6"/>
      <c r="S4935" s="6"/>
      <c r="T4935" s="6"/>
      <c r="U4935" s="6"/>
      <c r="V4935" s="6"/>
      <c r="W4935" s="6"/>
      <c r="X4935" s="6"/>
      <c r="Y4935" s="6"/>
      <c r="Z4935" s="43"/>
      <c r="AA4935" s="43"/>
      <c r="AB4935" s="43" t="s">
        <v>339</v>
      </c>
      <c r="AC4935" s="6" t="s">
        <v>339</v>
      </c>
      <c r="AD4935" s="6"/>
      <c r="AE4935" s="6"/>
      <c r="AF4935" s="6"/>
      <c r="AG4935" s="6"/>
      <c r="AH4935" s="6"/>
      <c r="AI4935" s="6"/>
      <c r="AJ4935" s="6"/>
      <c r="AK4935" s="6"/>
      <c r="AL4935" s="6"/>
      <c r="AM4935" s="6"/>
      <c r="AN4935" s="6"/>
      <c r="AO4935" s="6"/>
      <c r="AP4935" s="6"/>
      <c r="AQ4935" s="6"/>
      <c r="AR4935" s="6"/>
    </row>
    <row r="4936">
      <c r="A4936" s="6"/>
      <c r="B4936" s="6"/>
      <c r="C4936" s="6"/>
      <c r="D4936" s="6"/>
      <c r="E4936" s="6"/>
      <c r="F4936" s="6" t="s">
        <v>96</v>
      </c>
      <c r="G4936" s="6"/>
      <c r="H4936" s="6" t="b">
        <v>0</v>
      </c>
      <c r="I4936" s="6" t="b">
        <v>0</v>
      </c>
      <c r="J4936" s="6" t="b">
        <v>0</v>
      </c>
      <c r="K4936" s="106"/>
      <c r="L4936" s="43"/>
      <c r="M4936" s="24"/>
      <c r="N4936" s="6"/>
      <c r="O4936" s="6" t="b">
        <v>0</v>
      </c>
      <c r="P4936" s="6"/>
      <c r="Q4936" s="6"/>
      <c r="R4936" s="6"/>
      <c r="S4936" s="6"/>
      <c r="T4936" s="6"/>
      <c r="U4936" s="6"/>
      <c r="V4936" s="6"/>
      <c r="W4936" s="6"/>
      <c r="X4936" s="6"/>
      <c r="Y4936" s="6"/>
      <c r="Z4936" s="43"/>
      <c r="AA4936" s="43"/>
      <c r="AB4936" s="43" t="s">
        <v>339</v>
      </c>
      <c r="AC4936" s="6" t="s">
        <v>339</v>
      </c>
      <c r="AD4936" s="6"/>
      <c r="AE4936" s="6"/>
      <c r="AF4936" s="6"/>
      <c r="AG4936" s="6"/>
      <c r="AH4936" s="6"/>
      <c r="AI4936" s="6"/>
      <c r="AJ4936" s="6"/>
      <c r="AK4936" s="6"/>
      <c r="AL4936" s="6"/>
      <c r="AM4936" s="6"/>
      <c r="AN4936" s="6"/>
      <c r="AO4936" s="6"/>
      <c r="AP4936" s="6"/>
      <c r="AQ4936" s="6"/>
      <c r="AR4936" s="6"/>
    </row>
    <row r="4937">
      <c r="A4937" s="6"/>
      <c r="B4937" s="6"/>
      <c r="C4937" s="6"/>
      <c r="D4937" s="6"/>
      <c r="E4937" s="6"/>
      <c r="F4937" s="6" t="s">
        <v>96</v>
      </c>
      <c r="G4937" s="6"/>
      <c r="H4937" s="6" t="b">
        <v>0</v>
      </c>
      <c r="I4937" s="6" t="b">
        <v>0</v>
      </c>
      <c r="J4937" s="6" t="b">
        <v>0</v>
      </c>
      <c r="K4937" s="106"/>
      <c r="L4937" s="43"/>
      <c r="M4937" s="24"/>
      <c r="N4937" s="6"/>
      <c r="O4937" s="6" t="b">
        <v>0</v>
      </c>
      <c r="P4937" s="6"/>
      <c r="Q4937" s="6"/>
      <c r="R4937" s="6"/>
      <c r="S4937" s="6"/>
      <c r="T4937" s="6"/>
      <c r="U4937" s="6"/>
      <c r="V4937" s="6"/>
      <c r="W4937" s="6"/>
      <c r="X4937" s="6"/>
      <c r="Y4937" s="6"/>
      <c r="Z4937" s="43"/>
      <c r="AA4937" s="43"/>
      <c r="AB4937" s="43" t="s">
        <v>339</v>
      </c>
      <c r="AC4937" s="6" t="s">
        <v>339</v>
      </c>
      <c r="AD4937" s="6"/>
      <c r="AE4937" s="6"/>
      <c r="AF4937" s="6"/>
      <c r="AG4937" s="6"/>
      <c r="AH4937" s="6"/>
      <c r="AI4937" s="6"/>
      <c r="AJ4937" s="6"/>
      <c r="AK4937" s="6"/>
      <c r="AL4937" s="6"/>
      <c r="AM4937" s="6"/>
      <c r="AN4937" s="6"/>
      <c r="AO4937" s="6"/>
      <c r="AP4937" s="6"/>
      <c r="AQ4937" s="6"/>
      <c r="AR4937" s="6"/>
    </row>
    <row r="4938">
      <c r="A4938" s="6"/>
      <c r="B4938" s="6"/>
      <c r="C4938" s="6"/>
      <c r="D4938" s="6"/>
      <c r="E4938" s="6"/>
      <c r="F4938" s="6" t="s">
        <v>96</v>
      </c>
      <c r="G4938" s="6"/>
      <c r="H4938" s="6" t="b">
        <v>0</v>
      </c>
      <c r="I4938" s="6" t="b">
        <v>0</v>
      </c>
      <c r="J4938" s="6" t="b">
        <v>0</v>
      </c>
      <c r="K4938" s="106"/>
      <c r="L4938" s="43"/>
      <c r="M4938" s="24"/>
      <c r="N4938" s="6"/>
      <c r="O4938" s="6" t="b">
        <v>0</v>
      </c>
      <c r="P4938" s="6"/>
      <c r="Q4938" s="6"/>
      <c r="R4938" s="6"/>
      <c r="S4938" s="6"/>
      <c r="T4938" s="6"/>
      <c r="U4938" s="6"/>
      <c r="V4938" s="6"/>
      <c r="W4938" s="6"/>
      <c r="X4938" s="6"/>
      <c r="Y4938" s="6"/>
      <c r="Z4938" s="43"/>
      <c r="AA4938" s="43"/>
      <c r="AB4938" s="43" t="s">
        <v>339</v>
      </c>
      <c r="AC4938" s="6" t="s">
        <v>339</v>
      </c>
      <c r="AD4938" s="6"/>
      <c r="AE4938" s="6"/>
      <c r="AF4938" s="6"/>
      <c r="AG4938" s="6"/>
      <c r="AH4938" s="6"/>
      <c r="AI4938" s="6"/>
      <c r="AJ4938" s="6"/>
      <c r="AK4938" s="6"/>
      <c r="AL4938" s="6"/>
      <c r="AM4938" s="6"/>
      <c r="AN4938" s="6"/>
      <c r="AO4938" s="6"/>
      <c r="AP4938" s="6"/>
      <c r="AQ4938" s="6"/>
      <c r="AR4938" s="6"/>
    </row>
    <row r="4939">
      <c r="A4939" s="6"/>
      <c r="B4939" s="6"/>
      <c r="C4939" s="6"/>
      <c r="D4939" s="6"/>
      <c r="E4939" s="6"/>
      <c r="F4939" s="6" t="s">
        <v>96</v>
      </c>
      <c r="G4939" s="6"/>
      <c r="H4939" s="6" t="b">
        <v>0</v>
      </c>
      <c r="I4939" s="6" t="b">
        <v>0</v>
      </c>
      <c r="J4939" s="6" t="b">
        <v>0</v>
      </c>
      <c r="K4939" s="106"/>
      <c r="L4939" s="43"/>
      <c r="M4939" s="24"/>
      <c r="N4939" s="6"/>
      <c r="O4939" s="6" t="b">
        <v>0</v>
      </c>
      <c r="P4939" s="6"/>
      <c r="Q4939" s="6"/>
      <c r="R4939" s="6"/>
      <c r="S4939" s="6"/>
      <c r="T4939" s="6"/>
      <c r="U4939" s="6"/>
      <c r="V4939" s="6"/>
      <c r="W4939" s="6"/>
      <c r="X4939" s="6"/>
      <c r="Y4939" s="6"/>
      <c r="Z4939" s="43"/>
      <c r="AA4939" s="43"/>
      <c r="AB4939" s="43" t="s">
        <v>339</v>
      </c>
      <c r="AC4939" s="6" t="s">
        <v>339</v>
      </c>
      <c r="AD4939" s="6"/>
      <c r="AE4939" s="6"/>
      <c r="AF4939" s="6"/>
      <c r="AG4939" s="6"/>
      <c r="AH4939" s="6"/>
      <c r="AI4939" s="6"/>
      <c r="AJ4939" s="6"/>
      <c r="AK4939" s="6"/>
      <c r="AL4939" s="6"/>
      <c r="AM4939" s="6"/>
      <c r="AN4939" s="6"/>
      <c r="AO4939" s="6"/>
      <c r="AP4939" s="6"/>
      <c r="AQ4939" s="6"/>
      <c r="AR4939" s="6"/>
    </row>
    <row r="4940">
      <c r="A4940" s="6"/>
      <c r="B4940" s="6"/>
      <c r="C4940" s="6"/>
      <c r="D4940" s="6"/>
      <c r="E4940" s="6"/>
      <c r="F4940" s="6" t="s">
        <v>96</v>
      </c>
      <c r="G4940" s="6"/>
      <c r="H4940" s="6" t="b">
        <v>0</v>
      </c>
      <c r="I4940" s="6" t="b">
        <v>0</v>
      </c>
      <c r="J4940" s="6" t="b">
        <v>0</v>
      </c>
      <c r="K4940" s="106"/>
      <c r="L4940" s="43"/>
      <c r="M4940" s="24"/>
      <c r="N4940" s="6"/>
      <c r="O4940" s="6" t="b">
        <v>0</v>
      </c>
      <c r="P4940" s="6"/>
      <c r="Q4940" s="6"/>
      <c r="R4940" s="6"/>
      <c r="S4940" s="6"/>
      <c r="T4940" s="6"/>
      <c r="U4940" s="6"/>
      <c r="V4940" s="6"/>
      <c r="W4940" s="6"/>
      <c r="X4940" s="6"/>
      <c r="Y4940" s="6"/>
      <c r="Z4940" s="43"/>
      <c r="AA4940" s="43"/>
      <c r="AB4940" s="43" t="s">
        <v>339</v>
      </c>
      <c r="AC4940" s="6" t="s">
        <v>339</v>
      </c>
      <c r="AD4940" s="6"/>
      <c r="AE4940" s="6"/>
      <c r="AF4940" s="6"/>
      <c r="AG4940" s="6"/>
      <c r="AH4940" s="6"/>
      <c r="AI4940" s="6"/>
      <c r="AJ4940" s="6"/>
      <c r="AK4940" s="6"/>
      <c r="AL4940" s="6"/>
      <c r="AM4940" s="6"/>
      <c r="AN4940" s="6"/>
      <c r="AO4940" s="6"/>
      <c r="AP4940" s="6"/>
      <c r="AQ4940" s="6"/>
      <c r="AR4940" s="6"/>
    </row>
    <row r="4941">
      <c r="A4941" s="6"/>
      <c r="B4941" s="6"/>
      <c r="C4941" s="6"/>
      <c r="D4941" s="6"/>
      <c r="E4941" s="6"/>
      <c r="F4941" s="6" t="s">
        <v>96</v>
      </c>
      <c r="G4941" s="6"/>
      <c r="H4941" s="6" t="b">
        <v>0</v>
      </c>
      <c r="I4941" s="6" t="b">
        <v>0</v>
      </c>
      <c r="J4941" s="6" t="b">
        <v>0</v>
      </c>
      <c r="K4941" s="106"/>
      <c r="L4941" s="43"/>
      <c r="M4941" s="24"/>
      <c r="N4941" s="6"/>
      <c r="O4941" s="6" t="b">
        <v>0</v>
      </c>
      <c r="P4941" s="6"/>
      <c r="Q4941" s="6"/>
      <c r="R4941" s="6"/>
      <c r="S4941" s="6"/>
      <c r="T4941" s="6"/>
      <c r="U4941" s="6"/>
      <c r="V4941" s="6"/>
      <c r="W4941" s="6"/>
      <c r="X4941" s="6"/>
      <c r="Y4941" s="6"/>
      <c r="Z4941" s="43"/>
      <c r="AA4941" s="43"/>
      <c r="AB4941" s="43" t="s">
        <v>339</v>
      </c>
      <c r="AC4941" s="6" t="s">
        <v>339</v>
      </c>
      <c r="AD4941" s="6"/>
      <c r="AE4941" s="6"/>
      <c r="AF4941" s="6"/>
      <c r="AG4941" s="6"/>
      <c r="AH4941" s="6"/>
      <c r="AI4941" s="6"/>
      <c r="AJ4941" s="6"/>
      <c r="AK4941" s="6"/>
      <c r="AL4941" s="6"/>
      <c r="AM4941" s="6"/>
      <c r="AN4941" s="6"/>
      <c r="AO4941" s="6"/>
      <c r="AP4941" s="6"/>
      <c r="AQ4941" s="6"/>
      <c r="AR4941" s="6"/>
    </row>
    <row r="4942">
      <c r="A4942" s="6"/>
      <c r="B4942" s="6"/>
      <c r="C4942" s="6"/>
      <c r="D4942" s="6"/>
      <c r="E4942" s="6"/>
      <c r="F4942" s="6" t="s">
        <v>96</v>
      </c>
      <c r="G4942" s="6"/>
      <c r="H4942" s="6" t="b">
        <v>0</v>
      </c>
      <c r="I4942" s="6" t="b">
        <v>0</v>
      </c>
      <c r="J4942" s="6" t="b">
        <v>0</v>
      </c>
      <c r="K4942" s="106"/>
      <c r="L4942" s="43"/>
      <c r="M4942" s="24"/>
      <c r="N4942" s="6"/>
      <c r="O4942" s="6" t="b">
        <v>0</v>
      </c>
      <c r="P4942" s="6"/>
      <c r="Q4942" s="6"/>
      <c r="R4942" s="6"/>
      <c r="S4942" s="6"/>
      <c r="T4942" s="6"/>
      <c r="U4942" s="6"/>
      <c r="V4942" s="6"/>
      <c r="W4942" s="6"/>
      <c r="X4942" s="6"/>
      <c r="Y4942" s="6"/>
      <c r="Z4942" s="43"/>
      <c r="AA4942" s="43"/>
      <c r="AB4942" s="43" t="s">
        <v>339</v>
      </c>
      <c r="AC4942" s="6" t="s">
        <v>339</v>
      </c>
      <c r="AD4942" s="6"/>
      <c r="AE4942" s="6"/>
      <c r="AF4942" s="6"/>
      <c r="AG4942" s="6"/>
      <c r="AH4942" s="6"/>
      <c r="AI4942" s="6"/>
      <c r="AJ4942" s="6"/>
      <c r="AK4942" s="6"/>
      <c r="AL4942" s="6"/>
      <c r="AM4942" s="6"/>
      <c r="AN4942" s="6"/>
      <c r="AO4942" s="6"/>
      <c r="AP4942" s="6"/>
      <c r="AQ4942" s="6"/>
      <c r="AR4942" s="6"/>
    </row>
    <row r="4943">
      <c r="A4943" s="6"/>
      <c r="B4943" s="6"/>
      <c r="C4943" s="6"/>
      <c r="D4943" s="6"/>
      <c r="E4943" s="6"/>
      <c r="F4943" s="6" t="s">
        <v>96</v>
      </c>
      <c r="G4943" s="6"/>
      <c r="H4943" s="6" t="b">
        <v>0</v>
      </c>
      <c r="I4943" s="6" t="b">
        <v>0</v>
      </c>
      <c r="J4943" s="6" t="b">
        <v>0</v>
      </c>
      <c r="K4943" s="106"/>
      <c r="L4943" s="43"/>
      <c r="M4943" s="24"/>
      <c r="N4943" s="6"/>
      <c r="O4943" s="6" t="b">
        <v>0</v>
      </c>
      <c r="P4943" s="6"/>
      <c r="Q4943" s="6"/>
      <c r="R4943" s="6"/>
      <c r="S4943" s="6"/>
      <c r="T4943" s="6"/>
      <c r="U4943" s="6"/>
      <c r="V4943" s="6"/>
      <c r="W4943" s="6"/>
      <c r="X4943" s="6"/>
      <c r="Y4943" s="6"/>
      <c r="Z4943" s="43"/>
      <c r="AA4943" s="43"/>
      <c r="AB4943" s="43" t="s">
        <v>339</v>
      </c>
      <c r="AC4943" s="6" t="s">
        <v>339</v>
      </c>
      <c r="AD4943" s="6"/>
      <c r="AE4943" s="6"/>
      <c r="AF4943" s="6"/>
      <c r="AG4943" s="6"/>
      <c r="AH4943" s="6"/>
      <c r="AI4943" s="6"/>
      <c r="AJ4943" s="6"/>
      <c r="AK4943" s="6"/>
      <c r="AL4943" s="6"/>
      <c r="AM4943" s="6"/>
      <c r="AN4943" s="6"/>
      <c r="AO4943" s="6"/>
      <c r="AP4943" s="6"/>
      <c r="AQ4943" s="6"/>
      <c r="AR4943" s="6"/>
    </row>
    <row r="4944">
      <c r="A4944" s="6"/>
      <c r="B4944" s="6"/>
      <c r="C4944" s="6"/>
      <c r="D4944" s="6"/>
      <c r="E4944" s="6"/>
      <c r="F4944" s="6" t="s">
        <v>96</v>
      </c>
      <c r="G4944" s="6"/>
      <c r="H4944" s="6" t="b">
        <v>0</v>
      </c>
      <c r="I4944" s="6" t="b">
        <v>0</v>
      </c>
      <c r="J4944" s="6" t="b">
        <v>0</v>
      </c>
      <c r="K4944" s="106"/>
      <c r="L4944" s="43"/>
      <c r="M4944" s="24"/>
      <c r="N4944" s="6"/>
      <c r="O4944" s="6" t="b">
        <v>0</v>
      </c>
      <c r="P4944" s="6"/>
      <c r="Q4944" s="6"/>
      <c r="R4944" s="6"/>
      <c r="S4944" s="6"/>
      <c r="T4944" s="6"/>
      <c r="U4944" s="6"/>
      <c r="V4944" s="6"/>
      <c r="W4944" s="6"/>
      <c r="X4944" s="6"/>
      <c r="Y4944" s="6"/>
      <c r="Z4944" s="43"/>
      <c r="AA4944" s="43"/>
      <c r="AB4944" s="43" t="s">
        <v>339</v>
      </c>
      <c r="AC4944" s="6" t="s">
        <v>339</v>
      </c>
      <c r="AD4944" s="6"/>
      <c r="AE4944" s="6"/>
      <c r="AF4944" s="6"/>
      <c r="AG4944" s="6"/>
      <c r="AH4944" s="6"/>
      <c r="AI4944" s="6"/>
      <c r="AJ4944" s="6"/>
      <c r="AK4944" s="6"/>
      <c r="AL4944" s="6"/>
      <c r="AM4944" s="6"/>
      <c r="AN4944" s="6"/>
      <c r="AO4944" s="6"/>
      <c r="AP4944" s="6"/>
      <c r="AQ4944" s="6"/>
      <c r="AR4944" s="6"/>
    </row>
    <row r="4945">
      <c r="A4945" s="6"/>
      <c r="B4945" s="6"/>
      <c r="C4945" s="6"/>
      <c r="D4945" s="6"/>
      <c r="E4945" s="6"/>
      <c r="F4945" s="6" t="s">
        <v>96</v>
      </c>
      <c r="G4945" s="6"/>
      <c r="H4945" s="6" t="b">
        <v>0</v>
      </c>
      <c r="I4945" s="6" t="b">
        <v>0</v>
      </c>
      <c r="J4945" s="6" t="b">
        <v>0</v>
      </c>
      <c r="K4945" s="106"/>
      <c r="L4945" s="43"/>
      <c r="M4945" s="24"/>
      <c r="N4945" s="6"/>
      <c r="O4945" s="6" t="b">
        <v>0</v>
      </c>
      <c r="P4945" s="6"/>
      <c r="Q4945" s="6"/>
      <c r="R4945" s="6"/>
      <c r="S4945" s="6"/>
      <c r="T4945" s="6"/>
      <c r="U4945" s="6"/>
      <c r="V4945" s="6"/>
      <c r="W4945" s="6"/>
      <c r="X4945" s="6"/>
      <c r="Y4945" s="6"/>
      <c r="Z4945" s="43"/>
      <c r="AA4945" s="43"/>
      <c r="AB4945" s="43" t="s">
        <v>339</v>
      </c>
      <c r="AC4945" s="6" t="s">
        <v>339</v>
      </c>
      <c r="AD4945" s="6"/>
      <c r="AE4945" s="6"/>
      <c r="AF4945" s="6"/>
      <c r="AG4945" s="6"/>
      <c r="AH4945" s="6"/>
      <c r="AI4945" s="6"/>
      <c r="AJ4945" s="6"/>
      <c r="AK4945" s="6"/>
      <c r="AL4945" s="6"/>
      <c r="AM4945" s="6"/>
      <c r="AN4945" s="6"/>
      <c r="AO4945" s="6"/>
      <c r="AP4945" s="6"/>
      <c r="AQ4945" s="6"/>
      <c r="AR4945" s="6"/>
    </row>
    <row r="4946">
      <c r="A4946" s="6"/>
      <c r="B4946" s="6"/>
      <c r="C4946" s="6"/>
      <c r="D4946" s="6"/>
      <c r="E4946" s="6"/>
      <c r="F4946" s="6" t="s">
        <v>96</v>
      </c>
      <c r="G4946" s="6"/>
      <c r="H4946" s="6" t="b">
        <v>0</v>
      </c>
      <c r="I4946" s="6" t="b">
        <v>0</v>
      </c>
      <c r="J4946" s="6" t="b">
        <v>0</v>
      </c>
      <c r="K4946" s="106"/>
      <c r="L4946" s="43"/>
      <c r="M4946" s="24"/>
      <c r="N4946" s="6"/>
      <c r="O4946" s="6" t="b">
        <v>0</v>
      </c>
      <c r="P4946" s="6"/>
      <c r="Q4946" s="6"/>
      <c r="R4946" s="6"/>
      <c r="S4946" s="6"/>
      <c r="T4946" s="6"/>
      <c r="U4946" s="6"/>
      <c r="V4946" s="6"/>
      <c r="W4946" s="6"/>
      <c r="X4946" s="6"/>
      <c r="Y4946" s="6"/>
      <c r="Z4946" s="43"/>
      <c r="AA4946" s="43"/>
      <c r="AB4946" s="43" t="s">
        <v>339</v>
      </c>
      <c r="AC4946" s="6" t="s">
        <v>339</v>
      </c>
      <c r="AD4946" s="6"/>
      <c r="AE4946" s="6"/>
      <c r="AF4946" s="6"/>
      <c r="AG4946" s="6"/>
      <c r="AH4946" s="6"/>
      <c r="AI4946" s="6"/>
      <c r="AJ4946" s="6"/>
      <c r="AK4946" s="6"/>
      <c r="AL4946" s="6"/>
      <c r="AM4946" s="6"/>
      <c r="AN4946" s="6"/>
      <c r="AO4946" s="6"/>
      <c r="AP4946" s="6"/>
      <c r="AQ4946" s="6"/>
      <c r="AR4946" s="6"/>
    </row>
    <row r="4947">
      <c r="A4947" s="6"/>
      <c r="B4947" s="6"/>
      <c r="C4947" s="6"/>
      <c r="D4947" s="6"/>
      <c r="E4947" s="6"/>
      <c r="F4947" s="6" t="s">
        <v>96</v>
      </c>
      <c r="G4947" s="6"/>
      <c r="H4947" s="6" t="b">
        <v>0</v>
      </c>
      <c r="I4947" s="6" t="b">
        <v>0</v>
      </c>
      <c r="J4947" s="6" t="b">
        <v>0</v>
      </c>
      <c r="K4947" s="106"/>
      <c r="L4947" s="43"/>
      <c r="M4947" s="24"/>
      <c r="N4947" s="6"/>
      <c r="O4947" s="6" t="b">
        <v>0</v>
      </c>
      <c r="P4947" s="6"/>
      <c r="Q4947" s="6"/>
      <c r="R4947" s="6"/>
      <c r="S4947" s="6"/>
      <c r="T4947" s="6"/>
      <c r="U4947" s="6"/>
      <c r="V4947" s="6"/>
      <c r="W4947" s="6"/>
      <c r="X4947" s="6"/>
      <c r="Y4947" s="6"/>
      <c r="Z4947" s="43"/>
      <c r="AA4947" s="43"/>
      <c r="AB4947" s="43" t="s">
        <v>339</v>
      </c>
      <c r="AC4947" s="6" t="s">
        <v>339</v>
      </c>
      <c r="AD4947" s="6"/>
      <c r="AE4947" s="6"/>
      <c r="AF4947" s="6"/>
      <c r="AG4947" s="6"/>
      <c r="AH4947" s="6"/>
      <c r="AI4947" s="6"/>
      <c r="AJ4947" s="6"/>
      <c r="AK4947" s="6"/>
      <c r="AL4947" s="6"/>
      <c r="AM4947" s="6"/>
      <c r="AN4947" s="6"/>
      <c r="AO4947" s="6"/>
      <c r="AP4947" s="6"/>
      <c r="AQ4947" s="6"/>
      <c r="AR4947" s="6"/>
    </row>
    <row r="4948">
      <c r="A4948" s="6"/>
      <c r="B4948" s="6"/>
      <c r="C4948" s="6"/>
      <c r="D4948" s="6"/>
      <c r="E4948" s="6"/>
      <c r="F4948" s="6" t="s">
        <v>96</v>
      </c>
      <c r="G4948" s="6"/>
      <c r="H4948" s="6" t="b">
        <v>0</v>
      </c>
      <c r="I4948" s="6" t="b">
        <v>0</v>
      </c>
      <c r="J4948" s="6" t="b">
        <v>0</v>
      </c>
      <c r="K4948" s="106"/>
      <c r="L4948" s="43"/>
      <c r="M4948" s="24"/>
      <c r="N4948" s="6"/>
      <c r="O4948" s="6" t="b">
        <v>0</v>
      </c>
      <c r="P4948" s="6"/>
      <c r="Q4948" s="6"/>
      <c r="R4948" s="6"/>
      <c r="S4948" s="6"/>
      <c r="T4948" s="6"/>
      <c r="U4948" s="6"/>
      <c r="V4948" s="6"/>
      <c r="W4948" s="6"/>
      <c r="X4948" s="6"/>
      <c r="Y4948" s="6"/>
      <c r="Z4948" s="43"/>
      <c r="AA4948" s="43"/>
      <c r="AB4948" s="43" t="s">
        <v>339</v>
      </c>
      <c r="AC4948" s="6" t="s">
        <v>339</v>
      </c>
      <c r="AD4948" s="6"/>
      <c r="AE4948" s="6"/>
      <c r="AF4948" s="6"/>
      <c r="AG4948" s="6"/>
      <c r="AH4948" s="6"/>
      <c r="AI4948" s="6"/>
      <c r="AJ4948" s="6"/>
      <c r="AK4948" s="6"/>
      <c r="AL4948" s="6"/>
      <c r="AM4948" s="6"/>
      <c r="AN4948" s="6"/>
      <c r="AO4948" s="6"/>
      <c r="AP4948" s="6"/>
      <c r="AQ4948" s="6"/>
      <c r="AR4948" s="6"/>
    </row>
    <row r="4949">
      <c r="A4949" s="6"/>
      <c r="B4949" s="6"/>
      <c r="C4949" s="6"/>
      <c r="D4949" s="6"/>
      <c r="E4949" s="6"/>
      <c r="F4949" s="6" t="s">
        <v>96</v>
      </c>
      <c r="G4949" s="6"/>
      <c r="H4949" s="6" t="b">
        <v>0</v>
      </c>
      <c r="I4949" s="6" t="b">
        <v>0</v>
      </c>
      <c r="J4949" s="6" t="b">
        <v>0</v>
      </c>
      <c r="K4949" s="106"/>
      <c r="L4949" s="43"/>
      <c r="M4949" s="24"/>
      <c r="N4949" s="6"/>
      <c r="O4949" s="6" t="b">
        <v>0</v>
      </c>
      <c r="P4949" s="6"/>
      <c r="Q4949" s="6"/>
      <c r="R4949" s="6"/>
      <c r="S4949" s="6"/>
      <c r="T4949" s="6"/>
      <c r="U4949" s="6"/>
      <c r="V4949" s="6"/>
      <c r="W4949" s="6"/>
      <c r="X4949" s="6"/>
      <c r="Y4949" s="6"/>
      <c r="Z4949" s="43"/>
      <c r="AA4949" s="43"/>
      <c r="AB4949" s="43" t="s">
        <v>339</v>
      </c>
      <c r="AC4949" s="6" t="s">
        <v>339</v>
      </c>
      <c r="AD4949" s="6"/>
      <c r="AE4949" s="6"/>
      <c r="AF4949" s="6"/>
      <c r="AG4949" s="6"/>
      <c r="AH4949" s="6"/>
      <c r="AI4949" s="6"/>
      <c r="AJ4949" s="6"/>
      <c r="AK4949" s="6"/>
      <c r="AL4949" s="6"/>
      <c r="AM4949" s="6"/>
      <c r="AN4949" s="6"/>
      <c r="AO4949" s="6"/>
      <c r="AP4949" s="6"/>
      <c r="AQ4949" s="6"/>
      <c r="AR4949" s="6"/>
    </row>
    <row r="4950">
      <c r="A4950" s="6"/>
      <c r="B4950" s="6"/>
      <c r="C4950" s="6"/>
      <c r="D4950" s="6"/>
      <c r="E4950" s="6"/>
      <c r="F4950" s="6" t="s">
        <v>96</v>
      </c>
      <c r="G4950" s="6"/>
      <c r="H4950" s="6" t="b">
        <v>0</v>
      </c>
      <c r="I4950" s="6" t="b">
        <v>0</v>
      </c>
      <c r="J4950" s="6" t="b">
        <v>0</v>
      </c>
      <c r="K4950" s="106"/>
      <c r="L4950" s="43"/>
      <c r="M4950" s="24"/>
      <c r="N4950" s="6"/>
      <c r="O4950" s="6" t="b">
        <v>0</v>
      </c>
      <c r="P4950" s="6"/>
      <c r="Q4950" s="6"/>
      <c r="R4950" s="6"/>
      <c r="S4950" s="6"/>
      <c r="T4950" s="6"/>
      <c r="U4950" s="6"/>
      <c r="V4950" s="6"/>
      <c r="W4950" s="6"/>
      <c r="X4950" s="6"/>
      <c r="Y4950" s="6"/>
      <c r="Z4950" s="43"/>
      <c r="AA4950" s="43"/>
      <c r="AB4950" s="43" t="s">
        <v>339</v>
      </c>
      <c r="AC4950" s="6" t="s">
        <v>339</v>
      </c>
      <c r="AD4950" s="6"/>
      <c r="AE4950" s="6"/>
      <c r="AF4950" s="6"/>
      <c r="AG4950" s="6"/>
      <c r="AH4950" s="6"/>
      <c r="AI4950" s="6"/>
      <c r="AJ4950" s="6"/>
      <c r="AK4950" s="6"/>
      <c r="AL4950" s="6"/>
      <c r="AM4950" s="6"/>
      <c r="AN4950" s="6"/>
      <c r="AO4950" s="6"/>
      <c r="AP4950" s="6"/>
      <c r="AQ4950" s="6"/>
      <c r="AR4950" s="6"/>
    </row>
    <row r="4951">
      <c r="A4951" s="6"/>
      <c r="B4951" s="6"/>
      <c r="C4951" s="6"/>
      <c r="D4951" s="6"/>
      <c r="E4951" s="6"/>
      <c r="F4951" s="6" t="s">
        <v>96</v>
      </c>
      <c r="G4951" s="6"/>
      <c r="H4951" s="6" t="b">
        <v>0</v>
      </c>
      <c r="I4951" s="6" t="b">
        <v>0</v>
      </c>
      <c r="J4951" s="6" t="b">
        <v>0</v>
      </c>
      <c r="K4951" s="106"/>
      <c r="L4951" s="43"/>
      <c r="M4951" s="24"/>
      <c r="N4951" s="6"/>
      <c r="O4951" s="6" t="b">
        <v>0</v>
      </c>
      <c r="P4951" s="6"/>
      <c r="Q4951" s="6"/>
      <c r="R4951" s="6"/>
      <c r="S4951" s="6"/>
      <c r="T4951" s="6"/>
      <c r="U4951" s="6"/>
      <c r="V4951" s="6"/>
      <c r="W4951" s="6"/>
      <c r="X4951" s="6"/>
      <c r="Y4951" s="6"/>
      <c r="Z4951" s="43"/>
      <c r="AA4951" s="43"/>
      <c r="AB4951" s="43" t="s">
        <v>339</v>
      </c>
      <c r="AC4951" s="6" t="s">
        <v>339</v>
      </c>
      <c r="AD4951" s="6"/>
      <c r="AE4951" s="6"/>
      <c r="AF4951" s="6"/>
      <c r="AG4951" s="6"/>
      <c r="AH4951" s="6"/>
      <c r="AI4951" s="6"/>
      <c r="AJ4951" s="6"/>
      <c r="AK4951" s="6"/>
      <c r="AL4951" s="6"/>
      <c r="AM4951" s="6"/>
      <c r="AN4951" s="6"/>
      <c r="AO4951" s="6"/>
      <c r="AP4951" s="6"/>
      <c r="AQ4951" s="6"/>
      <c r="AR4951" s="6"/>
    </row>
    <row r="4952">
      <c r="A4952" s="6"/>
      <c r="B4952" s="6"/>
      <c r="C4952" s="6"/>
      <c r="D4952" s="6"/>
      <c r="E4952" s="6"/>
      <c r="F4952" s="6" t="s">
        <v>96</v>
      </c>
      <c r="G4952" s="6"/>
      <c r="H4952" s="6" t="b">
        <v>0</v>
      </c>
      <c r="I4952" s="6" t="b">
        <v>0</v>
      </c>
      <c r="J4952" s="6" t="b">
        <v>0</v>
      </c>
      <c r="K4952" s="106"/>
      <c r="L4952" s="43"/>
      <c r="M4952" s="24"/>
      <c r="N4952" s="6"/>
      <c r="O4952" s="6" t="b">
        <v>0</v>
      </c>
      <c r="P4952" s="6"/>
      <c r="Q4952" s="6"/>
      <c r="R4952" s="6"/>
      <c r="S4952" s="6"/>
      <c r="T4952" s="6"/>
      <c r="U4952" s="6"/>
      <c r="V4952" s="6"/>
      <c r="W4952" s="6"/>
      <c r="X4952" s="6"/>
      <c r="Y4952" s="6"/>
      <c r="Z4952" s="43"/>
      <c r="AA4952" s="43"/>
      <c r="AB4952" s="43" t="s">
        <v>339</v>
      </c>
      <c r="AC4952" s="6" t="s">
        <v>339</v>
      </c>
      <c r="AD4952" s="6"/>
      <c r="AE4952" s="6"/>
      <c r="AF4952" s="6"/>
      <c r="AG4952" s="6"/>
      <c r="AH4952" s="6"/>
      <c r="AI4952" s="6"/>
      <c r="AJ4952" s="6"/>
      <c r="AK4952" s="6"/>
      <c r="AL4952" s="6"/>
      <c r="AM4952" s="6"/>
      <c r="AN4952" s="6"/>
      <c r="AO4952" s="6"/>
      <c r="AP4952" s="6"/>
      <c r="AQ4952" s="6"/>
      <c r="AR4952" s="6"/>
    </row>
    <row r="4953">
      <c r="A4953" s="6"/>
      <c r="B4953" s="6"/>
      <c r="C4953" s="6"/>
      <c r="D4953" s="6"/>
      <c r="E4953" s="6"/>
      <c r="F4953" s="6" t="s">
        <v>96</v>
      </c>
      <c r="G4953" s="6"/>
      <c r="H4953" s="6" t="b">
        <v>0</v>
      </c>
      <c r="I4953" s="6" t="b">
        <v>0</v>
      </c>
      <c r="J4953" s="6" t="b">
        <v>0</v>
      </c>
      <c r="K4953" s="106"/>
      <c r="L4953" s="43"/>
      <c r="M4953" s="24"/>
      <c r="N4953" s="6"/>
      <c r="O4953" s="6" t="b">
        <v>0</v>
      </c>
      <c r="P4953" s="6"/>
      <c r="Q4953" s="6"/>
      <c r="R4953" s="6"/>
      <c r="S4953" s="6"/>
      <c r="T4953" s="6"/>
      <c r="U4953" s="6"/>
      <c r="V4953" s="6"/>
      <c r="W4953" s="6"/>
      <c r="X4953" s="6"/>
      <c r="Y4953" s="6"/>
      <c r="Z4953" s="43"/>
      <c r="AA4953" s="43"/>
      <c r="AB4953" s="43" t="s">
        <v>339</v>
      </c>
      <c r="AC4953" s="6" t="s">
        <v>339</v>
      </c>
      <c r="AD4953" s="6"/>
      <c r="AE4953" s="6"/>
      <c r="AF4953" s="6"/>
      <c r="AG4953" s="6"/>
      <c r="AH4953" s="6"/>
      <c r="AI4953" s="6"/>
      <c r="AJ4953" s="6"/>
      <c r="AK4953" s="6"/>
      <c r="AL4953" s="6"/>
      <c r="AM4953" s="6"/>
      <c r="AN4953" s="6"/>
      <c r="AO4953" s="6"/>
      <c r="AP4953" s="6"/>
      <c r="AQ4953" s="6"/>
      <c r="AR4953" s="6"/>
    </row>
    <row r="4954">
      <c r="A4954" s="6"/>
      <c r="B4954" s="6"/>
      <c r="C4954" s="6"/>
      <c r="D4954" s="6"/>
      <c r="E4954" s="6"/>
      <c r="F4954" s="6" t="s">
        <v>96</v>
      </c>
      <c r="G4954" s="6"/>
      <c r="H4954" s="6" t="b">
        <v>0</v>
      </c>
      <c r="I4954" s="6" t="b">
        <v>0</v>
      </c>
      <c r="J4954" s="6" t="b">
        <v>0</v>
      </c>
      <c r="K4954" s="106"/>
      <c r="L4954" s="43"/>
      <c r="M4954" s="24"/>
      <c r="N4954" s="6"/>
      <c r="O4954" s="6" t="b">
        <v>0</v>
      </c>
      <c r="P4954" s="6"/>
      <c r="Q4954" s="6"/>
      <c r="R4954" s="6"/>
      <c r="S4954" s="6"/>
      <c r="T4954" s="6"/>
      <c r="U4954" s="6"/>
      <c r="V4954" s="6"/>
      <c r="W4954" s="6"/>
      <c r="X4954" s="6"/>
      <c r="Y4954" s="6"/>
      <c r="Z4954" s="43"/>
      <c r="AA4954" s="43"/>
      <c r="AB4954" s="43" t="s">
        <v>339</v>
      </c>
      <c r="AC4954" s="6" t="s">
        <v>339</v>
      </c>
      <c r="AD4954" s="6"/>
      <c r="AE4954" s="6"/>
      <c r="AF4954" s="6"/>
      <c r="AG4954" s="6"/>
      <c r="AH4954" s="6"/>
      <c r="AI4954" s="6"/>
      <c r="AJ4954" s="6"/>
      <c r="AK4954" s="6"/>
      <c r="AL4954" s="6"/>
      <c r="AM4954" s="6"/>
      <c r="AN4954" s="6"/>
      <c r="AO4954" s="6"/>
      <c r="AP4954" s="6"/>
      <c r="AQ4954" s="6"/>
      <c r="AR4954" s="6"/>
    </row>
    <row r="4955">
      <c r="A4955" s="6"/>
      <c r="B4955" s="6"/>
      <c r="C4955" s="6"/>
      <c r="D4955" s="6"/>
      <c r="E4955" s="6"/>
      <c r="F4955" s="6" t="s">
        <v>96</v>
      </c>
      <c r="G4955" s="6"/>
      <c r="H4955" s="6" t="b">
        <v>0</v>
      </c>
      <c r="I4955" s="6" t="b">
        <v>0</v>
      </c>
      <c r="J4955" s="6" t="b">
        <v>0</v>
      </c>
      <c r="K4955" s="106"/>
      <c r="L4955" s="43"/>
      <c r="M4955" s="24"/>
      <c r="N4955" s="6"/>
      <c r="O4955" s="6" t="b">
        <v>0</v>
      </c>
      <c r="P4955" s="6"/>
      <c r="Q4955" s="6"/>
      <c r="R4955" s="6"/>
      <c r="S4955" s="6"/>
      <c r="T4955" s="6"/>
      <c r="U4955" s="6"/>
      <c r="V4955" s="6"/>
      <c r="W4955" s="6"/>
      <c r="X4955" s="6"/>
      <c r="Y4955" s="6"/>
      <c r="Z4955" s="43"/>
      <c r="AA4955" s="43"/>
      <c r="AB4955" s="43" t="s">
        <v>339</v>
      </c>
      <c r="AC4955" s="6" t="s">
        <v>339</v>
      </c>
      <c r="AD4955" s="6"/>
      <c r="AE4955" s="6"/>
      <c r="AF4955" s="6"/>
      <c r="AG4955" s="6"/>
      <c r="AH4955" s="6"/>
      <c r="AI4955" s="6"/>
      <c r="AJ4955" s="6"/>
      <c r="AK4955" s="6"/>
      <c r="AL4955" s="6"/>
      <c r="AM4955" s="6"/>
      <c r="AN4955" s="6"/>
      <c r="AO4955" s="6"/>
      <c r="AP4955" s="6"/>
      <c r="AQ4955" s="6"/>
      <c r="AR4955" s="6"/>
    </row>
    <row r="4956">
      <c r="A4956" s="6"/>
      <c r="B4956" s="6"/>
      <c r="C4956" s="6"/>
      <c r="D4956" s="6"/>
      <c r="E4956" s="6"/>
      <c r="F4956" s="6" t="s">
        <v>96</v>
      </c>
      <c r="G4956" s="6"/>
      <c r="H4956" s="6" t="b">
        <v>0</v>
      </c>
      <c r="I4956" s="6" t="b">
        <v>0</v>
      </c>
      <c r="J4956" s="6" t="b">
        <v>0</v>
      </c>
      <c r="K4956" s="106"/>
      <c r="L4956" s="43"/>
      <c r="M4956" s="24"/>
      <c r="N4956" s="6"/>
      <c r="O4956" s="6" t="b">
        <v>0</v>
      </c>
      <c r="P4956" s="6"/>
      <c r="Q4956" s="6"/>
      <c r="R4956" s="6"/>
      <c r="S4956" s="6"/>
      <c r="T4956" s="6"/>
      <c r="U4956" s="6"/>
      <c r="V4956" s="6"/>
      <c r="W4956" s="6"/>
      <c r="X4956" s="6"/>
      <c r="Y4956" s="6"/>
      <c r="Z4956" s="43"/>
      <c r="AA4956" s="43"/>
      <c r="AB4956" s="43" t="s">
        <v>339</v>
      </c>
      <c r="AC4956" s="6" t="s">
        <v>339</v>
      </c>
      <c r="AD4956" s="6"/>
      <c r="AE4956" s="6"/>
      <c r="AF4956" s="6"/>
      <c r="AG4956" s="6"/>
      <c r="AH4956" s="6"/>
      <c r="AI4956" s="6"/>
      <c r="AJ4956" s="6"/>
      <c r="AK4956" s="6"/>
      <c r="AL4956" s="6"/>
      <c r="AM4956" s="6"/>
      <c r="AN4956" s="6"/>
      <c r="AO4956" s="6"/>
      <c r="AP4956" s="6"/>
      <c r="AQ4956" s="6"/>
      <c r="AR4956" s="6"/>
    </row>
    <row r="4957">
      <c r="A4957" s="6"/>
      <c r="B4957" s="6"/>
      <c r="C4957" s="6"/>
      <c r="D4957" s="6"/>
      <c r="E4957" s="6"/>
      <c r="F4957" s="6" t="s">
        <v>96</v>
      </c>
      <c r="G4957" s="6"/>
      <c r="H4957" s="6" t="b">
        <v>0</v>
      </c>
      <c r="I4957" s="6" t="b">
        <v>0</v>
      </c>
      <c r="J4957" s="6" t="b">
        <v>0</v>
      </c>
      <c r="K4957" s="106"/>
      <c r="L4957" s="43"/>
      <c r="M4957" s="24"/>
      <c r="N4957" s="6"/>
      <c r="O4957" s="6" t="b">
        <v>0</v>
      </c>
      <c r="P4957" s="6"/>
      <c r="Q4957" s="6"/>
      <c r="R4957" s="6"/>
      <c r="S4957" s="6"/>
      <c r="T4957" s="6"/>
      <c r="U4957" s="6"/>
      <c r="V4957" s="6"/>
      <c r="W4957" s="6"/>
      <c r="X4957" s="6"/>
      <c r="Y4957" s="6"/>
      <c r="Z4957" s="43"/>
      <c r="AA4957" s="43"/>
      <c r="AB4957" s="43" t="s">
        <v>339</v>
      </c>
      <c r="AC4957" s="6" t="s">
        <v>339</v>
      </c>
      <c r="AD4957" s="6"/>
      <c r="AE4957" s="6"/>
      <c r="AF4957" s="6"/>
      <c r="AG4957" s="6"/>
      <c r="AH4957" s="6"/>
      <c r="AI4957" s="6"/>
      <c r="AJ4957" s="6"/>
      <c r="AK4957" s="6"/>
      <c r="AL4957" s="6"/>
      <c r="AM4957" s="6"/>
      <c r="AN4957" s="6"/>
      <c r="AO4957" s="6"/>
      <c r="AP4957" s="6"/>
      <c r="AQ4957" s="6"/>
      <c r="AR4957" s="6"/>
    </row>
    <row r="4958">
      <c r="A4958" s="6"/>
      <c r="B4958" s="6"/>
      <c r="C4958" s="6"/>
      <c r="D4958" s="6"/>
      <c r="E4958" s="6"/>
      <c r="F4958" s="6" t="s">
        <v>96</v>
      </c>
      <c r="G4958" s="6"/>
      <c r="H4958" s="6" t="b">
        <v>0</v>
      </c>
      <c r="I4958" s="6" t="b">
        <v>0</v>
      </c>
      <c r="J4958" s="6" t="b">
        <v>0</v>
      </c>
      <c r="K4958" s="106"/>
      <c r="L4958" s="43"/>
      <c r="M4958" s="24"/>
      <c r="N4958" s="6"/>
      <c r="O4958" s="6" t="b">
        <v>0</v>
      </c>
      <c r="P4958" s="6"/>
      <c r="Q4958" s="6"/>
      <c r="R4958" s="6"/>
      <c r="S4958" s="6"/>
      <c r="T4958" s="6"/>
      <c r="U4958" s="6"/>
      <c r="V4958" s="6"/>
      <c r="W4958" s="6"/>
      <c r="X4958" s="6"/>
      <c r="Y4958" s="6"/>
      <c r="Z4958" s="43"/>
      <c r="AA4958" s="43"/>
      <c r="AB4958" s="43" t="s">
        <v>339</v>
      </c>
      <c r="AC4958" s="6" t="s">
        <v>339</v>
      </c>
      <c r="AD4958" s="6"/>
      <c r="AE4958" s="6"/>
      <c r="AF4958" s="6"/>
      <c r="AG4958" s="6"/>
      <c r="AH4958" s="6"/>
      <c r="AI4958" s="6"/>
      <c r="AJ4958" s="6"/>
      <c r="AK4958" s="6"/>
      <c r="AL4958" s="6"/>
      <c r="AM4958" s="6"/>
      <c r="AN4958" s="6"/>
      <c r="AO4958" s="6"/>
      <c r="AP4958" s="6"/>
      <c r="AQ4958" s="6"/>
      <c r="AR4958" s="6"/>
    </row>
    <row r="4959">
      <c r="A4959" s="6"/>
      <c r="B4959" s="6"/>
      <c r="C4959" s="6"/>
      <c r="D4959" s="6"/>
      <c r="E4959" s="6"/>
      <c r="F4959" s="6" t="s">
        <v>96</v>
      </c>
      <c r="G4959" s="6"/>
      <c r="H4959" s="6" t="b">
        <v>0</v>
      </c>
      <c r="I4959" s="6" t="b">
        <v>0</v>
      </c>
      <c r="J4959" s="6" t="b">
        <v>0</v>
      </c>
      <c r="K4959" s="106"/>
      <c r="L4959" s="43"/>
      <c r="M4959" s="24"/>
      <c r="N4959" s="6"/>
      <c r="O4959" s="6" t="b">
        <v>0</v>
      </c>
      <c r="P4959" s="6"/>
      <c r="Q4959" s="6"/>
      <c r="R4959" s="6"/>
      <c r="S4959" s="6"/>
      <c r="T4959" s="6"/>
      <c r="U4959" s="6"/>
      <c r="V4959" s="6"/>
      <c r="W4959" s="6"/>
      <c r="X4959" s="6"/>
      <c r="Y4959" s="6"/>
      <c r="Z4959" s="43"/>
      <c r="AA4959" s="43"/>
      <c r="AB4959" s="43" t="s">
        <v>339</v>
      </c>
      <c r="AC4959" s="6" t="s">
        <v>339</v>
      </c>
      <c r="AD4959" s="6"/>
      <c r="AE4959" s="6"/>
      <c r="AF4959" s="6"/>
      <c r="AG4959" s="6"/>
      <c r="AH4959" s="6"/>
      <c r="AI4959" s="6"/>
      <c r="AJ4959" s="6"/>
      <c r="AK4959" s="6"/>
      <c r="AL4959" s="6"/>
      <c r="AM4959" s="6"/>
      <c r="AN4959" s="6"/>
      <c r="AO4959" s="6"/>
      <c r="AP4959" s="6"/>
      <c r="AQ4959" s="6"/>
      <c r="AR4959" s="6"/>
    </row>
    <row r="4960">
      <c r="A4960" s="6"/>
      <c r="B4960" s="6"/>
      <c r="C4960" s="6"/>
      <c r="D4960" s="6"/>
      <c r="E4960" s="6"/>
      <c r="F4960" s="6" t="s">
        <v>96</v>
      </c>
      <c r="G4960" s="6"/>
      <c r="H4960" s="6" t="b">
        <v>0</v>
      </c>
      <c r="I4960" s="6" t="b">
        <v>0</v>
      </c>
      <c r="J4960" s="6" t="b">
        <v>0</v>
      </c>
      <c r="K4960" s="106"/>
      <c r="L4960" s="43"/>
      <c r="M4960" s="24"/>
      <c r="N4960" s="6"/>
      <c r="O4960" s="6" t="b">
        <v>0</v>
      </c>
      <c r="P4960" s="6"/>
      <c r="Q4960" s="6"/>
      <c r="R4960" s="6"/>
      <c r="S4960" s="6"/>
      <c r="T4960" s="6"/>
      <c r="U4960" s="6"/>
      <c r="V4960" s="6"/>
      <c r="W4960" s="6"/>
      <c r="X4960" s="6"/>
      <c r="Y4960" s="6"/>
      <c r="Z4960" s="43"/>
      <c r="AA4960" s="43"/>
      <c r="AB4960" s="43" t="s">
        <v>339</v>
      </c>
      <c r="AC4960" s="6" t="s">
        <v>339</v>
      </c>
      <c r="AD4960" s="6"/>
      <c r="AE4960" s="6"/>
      <c r="AF4960" s="6"/>
      <c r="AG4960" s="6"/>
      <c r="AH4960" s="6"/>
      <c r="AI4960" s="6"/>
      <c r="AJ4960" s="6"/>
      <c r="AK4960" s="6"/>
      <c r="AL4960" s="6"/>
      <c r="AM4960" s="6"/>
      <c r="AN4960" s="6"/>
      <c r="AO4960" s="6"/>
      <c r="AP4960" s="6"/>
      <c r="AQ4960" s="6"/>
      <c r="AR4960" s="6"/>
    </row>
    <row r="4961">
      <c r="A4961" s="6"/>
      <c r="B4961" s="6"/>
      <c r="C4961" s="6"/>
      <c r="D4961" s="6"/>
      <c r="E4961" s="6"/>
      <c r="F4961" s="6" t="s">
        <v>96</v>
      </c>
      <c r="G4961" s="6"/>
      <c r="H4961" s="6" t="b">
        <v>0</v>
      </c>
      <c r="I4961" s="6" t="b">
        <v>0</v>
      </c>
      <c r="J4961" s="6" t="b">
        <v>0</v>
      </c>
      <c r="K4961" s="106"/>
      <c r="L4961" s="43"/>
      <c r="M4961" s="24"/>
      <c r="N4961" s="6"/>
      <c r="O4961" s="6" t="b">
        <v>0</v>
      </c>
      <c r="P4961" s="6"/>
      <c r="Q4961" s="6"/>
      <c r="R4961" s="6"/>
      <c r="S4961" s="6"/>
      <c r="T4961" s="6"/>
      <c r="U4961" s="6"/>
      <c r="V4961" s="6"/>
      <c r="W4961" s="6"/>
      <c r="X4961" s="6"/>
      <c r="Y4961" s="6"/>
      <c r="Z4961" s="43"/>
      <c r="AA4961" s="43"/>
      <c r="AB4961" s="43" t="s">
        <v>339</v>
      </c>
      <c r="AC4961" s="6" t="s">
        <v>339</v>
      </c>
      <c r="AD4961" s="6"/>
      <c r="AE4961" s="6"/>
      <c r="AF4961" s="6"/>
      <c r="AG4961" s="6"/>
      <c r="AH4961" s="6"/>
      <c r="AI4961" s="6"/>
      <c r="AJ4961" s="6"/>
      <c r="AK4961" s="6"/>
      <c r="AL4961" s="6"/>
      <c r="AM4961" s="6"/>
      <c r="AN4961" s="6"/>
      <c r="AO4961" s="6"/>
      <c r="AP4961" s="6"/>
      <c r="AQ4961" s="6"/>
      <c r="AR4961" s="6"/>
    </row>
    <row r="4962">
      <c r="A4962" s="6"/>
      <c r="B4962" s="6"/>
      <c r="C4962" s="6"/>
      <c r="D4962" s="6"/>
      <c r="E4962" s="6"/>
      <c r="F4962" s="6" t="s">
        <v>96</v>
      </c>
      <c r="G4962" s="6"/>
      <c r="H4962" s="6" t="b">
        <v>0</v>
      </c>
      <c r="I4962" s="6" t="b">
        <v>0</v>
      </c>
      <c r="J4962" s="6" t="b">
        <v>0</v>
      </c>
      <c r="K4962" s="106"/>
      <c r="L4962" s="43"/>
      <c r="M4962" s="24"/>
      <c r="N4962" s="6"/>
      <c r="O4962" s="6" t="b">
        <v>0</v>
      </c>
      <c r="P4962" s="6"/>
      <c r="Q4962" s="6"/>
      <c r="R4962" s="6"/>
      <c r="S4962" s="6"/>
      <c r="T4962" s="6"/>
      <c r="U4962" s="6"/>
      <c r="V4962" s="6"/>
      <c r="W4962" s="6"/>
      <c r="X4962" s="6"/>
      <c r="Y4962" s="6"/>
      <c r="Z4962" s="43"/>
      <c r="AA4962" s="43"/>
      <c r="AB4962" s="43" t="s">
        <v>339</v>
      </c>
      <c r="AC4962" s="6" t="s">
        <v>339</v>
      </c>
      <c r="AD4962" s="6"/>
      <c r="AE4962" s="6"/>
      <c r="AF4962" s="6"/>
      <c r="AG4962" s="6"/>
      <c r="AH4962" s="6"/>
      <c r="AI4962" s="6"/>
      <c r="AJ4962" s="6"/>
      <c r="AK4962" s="6"/>
      <c r="AL4962" s="6"/>
      <c r="AM4962" s="6"/>
      <c r="AN4962" s="6"/>
      <c r="AO4962" s="6"/>
      <c r="AP4962" s="6"/>
      <c r="AQ4962" s="6"/>
      <c r="AR4962" s="6"/>
    </row>
    <row r="4963">
      <c r="A4963" s="6"/>
      <c r="B4963" s="6"/>
      <c r="C4963" s="6"/>
      <c r="D4963" s="6"/>
      <c r="E4963" s="6"/>
      <c r="F4963" s="6" t="s">
        <v>96</v>
      </c>
      <c r="G4963" s="6"/>
      <c r="H4963" s="6" t="b">
        <v>0</v>
      </c>
      <c r="I4963" s="6" t="b">
        <v>0</v>
      </c>
      <c r="J4963" s="6" t="b">
        <v>0</v>
      </c>
      <c r="K4963" s="106"/>
      <c r="L4963" s="43"/>
      <c r="M4963" s="24"/>
      <c r="N4963" s="6"/>
      <c r="O4963" s="6" t="b">
        <v>0</v>
      </c>
      <c r="P4963" s="6"/>
      <c r="Q4963" s="6"/>
      <c r="R4963" s="6"/>
      <c r="S4963" s="6"/>
      <c r="T4963" s="6"/>
      <c r="U4963" s="6"/>
      <c r="V4963" s="6"/>
      <c r="W4963" s="6"/>
      <c r="X4963" s="6"/>
      <c r="Y4963" s="6"/>
      <c r="Z4963" s="43"/>
      <c r="AA4963" s="43"/>
      <c r="AB4963" s="43" t="s">
        <v>339</v>
      </c>
      <c r="AC4963" s="6" t="s">
        <v>339</v>
      </c>
      <c r="AD4963" s="6"/>
      <c r="AE4963" s="6"/>
      <c r="AF4963" s="6"/>
      <c r="AG4963" s="6"/>
      <c r="AH4963" s="6"/>
      <c r="AI4963" s="6"/>
      <c r="AJ4963" s="6"/>
      <c r="AK4963" s="6"/>
      <c r="AL4963" s="6"/>
      <c r="AM4963" s="6"/>
      <c r="AN4963" s="6"/>
      <c r="AO4963" s="6"/>
      <c r="AP4963" s="6"/>
      <c r="AQ4963" s="6"/>
      <c r="AR4963" s="6"/>
    </row>
    <row r="4964">
      <c r="A4964" s="6"/>
      <c r="B4964" s="6"/>
      <c r="C4964" s="6"/>
      <c r="D4964" s="6"/>
      <c r="E4964" s="6"/>
      <c r="F4964" s="6" t="s">
        <v>96</v>
      </c>
      <c r="G4964" s="6"/>
      <c r="H4964" s="6" t="b">
        <v>0</v>
      </c>
      <c r="I4964" s="6" t="b">
        <v>0</v>
      </c>
      <c r="J4964" s="6" t="b">
        <v>0</v>
      </c>
      <c r="K4964" s="106"/>
      <c r="L4964" s="43"/>
      <c r="M4964" s="24"/>
      <c r="N4964" s="6"/>
      <c r="O4964" s="6" t="b">
        <v>0</v>
      </c>
      <c r="P4964" s="6"/>
      <c r="Q4964" s="6"/>
      <c r="R4964" s="6"/>
      <c r="S4964" s="6"/>
      <c r="T4964" s="6"/>
      <c r="U4964" s="6"/>
      <c r="V4964" s="6"/>
      <c r="W4964" s="6"/>
      <c r="X4964" s="6"/>
      <c r="Y4964" s="6"/>
      <c r="Z4964" s="43"/>
      <c r="AA4964" s="43"/>
      <c r="AB4964" s="43" t="s">
        <v>339</v>
      </c>
      <c r="AC4964" s="6" t="s">
        <v>339</v>
      </c>
      <c r="AD4964" s="6"/>
      <c r="AE4964" s="6"/>
      <c r="AF4964" s="6"/>
      <c r="AG4964" s="6"/>
      <c r="AH4964" s="6"/>
      <c r="AI4964" s="6"/>
      <c r="AJ4964" s="6"/>
      <c r="AK4964" s="6"/>
      <c r="AL4964" s="6"/>
      <c r="AM4964" s="6"/>
      <c r="AN4964" s="6"/>
      <c r="AO4964" s="6"/>
      <c r="AP4964" s="6"/>
      <c r="AQ4964" s="6"/>
      <c r="AR4964" s="6"/>
    </row>
    <row r="4965">
      <c r="A4965" s="6"/>
      <c r="B4965" s="6"/>
      <c r="C4965" s="6"/>
      <c r="D4965" s="6"/>
      <c r="E4965" s="6"/>
      <c r="F4965" s="6" t="s">
        <v>96</v>
      </c>
      <c r="G4965" s="6"/>
      <c r="H4965" s="6" t="b">
        <v>0</v>
      </c>
      <c r="I4965" s="6" t="b">
        <v>0</v>
      </c>
      <c r="J4965" s="6" t="b">
        <v>0</v>
      </c>
      <c r="K4965" s="106"/>
      <c r="L4965" s="43"/>
      <c r="M4965" s="24"/>
      <c r="N4965" s="6"/>
      <c r="O4965" s="6" t="b">
        <v>0</v>
      </c>
      <c r="P4965" s="6"/>
      <c r="Q4965" s="6"/>
      <c r="R4965" s="6"/>
      <c r="S4965" s="6"/>
      <c r="T4965" s="6"/>
      <c r="U4965" s="6"/>
      <c r="V4965" s="6"/>
      <c r="W4965" s="6"/>
      <c r="X4965" s="6"/>
      <c r="Y4965" s="6"/>
      <c r="Z4965" s="43"/>
      <c r="AA4965" s="43"/>
      <c r="AB4965" s="43" t="s">
        <v>339</v>
      </c>
      <c r="AC4965" s="6" t="s">
        <v>339</v>
      </c>
      <c r="AD4965" s="6"/>
      <c r="AE4965" s="6"/>
      <c r="AF4965" s="6"/>
      <c r="AG4965" s="6"/>
      <c r="AH4965" s="6"/>
      <c r="AI4965" s="6"/>
      <c r="AJ4965" s="6"/>
      <c r="AK4965" s="6"/>
      <c r="AL4965" s="6"/>
      <c r="AM4965" s="6"/>
      <c r="AN4965" s="6"/>
      <c r="AO4965" s="6"/>
      <c r="AP4965" s="6"/>
      <c r="AQ4965" s="6"/>
      <c r="AR4965" s="6"/>
    </row>
    <row r="4966">
      <c r="A4966" s="6"/>
      <c r="B4966" s="6"/>
      <c r="C4966" s="6"/>
      <c r="D4966" s="6"/>
      <c r="E4966" s="6"/>
      <c r="F4966" s="6" t="s">
        <v>96</v>
      </c>
      <c r="G4966" s="6"/>
      <c r="H4966" s="6" t="b">
        <v>0</v>
      </c>
      <c r="I4966" s="6" t="b">
        <v>0</v>
      </c>
      <c r="J4966" s="6" t="b">
        <v>0</v>
      </c>
      <c r="K4966" s="106"/>
      <c r="L4966" s="43"/>
      <c r="M4966" s="24"/>
      <c r="N4966" s="6"/>
      <c r="O4966" s="6" t="b">
        <v>0</v>
      </c>
      <c r="P4966" s="6"/>
      <c r="Q4966" s="6"/>
      <c r="R4966" s="6"/>
      <c r="S4966" s="6"/>
      <c r="T4966" s="6"/>
      <c r="U4966" s="6"/>
      <c r="V4966" s="6"/>
      <c r="W4966" s="6"/>
      <c r="X4966" s="6"/>
      <c r="Y4966" s="6"/>
      <c r="Z4966" s="43"/>
      <c r="AA4966" s="43"/>
      <c r="AB4966" s="43" t="s">
        <v>339</v>
      </c>
      <c r="AC4966" s="6" t="s">
        <v>339</v>
      </c>
      <c r="AD4966" s="6"/>
      <c r="AE4966" s="6"/>
      <c r="AF4966" s="6"/>
      <c r="AG4966" s="6"/>
      <c r="AH4966" s="6"/>
      <c r="AI4966" s="6"/>
      <c r="AJ4966" s="6"/>
      <c r="AK4966" s="6"/>
      <c r="AL4966" s="6"/>
      <c r="AM4966" s="6"/>
      <c r="AN4966" s="6"/>
      <c r="AO4966" s="6"/>
      <c r="AP4966" s="6"/>
      <c r="AQ4966" s="6"/>
      <c r="AR4966" s="6"/>
    </row>
    <row r="4967">
      <c r="A4967" s="6"/>
      <c r="B4967" s="6"/>
      <c r="C4967" s="6"/>
      <c r="D4967" s="6"/>
      <c r="E4967" s="6"/>
      <c r="F4967" s="6" t="s">
        <v>96</v>
      </c>
      <c r="G4967" s="6"/>
      <c r="H4967" s="6" t="b">
        <v>0</v>
      </c>
      <c r="I4967" s="6" t="b">
        <v>0</v>
      </c>
      <c r="J4967" s="6" t="b">
        <v>0</v>
      </c>
      <c r="K4967" s="106"/>
      <c r="L4967" s="43"/>
      <c r="M4967" s="24"/>
      <c r="N4967" s="6"/>
      <c r="O4967" s="6" t="b">
        <v>0</v>
      </c>
      <c r="P4967" s="6"/>
      <c r="Q4967" s="6"/>
      <c r="R4967" s="6"/>
      <c r="S4967" s="6"/>
      <c r="T4967" s="6"/>
      <c r="U4967" s="6"/>
      <c r="V4967" s="6"/>
      <c r="W4967" s="6"/>
      <c r="X4967" s="6"/>
      <c r="Y4967" s="6"/>
      <c r="Z4967" s="43"/>
      <c r="AA4967" s="43"/>
      <c r="AB4967" s="43" t="s">
        <v>339</v>
      </c>
      <c r="AC4967" s="6" t="s">
        <v>339</v>
      </c>
      <c r="AD4967" s="6"/>
      <c r="AE4967" s="6"/>
      <c r="AF4967" s="6"/>
      <c r="AG4967" s="6"/>
      <c r="AH4967" s="6"/>
      <c r="AI4967" s="6"/>
      <c r="AJ4967" s="6"/>
      <c r="AK4967" s="6"/>
      <c r="AL4967" s="6"/>
      <c r="AM4967" s="6"/>
      <c r="AN4967" s="6"/>
      <c r="AO4967" s="6"/>
      <c r="AP4967" s="6"/>
      <c r="AQ4967" s="6"/>
      <c r="AR4967" s="6"/>
    </row>
    <row r="4968">
      <c r="A4968" s="6"/>
      <c r="B4968" s="6"/>
      <c r="C4968" s="6"/>
      <c r="D4968" s="6"/>
      <c r="E4968" s="6"/>
      <c r="F4968" s="6" t="s">
        <v>96</v>
      </c>
      <c r="G4968" s="6"/>
      <c r="H4968" s="6" t="b">
        <v>0</v>
      </c>
      <c r="I4968" s="6" t="b">
        <v>0</v>
      </c>
      <c r="J4968" s="6" t="b">
        <v>0</v>
      </c>
      <c r="K4968" s="106"/>
      <c r="L4968" s="43"/>
      <c r="M4968" s="24"/>
      <c r="N4968" s="6"/>
      <c r="O4968" s="6" t="b">
        <v>0</v>
      </c>
      <c r="P4968" s="6"/>
      <c r="Q4968" s="6"/>
      <c r="R4968" s="6"/>
      <c r="S4968" s="6"/>
      <c r="T4968" s="6"/>
      <c r="U4968" s="6"/>
      <c r="V4968" s="6"/>
      <c r="W4968" s="6"/>
      <c r="X4968" s="6"/>
      <c r="Y4968" s="6"/>
      <c r="Z4968" s="43"/>
      <c r="AA4968" s="43"/>
      <c r="AB4968" s="43" t="s">
        <v>339</v>
      </c>
      <c r="AC4968" s="6" t="s">
        <v>339</v>
      </c>
      <c r="AD4968" s="6"/>
      <c r="AE4968" s="6"/>
      <c r="AF4968" s="6"/>
      <c r="AG4968" s="6"/>
      <c r="AH4968" s="6"/>
      <c r="AI4968" s="6"/>
      <c r="AJ4968" s="6"/>
      <c r="AK4968" s="6"/>
      <c r="AL4968" s="6"/>
      <c r="AM4968" s="6"/>
      <c r="AN4968" s="6"/>
      <c r="AO4968" s="6"/>
      <c r="AP4968" s="6"/>
      <c r="AQ4968" s="6"/>
      <c r="AR4968" s="6"/>
    </row>
    <row r="4969">
      <c r="A4969" s="6"/>
      <c r="B4969" s="6"/>
      <c r="C4969" s="6"/>
      <c r="D4969" s="6"/>
      <c r="E4969" s="6"/>
      <c r="F4969" s="6" t="s">
        <v>96</v>
      </c>
      <c r="G4969" s="6"/>
      <c r="H4969" s="6" t="b">
        <v>0</v>
      </c>
      <c r="I4969" s="6" t="b">
        <v>0</v>
      </c>
      <c r="J4969" s="6" t="b">
        <v>0</v>
      </c>
      <c r="K4969" s="106"/>
      <c r="L4969" s="43"/>
      <c r="M4969" s="24"/>
      <c r="N4969" s="6"/>
      <c r="O4969" s="6" t="b">
        <v>0</v>
      </c>
      <c r="P4969" s="6"/>
      <c r="Q4969" s="6"/>
      <c r="R4969" s="6"/>
      <c r="S4969" s="6"/>
      <c r="T4969" s="6"/>
      <c r="U4969" s="6"/>
      <c r="V4969" s="6"/>
      <c r="W4969" s="6"/>
      <c r="X4969" s="6"/>
      <c r="Y4969" s="6"/>
      <c r="Z4969" s="43"/>
      <c r="AA4969" s="43"/>
      <c r="AB4969" s="43" t="s">
        <v>339</v>
      </c>
      <c r="AC4969" s="6" t="s">
        <v>339</v>
      </c>
      <c r="AD4969" s="6"/>
      <c r="AE4969" s="6"/>
      <c r="AF4969" s="6"/>
      <c r="AG4969" s="6"/>
      <c r="AH4969" s="6"/>
      <c r="AI4969" s="6"/>
      <c r="AJ4969" s="6"/>
      <c r="AK4969" s="6"/>
      <c r="AL4969" s="6"/>
      <c r="AM4969" s="6"/>
      <c r="AN4969" s="6"/>
      <c r="AO4969" s="6"/>
      <c r="AP4969" s="6"/>
      <c r="AQ4969" s="6"/>
      <c r="AR4969" s="6"/>
    </row>
    <row r="4970">
      <c r="A4970" s="6"/>
      <c r="B4970" s="6"/>
      <c r="C4970" s="6"/>
      <c r="D4970" s="6"/>
      <c r="E4970" s="6"/>
      <c r="F4970" s="6" t="s">
        <v>96</v>
      </c>
      <c r="G4970" s="6"/>
      <c r="H4970" s="6" t="b">
        <v>0</v>
      </c>
      <c r="I4970" s="6" t="b">
        <v>0</v>
      </c>
      <c r="J4970" s="6" t="b">
        <v>0</v>
      </c>
      <c r="K4970" s="106"/>
      <c r="L4970" s="43"/>
      <c r="M4970" s="24"/>
      <c r="N4970" s="6"/>
      <c r="O4970" s="6" t="b">
        <v>0</v>
      </c>
      <c r="P4970" s="6"/>
      <c r="Q4970" s="6"/>
      <c r="R4970" s="6"/>
      <c r="S4970" s="6"/>
      <c r="T4970" s="6"/>
      <c r="U4970" s="6"/>
      <c r="V4970" s="6"/>
      <c r="W4970" s="6"/>
      <c r="X4970" s="6"/>
      <c r="Y4970" s="6"/>
      <c r="Z4970" s="43"/>
      <c r="AA4970" s="43"/>
      <c r="AB4970" s="43" t="s">
        <v>339</v>
      </c>
      <c r="AC4970" s="6" t="s">
        <v>339</v>
      </c>
      <c r="AD4970" s="6"/>
      <c r="AE4970" s="6"/>
      <c r="AF4970" s="6"/>
      <c r="AG4970" s="6"/>
      <c r="AH4970" s="6"/>
      <c r="AI4970" s="6"/>
      <c r="AJ4970" s="6"/>
      <c r="AK4970" s="6"/>
      <c r="AL4970" s="6"/>
      <c r="AM4970" s="6"/>
      <c r="AN4970" s="6"/>
      <c r="AO4970" s="6"/>
      <c r="AP4970" s="6"/>
      <c r="AQ4970" s="6"/>
      <c r="AR4970" s="6"/>
    </row>
    <row r="4971">
      <c r="A4971" s="6"/>
      <c r="B4971" s="6"/>
      <c r="C4971" s="6"/>
      <c r="D4971" s="6"/>
      <c r="E4971" s="6"/>
      <c r="F4971" s="6" t="s">
        <v>96</v>
      </c>
      <c r="G4971" s="6"/>
      <c r="H4971" s="6" t="b">
        <v>0</v>
      </c>
      <c r="I4971" s="6" t="b">
        <v>0</v>
      </c>
      <c r="J4971" s="6" t="b">
        <v>0</v>
      </c>
      <c r="K4971" s="106"/>
      <c r="L4971" s="43"/>
      <c r="M4971" s="24"/>
      <c r="N4971" s="6"/>
      <c r="O4971" s="6" t="b">
        <v>0</v>
      </c>
      <c r="P4971" s="6"/>
      <c r="Q4971" s="6"/>
      <c r="R4971" s="6"/>
      <c r="S4971" s="6"/>
      <c r="T4971" s="6"/>
      <c r="U4971" s="6"/>
      <c r="V4971" s="6"/>
      <c r="W4971" s="6"/>
      <c r="X4971" s="6"/>
      <c r="Y4971" s="6"/>
      <c r="Z4971" s="43"/>
      <c r="AA4971" s="43"/>
      <c r="AB4971" s="43" t="s">
        <v>339</v>
      </c>
      <c r="AC4971" s="6" t="s">
        <v>339</v>
      </c>
      <c r="AD4971" s="6"/>
      <c r="AE4971" s="6"/>
      <c r="AF4971" s="6"/>
      <c r="AG4971" s="6"/>
      <c r="AH4971" s="6"/>
      <c r="AI4971" s="6"/>
      <c r="AJ4971" s="6"/>
      <c r="AK4971" s="6"/>
      <c r="AL4971" s="6"/>
      <c r="AM4971" s="6"/>
      <c r="AN4971" s="6"/>
      <c r="AO4971" s="6"/>
      <c r="AP4971" s="6"/>
      <c r="AQ4971" s="6"/>
      <c r="AR4971" s="6"/>
    </row>
    <row r="4972">
      <c r="A4972" s="6"/>
      <c r="B4972" s="6"/>
      <c r="C4972" s="6"/>
      <c r="D4972" s="6"/>
      <c r="E4972" s="6"/>
      <c r="F4972" s="6" t="s">
        <v>96</v>
      </c>
      <c r="G4972" s="6"/>
      <c r="H4972" s="6" t="b">
        <v>0</v>
      </c>
      <c r="I4972" s="6" t="b">
        <v>0</v>
      </c>
      <c r="J4972" s="6" t="b">
        <v>0</v>
      </c>
      <c r="K4972" s="106"/>
      <c r="L4972" s="43"/>
      <c r="M4972" s="24"/>
      <c r="N4972" s="6"/>
      <c r="O4972" s="6" t="b">
        <v>0</v>
      </c>
      <c r="P4972" s="6"/>
      <c r="Q4972" s="6"/>
      <c r="R4972" s="6"/>
      <c r="S4972" s="6"/>
      <c r="T4972" s="6"/>
      <c r="U4972" s="6"/>
      <c r="V4972" s="6"/>
      <c r="W4972" s="6"/>
      <c r="X4972" s="6"/>
      <c r="Y4972" s="6"/>
      <c r="Z4972" s="43"/>
      <c r="AA4972" s="43"/>
      <c r="AB4972" s="43" t="s">
        <v>339</v>
      </c>
      <c r="AC4972" s="6" t="s">
        <v>339</v>
      </c>
      <c r="AD4972" s="6"/>
      <c r="AE4972" s="6"/>
      <c r="AF4972" s="6"/>
      <c r="AG4972" s="6"/>
      <c r="AH4972" s="6"/>
      <c r="AI4972" s="6"/>
      <c r="AJ4972" s="6"/>
      <c r="AK4972" s="6"/>
      <c r="AL4972" s="6"/>
      <c r="AM4972" s="6"/>
      <c r="AN4972" s="6"/>
      <c r="AO4972" s="6"/>
      <c r="AP4972" s="6"/>
      <c r="AQ4972" s="6"/>
      <c r="AR4972" s="6"/>
    </row>
    <row r="4973">
      <c r="A4973" s="6"/>
      <c r="B4973" s="6"/>
      <c r="C4973" s="6"/>
      <c r="D4973" s="6"/>
      <c r="E4973" s="6"/>
      <c r="F4973" s="6" t="s">
        <v>96</v>
      </c>
      <c r="G4973" s="6"/>
      <c r="H4973" s="6" t="b">
        <v>0</v>
      </c>
      <c r="I4973" s="6" t="b">
        <v>0</v>
      </c>
      <c r="J4973" s="6" t="b">
        <v>0</v>
      </c>
      <c r="K4973" s="106"/>
      <c r="L4973" s="43"/>
      <c r="M4973" s="24"/>
      <c r="N4973" s="6"/>
      <c r="O4973" s="6" t="b">
        <v>0</v>
      </c>
      <c r="P4973" s="6"/>
      <c r="Q4973" s="6"/>
      <c r="R4973" s="6"/>
      <c r="S4973" s="6"/>
      <c r="T4973" s="6"/>
      <c r="U4973" s="6"/>
      <c r="V4973" s="6"/>
      <c r="W4973" s="6"/>
      <c r="X4973" s="6"/>
      <c r="Y4973" s="6"/>
      <c r="Z4973" s="43"/>
      <c r="AA4973" s="43"/>
      <c r="AB4973" s="43" t="s">
        <v>339</v>
      </c>
      <c r="AC4973" s="6" t="s">
        <v>339</v>
      </c>
      <c r="AD4973" s="6"/>
      <c r="AE4973" s="6"/>
      <c r="AF4973" s="6"/>
      <c r="AG4973" s="6"/>
      <c r="AH4973" s="6"/>
      <c r="AI4973" s="6"/>
      <c r="AJ4973" s="6"/>
      <c r="AK4973" s="6"/>
      <c r="AL4973" s="6"/>
      <c r="AM4973" s="6"/>
      <c r="AN4973" s="6"/>
      <c r="AO4973" s="6"/>
      <c r="AP4973" s="6"/>
      <c r="AQ4973" s="6"/>
      <c r="AR4973" s="6"/>
    </row>
    <row r="4974">
      <c r="A4974" s="6"/>
      <c r="B4974" s="6"/>
      <c r="C4974" s="6"/>
      <c r="D4974" s="6"/>
      <c r="E4974" s="6"/>
      <c r="F4974" s="6" t="s">
        <v>96</v>
      </c>
      <c r="G4974" s="6"/>
      <c r="H4974" s="6" t="b">
        <v>0</v>
      </c>
      <c r="I4974" s="6" t="b">
        <v>0</v>
      </c>
      <c r="J4974" s="6" t="b">
        <v>0</v>
      </c>
      <c r="K4974" s="106"/>
      <c r="L4974" s="43"/>
      <c r="M4974" s="24"/>
      <c r="N4974" s="6"/>
      <c r="O4974" s="6" t="b">
        <v>0</v>
      </c>
      <c r="P4974" s="6"/>
      <c r="Q4974" s="6"/>
      <c r="R4974" s="6"/>
      <c r="S4974" s="6"/>
      <c r="T4974" s="6"/>
      <c r="U4974" s="6"/>
      <c r="V4974" s="6"/>
      <c r="W4974" s="6"/>
      <c r="X4974" s="6"/>
      <c r="Y4974" s="6"/>
      <c r="Z4974" s="43"/>
      <c r="AA4974" s="43"/>
      <c r="AB4974" s="43" t="s">
        <v>339</v>
      </c>
      <c r="AC4974" s="6" t="s">
        <v>339</v>
      </c>
      <c r="AD4974" s="6"/>
      <c r="AE4974" s="6"/>
      <c r="AF4974" s="6"/>
      <c r="AG4974" s="6"/>
      <c r="AH4974" s="6"/>
      <c r="AI4974" s="6"/>
      <c r="AJ4974" s="6"/>
      <c r="AK4974" s="6"/>
      <c r="AL4974" s="6"/>
      <c r="AM4974" s="6"/>
      <c r="AN4974" s="6"/>
      <c r="AO4974" s="6"/>
      <c r="AP4974" s="6"/>
      <c r="AQ4974" s="6"/>
      <c r="AR4974" s="6"/>
    </row>
    <row r="4975">
      <c r="A4975" s="6"/>
      <c r="B4975" s="6"/>
      <c r="C4975" s="6"/>
      <c r="D4975" s="6"/>
      <c r="E4975" s="6"/>
      <c r="F4975" s="6" t="s">
        <v>96</v>
      </c>
      <c r="G4975" s="6"/>
      <c r="H4975" s="6" t="b">
        <v>0</v>
      </c>
      <c r="I4975" s="6" t="b">
        <v>0</v>
      </c>
      <c r="J4975" s="6" t="b">
        <v>0</v>
      </c>
      <c r="K4975" s="106"/>
      <c r="L4975" s="43"/>
      <c r="M4975" s="24"/>
      <c r="N4975" s="6"/>
      <c r="O4975" s="6" t="b">
        <v>0</v>
      </c>
      <c r="P4975" s="6"/>
      <c r="Q4975" s="6"/>
      <c r="R4975" s="6"/>
      <c r="S4975" s="6"/>
      <c r="T4975" s="6"/>
      <c r="U4975" s="6"/>
      <c r="V4975" s="6"/>
      <c r="W4975" s="6"/>
      <c r="X4975" s="6"/>
      <c r="Y4975" s="6"/>
      <c r="Z4975" s="43"/>
      <c r="AA4975" s="43"/>
      <c r="AB4975" s="43" t="s">
        <v>339</v>
      </c>
      <c r="AC4975" s="6" t="s">
        <v>339</v>
      </c>
      <c r="AD4975" s="6"/>
      <c r="AE4975" s="6"/>
      <c r="AF4975" s="6"/>
      <c r="AG4975" s="6"/>
      <c r="AH4975" s="6"/>
      <c r="AI4975" s="6"/>
      <c r="AJ4975" s="6"/>
      <c r="AK4975" s="6"/>
      <c r="AL4975" s="6"/>
      <c r="AM4975" s="6"/>
      <c r="AN4975" s="6"/>
      <c r="AO4975" s="6"/>
      <c r="AP4975" s="6"/>
      <c r="AQ4975" s="6"/>
      <c r="AR4975" s="6"/>
    </row>
    <row r="4976">
      <c r="A4976" s="6"/>
      <c r="B4976" s="6"/>
      <c r="C4976" s="6"/>
      <c r="D4976" s="6"/>
      <c r="E4976" s="6"/>
      <c r="F4976" s="6" t="s">
        <v>96</v>
      </c>
      <c r="G4976" s="6"/>
      <c r="H4976" s="6" t="b">
        <v>0</v>
      </c>
      <c r="I4976" s="6" t="b">
        <v>0</v>
      </c>
      <c r="J4976" s="6" t="b">
        <v>0</v>
      </c>
      <c r="K4976" s="106"/>
      <c r="L4976" s="43"/>
      <c r="M4976" s="24"/>
      <c r="N4976" s="6"/>
      <c r="O4976" s="6" t="b">
        <v>0</v>
      </c>
      <c r="P4976" s="6"/>
      <c r="Q4976" s="6"/>
      <c r="R4976" s="6"/>
      <c r="S4976" s="6"/>
      <c r="T4976" s="6"/>
      <c r="U4976" s="6"/>
      <c r="V4976" s="6"/>
      <c r="W4976" s="6"/>
      <c r="X4976" s="6"/>
      <c r="Y4976" s="6"/>
      <c r="Z4976" s="43"/>
      <c r="AA4976" s="43"/>
      <c r="AB4976" s="43" t="s">
        <v>339</v>
      </c>
      <c r="AC4976" s="6" t="s">
        <v>339</v>
      </c>
      <c r="AD4976" s="6"/>
      <c r="AE4976" s="6"/>
      <c r="AF4976" s="6"/>
      <c r="AG4976" s="6"/>
      <c r="AH4976" s="6"/>
      <c r="AI4976" s="6"/>
      <c r="AJ4976" s="6"/>
      <c r="AK4976" s="6"/>
      <c r="AL4976" s="6"/>
      <c r="AM4976" s="6"/>
      <c r="AN4976" s="6"/>
      <c r="AO4976" s="6"/>
      <c r="AP4976" s="6"/>
      <c r="AQ4976" s="6"/>
      <c r="AR4976" s="6"/>
    </row>
    <row r="4977">
      <c r="A4977" s="6"/>
      <c r="B4977" s="6"/>
      <c r="C4977" s="6"/>
      <c r="D4977" s="6"/>
      <c r="E4977" s="6"/>
      <c r="F4977" s="6" t="s">
        <v>96</v>
      </c>
      <c r="G4977" s="6"/>
      <c r="H4977" s="6" t="b">
        <v>0</v>
      </c>
      <c r="I4977" s="6" t="b">
        <v>0</v>
      </c>
      <c r="J4977" s="6" t="b">
        <v>0</v>
      </c>
      <c r="K4977" s="106"/>
      <c r="L4977" s="43"/>
      <c r="M4977" s="24"/>
      <c r="N4977" s="6"/>
      <c r="O4977" s="6" t="b">
        <v>0</v>
      </c>
      <c r="P4977" s="6"/>
      <c r="Q4977" s="6"/>
      <c r="R4977" s="6"/>
      <c r="S4977" s="6"/>
      <c r="T4977" s="6"/>
      <c r="U4977" s="6"/>
      <c r="V4977" s="6"/>
      <c r="W4977" s="6"/>
      <c r="X4977" s="6"/>
      <c r="Y4977" s="6"/>
      <c r="Z4977" s="43"/>
      <c r="AA4977" s="43"/>
      <c r="AB4977" s="43" t="s">
        <v>339</v>
      </c>
      <c r="AC4977" s="6" t="s">
        <v>339</v>
      </c>
      <c r="AD4977" s="6"/>
      <c r="AE4977" s="6"/>
      <c r="AF4977" s="6"/>
      <c r="AG4977" s="6"/>
      <c r="AH4977" s="6"/>
      <c r="AI4977" s="6"/>
      <c r="AJ4977" s="6"/>
      <c r="AK4977" s="6"/>
      <c r="AL4977" s="6"/>
      <c r="AM4977" s="6"/>
      <c r="AN4977" s="6"/>
      <c r="AO4977" s="6"/>
      <c r="AP4977" s="6"/>
      <c r="AQ4977" s="6"/>
      <c r="AR4977" s="6"/>
    </row>
    <row r="4978">
      <c r="A4978" s="6"/>
      <c r="B4978" s="6"/>
      <c r="C4978" s="6"/>
      <c r="D4978" s="6"/>
      <c r="E4978" s="6"/>
      <c r="F4978" s="6" t="s">
        <v>96</v>
      </c>
      <c r="G4978" s="6"/>
      <c r="H4978" s="6" t="b">
        <v>0</v>
      </c>
      <c r="I4978" s="6" t="b">
        <v>0</v>
      </c>
      <c r="J4978" s="6" t="b">
        <v>0</v>
      </c>
      <c r="K4978" s="106"/>
      <c r="L4978" s="43"/>
      <c r="M4978" s="24"/>
      <c r="N4978" s="6"/>
      <c r="O4978" s="6" t="b">
        <v>0</v>
      </c>
      <c r="P4978" s="6"/>
      <c r="Q4978" s="6"/>
      <c r="R4978" s="6"/>
      <c r="S4978" s="6"/>
      <c r="T4978" s="6"/>
      <c r="U4978" s="6"/>
      <c r="V4978" s="6"/>
      <c r="W4978" s="6"/>
      <c r="X4978" s="6"/>
      <c r="Y4978" s="6"/>
      <c r="Z4978" s="43"/>
      <c r="AA4978" s="43"/>
      <c r="AB4978" s="43" t="s">
        <v>339</v>
      </c>
      <c r="AC4978" s="6" t="s">
        <v>339</v>
      </c>
      <c r="AD4978" s="6"/>
      <c r="AE4978" s="6"/>
      <c r="AF4978" s="6"/>
      <c r="AG4978" s="6"/>
      <c r="AH4978" s="6"/>
      <c r="AI4978" s="6"/>
      <c r="AJ4978" s="6"/>
      <c r="AK4978" s="6"/>
      <c r="AL4978" s="6"/>
      <c r="AM4978" s="6"/>
      <c r="AN4978" s="6"/>
      <c r="AO4978" s="6"/>
      <c r="AP4978" s="6"/>
      <c r="AQ4978" s="6"/>
      <c r="AR4978" s="6"/>
    </row>
    <row r="4979">
      <c r="A4979" s="6"/>
      <c r="B4979" s="6"/>
      <c r="C4979" s="6"/>
      <c r="D4979" s="6"/>
      <c r="E4979" s="6"/>
      <c r="F4979" s="6" t="s">
        <v>96</v>
      </c>
      <c r="G4979" s="6"/>
      <c r="H4979" s="6" t="b">
        <v>0</v>
      </c>
      <c r="I4979" s="6" t="b">
        <v>0</v>
      </c>
      <c r="J4979" s="6" t="b">
        <v>0</v>
      </c>
      <c r="K4979" s="106"/>
      <c r="L4979" s="43"/>
      <c r="M4979" s="24"/>
      <c r="N4979" s="6"/>
      <c r="O4979" s="6" t="b">
        <v>0</v>
      </c>
      <c r="P4979" s="6"/>
      <c r="Q4979" s="6"/>
      <c r="R4979" s="6"/>
      <c r="S4979" s="6"/>
      <c r="T4979" s="6"/>
      <c r="U4979" s="6"/>
      <c r="V4979" s="6"/>
      <c r="W4979" s="6"/>
      <c r="X4979" s="6"/>
      <c r="Y4979" s="6"/>
      <c r="Z4979" s="43"/>
      <c r="AA4979" s="43"/>
      <c r="AB4979" s="43" t="s">
        <v>339</v>
      </c>
      <c r="AC4979" s="6" t="s">
        <v>339</v>
      </c>
      <c r="AD4979" s="6"/>
      <c r="AE4979" s="6"/>
      <c r="AF4979" s="6"/>
      <c r="AG4979" s="6"/>
      <c r="AH4979" s="6"/>
      <c r="AI4979" s="6"/>
      <c r="AJ4979" s="6"/>
      <c r="AK4979" s="6"/>
      <c r="AL4979" s="6"/>
      <c r="AM4979" s="6"/>
      <c r="AN4979" s="6"/>
      <c r="AO4979" s="6"/>
      <c r="AP4979" s="6"/>
      <c r="AQ4979" s="6"/>
      <c r="AR4979" s="6"/>
    </row>
    <row r="4980">
      <c r="A4980" s="6"/>
      <c r="B4980" s="6"/>
      <c r="C4980" s="6"/>
      <c r="D4980" s="6"/>
      <c r="E4980" s="6"/>
      <c r="F4980" s="6" t="s">
        <v>96</v>
      </c>
      <c r="G4980" s="6"/>
      <c r="H4980" s="6" t="b">
        <v>0</v>
      </c>
      <c r="I4980" s="6" t="b">
        <v>0</v>
      </c>
      <c r="J4980" s="6" t="b">
        <v>0</v>
      </c>
      <c r="K4980" s="106"/>
      <c r="L4980" s="43"/>
      <c r="M4980" s="24"/>
      <c r="N4980" s="6"/>
      <c r="O4980" s="6" t="b">
        <v>0</v>
      </c>
      <c r="P4980" s="6"/>
      <c r="Q4980" s="6"/>
      <c r="R4980" s="6"/>
      <c r="S4980" s="6"/>
      <c r="T4980" s="6"/>
      <c r="U4980" s="6"/>
      <c r="V4980" s="6"/>
      <c r="W4980" s="6"/>
      <c r="X4980" s="6"/>
      <c r="Y4980" s="6"/>
      <c r="Z4980" s="43"/>
      <c r="AA4980" s="43"/>
      <c r="AB4980" s="43" t="s">
        <v>339</v>
      </c>
      <c r="AC4980" s="6" t="s">
        <v>339</v>
      </c>
      <c r="AD4980" s="6"/>
      <c r="AE4980" s="6"/>
      <c r="AF4980" s="6"/>
      <c r="AG4980" s="6"/>
      <c r="AH4980" s="6"/>
      <c r="AI4980" s="6"/>
      <c r="AJ4980" s="6"/>
      <c r="AK4980" s="6"/>
      <c r="AL4980" s="6"/>
      <c r="AM4980" s="6"/>
      <c r="AN4980" s="6"/>
      <c r="AO4980" s="6"/>
      <c r="AP4980" s="6"/>
      <c r="AQ4980" s="6"/>
      <c r="AR4980" s="6"/>
    </row>
    <row r="4981">
      <c r="A4981" s="6"/>
      <c r="B4981" s="6"/>
      <c r="C4981" s="6"/>
      <c r="D4981" s="6"/>
      <c r="E4981" s="6"/>
      <c r="F4981" s="6" t="s">
        <v>96</v>
      </c>
      <c r="G4981" s="6"/>
      <c r="H4981" s="6" t="b">
        <v>0</v>
      </c>
      <c r="I4981" s="6" t="b">
        <v>0</v>
      </c>
      <c r="J4981" s="6" t="b">
        <v>0</v>
      </c>
      <c r="K4981" s="106"/>
      <c r="L4981" s="43"/>
      <c r="M4981" s="24"/>
      <c r="N4981" s="6"/>
      <c r="O4981" s="6" t="b">
        <v>0</v>
      </c>
      <c r="P4981" s="6"/>
      <c r="Q4981" s="6"/>
      <c r="R4981" s="6"/>
      <c r="S4981" s="6"/>
      <c r="T4981" s="6"/>
      <c r="U4981" s="6"/>
      <c r="V4981" s="6"/>
      <c r="W4981" s="6"/>
      <c r="X4981" s="6"/>
      <c r="Y4981" s="6"/>
      <c r="Z4981" s="43"/>
      <c r="AA4981" s="43"/>
      <c r="AB4981" s="43" t="s">
        <v>339</v>
      </c>
      <c r="AC4981" s="6" t="s">
        <v>339</v>
      </c>
      <c r="AD4981" s="6"/>
      <c r="AE4981" s="6"/>
      <c r="AF4981" s="6"/>
      <c r="AG4981" s="6"/>
      <c r="AH4981" s="6"/>
      <c r="AI4981" s="6"/>
      <c r="AJ4981" s="6"/>
      <c r="AK4981" s="6"/>
      <c r="AL4981" s="6"/>
      <c r="AM4981" s="6"/>
      <c r="AN4981" s="6"/>
      <c r="AO4981" s="6"/>
      <c r="AP4981" s="6"/>
      <c r="AQ4981" s="6"/>
      <c r="AR4981" s="6"/>
    </row>
    <row r="4982">
      <c r="A4982" s="6"/>
      <c r="B4982" s="6"/>
      <c r="C4982" s="6"/>
      <c r="D4982" s="6"/>
      <c r="E4982" s="6"/>
      <c r="F4982" s="6" t="s">
        <v>96</v>
      </c>
      <c r="G4982" s="6"/>
      <c r="H4982" s="6" t="b">
        <v>0</v>
      </c>
      <c r="I4982" s="6" t="b">
        <v>0</v>
      </c>
      <c r="J4982" s="6" t="b">
        <v>0</v>
      </c>
      <c r="K4982" s="106"/>
      <c r="L4982" s="43"/>
      <c r="M4982" s="24"/>
      <c r="N4982" s="6"/>
      <c r="O4982" s="6" t="b">
        <v>0</v>
      </c>
      <c r="P4982" s="6"/>
      <c r="Q4982" s="6"/>
      <c r="R4982" s="6"/>
      <c r="S4982" s="6"/>
      <c r="T4982" s="6"/>
      <c r="U4982" s="6"/>
      <c r="V4982" s="6"/>
      <c r="W4982" s="6"/>
      <c r="X4982" s="6"/>
      <c r="Y4982" s="6"/>
      <c r="Z4982" s="43"/>
      <c r="AA4982" s="43"/>
      <c r="AB4982" s="43" t="s">
        <v>339</v>
      </c>
      <c r="AC4982" s="6" t="s">
        <v>339</v>
      </c>
      <c r="AD4982" s="6"/>
      <c r="AE4982" s="6"/>
      <c r="AF4982" s="6"/>
      <c r="AG4982" s="6"/>
      <c r="AH4982" s="6"/>
      <c r="AI4982" s="6"/>
      <c r="AJ4982" s="6"/>
      <c r="AK4982" s="6"/>
      <c r="AL4982" s="6"/>
      <c r="AM4982" s="6"/>
      <c r="AN4982" s="6"/>
      <c r="AO4982" s="6"/>
      <c r="AP4982" s="6"/>
      <c r="AQ4982" s="6"/>
      <c r="AR4982" s="6"/>
    </row>
    <row r="4983">
      <c r="A4983" s="6"/>
      <c r="B4983" s="6"/>
      <c r="C4983" s="6"/>
      <c r="D4983" s="6"/>
      <c r="E4983" s="6"/>
      <c r="F4983" s="6" t="s">
        <v>96</v>
      </c>
      <c r="G4983" s="6"/>
      <c r="H4983" s="6" t="b">
        <v>0</v>
      </c>
      <c r="I4983" s="6" t="b">
        <v>0</v>
      </c>
      <c r="J4983" s="6" t="b">
        <v>0</v>
      </c>
      <c r="K4983" s="106"/>
      <c r="L4983" s="43"/>
      <c r="M4983" s="24"/>
      <c r="N4983" s="6"/>
      <c r="O4983" s="6" t="b">
        <v>0</v>
      </c>
      <c r="P4983" s="6"/>
      <c r="Q4983" s="6"/>
      <c r="R4983" s="6"/>
      <c r="S4983" s="6"/>
      <c r="T4983" s="6"/>
      <c r="U4983" s="6"/>
      <c r="V4983" s="6"/>
      <c r="W4983" s="6"/>
      <c r="X4983" s="6"/>
      <c r="Y4983" s="6"/>
      <c r="Z4983" s="43"/>
      <c r="AA4983" s="43"/>
      <c r="AB4983" s="43" t="s">
        <v>339</v>
      </c>
      <c r="AC4983" s="6" t="s">
        <v>339</v>
      </c>
      <c r="AD4983" s="6"/>
      <c r="AE4983" s="6"/>
      <c r="AF4983" s="6"/>
      <c r="AG4983" s="6"/>
      <c r="AH4983" s="6"/>
      <c r="AI4983" s="6"/>
      <c r="AJ4983" s="6"/>
      <c r="AK4983" s="6"/>
      <c r="AL4983" s="6"/>
      <c r="AM4983" s="6"/>
      <c r="AN4983" s="6"/>
      <c r="AO4983" s="6"/>
      <c r="AP4983" s="6"/>
      <c r="AQ4983" s="6"/>
      <c r="AR4983" s="6"/>
    </row>
    <row r="4984">
      <c r="A4984" s="6"/>
      <c r="B4984" s="6"/>
      <c r="C4984" s="6"/>
      <c r="D4984" s="6"/>
      <c r="E4984" s="6"/>
      <c r="F4984" s="6" t="s">
        <v>96</v>
      </c>
      <c r="G4984" s="6"/>
      <c r="H4984" s="6" t="b">
        <v>0</v>
      </c>
      <c r="I4984" s="6" t="b">
        <v>0</v>
      </c>
      <c r="J4984" s="6" t="b">
        <v>0</v>
      </c>
      <c r="K4984" s="106"/>
      <c r="L4984" s="43"/>
      <c r="M4984" s="24"/>
      <c r="N4984" s="6"/>
      <c r="O4984" s="6" t="b">
        <v>0</v>
      </c>
      <c r="P4984" s="6"/>
      <c r="Q4984" s="6"/>
      <c r="R4984" s="6"/>
      <c r="S4984" s="6"/>
      <c r="T4984" s="6"/>
      <c r="U4984" s="6"/>
      <c r="V4984" s="6"/>
      <c r="W4984" s="6"/>
      <c r="X4984" s="6"/>
      <c r="Y4984" s="6"/>
      <c r="Z4984" s="43"/>
      <c r="AA4984" s="43"/>
      <c r="AB4984" s="43" t="s">
        <v>339</v>
      </c>
      <c r="AC4984" s="6" t="s">
        <v>339</v>
      </c>
      <c r="AD4984" s="6"/>
      <c r="AE4984" s="6"/>
      <c r="AF4984" s="6"/>
      <c r="AG4984" s="6"/>
      <c r="AH4984" s="6"/>
      <c r="AI4984" s="6"/>
      <c r="AJ4984" s="6"/>
      <c r="AK4984" s="6"/>
      <c r="AL4984" s="6"/>
      <c r="AM4984" s="6"/>
      <c r="AN4984" s="6"/>
      <c r="AO4984" s="6"/>
      <c r="AP4984" s="6"/>
      <c r="AQ4984" s="6"/>
      <c r="AR4984" s="6"/>
    </row>
    <row r="4985">
      <c r="A4985" s="6"/>
      <c r="B4985" s="6"/>
      <c r="C4985" s="6"/>
      <c r="D4985" s="6"/>
      <c r="E4985" s="6"/>
      <c r="F4985" s="6" t="s">
        <v>96</v>
      </c>
      <c r="G4985" s="6"/>
      <c r="H4985" s="6" t="b">
        <v>0</v>
      </c>
      <c r="I4985" s="6" t="b">
        <v>0</v>
      </c>
      <c r="J4985" s="6" t="b">
        <v>0</v>
      </c>
      <c r="K4985" s="106"/>
      <c r="L4985" s="43"/>
      <c r="M4985" s="24"/>
      <c r="N4985" s="6"/>
      <c r="O4985" s="6" t="b">
        <v>0</v>
      </c>
      <c r="P4985" s="6"/>
      <c r="Q4985" s="6"/>
      <c r="R4985" s="6"/>
      <c r="S4985" s="6"/>
      <c r="T4985" s="6"/>
      <c r="U4985" s="6"/>
      <c r="V4985" s="6"/>
      <c r="W4985" s="6"/>
      <c r="X4985" s="6"/>
      <c r="Y4985" s="6"/>
      <c r="Z4985" s="43"/>
      <c r="AA4985" s="43"/>
      <c r="AB4985" s="43" t="s">
        <v>339</v>
      </c>
      <c r="AC4985" s="6" t="s">
        <v>339</v>
      </c>
      <c r="AD4985" s="6"/>
      <c r="AE4985" s="6"/>
      <c r="AF4985" s="6"/>
      <c r="AG4985" s="6"/>
      <c r="AH4985" s="6"/>
      <c r="AI4985" s="6"/>
      <c r="AJ4985" s="6"/>
      <c r="AK4985" s="6"/>
      <c r="AL4985" s="6"/>
      <c r="AM4985" s="6"/>
      <c r="AN4985" s="6"/>
      <c r="AO4985" s="6"/>
      <c r="AP4985" s="6"/>
      <c r="AQ4985" s="6"/>
      <c r="AR4985" s="6"/>
    </row>
    <row r="4986">
      <c r="A4986" s="6"/>
      <c r="B4986" s="6"/>
      <c r="C4986" s="6"/>
      <c r="D4986" s="6"/>
      <c r="E4986" s="6"/>
      <c r="F4986" s="6" t="s">
        <v>96</v>
      </c>
      <c r="G4986" s="6"/>
      <c r="H4986" s="6" t="b">
        <v>0</v>
      </c>
      <c r="I4986" s="6" t="b">
        <v>0</v>
      </c>
      <c r="J4986" s="6" t="b">
        <v>0</v>
      </c>
      <c r="K4986" s="106"/>
      <c r="L4986" s="43"/>
      <c r="M4986" s="24"/>
      <c r="N4986" s="6"/>
      <c r="O4986" s="6" t="b">
        <v>0</v>
      </c>
      <c r="P4986" s="6"/>
      <c r="Q4986" s="6"/>
      <c r="R4986" s="6"/>
      <c r="S4986" s="6"/>
      <c r="T4986" s="6"/>
      <c r="U4986" s="6"/>
      <c r="V4986" s="6"/>
      <c r="W4986" s="6"/>
      <c r="X4986" s="6"/>
      <c r="Y4986" s="6"/>
      <c r="Z4986" s="43"/>
      <c r="AA4986" s="43"/>
      <c r="AB4986" s="43" t="s">
        <v>339</v>
      </c>
      <c r="AC4986" s="6" t="s">
        <v>339</v>
      </c>
      <c r="AD4986" s="6"/>
      <c r="AE4986" s="6"/>
      <c r="AF4986" s="6"/>
      <c r="AG4986" s="6"/>
      <c r="AH4986" s="6"/>
      <c r="AI4986" s="6"/>
      <c r="AJ4986" s="6"/>
      <c r="AK4986" s="6"/>
      <c r="AL4986" s="6"/>
      <c r="AM4986" s="6"/>
      <c r="AN4986" s="6"/>
      <c r="AO4986" s="6"/>
      <c r="AP4986" s="6"/>
      <c r="AQ4986" s="6"/>
      <c r="AR4986" s="6"/>
    </row>
    <row r="4987">
      <c r="A4987" s="6"/>
      <c r="B4987" s="6"/>
      <c r="C4987" s="6"/>
      <c r="D4987" s="6"/>
      <c r="E4987" s="6"/>
      <c r="F4987" s="6" t="s">
        <v>96</v>
      </c>
      <c r="G4987" s="6"/>
      <c r="H4987" s="6" t="b">
        <v>0</v>
      </c>
      <c r="I4987" s="6" t="b">
        <v>0</v>
      </c>
      <c r="J4987" s="6" t="b">
        <v>0</v>
      </c>
      <c r="K4987" s="106"/>
      <c r="L4987" s="43"/>
      <c r="M4987" s="24"/>
      <c r="N4987" s="6"/>
      <c r="O4987" s="6" t="b">
        <v>0</v>
      </c>
      <c r="P4987" s="6"/>
      <c r="Q4987" s="6"/>
      <c r="R4987" s="6"/>
      <c r="S4987" s="6"/>
      <c r="T4987" s="6"/>
      <c r="U4987" s="6"/>
      <c r="V4987" s="6"/>
      <c r="W4987" s="6"/>
      <c r="X4987" s="6"/>
      <c r="Y4987" s="6"/>
      <c r="Z4987" s="43"/>
      <c r="AA4987" s="43"/>
      <c r="AB4987" s="43" t="s">
        <v>339</v>
      </c>
      <c r="AC4987" s="6" t="s">
        <v>339</v>
      </c>
      <c r="AD4987" s="6"/>
      <c r="AE4987" s="6"/>
      <c r="AF4987" s="6"/>
      <c r="AG4987" s="6"/>
      <c r="AH4987" s="6"/>
      <c r="AI4987" s="6"/>
      <c r="AJ4987" s="6"/>
      <c r="AK4987" s="6"/>
      <c r="AL4987" s="6"/>
      <c r="AM4987" s="6"/>
      <c r="AN4987" s="6"/>
      <c r="AO4987" s="6"/>
      <c r="AP4987" s="6"/>
      <c r="AQ4987" s="6"/>
      <c r="AR4987" s="6"/>
    </row>
    <row r="4988">
      <c r="A4988" s="6"/>
      <c r="B4988" s="6"/>
      <c r="C4988" s="6"/>
      <c r="D4988" s="6"/>
      <c r="E4988" s="6"/>
      <c r="F4988" s="6" t="s">
        <v>96</v>
      </c>
      <c r="G4988" s="6"/>
      <c r="H4988" s="6" t="b">
        <v>0</v>
      </c>
      <c r="I4988" s="6" t="b">
        <v>0</v>
      </c>
      <c r="J4988" s="6" t="b">
        <v>0</v>
      </c>
      <c r="K4988" s="106"/>
      <c r="L4988" s="43"/>
      <c r="M4988" s="24"/>
      <c r="N4988" s="6"/>
      <c r="O4988" s="6" t="b">
        <v>0</v>
      </c>
      <c r="P4988" s="6"/>
      <c r="Q4988" s="6"/>
      <c r="R4988" s="6"/>
      <c r="S4988" s="6"/>
      <c r="T4988" s="6"/>
      <c r="U4988" s="6"/>
      <c r="V4988" s="6"/>
      <c r="W4988" s="6"/>
      <c r="X4988" s="6"/>
      <c r="Y4988" s="6"/>
      <c r="Z4988" s="43"/>
      <c r="AA4988" s="43"/>
      <c r="AB4988" s="43" t="s">
        <v>339</v>
      </c>
      <c r="AC4988" s="6" t="s">
        <v>339</v>
      </c>
      <c r="AD4988" s="6"/>
      <c r="AE4988" s="6"/>
      <c r="AF4988" s="6"/>
      <c r="AG4988" s="6"/>
      <c r="AH4988" s="6"/>
      <c r="AI4988" s="6"/>
      <c r="AJ4988" s="6"/>
      <c r="AK4988" s="6"/>
      <c r="AL4988" s="6"/>
      <c r="AM4988" s="6"/>
      <c r="AN4988" s="6"/>
      <c r="AO4988" s="6"/>
      <c r="AP4988" s="6"/>
      <c r="AQ4988" s="6"/>
      <c r="AR4988" s="6"/>
    </row>
    <row r="4989">
      <c r="A4989" s="6"/>
      <c r="B4989" s="6"/>
      <c r="C4989" s="6"/>
      <c r="D4989" s="6"/>
      <c r="E4989" s="6"/>
      <c r="F4989" s="6" t="s">
        <v>96</v>
      </c>
      <c r="G4989" s="6"/>
      <c r="H4989" s="6" t="b">
        <v>0</v>
      </c>
      <c r="I4989" s="6" t="b">
        <v>0</v>
      </c>
      <c r="J4989" s="6" t="b">
        <v>0</v>
      </c>
      <c r="K4989" s="106"/>
      <c r="L4989" s="43"/>
      <c r="M4989" s="24"/>
      <c r="N4989" s="6"/>
      <c r="O4989" s="6" t="b">
        <v>0</v>
      </c>
      <c r="P4989" s="6"/>
      <c r="Q4989" s="6"/>
      <c r="R4989" s="6"/>
      <c r="S4989" s="6"/>
      <c r="T4989" s="6"/>
      <c r="U4989" s="6"/>
      <c r="V4989" s="6"/>
      <c r="W4989" s="6"/>
      <c r="X4989" s="6"/>
      <c r="Y4989" s="6"/>
      <c r="Z4989" s="43"/>
      <c r="AA4989" s="43"/>
      <c r="AB4989" s="43" t="s">
        <v>339</v>
      </c>
      <c r="AC4989" s="6" t="s">
        <v>339</v>
      </c>
      <c r="AD4989" s="6"/>
      <c r="AE4989" s="6"/>
      <c r="AF4989" s="6"/>
      <c r="AG4989" s="6"/>
      <c r="AH4989" s="6"/>
      <c r="AI4989" s="6"/>
      <c r="AJ4989" s="6"/>
      <c r="AK4989" s="6"/>
      <c r="AL4989" s="6"/>
      <c r="AM4989" s="6"/>
      <c r="AN4989" s="6"/>
      <c r="AO4989" s="6"/>
      <c r="AP4989" s="6"/>
      <c r="AQ4989" s="6"/>
      <c r="AR4989" s="6"/>
    </row>
    <row r="4990">
      <c r="A4990" s="6"/>
      <c r="B4990" s="6"/>
      <c r="C4990" s="6"/>
      <c r="D4990" s="6"/>
      <c r="E4990" s="6"/>
      <c r="F4990" s="6" t="s">
        <v>96</v>
      </c>
      <c r="G4990" s="6"/>
      <c r="H4990" s="6" t="b">
        <v>0</v>
      </c>
      <c r="I4990" s="6" t="b">
        <v>0</v>
      </c>
      <c r="J4990" s="6" t="b">
        <v>0</v>
      </c>
      <c r="K4990" s="106"/>
      <c r="L4990" s="43"/>
      <c r="M4990" s="24"/>
      <c r="N4990" s="6"/>
      <c r="O4990" s="6" t="b">
        <v>0</v>
      </c>
      <c r="P4990" s="6"/>
      <c r="Q4990" s="6"/>
      <c r="R4990" s="6"/>
      <c r="S4990" s="6"/>
      <c r="T4990" s="6"/>
      <c r="U4990" s="6"/>
      <c r="V4990" s="6"/>
      <c r="W4990" s="6"/>
      <c r="X4990" s="6"/>
      <c r="Y4990" s="6"/>
      <c r="Z4990" s="43"/>
      <c r="AA4990" s="43"/>
      <c r="AB4990" s="43" t="s">
        <v>339</v>
      </c>
      <c r="AC4990" s="6" t="s">
        <v>339</v>
      </c>
      <c r="AD4990" s="6"/>
      <c r="AE4990" s="6"/>
      <c r="AF4990" s="6"/>
      <c r="AG4990" s="6"/>
      <c r="AH4990" s="6"/>
      <c r="AI4990" s="6"/>
      <c r="AJ4990" s="6"/>
      <c r="AK4990" s="6"/>
      <c r="AL4990" s="6"/>
      <c r="AM4990" s="6"/>
      <c r="AN4990" s="6"/>
      <c r="AO4990" s="6"/>
      <c r="AP4990" s="6"/>
      <c r="AQ4990" s="6"/>
      <c r="AR4990" s="6"/>
    </row>
    <row r="4991">
      <c r="A4991" s="6"/>
      <c r="B4991" s="6"/>
      <c r="C4991" s="6"/>
      <c r="D4991" s="6"/>
      <c r="E4991" s="6"/>
      <c r="F4991" s="6" t="s">
        <v>96</v>
      </c>
      <c r="G4991" s="6"/>
      <c r="H4991" s="6" t="b">
        <v>0</v>
      </c>
      <c r="I4991" s="6" t="b">
        <v>0</v>
      </c>
      <c r="J4991" s="6" t="b">
        <v>0</v>
      </c>
      <c r="K4991" s="106"/>
      <c r="L4991" s="43"/>
      <c r="M4991" s="24"/>
      <c r="N4991" s="6"/>
      <c r="O4991" s="6" t="b">
        <v>0</v>
      </c>
      <c r="P4991" s="6"/>
      <c r="Q4991" s="6"/>
      <c r="R4991" s="6"/>
      <c r="S4991" s="6"/>
      <c r="T4991" s="6"/>
      <c r="U4991" s="6"/>
      <c r="V4991" s="6"/>
      <c r="W4991" s="6"/>
      <c r="X4991" s="6"/>
      <c r="Y4991" s="6"/>
      <c r="Z4991" s="43"/>
      <c r="AA4991" s="43"/>
      <c r="AB4991" s="43" t="s">
        <v>339</v>
      </c>
      <c r="AC4991" s="6" t="s">
        <v>339</v>
      </c>
      <c r="AD4991" s="6"/>
      <c r="AE4991" s="6"/>
      <c r="AF4991" s="6"/>
      <c r="AG4991" s="6"/>
      <c r="AH4991" s="6"/>
      <c r="AI4991" s="6"/>
      <c r="AJ4991" s="6"/>
      <c r="AK4991" s="6"/>
      <c r="AL4991" s="6"/>
      <c r="AM4991" s="6"/>
      <c r="AN4991" s="6"/>
      <c r="AO4991" s="6"/>
      <c r="AP4991" s="6"/>
      <c r="AQ4991" s="6"/>
      <c r="AR4991" s="6"/>
    </row>
    <row r="4992">
      <c r="A4992" s="6"/>
      <c r="B4992" s="6"/>
      <c r="C4992" s="6"/>
      <c r="D4992" s="6"/>
      <c r="E4992" s="6"/>
      <c r="F4992" s="6" t="s">
        <v>96</v>
      </c>
      <c r="G4992" s="6"/>
      <c r="H4992" s="6" t="b">
        <v>0</v>
      </c>
      <c r="I4992" s="6" t="b">
        <v>0</v>
      </c>
      <c r="J4992" s="6" t="b">
        <v>0</v>
      </c>
      <c r="K4992" s="106"/>
      <c r="L4992" s="43"/>
      <c r="M4992" s="24"/>
      <c r="N4992" s="6"/>
      <c r="O4992" s="6" t="b">
        <v>0</v>
      </c>
      <c r="P4992" s="6"/>
      <c r="Q4992" s="6"/>
      <c r="R4992" s="6"/>
      <c r="S4992" s="6"/>
      <c r="T4992" s="6"/>
      <c r="U4992" s="6"/>
      <c r="V4992" s="6"/>
      <c r="W4992" s="6"/>
      <c r="X4992" s="6"/>
      <c r="Y4992" s="6"/>
      <c r="Z4992" s="43"/>
      <c r="AA4992" s="43"/>
      <c r="AB4992" s="43" t="s">
        <v>339</v>
      </c>
      <c r="AC4992" s="6" t="s">
        <v>339</v>
      </c>
      <c r="AD4992" s="6"/>
      <c r="AE4992" s="6"/>
      <c r="AF4992" s="6"/>
      <c r="AG4992" s="6"/>
      <c r="AH4992" s="6"/>
      <c r="AI4992" s="6"/>
      <c r="AJ4992" s="6"/>
      <c r="AK4992" s="6"/>
      <c r="AL4992" s="6"/>
      <c r="AM4992" s="6"/>
      <c r="AN4992" s="6"/>
      <c r="AO4992" s="6"/>
      <c r="AP4992" s="6"/>
      <c r="AQ4992" s="6"/>
      <c r="AR4992" s="6"/>
    </row>
    <row r="4993">
      <c r="A4993" s="6"/>
      <c r="B4993" s="6"/>
      <c r="C4993" s="6"/>
      <c r="D4993" s="6"/>
      <c r="E4993" s="6"/>
      <c r="F4993" s="6" t="s">
        <v>96</v>
      </c>
      <c r="G4993" s="6"/>
      <c r="H4993" s="6" t="b">
        <v>0</v>
      </c>
      <c r="I4993" s="6" t="b">
        <v>0</v>
      </c>
      <c r="J4993" s="6" t="b">
        <v>0</v>
      </c>
      <c r="K4993" s="106"/>
      <c r="L4993" s="43"/>
      <c r="M4993" s="24"/>
      <c r="N4993" s="6"/>
      <c r="O4993" s="6" t="b">
        <v>0</v>
      </c>
      <c r="P4993" s="6"/>
      <c r="Q4993" s="6"/>
      <c r="R4993" s="6"/>
      <c r="S4993" s="6"/>
      <c r="T4993" s="6"/>
      <c r="U4993" s="6"/>
      <c r="V4993" s="6"/>
      <c r="W4993" s="6"/>
      <c r="X4993" s="6"/>
      <c r="Y4993" s="6"/>
      <c r="Z4993" s="43"/>
      <c r="AA4993" s="43"/>
      <c r="AB4993" s="43" t="s">
        <v>339</v>
      </c>
      <c r="AC4993" s="6" t="s">
        <v>339</v>
      </c>
      <c r="AD4993" s="6"/>
      <c r="AE4993" s="6"/>
      <c r="AF4993" s="6"/>
      <c r="AG4993" s="6"/>
      <c r="AH4993" s="6"/>
      <c r="AI4993" s="6"/>
      <c r="AJ4993" s="6"/>
      <c r="AK4993" s="6"/>
      <c r="AL4993" s="6"/>
      <c r="AM4993" s="6"/>
      <c r="AN4993" s="6"/>
      <c r="AO4993" s="6"/>
      <c r="AP4993" s="6"/>
      <c r="AQ4993" s="6"/>
      <c r="AR4993" s="6"/>
    </row>
    <row r="4994">
      <c r="A4994" s="6"/>
      <c r="B4994" s="6"/>
      <c r="C4994" s="6"/>
      <c r="D4994" s="6"/>
      <c r="E4994" s="6"/>
      <c r="F4994" s="6" t="s">
        <v>96</v>
      </c>
      <c r="G4994" s="6"/>
      <c r="H4994" s="6" t="b">
        <v>0</v>
      </c>
      <c r="I4994" s="6" t="b">
        <v>0</v>
      </c>
      <c r="J4994" s="6" t="b">
        <v>0</v>
      </c>
      <c r="K4994" s="106"/>
      <c r="L4994" s="43"/>
      <c r="M4994" s="24"/>
      <c r="N4994" s="6"/>
      <c r="O4994" s="6" t="b">
        <v>0</v>
      </c>
      <c r="P4994" s="6"/>
      <c r="Q4994" s="6"/>
      <c r="R4994" s="6"/>
      <c r="S4994" s="6"/>
      <c r="T4994" s="6"/>
      <c r="U4994" s="6"/>
      <c r="V4994" s="6"/>
      <c r="W4994" s="6"/>
      <c r="X4994" s="6"/>
      <c r="Y4994" s="6"/>
      <c r="Z4994" s="43"/>
      <c r="AA4994" s="43"/>
      <c r="AB4994" s="43" t="s">
        <v>339</v>
      </c>
      <c r="AC4994" s="6" t="s">
        <v>339</v>
      </c>
      <c r="AD4994" s="6"/>
      <c r="AE4994" s="6"/>
      <c r="AF4994" s="6"/>
      <c r="AG4994" s="6"/>
      <c r="AH4994" s="6"/>
      <c r="AI4994" s="6"/>
      <c r="AJ4994" s="6"/>
      <c r="AK4994" s="6"/>
      <c r="AL4994" s="6"/>
      <c r="AM4994" s="6"/>
      <c r="AN4994" s="6"/>
      <c r="AO4994" s="6"/>
      <c r="AP4994" s="6"/>
      <c r="AQ4994" s="6"/>
      <c r="AR4994" s="6"/>
    </row>
    <row r="4995">
      <c r="A4995" s="6"/>
      <c r="B4995" s="6"/>
      <c r="C4995" s="6"/>
      <c r="D4995" s="6"/>
      <c r="E4995" s="6"/>
      <c r="F4995" s="6" t="s">
        <v>96</v>
      </c>
      <c r="G4995" s="6"/>
      <c r="H4995" s="6" t="b">
        <v>0</v>
      </c>
      <c r="I4995" s="6" t="b">
        <v>0</v>
      </c>
      <c r="J4995" s="6" t="b">
        <v>0</v>
      </c>
      <c r="K4995" s="106"/>
      <c r="L4995" s="43"/>
      <c r="M4995" s="24"/>
      <c r="N4995" s="6"/>
      <c r="O4995" s="6" t="b">
        <v>0</v>
      </c>
      <c r="P4995" s="6"/>
      <c r="Q4995" s="6"/>
      <c r="R4995" s="6"/>
      <c r="S4995" s="6"/>
      <c r="T4995" s="6"/>
      <c r="U4995" s="6"/>
      <c r="V4995" s="6"/>
      <c r="W4995" s="6"/>
      <c r="X4995" s="6"/>
      <c r="Y4995" s="6"/>
      <c r="Z4995" s="43"/>
      <c r="AA4995" s="43"/>
      <c r="AB4995" s="43" t="s">
        <v>339</v>
      </c>
      <c r="AC4995" s="6" t="s">
        <v>339</v>
      </c>
      <c r="AD4995" s="6"/>
      <c r="AE4995" s="6"/>
      <c r="AF4995" s="6"/>
      <c r="AG4995" s="6"/>
      <c r="AH4995" s="6"/>
      <c r="AI4995" s="6"/>
      <c r="AJ4995" s="6"/>
      <c r="AK4995" s="6"/>
      <c r="AL4995" s="6"/>
      <c r="AM4995" s="6"/>
      <c r="AN4995" s="6"/>
      <c r="AO4995" s="6"/>
      <c r="AP4995" s="6"/>
      <c r="AQ4995" s="6"/>
      <c r="AR4995" s="6"/>
    </row>
    <row r="4996">
      <c r="A4996" s="6"/>
      <c r="B4996" s="6"/>
      <c r="C4996" s="6"/>
      <c r="D4996" s="6"/>
      <c r="E4996" s="6"/>
      <c r="F4996" s="6" t="s">
        <v>96</v>
      </c>
      <c r="G4996" s="6"/>
      <c r="H4996" s="6" t="b">
        <v>0</v>
      </c>
      <c r="I4996" s="6" t="b">
        <v>0</v>
      </c>
      <c r="J4996" s="6" t="b">
        <v>0</v>
      </c>
      <c r="K4996" s="106"/>
      <c r="L4996" s="43"/>
      <c r="M4996" s="24"/>
      <c r="N4996" s="6"/>
      <c r="O4996" s="6" t="b">
        <v>0</v>
      </c>
      <c r="P4996" s="6"/>
      <c r="Q4996" s="6"/>
      <c r="R4996" s="6"/>
      <c r="S4996" s="6"/>
      <c r="T4996" s="6"/>
      <c r="U4996" s="6"/>
      <c r="V4996" s="6"/>
      <c r="W4996" s="6"/>
      <c r="X4996" s="6"/>
      <c r="Y4996" s="6"/>
      <c r="Z4996" s="43"/>
      <c r="AA4996" s="43"/>
      <c r="AB4996" s="43" t="s">
        <v>339</v>
      </c>
      <c r="AC4996" s="6" t="s">
        <v>339</v>
      </c>
      <c r="AD4996" s="6"/>
      <c r="AE4996" s="6"/>
      <c r="AF4996" s="6"/>
      <c r="AG4996" s="6"/>
      <c r="AH4996" s="6"/>
      <c r="AI4996" s="6"/>
      <c r="AJ4996" s="6"/>
      <c r="AK4996" s="6"/>
      <c r="AL4996" s="6"/>
      <c r="AM4996" s="6"/>
      <c r="AN4996" s="6"/>
      <c r="AO4996" s="6"/>
      <c r="AP4996" s="6"/>
      <c r="AQ4996" s="6"/>
      <c r="AR4996" s="6"/>
    </row>
    <row r="4997">
      <c r="A4997" s="6"/>
      <c r="B4997" s="6"/>
      <c r="C4997" s="6"/>
      <c r="D4997" s="6"/>
      <c r="E4997" s="6"/>
      <c r="F4997" s="6" t="s">
        <v>96</v>
      </c>
      <c r="G4997" s="6"/>
      <c r="H4997" s="6" t="b">
        <v>0</v>
      </c>
      <c r="I4997" s="6" t="b">
        <v>0</v>
      </c>
      <c r="J4997" s="6" t="b">
        <v>0</v>
      </c>
      <c r="K4997" s="106"/>
      <c r="L4997" s="43"/>
      <c r="M4997" s="24"/>
      <c r="N4997" s="6"/>
      <c r="O4997" s="6" t="b">
        <v>0</v>
      </c>
      <c r="P4997" s="6"/>
      <c r="Q4997" s="6"/>
      <c r="R4997" s="6"/>
      <c r="S4997" s="6"/>
      <c r="T4997" s="6"/>
      <c r="U4997" s="6"/>
      <c r="V4997" s="6"/>
      <c r="W4997" s="6"/>
      <c r="X4997" s="6"/>
      <c r="Y4997" s="6"/>
      <c r="Z4997" s="43"/>
      <c r="AA4997" s="43"/>
      <c r="AB4997" s="43" t="s">
        <v>339</v>
      </c>
      <c r="AC4997" s="6" t="s">
        <v>339</v>
      </c>
      <c r="AD4997" s="6"/>
      <c r="AE4997" s="6"/>
      <c r="AF4997" s="6"/>
      <c r="AG4997" s="6"/>
      <c r="AH4997" s="6"/>
      <c r="AI4997" s="6"/>
      <c r="AJ4997" s="6"/>
      <c r="AK4997" s="6"/>
      <c r="AL4997" s="6"/>
      <c r="AM4997" s="6"/>
      <c r="AN4997" s="6"/>
      <c r="AO4997" s="6"/>
      <c r="AP4997" s="6"/>
      <c r="AQ4997" s="6"/>
      <c r="AR4997" s="6"/>
    </row>
    <row r="4998">
      <c r="A4998" s="6"/>
      <c r="B4998" s="6"/>
      <c r="C4998" s="6"/>
      <c r="D4998" s="6"/>
      <c r="E4998" s="6"/>
      <c r="F4998" s="6" t="s">
        <v>96</v>
      </c>
      <c r="G4998" s="6"/>
      <c r="H4998" s="6" t="b">
        <v>0</v>
      </c>
      <c r="I4998" s="6" t="b">
        <v>0</v>
      </c>
      <c r="J4998" s="6" t="b">
        <v>0</v>
      </c>
      <c r="K4998" s="106"/>
      <c r="L4998" s="43"/>
      <c r="M4998" s="24"/>
      <c r="N4998" s="6"/>
      <c r="O4998" s="6" t="b">
        <v>0</v>
      </c>
      <c r="P4998" s="6"/>
      <c r="Q4998" s="6"/>
      <c r="R4998" s="6"/>
      <c r="S4998" s="6"/>
      <c r="T4998" s="6"/>
      <c r="U4998" s="6"/>
      <c r="V4998" s="6"/>
      <c r="W4998" s="6"/>
      <c r="X4998" s="6"/>
      <c r="Y4998" s="6"/>
      <c r="Z4998" s="43"/>
      <c r="AA4998" s="43"/>
      <c r="AB4998" s="43" t="s">
        <v>339</v>
      </c>
      <c r="AC4998" s="6" t="s">
        <v>339</v>
      </c>
      <c r="AD4998" s="6"/>
      <c r="AE4998" s="6"/>
      <c r="AF4998" s="6"/>
      <c r="AG4998" s="6"/>
      <c r="AH4998" s="6"/>
      <c r="AI4998" s="6"/>
      <c r="AJ4998" s="6"/>
      <c r="AK4998" s="6"/>
      <c r="AL4998" s="6"/>
      <c r="AM4998" s="6"/>
      <c r="AN4998" s="6"/>
      <c r="AO4998" s="6"/>
      <c r="AP4998" s="6"/>
      <c r="AQ4998" s="6"/>
      <c r="AR4998" s="6"/>
    </row>
    <row r="4999">
      <c r="A4999" s="6"/>
      <c r="B4999" s="6"/>
      <c r="C4999" s="6"/>
      <c r="D4999" s="6"/>
      <c r="E4999" s="6"/>
      <c r="F4999" s="6" t="s">
        <v>96</v>
      </c>
      <c r="G4999" s="6"/>
      <c r="H4999" s="6" t="b">
        <v>0</v>
      </c>
      <c r="I4999" s="6" t="b">
        <v>0</v>
      </c>
      <c r="J4999" s="6" t="b">
        <v>0</v>
      </c>
      <c r="K4999" s="106"/>
      <c r="L4999" s="43"/>
      <c r="M4999" s="24"/>
      <c r="N4999" s="6"/>
      <c r="O4999" s="6" t="b">
        <v>0</v>
      </c>
      <c r="P4999" s="6"/>
      <c r="Q4999" s="6"/>
      <c r="R4999" s="6"/>
      <c r="S4999" s="6"/>
      <c r="T4999" s="6"/>
      <c r="U4999" s="6"/>
      <c r="V4999" s="6"/>
      <c r="W4999" s="6"/>
      <c r="X4999" s="6"/>
      <c r="Y4999" s="6"/>
      <c r="Z4999" s="43"/>
      <c r="AA4999" s="43"/>
      <c r="AB4999" s="43" t="s">
        <v>339</v>
      </c>
      <c r="AC4999" s="6" t="s">
        <v>339</v>
      </c>
      <c r="AD4999" s="6"/>
      <c r="AE4999" s="6"/>
      <c r="AF4999" s="6"/>
      <c r="AG4999" s="6"/>
      <c r="AH4999" s="6"/>
      <c r="AI4999" s="6"/>
      <c r="AJ4999" s="6"/>
      <c r="AK4999" s="6"/>
      <c r="AL4999" s="6"/>
      <c r="AM4999" s="6"/>
      <c r="AN4999" s="6"/>
      <c r="AO4999" s="6"/>
      <c r="AP4999" s="6"/>
      <c r="AQ4999" s="6"/>
      <c r="AR4999" s="6"/>
    </row>
    <row r="5000">
      <c r="A5000" s="6"/>
      <c r="B5000" s="6"/>
      <c r="C5000" s="6"/>
      <c r="D5000" s="6"/>
      <c r="E5000" s="6"/>
      <c r="F5000" s="6" t="s">
        <v>96</v>
      </c>
      <c r="G5000" s="6"/>
      <c r="H5000" s="6" t="b">
        <v>0</v>
      </c>
      <c r="I5000" s="6" t="b">
        <v>0</v>
      </c>
      <c r="J5000" s="6" t="b">
        <v>0</v>
      </c>
      <c r="K5000" s="106"/>
      <c r="L5000" s="43"/>
      <c r="M5000" s="24"/>
      <c r="N5000" s="6"/>
      <c r="O5000" s="6" t="b">
        <v>0</v>
      </c>
      <c r="P5000" s="6"/>
      <c r="Q5000" s="6"/>
      <c r="R5000" s="6"/>
      <c r="S5000" s="6"/>
      <c r="T5000" s="6"/>
      <c r="U5000" s="6"/>
      <c r="V5000" s="6"/>
      <c r="W5000" s="6"/>
      <c r="X5000" s="6"/>
      <c r="Y5000" s="6"/>
      <c r="Z5000" s="43"/>
      <c r="AA5000" s="43"/>
      <c r="AB5000" s="43" t="s">
        <v>339</v>
      </c>
      <c r="AC5000" s="6" t="s">
        <v>339</v>
      </c>
      <c r="AD5000" s="6"/>
      <c r="AE5000" s="6"/>
      <c r="AF5000" s="6"/>
      <c r="AG5000" s="6"/>
      <c r="AH5000" s="6"/>
      <c r="AI5000" s="6"/>
      <c r="AJ5000" s="6"/>
      <c r="AK5000" s="6"/>
      <c r="AL5000" s="6"/>
      <c r="AM5000" s="6"/>
      <c r="AN5000" s="6"/>
      <c r="AO5000" s="6"/>
      <c r="AP5000" s="6"/>
      <c r="AQ5000" s="6"/>
      <c r="AR5000" s="6"/>
    </row>
    <row r="5001">
      <c r="A5001" s="6"/>
      <c r="B5001" s="6"/>
      <c r="C5001" s="6"/>
      <c r="D5001" s="6"/>
      <c r="E5001" s="6"/>
      <c r="F5001" s="6" t="s">
        <v>96</v>
      </c>
      <c r="G5001" s="6"/>
      <c r="H5001" s="6" t="b">
        <v>0</v>
      </c>
      <c r="I5001" s="6" t="b">
        <v>0</v>
      </c>
      <c r="J5001" s="6" t="b">
        <v>0</v>
      </c>
      <c r="K5001" s="106"/>
      <c r="L5001" s="43"/>
      <c r="M5001" s="24"/>
      <c r="N5001" s="6"/>
      <c r="O5001" s="6" t="b">
        <v>0</v>
      </c>
      <c r="P5001" s="6"/>
      <c r="Q5001" s="6"/>
      <c r="R5001" s="6"/>
      <c r="S5001" s="6"/>
      <c r="T5001" s="6"/>
      <c r="U5001" s="6"/>
      <c r="V5001" s="6"/>
      <c r="W5001" s="6"/>
      <c r="X5001" s="6"/>
      <c r="Y5001" s="6"/>
      <c r="Z5001" s="43"/>
      <c r="AA5001" s="43"/>
      <c r="AB5001" s="43" t="s">
        <v>339</v>
      </c>
      <c r="AC5001" s="6" t="s">
        <v>339</v>
      </c>
      <c r="AD5001" s="6"/>
      <c r="AE5001" s="6"/>
      <c r="AF5001" s="6"/>
      <c r="AG5001" s="6"/>
      <c r="AH5001" s="6"/>
      <c r="AI5001" s="6"/>
      <c r="AJ5001" s="6"/>
      <c r="AK5001" s="6"/>
      <c r="AL5001" s="6"/>
      <c r="AM5001" s="6"/>
      <c r="AN5001" s="6"/>
      <c r="AO5001" s="6"/>
      <c r="AP5001" s="6"/>
      <c r="AQ5001" s="6"/>
      <c r="AR5001" s="6"/>
    </row>
    <row r="5002">
      <c r="A5002" s="6"/>
      <c r="B5002" s="6"/>
      <c r="C5002" s="6"/>
      <c r="D5002" s="6"/>
      <c r="E5002" s="6"/>
      <c r="F5002" s="6" t="s">
        <v>96</v>
      </c>
      <c r="G5002" s="6"/>
      <c r="H5002" s="6" t="b">
        <v>0</v>
      </c>
      <c r="I5002" s="6" t="b">
        <v>0</v>
      </c>
      <c r="J5002" s="6" t="b">
        <v>0</v>
      </c>
      <c r="K5002" s="106"/>
      <c r="L5002" s="43"/>
      <c r="M5002" s="24"/>
      <c r="N5002" s="6"/>
      <c r="O5002" s="6" t="b">
        <v>0</v>
      </c>
      <c r="P5002" s="6"/>
      <c r="Q5002" s="6"/>
      <c r="R5002" s="6"/>
      <c r="S5002" s="6"/>
      <c r="T5002" s="6"/>
      <c r="U5002" s="6"/>
      <c r="V5002" s="6"/>
      <c r="W5002" s="6"/>
      <c r="X5002" s="6"/>
      <c r="Y5002" s="6"/>
      <c r="Z5002" s="43"/>
      <c r="AA5002" s="43"/>
      <c r="AB5002" s="43" t="s">
        <v>339</v>
      </c>
      <c r="AC5002" s="6" t="s">
        <v>339</v>
      </c>
      <c r="AD5002" s="6"/>
      <c r="AE5002" s="6"/>
      <c r="AF5002" s="6"/>
      <c r="AG5002" s="6"/>
      <c r="AH5002" s="6"/>
      <c r="AI5002" s="6"/>
      <c r="AJ5002" s="6"/>
      <c r="AK5002" s="6"/>
      <c r="AL5002" s="6"/>
      <c r="AM5002" s="6"/>
      <c r="AN5002" s="6"/>
      <c r="AO5002" s="6"/>
      <c r="AP5002" s="6"/>
      <c r="AQ5002" s="6"/>
      <c r="AR5002" s="6"/>
    </row>
    <row r="5003">
      <c r="A5003" s="6"/>
      <c r="B5003" s="6"/>
      <c r="C5003" s="6"/>
      <c r="D5003" s="6"/>
      <c r="E5003" s="6"/>
      <c r="F5003" s="6" t="s">
        <v>96</v>
      </c>
      <c r="G5003" s="6"/>
      <c r="H5003" s="6" t="b">
        <v>0</v>
      </c>
      <c r="I5003" s="6" t="b">
        <v>0</v>
      </c>
      <c r="J5003" s="6" t="b">
        <v>0</v>
      </c>
      <c r="K5003" s="106"/>
      <c r="L5003" s="43"/>
      <c r="M5003" s="24"/>
      <c r="N5003" s="6"/>
      <c r="O5003" s="6" t="b">
        <v>0</v>
      </c>
      <c r="P5003" s="6"/>
      <c r="Q5003" s="6"/>
      <c r="R5003" s="6"/>
      <c r="S5003" s="6"/>
      <c r="T5003" s="6"/>
      <c r="U5003" s="6"/>
      <c r="V5003" s="6"/>
      <c r="W5003" s="6"/>
      <c r="X5003" s="6"/>
      <c r="Y5003" s="6"/>
      <c r="Z5003" s="43"/>
      <c r="AA5003" s="43"/>
      <c r="AB5003" s="43" t="s">
        <v>339</v>
      </c>
      <c r="AC5003" s="6" t="s">
        <v>339</v>
      </c>
      <c r="AD5003" s="6"/>
      <c r="AE5003" s="6"/>
      <c r="AF5003" s="6"/>
      <c r="AG5003" s="6"/>
      <c r="AH5003" s="6"/>
      <c r="AI5003" s="6"/>
      <c r="AJ5003" s="6"/>
      <c r="AK5003" s="6"/>
      <c r="AL5003" s="6"/>
      <c r="AM5003" s="6"/>
      <c r="AN5003" s="6"/>
      <c r="AO5003" s="6"/>
      <c r="AP5003" s="6"/>
      <c r="AQ5003" s="6"/>
      <c r="AR5003" s="6"/>
    </row>
    <row r="5004">
      <c r="A5004" s="6"/>
      <c r="B5004" s="6"/>
      <c r="C5004" s="6"/>
      <c r="D5004" s="6"/>
      <c r="E5004" s="6"/>
      <c r="F5004" s="6" t="s">
        <v>96</v>
      </c>
      <c r="G5004" s="6"/>
      <c r="H5004" s="6" t="b">
        <v>0</v>
      </c>
      <c r="I5004" s="6" t="b">
        <v>0</v>
      </c>
      <c r="J5004" s="6" t="b">
        <v>0</v>
      </c>
      <c r="K5004" s="106"/>
      <c r="L5004" s="43"/>
      <c r="M5004" s="24"/>
      <c r="N5004" s="6"/>
      <c r="O5004" s="6" t="b">
        <v>0</v>
      </c>
      <c r="P5004" s="6"/>
      <c r="Q5004" s="6"/>
      <c r="R5004" s="6"/>
      <c r="S5004" s="6"/>
      <c r="T5004" s="6"/>
      <c r="U5004" s="6"/>
      <c r="V5004" s="6"/>
      <c r="W5004" s="6"/>
      <c r="X5004" s="6"/>
      <c r="Y5004" s="6"/>
      <c r="Z5004" s="43"/>
      <c r="AA5004" s="43"/>
      <c r="AB5004" s="43" t="s">
        <v>339</v>
      </c>
      <c r="AC5004" s="6" t="s">
        <v>339</v>
      </c>
      <c r="AD5004" s="6"/>
      <c r="AE5004" s="6"/>
      <c r="AF5004" s="6"/>
      <c r="AG5004" s="6"/>
      <c r="AH5004" s="6"/>
      <c r="AI5004" s="6"/>
      <c r="AJ5004" s="6"/>
      <c r="AK5004" s="6"/>
      <c r="AL5004" s="6"/>
      <c r="AM5004" s="6"/>
      <c r="AN5004" s="6"/>
      <c r="AO5004" s="6"/>
      <c r="AP5004" s="6"/>
      <c r="AQ5004" s="6"/>
      <c r="AR5004" s="6"/>
    </row>
    <row r="5005">
      <c r="A5005" s="6"/>
      <c r="B5005" s="6"/>
      <c r="C5005" s="6"/>
      <c r="D5005" s="6"/>
      <c r="E5005" s="6"/>
      <c r="F5005" s="6" t="s">
        <v>96</v>
      </c>
      <c r="G5005" s="6"/>
      <c r="H5005" s="6" t="b">
        <v>0</v>
      </c>
      <c r="I5005" s="6" t="b">
        <v>0</v>
      </c>
      <c r="J5005" s="6" t="b">
        <v>0</v>
      </c>
      <c r="K5005" s="106"/>
      <c r="L5005" s="43"/>
      <c r="M5005" s="24"/>
      <c r="N5005" s="6"/>
      <c r="O5005" s="6" t="b">
        <v>0</v>
      </c>
      <c r="P5005" s="6"/>
      <c r="Q5005" s="6"/>
      <c r="R5005" s="6"/>
      <c r="S5005" s="6"/>
      <c r="T5005" s="6"/>
      <c r="U5005" s="6"/>
      <c r="V5005" s="6"/>
      <c r="W5005" s="6"/>
      <c r="X5005" s="6"/>
      <c r="Y5005" s="6"/>
      <c r="Z5005" s="43"/>
      <c r="AA5005" s="43"/>
      <c r="AB5005" s="43" t="s">
        <v>339</v>
      </c>
      <c r="AC5005" s="6" t="s">
        <v>339</v>
      </c>
      <c r="AD5005" s="6"/>
      <c r="AE5005" s="6"/>
      <c r="AF5005" s="6"/>
      <c r="AG5005" s="6"/>
      <c r="AH5005" s="6"/>
      <c r="AI5005" s="6"/>
      <c r="AJ5005" s="6"/>
      <c r="AK5005" s="6"/>
      <c r="AL5005" s="6"/>
      <c r="AM5005" s="6"/>
      <c r="AN5005" s="6"/>
      <c r="AO5005" s="6"/>
      <c r="AP5005" s="6"/>
      <c r="AQ5005" s="6"/>
      <c r="AR5005" s="6"/>
    </row>
    <row r="5006">
      <c r="A5006" s="6"/>
      <c r="B5006" s="6"/>
      <c r="C5006" s="6"/>
      <c r="D5006" s="6"/>
      <c r="E5006" s="6"/>
      <c r="F5006" s="6" t="s">
        <v>96</v>
      </c>
      <c r="G5006" s="6"/>
      <c r="H5006" s="6" t="b">
        <v>0</v>
      </c>
      <c r="I5006" s="6" t="b">
        <v>0</v>
      </c>
      <c r="J5006" s="6" t="b">
        <v>0</v>
      </c>
      <c r="K5006" s="106"/>
      <c r="L5006" s="43"/>
      <c r="M5006" s="24"/>
      <c r="N5006" s="6"/>
      <c r="O5006" s="6" t="b">
        <v>0</v>
      </c>
      <c r="P5006" s="6"/>
      <c r="Q5006" s="6"/>
      <c r="R5006" s="6"/>
      <c r="S5006" s="6"/>
      <c r="T5006" s="6"/>
      <c r="U5006" s="6"/>
      <c r="V5006" s="6"/>
      <c r="W5006" s="6"/>
      <c r="X5006" s="6"/>
      <c r="Y5006" s="6"/>
      <c r="Z5006" s="43"/>
      <c r="AA5006" s="43"/>
      <c r="AB5006" s="43" t="s">
        <v>339</v>
      </c>
      <c r="AC5006" s="6" t="s">
        <v>339</v>
      </c>
      <c r="AD5006" s="6"/>
      <c r="AE5006" s="6"/>
      <c r="AF5006" s="6"/>
      <c r="AG5006" s="6"/>
      <c r="AH5006" s="6"/>
      <c r="AI5006" s="6"/>
      <c r="AJ5006" s="6"/>
      <c r="AK5006" s="6"/>
      <c r="AL5006" s="6"/>
      <c r="AM5006" s="6"/>
      <c r="AN5006" s="6"/>
      <c r="AO5006" s="6"/>
      <c r="AP5006" s="6"/>
      <c r="AQ5006" s="6"/>
      <c r="AR5006" s="6"/>
    </row>
  </sheetData>
  <customSheetViews>
    <customSheetView guid="{04F1D73C-BE9C-4356-950E-267A514438D9}" filter="1" showAutoFilter="1">
      <autoFilter ref="$A$2:$AR$5006">
        <filterColumn colId="19">
          <filters blank="1">
            <filter val="11/06/2026"/>
            <filter val="23/12/2025"/>
            <filter val="14/11/2025"/>
            <filter val="2/18/2026"/>
            <filter val="7/31/2026"/>
            <filter val="7/14/2026"/>
            <filter val="6/17/2026"/>
            <filter val="2/20/2026"/>
            <filter val="4/1/2026"/>
            <filter val="24/10/2025"/>
            <filter val="4/28/2026"/>
            <filter val="19/06/2026"/>
            <filter val="6/22/2026"/>
            <filter val="7/13/2026"/>
            <filter val="18/12/2025"/>
            <filter val="5/19/2026"/>
            <filter val="1/23/2026"/>
            <filter val="8/3/2026"/>
            <filter val="4/11/2025"/>
            <filter val="05/08/2026"/>
            <filter val="7/2/2026"/>
            <filter val="8/12/2026"/>
            <filter val="3/2/2026"/>
            <filter val="7/16/2026"/>
            <filter val="5/21/2026"/>
            <filter val="7/27/2026"/>
            <filter val="6/29/2026"/>
            <filter val="6/23/2026"/>
            <filter val="5/20/2026"/>
            <filter val="4/24/2026"/>
            <filter val="3/13/2026"/>
            <filter val="2/23/2026"/>
            <filter val="26/12/2025"/>
            <filter val="12/01/2026"/>
            <filter val="8/14/2026"/>
            <filter val="3/12/2026"/>
            <filter val="5/26/2026"/>
            <filter val="27/01/2026"/>
            <filter val="7/6/2026"/>
            <filter val="Normal"/>
            <filter val="7/3/2026"/>
            <filter val="7/28/2026"/>
            <filter val="2/26/2026"/>
            <filter val="3/3/2026"/>
            <filter val="6/8/2026"/>
            <filter val="12/29/2025"/>
            <filter val="6/5/2026"/>
            <filter val="6/10/2026"/>
            <filter val="6/16/2026"/>
            <filter val="27/11/2025"/>
            <filter val="6/19/2026"/>
            <filter val="11/11/2025"/>
            <filter val="1/14/2026"/>
            <filter val="4/02/2026"/>
            <filter val="22/12/2025"/>
            <filter val="12/11/2025"/>
            <filter val="20/01/2026"/>
            <filter val="09/01/2026"/>
            <filter val="6/26/2026"/>
            <filter val="4/8/2026"/>
            <filter val="6/12/2026"/>
            <filter val="7/23/2026"/>
            <filter val="4/20/2026"/>
            <filter val="1/16/2026"/>
            <filter val="5/29/2026"/>
            <filter val="8/7/2026"/>
            <filter val="7/7/2026"/>
            <filter val="6/30/2026"/>
            <filter val="4/6/2026"/>
            <filter val="4/22/2026"/>
            <filter val="2/9/2026"/>
            <filter val="2/11/2026"/>
            <filter val="6/9/2026"/>
            <filter val="8/6/2026"/>
            <filter val="6/25/2026"/>
            <filter val="6/28/2026"/>
            <filter val="27/02/2026"/>
            <filter val="5/8/2026"/>
            <filter val="7/8/2026"/>
            <filter val="5/5/2026"/>
            <filter val="7/21/2026"/>
            <filter val="5/02/2026"/>
            <filter val="2/25/2026"/>
            <filter val="7/24/2026"/>
            <filter val="8/01/2026"/>
            <filter val="5/13/2026"/>
            <filter val="12/06/2026"/>
            <filter val="5/18/2026"/>
            <filter val="7/20/2026"/>
            <filter val="2/24/2026"/>
            <filter val="5/12/2025"/>
            <filter val="3/5/2026"/>
            <filter val="17/11/2025"/>
            <filter val="3/4/2026"/>
            <filter val="7/17/2026"/>
            <filter val="6/4/2026"/>
            <filter val="4/23/2026"/>
            <filter val="3/11/2025"/>
            <filter val="5/6/2026"/>
            <filter val="7/30/2026"/>
            <filter val="15/12/2025"/>
            <filter val="5/28/2026"/>
            <filter val="1/28/2026"/>
            <filter val="29/01/2026"/>
            <filter val="8/10/2026"/>
            <filter val="8/13/2026"/>
            <filter val="5/22/2026"/>
            <filter val="4/13/2026"/>
            <filter val="4/10/2026"/>
            <filter val="3/30/2026"/>
            <filter val="8/5/2026"/>
            <filter val="9/12/2025"/>
          </filters>
        </filterColumn>
      </autoFilter>
    </customSheetView>
    <customSheetView guid="{39B3078B-E974-43E0-8EBB-671B750262E6}" filter="1" showAutoFilter="1">
      <autoFilter ref="$A$2:$AR$5006">
        <filterColumn colId="3">
          <filters blank="1">
            <filter val="Puericultura"/>
            <filter val="Juguetes"/>
            <filter val="Electrica"/>
            <filter val="Normal"/>
            <filter val="Pilas"/>
          </filters>
        </filterColumn>
        <filterColumn colId="12">
          <filters>
            <filter val="En Curso"/>
            <filter val="Normal"/>
            <filter val="Por ingresar"/>
          </filters>
        </filterColumn>
        <filterColumn colId="9">
          <filters>
            <filter val="FALSE"/>
            <filter val="Normal"/>
          </filters>
        </filterColumn>
      </autoFilter>
    </customSheetView>
    <customSheetView guid="{79097B79-EE28-4DD5-87B6-89E976C1F961}" filter="1" showAutoFilter="1">
      <autoFilter ref="$A$2:$AR$5006">
        <filterColumn colId="3">
          <filters>
            <filter val="Electrica"/>
            <filter val="Normal"/>
          </filters>
        </filterColumn>
        <filterColumn colId="7">
          <filters>
            <filter val="FALSE"/>
            <filter val="Normal"/>
          </filters>
        </filterColumn>
        <filterColumn colId="8">
          <filters>
            <filter val="FALSE"/>
            <filter val="Normal"/>
          </filters>
        </filterColumn>
        <filterColumn colId="9">
          <filters>
            <filter val="FALSE"/>
            <filter val="Normal"/>
          </filters>
        </filterColumn>
        <filterColumn colId="6">
          <filters blank="1">
            <filter val="Convenio"/>
            <filter val="Normal"/>
            <filter val="DJC"/>
          </filters>
        </filterColumn>
      </autoFilter>
    </customSheetView>
  </customSheetViews>
  <mergeCells count="1">
    <mergeCell ref="A235:AR235"/>
  </mergeCells>
  <conditionalFormatting sqref="A3:AR5006">
    <cfRule type="expression" dxfId="7" priority="1" stopIfTrue="1">
      <formula>$M3="Finalizado"</formula>
    </cfRule>
  </conditionalFormatting>
  <conditionalFormatting sqref="A3:AR5006">
    <cfRule type="expression" dxfId="8" priority="2" stopIfTrue="1">
      <formula>$M3="Cancelado"</formula>
    </cfRule>
  </conditionalFormatting>
  <conditionalFormatting sqref="A3:AR5006">
    <cfRule type="expression" dxfId="9" priority="3" stopIfTrue="1">
      <formula>$M3="Por Ingresar"</formula>
    </cfRule>
  </conditionalFormatting>
  <conditionalFormatting sqref="A3:AR5006">
    <cfRule type="expression" dxfId="10" priority="4" stopIfTrue="1">
      <formula>$M3="En Consulta"</formula>
    </cfRule>
  </conditionalFormatting>
  <conditionalFormatting sqref="O3:O5006">
    <cfRule type="cellIs" dxfId="10" priority="5" stopIfTrue="1" operator="equal">
      <formula>"FALSE"</formula>
    </cfRule>
  </conditionalFormatting>
  <conditionalFormatting sqref="P3:P5006">
    <cfRule type="containsBlanks" dxfId="11" priority="6" stopIfTrue="1">
      <formula>LEN(TRIM(P3))=0</formula>
    </cfRule>
  </conditionalFormatting>
  <conditionalFormatting sqref="A3:A5006">
    <cfRule type="expression" dxfId="11" priority="7" stopIfTrue="1">
      <formula>$O3=FALSE</formula>
    </cfRule>
  </conditionalFormatting>
  <conditionalFormatting sqref="AH3:AH5006">
    <cfRule type="containsText" dxfId="26" priority="8" stopIfTrue="1" operator="containsText" text="FALLA">
      <formula>NOT(ISERROR(SEARCH(("FALLA"),(AH3))))</formula>
    </cfRule>
  </conditionalFormatting>
  <conditionalFormatting sqref="AH3:AH5006">
    <cfRule type="containsText" dxfId="11" priority="9" stopIfTrue="1" operator="containsText" text="ROJO">
      <formula>NOT(ISERROR(SEARCH(("ROJO"),(AH3))))</formula>
    </cfRule>
  </conditionalFormatting>
  <conditionalFormatting sqref="AH3:AH5006">
    <cfRule type="containsText" dxfId="10" priority="10" stopIfTrue="1" operator="containsText" text="AMARILLO">
      <formula>NOT(ISERROR(SEARCH(("AMARILLO"),(AH3))))</formula>
    </cfRule>
  </conditionalFormatting>
  <conditionalFormatting sqref="AH3:AH5006">
    <cfRule type="containsText" dxfId="27" priority="11" stopIfTrue="1" operator="containsText" text="VERDE">
      <formula>NOT(ISERROR(SEARCH(("VERDE"),(AH3))))</formula>
    </cfRule>
  </conditionalFormatting>
  <conditionalFormatting sqref="AJ3:AJ5006">
    <cfRule type="containsText" dxfId="26" priority="12" stopIfTrue="1" operator="containsText" text="FALLA">
      <formula>NOT(ISERROR(SEARCH(("FALLA"),(AJ3))))</formula>
    </cfRule>
  </conditionalFormatting>
  <conditionalFormatting sqref="AJ3:AJ5006">
    <cfRule type="containsText" dxfId="11" priority="13" stopIfTrue="1" operator="containsText" text="ROJO">
      <formula>NOT(ISERROR(SEARCH(("ROJO"),(AJ3))))</formula>
    </cfRule>
  </conditionalFormatting>
  <conditionalFormatting sqref="AJ3:AJ5006">
    <cfRule type="containsText" dxfId="10" priority="14" stopIfTrue="1" operator="containsText" text="AMARILLO">
      <formula>NOT(ISERROR(SEARCH(("AMARILLO"),(AJ3))))</formula>
    </cfRule>
  </conditionalFormatting>
  <conditionalFormatting sqref="AJ3:AJ5006">
    <cfRule type="containsText" dxfId="27" priority="15" stopIfTrue="1" operator="containsText" text="VERDE">
      <formula>NOT(ISERROR(SEARCH(("VERDE"),(AJ3))))</formula>
    </cfRule>
  </conditionalFormatting>
  <conditionalFormatting sqref="AI3:AI5006">
    <cfRule type="containsText" dxfId="26" priority="16" stopIfTrue="1" operator="containsText" text="FALLA">
      <formula>NOT(ISERROR(SEARCH(("FALLA"),(AI3))))</formula>
    </cfRule>
  </conditionalFormatting>
  <conditionalFormatting sqref="AI3:AI5006">
    <cfRule type="containsText" dxfId="11" priority="17" stopIfTrue="1" operator="containsText" text="ROJO">
      <formula>NOT(ISERROR(SEARCH(("ROJO"),(AI3))))</formula>
    </cfRule>
  </conditionalFormatting>
  <conditionalFormatting sqref="AI3:AI5006">
    <cfRule type="containsText" dxfId="10" priority="18" stopIfTrue="1" operator="containsText" text="AMARILLO">
      <formula>NOT(ISERROR(SEARCH(("AMARILLO"),(AI3))))</formula>
    </cfRule>
  </conditionalFormatting>
  <conditionalFormatting sqref="AI3:AI5006">
    <cfRule type="containsText" dxfId="27" priority="19" stopIfTrue="1" operator="containsText" text="VERDE">
      <formula>NOT(ISERROR(SEARCH(("VERDE"),(AI3))))</formula>
    </cfRule>
  </conditionalFormatting>
  <dataValidations>
    <dataValidation type="list" allowBlank="1" showErrorMessage="1" sqref="D3:D8">
      <formula1>"Electrica,Juguetes,INAL,GAS,ANMAT"</formula1>
    </dataValidation>
    <dataValidation type="list" allowBlank="1" sqref="G3:G234 G236:G5006">
      <formula1>"Origen,Convenio,Nacional,DJC"</formula1>
    </dataValidation>
    <dataValidation type="list" allowBlank="1" showErrorMessage="1" sqref="E3:E234 E236:E5006">
      <formula1>"SE,EE,SJ,FT,LC,RE,GAS,ANMAT"</formula1>
    </dataValidation>
    <dataValidation type="list" allowBlank="1" showErrorMessage="1" sqref="K3:K234 K236:K5006">
      <formula1>"Ingenieria,Celer,Siqat,Lenor,Comex,Certificadora,ANMAT,Qetkra"</formula1>
    </dataValidation>
    <dataValidation type="list" allowBlank="1" showErrorMessage="1" sqref="M3:M234 M236:M5006">
      <formula1>"En Curso,En Consulta,Finalizado,Cancelada,Por ingresar"</formula1>
    </dataValidation>
    <dataValidation type="list" allowBlank="1" showErrorMessage="1" sqref="N3:N234 N236:N5006">
      <formula1>"Federico,Ariana"</formula1>
    </dataValidation>
    <dataValidation type="list" allowBlank="1" showErrorMessage="1" sqref="D9:D234 D236:D5006">
      <formula1>"Electrica,INAL,GAS,Juguetes,ANMAT,Pilas,Puericultura"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88"/>
    <col customWidth="1" min="2" max="4" width="13.88"/>
    <col customWidth="1" min="5" max="5" width="17.63"/>
    <col customWidth="1" min="6" max="6" width="13.88"/>
    <col customWidth="1" min="7" max="7" width="15.13"/>
    <col customWidth="1" min="8" max="14" width="11.38"/>
  </cols>
  <sheetData>
    <row r="1" ht="21.0" customHeight="1">
      <c r="A1" s="2"/>
      <c r="B1" s="7" t="s">
        <v>0</v>
      </c>
      <c r="C1" s="8"/>
      <c r="D1" s="10" t="s">
        <v>6</v>
      </c>
      <c r="E1" s="12"/>
      <c r="F1" s="12"/>
      <c r="G1" s="8"/>
      <c r="H1" s="14" t="s">
        <v>13</v>
      </c>
      <c r="I1" s="12"/>
      <c r="J1" s="12"/>
      <c r="K1" s="12"/>
      <c r="L1" s="12"/>
      <c r="M1" s="12"/>
      <c r="N1" s="8"/>
    </row>
    <row r="2" ht="24.0" customHeight="1">
      <c r="A2" s="15" t="s">
        <v>29</v>
      </c>
      <c r="B2" s="17" t="s">
        <v>41</v>
      </c>
      <c r="C2" s="17" t="s">
        <v>49</v>
      </c>
      <c r="D2" s="18" t="s">
        <v>53</v>
      </c>
      <c r="E2" s="18" t="s">
        <v>60</v>
      </c>
      <c r="F2" s="18" t="s">
        <v>64</v>
      </c>
      <c r="G2" s="18" t="s">
        <v>69</v>
      </c>
      <c r="H2" s="19" t="s">
        <v>73</v>
      </c>
      <c r="I2" s="21" t="s">
        <v>76</v>
      </c>
      <c r="J2" s="22" t="s">
        <v>80</v>
      </c>
      <c r="K2" s="22" t="s">
        <v>83</v>
      </c>
      <c r="L2" s="19" t="s">
        <v>87</v>
      </c>
      <c r="M2" s="21" t="s">
        <v>89</v>
      </c>
      <c r="N2" s="22" t="s">
        <v>93</v>
      </c>
    </row>
    <row r="3">
      <c r="A3" s="26" t="s">
        <v>94</v>
      </c>
      <c r="B3" s="27">
        <v>0.0</v>
      </c>
      <c r="C3" s="29">
        <v>0.0</v>
      </c>
      <c r="D3" s="29">
        <v>63.0</v>
      </c>
      <c r="E3" s="32" t="s">
        <v>99</v>
      </c>
      <c r="F3" s="29">
        <v>4.0</v>
      </c>
      <c r="G3" s="29">
        <v>3.0</v>
      </c>
      <c r="H3" s="39">
        <v>3.0</v>
      </c>
      <c r="I3" s="42">
        <v>2.0</v>
      </c>
      <c r="J3" s="44">
        <v>25.0</v>
      </c>
      <c r="K3" s="44">
        <v>34.0</v>
      </c>
      <c r="L3" s="39">
        <v>4.0</v>
      </c>
      <c r="M3" s="42">
        <v>5.0</v>
      </c>
      <c r="N3" s="49">
        <v>21.0</v>
      </c>
    </row>
    <row r="4">
      <c r="A4" s="51"/>
      <c r="B4" s="52"/>
      <c r="C4" s="52"/>
      <c r="D4" s="52"/>
      <c r="E4" s="56">
        <v>52.0</v>
      </c>
      <c r="F4" s="52"/>
      <c r="G4" s="52"/>
      <c r="H4" s="52"/>
      <c r="I4" s="52"/>
      <c r="J4" s="52"/>
      <c r="K4" s="52"/>
      <c r="L4" s="52"/>
      <c r="M4" s="52"/>
      <c r="N4" s="59"/>
    </row>
    <row r="5">
      <c r="A5" s="51"/>
      <c r="B5" s="52"/>
      <c r="C5" s="52"/>
      <c r="D5" s="52"/>
      <c r="E5" s="61" t="s">
        <v>120</v>
      </c>
      <c r="F5" s="52"/>
      <c r="G5" s="52"/>
      <c r="H5" s="52"/>
      <c r="I5" s="52"/>
      <c r="J5" s="52"/>
      <c r="K5" s="52"/>
      <c r="L5" s="52"/>
      <c r="M5" s="52"/>
      <c r="N5" s="59"/>
    </row>
    <row r="6">
      <c r="A6" s="51"/>
      <c r="B6" s="52"/>
      <c r="C6" s="52"/>
      <c r="D6" s="52"/>
      <c r="E6" s="56">
        <v>5.0</v>
      </c>
      <c r="F6" s="52"/>
      <c r="G6" s="52"/>
      <c r="H6" s="52"/>
      <c r="I6" s="52"/>
      <c r="J6" s="52"/>
      <c r="K6" s="52"/>
      <c r="L6" s="52"/>
      <c r="M6" s="52"/>
      <c r="N6" s="59"/>
    </row>
    <row r="7">
      <c r="A7" s="51"/>
      <c r="B7" s="52"/>
      <c r="C7" s="52"/>
      <c r="D7" s="52"/>
      <c r="E7" s="61" t="s">
        <v>121</v>
      </c>
      <c r="F7" s="52"/>
      <c r="G7" s="52"/>
      <c r="H7" s="52"/>
      <c r="I7" s="52"/>
      <c r="J7" s="52"/>
      <c r="K7" s="52"/>
      <c r="L7" s="52"/>
      <c r="M7" s="52"/>
      <c r="N7" s="59"/>
    </row>
    <row r="8">
      <c r="A8" s="51"/>
      <c r="B8" s="52"/>
      <c r="C8" s="52"/>
      <c r="D8" s="52"/>
      <c r="E8" s="56">
        <v>5.0</v>
      </c>
      <c r="F8" s="52"/>
      <c r="G8" s="52"/>
      <c r="H8" s="52"/>
      <c r="I8" s="52"/>
      <c r="J8" s="52"/>
      <c r="K8" s="52"/>
      <c r="L8" s="52"/>
      <c r="M8" s="52"/>
      <c r="N8" s="59"/>
    </row>
    <row r="9">
      <c r="A9" s="51"/>
      <c r="B9" s="52"/>
      <c r="C9" s="52"/>
      <c r="D9" s="52"/>
      <c r="E9" s="61" t="s">
        <v>132</v>
      </c>
      <c r="F9" s="52"/>
      <c r="G9" s="52"/>
      <c r="H9" s="52"/>
      <c r="I9" s="52"/>
      <c r="J9" s="52"/>
      <c r="K9" s="52"/>
      <c r="L9" s="52"/>
      <c r="M9" s="52"/>
      <c r="N9" s="59"/>
    </row>
    <row r="10">
      <c r="A10" s="65"/>
      <c r="B10" s="66"/>
      <c r="C10" s="66"/>
      <c r="D10" s="66"/>
      <c r="E10" s="67">
        <v>1.0</v>
      </c>
      <c r="F10" s="66"/>
      <c r="G10" s="66"/>
      <c r="H10" s="66"/>
      <c r="I10" s="66"/>
      <c r="J10" s="66"/>
      <c r="K10" s="66"/>
      <c r="L10" s="66"/>
      <c r="M10" s="66"/>
      <c r="N10" s="68"/>
    </row>
  </sheetData>
  <mergeCells count="16">
    <mergeCell ref="F3:F10"/>
    <mergeCell ref="G3:G10"/>
    <mergeCell ref="H3:H10"/>
    <mergeCell ref="I3:I10"/>
    <mergeCell ref="J3:J10"/>
    <mergeCell ref="K3:K10"/>
    <mergeCell ref="L3:L10"/>
    <mergeCell ref="M3:M10"/>
    <mergeCell ref="B1:C1"/>
    <mergeCell ref="D1:G1"/>
    <mergeCell ref="H1:N1"/>
    <mergeCell ref="A3:A10"/>
    <mergeCell ref="B3:B10"/>
    <mergeCell ref="C3:C10"/>
    <mergeCell ref="D3:D10"/>
    <mergeCell ref="N3:N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7" max="7" width="16.88"/>
    <col customWidth="1" min="8" max="9" width="16.13"/>
    <col customWidth="1" min="11" max="11" width="17.13"/>
  </cols>
  <sheetData>
    <row r="1">
      <c r="A1" s="62">
        <v>46215.98322991898</v>
      </c>
      <c r="B1" s="4" t="s">
        <v>122</v>
      </c>
      <c r="C1" s="4" t="s">
        <v>123</v>
      </c>
      <c r="D1" s="4" t="s">
        <v>31</v>
      </c>
      <c r="E1" s="4" t="s">
        <v>124</v>
      </c>
      <c r="F1" s="4" t="s">
        <v>125</v>
      </c>
      <c r="G1" s="4" t="s">
        <v>127</v>
      </c>
      <c r="H1" s="4" t="s">
        <v>130</v>
      </c>
    </row>
    <row r="2">
      <c r="A2" s="62">
        <v>46215.992640763885</v>
      </c>
      <c r="B2" s="4" t="s">
        <v>122</v>
      </c>
      <c r="C2" s="4" t="s">
        <v>123</v>
      </c>
      <c r="D2" s="4" t="s">
        <v>31</v>
      </c>
      <c r="E2" s="4" t="s">
        <v>131</v>
      </c>
      <c r="F2" s="4" t="s">
        <v>125</v>
      </c>
      <c r="G2" s="4" t="s">
        <v>127</v>
      </c>
      <c r="H2" s="4" t="s">
        <v>130</v>
      </c>
    </row>
    <row r="3">
      <c r="A3" s="62">
        <v>46216.00556090278</v>
      </c>
      <c r="B3" s="4" t="s">
        <v>133</v>
      </c>
      <c r="C3" s="4" t="s">
        <v>134</v>
      </c>
      <c r="D3" s="4" t="s">
        <v>46</v>
      </c>
      <c r="F3" s="64">
        <v>46203.0</v>
      </c>
      <c r="G3" s="4" t="s">
        <v>136</v>
      </c>
      <c r="H3" s="4" t="s">
        <v>137</v>
      </c>
    </row>
    <row r="4">
      <c r="A4" s="62">
        <v>46216.005560983795</v>
      </c>
      <c r="B4" s="4" t="s">
        <v>133</v>
      </c>
      <c r="C4" s="4" t="s">
        <v>138</v>
      </c>
      <c r="D4" s="4" t="s">
        <v>46</v>
      </c>
      <c r="F4" s="64">
        <v>46203.0</v>
      </c>
      <c r="G4" s="4" t="s">
        <v>136</v>
      </c>
      <c r="H4" s="4" t="s">
        <v>137</v>
      </c>
    </row>
    <row r="5">
      <c r="A5" s="64">
        <v>46216.005561087964</v>
      </c>
      <c r="B5" s="4" t="s">
        <v>133</v>
      </c>
      <c r="C5" s="4" t="s">
        <v>140</v>
      </c>
      <c r="D5" s="4" t="s">
        <v>46</v>
      </c>
      <c r="F5" s="64">
        <v>46211.0</v>
      </c>
      <c r="G5" s="4" t="s">
        <v>136</v>
      </c>
      <c r="H5" s="4" t="s">
        <v>137</v>
      </c>
    </row>
    <row r="6">
      <c r="A6" s="64">
        <v>46216.01878293982</v>
      </c>
      <c r="B6" s="4" t="s">
        <v>122</v>
      </c>
      <c r="C6" s="4" t="s">
        <v>123</v>
      </c>
      <c r="D6" s="4" t="s">
        <v>31</v>
      </c>
      <c r="E6" s="4" t="s">
        <v>131</v>
      </c>
      <c r="F6" s="4" t="s">
        <v>125</v>
      </c>
      <c r="G6" s="4" t="s">
        <v>127</v>
      </c>
      <c r="H6" s="4" t="s">
        <v>130</v>
      </c>
    </row>
    <row r="7">
      <c r="A7" s="64">
        <v>46216.18542071759</v>
      </c>
      <c r="B7" s="4" t="s">
        <v>122</v>
      </c>
      <c r="C7" s="4" t="s">
        <v>123</v>
      </c>
      <c r="D7" s="4" t="s">
        <v>31</v>
      </c>
      <c r="E7" s="4" t="s">
        <v>131</v>
      </c>
      <c r="F7" s="4" t="s">
        <v>125</v>
      </c>
      <c r="G7" s="4" t="s">
        <v>127</v>
      </c>
      <c r="H7" s="4" t="s">
        <v>130</v>
      </c>
    </row>
    <row r="8">
      <c r="A8" s="64">
        <v>46216.35212591435</v>
      </c>
      <c r="B8" s="4" t="s">
        <v>122</v>
      </c>
      <c r="C8" s="4" t="s">
        <v>123</v>
      </c>
      <c r="D8" s="4" t="s">
        <v>31</v>
      </c>
      <c r="E8" s="4" t="s">
        <v>131</v>
      </c>
      <c r="F8" s="4" t="s">
        <v>125</v>
      </c>
      <c r="G8" s="4" t="s">
        <v>127</v>
      </c>
      <c r="H8" s="4" t="s">
        <v>130</v>
      </c>
    </row>
    <row r="9">
      <c r="A9" s="64">
        <v>46216.50713578703</v>
      </c>
      <c r="B9" s="4" t="s">
        <v>133</v>
      </c>
      <c r="C9" s="4" t="s">
        <v>150</v>
      </c>
      <c r="D9" s="4" t="s">
        <v>46</v>
      </c>
      <c r="F9" s="64">
        <v>46216.0</v>
      </c>
      <c r="G9" s="4" t="s">
        <v>136</v>
      </c>
      <c r="H9" s="4" t="s">
        <v>137</v>
      </c>
    </row>
    <row r="10">
      <c r="A10" s="62">
        <v>46216.51879613426</v>
      </c>
      <c r="B10" s="4" t="s">
        <v>122</v>
      </c>
      <c r="C10" s="4" t="s">
        <v>123</v>
      </c>
      <c r="D10" s="4" t="s">
        <v>31</v>
      </c>
      <c r="E10" s="4" t="s">
        <v>131</v>
      </c>
      <c r="F10" s="4" t="s">
        <v>125</v>
      </c>
      <c r="G10" s="4" t="s">
        <v>127</v>
      </c>
      <c r="H10" s="4" t="s">
        <v>130</v>
      </c>
    </row>
    <row r="11">
      <c r="A11" s="64">
        <v>46216.685462951384</v>
      </c>
      <c r="B11" s="4" t="s">
        <v>122</v>
      </c>
      <c r="C11" s="4" t="s">
        <v>123</v>
      </c>
      <c r="D11" s="4" t="s">
        <v>31</v>
      </c>
      <c r="E11" s="4" t="s">
        <v>131</v>
      </c>
      <c r="F11" s="4" t="s">
        <v>125</v>
      </c>
      <c r="G11" s="4" t="s">
        <v>127</v>
      </c>
      <c r="H11" s="4" t="s">
        <v>130</v>
      </c>
    </row>
    <row r="12">
      <c r="A12" s="64">
        <v>46216.852089340275</v>
      </c>
      <c r="B12" s="4" t="s">
        <v>122</v>
      </c>
      <c r="C12" s="4" t="s">
        <v>123</v>
      </c>
      <c r="D12" s="4" t="s">
        <v>31</v>
      </c>
      <c r="E12" s="4" t="s">
        <v>131</v>
      </c>
      <c r="F12" s="4" t="s">
        <v>125</v>
      </c>
      <c r="G12" s="4" t="s">
        <v>127</v>
      </c>
      <c r="H12" s="4" t="s">
        <v>130</v>
      </c>
    </row>
    <row r="13">
      <c r="A13" s="64">
        <v>46217.01877704861</v>
      </c>
      <c r="B13" s="4" t="s">
        <v>122</v>
      </c>
      <c r="C13" s="4" t="s">
        <v>123</v>
      </c>
      <c r="D13" s="4" t="s">
        <v>31</v>
      </c>
      <c r="E13" s="4" t="s">
        <v>131</v>
      </c>
      <c r="F13" s="4" t="s">
        <v>125</v>
      </c>
      <c r="G13" s="4" t="s">
        <v>127</v>
      </c>
      <c r="H13" s="4" t="s">
        <v>130</v>
      </c>
    </row>
    <row r="14">
      <c r="A14" s="64">
        <v>46217.185478576386</v>
      </c>
      <c r="B14" s="4" t="s">
        <v>122</v>
      </c>
      <c r="C14" s="4" t="s">
        <v>123</v>
      </c>
      <c r="D14" s="4" t="s">
        <v>31</v>
      </c>
      <c r="E14" s="4" t="s">
        <v>131</v>
      </c>
      <c r="F14" s="4" t="s">
        <v>125</v>
      </c>
      <c r="G14" s="4" t="s">
        <v>127</v>
      </c>
      <c r="H14" s="4" t="s">
        <v>130</v>
      </c>
    </row>
    <row r="15">
      <c r="A15" s="64">
        <v>46217.35212834491</v>
      </c>
      <c r="B15" s="4" t="s">
        <v>122</v>
      </c>
      <c r="C15" s="4" t="s">
        <v>123</v>
      </c>
      <c r="D15" s="4" t="s">
        <v>31</v>
      </c>
      <c r="E15" s="4" t="s">
        <v>131</v>
      </c>
      <c r="F15" s="4" t="s">
        <v>125</v>
      </c>
      <c r="G15" s="4" t="s">
        <v>127</v>
      </c>
      <c r="H15" s="4" t="s">
        <v>130</v>
      </c>
    </row>
    <row r="16">
      <c r="A16" s="64">
        <v>46217.50720605324</v>
      </c>
      <c r="B16" s="4" t="s">
        <v>133</v>
      </c>
      <c r="C16" s="4" t="s">
        <v>134</v>
      </c>
      <c r="D16" s="4" t="s">
        <v>52</v>
      </c>
      <c r="E16" s="64"/>
      <c r="F16" s="64">
        <v>46216.0</v>
      </c>
      <c r="G16" s="4" t="s">
        <v>136</v>
      </c>
      <c r="H16" s="4" t="s">
        <v>137</v>
      </c>
    </row>
    <row r="17">
      <c r="A17" s="64">
        <v>46217.518764837965</v>
      </c>
      <c r="B17" s="4" t="s">
        <v>122</v>
      </c>
      <c r="C17" s="4" t="s">
        <v>123</v>
      </c>
      <c r="D17" s="4" t="s">
        <v>31</v>
      </c>
      <c r="E17" s="4" t="s">
        <v>131</v>
      </c>
      <c r="F17" s="4" t="s">
        <v>125</v>
      </c>
      <c r="G17" s="4" t="s">
        <v>127</v>
      </c>
      <c r="H17" s="4" t="s">
        <v>130</v>
      </c>
    </row>
    <row r="18">
      <c r="A18" s="64">
        <v>46217.68545928241</v>
      </c>
      <c r="B18" s="4" t="s">
        <v>122</v>
      </c>
      <c r="C18" s="4" t="s">
        <v>123</v>
      </c>
      <c r="D18" s="4" t="s">
        <v>31</v>
      </c>
      <c r="E18" s="4" t="s">
        <v>131</v>
      </c>
      <c r="F18" s="4" t="s">
        <v>125</v>
      </c>
      <c r="G18" s="4" t="s">
        <v>127</v>
      </c>
      <c r="H18" s="4" t="s">
        <v>130</v>
      </c>
    </row>
    <row r="19">
      <c r="A19" s="64">
        <v>46217.85208856482</v>
      </c>
      <c r="B19" s="4" t="s">
        <v>122</v>
      </c>
      <c r="C19" s="4" t="s">
        <v>123</v>
      </c>
      <c r="D19" s="4" t="s">
        <v>31</v>
      </c>
      <c r="E19" s="4" t="s">
        <v>131</v>
      </c>
      <c r="F19" s="4" t="s">
        <v>125</v>
      </c>
      <c r="G19" s="4" t="s">
        <v>127</v>
      </c>
      <c r="H19" s="4" t="s">
        <v>130</v>
      </c>
    </row>
    <row r="20">
      <c r="A20" s="64">
        <v>46218.01876322916</v>
      </c>
      <c r="B20" s="4" t="s">
        <v>122</v>
      </c>
      <c r="C20" s="4" t="s">
        <v>123</v>
      </c>
      <c r="D20" s="4" t="s">
        <v>31</v>
      </c>
      <c r="E20" s="4" t="s">
        <v>131</v>
      </c>
      <c r="F20" s="4" t="s">
        <v>125</v>
      </c>
      <c r="G20" s="4" t="s">
        <v>127</v>
      </c>
      <c r="H20" s="4" t="s">
        <v>130</v>
      </c>
    </row>
    <row r="21">
      <c r="A21" s="64">
        <v>46218.185427199074</v>
      </c>
      <c r="B21" s="4" t="s">
        <v>122</v>
      </c>
      <c r="C21" s="4" t="s">
        <v>123</v>
      </c>
      <c r="D21" s="4" t="s">
        <v>31</v>
      </c>
      <c r="E21" s="4" t="s">
        <v>131</v>
      </c>
      <c r="F21" s="4" t="s">
        <v>125</v>
      </c>
      <c r="G21" s="4" t="s">
        <v>127</v>
      </c>
      <c r="H21" s="4" t="s">
        <v>130</v>
      </c>
    </row>
    <row r="22">
      <c r="A22" s="64">
        <v>46218.352076689815</v>
      </c>
      <c r="B22" s="4" t="s">
        <v>122</v>
      </c>
      <c r="C22" s="4" t="s">
        <v>123</v>
      </c>
      <c r="D22" s="4" t="s">
        <v>31</v>
      </c>
      <c r="E22" s="4" t="s">
        <v>131</v>
      </c>
      <c r="F22" s="4" t="s">
        <v>125</v>
      </c>
      <c r="G22" s="4" t="s">
        <v>127</v>
      </c>
      <c r="H22" s="4" t="s">
        <v>130</v>
      </c>
    </row>
    <row r="23">
      <c r="A23" s="64">
        <v>46218.51876706019</v>
      </c>
      <c r="B23" s="4" t="s">
        <v>122</v>
      </c>
      <c r="C23" s="4" t="s">
        <v>123</v>
      </c>
      <c r="D23" s="4" t="s">
        <v>31</v>
      </c>
      <c r="E23" s="4" t="s">
        <v>131</v>
      </c>
      <c r="F23" s="4" t="s">
        <v>125</v>
      </c>
      <c r="G23" s="4" t="s">
        <v>127</v>
      </c>
      <c r="H23" s="4" t="s">
        <v>130</v>
      </c>
    </row>
    <row r="24">
      <c r="A24" s="64">
        <v>46218.6855190625</v>
      </c>
      <c r="B24" s="4" t="s">
        <v>122</v>
      </c>
      <c r="C24" s="4" t="s">
        <v>123</v>
      </c>
      <c r="D24" s="4" t="s">
        <v>31</v>
      </c>
      <c r="E24" s="4" t="s">
        <v>131</v>
      </c>
      <c r="F24" s="4" t="s">
        <v>125</v>
      </c>
      <c r="G24" s="4" t="s">
        <v>127</v>
      </c>
      <c r="H24" s="4" t="s">
        <v>130</v>
      </c>
    </row>
    <row r="25">
      <c r="A25" s="64">
        <v>46218.852113877314</v>
      </c>
      <c r="B25" s="4" t="s">
        <v>122</v>
      </c>
      <c r="C25" s="4" t="s">
        <v>123</v>
      </c>
      <c r="D25" s="4" t="s">
        <v>31</v>
      </c>
      <c r="E25" s="4" t="s">
        <v>131</v>
      </c>
      <c r="F25" s="4" t="s">
        <v>125</v>
      </c>
      <c r="G25" s="4" t="s">
        <v>127</v>
      </c>
      <c r="H25" s="4" t="s">
        <v>130</v>
      </c>
    </row>
    <row r="26">
      <c r="A26" s="64">
        <v>46219.01883584491</v>
      </c>
      <c r="B26" s="4" t="s">
        <v>122</v>
      </c>
      <c r="C26" s="4" t="s">
        <v>123</v>
      </c>
      <c r="D26" s="4" t="s">
        <v>31</v>
      </c>
      <c r="E26" s="4" t="s">
        <v>131</v>
      </c>
      <c r="F26" s="4" t="s">
        <v>125</v>
      </c>
      <c r="G26" s="4" t="s">
        <v>127</v>
      </c>
      <c r="H26" s="4" t="s">
        <v>130</v>
      </c>
    </row>
    <row r="27">
      <c r="A27" s="64">
        <v>46219.1854428588</v>
      </c>
      <c r="B27" s="4" t="s">
        <v>122</v>
      </c>
      <c r="C27" s="4" t="s">
        <v>123</v>
      </c>
      <c r="D27" s="4" t="s">
        <v>31</v>
      </c>
      <c r="E27" s="4" t="s">
        <v>131</v>
      </c>
      <c r="F27" s="4" t="s">
        <v>125</v>
      </c>
      <c r="G27" s="4" t="s">
        <v>127</v>
      </c>
      <c r="H27" s="4" t="s">
        <v>130</v>
      </c>
    </row>
    <row r="28">
      <c r="A28" s="64">
        <v>46219.352212349535</v>
      </c>
      <c r="B28" s="4" t="s">
        <v>122</v>
      </c>
      <c r="C28" s="4" t="s">
        <v>123</v>
      </c>
      <c r="D28" s="4" t="s">
        <v>31</v>
      </c>
      <c r="E28" s="4" t="s">
        <v>131</v>
      </c>
      <c r="F28" s="4" t="s">
        <v>125</v>
      </c>
      <c r="G28" s="4" t="s">
        <v>127</v>
      </c>
      <c r="H28" s="4" t="s">
        <v>130</v>
      </c>
    </row>
    <row r="29">
      <c r="A29" s="64">
        <v>46219.51880119213</v>
      </c>
      <c r="B29" s="4" t="s">
        <v>122</v>
      </c>
      <c r="C29" s="4" t="s">
        <v>123</v>
      </c>
      <c r="D29" s="4" t="s">
        <v>31</v>
      </c>
      <c r="E29" s="4" t="s">
        <v>131</v>
      </c>
      <c r="F29" s="4" t="s">
        <v>125</v>
      </c>
      <c r="G29" s="4" t="s">
        <v>127</v>
      </c>
      <c r="H29" s="4" t="s">
        <v>130</v>
      </c>
    </row>
    <row r="30">
      <c r="A30" s="64">
        <v>46219.68542061343</v>
      </c>
      <c r="B30" s="4" t="s">
        <v>122</v>
      </c>
      <c r="C30" s="4" t="s">
        <v>123</v>
      </c>
      <c r="D30" s="4" t="s">
        <v>31</v>
      </c>
      <c r="E30" s="4" t="s">
        <v>131</v>
      </c>
      <c r="F30" s="4" t="s">
        <v>125</v>
      </c>
      <c r="G30" s="4" t="s">
        <v>127</v>
      </c>
      <c r="H30" s="4" t="s">
        <v>130</v>
      </c>
    </row>
    <row r="31">
      <c r="A31" s="64">
        <v>46219.685424814816</v>
      </c>
      <c r="B31" s="4" t="s">
        <v>200</v>
      </c>
      <c r="C31" s="4" t="s">
        <v>201</v>
      </c>
      <c r="D31" s="4" t="s">
        <v>46</v>
      </c>
      <c r="E31" s="64"/>
      <c r="F31" s="64">
        <v>46216.0</v>
      </c>
      <c r="G31" s="4" t="s">
        <v>136</v>
      </c>
      <c r="H31" s="4" t="s">
        <v>202</v>
      </c>
    </row>
    <row r="32">
      <c r="A32" s="64">
        <v>46219.85217237269</v>
      </c>
      <c r="B32" s="4" t="s">
        <v>122</v>
      </c>
      <c r="C32" s="4" t="s">
        <v>123</v>
      </c>
      <c r="D32" s="4" t="s">
        <v>31</v>
      </c>
      <c r="E32" s="4" t="s">
        <v>131</v>
      </c>
      <c r="F32" s="4" t="s">
        <v>125</v>
      </c>
      <c r="G32" s="4" t="s">
        <v>127</v>
      </c>
      <c r="H32" s="4" t="s">
        <v>130</v>
      </c>
    </row>
    <row r="33">
      <c r="A33" s="64">
        <v>46220.01878209491</v>
      </c>
      <c r="B33" s="4" t="s">
        <v>122</v>
      </c>
      <c r="C33" s="4" t="s">
        <v>123</v>
      </c>
      <c r="D33" s="4" t="s">
        <v>31</v>
      </c>
      <c r="E33" s="4" t="s">
        <v>131</v>
      </c>
      <c r="F33" s="4" t="s">
        <v>125</v>
      </c>
      <c r="G33" s="4" t="s">
        <v>127</v>
      </c>
      <c r="H33" s="4" t="s">
        <v>130</v>
      </c>
    </row>
    <row r="34">
      <c r="A34" s="64">
        <v>46220.18545872685</v>
      </c>
      <c r="B34" s="4" t="s">
        <v>122</v>
      </c>
      <c r="C34" s="4" t="s">
        <v>123</v>
      </c>
      <c r="D34" s="4" t="s">
        <v>31</v>
      </c>
      <c r="E34" s="4" t="s">
        <v>131</v>
      </c>
      <c r="F34" s="4" t="s">
        <v>125</v>
      </c>
      <c r="G34" s="4" t="s">
        <v>127</v>
      </c>
      <c r="H34" s="4" t="s">
        <v>130</v>
      </c>
    </row>
    <row r="35">
      <c r="A35" s="64">
        <v>46220.35209799769</v>
      </c>
      <c r="B35" s="4" t="s">
        <v>122</v>
      </c>
      <c r="C35" s="4" t="s">
        <v>123</v>
      </c>
      <c r="D35" s="4" t="s">
        <v>31</v>
      </c>
      <c r="E35" s="4" t="s">
        <v>131</v>
      </c>
      <c r="F35" s="4" t="s">
        <v>125</v>
      </c>
      <c r="G35" s="4" t="s">
        <v>127</v>
      </c>
      <c r="H35" s="4" t="s">
        <v>130</v>
      </c>
    </row>
    <row r="36">
      <c r="A36" s="64">
        <v>46220.50716508101</v>
      </c>
      <c r="B36" s="4" t="s">
        <v>133</v>
      </c>
      <c r="C36" s="4" t="s">
        <v>205</v>
      </c>
      <c r="D36" s="4" t="s">
        <v>52</v>
      </c>
      <c r="E36" s="64"/>
      <c r="F36" s="64">
        <v>46219.0</v>
      </c>
      <c r="G36" s="4" t="s">
        <v>136</v>
      </c>
      <c r="H36" s="4" t="s">
        <v>137</v>
      </c>
    </row>
    <row r="37">
      <c r="A37" s="64">
        <v>46220.51874435185</v>
      </c>
      <c r="B37" s="4" t="s">
        <v>122</v>
      </c>
      <c r="C37" s="4" t="s">
        <v>123</v>
      </c>
      <c r="D37" s="4" t="s">
        <v>31</v>
      </c>
      <c r="E37" s="4" t="s">
        <v>131</v>
      </c>
      <c r="F37" s="4" t="s">
        <v>125</v>
      </c>
      <c r="G37" s="4" t="s">
        <v>127</v>
      </c>
      <c r="H37" s="4" t="s">
        <v>130</v>
      </c>
    </row>
    <row r="38">
      <c r="A38" s="62">
        <v>46220.64568585648</v>
      </c>
      <c r="B38" s="4" t="s">
        <v>207</v>
      </c>
      <c r="C38" s="4" t="s">
        <v>208</v>
      </c>
      <c r="E38" s="64"/>
      <c r="F38" s="64"/>
      <c r="G38" s="4" t="s">
        <v>209</v>
      </c>
      <c r="H38" s="4" t="s">
        <v>33</v>
      </c>
    </row>
    <row r="39">
      <c r="A39" s="62">
        <v>46220.66108510416</v>
      </c>
      <c r="B39" s="4" t="s">
        <v>207</v>
      </c>
      <c r="C39" s="4" t="s">
        <v>210</v>
      </c>
      <c r="E39" s="64"/>
      <c r="F39" s="64"/>
      <c r="G39" s="4" t="s">
        <v>209</v>
      </c>
      <c r="H39" s="4" t="s">
        <v>33</v>
      </c>
    </row>
    <row r="40">
      <c r="A40" s="62">
        <v>46220.68235200232</v>
      </c>
      <c r="B40" s="4" t="s">
        <v>207</v>
      </c>
      <c r="C40" s="4" t="s">
        <v>211</v>
      </c>
      <c r="E40" s="64"/>
      <c r="F40" s="64"/>
      <c r="G40" s="4" t="s">
        <v>209</v>
      </c>
      <c r="H40" s="4" t="s">
        <v>33</v>
      </c>
    </row>
    <row r="41">
      <c r="A41" s="62">
        <v>46220.68369144676</v>
      </c>
      <c r="B41" s="4" t="s">
        <v>207</v>
      </c>
      <c r="C41" s="4" t="s">
        <v>212</v>
      </c>
      <c r="E41" s="64"/>
      <c r="F41" s="64"/>
      <c r="G41" s="4" t="s">
        <v>209</v>
      </c>
      <c r="H41" s="4" t="s">
        <v>33</v>
      </c>
    </row>
    <row r="42">
      <c r="A42" s="62">
        <v>46220.683711192134</v>
      </c>
      <c r="B42" s="4" t="s">
        <v>207</v>
      </c>
      <c r="C42" s="4" t="s">
        <v>213</v>
      </c>
      <c r="F42" s="64"/>
      <c r="G42" s="4" t="s">
        <v>209</v>
      </c>
      <c r="H42" s="4" t="s">
        <v>33</v>
      </c>
    </row>
    <row r="43">
      <c r="A43" s="62">
        <v>46220.68373185185</v>
      </c>
      <c r="B43" s="4" t="s">
        <v>207</v>
      </c>
      <c r="C43" s="4" t="s">
        <v>214</v>
      </c>
      <c r="F43" s="64"/>
      <c r="G43" s="4" t="s">
        <v>209</v>
      </c>
      <c r="H43" s="4" t="s">
        <v>216</v>
      </c>
    </row>
    <row r="44">
      <c r="A44" s="62">
        <v>46220.68373831018</v>
      </c>
      <c r="B44" s="4" t="s">
        <v>207</v>
      </c>
      <c r="C44" s="4" t="s">
        <v>214</v>
      </c>
      <c r="E44" s="64"/>
      <c r="F44" s="64"/>
      <c r="G44" s="4" t="s">
        <v>209</v>
      </c>
      <c r="H44" s="4" t="s">
        <v>217</v>
      </c>
    </row>
    <row r="45">
      <c r="A45" s="62">
        <v>46220.68376501158</v>
      </c>
      <c r="B45" s="4" t="s">
        <v>207</v>
      </c>
      <c r="C45" s="4" t="s">
        <v>218</v>
      </c>
      <c r="E45" s="64"/>
      <c r="F45" s="64"/>
      <c r="G45" s="4" t="s">
        <v>209</v>
      </c>
      <c r="H45" s="4" t="s">
        <v>216</v>
      </c>
    </row>
    <row r="46">
      <c r="A46" s="62">
        <v>46220.68377211806</v>
      </c>
      <c r="B46" s="4" t="s">
        <v>207</v>
      </c>
      <c r="C46" s="4" t="s">
        <v>218</v>
      </c>
      <c r="E46" s="64"/>
      <c r="F46" s="64"/>
      <c r="G46" s="4" t="s">
        <v>209</v>
      </c>
      <c r="H46" s="4" t="s">
        <v>217</v>
      </c>
    </row>
    <row r="47">
      <c r="A47" s="62">
        <v>46220.68378348379</v>
      </c>
      <c r="B47" s="4" t="s">
        <v>207</v>
      </c>
      <c r="C47" s="4" t="s">
        <v>219</v>
      </c>
      <c r="E47" s="64"/>
      <c r="F47" s="64"/>
      <c r="G47" s="4" t="s">
        <v>209</v>
      </c>
      <c r="H47" s="4" t="s">
        <v>33</v>
      </c>
    </row>
    <row r="48">
      <c r="A48" s="62">
        <v>46220.68379380787</v>
      </c>
      <c r="B48" s="4" t="s">
        <v>207</v>
      </c>
      <c r="C48" s="4" t="s">
        <v>220</v>
      </c>
      <c r="E48" s="64"/>
      <c r="F48" s="64"/>
      <c r="G48" s="4" t="s">
        <v>209</v>
      </c>
      <c r="H48" s="4" t="s">
        <v>216</v>
      </c>
    </row>
    <row r="49">
      <c r="A49" s="62">
        <v>46220.68379711805</v>
      </c>
      <c r="B49" s="4" t="s">
        <v>207</v>
      </c>
      <c r="C49" s="4" t="s">
        <v>220</v>
      </c>
      <c r="E49" s="64"/>
      <c r="F49" s="64"/>
      <c r="G49" s="4" t="s">
        <v>209</v>
      </c>
      <c r="H49" s="4" t="s">
        <v>217</v>
      </c>
    </row>
    <row r="50">
      <c r="A50" s="62">
        <v>46220.68380921296</v>
      </c>
      <c r="B50" s="4" t="s">
        <v>207</v>
      </c>
      <c r="C50" s="4" t="s">
        <v>221</v>
      </c>
      <c r="E50" s="64"/>
      <c r="F50" s="64"/>
      <c r="G50" s="4" t="s">
        <v>209</v>
      </c>
      <c r="H50" s="4" t="s">
        <v>216</v>
      </c>
    </row>
    <row r="51">
      <c r="A51" s="62">
        <v>46220.68381325231</v>
      </c>
      <c r="B51" s="4" t="s">
        <v>207</v>
      </c>
      <c r="C51" s="4" t="s">
        <v>221</v>
      </c>
      <c r="E51" s="64"/>
      <c r="F51" s="64"/>
      <c r="G51" s="4" t="s">
        <v>209</v>
      </c>
      <c r="H51" s="4" t="s">
        <v>217</v>
      </c>
    </row>
    <row r="52">
      <c r="A52" s="62">
        <v>46220.68382893519</v>
      </c>
      <c r="B52" s="4" t="s">
        <v>207</v>
      </c>
      <c r="C52" s="4" t="s">
        <v>223</v>
      </c>
      <c r="E52" s="64"/>
      <c r="F52" s="64"/>
      <c r="G52" s="4" t="s">
        <v>209</v>
      </c>
      <c r="H52" s="4" t="s">
        <v>33</v>
      </c>
    </row>
    <row r="53">
      <c r="A53" s="62">
        <v>46220.68384668982</v>
      </c>
      <c r="B53" s="4" t="s">
        <v>207</v>
      </c>
      <c r="C53" s="4" t="s">
        <v>224</v>
      </c>
      <c r="E53" s="64"/>
      <c r="F53" s="64"/>
      <c r="G53" s="4" t="s">
        <v>209</v>
      </c>
      <c r="H53" s="4" t="s">
        <v>216</v>
      </c>
    </row>
    <row r="54">
      <c r="A54" s="62">
        <v>46220.6838584838</v>
      </c>
      <c r="B54" s="4" t="s">
        <v>207</v>
      </c>
      <c r="C54" s="4" t="s">
        <v>224</v>
      </c>
      <c r="E54" s="64"/>
      <c r="F54" s="64"/>
      <c r="G54" s="4" t="s">
        <v>209</v>
      </c>
      <c r="H54" s="4" t="s">
        <v>217</v>
      </c>
    </row>
    <row r="55">
      <c r="A55" s="62">
        <v>46220.683880219905</v>
      </c>
      <c r="B55" s="4" t="s">
        <v>207</v>
      </c>
      <c r="C55" s="4" t="s">
        <v>225</v>
      </c>
      <c r="E55" s="64"/>
      <c r="F55" s="64"/>
      <c r="G55" s="4" t="s">
        <v>209</v>
      </c>
      <c r="H55" s="4" t="s">
        <v>33</v>
      </c>
    </row>
    <row r="56">
      <c r="A56" s="62">
        <v>46220.683890844906</v>
      </c>
      <c r="B56" s="4" t="s">
        <v>207</v>
      </c>
      <c r="C56" s="4" t="s">
        <v>226</v>
      </c>
      <c r="E56" s="64"/>
      <c r="F56" s="64"/>
      <c r="G56" s="4" t="s">
        <v>209</v>
      </c>
      <c r="H56" s="4" t="s">
        <v>33</v>
      </c>
    </row>
    <row r="57">
      <c r="A57" s="62">
        <v>46220.683902743054</v>
      </c>
      <c r="B57" s="4" t="s">
        <v>207</v>
      </c>
      <c r="C57" s="4" t="s">
        <v>228</v>
      </c>
      <c r="E57" s="64"/>
      <c r="F57" s="64"/>
      <c r="G57" s="4" t="s">
        <v>209</v>
      </c>
      <c r="H57" s="4" t="s">
        <v>33</v>
      </c>
    </row>
    <row r="58">
      <c r="A58" s="62">
        <v>46220.68391579861</v>
      </c>
      <c r="B58" s="4" t="s">
        <v>207</v>
      </c>
      <c r="C58" s="4" t="s">
        <v>229</v>
      </c>
      <c r="E58" s="64"/>
      <c r="F58" s="64"/>
      <c r="G58" s="4" t="s">
        <v>209</v>
      </c>
      <c r="H58" s="4" t="s">
        <v>33</v>
      </c>
    </row>
    <row r="59">
      <c r="A59" s="62">
        <v>46220.683926655096</v>
      </c>
      <c r="B59" s="4" t="s">
        <v>207</v>
      </c>
      <c r="C59" s="4" t="s">
        <v>230</v>
      </c>
      <c r="E59" s="64"/>
      <c r="F59" s="64"/>
      <c r="G59" s="4" t="s">
        <v>209</v>
      </c>
      <c r="H59" s="4" t="s">
        <v>33</v>
      </c>
    </row>
    <row r="60">
      <c r="A60" s="62">
        <v>46220.68394004629</v>
      </c>
      <c r="B60" s="4" t="s">
        <v>207</v>
      </c>
      <c r="C60" s="4" t="s">
        <v>231</v>
      </c>
      <c r="E60" s="64"/>
      <c r="F60" s="64"/>
      <c r="G60" s="4" t="s">
        <v>209</v>
      </c>
      <c r="H60" s="4" t="s">
        <v>33</v>
      </c>
    </row>
    <row r="61">
      <c r="A61" s="62">
        <v>46220.68395063657</v>
      </c>
      <c r="B61" s="4" t="s">
        <v>207</v>
      </c>
      <c r="C61" s="4" t="s">
        <v>232</v>
      </c>
      <c r="E61" s="64"/>
      <c r="F61" s="64"/>
      <c r="G61" s="4" t="s">
        <v>209</v>
      </c>
      <c r="H61" s="4" t="s">
        <v>216</v>
      </c>
    </row>
    <row r="62">
      <c r="A62" s="62">
        <v>46220.68395420139</v>
      </c>
      <c r="B62" s="4" t="s">
        <v>207</v>
      </c>
      <c r="C62" s="4" t="s">
        <v>232</v>
      </c>
      <c r="E62" s="64"/>
      <c r="F62" s="64"/>
      <c r="G62" s="4" t="s">
        <v>209</v>
      </c>
      <c r="H62" s="4" t="s">
        <v>217</v>
      </c>
    </row>
    <row r="63">
      <c r="A63" s="62">
        <v>46220.68396579861</v>
      </c>
      <c r="B63" s="4" t="s">
        <v>207</v>
      </c>
      <c r="C63" s="4" t="s">
        <v>234</v>
      </c>
      <c r="E63" s="64"/>
      <c r="F63" s="64"/>
      <c r="G63" s="4" t="s">
        <v>209</v>
      </c>
      <c r="H63" s="4" t="s">
        <v>33</v>
      </c>
    </row>
    <row r="64">
      <c r="A64" s="62">
        <v>46220.68398375</v>
      </c>
      <c r="B64" s="4" t="s">
        <v>207</v>
      </c>
      <c r="C64" s="4" t="s">
        <v>235</v>
      </c>
      <c r="E64" s="64"/>
      <c r="F64" s="64"/>
      <c r="G64" s="4" t="s">
        <v>209</v>
      </c>
      <c r="H64" s="4" t="s">
        <v>33</v>
      </c>
    </row>
    <row r="65">
      <c r="A65" s="62">
        <v>46220.68399424768</v>
      </c>
      <c r="B65" s="4" t="s">
        <v>207</v>
      </c>
      <c r="C65" s="4" t="s">
        <v>236</v>
      </c>
      <c r="E65" s="64"/>
      <c r="F65" s="64"/>
      <c r="G65" s="4" t="s">
        <v>209</v>
      </c>
      <c r="H65" s="4" t="s">
        <v>33</v>
      </c>
    </row>
    <row r="66">
      <c r="A66" s="62">
        <v>46220.684007013886</v>
      </c>
      <c r="B66" s="4" t="s">
        <v>207</v>
      </c>
      <c r="C66" s="4" t="s">
        <v>238</v>
      </c>
      <c r="E66" s="64"/>
      <c r="F66" s="64"/>
      <c r="G66" s="4" t="s">
        <v>209</v>
      </c>
      <c r="H66" s="4" t="s">
        <v>217</v>
      </c>
    </row>
    <row r="67">
      <c r="A67" s="62">
        <v>46220.68401747685</v>
      </c>
      <c r="B67" s="4" t="s">
        <v>207</v>
      </c>
      <c r="C67" s="4" t="s">
        <v>239</v>
      </c>
      <c r="E67" s="64"/>
      <c r="F67" s="64"/>
      <c r="G67" s="4" t="s">
        <v>209</v>
      </c>
      <c r="H67" s="4" t="s">
        <v>33</v>
      </c>
    </row>
    <row r="68">
      <c r="A68" s="62">
        <v>46220.68402746528</v>
      </c>
      <c r="B68" s="4" t="s">
        <v>207</v>
      </c>
      <c r="C68" s="4" t="s">
        <v>240</v>
      </c>
      <c r="E68" s="64"/>
      <c r="F68" s="64"/>
      <c r="G68" s="4" t="s">
        <v>209</v>
      </c>
      <c r="H68" s="4" t="s">
        <v>33</v>
      </c>
    </row>
    <row r="69">
      <c r="A69" s="62">
        <v>46220.684038148145</v>
      </c>
      <c r="B69" s="4" t="s">
        <v>207</v>
      </c>
      <c r="C69" s="4" t="s">
        <v>241</v>
      </c>
      <c r="F69" s="64"/>
      <c r="G69" s="4" t="s">
        <v>209</v>
      </c>
      <c r="H69" s="4" t="s">
        <v>33</v>
      </c>
    </row>
    <row r="70">
      <c r="A70" s="62">
        <v>46220.68404847222</v>
      </c>
      <c r="B70" s="4" t="s">
        <v>207</v>
      </c>
      <c r="C70" s="4" t="s">
        <v>242</v>
      </c>
      <c r="F70" s="64"/>
      <c r="G70" s="4" t="s">
        <v>209</v>
      </c>
      <c r="H70" s="4" t="s">
        <v>33</v>
      </c>
    </row>
    <row r="71">
      <c r="A71" s="62">
        <v>46220.684060810185</v>
      </c>
      <c r="B71" s="4" t="s">
        <v>207</v>
      </c>
      <c r="C71" s="4" t="s">
        <v>244</v>
      </c>
      <c r="F71" s="64"/>
      <c r="G71" s="4" t="s">
        <v>209</v>
      </c>
      <c r="H71" s="4" t="s">
        <v>33</v>
      </c>
    </row>
    <row r="72">
      <c r="A72" s="62">
        <v>46220.684073530094</v>
      </c>
      <c r="B72" s="4" t="s">
        <v>207</v>
      </c>
      <c r="C72" s="4" t="s">
        <v>245</v>
      </c>
      <c r="F72" s="64"/>
      <c r="G72" s="4" t="s">
        <v>209</v>
      </c>
      <c r="H72" s="4" t="s">
        <v>33</v>
      </c>
    </row>
    <row r="73">
      <c r="A73" s="62">
        <v>46220.68408715278</v>
      </c>
      <c r="B73" s="4" t="s">
        <v>207</v>
      </c>
      <c r="C73" s="4" t="s">
        <v>247</v>
      </c>
      <c r="F73" s="64"/>
      <c r="G73" s="4" t="s">
        <v>209</v>
      </c>
      <c r="H73" s="4" t="s">
        <v>33</v>
      </c>
    </row>
    <row r="74">
      <c r="A74" s="62">
        <v>46220.68409704861</v>
      </c>
      <c r="B74" s="4" t="s">
        <v>207</v>
      </c>
      <c r="C74" s="4" t="s">
        <v>248</v>
      </c>
      <c r="F74" s="64"/>
      <c r="G74" s="4" t="s">
        <v>209</v>
      </c>
      <c r="H74" s="4" t="s">
        <v>33</v>
      </c>
    </row>
    <row r="75">
      <c r="A75" s="62">
        <v>46220.68410853009</v>
      </c>
      <c r="B75" s="4" t="s">
        <v>207</v>
      </c>
      <c r="C75" s="4" t="s">
        <v>249</v>
      </c>
      <c r="F75" s="64"/>
      <c r="G75" s="4" t="s">
        <v>209</v>
      </c>
      <c r="H75" s="4" t="s">
        <v>33</v>
      </c>
    </row>
    <row r="76">
      <c r="A76" s="62">
        <v>46220.68411836805</v>
      </c>
      <c r="B76" s="4" t="s">
        <v>207</v>
      </c>
      <c r="C76" s="4" t="s">
        <v>251</v>
      </c>
      <c r="F76" s="64"/>
      <c r="G76" s="4" t="s">
        <v>209</v>
      </c>
      <c r="H76" s="4" t="s">
        <v>216</v>
      </c>
    </row>
    <row r="77">
      <c r="A77" s="62">
        <v>46220.68412184028</v>
      </c>
      <c r="B77" s="4" t="s">
        <v>207</v>
      </c>
      <c r="C77" s="4" t="s">
        <v>251</v>
      </c>
      <c r="E77" s="64"/>
      <c r="F77" s="64"/>
      <c r="G77" s="4" t="s">
        <v>209</v>
      </c>
      <c r="H77" s="4" t="s">
        <v>217</v>
      </c>
    </row>
    <row r="78">
      <c r="A78" s="62">
        <v>46220.68413695601</v>
      </c>
      <c r="B78" s="4" t="s">
        <v>207</v>
      </c>
      <c r="C78" s="4" t="s">
        <v>240</v>
      </c>
      <c r="F78" s="64"/>
      <c r="G78" s="4" t="s">
        <v>209</v>
      </c>
      <c r="H78" s="4" t="s">
        <v>217</v>
      </c>
    </row>
    <row r="79">
      <c r="A79" s="64">
        <v>46220.68546126157</v>
      </c>
      <c r="B79" s="4" t="s">
        <v>122</v>
      </c>
      <c r="C79" s="4" t="s">
        <v>123</v>
      </c>
      <c r="D79" s="4" t="s">
        <v>31</v>
      </c>
      <c r="E79" s="4" t="s">
        <v>131</v>
      </c>
      <c r="F79" s="4" t="s">
        <v>125</v>
      </c>
      <c r="G79" s="4" t="s">
        <v>127</v>
      </c>
      <c r="H79" s="4" t="s">
        <v>130</v>
      </c>
    </row>
    <row r="80">
      <c r="A80" s="62">
        <v>46220.73636365741</v>
      </c>
      <c r="B80" s="4" t="s">
        <v>207</v>
      </c>
      <c r="C80" s="4" t="s">
        <v>258</v>
      </c>
      <c r="E80" s="64"/>
      <c r="F80" s="64"/>
      <c r="G80" s="4" t="s">
        <v>209</v>
      </c>
      <c r="H80" s="4" t="s">
        <v>33</v>
      </c>
    </row>
    <row r="81">
      <c r="A81" s="62">
        <v>46220.73650675926</v>
      </c>
      <c r="B81" s="4" t="s">
        <v>207</v>
      </c>
      <c r="E81" s="64"/>
      <c r="F81" s="64"/>
      <c r="G81" s="4" t="s">
        <v>266</v>
      </c>
      <c r="H81" s="4" t="s">
        <v>267</v>
      </c>
    </row>
    <row r="82">
      <c r="A82" s="62">
        <v>46220.74813791667</v>
      </c>
      <c r="B82" s="4" t="s">
        <v>207</v>
      </c>
      <c r="C82" s="4" t="s">
        <v>272</v>
      </c>
      <c r="E82" s="64"/>
      <c r="F82" s="64"/>
      <c r="G82" s="4" t="s">
        <v>209</v>
      </c>
      <c r="H82" s="4" t="s">
        <v>33</v>
      </c>
    </row>
    <row r="83">
      <c r="A83" s="62">
        <v>46220.764185775464</v>
      </c>
      <c r="B83" s="4" t="s">
        <v>207</v>
      </c>
      <c r="C83" s="4" t="s">
        <v>276</v>
      </c>
      <c r="E83" s="64"/>
      <c r="F83" s="64"/>
      <c r="G83" s="4" t="s">
        <v>209</v>
      </c>
      <c r="H83" s="4" t="s">
        <v>33</v>
      </c>
    </row>
    <row r="84">
      <c r="A84" s="62">
        <v>46220.76834756944</v>
      </c>
      <c r="B84" s="4" t="s">
        <v>207</v>
      </c>
      <c r="C84" s="4" t="s">
        <v>277</v>
      </c>
      <c r="E84" s="64"/>
      <c r="F84" s="64"/>
      <c r="G84" s="4" t="s">
        <v>209</v>
      </c>
      <c r="H84" s="4" t="s">
        <v>33</v>
      </c>
    </row>
    <row r="85">
      <c r="A85" s="64">
        <v>46220.8528862963</v>
      </c>
      <c r="B85" s="4" t="s">
        <v>122</v>
      </c>
      <c r="C85" s="4" t="s">
        <v>123</v>
      </c>
      <c r="D85" s="4" t="s">
        <v>31</v>
      </c>
      <c r="E85" s="4" t="s">
        <v>131</v>
      </c>
      <c r="F85" s="4" t="s">
        <v>125</v>
      </c>
      <c r="G85" s="4" t="s">
        <v>127</v>
      </c>
      <c r="H85" s="4" t="s">
        <v>130</v>
      </c>
    </row>
    <row r="86">
      <c r="A86" s="64">
        <v>46221.0187821875</v>
      </c>
      <c r="B86" s="4" t="s">
        <v>122</v>
      </c>
      <c r="C86" s="4" t="s">
        <v>123</v>
      </c>
      <c r="D86" s="4" t="s">
        <v>31</v>
      </c>
      <c r="E86" s="4" t="s">
        <v>131</v>
      </c>
      <c r="F86" s="4" t="s">
        <v>125</v>
      </c>
      <c r="G86" s="4" t="s">
        <v>127</v>
      </c>
      <c r="H86" s="4" t="s">
        <v>130</v>
      </c>
    </row>
    <row r="87">
      <c r="A87" s="64">
        <v>46221.185596979165</v>
      </c>
      <c r="B87" s="4" t="s">
        <v>122</v>
      </c>
      <c r="C87" s="4" t="s">
        <v>123</v>
      </c>
      <c r="D87" s="4" t="s">
        <v>31</v>
      </c>
      <c r="E87" s="4" t="s">
        <v>131</v>
      </c>
      <c r="F87" s="4" t="s">
        <v>125</v>
      </c>
      <c r="G87" s="4" t="s">
        <v>127</v>
      </c>
      <c r="H87" s="4" t="s">
        <v>130</v>
      </c>
    </row>
    <row r="88">
      <c r="A88" s="64">
        <v>46221.35209519676</v>
      </c>
      <c r="B88" s="4" t="s">
        <v>122</v>
      </c>
      <c r="C88" s="4" t="s">
        <v>123</v>
      </c>
      <c r="D88" s="4" t="s">
        <v>31</v>
      </c>
      <c r="E88" s="4" t="s">
        <v>131</v>
      </c>
      <c r="F88" s="4" t="s">
        <v>125</v>
      </c>
      <c r="G88" s="4" t="s">
        <v>127</v>
      </c>
      <c r="H88" s="4" t="s">
        <v>130</v>
      </c>
    </row>
    <row r="89">
      <c r="A89" s="64">
        <v>46221.518812291666</v>
      </c>
      <c r="B89" s="4" t="s">
        <v>122</v>
      </c>
      <c r="C89" s="4" t="s">
        <v>123</v>
      </c>
      <c r="D89" s="4" t="s">
        <v>31</v>
      </c>
      <c r="E89" s="4" t="s">
        <v>131</v>
      </c>
      <c r="F89" s="4" t="s">
        <v>125</v>
      </c>
      <c r="G89" s="4" t="s">
        <v>127</v>
      </c>
      <c r="H89" s="4" t="s">
        <v>130</v>
      </c>
    </row>
    <row r="90">
      <c r="A90" s="64">
        <v>46221.68541590278</v>
      </c>
      <c r="B90" s="4" t="s">
        <v>122</v>
      </c>
      <c r="C90" s="4" t="s">
        <v>123</v>
      </c>
      <c r="D90" s="4" t="s">
        <v>31</v>
      </c>
      <c r="E90" s="4" t="s">
        <v>131</v>
      </c>
      <c r="F90" s="4" t="s">
        <v>125</v>
      </c>
      <c r="G90" s="4" t="s">
        <v>127</v>
      </c>
      <c r="H90" s="4" t="s">
        <v>130</v>
      </c>
    </row>
    <row r="91">
      <c r="A91" s="64">
        <v>46221.852078703705</v>
      </c>
      <c r="B91" s="4" t="s">
        <v>122</v>
      </c>
      <c r="C91" s="4" t="s">
        <v>123</v>
      </c>
      <c r="D91" s="4" t="s">
        <v>31</v>
      </c>
      <c r="E91" s="4" t="s">
        <v>131</v>
      </c>
      <c r="F91" s="4" t="s">
        <v>125</v>
      </c>
      <c r="G91" s="4" t="s">
        <v>127</v>
      </c>
      <c r="H91" s="4" t="s">
        <v>130</v>
      </c>
    </row>
    <row r="92">
      <c r="A92" s="64">
        <v>46222.01874675926</v>
      </c>
      <c r="B92" s="4" t="s">
        <v>122</v>
      </c>
      <c r="C92" s="4" t="s">
        <v>123</v>
      </c>
      <c r="D92" s="4" t="s">
        <v>31</v>
      </c>
      <c r="E92" s="4" t="s">
        <v>131</v>
      </c>
      <c r="F92" s="4" t="s">
        <v>125</v>
      </c>
      <c r="G92" s="4" t="s">
        <v>127</v>
      </c>
      <c r="H92" s="4" t="s">
        <v>130</v>
      </c>
    </row>
    <row r="93">
      <c r="A93" s="64">
        <v>46222.18541484953</v>
      </c>
      <c r="B93" s="4" t="s">
        <v>122</v>
      </c>
      <c r="C93" s="4" t="s">
        <v>123</v>
      </c>
      <c r="D93" s="4" t="s">
        <v>31</v>
      </c>
      <c r="E93" s="4" t="s">
        <v>131</v>
      </c>
      <c r="F93" s="4" t="s">
        <v>125</v>
      </c>
      <c r="G93" s="4" t="s">
        <v>127</v>
      </c>
      <c r="H93" s="4" t="s">
        <v>130</v>
      </c>
    </row>
    <row r="94">
      <c r="A94" s="64">
        <v>46222.3521334838</v>
      </c>
      <c r="B94" s="4" t="s">
        <v>122</v>
      </c>
      <c r="C94" s="4" t="s">
        <v>123</v>
      </c>
      <c r="D94" s="4" t="s">
        <v>31</v>
      </c>
      <c r="E94" s="4" t="s">
        <v>131</v>
      </c>
      <c r="F94" s="4" t="s">
        <v>125</v>
      </c>
      <c r="G94" s="4" t="s">
        <v>127</v>
      </c>
      <c r="H94" s="4" t="s">
        <v>130</v>
      </c>
    </row>
    <row r="95">
      <c r="A95" s="64">
        <v>46222.51878481482</v>
      </c>
      <c r="B95" s="4" t="s">
        <v>122</v>
      </c>
      <c r="C95" s="4" t="s">
        <v>123</v>
      </c>
      <c r="D95" s="4" t="s">
        <v>31</v>
      </c>
      <c r="E95" s="4" t="s">
        <v>131</v>
      </c>
      <c r="F95" s="4" t="s">
        <v>125</v>
      </c>
      <c r="G95" s="4" t="s">
        <v>127</v>
      </c>
      <c r="H95" s="4" t="s">
        <v>130</v>
      </c>
    </row>
    <row r="96">
      <c r="A96" s="64">
        <v>46222.68544677083</v>
      </c>
      <c r="B96" s="4" t="s">
        <v>122</v>
      </c>
      <c r="C96" s="4" t="s">
        <v>123</v>
      </c>
      <c r="D96" s="4" t="s">
        <v>31</v>
      </c>
      <c r="E96" s="4" t="s">
        <v>131</v>
      </c>
      <c r="F96" s="4" t="s">
        <v>125</v>
      </c>
      <c r="G96" s="4" t="s">
        <v>127</v>
      </c>
      <c r="H96" s="4" t="s">
        <v>130</v>
      </c>
    </row>
    <row r="97">
      <c r="A97" s="64">
        <v>46222.852087384264</v>
      </c>
      <c r="B97" s="4" t="s">
        <v>122</v>
      </c>
      <c r="C97" s="4" t="s">
        <v>123</v>
      </c>
      <c r="D97" s="4" t="s">
        <v>31</v>
      </c>
      <c r="E97" s="4" t="s">
        <v>131</v>
      </c>
      <c r="F97" s="4" t="s">
        <v>125</v>
      </c>
      <c r="G97" s="4" t="s">
        <v>127</v>
      </c>
      <c r="H97" s="4" t="s">
        <v>130</v>
      </c>
    </row>
    <row r="98">
      <c r="A98" s="64">
        <v>46223.018777488425</v>
      </c>
      <c r="B98" s="4" t="s">
        <v>122</v>
      </c>
      <c r="C98" s="4" t="s">
        <v>123</v>
      </c>
      <c r="D98" s="4" t="s">
        <v>31</v>
      </c>
      <c r="E98" s="4" t="s">
        <v>131</v>
      </c>
      <c r="F98" s="4" t="s">
        <v>125</v>
      </c>
      <c r="G98" s="4" t="s">
        <v>127</v>
      </c>
      <c r="H98" s="4" t="s">
        <v>130</v>
      </c>
    </row>
    <row r="99">
      <c r="A99" s="64">
        <v>46223.18544768519</v>
      </c>
      <c r="B99" s="4" t="s">
        <v>122</v>
      </c>
      <c r="C99" s="4" t="s">
        <v>123</v>
      </c>
      <c r="D99" s="4" t="s">
        <v>31</v>
      </c>
      <c r="E99" s="4" t="s">
        <v>131</v>
      </c>
      <c r="F99" s="4" t="s">
        <v>125</v>
      </c>
      <c r="G99" s="4" t="s">
        <v>127</v>
      </c>
      <c r="H99" s="4" t="s">
        <v>130</v>
      </c>
    </row>
    <row r="100">
      <c r="A100" s="64">
        <v>46223.35206584491</v>
      </c>
      <c r="B100" s="4" t="s">
        <v>122</v>
      </c>
      <c r="C100" s="4" t="s">
        <v>123</v>
      </c>
      <c r="D100" s="4" t="s">
        <v>31</v>
      </c>
      <c r="E100" s="4" t="s">
        <v>131</v>
      </c>
      <c r="F100" s="4" t="s">
        <v>125</v>
      </c>
      <c r="G100" s="4" t="s">
        <v>127</v>
      </c>
      <c r="H100" s="4" t="s">
        <v>130</v>
      </c>
    </row>
    <row r="101">
      <c r="A101" s="62">
        <v>46223.418823217595</v>
      </c>
      <c r="B101" s="4" t="s">
        <v>207</v>
      </c>
      <c r="C101" s="4" t="s">
        <v>316</v>
      </c>
      <c r="E101" s="64"/>
      <c r="F101" s="64"/>
      <c r="G101" s="4" t="s">
        <v>209</v>
      </c>
      <c r="H101" s="4" t="s">
        <v>33</v>
      </c>
    </row>
    <row r="102">
      <c r="A102" s="62">
        <v>46223.42177327546</v>
      </c>
      <c r="B102" s="4" t="s">
        <v>207</v>
      </c>
      <c r="C102" s="4" t="s">
        <v>319</v>
      </c>
      <c r="E102" s="64"/>
      <c r="F102" s="64"/>
      <c r="G102" s="4" t="s">
        <v>209</v>
      </c>
      <c r="H102" s="4" t="s">
        <v>33</v>
      </c>
    </row>
    <row r="103">
      <c r="A103" s="62">
        <v>46223.43241819444</v>
      </c>
      <c r="B103" s="4" t="s">
        <v>207</v>
      </c>
      <c r="C103" s="4" t="s">
        <v>322</v>
      </c>
      <c r="E103" s="64"/>
      <c r="F103" s="64"/>
      <c r="G103" s="4" t="s">
        <v>209</v>
      </c>
      <c r="H103" s="4" t="s">
        <v>216</v>
      </c>
    </row>
    <row r="104">
      <c r="A104" s="62">
        <v>46223.43243083333</v>
      </c>
      <c r="B104" s="4" t="s">
        <v>207</v>
      </c>
      <c r="C104" s="4" t="s">
        <v>322</v>
      </c>
      <c r="E104" s="64"/>
      <c r="F104" s="64"/>
      <c r="G104" s="4" t="s">
        <v>209</v>
      </c>
      <c r="H104" s="4" t="s">
        <v>217</v>
      </c>
    </row>
    <row r="105">
      <c r="A105" s="62">
        <v>46223.44327365741</v>
      </c>
      <c r="B105" s="4" t="s">
        <v>324</v>
      </c>
      <c r="C105" s="4" t="s">
        <v>325</v>
      </c>
      <c r="E105" s="64"/>
      <c r="F105" s="64"/>
      <c r="G105" s="4" t="s">
        <v>326</v>
      </c>
      <c r="H105" s="4" t="s">
        <v>328</v>
      </c>
    </row>
    <row r="106">
      <c r="A106" s="62">
        <v>46223.44549278935</v>
      </c>
      <c r="B106" s="4" t="s">
        <v>207</v>
      </c>
      <c r="C106" s="4" t="s">
        <v>249</v>
      </c>
      <c r="E106" s="64"/>
      <c r="F106" s="64"/>
      <c r="G106" s="4" t="s">
        <v>209</v>
      </c>
      <c r="H106" s="4" t="s">
        <v>33</v>
      </c>
    </row>
    <row r="107">
      <c r="A107" s="62">
        <v>46223.508977418984</v>
      </c>
      <c r="B107" s="4" t="s">
        <v>207</v>
      </c>
      <c r="C107" s="4" t="s">
        <v>332</v>
      </c>
      <c r="E107" s="64"/>
      <c r="F107" s="64"/>
      <c r="G107" s="4" t="s">
        <v>209</v>
      </c>
      <c r="H107" s="4" t="s">
        <v>216</v>
      </c>
    </row>
    <row r="108">
      <c r="A108" s="62">
        <v>46223.50898773148</v>
      </c>
      <c r="B108" s="4" t="s">
        <v>207</v>
      </c>
      <c r="C108" s="4" t="s">
        <v>332</v>
      </c>
      <c r="E108" s="64"/>
      <c r="F108" s="64"/>
      <c r="G108" s="4" t="s">
        <v>209</v>
      </c>
      <c r="H108" s="4" t="s">
        <v>217</v>
      </c>
    </row>
    <row r="109">
      <c r="A109" s="64">
        <v>46223.5188366088</v>
      </c>
      <c r="B109" s="4" t="s">
        <v>122</v>
      </c>
      <c r="C109" s="4" t="s">
        <v>123</v>
      </c>
      <c r="D109" s="4" t="s">
        <v>31</v>
      </c>
      <c r="E109" s="4" t="s">
        <v>131</v>
      </c>
      <c r="F109" s="4" t="s">
        <v>125</v>
      </c>
      <c r="G109" s="4" t="s">
        <v>127</v>
      </c>
      <c r="H109" s="4" t="s">
        <v>130</v>
      </c>
    </row>
    <row r="110">
      <c r="A110" s="64">
        <v>46223.51884001157</v>
      </c>
      <c r="B110" s="4" t="s">
        <v>122</v>
      </c>
      <c r="C110" s="4" t="s">
        <v>340</v>
      </c>
      <c r="D110" s="4" t="s">
        <v>31</v>
      </c>
      <c r="E110" s="4" t="s">
        <v>131</v>
      </c>
      <c r="F110" s="4" t="s">
        <v>125</v>
      </c>
      <c r="G110" s="4" t="s">
        <v>127</v>
      </c>
      <c r="H110" s="4" t="s">
        <v>130</v>
      </c>
    </row>
    <row r="111">
      <c r="A111" s="64">
        <v>46223.51884309028</v>
      </c>
      <c r="B111" s="4" t="s">
        <v>122</v>
      </c>
      <c r="C111" s="4" t="s">
        <v>341</v>
      </c>
      <c r="D111" s="4" t="s">
        <v>46</v>
      </c>
      <c r="F111" s="64">
        <v>46209.0</v>
      </c>
      <c r="G111" s="4" t="s">
        <v>136</v>
      </c>
      <c r="H111" s="4" t="s">
        <v>202</v>
      </c>
    </row>
    <row r="112">
      <c r="A112" s="64">
        <v>46223.685438506946</v>
      </c>
      <c r="B112" s="4" t="s">
        <v>122</v>
      </c>
      <c r="C112" s="4" t="s">
        <v>123</v>
      </c>
      <c r="D112" s="4" t="s">
        <v>31</v>
      </c>
      <c r="E112" s="4" t="s">
        <v>131</v>
      </c>
      <c r="F112" s="4" t="s">
        <v>125</v>
      </c>
      <c r="G112" s="4" t="s">
        <v>127</v>
      </c>
      <c r="H112" s="4" t="s">
        <v>130</v>
      </c>
    </row>
    <row r="113">
      <c r="A113" s="64">
        <v>46223.685438726854</v>
      </c>
      <c r="B113" s="4" t="s">
        <v>122</v>
      </c>
      <c r="C113" s="4" t="s">
        <v>340</v>
      </c>
      <c r="D113" s="4" t="s">
        <v>31</v>
      </c>
      <c r="E113" s="4" t="s">
        <v>131</v>
      </c>
      <c r="F113" s="4" t="s">
        <v>125</v>
      </c>
      <c r="G113" s="4" t="s">
        <v>127</v>
      </c>
      <c r="H113" s="4" t="s">
        <v>130</v>
      </c>
    </row>
    <row r="114">
      <c r="A114" s="64">
        <v>46223.85209056713</v>
      </c>
      <c r="B114" s="4" t="s">
        <v>122</v>
      </c>
      <c r="C114" s="4" t="s">
        <v>123</v>
      </c>
      <c r="D114" s="4" t="s">
        <v>31</v>
      </c>
      <c r="E114" s="4" t="s">
        <v>131</v>
      </c>
      <c r="F114" s="4" t="s">
        <v>125</v>
      </c>
      <c r="G114" s="4" t="s">
        <v>127</v>
      </c>
      <c r="H114" s="4" t="s">
        <v>130</v>
      </c>
    </row>
    <row r="115">
      <c r="A115" s="64">
        <v>46223.85209083333</v>
      </c>
      <c r="B115" s="4" t="s">
        <v>122</v>
      </c>
      <c r="C115" s="4" t="s">
        <v>340</v>
      </c>
      <c r="D115" s="4" t="s">
        <v>31</v>
      </c>
      <c r="E115" s="4" t="s">
        <v>131</v>
      </c>
      <c r="F115" s="4" t="s">
        <v>125</v>
      </c>
      <c r="G115" s="4" t="s">
        <v>127</v>
      </c>
      <c r="H115" s="4" t="s">
        <v>130</v>
      </c>
    </row>
    <row r="116">
      <c r="A116" s="62">
        <v>46223.86160804398</v>
      </c>
      <c r="B116" s="4" t="s">
        <v>207</v>
      </c>
      <c r="C116" s="4" t="s">
        <v>219</v>
      </c>
      <c r="F116" s="64"/>
      <c r="G116" s="4" t="s">
        <v>209</v>
      </c>
      <c r="H116" s="4" t="s">
        <v>33</v>
      </c>
    </row>
    <row r="117">
      <c r="A117" s="62">
        <v>46223.861630300926</v>
      </c>
      <c r="B117" s="4" t="s">
        <v>207</v>
      </c>
      <c r="C117" s="4" t="s">
        <v>220</v>
      </c>
      <c r="F117" s="64"/>
      <c r="G117" s="4" t="s">
        <v>209</v>
      </c>
      <c r="H117" s="4" t="s">
        <v>216</v>
      </c>
    </row>
    <row r="118">
      <c r="A118" s="62">
        <v>46223.86163392361</v>
      </c>
      <c r="B118" s="4" t="s">
        <v>207</v>
      </c>
      <c r="C118" s="4" t="s">
        <v>220</v>
      </c>
      <c r="E118" s="64"/>
      <c r="F118" s="64"/>
      <c r="G118" s="4" t="s">
        <v>209</v>
      </c>
      <c r="H118" s="4" t="s">
        <v>217</v>
      </c>
    </row>
    <row r="119">
      <c r="A119" s="62">
        <v>46223.86165255787</v>
      </c>
      <c r="B119" s="4" t="s">
        <v>207</v>
      </c>
      <c r="C119" s="4" t="s">
        <v>229</v>
      </c>
      <c r="E119" s="64"/>
      <c r="F119" s="64"/>
      <c r="G119" s="4" t="s">
        <v>209</v>
      </c>
      <c r="H119" s="4" t="s">
        <v>33</v>
      </c>
    </row>
    <row r="120">
      <c r="A120" s="62">
        <v>46223.861663055555</v>
      </c>
      <c r="B120" s="4" t="s">
        <v>207</v>
      </c>
      <c r="C120" s="4" t="s">
        <v>230</v>
      </c>
      <c r="F120" s="64"/>
      <c r="G120" s="4" t="s">
        <v>209</v>
      </c>
      <c r="H120" s="4" t="s">
        <v>33</v>
      </c>
    </row>
    <row r="121">
      <c r="A121" s="62">
        <v>46223.86167462963</v>
      </c>
      <c r="B121" s="4" t="s">
        <v>207</v>
      </c>
      <c r="C121" s="4" t="s">
        <v>231</v>
      </c>
      <c r="E121" s="64"/>
      <c r="F121" s="64"/>
      <c r="G121" s="4" t="s">
        <v>209</v>
      </c>
      <c r="H121" s="4" t="s">
        <v>33</v>
      </c>
    </row>
    <row r="122">
      <c r="A122" s="62">
        <v>46223.86168476852</v>
      </c>
      <c r="B122" s="4" t="s">
        <v>207</v>
      </c>
      <c r="C122" s="4" t="s">
        <v>240</v>
      </c>
      <c r="E122" s="64"/>
      <c r="F122" s="64"/>
      <c r="G122" s="4" t="s">
        <v>209</v>
      </c>
      <c r="H122" s="4" t="s">
        <v>33</v>
      </c>
    </row>
    <row r="123">
      <c r="A123" s="62">
        <v>46223.861699710644</v>
      </c>
      <c r="B123" s="4" t="s">
        <v>207</v>
      </c>
      <c r="C123" s="4" t="s">
        <v>240</v>
      </c>
      <c r="E123" s="64"/>
      <c r="F123" s="64"/>
      <c r="G123" s="4" t="s">
        <v>209</v>
      </c>
      <c r="H123" s="4" t="s">
        <v>217</v>
      </c>
    </row>
    <row r="124">
      <c r="A124" s="62">
        <v>46223.86171466435</v>
      </c>
      <c r="B124" s="4" t="s">
        <v>207</v>
      </c>
      <c r="C124" s="4" t="s">
        <v>208</v>
      </c>
      <c r="E124" s="64"/>
      <c r="F124" s="64"/>
      <c r="G124" s="4" t="s">
        <v>209</v>
      </c>
      <c r="H124" s="4" t="s">
        <v>33</v>
      </c>
    </row>
    <row r="125">
      <c r="A125" s="62">
        <v>46223.86172443287</v>
      </c>
      <c r="B125" s="4" t="s">
        <v>207</v>
      </c>
      <c r="C125" s="4" t="s">
        <v>210</v>
      </c>
      <c r="E125" s="64"/>
      <c r="F125" s="64"/>
      <c r="G125" s="4" t="s">
        <v>209</v>
      </c>
      <c r="H125" s="4" t="s">
        <v>33</v>
      </c>
    </row>
    <row r="126">
      <c r="A126" s="62">
        <v>46223.86173645833</v>
      </c>
      <c r="B126" s="4" t="s">
        <v>207</v>
      </c>
      <c r="C126" s="4" t="s">
        <v>211</v>
      </c>
      <c r="E126" s="64"/>
      <c r="F126" s="64"/>
      <c r="G126" s="4" t="s">
        <v>209</v>
      </c>
      <c r="H126" s="4" t="s">
        <v>33</v>
      </c>
    </row>
    <row r="127">
      <c r="A127" s="62">
        <v>46223.86174571759</v>
      </c>
      <c r="B127" s="4" t="s">
        <v>207</v>
      </c>
      <c r="C127" s="4" t="s">
        <v>258</v>
      </c>
      <c r="E127" s="64"/>
      <c r="F127" s="64"/>
      <c r="G127" s="4" t="s">
        <v>209</v>
      </c>
      <c r="H127" s="4" t="s">
        <v>33</v>
      </c>
    </row>
    <row r="128">
      <c r="A128" s="62">
        <v>46223.86175496528</v>
      </c>
      <c r="B128" s="4" t="s">
        <v>207</v>
      </c>
      <c r="C128" s="4" t="s">
        <v>272</v>
      </c>
      <c r="E128" s="64"/>
      <c r="F128" s="64"/>
      <c r="G128" s="4" t="s">
        <v>209</v>
      </c>
      <c r="H128" s="4" t="s">
        <v>33</v>
      </c>
    </row>
    <row r="129">
      <c r="A129" s="62">
        <v>46223.86176763889</v>
      </c>
      <c r="B129" s="4" t="s">
        <v>207</v>
      </c>
      <c r="C129" s="4" t="s">
        <v>276</v>
      </c>
      <c r="E129" s="64"/>
      <c r="F129" s="64"/>
      <c r="G129" s="4" t="s">
        <v>209</v>
      </c>
      <c r="H129" s="4" t="s">
        <v>33</v>
      </c>
    </row>
    <row r="130">
      <c r="A130" s="62">
        <v>46223.86177765046</v>
      </c>
      <c r="B130" s="4" t="s">
        <v>207</v>
      </c>
      <c r="C130" s="4" t="s">
        <v>277</v>
      </c>
      <c r="E130" s="64"/>
      <c r="F130" s="64"/>
      <c r="G130" s="4" t="s">
        <v>209</v>
      </c>
      <c r="H130" s="4" t="s">
        <v>33</v>
      </c>
    </row>
    <row r="131">
      <c r="A131" s="62">
        <v>46223.86544634259</v>
      </c>
      <c r="B131" s="4" t="s">
        <v>207</v>
      </c>
      <c r="C131" s="4" t="s">
        <v>219</v>
      </c>
      <c r="E131" s="64"/>
      <c r="F131" s="64"/>
      <c r="G131" s="4" t="s">
        <v>209</v>
      </c>
      <c r="H131" s="4" t="s">
        <v>33</v>
      </c>
    </row>
    <row r="132">
      <c r="A132" s="62">
        <v>46223.86545996528</v>
      </c>
      <c r="B132" s="4" t="s">
        <v>207</v>
      </c>
      <c r="C132" s="4" t="s">
        <v>220</v>
      </c>
      <c r="E132" s="64"/>
      <c r="F132" s="64"/>
      <c r="G132" s="4" t="s">
        <v>209</v>
      </c>
      <c r="H132" s="4" t="s">
        <v>216</v>
      </c>
    </row>
    <row r="133">
      <c r="A133" s="62">
        <v>46223.86546539352</v>
      </c>
      <c r="B133" s="4" t="s">
        <v>207</v>
      </c>
      <c r="C133" s="4" t="s">
        <v>220</v>
      </c>
      <c r="E133" s="64"/>
      <c r="F133" s="64"/>
      <c r="G133" s="4" t="s">
        <v>209</v>
      </c>
      <c r="H133" s="4" t="s">
        <v>217</v>
      </c>
    </row>
    <row r="134">
      <c r="A134" s="62">
        <v>46223.86548123843</v>
      </c>
      <c r="B134" s="4" t="s">
        <v>207</v>
      </c>
      <c r="C134" s="4" t="s">
        <v>229</v>
      </c>
      <c r="E134" s="64"/>
      <c r="F134" s="64"/>
      <c r="G134" s="4" t="s">
        <v>209</v>
      </c>
      <c r="H134" s="4" t="s">
        <v>33</v>
      </c>
    </row>
    <row r="135">
      <c r="A135" s="62">
        <v>46223.86549496528</v>
      </c>
      <c r="B135" s="4" t="s">
        <v>207</v>
      </c>
      <c r="C135" s="4" t="s">
        <v>230</v>
      </c>
      <c r="E135" s="64"/>
      <c r="F135" s="64"/>
      <c r="G135" s="4" t="s">
        <v>209</v>
      </c>
      <c r="H135" s="4" t="s">
        <v>33</v>
      </c>
    </row>
    <row r="136">
      <c r="A136" s="62">
        <v>46223.86550856481</v>
      </c>
      <c r="B136" s="4" t="s">
        <v>207</v>
      </c>
      <c r="C136" s="4" t="s">
        <v>231</v>
      </c>
      <c r="E136" s="64"/>
      <c r="F136" s="64"/>
      <c r="G136" s="4" t="s">
        <v>209</v>
      </c>
      <c r="H136" s="4" t="s">
        <v>33</v>
      </c>
    </row>
    <row r="137">
      <c r="A137" s="62">
        <v>46223.865531759264</v>
      </c>
      <c r="B137" s="4" t="s">
        <v>207</v>
      </c>
      <c r="C137" s="4" t="s">
        <v>240</v>
      </c>
      <c r="E137" s="64"/>
      <c r="F137" s="64"/>
      <c r="G137" s="4" t="s">
        <v>209</v>
      </c>
      <c r="H137" s="4" t="s">
        <v>33</v>
      </c>
    </row>
    <row r="138">
      <c r="A138" s="62">
        <v>46223.865552476855</v>
      </c>
      <c r="B138" s="4" t="s">
        <v>207</v>
      </c>
      <c r="C138" s="4" t="s">
        <v>240</v>
      </c>
      <c r="E138" s="64"/>
      <c r="F138" s="64"/>
      <c r="G138" s="4" t="s">
        <v>209</v>
      </c>
      <c r="H138" s="4" t="s">
        <v>217</v>
      </c>
    </row>
    <row r="139">
      <c r="A139" s="62">
        <v>46223.86557146991</v>
      </c>
      <c r="B139" s="4" t="s">
        <v>207</v>
      </c>
      <c r="C139" s="4" t="s">
        <v>208</v>
      </c>
      <c r="E139" s="64"/>
      <c r="F139" s="64"/>
      <c r="G139" s="4" t="s">
        <v>209</v>
      </c>
      <c r="H139" s="4" t="s">
        <v>33</v>
      </c>
    </row>
    <row r="140">
      <c r="A140" s="62">
        <v>46223.86558402778</v>
      </c>
      <c r="B140" s="4" t="s">
        <v>207</v>
      </c>
      <c r="C140" s="4" t="s">
        <v>210</v>
      </c>
      <c r="E140" s="64"/>
      <c r="F140" s="64"/>
      <c r="G140" s="4" t="s">
        <v>209</v>
      </c>
      <c r="H140" s="4" t="s">
        <v>33</v>
      </c>
    </row>
    <row r="141">
      <c r="A141" s="62">
        <v>46223.86559715278</v>
      </c>
      <c r="B141" s="4" t="s">
        <v>207</v>
      </c>
      <c r="C141" s="4" t="s">
        <v>211</v>
      </c>
      <c r="E141" s="64"/>
      <c r="F141" s="64"/>
      <c r="G141" s="4" t="s">
        <v>209</v>
      </c>
      <c r="H141" s="4" t="s">
        <v>33</v>
      </c>
    </row>
    <row r="142">
      <c r="A142" s="62">
        <v>46223.86561108797</v>
      </c>
      <c r="B142" s="4" t="s">
        <v>207</v>
      </c>
      <c r="C142" s="4" t="s">
        <v>258</v>
      </c>
      <c r="E142" s="64"/>
      <c r="F142" s="64"/>
      <c r="G142" s="4" t="s">
        <v>209</v>
      </c>
      <c r="H142" s="4" t="s">
        <v>33</v>
      </c>
    </row>
    <row r="143">
      <c r="A143" s="62">
        <v>46223.865632175926</v>
      </c>
      <c r="B143" s="4" t="s">
        <v>207</v>
      </c>
      <c r="C143" s="4" t="s">
        <v>272</v>
      </c>
      <c r="E143" s="64"/>
      <c r="F143" s="64"/>
      <c r="G143" s="4" t="s">
        <v>209</v>
      </c>
      <c r="H143" s="4" t="s">
        <v>33</v>
      </c>
    </row>
    <row r="144">
      <c r="A144" s="62">
        <v>46223.865645185186</v>
      </c>
      <c r="B144" s="4" t="s">
        <v>207</v>
      </c>
      <c r="C144" s="4" t="s">
        <v>276</v>
      </c>
      <c r="E144" s="64"/>
      <c r="F144" s="64"/>
      <c r="G144" s="4" t="s">
        <v>209</v>
      </c>
      <c r="H144" s="4" t="s">
        <v>33</v>
      </c>
    </row>
    <row r="145">
      <c r="A145" s="62">
        <v>46223.8656572801</v>
      </c>
      <c r="B145" s="4" t="s">
        <v>207</v>
      </c>
      <c r="C145" s="4" t="s">
        <v>277</v>
      </c>
      <c r="E145" s="64"/>
      <c r="F145" s="64"/>
      <c r="G145" s="4" t="s">
        <v>209</v>
      </c>
      <c r="H145" s="4" t="s">
        <v>33</v>
      </c>
    </row>
    <row r="146">
      <c r="A146" s="62">
        <v>46223.87177344908</v>
      </c>
      <c r="B146" s="4" t="s">
        <v>207</v>
      </c>
      <c r="C146" s="4" t="s">
        <v>219</v>
      </c>
      <c r="E146" s="64"/>
      <c r="F146" s="64"/>
      <c r="G146" s="4" t="s">
        <v>209</v>
      </c>
      <c r="H146" s="4" t="s">
        <v>33</v>
      </c>
    </row>
    <row r="147">
      <c r="A147" s="62">
        <v>46223.87178587963</v>
      </c>
      <c r="B147" s="4" t="s">
        <v>207</v>
      </c>
      <c r="C147" s="4" t="s">
        <v>220</v>
      </c>
      <c r="E147" s="64"/>
      <c r="F147" s="64"/>
      <c r="G147" s="4" t="s">
        <v>209</v>
      </c>
      <c r="H147" s="4" t="s">
        <v>216</v>
      </c>
    </row>
    <row r="148">
      <c r="A148" s="62">
        <v>46223.87179017361</v>
      </c>
      <c r="B148" s="4" t="s">
        <v>207</v>
      </c>
      <c r="C148" s="4" t="s">
        <v>220</v>
      </c>
      <c r="E148" s="64"/>
      <c r="F148" s="64"/>
      <c r="G148" s="4" t="s">
        <v>209</v>
      </c>
      <c r="H148" s="4" t="s">
        <v>217</v>
      </c>
    </row>
    <row r="149">
      <c r="A149" s="62">
        <v>46223.8718028125</v>
      </c>
      <c r="B149" s="4" t="s">
        <v>207</v>
      </c>
      <c r="C149" s="4" t="s">
        <v>229</v>
      </c>
      <c r="E149" s="64"/>
      <c r="F149" s="64"/>
      <c r="G149" s="4" t="s">
        <v>209</v>
      </c>
      <c r="H149" s="4" t="s">
        <v>33</v>
      </c>
    </row>
    <row r="150">
      <c r="A150" s="62">
        <v>46223.8718215625</v>
      </c>
      <c r="B150" s="4" t="s">
        <v>207</v>
      </c>
      <c r="C150" s="4" t="s">
        <v>230</v>
      </c>
      <c r="E150" s="64"/>
      <c r="F150" s="64"/>
      <c r="G150" s="4" t="s">
        <v>209</v>
      </c>
      <c r="H150" s="4" t="s">
        <v>33</v>
      </c>
    </row>
    <row r="151">
      <c r="A151" s="62">
        <v>46223.871833819445</v>
      </c>
      <c r="B151" s="4" t="s">
        <v>207</v>
      </c>
      <c r="C151" s="4" t="s">
        <v>231</v>
      </c>
      <c r="E151" s="64"/>
      <c r="F151" s="64"/>
      <c r="G151" s="4" t="s">
        <v>209</v>
      </c>
      <c r="H151" s="4" t="s">
        <v>33</v>
      </c>
    </row>
    <row r="152">
      <c r="A152" s="62">
        <v>46223.87185217593</v>
      </c>
      <c r="B152" s="4" t="s">
        <v>207</v>
      </c>
      <c r="C152" s="4" t="s">
        <v>240</v>
      </c>
      <c r="E152" s="64"/>
      <c r="F152" s="64"/>
      <c r="G152" s="4" t="s">
        <v>209</v>
      </c>
      <c r="H152" s="4" t="s">
        <v>33</v>
      </c>
    </row>
    <row r="153">
      <c r="A153" s="62">
        <v>46223.87186457176</v>
      </c>
      <c r="B153" s="4" t="s">
        <v>207</v>
      </c>
      <c r="C153" s="4" t="s">
        <v>240</v>
      </c>
      <c r="E153" s="64"/>
      <c r="F153" s="64"/>
      <c r="G153" s="4" t="s">
        <v>209</v>
      </c>
      <c r="H153" s="4" t="s">
        <v>217</v>
      </c>
    </row>
    <row r="154">
      <c r="A154" s="62">
        <v>46223.87187581019</v>
      </c>
      <c r="B154" s="4" t="s">
        <v>207</v>
      </c>
      <c r="C154" s="4" t="s">
        <v>208</v>
      </c>
      <c r="E154" s="64"/>
      <c r="F154" s="64"/>
      <c r="G154" s="4" t="s">
        <v>209</v>
      </c>
      <c r="H154" s="4" t="s">
        <v>33</v>
      </c>
    </row>
    <row r="155">
      <c r="A155" s="62">
        <v>46223.87188737269</v>
      </c>
      <c r="B155" s="4" t="s">
        <v>207</v>
      </c>
      <c r="C155" s="4" t="s">
        <v>210</v>
      </c>
      <c r="F155" s="64"/>
      <c r="G155" s="4" t="s">
        <v>209</v>
      </c>
      <c r="H155" s="4" t="s">
        <v>33</v>
      </c>
    </row>
    <row r="156">
      <c r="A156" s="62">
        <v>46223.871899861115</v>
      </c>
      <c r="B156" s="4" t="s">
        <v>207</v>
      </c>
      <c r="C156" s="4" t="s">
        <v>211</v>
      </c>
      <c r="F156" s="64"/>
      <c r="G156" s="4" t="s">
        <v>209</v>
      </c>
      <c r="H156" s="4" t="s">
        <v>33</v>
      </c>
    </row>
    <row r="157">
      <c r="A157" s="62">
        <v>46223.871910347225</v>
      </c>
      <c r="B157" s="4" t="s">
        <v>207</v>
      </c>
      <c r="C157" s="4" t="s">
        <v>258</v>
      </c>
      <c r="E157" s="64"/>
      <c r="F157" s="64"/>
      <c r="G157" s="4" t="s">
        <v>209</v>
      </c>
      <c r="H157" s="4" t="s">
        <v>33</v>
      </c>
    </row>
    <row r="158">
      <c r="A158" s="62">
        <v>46223.871922060185</v>
      </c>
      <c r="B158" s="4" t="s">
        <v>207</v>
      </c>
      <c r="C158" s="4" t="s">
        <v>272</v>
      </c>
      <c r="F158" s="64"/>
      <c r="G158" s="4" t="s">
        <v>209</v>
      </c>
      <c r="H158" s="4" t="s">
        <v>33</v>
      </c>
    </row>
    <row r="159">
      <c r="A159" s="62">
        <v>46223.871937662036</v>
      </c>
      <c r="B159" s="4" t="s">
        <v>207</v>
      </c>
      <c r="C159" s="4" t="s">
        <v>276</v>
      </c>
      <c r="F159" s="64"/>
      <c r="G159" s="4" t="s">
        <v>209</v>
      </c>
      <c r="H159" s="4" t="s">
        <v>33</v>
      </c>
    </row>
    <row r="160">
      <c r="A160" s="62">
        <v>46223.871951180554</v>
      </c>
      <c r="B160" s="4" t="s">
        <v>207</v>
      </c>
      <c r="C160" s="4" t="s">
        <v>277</v>
      </c>
      <c r="F160" s="64"/>
      <c r="G160" s="4" t="s">
        <v>209</v>
      </c>
      <c r="H160" s="4" t="s">
        <v>33</v>
      </c>
    </row>
    <row r="161">
      <c r="A161" s="62">
        <v>46223.87348700232</v>
      </c>
      <c r="B161" s="4" t="s">
        <v>207</v>
      </c>
      <c r="C161" s="4" t="s">
        <v>219</v>
      </c>
      <c r="F161" s="64"/>
      <c r="G161" s="4" t="s">
        <v>209</v>
      </c>
      <c r="H161" s="4" t="s">
        <v>33</v>
      </c>
    </row>
    <row r="162">
      <c r="A162" s="62">
        <v>46223.873504814816</v>
      </c>
      <c r="B162" s="4" t="s">
        <v>207</v>
      </c>
      <c r="C162" s="4" t="s">
        <v>220</v>
      </c>
      <c r="F162" s="64"/>
      <c r="G162" s="4" t="s">
        <v>209</v>
      </c>
      <c r="H162" s="4" t="s">
        <v>216</v>
      </c>
    </row>
    <row r="163">
      <c r="A163" s="62">
        <v>46223.87351178241</v>
      </c>
      <c r="B163" s="4" t="s">
        <v>207</v>
      </c>
      <c r="C163" s="4" t="s">
        <v>220</v>
      </c>
      <c r="F163" s="64"/>
      <c r="G163" s="4" t="s">
        <v>209</v>
      </c>
      <c r="H163" s="4" t="s">
        <v>217</v>
      </c>
    </row>
    <row r="164">
      <c r="A164" s="62">
        <v>46223.87353278935</v>
      </c>
      <c r="B164" s="4" t="s">
        <v>207</v>
      </c>
      <c r="C164" s="4" t="s">
        <v>229</v>
      </c>
      <c r="F164" s="64"/>
      <c r="G164" s="4" t="s">
        <v>209</v>
      </c>
      <c r="H164" s="4" t="s">
        <v>33</v>
      </c>
    </row>
    <row r="165">
      <c r="A165" s="62">
        <v>46223.87355417824</v>
      </c>
      <c r="B165" s="4" t="s">
        <v>207</v>
      </c>
      <c r="C165" s="4" t="s">
        <v>230</v>
      </c>
      <c r="E165" s="64"/>
      <c r="F165" s="64"/>
      <c r="G165" s="4" t="s">
        <v>209</v>
      </c>
      <c r="H165" s="4" t="s">
        <v>33</v>
      </c>
    </row>
    <row r="166">
      <c r="A166" s="62">
        <v>46223.873581168984</v>
      </c>
      <c r="B166" s="4" t="s">
        <v>207</v>
      </c>
      <c r="C166" s="4" t="s">
        <v>231</v>
      </c>
      <c r="E166" s="64"/>
      <c r="F166" s="64"/>
      <c r="G166" s="4" t="s">
        <v>209</v>
      </c>
      <c r="H166" s="4" t="s">
        <v>33</v>
      </c>
    </row>
    <row r="167">
      <c r="A167" s="62">
        <v>46223.87359869213</v>
      </c>
      <c r="B167" s="4" t="s">
        <v>207</v>
      </c>
      <c r="C167" s="4" t="s">
        <v>240</v>
      </c>
      <c r="F167" s="64"/>
      <c r="G167" s="4" t="s">
        <v>209</v>
      </c>
      <c r="H167" s="4" t="s">
        <v>33</v>
      </c>
    </row>
    <row r="168">
      <c r="A168" s="62">
        <v>46223.87361891204</v>
      </c>
      <c r="B168" s="4" t="s">
        <v>207</v>
      </c>
      <c r="C168" s="4" t="s">
        <v>240</v>
      </c>
      <c r="F168" s="64"/>
      <c r="G168" s="4" t="s">
        <v>209</v>
      </c>
      <c r="H168" s="4" t="s">
        <v>217</v>
      </c>
    </row>
    <row r="169">
      <c r="A169" s="62">
        <v>46223.873636874996</v>
      </c>
      <c r="B169" s="4" t="s">
        <v>207</v>
      </c>
      <c r="C169" s="4" t="s">
        <v>208</v>
      </c>
      <c r="F169" s="64"/>
      <c r="G169" s="4" t="s">
        <v>209</v>
      </c>
      <c r="H169" s="4" t="s">
        <v>33</v>
      </c>
    </row>
    <row r="170">
      <c r="A170" s="62">
        <v>46223.87365409722</v>
      </c>
      <c r="B170" s="4" t="s">
        <v>207</v>
      </c>
      <c r="C170" s="4" t="s">
        <v>210</v>
      </c>
      <c r="F170" s="64"/>
      <c r="G170" s="4" t="s">
        <v>209</v>
      </c>
      <c r="H170" s="4" t="s">
        <v>33</v>
      </c>
    </row>
    <row r="171">
      <c r="A171" s="62">
        <v>46223.873671249996</v>
      </c>
      <c r="B171" s="4" t="s">
        <v>207</v>
      </c>
      <c r="C171" s="4" t="s">
        <v>211</v>
      </c>
      <c r="F171" s="64"/>
      <c r="G171" s="4" t="s">
        <v>209</v>
      </c>
      <c r="H171" s="4" t="s">
        <v>33</v>
      </c>
    </row>
    <row r="172">
      <c r="A172" s="62">
        <v>46223.87368837963</v>
      </c>
      <c r="B172" s="4" t="s">
        <v>207</v>
      </c>
      <c r="C172" s="4" t="s">
        <v>258</v>
      </c>
      <c r="F172" s="64"/>
      <c r="G172" s="4" t="s">
        <v>209</v>
      </c>
      <c r="H172" s="4" t="s">
        <v>33</v>
      </c>
    </row>
    <row r="173">
      <c r="A173" s="62">
        <v>46223.87370512732</v>
      </c>
      <c r="B173" s="4" t="s">
        <v>207</v>
      </c>
      <c r="C173" s="4" t="s">
        <v>272</v>
      </c>
      <c r="F173" s="64"/>
      <c r="G173" s="4" t="s">
        <v>209</v>
      </c>
      <c r="H173" s="4" t="s">
        <v>33</v>
      </c>
    </row>
    <row r="174">
      <c r="A174" s="62">
        <v>46223.87372233796</v>
      </c>
      <c r="B174" s="4" t="s">
        <v>207</v>
      </c>
      <c r="C174" s="4" t="s">
        <v>276</v>
      </c>
      <c r="E174" s="64"/>
      <c r="F174" s="64"/>
      <c r="G174" s="4" t="s">
        <v>209</v>
      </c>
      <c r="H174" s="4" t="s">
        <v>33</v>
      </c>
    </row>
    <row r="175">
      <c r="A175" s="62">
        <v>46223.873745868055</v>
      </c>
      <c r="B175" s="4" t="s">
        <v>207</v>
      </c>
      <c r="C175" s="4" t="s">
        <v>277</v>
      </c>
      <c r="E175" s="64"/>
      <c r="F175" s="64"/>
      <c r="G175" s="4" t="s">
        <v>209</v>
      </c>
      <c r="H175" s="4" t="s">
        <v>33</v>
      </c>
    </row>
    <row r="176">
      <c r="A176" s="62">
        <v>46223.877354375</v>
      </c>
      <c r="B176" s="4" t="s">
        <v>207</v>
      </c>
      <c r="C176" s="4" t="s">
        <v>219</v>
      </c>
      <c r="E176" s="64"/>
      <c r="F176" s="64"/>
      <c r="G176" s="4" t="s">
        <v>209</v>
      </c>
      <c r="H176" s="4" t="s">
        <v>33</v>
      </c>
    </row>
    <row r="177">
      <c r="A177" s="62">
        <v>46223.87736063657</v>
      </c>
      <c r="B177" s="4" t="s">
        <v>207</v>
      </c>
      <c r="C177" s="4" t="s">
        <v>220</v>
      </c>
      <c r="E177" s="64"/>
      <c r="F177" s="64"/>
      <c r="G177" s="4" t="s">
        <v>326</v>
      </c>
      <c r="H177" s="4" t="s">
        <v>441</v>
      </c>
    </row>
    <row r="178">
      <c r="A178" s="62">
        <v>46223.877368877314</v>
      </c>
      <c r="B178" s="4" t="s">
        <v>207</v>
      </c>
      <c r="C178" s="4" t="s">
        <v>229</v>
      </c>
      <c r="E178" s="64"/>
      <c r="F178" s="64"/>
      <c r="G178" s="4" t="s">
        <v>209</v>
      </c>
      <c r="H178" s="4" t="s">
        <v>33</v>
      </c>
    </row>
    <row r="179">
      <c r="A179" s="62">
        <v>46223.87737560185</v>
      </c>
      <c r="B179" s="4" t="s">
        <v>207</v>
      </c>
      <c r="C179" s="4" t="s">
        <v>230</v>
      </c>
      <c r="E179" s="64"/>
      <c r="F179" s="64"/>
      <c r="G179" s="4" t="s">
        <v>326</v>
      </c>
      <c r="H179" s="4" t="s">
        <v>447</v>
      </c>
    </row>
    <row r="180">
      <c r="A180" s="62">
        <v>46223.87738450231</v>
      </c>
      <c r="B180" s="4" t="s">
        <v>207</v>
      </c>
      <c r="C180" s="4" t="s">
        <v>231</v>
      </c>
      <c r="E180" s="64"/>
      <c r="F180" s="64"/>
      <c r="G180" s="4" t="s">
        <v>209</v>
      </c>
      <c r="H180" s="4" t="s">
        <v>33</v>
      </c>
    </row>
    <row r="181">
      <c r="A181" s="62">
        <v>46223.87739115741</v>
      </c>
      <c r="B181" s="4" t="s">
        <v>207</v>
      </c>
      <c r="C181" s="4" t="s">
        <v>240</v>
      </c>
      <c r="E181" s="64"/>
      <c r="F181" s="64"/>
      <c r="G181" s="4" t="s">
        <v>326</v>
      </c>
      <c r="H181" s="4" t="s">
        <v>453</v>
      </c>
    </row>
    <row r="182">
      <c r="A182" s="62">
        <v>46223.87740184028</v>
      </c>
      <c r="B182" s="4" t="s">
        <v>207</v>
      </c>
      <c r="C182" s="4" t="s">
        <v>240</v>
      </c>
      <c r="E182" s="64"/>
      <c r="F182" s="64"/>
      <c r="G182" s="4" t="s">
        <v>209</v>
      </c>
      <c r="H182" s="4" t="s">
        <v>217</v>
      </c>
    </row>
    <row r="183">
      <c r="A183" s="62">
        <v>46223.87741422454</v>
      </c>
      <c r="B183" s="4" t="s">
        <v>207</v>
      </c>
      <c r="C183" s="4" t="s">
        <v>208</v>
      </c>
      <c r="E183" s="64"/>
      <c r="F183" s="64"/>
      <c r="G183" s="4" t="s">
        <v>326</v>
      </c>
      <c r="H183" s="4" t="s">
        <v>459</v>
      </c>
    </row>
    <row r="184">
      <c r="A184" s="62">
        <v>46223.877428113425</v>
      </c>
      <c r="B184" s="4" t="s">
        <v>207</v>
      </c>
      <c r="C184" s="4" t="s">
        <v>210</v>
      </c>
      <c r="E184" s="64"/>
      <c r="F184" s="64"/>
      <c r="G184" s="4" t="s">
        <v>209</v>
      </c>
      <c r="H184" s="4" t="s">
        <v>33</v>
      </c>
    </row>
    <row r="185">
      <c r="A185" s="62">
        <v>46223.87744696759</v>
      </c>
      <c r="B185" s="4" t="s">
        <v>207</v>
      </c>
      <c r="C185" s="4" t="s">
        <v>211</v>
      </c>
      <c r="E185" s="64"/>
      <c r="F185" s="64"/>
      <c r="G185" s="4" t="s">
        <v>326</v>
      </c>
      <c r="H185" s="4" t="s">
        <v>462</v>
      </c>
    </row>
    <row r="186">
      <c r="A186" s="62">
        <v>46223.8774553588</v>
      </c>
      <c r="B186" s="4" t="s">
        <v>207</v>
      </c>
      <c r="C186" s="4" t="s">
        <v>258</v>
      </c>
      <c r="E186" s="64"/>
      <c r="F186" s="64"/>
      <c r="G186" s="4" t="s">
        <v>209</v>
      </c>
      <c r="H186" s="4" t="s">
        <v>33</v>
      </c>
    </row>
    <row r="187">
      <c r="A187" s="62">
        <v>46223.87746195601</v>
      </c>
      <c r="B187" s="4" t="s">
        <v>207</v>
      </c>
      <c r="C187" s="4" t="s">
        <v>272</v>
      </c>
      <c r="E187" s="64"/>
      <c r="F187" s="64"/>
      <c r="G187" s="4" t="s">
        <v>326</v>
      </c>
      <c r="H187" s="4" t="s">
        <v>466</v>
      </c>
    </row>
    <row r="188">
      <c r="A188" s="62">
        <v>46223.877479131945</v>
      </c>
      <c r="B188" s="4" t="s">
        <v>207</v>
      </c>
      <c r="C188" s="4" t="s">
        <v>276</v>
      </c>
      <c r="E188" s="64"/>
      <c r="F188" s="64"/>
      <c r="G188" s="4" t="s">
        <v>209</v>
      </c>
      <c r="H188" s="4" t="s">
        <v>33</v>
      </c>
    </row>
    <row r="189">
      <c r="A189" s="62">
        <v>46223.87748565972</v>
      </c>
      <c r="B189" s="4" t="s">
        <v>207</v>
      </c>
      <c r="C189" s="4" t="s">
        <v>277</v>
      </c>
      <c r="E189" s="64"/>
      <c r="F189" s="64"/>
      <c r="G189" s="4" t="s">
        <v>326</v>
      </c>
      <c r="H189" s="4" t="s">
        <v>470</v>
      </c>
    </row>
    <row r="190">
      <c r="A190" s="62">
        <v>46223.88438899306</v>
      </c>
      <c r="B190" s="4" t="s">
        <v>207</v>
      </c>
      <c r="C190" s="4" t="s">
        <v>220</v>
      </c>
      <c r="E190" s="64"/>
      <c r="F190" s="64"/>
      <c r="G190" s="4" t="s">
        <v>209</v>
      </c>
      <c r="H190" s="4" t="s">
        <v>216</v>
      </c>
    </row>
    <row r="191">
      <c r="A191" s="62">
        <v>46223.884394293986</v>
      </c>
      <c r="B191" s="4" t="s">
        <v>207</v>
      </c>
      <c r="C191" s="4" t="s">
        <v>220</v>
      </c>
      <c r="E191" s="64"/>
      <c r="F191" s="64"/>
      <c r="G191" s="4" t="s">
        <v>209</v>
      </c>
      <c r="H191" s="4" t="s">
        <v>474</v>
      </c>
    </row>
    <row r="192">
      <c r="A192" s="62">
        <v>46223.884438796296</v>
      </c>
      <c r="B192" s="4" t="s">
        <v>207</v>
      </c>
      <c r="C192" s="4" t="s">
        <v>230</v>
      </c>
      <c r="E192" s="64"/>
      <c r="F192" s="64"/>
      <c r="G192" s="4" t="s">
        <v>209</v>
      </c>
      <c r="H192" s="4" t="s">
        <v>33</v>
      </c>
    </row>
    <row r="193">
      <c r="A193" s="62">
        <v>46223.88445961806</v>
      </c>
      <c r="B193" s="4" t="s">
        <v>207</v>
      </c>
      <c r="C193" s="4" t="s">
        <v>208</v>
      </c>
      <c r="E193" s="64"/>
      <c r="F193" s="64"/>
      <c r="G193" s="4" t="s">
        <v>209</v>
      </c>
      <c r="H193" s="4" t="s">
        <v>33</v>
      </c>
    </row>
    <row r="194">
      <c r="A194" s="62">
        <v>46223.88446686343</v>
      </c>
      <c r="B194" s="4" t="s">
        <v>207</v>
      </c>
      <c r="C194" s="4" t="s">
        <v>211</v>
      </c>
      <c r="E194" s="64"/>
      <c r="F194" s="64"/>
      <c r="G194" s="4" t="s">
        <v>326</v>
      </c>
      <c r="H194" s="4" t="s">
        <v>475</v>
      </c>
    </row>
    <row r="195">
      <c r="A195" s="62">
        <v>46223.88447896991</v>
      </c>
      <c r="B195" s="4" t="s">
        <v>207</v>
      </c>
      <c r="C195" s="4" t="s">
        <v>272</v>
      </c>
      <c r="E195" s="64"/>
      <c r="F195" s="64"/>
      <c r="G195" s="4" t="s">
        <v>209</v>
      </c>
      <c r="H195" s="4" t="s">
        <v>33</v>
      </c>
    </row>
    <row r="196">
      <c r="A196" s="62">
        <v>46223.88448637731</v>
      </c>
      <c r="B196" s="4" t="s">
        <v>207</v>
      </c>
      <c r="C196" s="4" t="s">
        <v>277</v>
      </c>
      <c r="E196" s="64"/>
      <c r="F196" s="64"/>
      <c r="G196" s="4" t="s">
        <v>326</v>
      </c>
      <c r="H196" s="4" t="s">
        <v>480</v>
      </c>
    </row>
    <row r="197">
      <c r="A197" s="62">
        <v>46223.93761775463</v>
      </c>
      <c r="B197" s="4" t="s">
        <v>207</v>
      </c>
      <c r="C197" s="4" t="s">
        <v>211</v>
      </c>
      <c r="E197" s="64"/>
      <c r="F197" s="64"/>
      <c r="G197" s="4" t="s">
        <v>209</v>
      </c>
      <c r="H197" s="4" t="s">
        <v>33</v>
      </c>
    </row>
    <row r="198">
      <c r="A198" s="62">
        <v>46223.93762994213</v>
      </c>
      <c r="B198" s="4" t="s">
        <v>207</v>
      </c>
      <c r="C198" s="4" t="s">
        <v>277</v>
      </c>
      <c r="E198" s="64"/>
      <c r="F198" s="64"/>
      <c r="G198" s="4" t="s">
        <v>209</v>
      </c>
      <c r="H198" s="4" t="s">
        <v>33</v>
      </c>
    </row>
    <row r="199">
      <c r="A199" s="64">
        <v>46224.01876126157</v>
      </c>
      <c r="B199" s="4" t="s">
        <v>122</v>
      </c>
      <c r="C199" s="4" t="s">
        <v>123</v>
      </c>
      <c r="D199" s="4" t="s">
        <v>31</v>
      </c>
      <c r="E199" s="4" t="s">
        <v>131</v>
      </c>
      <c r="F199" s="4" t="s">
        <v>125</v>
      </c>
      <c r="G199" s="4" t="s">
        <v>127</v>
      </c>
      <c r="H199" s="4" t="s">
        <v>130</v>
      </c>
    </row>
    <row r="200">
      <c r="A200" s="64">
        <v>46224.0187615162</v>
      </c>
      <c r="B200" s="4" t="s">
        <v>122</v>
      </c>
      <c r="C200" s="4" t="s">
        <v>340</v>
      </c>
      <c r="D200" s="4" t="s">
        <v>31</v>
      </c>
      <c r="E200" s="4" t="s">
        <v>131</v>
      </c>
      <c r="F200" s="4" t="s">
        <v>125</v>
      </c>
      <c r="G200" s="4" t="s">
        <v>127</v>
      </c>
      <c r="H200" s="4" t="s">
        <v>130</v>
      </c>
    </row>
    <row r="201">
      <c r="A201" s="62">
        <v>46224.020698657405</v>
      </c>
      <c r="B201" s="4" t="s">
        <v>207</v>
      </c>
      <c r="C201" s="4" t="s">
        <v>487</v>
      </c>
      <c r="E201" s="64"/>
      <c r="F201" s="64"/>
      <c r="G201" s="4" t="s">
        <v>209</v>
      </c>
      <c r="H201" s="4" t="s">
        <v>33</v>
      </c>
    </row>
    <row r="202">
      <c r="A202" s="64">
        <v>46224.021233472224</v>
      </c>
      <c r="B202" s="4" t="s">
        <v>122</v>
      </c>
      <c r="C202" s="4" t="s">
        <v>123</v>
      </c>
      <c r="D202" s="4" t="s">
        <v>31</v>
      </c>
      <c r="E202" s="4" t="s">
        <v>131</v>
      </c>
      <c r="F202" s="4" t="s">
        <v>125</v>
      </c>
      <c r="G202" s="11" t="s">
        <v>127</v>
      </c>
      <c r="H202" s="11" t="s">
        <v>130</v>
      </c>
      <c r="I202" s="11"/>
      <c r="J202" s="11"/>
      <c r="K202" s="11"/>
    </row>
    <row r="203">
      <c r="A203" s="64">
        <v>46224.02123372685</v>
      </c>
      <c r="B203" s="4" t="s">
        <v>122</v>
      </c>
      <c r="C203" s="4" t="s">
        <v>340</v>
      </c>
      <c r="D203" s="4" t="s">
        <v>31</v>
      </c>
      <c r="E203" s="4" t="s">
        <v>131</v>
      </c>
      <c r="F203" s="4" t="s">
        <v>125</v>
      </c>
      <c r="G203" s="129" t="s">
        <v>127</v>
      </c>
      <c r="H203" s="11" t="s">
        <v>130</v>
      </c>
      <c r="I203" s="11"/>
      <c r="J203" s="130"/>
      <c r="K203" s="131"/>
    </row>
    <row r="204">
      <c r="A204" s="62">
        <v>46224.0238917824</v>
      </c>
      <c r="B204" s="4" t="s">
        <v>207</v>
      </c>
      <c r="C204" s="4" t="s">
        <v>212</v>
      </c>
      <c r="E204" s="64"/>
      <c r="F204" s="64"/>
      <c r="G204" s="11" t="s">
        <v>209</v>
      </c>
      <c r="H204" s="11" t="s">
        <v>33</v>
      </c>
      <c r="I204" s="11"/>
      <c r="J204" s="130"/>
      <c r="K204" s="131"/>
    </row>
    <row r="205">
      <c r="A205" s="62">
        <v>46224.02390694444</v>
      </c>
      <c r="B205" s="4" t="s">
        <v>207</v>
      </c>
      <c r="C205" s="4" t="s">
        <v>213</v>
      </c>
      <c r="E205" s="64"/>
      <c r="F205" s="64"/>
      <c r="G205" s="4" t="s">
        <v>209</v>
      </c>
      <c r="H205" s="4" t="s">
        <v>33</v>
      </c>
    </row>
    <row r="206">
      <c r="A206" s="62">
        <v>46224.02392155092</v>
      </c>
      <c r="B206" s="4" t="s">
        <v>207</v>
      </c>
      <c r="C206" s="4" t="s">
        <v>214</v>
      </c>
      <c r="E206" s="64"/>
      <c r="F206" s="64"/>
      <c r="G206" s="4" t="s">
        <v>209</v>
      </c>
      <c r="H206" s="4" t="s">
        <v>216</v>
      </c>
    </row>
    <row r="207">
      <c r="A207" s="62">
        <v>46224.02392665509</v>
      </c>
      <c r="B207" s="4" t="s">
        <v>207</v>
      </c>
      <c r="C207" s="4" t="s">
        <v>214</v>
      </c>
      <c r="E207" s="64"/>
      <c r="F207" s="64"/>
      <c r="G207" s="4" t="s">
        <v>209</v>
      </c>
      <c r="H207" s="4" t="s">
        <v>474</v>
      </c>
    </row>
    <row r="208">
      <c r="A208" s="62">
        <v>46224.02394142361</v>
      </c>
      <c r="B208" s="4" t="s">
        <v>207</v>
      </c>
      <c r="C208" s="4" t="s">
        <v>218</v>
      </c>
      <c r="E208" s="64"/>
      <c r="F208" s="64"/>
      <c r="G208" s="4" t="s">
        <v>209</v>
      </c>
      <c r="H208" s="4" t="s">
        <v>216</v>
      </c>
    </row>
    <row r="209">
      <c r="A209" s="62">
        <v>46224.02394662037</v>
      </c>
      <c r="B209" s="4" t="s">
        <v>207</v>
      </c>
      <c r="C209" s="4" t="s">
        <v>218</v>
      </c>
      <c r="F209" s="64"/>
      <c r="G209" s="4" t="s">
        <v>209</v>
      </c>
      <c r="H209" s="4" t="s">
        <v>474</v>
      </c>
    </row>
    <row r="210">
      <c r="A210" s="62">
        <v>46224.023961238425</v>
      </c>
      <c r="B210" s="4" t="s">
        <v>207</v>
      </c>
      <c r="C210" s="4" t="s">
        <v>219</v>
      </c>
      <c r="F210" s="64"/>
      <c r="G210" s="4" t="s">
        <v>502</v>
      </c>
      <c r="H210" s="4" t="s">
        <v>33</v>
      </c>
    </row>
    <row r="211">
      <c r="A211" s="62">
        <v>46224.02397383102</v>
      </c>
      <c r="B211" s="4" t="s">
        <v>207</v>
      </c>
      <c r="C211" s="4" t="s">
        <v>220</v>
      </c>
      <c r="F211" s="64"/>
      <c r="G211" s="4" t="s">
        <v>502</v>
      </c>
      <c r="H211" s="4" t="s">
        <v>216</v>
      </c>
    </row>
    <row r="212">
      <c r="A212" s="62">
        <v>46224.02397538195</v>
      </c>
      <c r="B212" s="4" t="s">
        <v>207</v>
      </c>
      <c r="C212" s="4" t="s">
        <v>220</v>
      </c>
      <c r="F212" s="64"/>
      <c r="G212" s="4" t="s">
        <v>502</v>
      </c>
      <c r="H212" s="4" t="s">
        <v>474</v>
      </c>
    </row>
    <row r="213">
      <c r="A213" s="62">
        <v>46224.02399700231</v>
      </c>
      <c r="B213" s="4" t="s">
        <v>207</v>
      </c>
      <c r="C213" s="4" t="s">
        <v>221</v>
      </c>
      <c r="F213" s="64"/>
      <c r="G213" s="4" t="s">
        <v>209</v>
      </c>
      <c r="H213" s="4" t="s">
        <v>216</v>
      </c>
    </row>
    <row r="214">
      <c r="A214" s="62">
        <v>46224.024001805556</v>
      </c>
      <c r="B214" s="4" t="s">
        <v>207</v>
      </c>
      <c r="C214" s="4" t="s">
        <v>221</v>
      </c>
      <c r="F214" s="64"/>
      <c r="G214" s="4" t="s">
        <v>209</v>
      </c>
      <c r="H214" s="4" t="s">
        <v>474</v>
      </c>
    </row>
    <row r="215">
      <c r="A215" s="62">
        <v>46224.024015601855</v>
      </c>
      <c r="B215" s="4" t="s">
        <v>207</v>
      </c>
      <c r="C215" s="4" t="s">
        <v>223</v>
      </c>
      <c r="E215" s="64"/>
      <c r="F215" s="64"/>
      <c r="G215" s="4" t="s">
        <v>502</v>
      </c>
      <c r="H215" s="4" t="s">
        <v>33</v>
      </c>
    </row>
    <row r="216">
      <c r="A216" s="62">
        <v>46224.02402935185</v>
      </c>
      <c r="B216" s="4" t="s">
        <v>207</v>
      </c>
      <c r="C216" s="4" t="s">
        <v>224</v>
      </c>
      <c r="E216" s="64"/>
      <c r="F216" s="64"/>
      <c r="G216" s="4" t="s">
        <v>209</v>
      </c>
      <c r="H216" s="4" t="s">
        <v>216</v>
      </c>
    </row>
    <row r="217">
      <c r="A217" s="62">
        <v>46224.024034456015</v>
      </c>
      <c r="B217" s="4" t="s">
        <v>207</v>
      </c>
      <c r="C217" s="4" t="s">
        <v>224</v>
      </c>
      <c r="E217" s="64"/>
      <c r="F217" s="64"/>
      <c r="G217" s="4" t="s">
        <v>209</v>
      </c>
      <c r="H217" s="4" t="s">
        <v>474</v>
      </c>
    </row>
    <row r="218">
      <c r="A218" s="62">
        <v>46224.0240528125</v>
      </c>
      <c r="B218" s="4" t="s">
        <v>207</v>
      </c>
      <c r="C218" s="4" t="s">
        <v>226</v>
      </c>
      <c r="E218" s="64"/>
      <c r="F218" s="64"/>
      <c r="G218" s="4" t="s">
        <v>209</v>
      </c>
      <c r="H218" s="4" t="s">
        <v>33</v>
      </c>
    </row>
    <row r="219">
      <c r="A219" s="62">
        <v>46224.02407113426</v>
      </c>
      <c r="B219" s="4" t="s">
        <v>207</v>
      </c>
      <c r="C219" s="4" t="s">
        <v>228</v>
      </c>
      <c r="E219" s="64"/>
      <c r="F219" s="64"/>
      <c r="G219" s="4" t="s">
        <v>209</v>
      </c>
      <c r="H219" s="4" t="s">
        <v>33</v>
      </c>
    </row>
    <row r="220">
      <c r="A220" s="62">
        <v>46224.02409027777</v>
      </c>
      <c r="B220" s="4" t="s">
        <v>207</v>
      </c>
      <c r="C220" s="4" t="s">
        <v>229</v>
      </c>
      <c r="E220" s="64"/>
      <c r="F220" s="64"/>
      <c r="G220" s="4" t="s">
        <v>502</v>
      </c>
      <c r="H220" s="4" t="s">
        <v>33</v>
      </c>
    </row>
    <row r="221">
      <c r="A221" s="62">
        <v>46224.02410390046</v>
      </c>
      <c r="B221" s="4" t="s">
        <v>207</v>
      </c>
      <c r="C221" s="4" t="s">
        <v>230</v>
      </c>
      <c r="E221" s="64"/>
      <c r="F221" s="64"/>
      <c r="G221" s="4" t="s">
        <v>502</v>
      </c>
      <c r="H221" s="4" t="s">
        <v>33</v>
      </c>
    </row>
    <row r="222">
      <c r="A222" s="62">
        <v>46224.02411935185</v>
      </c>
      <c r="B222" s="4" t="s">
        <v>207</v>
      </c>
      <c r="C222" s="4" t="s">
        <v>231</v>
      </c>
      <c r="E222" s="64"/>
      <c r="F222" s="64"/>
      <c r="G222" s="4" t="s">
        <v>502</v>
      </c>
      <c r="H222" s="4" t="s">
        <v>33</v>
      </c>
    </row>
    <row r="223">
      <c r="A223" s="62">
        <v>46224.0241359838</v>
      </c>
      <c r="B223" s="4" t="s">
        <v>207</v>
      </c>
      <c r="C223" s="4" t="s">
        <v>232</v>
      </c>
      <c r="E223" s="64"/>
      <c r="F223" s="64"/>
      <c r="G223" s="4" t="s">
        <v>209</v>
      </c>
      <c r="H223" s="4" t="s">
        <v>216</v>
      </c>
    </row>
    <row r="224">
      <c r="A224" s="62">
        <v>46224.024139699075</v>
      </c>
      <c r="B224" s="4" t="s">
        <v>207</v>
      </c>
      <c r="C224" s="4" t="s">
        <v>232</v>
      </c>
      <c r="E224" s="64"/>
      <c r="F224" s="64"/>
      <c r="G224" s="4" t="s">
        <v>502</v>
      </c>
      <c r="H224" s="4" t="s">
        <v>474</v>
      </c>
    </row>
    <row r="225">
      <c r="A225" s="62">
        <v>46224.024154768515</v>
      </c>
      <c r="B225" s="4" t="s">
        <v>207</v>
      </c>
      <c r="C225" s="4" t="s">
        <v>530</v>
      </c>
      <c r="E225" s="64"/>
      <c r="F225" s="64"/>
      <c r="G225" s="4" t="s">
        <v>502</v>
      </c>
      <c r="H225" s="4" t="s">
        <v>33</v>
      </c>
    </row>
    <row r="226">
      <c r="A226" s="62">
        <v>46224.024171655095</v>
      </c>
      <c r="B226" s="4" t="s">
        <v>207</v>
      </c>
      <c r="C226" s="4" t="s">
        <v>531</v>
      </c>
      <c r="E226" s="64"/>
      <c r="F226" s="64"/>
      <c r="G226" s="4" t="s">
        <v>502</v>
      </c>
      <c r="H226" s="4" t="s">
        <v>33</v>
      </c>
    </row>
    <row r="227">
      <c r="A227" s="62">
        <v>46224.0241841088</v>
      </c>
      <c r="B227" s="4" t="s">
        <v>207</v>
      </c>
      <c r="C227" s="4" t="s">
        <v>534</v>
      </c>
      <c r="E227" s="64"/>
      <c r="F227" s="64"/>
      <c r="G227" s="4" t="s">
        <v>502</v>
      </c>
      <c r="H227" s="4" t="s">
        <v>33</v>
      </c>
    </row>
    <row r="228">
      <c r="A228" s="62">
        <v>46224.02419790509</v>
      </c>
      <c r="B228" s="4" t="s">
        <v>207</v>
      </c>
      <c r="C228" s="4" t="s">
        <v>234</v>
      </c>
      <c r="E228" s="64"/>
      <c r="F228" s="64"/>
      <c r="G228" s="4" t="s">
        <v>209</v>
      </c>
      <c r="H228" s="4" t="s">
        <v>33</v>
      </c>
    </row>
    <row r="229">
      <c r="A229" s="62">
        <v>46224.02421314815</v>
      </c>
      <c r="B229" s="4" t="s">
        <v>207</v>
      </c>
      <c r="C229" s="4" t="s">
        <v>235</v>
      </c>
      <c r="E229" s="64"/>
      <c r="F229" s="64"/>
      <c r="G229" s="4" t="s">
        <v>209</v>
      </c>
      <c r="H229" s="4" t="s">
        <v>33</v>
      </c>
    </row>
    <row r="230">
      <c r="A230" s="62">
        <v>46224.02422506944</v>
      </c>
      <c r="B230" s="4" t="s">
        <v>207</v>
      </c>
      <c r="C230" s="4" t="s">
        <v>236</v>
      </c>
      <c r="E230" s="64"/>
      <c r="F230" s="64"/>
      <c r="G230" s="4" t="s">
        <v>502</v>
      </c>
      <c r="H230" s="4" t="s">
        <v>33</v>
      </c>
    </row>
    <row r="231">
      <c r="A231" s="62">
        <v>46224.024241921295</v>
      </c>
      <c r="B231" s="4" t="s">
        <v>207</v>
      </c>
      <c r="C231" s="4" t="s">
        <v>547</v>
      </c>
      <c r="E231" s="64"/>
      <c r="F231" s="64"/>
      <c r="G231" s="4" t="s">
        <v>502</v>
      </c>
      <c r="H231" s="4" t="s">
        <v>33</v>
      </c>
    </row>
    <row r="232">
      <c r="A232" s="62">
        <v>46224.02426016204</v>
      </c>
      <c r="B232" s="4" t="s">
        <v>207</v>
      </c>
      <c r="C232" s="4" t="s">
        <v>316</v>
      </c>
      <c r="E232" s="64"/>
      <c r="F232" s="64"/>
      <c r="G232" s="4" t="s">
        <v>502</v>
      </c>
      <c r="H232" s="4" t="s">
        <v>33</v>
      </c>
    </row>
    <row r="233">
      <c r="A233" s="62">
        <v>46224.024273877316</v>
      </c>
      <c r="B233" s="4" t="s">
        <v>207</v>
      </c>
      <c r="C233" s="4" t="s">
        <v>238</v>
      </c>
      <c r="E233" s="64"/>
      <c r="F233" s="64"/>
      <c r="G233" s="4" t="s">
        <v>502</v>
      </c>
      <c r="H233" s="4" t="s">
        <v>474</v>
      </c>
    </row>
    <row r="234">
      <c r="A234" s="62">
        <v>46224.02428627315</v>
      </c>
      <c r="B234" s="4" t="s">
        <v>207</v>
      </c>
      <c r="C234" s="4" t="s">
        <v>319</v>
      </c>
      <c r="F234" s="64"/>
      <c r="G234" s="4" t="s">
        <v>502</v>
      </c>
      <c r="H234" s="4" t="s">
        <v>33</v>
      </c>
    </row>
    <row r="235">
      <c r="A235" s="62">
        <v>46224.024299756944</v>
      </c>
      <c r="B235" s="4" t="s">
        <v>207</v>
      </c>
      <c r="C235" s="4" t="s">
        <v>239</v>
      </c>
      <c r="F235" s="64"/>
      <c r="G235" s="4" t="s">
        <v>502</v>
      </c>
      <c r="H235" s="4" t="s">
        <v>33</v>
      </c>
    </row>
    <row r="236">
      <c r="A236" s="62">
        <v>46224.02431305556</v>
      </c>
      <c r="B236" s="4" t="s">
        <v>207</v>
      </c>
      <c r="C236" s="4" t="s">
        <v>240</v>
      </c>
      <c r="F236" s="64"/>
      <c r="G236" s="4" t="s">
        <v>502</v>
      </c>
      <c r="H236" s="4" t="s">
        <v>33</v>
      </c>
    </row>
    <row r="237">
      <c r="A237" s="62">
        <v>46224.02433104167</v>
      </c>
      <c r="B237" s="4" t="s">
        <v>207</v>
      </c>
      <c r="C237" s="4" t="s">
        <v>241</v>
      </c>
      <c r="F237" s="64"/>
      <c r="G237" s="4" t="s">
        <v>209</v>
      </c>
      <c r="H237" s="4" t="s">
        <v>33</v>
      </c>
    </row>
    <row r="238">
      <c r="A238" s="62">
        <v>46224.02435040509</v>
      </c>
      <c r="B238" s="4" t="s">
        <v>207</v>
      </c>
      <c r="C238" s="4" t="s">
        <v>244</v>
      </c>
      <c r="F238" s="64"/>
      <c r="G238" s="4" t="s">
        <v>502</v>
      </c>
      <c r="H238" s="4" t="s">
        <v>33</v>
      </c>
    </row>
    <row r="239">
      <c r="A239" s="62">
        <v>46224.024363969904</v>
      </c>
      <c r="B239" s="4" t="s">
        <v>207</v>
      </c>
      <c r="C239" s="4" t="s">
        <v>245</v>
      </c>
      <c r="F239" s="64"/>
      <c r="G239" s="4" t="s">
        <v>502</v>
      </c>
      <c r="H239" s="4" t="s">
        <v>33</v>
      </c>
    </row>
    <row r="240">
      <c r="A240" s="62">
        <v>46224.0243815625</v>
      </c>
      <c r="B240" s="4" t="s">
        <v>207</v>
      </c>
      <c r="C240" s="4" t="s">
        <v>247</v>
      </c>
      <c r="F240" s="64"/>
      <c r="G240" s="4" t="s">
        <v>502</v>
      </c>
      <c r="H240" s="4" t="s">
        <v>33</v>
      </c>
    </row>
    <row r="241">
      <c r="A241" s="62">
        <v>46224.0243959838</v>
      </c>
      <c r="B241" s="4" t="s">
        <v>207</v>
      </c>
      <c r="C241" s="4" t="s">
        <v>248</v>
      </c>
      <c r="F241" s="64"/>
      <c r="G241" s="4" t="s">
        <v>502</v>
      </c>
      <c r="H241" s="4" t="s">
        <v>33</v>
      </c>
    </row>
    <row r="242">
      <c r="A242" s="62">
        <v>46224.02440930555</v>
      </c>
      <c r="B242" s="4" t="s">
        <v>207</v>
      </c>
      <c r="C242" s="4" t="s">
        <v>249</v>
      </c>
      <c r="F242" s="64"/>
      <c r="G242" s="4" t="s">
        <v>502</v>
      </c>
      <c r="H242" s="4" t="s">
        <v>33</v>
      </c>
    </row>
    <row r="243">
      <c r="A243" s="62">
        <v>46224.024431805556</v>
      </c>
      <c r="B243" s="4" t="s">
        <v>207</v>
      </c>
      <c r="C243" s="4" t="s">
        <v>249</v>
      </c>
      <c r="F243" s="64"/>
      <c r="G243" s="4" t="s">
        <v>502</v>
      </c>
      <c r="H243" s="4" t="s">
        <v>33</v>
      </c>
    </row>
    <row r="244">
      <c r="A244" s="62">
        <v>46224.02444633102</v>
      </c>
      <c r="B244" s="4" t="s">
        <v>207</v>
      </c>
      <c r="C244" s="4" t="s">
        <v>575</v>
      </c>
      <c r="E244" s="64"/>
      <c r="F244" s="64"/>
      <c r="G244" s="4" t="s">
        <v>502</v>
      </c>
      <c r="H244" s="4" t="s">
        <v>33</v>
      </c>
    </row>
    <row r="245">
      <c r="A245" s="62">
        <v>46224.02445967593</v>
      </c>
      <c r="B245" s="4" t="s">
        <v>207</v>
      </c>
      <c r="C245" s="4" t="s">
        <v>251</v>
      </c>
      <c r="E245" s="64"/>
      <c r="F245" s="64"/>
      <c r="G245" s="4" t="s">
        <v>502</v>
      </c>
      <c r="H245" s="4" t="s">
        <v>216</v>
      </c>
    </row>
    <row r="246">
      <c r="A246" s="62">
        <v>46224.02446126158</v>
      </c>
      <c r="B246" s="4" t="s">
        <v>207</v>
      </c>
      <c r="C246" s="4" t="s">
        <v>251</v>
      </c>
      <c r="E246" s="64"/>
      <c r="F246" s="64"/>
      <c r="G246" s="4" t="s">
        <v>502</v>
      </c>
      <c r="H246" s="4" t="s">
        <v>474</v>
      </c>
    </row>
    <row r="247">
      <c r="A247" s="62">
        <v>46224.024475011574</v>
      </c>
      <c r="B247" s="4" t="s">
        <v>207</v>
      </c>
      <c r="C247" s="4" t="s">
        <v>583</v>
      </c>
      <c r="E247" s="64"/>
      <c r="F247" s="64"/>
      <c r="G247" s="4" t="s">
        <v>502</v>
      </c>
      <c r="H247" s="4" t="s">
        <v>33</v>
      </c>
    </row>
    <row r="248">
      <c r="A248" s="62">
        <v>46224.02448856481</v>
      </c>
      <c r="B248" s="4" t="s">
        <v>207</v>
      </c>
      <c r="C248" s="4" t="s">
        <v>240</v>
      </c>
      <c r="E248" s="64"/>
      <c r="F248" s="64"/>
      <c r="G248" s="4" t="s">
        <v>209</v>
      </c>
      <c r="H248" s="4" t="s">
        <v>474</v>
      </c>
    </row>
    <row r="249">
      <c r="A249" s="62">
        <v>46224.02450300926</v>
      </c>
      <c r="B249" s="4" t="s">
        <v>207</v>
      </c>
      <c r="C249" s="4" t="s">
        <v>322</v>
      </c>
      <c r="E249" s="64"/>
      <c r="F249" s="64"/>
      <c r="G249" s="4" t="s">
        <v>502</v>
      </c>
      <c r="H249" s="4" t="s">
        <v>216</v>
      </c>
    </row>
    <row r="250">
      <c r="A250" s="62">
        <v>46224.02450474537</v>
      </c>
      <c r="B250" s="4" t="s">
        <v>207</v>
      </c>
      <c r="C250" s="4" t="s">
        <v>322</v>
      </c>
      <c r="E250" s="64"/>
      <c r="F250" s="64"/>
      <c r="G250" s="4" t="s">
        <v>502</v>
      </c>
      <c r="H250" s="4" t="s">
        <v>474</v>
      </c>
    </row>
    <row r="251">
      <c r="A251" s="62">
        <v>46224.024524444445</v>
      </c>
      <c r="B251" s="4" t="s">
        <v>207</v>
      </c>
      <c r="C251" s="4" t="s">
        <v>208</v>
      </c>
      <c r="E251" s="64"/>
      <c r="F251" s="64"/>
      <c r="G251" s="4" t="s">
        <v>502</v>
      </c>
      <c r="H251" s="4" t="s">
        <v>33</v>
      </c>
    </row>
    <row r="252">
      <c r="A252" s="62">
        <v>46224.024539826394</v>
      </c>
      <c r="B252" s="4" t="s">
        <v>207</v>
      </c>
      <c r="C252" s="4" t="s">
        <v>210</v>
      </c>
      <c r="E252" s="64"/>
      <c r="F252" s="64"/>
      <c r="G252" s="4" t="s">
        <v>502</v>
      </c>
      <c r="H252" s="4" t="s">
        <v>33</v>
      </c>
    </row>
    <row r="253">
      <c r="A253" s="62">
        <v>46224.02455381944</v>
      </c>
      <c r="B253" s="4" t="s">
        <v>207</v>
      </c>
      <c r="C253" s="4" t="s">
        <v>211</v>
      </c>
      <c r="E253" s="64"/>
      <c r="F253" s="64"/>
      <c r="G253" s="4" t="s">
        <v>502</v>
      </c>
      <c r="H253" s="4" t="s">
        <v>33</v>
      </c>
    </row>
    <row r="254">
      <c r="A254" s="62">
        <v>46224.02456644676</v>
      </c>
      <c r="B254" s="4" t="s">
        <v>207</v>
      </c>
      <c r="C254" s="4" t="s">
        <v>258</v>
      </c>
      <c r="E254" s="64"/>
      <c r="F254" s="64"/>
      <c r="G254" s="4" t="s">
        <v>502</v>
      </c>
      <c r="H254" s="4" t="s">
        <v>33</v>
      </c>
    </row>
    <row r="255">
      <c r="A255" s="62">
        <v>46224.02458266204</v>
      </c>
      <c r="B255" s="4" t="s">
        <v>207</v>
      </c>
      <c r="C255" s="4" t="s">
        <v>272</v>
      </c>
      <c r="E255" s="64"/>
      <c r="F255" s="64"/>
      <c r="G255" s="4" t="s">
        <v>502</v>
      </c>
      <c r="H255" s="4" t="s">
        <v>33</v>
      </c>
    </row>
    <row r="256">
      <c r="A256" s="62">
        <v>46224.024595358795</v>
      </c>
      <c r="B256" s="4" t="s">
        <v>207</v>
      </c>
      <c r="C256" s="4" t="s">
        <v>276</v>
      </c>
      <c r="E256" s="64"/>
      <c r="F256" s="64"/>
      <c r="G256" s="4" t="s">
        <v>502</v>
      </c>
      <c r="H256" s="4" t="s">
        <v>33</v>
      </c>
    </row>
    <row r="257">
      <c r="A257" s="62">
        <v>46224.02461091435</v>
      </c>
      <c r="B257" s="4" t="s">
        <v>207</v>
      </c>
      <c r="C257" s="4" t="s">
        <v>277</v>
      </c>
      <c r="E257" s="64"/>
      <c r="F257" s="64"/>
      <c r="G257" s="4" t="s">
        <v>502</v>
      </c>
      <c r="H257" s="4" t="s">
        <v>33</v>
      </c>
    </row>
    <row r="258">
      <c r="A258" s="62">
        <v>46224.024627962965</v>
      </c>
      <c r="B258" s="4" t="s">
        <v>207</v>
      </c>
      <c r="C258" s="4" t="s">
        <v>332</v>
      </c>
      <c r="E258" s="64"/>
      <c r="F258" s="64"/>
      <c r="G258" s="4" t="s">
        <v>502</v>
      </c>
      <c r="H258" s="4" t="s">
        <v>216</v>
      </c>
    </row>
    <row r="259">
      <c r="A259" s="62">
        <v>46224.02462951389</v>
      </c>
      <c r="B259" s="4" t="s">
        <v>207</v>
      </c>
      <c r="C259" s="4" t="s">
        <v>332</v>
      </c>
      <c r="E259" s="64"/>
      <c r="F259" s="64"/>
      <c r="G259" s="4" t="s">
        <v>502</v>
      </c>
      <c r="H259" s="4" t="s">
        <v>474</v>
      </c>
    </row>
    <row r="260">
      <c r="A260" s="62">
        <v>46224.024646018515</v>
      </c>
      <c r="B260" s="4" t="s">
        <v>207</v>
      </c>
      <c r="C260" s="4" t="s">
        <v>487</v>
      </c>
      <c r="E260" s="64"/>
      <c r="F260" s="64"/>
      <c r="G260" s="4" t="s">
        <v>209</v>
      </c>
      <c r="H260" s="4" t="s">
        <v>33</v>
      </c>
    </row>
    <row r="261">
      <c r="A261" s="64">
        <v>46224.18547434028</v>
      </c>
      <c r="B261" s="4" t="s">
        <v>122</v>
      </c>
      <c r="C261" s="4" t="s">
        <v>123</v>
      </c>
      <c r="D261" s="4" t="s">
        <v>31</v>
      </c>
      <c r="E261" s="4" t="s">
        <v>131</v>
      </c>
      <c r="F261" s="4" t="s">
        <v>125</v>
      </c>
      <c r="G261" s="4" t="s">
        <v>127</v>
      </c>
      <c r="H261" s="4" t="s">
        <v>130</v>
      </c>
    </row>
    <row r="262">
      <c r="A262" s="64">
        <v>46224.18547783565</v>
      </c>
      <c r="B262" s="4" t="s">
        <v>122</v>
      </c>
      <c r="C262" s="4" t="s">
        <v>340</v>
      </c>
      <c r="D262" s="4" t="s">
        <v>31</v>
      </c>
      <c r="E262" s="4" t="s">
        <v>131</v>
      </c>
      <c r="F262" s="4" t="s">
        <v>125</v>
      </c>
      <c r="G262" s="4" t="s">
        <v>127</v>
      </c>
      <c r="H262" s="4" t="s">
        <v>130</v>
      </c>
    </row>
    <row r="263">
      <c r="A263" s="64">
        <v>46224.3520817824</v>
      </c>
      <c r="B263" s="4" t="s">
        <v>122</v>
      </c>
      <c r="C263" s="4" t="s">
        <v>123</v>
      </c>
      <c r="D263" s="4" t="s">
        <v>31</v>
      </c>
      <c r="E263" s="4" t="s">
        <v>131</v>
      </c>
      <c r="F263" s="4" t="s">
        <v>125</v>
      </c>
      <c r="G263" s="4" t="s">
        <v>127</v>
      </c>
      <c r="H263" s="4" t="s">
        <v>130</v>
      </c>
    </row>
    <row r="264">
      <c r="A264" s="64">
        <v>46224.35208211806</v>
      </c>
      <c r="B264" s="4" t="s">
        <v>122</v>
      </c>
      <c r="C264" s="4" t="s">
        <v>340</v>
      </c>
      <c r="D264" s="4" t="s">
        <v>31</v>
      </c>
      <c r="E264" s="4" t="s">
        <v>131</v>
      </c>
      <c r="F264" s="4" t="s">
        <v>125</v>
      </c>
      <c r="G264" s="4" t="s">
        <v>127</v>
      </c>
      <c r="H264" s="4" t="s">
        <v>130</v>
      </c>
    </row>
    <row r="265">
      <c r="A265" s="62">
        <v>46224.50449516204</v>
      </c>
      <c r="B265" s="4" t="s">
        <v>207</v>
      </c>
      <c r="C265" s="4" t="s">
        <v>614</v>
      </c>
      <c r="E265" s="64"/>
      <c r="F265" s="64"/>
      <c r="G265" s="4" t="s">
        <v>209</v>
      </c>
      <c r="H265" s="4" t="s">
        <v>216</v>
      </c>
    </row>
    <row r="266">
      <c r="A266" s="62">
        <v>46224.50450141204</v>
      </c>
      <c r="B266" s="4" t="s">
        <v>207</v>
      </c>
      <c r="C266" s="4" t="s">
        <v>614</v>
      </c>
      <c r="E266" s="64"/>
      <c r="F266" s="64"/>
      <c r="G266" s="4" t="s">
        <v>209</v>
      </c>
      <c r="H266" s="4" t="s">
        <v>474</v>
      </c>
    </row>
    <row r="267">
      <c r="A267" s="62">
        <v>46224.50526101852</v>
      </c>
      <c r="B267" s="4" t="s">
        <v>207</v>
      </c>
      <c r="C267" s="4" t="s">
        <v>614</v>
      </c>
      <c r="E267" s="64"/>
      <c r="F267" s="64"/>
      <c r="G267" s="4" t="s">
        <v>502</v>
      </c>
      <c r="H267" s="4" t="s">
        <v>216</v>
      </c>
    </row>
    <row r="268">
      <c r="A268" s="62">
        <v>46224.50526293981</v>
      </c>
      <c r="B268" s="4" t="s">
        <v>207</v>
      </c>
      <c r="C268" s="4" t="s">
        <v>614</v>
      </c>
      <c r="E268" s="64"/>
      <c r="F268" s="64"/>
      <c r="G268" s="4" t="s">
        <v>502</v>
      </c>
      <c r="H268" s="4" t="s">
        <v>474</v>
      </c>
    </row>
    <row r="269">
      <c r="A269" s="64">
        <v>46224.51885222222</v>
      </c>
      <c r="B269" s="4" t="s">
        <v>122</v>
      </c>
      <c r="C269" s="4" t="s">
        <v>123</v>
      </c>
      <c r="D269" s="4" t="s">
        <v>31</v>
      </c>
      <c r="E269" s="4" t="s">
        <v>131</v>
      </c>
      <c r="F269" s="4" t="s">
        <v>125</v>
      </c>
      <c r="G269" s="4" t="s">
        <v>127</v>
      </c>
      <c r="H269" s="4" t="s">
        <v>130</v>
      </c>
    </row>
    <row r="270">
      <c r="A270" s="64">
        <v>46224.51885664352</v>
      </c>
      <c r="B270" s="4" t="s">
        <v>122</v>
      </c>
      <c r="C270" s="4" t="s">
        <v>340</v>
      </c>
      <c r="D270" s="4" t="s">
        <v>31</v>
      </c>
      <c r="E270" s="4" t="s">
        <v>131</v>
      </c>
      <c r="F270" s="4" t="s">
        <v>125</v>
      </c>
      <c r="G270" s="4" t="s">
        <v>127</v>
      </c>
      <c r="H270" s="4" t="s">
        <v>130</v>
      </c>
    </row>
    <row r="271">
      <c r="A271" s="64">
        <v>46224.518860428245</v>
      </c>
      <c r="B271" s="4" t="s">
        <v>122</v>
      </c>
      <c r="C271" s="4" t="s">
        <v>625</v>
      </c>
      <c r="D271" s="4" t="s">
        <v>46</v>
      </c>
      <c r="E271" s="64"/>
      <c r="F271" s="64">
        <v>46218.0</v>
      </c>
      <c r="G271" s="4" t="s">
        <v>136</v>
      </c>
      <c r="H271" s="4" t="s">
        <v>202</v>
      </c>
    </row>
    <row r="272">
      <c r="A272" s="64">
        <v>46224.51886384259</v>
      </c>
      <c r="B272" s="4" t="s">
        <v>122</v>
      </c>
      <c r="C272" s="4" t="s">
        <v>628</v>
      </c>
      <c r="D272" s="4" t="s">
        <v>46</v>
      </c>
      <c r="E272" s="64"/>
      <c r="F272" s="64">
        <v>46218.0</v>
      </c>
      <c r="G272" s="4" t="s">
        <v>136</v>
      </c>
      <c r="H272" s="4" t="s">
        <v>202</v>
      </c>
    </row>
    <row r="273">
      <c r="A273" s="64">
        <v>46224.51886609953</v>
      </c>
      <c r="B273" s="4" t="s">
        <v>122</v>
      </c>
      <c r="C273" s="4" t="s">
        <v>632</v>
      </c>
      <c r="D273" s="4" t="s">
        <v>46</v>
      </c>
      <c r="E273" s="64"/>
      <c r="F273" s="64">
        <v>46218.0</v>
      </c>
      <c r="G273" s="4" t="s">
        <v>136</v>
      </c>
      <c r="H273" s="4" t="s">
        <v>202</v>
      </c>
    </row>
    <row r="274">
      <c r="A274" s="64">
        <v>46224.51887008102</v>
      </c>
      <c r="B274" s="4" t="s">
        <v>122</v>
      </c>
      <c r="C274" s="4" t="s">
        <v>636</v>
      </c>
      <c r="D274" s="4" t="s">
        <v>46</v>
      </c>
      <c r="E274" s="64"/>
      <c r="F274" s="64">
        <v>46218.0</v>
      </c>
      <c r="G274" s="4" t="s">
        <v>136</v>
      </c>
      <c r="H274" s="4" t="s">
        <v>202</v>
      </c>
    </row>
    <row r="275">
      <c r="A275" s="64">
        <v>46224.68548528935</v>
      </c>
      <c r="B275" s="4" t="s">
        <v>122</v>
      </c>
      <c r="C275" s="4" t="s">
        <v>123</v>
      </c>
      <c r="D275" s="4" t="s">
        <v>31</v>
      </c>
      <c r="E275" s="4" t="s">
        <v>131</v>
      </c>
      <c r="F275" s="4" t="s">
        <v>125</v>
      </c>
      <c r="G275" s="4" t="s">
        <v>127</v>
      </c>
      <c r="H275" s="4" t="s">
        <v>130</v>
      </c>
    </row>
    <row r="276">
      <c r="A276" s="64">
        <v>46224.685488055555</v>
      </c>
      <c r="B276" s="4" t="s">
        <v>122</v>
      </c>
      <c r="C276" s="4" t="s">
        <v>340</v>
      </c>
      <c r="D276" s="4" t="s">
        <v>31</v>
      </c>
      <c r="E276" s="4" t="s">
        <v>131</v>
      </c>
      <c r="F276" s="4" t="s">
        <v>125</v>
      </c>
      <c r="G276" s="4" t="s">
        <v>127</v>
      </c>
      <c r="H276" s="4" t="s">
        <v>130</v>
      </c>
    </row>
    <row r="277">
      <c r="A277" s="64">
        <v>46224.85207060185</v>
      </c>
      <c r="B277" s="4" t="s">
        <v>122</v>
      </c>
      <c r="C277" s="4" t="s">
        <v>123</v>
      </c>
      <c r="D277" s="4" t="s">
        <v>31</v>
      </c>
      <c r="E277" s="4" t="s">
        <v>131</v>
      </c>
      <c r="F277" s="4" t="s">
        <v>125</v>
      </c>
      <c r="G277" s="4" t="s">
        <v>127</v>
      </c>
      <c r="H277" s="4" t="s">
        <v>130</v>
      </c>
    </row>
    <row r="278">
      <c r="A278" s="64">
        <v>46224.85207085648</v>
      </c>
      <c r="B278" s="4" t="s">
        <v>122</v>
      </c>
      <c r="C278" s="4" t="s">
        <v>340</v>
      </c>
      <c r="D278" s="4" t="s">
        <v>31</v>
      </c>
      <c r="E278" s="4" t="s">
        <v>131</v>
      </c>
      <c r="F278" s="4" t="s">
        <v>125</v>
      </c>
      <c r="G278" s="4" t="s">
        <v>127</v>
      </c>
      <c r="H278" s="4" t="s">
        <v>130</v>
      </c>
    </row>
    <row r="279">
      <c r="A279" s="64">
        <v>46225.01875895834</v>
      </c>
      <c r="B279" s="4" t="s">
        <v>122</v>
      </c>
      <c r="C279" s="4" t="s">
        <v>123</v>
      </c>
      <c r="D279" s="4" t="s">
        <v>31</v>
      </c>
      <c r="E279" s="4" t="s">
        <v>131</v>
      </c>
      <c r="F279" s="4" t="s">
        <v>125</v>
      </c>
      <c r="G279" s="4" t="s">
        <v>127</v>
      </c>
      <c r="H279" s="4" t="s">
        <v>130</v>
      </c>
    </row>
    <row r="280">
      <c r="A280" s="64">
        <v>46225.018759224535</v>
      </c>
      <c r="B280" s="4" t="s">
        <v>122</v>
      </c>
      <c r="C280" s="4" t="s">
        <v>340</v>
      </c>
      <c r="D280" s="4" t="s">
        <v>31</v>
      </c>
      <c r="E280" s="4" t="s">
        <v>131</v>
      </c>
      <c r="F280" s="4" t="s">
        <v>125</v>
      </c>
      <c r="G280" s="4" t="s">
        <v>127</v>
      </c>
      <c r="H280" s="4" t="s">
        <v>130</v>
      </c>
    </row>
    <row r="281">
      <c r="A281" s="64">
        <v>46225.18544622685</v>
      </c>
      <c r="B281" s="4" t="s">
        <v>122</v>
      </c>
      <c r="C281" s="4" t="s">
        <v>123</v>
      </c>
      <c r="D281" s="4" t="s">
        <v>31</v>
      </c>
      <c r="E281" s="4" t="s">
        <v>131</v>
      </c>
      <c r="F281" s="4" t="s">
        <v>125</v>
      </c>
      <c r="G281" s="4" t="s">
        <v>127</v>
      </c>
      <c r="H281" s="4" t="s">
        <v>130</v>
      </c>
    </row>
    <row r="282">
      <c r="A282" s="64">
        <v>46225.18544686343</v>
      </c>
      <c r="B282" s="4" t="s">
        <v>122</v>
      </c>
      <c r="C282" s="4" t="s">
        <v>340</v>
      </c>
      <c r="D282" s="4" t="s">
        <v>31</v>
      </c>
      <c r="E282" s="4" t="s">
        <v>131</v>
      </c>
      <c r="F282" s="4" t="s">
        <v>125</v>
      </c>
      <c r="G282" s="4" t="s">
        <v>127</v>
      </c>
      <c r="H282" s="4" t="s">
        <v>130</v>
      </c>
    </row>
    <row r="283">
      <c r="A283" s="64">
        <v>46225.35211309028</v>
      </c>
      <c r="B283" s="4" t="s">
        <v>122</v>
      </c>
      <c r="C283" s="4" t="s">
        <v>123</v>
      </c>
      <c r="D283" s="4" t="s">
        <v>31</v>
      </c>
      <c r="E283" s="4" t="s">
        <v>131</v>
      </c>
      <c r="F283" s="4" t="s">
        <v>125</v>
      </c>
      <c r="G283" s="4" t="s">
        <v>127</v>
      </c>
      <c r="H283" s="4" t="s">
        <v>130</v>
      </c>
    </row>
    <row r="284">
      <c r="A284" s="64">
        <v>46225.35211599537</v>
      </c>
      <c r="B284" s="4" t="s">
        <v>122</v>
      </c>
      <c r="C284" s="4" t="s">
        <v>340</v>
      </c>
      <c r="D284" s="4" t="s">
        <v>31</v>
      </c>
      <c r="E284" s="4" t="s">
        <v>131</v>
      </c>
      <c r="F284" s="4" t="s">
        <v>125</v>
      </c>
      <c r="G284" s="4" t="s">
        <v>127</v>
      </c>
      <c r="H284" s="4" t="s">
        <v>130</v>
      </c>
    </row>
    <row r="285">
      <c r="A285" s="64">
        <v>46225.51877122685</v>
      </c>
      <c r="B285" s="4" t="s">
        <v>122</v>
      </c>
      <c r="C285" s="4" t="s">
        <v>123</v>
      </c>
      <c r="D285" s="4" t="s">
        <v>31</v>
      </c>
      <c r="E285" s="4" t="s">
        <v>131</v>
      </c>
      <c r="F285" s="4" t="s">
        <v>125</v>
      </c>
      <c r="G285" s="4" t="s">
        <v>127</v>
      </c>
      <c r="H285" s="4" t="s">
        <v>130</v>
      </c>
    </row>
    <row r="286">
      <c r="A286" s="64">
        <v>46225.51877170139</v>
      </c>
      <c r="B286" s="4" t="s">
        <v>122</v>
      </c>
      <c r="C286" s="4" t="s">
        <v>340</v>
      </c>
      <c r="D286" s="4" t="s">
        <v>31</v>
      </c>
      <c r="E286" s="4" t="s">
        <v>131</v>
      </c>
      <c r="F286" s="4" t="s">
        <v>125</v>
      </c>
      <c r="G286" s="4" t="s">
        <v>127</v>
      </c>
      <c r="H286" s="4" t="s">
        <v>130</v>
      </c>
    </row>
    <row r="287">
      <c r="A287" s="64">
        <v>46225.68549164352</v>
      </c>
      <c r="B287" s="4" t="s">
        <v>122</v>
      </c>
      <c r="C287" s="4" t="s">
        <v>123</v>
      </c>
      <c r="D287" s="4" t="s">
        <v>31</v>
      </c>
      <c r="E287" s="4" t="s">
        <v>131</v>
      </c>
      <c r="F287" s="4" t="s">
        <v>125</v>
      </c>
      <c r="G287" s="4" t="s">
        <v>127</v>
      </c>
      <c r="H287" s="4" t="s">
        <v>130</v>
      </c>
    </row>
    <row r="288">
      <c r="A288" s="64">
        <v>46225.685491875</v>
      </c>
      <c r="B288" s="4" t="s">
        <v>122</v>
      </c>
      <c r="C288" s="4" t="s">
        <v>340</v>
      </c>
      <c r="D288" s="4" t="s">
        <v>31</v>
      </c>
      <c r="E288" s="4" t="s">
        <v>131</v>
      </c>
      <c r="F288" s="4" t="s">
        <v>125</v>
      </c>
      <c r="G288" s="4" t="s">
        <v>127</v>
      </c>
      <c r="H288" s="4" t="s">
        <v>130</v>
      </c>
    </row>
    <row r="289">
      <c r="A289" s="64">
        <v>46225.840471041665</v>
      </c>
      <c r="B289" s="4" t="s">
        <v>133</v>
      </c>
      <c r="C289" s="4" t="s">
        <v>668</v>
      </c>
      <c r="D289" s="4" t="s">
        <v>46</v>
      </c>
      <c r="E289" s="64"/>
      <c r="F289" s="64">
        <v>46220.0</v>
      </c>
      <c r="G289" s="4" t="s">
        <v>136</v>
      </c>
      <c r="H289" s="4" t="s">
        <v>137</v>
      </c>
    </row>
    <row r="290">
      <c r="A290" s="64">
        <v>46225.852111932865</v>
      </c>
      <c r="B290" s="4" t="s">
        <v>122</v>
      </c>
      <c r="C290" s="4" t="s">
        <v>123</v>
      </c>
      <c r="D290" s="4" t="s">
        <v>31</v>
      </c>
      <c r="E290" s="4" t="s">
        <v>131</v>
      </c>
      <c r="F290" s="4" t="s">
        <v>125</v>
      </c>
      <c r="G290" s="4" t="s">
        <v>127</v>
      </c>
      <c r="H290" s="4" t="s">
        <v>130</v>
      </c>
    </row>
    <row r="291">
      <c r="A291" s="64">
        <v>46225.852112106484</v>
      </c>
      <c r="B291" s="4" t="s">
        <v>122</v>
      </c>
      <c r="C291" s="4" t="s">
        <v>340</v>
      </c>
      <c r="D291" s="4" t="s">
        <v>31</v>
      </c>
      <c r="E291" s="4" t="s">
        <v>131</v>
      </c>
      <c r="F291" s="4" t="s">
        <v>125</v>
      </c>
      <c r="G291" s="4" t="s">
        <v>127</v>
      </c>
      <c r="H291" s="4" t="s">
        <v>130</v>
      </c>
    </row>
    <row r="292">
      <c r="A292" s="64">
        <v>46225.85211222222</v>
      </c>
      <c r="B292" s="4" t="s">
        <v>122</v>
      </c>
      <c r="C292" s="4" t="s">
        <v>680</v>
      </c>
      <c r="D292" s="4" t="s">
        <v>46</v>
      </c>
      <c r="F292" s="64">
        <v>46218.0</v>
      </c>
      <c r="G292" s="4" t="s">
        <v>136</v>
      </c>
      <c r="H292" s="4" t="s">
        <v>202</v>
      </c>
    </row>
    <row r="293">
      <c r="A293" s="64">
        <v>46225.85211231482</v>
      </c>
      <c r="B293" s="4" t="s">
        <v>122</v>
      </c>
      <c r="C293" s="4" t="s">
        <v>684</v>
      </c>
      <c r="D293" s="4" t="s">
        <v>46</v>
      </c>
      <c r="F293" s="64">
        <v>46218.0</v>
      </c>
      <c r="G293" s="4" t="s">
        <v>136</v>
      </c>
      <c r="H293" s="4" t="s">
        <v>202</v>
      </c>
    </row>
    <row r="294">
      <c r="A294" s="64">
        <v>46226.01875131944</v>
      </c>
      <c r="B294" s="4" t="s">
        <v>122</v>
      </c>
      <c r="C294" s="4" t="s">
        <v>123</v>
      </c>
      <c r="D294" s="4" t="s">
        <v>31</v>
      </c>
      <c r="E294" s="4" t="s">
        <v>131</v>
      </c>
      <c r="F294" s="4" t="s">
        <v>125</v>
      </c>
      <c r="G294" s="4" t="s">
        <v>127</v>
      </c>
      <c r="H294" s="4" t="s">
        <v>130</v>
      </c>
    </row>
    <row r="295">
      <c r="A295" s="64">
        <v>46226.01875153935</v>
      </c>
      <c r="B295" s="4" t="s">
        <v>122</v>
      </c>
      <c r="C295" s="4" t="s">
        <v>340</v>
      </c>
      <c r="D295" s="4" t="s">
        <v>31</v>
      </c>
      <c r="E295" s="4" t="s">
        <v>131</v>
      </c>
      <c r="F295" s="4" t="s">
        <v>125</v>
      </c>
      <c r="G295" s="4" t="s">
        <v>127</v>
      </c>
      <c r="H295" s="4" t="s">
        <v>130</v>
      </c>
    </row>
    <row r="296">
      <c r="A296" s="64">
        <v>46226.18549125</v>
      </c>
      <c r="B296" s="4" t="s">
        <v>122</v>
      </c>
      <c r="C296" s="4" t="s">
        <v>123</v>
      </c>
      <c r="D296" s="4" t="s">
        <v>31</v>
      </c>
      <c r="E296" s="4" t="s">
        <v>131</v>
      </c>
      <c r="F296" s="4" t="s">
        <v>125</v>
      </c>
      <c r="G296" s="4" t="s">
        <v>127</v>
      </c>
      <c r="H296" s="4" t="s">
        <v>130</v>
      </c>
    </row>
    <row r="297">
      <c r="A297" s="64">
        <v>46226.185492881945</v>
      </c>
      <c r="B297" s="4" t="s">
        <v>122</v>
      </c>
      <c r="C297" s="4" t="s">
        <v>340</v>
      </c>
      <c r="D297" s="4" t="s">
        <v>31</v>
      </c>
      <c r="E297" s="4" t="s">
        <v>131</v>
      </c>
      <c r="F297" s="4" t="s">
        <v>125</v>
      </c>
      <c r="G297" s="4" t="s">
        <v>127</v>
      </c>
      <c r="H297" s="4" t="s">
        <v>130</v>
      </c>
    </row>
    <row r="298">
      <c r="A298" s="64">
        <v>46226.35211599537</v>
      </c>
      <c r="B298" s="4" t="s">
        <v>122</v>
      </c>
      <c r="C298" s="4" t="s">
        <v>123</v>
      </c>
      <c r="D298" s="4" t="s">
        <v>31</v>
      </c>
      <c r="E298" s="4" t="s">
        <v>131</v>
      </c>
      <c r="F298" s="4" t="s">
        <v>125</v>
      </c>
      <c r="G298" s="4" t="s">
        <v>127</v>
      </c>
      <c r="H298" s="4" t="s">
        <v>130</v>
      </c>
    </row>
    <row r="299">
      <c r="A299" s="64">
        <v>46226.35211734954</v>
      </c>
      <c r="B299" s="4" t="s">
        <v>122</v>
      </c>
      <c r="C299" s="4" t="s">
        <v>340</v>
      </c>
      <c r="D299" s="4" t="s">
        <v>31</v>
      </c>
      <c r="E299" s="4" t="s">
        <v>131</v>
      </c>
      <c r="F299" s="4" t="s">
        <v>125</v>
      </c>
      <c r="G299" s="4" t="s">
        <v>127</v>
      </c>
      <c r="H299" s="4" t="s">
        <v>130</v>
      </c>
    </row>
    <row r="300">
      <c r="A300" s="62">
        <v>46226.40559902778</v>
      </c>
      <c r="B300" s="4" t="s">
        <v>324</v>
      </c>
      <c r="C300" s="4" t="s">
        <v>706</v>
      </c>
      <c r="E300" s="64"/>
      <c r="F300" s="64"/>
      <c r="G300" s="4" t="s">
        <v>326</v>
      </c>
      <c r="H300" s="4" t="s">
        <v>328</v>
      </c>
    </row>
    <row r="301">
      <c r="A301" s="62">
        <v>46226.51033309028</v>
      </c>
      <c r="B301" s="4" t="s">
        <v>324</v>
      </c>
      <c r="C301" s="4" t="s">
        <v>710</v>
      </c>
      <c r="E301" s="64"/>
      <c r="F301" s="64"/>
      <c r="G301" s="4" t="s">
        <v>326</v>
      </c>
      <c r="H301" s="4" t="s">
        <v>328</v>
      </c>
    </row>
    <row r="302">
      <c r="A302" s="62">
        <v>46226.518791759256</v>
      </c>
      <c r="B302" s="4" t="s">
        <v>122</v>
      </c>
      <c r="C302" s="4" t="s">
        <v>123</v>
      </c>
      <c r="D302" s="4" t="s">
        <v>31</v>
      </c>
      <c r="E302" s="4" t="s">
        <v>131</v>
      </c>
      <c r="F302" s="4" t="s">
        <v>125</v>
      </c>
      <c r="G302" s="4" t="s">
        <v>127</v>
      </c>
      <c r="H302" s="4" t="s">
        <v>130</v>
      </c>
    </row>
    <row r="303">
      <c r="A303" s="64">
        <v>46226.518792766205</v>
      </c>
      <c r="B303" s="4" t="s">
        <v>122</v>
      </c>
      <c r="C303" s="4" t="s">
        <v>340</v>
      </c>
      <c r="D303" s="4" t="s">
        <v>31</v>
      </c>
      <c r="E303" s="4" t="s">
        <v>131</v>
      </c>
      <c r="F303" s="4" t="s">
        <v>125</v>
      </c>
      <c r="G303" s="4" t="s">
        <v>127</v>
      </c>
      <c r="H303" s="4" t="s">
        <v>130</v>
      </c>
    </row>
    <row r="304">
      <c r="A304" s="62">
        <v>46226.55342512732</v>
      </c>
      <c r="B304" s="4" t="s">
        <v>324</v>
      </c>
      <c r="C304" s="4" t="s">
        <v>721</v>
      </c>
      <c r="E304" s="64"/>
      <c r="F304" s="64"/>
      <c r="G304" s="4" t="s">
        <v>326</v>
      </c>
      <c r="H304" s="4" t="s">
        <v>328</v>
      </c>
    </row>
    <row r="305">
      <c r="A305" s="62">
        <v>46226.59669828704</v>
      </c>
      <c r="B305" s="4" t="s">
        <v>324</v>
      </c>
      <c r="C305" s="4" t="s">
        <v>727</v>
      </c>
      <c r="E305" s="64"/>
      <c r="F305" s="64"/>
      <c r="G305" s="4" t="s">
        <v>326</v>
      </c>
      <c r="H305" s="4" t="s">
        <v>328</v>
      </c>
    </row>
    <row r="306">
      <c r="A306" s="62">
        <v>46226.631142847225</v>
      </c>
      <c r="B306" s="4" t="s">
        <v>324</v>
      </c>
      <c r="C306" s="4" t="s">
        <v>734</v>
      </c>
      <c r="E306" s="64"/>
      <c r="F306" s="64"/>
      <c r="G306" s="4" t="s">
        <v>326</v>
      </c>
      <c r="H306" s="4" t="s">
        <v>328</v>
      </c>
    </row>
    <row r="307">
      <c r="A307" s="62">
        <v>46226.67577335648</v>
      </c>
      <c r="B307" s="4" t="s">
        <v>324</v>
      </c>
      <c r="C307" s="4" t="s">
        <v>737</v>
      </c>
      <c r="E307" s="64"/>
      <c r="F307" s="64"/>
      <c r="G307" s="4" t="s">
        <v>326</v>
      </c>
      <c r="H307" s="4" t="s">
        <v>328</v>
      </c>
    </row>
    <row r="308">
      <c r="A308" s="64">
        <v>46226.6854475</v>
      </c>
      <c r="B308" s="4" t="s">
        <v>122</v>
      </c>
      <c r="C308" s="4" t="s">
        <v>123</v>
      </c>
      <c r="D308" s="4" t="s">
        <v>31</v>
      </c>
      <c r="E308" s="4" t="s">
        <v>131</v>
      </c>
      <c r="F308" s="4" t="s">
        <v>125</v>
      </c>
      <c r="G308" s="4" t="s">
        <v>127</v>
      </c>
      <c r="H308" s="4" t="s">
        <v>130</v>
      </c>
    </row>
    <row r="309">
      <c r="A309" s="64">
        <v>46226.685448449076</v>
      </c>
      <c r="B309" s="4" t="s">
        <v>122</v>
      </c>
      <c r="C309" s="4" t="s">
        <v>340</v>
      </c>
      <c r="D309" s="4" t="s">
        <v>31</v>
      </c>
      <c r="E309" s="4" t="s">
        <v>131</v>
      </c>
      <c r="F309" s="4" t="s">
        <v>125</v>
      </c>
      <c r="G309" s="4" t="s">
        <v>127</v>
      </c>
      <c r="H309" s="4" t="s">
        <v>130</v>
      </c>
    </row>
    <row r="310">
      <c r="A310" s="62">
        <v>46226.71417587963</v>
      </c>
      <c r="B310" s="4" t="s">
        <v>207</v>
      </c>
      <c r="C310" s="4" t="s">
        <v>743</v>
      </c>
      <c r="E310" s="64"/>
      <c r="F310" s="64"/>
      <c r="G310" s="4" t="s">
        <v>209</v>
      </c>
      <c r="H310" s="4" t="s">
        <v>216</v>
      </c>
    </row>
    <row r="311">
      <c r="A311" s="62">
        <v>46226.7141896875</v>
      </c>
      <c r="B311" s="4" t="s">
        <v>207</v>
      </c>
      <c r="C311" s="4" t="s">
        <v>743</v>
      </c>
      <c r="E311" s="64"/>
      <c r="F311" s="64"/>
      <c r="G311" s="4" t="s">
        <v>209</v>
      </c>
      <c r="H311" s="4" t="s">
        <v>474</v>
      </c>
    </row>
    <row r="312">
      <c r="A312" s="64">
        <v>46226.85208752315</v>
      </c>
      <c r="B312" s="4" t="s">
        <v>122</v>
      </c>
      <c r="C312" s="4" t="s">
        <v>123</v>
      </c>
      <c r="D312" s="4" t="s">
        <v>31</v>
      </c>
      <c r="E312" s="4" t="s">
        <v>131</v>
      </c>
      <c r="F312" s="4" t="s">
        <v>125</v>
      </c>
      <c r="G312" s="4" t="s">
        <v>127</v>
      </c>
      <c r="H312" s="4" t="s">
        <v>130</v>
      </c>
    </row>
    <row r="313">
      <c r="A313" s="64">
        <v>46226.85208762731</v>
      </c>
      <c r="B313" s="4" t="s">
        <v>122</v>
      </c>
      <c r="C313" s="4" t="s">
        <v>340</v>
      </c>
      <c r="D313" s="4" t="s">
        <v>31</v>
      </c>
      <c r="E313" s="4" t="s">
        <v>131</v>
      </c>
      <c r="F313" s="4" t="s">
        <v>125</v>
      </c>
      <c r="G313" s="4" t="s">
        <v>127</v>
      </c>
      <c r="H313" s="4" t="s">
        <v>130</v>
      </c>
    </row>
    <row r="314">
      <c r="A314" s="64">
        <v>46227.01875112268</v>
      </c>
      <c r="B314" s="4" t="s">
        <v>122</v>
      </c>
      <c r="C314" s="4" t="s">
        <v>123</v>
      </c>
      <c r="D314" s="4" t="s">
        <v>31</v>
      </c>
      <c r="E314" s="4" t="s">
        <v>131</v>
      </c>
      <c r="F314" s="4" t="s">
        <v>125</v>
      </c>
      <c r="G314" s="4" t="s">
        <v>127</v>
      </c>
      <c r="H314" s="4" t="s">
        <v>130</v>
      </c>
    </row>
    <row r="315">
      <c r="A315" s="64">
        <v>46227.01875138889</v>
      </c>
      <c r="B315" s="4" t="s">
        <v>122</v>
      </c>
      <c r="C315" s="4" t="s">
        <v>340</v>
      </c>
      <c r="D315" s="4" t="s">
        <v>31</v>
      </c>
      <c r="E315" s="4" t="s">
        <v>131</v>
      </c>
      <c r="F315" s="4" t="s">
        <v>125</v>
      </c>
      <c r="G315" s="4" t="s">
        <v>127</v>
      </c>
      <c r="H315" s="4" t="s">
        <v>130</v>
      </c>
    </row>
    <row r="316">
      <c r="A316" s="64">
        <v>46227.18544299768</v>
      </c>
      <c r="B316" s="4" t="s">
        <v>122</v>
      </c>
      <c r="C316" s="4" t="s">
        <v>123</v>
      </c>
      <c r="D316" s="4" t="s">
        <v>31</v>
      </c>
      <c r="E316" s="4" t="s">
        <v>131</v>
      </c>
      <c r="F316" s="4" t="s">
        <v>125</v>
      </c>
      <c r="G316" s="4" t="s">
        <v>127</v>
      </c>
      <c r="H316" s="4" t="s">
        <v>130</v>
      </c>
    </row>
    <row r="317">
      <c r="A317" s="64">
        <v>46227.18544674768</v>
      </c>
      <c r="B317" s="4" t="s">
        <v>122</v>
      </c>
      <c r="C317" s="4" t="s">
        <v>340</v>
      </c>
      <c r="D317" s="4" t="s">
        <v>31</v>
      </c>
      <c r="E317" s="4" t="s">
        <v>131</v>
      </c>
      <c r="F317" s="4" t="s">
        <v>125</v>
      </c>
      <c r="G317" s="4" t="s">
        <v>127</v>
      </c>
      <c r="H317" s="4" t="s">
        <v>130</v>
      </c>
    </row>
    <row r="318">
      <c r="A318" s="64">
        <v>46227.352118599534</v>
      </c>
      <c r="B318" s="4" t="s">
        <v>122</v>
      </c>
      <c r="C318" s="4" t="s">
        <v>123</v>
      </c>
      <c r="D318" s="4" t="s">
        <v>31</v>
      </c>
      <c r="E318" s="4" t="s">
        <v>131</v>
      </c>
      <c r="F318" s="4" t="s">
        <v>125</v>
      </c>
      <c r="G318" s="4" t="s">
        <v>127</v>
      </c>
      <c r="H318" s="4" t="s">
        <v>130</v>
      </c>
    </row>
    <row r="319">
      <c r="A319" s="64">
        <v>46227.35211898148</v>
      </c>
      <c r="B319" s="4" t="s">
        <v>122</v>
      </c>
      <c r="C319" s="4" t="s">
        <v>340</v>
      </c>
      <c r="D319" s="4" t="s">
        <v>31</v>
      </c>
      <c r="E319" s="4" t="s">
        <v>131</v>
      </c>
      <c r="F319" s="4" t="s">
        <v>125</v>
      </c>
      <c r="G319" s="4" t="s">
        <v>127</v>
      </c>
      <c r="H319" s="4" t="s">
        <v>130</v>
      </c>
    </row>
    <row r="320">
      <c r="A320" s="64">
        <v>46227.518738125</v>
      </c>
      <c r="B320" s="4" t="s">
        <v>122</v>
      </c>
      <c r="C320" s="4" t="s">
        <v>123</v>
      </c>
      <c r="D320" s="4" t="s">
        <v>31</v>
      </c>
      <c r="E320" s="4" t="s">
        <v>131</v>
      </c>
      <c r="F320" s="4" t="s">
        <v>125</v>
      </c>
      <c r="G320" s="4" t="s">
        <v>127</v>
      </c>
      <c r="H320" s="4" t="s">
        <v>130</v>
      </c>
    </row>
    <row r="321">
      <c r="A321" s="64">
        <v>46227.518738287035</v>
      </c>
      <c r="B321" s="4" t="s">
        <v>122</v>
      </c>
      <c r="C321" s="4" t="s">
        <v>340</v>
      </c>
      <c r="D321" s="4" t="s">
        <v>31</v>
      </c>
      <c r="E321" s="4" t="s">
        <v>131</v>
      </c>
      <c r="F321" s="4" t="s">
        <v>125</v>
      </c>
      <c r="G321" s="4" t="s">
        <v>127</v>
      </c>
      <c r="H321" s="4" t="s">
        <v>130</v>
      </c>
    </row>
    <row r="322">
      <c r="A322" s="64">
        <v>46227.67387399306</v>
      </c>
      <c r="B322" s="4" t="s">
        <v>133</v>
      </c>
      <c r="C322" s="4" t="s">
        <v>668</v>
      </c>
      <c r="D322" s="4" t="s">
        <v>52</v>
      </c>
      <c r="F322" s="64">
        <v>46226.0</v>
      </c>
      <c r="G322" s="4" t="s">
        <v>136</v>
      </c>
      <c r="H322" s="4" t="s">
        <v>137</v>
      </c>
    </row>
    <row r="323">
      <c r="A323" s="64">
        <v>46227.685450833334</v>
      </c>
      <c r="B323" s="4" t="s">
        <v>122</v>
      </c>
      <c r="C323" s="4" t="s">
        <v>123</v>
      </c>
      <c r="D323" s="4" t="s">
        <v>31</v>
      </c>
      <c r="E323" s="4" t="s">
        <v>131</v>
      </c>
      <c r="F323" s="4" t="s">
        <v>125</v>
      </c>
      <c r="G323" s="4" t="s">
        <v>127</v>
      </c>
      <c r="H323" s="4" t="s">
        <v>130</v>
      </c>
    </row>
    <row r="324">
      <c r="A324" s="64">
        <v>46227.68545118056</v>
      </c>
      <c r="B324" s="4" t="s">
        <v>122</v>
      </c>
      <c r="C324" s="4" t="s">
        <v>340</v>
      </c>
      <c r="D324" s="4" t="s">
        <v>31</v>
      </c>
      <c r="E324" s="4" t="s">
        <v>131</v>
      </c>
      <c r="F324" s="4" t="s">
        <v>125</v>
      </c>
      <c r="G324" s="4" t="s">
        <v>127</v>
      </c>
      <c r="H324" s="4" t="s">
        <v>130</v>
      </c>
    </row>
    <row r="325">
      <c r="A325" s="64">
        <v>46227.85220042824</v>
      </c>
      <c r="B325" s="4" t="s">
        <v>122</v>
      </c>
      <c r="C325" s="4" t="s">
        <v>123</v>
      </c>
      <c r="D325" s="4" t="s">
        <v>31</v>
      </c>
      <c r="E325" s="4" t="s">
        <v>131</v>
      </c>
      <c r="F325" s="4" t="s">
        <v>125</v>
      </c>
      <c r="G325" s="4" t="s">
        <v>127</v>
      </c>
      <c r="H325" s="4" t="s">
        <v>130</v>
      </c>
    </row>
    <row r="326">
      <c r="A326" s="64">
        <v>46227.85220637731</v>
      </c>
      <c r="B326" s="4" t="s">
        <v>122</v>
      </c>
      <c r="C326" s="4" t="s">
        <v>340</v>
      </c>
      <c r="D326" s="4" t="s">
        <v>31</v>
      </c>
      <c r="E326" s="4" t="s">
        <v>131</v>
      </c>
      <c r="F326" s="4" t="s">
        <v>125</v>
      </c>
      <c r="G326" s="4" t="s">
        <v>127</v>
      </c>
      <c r="H326" s="4" t="s">
        <v>130</v>
      </c>
    </row>
    <row r="327">
      <c r="A327" s="64">
        <v>46228.01876202546</v>
      </c>
      <c r="B327" s="4" t="s">
        <v>122</v>
      </c>
      <c r="C327" s="4" t="s">
        <v>123</v>
      </c>
      <c r="D327" s="4" t="s">
        <v>31</v>
      </c>
      <c r="E327" s="4" t="s">
        <v>131</v>
      </c>
      <c r="F327" s="4" t="s">
        <v>125</v>
      </c>
      <c r="G327" s="4" t="s">
        <v>127</v>
      </c>
      <c r="H327" s="4" t="s">
        <v>130</v>
      </c>
    </row>
    <row r="328">
      <c r="A328" s="64">
        <v>46228.0187621875</v>
      </c>
      <c r="B328" s="4" t="s">
        <v>122</v>
      </c>
      <c r="C328" s="4" t="s">
        <v>340</v>
      </c>
      <c r="D328" s="4" t="s">
        <v>31</v>
      </c>
      <c r="E328" s="4" t="s">
        <v>131</v>
      </c>
      <c r="F328" s="4" t="s">
        <v>125</v>
      </c>
      <c r="G328" s="4" t="s">
        <v>127</v>
      </c>
      <c r="H328" s="4" t="s">
        <v>130</v>
      </c>
    </row>
    <row r="329">
      <c r="A329" s="64">
        <v>46228.185576331016</v>
      </c>
      <c r="B329" s="4" t="s">
        <v>122</v>
      </c>
      <c r="C329" s="4" t="s">
        <v>123</v>
      </c>
      <c r="D329" s="4" t="s">
        <v>31</v>
      </c>
      <c r="E329" s="4" t="s">
        <v>131</v>
      </c>
      <c r="F329" s="4" t="s">
        <v>125</v>
      </c>
      <c r="G329" s="4" t="s">
        <v>127</v>
      </c>
      <c r="H329" s="4" t="s">
        <v>130</v>
      </c>
    </row>
    <row r="330">
      <c r="A330" s="64">
        <v>46228.185580115736</v>
      </c>
      <c r="B330" s="4" t="s">
        <v>122</v>
      </c>
      <c r="C330" s="4" t="s">
        <v>340</v>
      </c>
      <c r="D330" s="4" t="s">
        <v>31</v>
      </c>
      <c r="E330" s="4" t="s">
        <v>131</v>
      </c>
      <c r="F330" s="4" t="s">
        <v>125</v>
      </c>
      <c r="G330" s="4" t="s">
        <v>127</v>
      </c>
      <c r="H330" s="4" t="s">
        <v>130</v>
      </c>
    </row>
    <row r="331">
      <c r="A331" s="64">
        <v>46228.35209248842</v>
      </c>
      <c r="B331" s="4" t="s">
        <v>122</v>
      </c>
      <c r="C331" s="4" t="s">
        <v>123</v>
      </c>
      <c r="D331" s="4" t="s">
        <v>31</v>
      </c>
      <c r="E331" s="4" t="s">
        <v>131</v>
      </c>
      <c r="F331" s="4" t="s">
        <v>125</v>
      </c>
      <c r="G331" s="4" t="s">
        <v>127</v>
      </c>
      <c r="H331" s="4" t="s">
        <v>130</v>
      </c>
    </row>
    <row r="332">
      <c r="A332" s="64">
        <v>46228.35209314815</v>
      </c>
      <c r="B332" s="4" t="s">
        <v>122</v>
      </c>
      <c r="C332" s="4" t="s">
        <v>340</v>
      </c>
      <c r="D332" s="4" t="s">
        <v>31</v>
      </c>
      <c r="E332" s="4" t="s">
        <v>131</v>
      </c>
      <c r="F332" s="4" t="s">
        <v>125</v>
      </c>
      <c r="G332" s="4" t="s">
        <v>127</v>
      </c>
      <c r="H332" s="4" t="s">
        <v>130</v>
      </c>
    </row>
    <row r="333">
      <c r="A333" s="64">
        <v>46228.51876909722</v>
      </c>
      <c r="B333" s="4" t="s">
        <v>122</v>
      </c>
      <c r="C333" s="4" t="s">
        <v>123</v>
      </c>
      <c r="D333" s="4" t="s">
        <v>31</v>
      </c>
      <c r="E333" s="4" t="s">
        <v>131</v>
      </c>
      <c r="F333" s="4" t="s">
        <v>125</v>
      </c>
      <c r="G333" s="4" t="s">
        <v>127</v>
      </c>
      <c r="H333" s="4" t="s">
        <v>130</v>
      </c>
    </row>
    <row r="334">
      <c r="A334" s="64">
        <v>46228.51877203704</v>
      </c>
      <c r="B334" s="4" t="s">
        <v>122</v>
      </c>
      <c r="C334" s="4" t="s">
        <v>340</v>
      </c>
      <c r="D334" s="4" t="s">
        <v>31</v>
      </c>
      <c r="E334" s="4" t="s">
        <v>131</v>
      </c>
      <c r="F334" s="4" t="s">
        <v>125</v>
      </c>
      <c r="G334" s="4" t="s">
        <v>127</v>
      </c>
      <c r="H334" s="4" t="s">
        <v>130</v>
      </c>
    </row>
    <row r="335">
      <c r="A335" s="64">
        <v>46228.685454583334</v>
      </c>
      <c r="B335" s="4" t="s">
        <v>122</v>
      </c>
      <c r="C335" s="4" t="s">
        <v>123</v>
      </c>
      <c r="D335" s="4" t="s">
        <v>31</v>
      </c>
      <c r="E335" s="4" t="s">
        <v>131</v>
      </c>
      <c r="F335" s="4" t="s">
        <v>125</v>
      </c>
      <c r="G335" s="4" t="s">
        <v>127</v>
      </c>
      <c r="H335" s="4" t="s">
        <v>130</v>
      </c>
    </row>
    <row r="336">
      <c r="A336" s="64">
        <v>46228.68545505787</v>
      </c>
      <c r="B336" s="4" t="s">
        <v>122</v>
      </c>
      <c r="C336" s="4" t="s">
        <v>340</v>
      </c>
      <c r="D336" s="4" t="s">
        <v>31</v>
      </c>
      <c r="E336" s="4" t="s">
        <v>131</v>
      </c>
      <c r="F336" s="4" t="s">
        <v>125</v>
      </c>
      <c r="G336" s="4" t="s">
        <v>127</v>
      </c>
      <c r="H336" s="4" t="s">
        <v>130</v>
      </c>
    </row>
    <row r="337">
      <c r="A337" s="64">
        <v>46228.85210325231</v>
      </c>
      <c r="B337" s="4" t="s">
        <v>122</v>
      </c>
      <c r="C337" s="4" t="s">
        <v>123</v>
      </c>
      <c r="D337" s="4" t="s">
        <v>31</v>
      </c>
      <c r="E337" s="4" t="s">
        <v>131</v>
      </c>
      <c r="F337" s="4" t="s">
        <v>125</v>
      </c>
      <c r="G337" s="4" t="s">
        <v>127</v>
      </c>
      <c r="H337" s="4" t="s">
        <v>130</v>
      </c>
    </row>
    <row r="338">
      <c r="A338" s="62">
        <v>46228.85210354166</v>
      </c>
      <c r="B338" s="4" t="s">
        <v>122</v>
      </c>
      <c r="C338" s="4" t="s">
        <v>340</v>
      </c>
      <c r="D338" s="4" t="s">
        <v>31</v>
      </c>
      <c r="E338" s="4" t="s">
        <v>131</v>
      </c>
      <c r="F338" s="4" t="s">
        <v>125</v>
      </c>
      <c r="G338" s="4" t="s">
        <v>127</v>
      </c>
      <c r="H338" s="4" t="s">
        <v>130</v>
      </c>
    </row>
    <row r="339">
      <c r="A339" s="62">
        <v>46229.01876438658</v>
      </c>
      <c r="B339" s="4" t="s">
        <v>122</v>
      </c>
      <c r="C339" s="4" t="s">
        <v>123</v>
      </c>
      <c r="D339" s="4" t="s">
        <v>31</v>
      </c>
      <c r="E339" s="4" t="s">
        <v>131</v>
      </c>
      <c r="F339" s="4" t="s">
        <v>125</v>
      </c>
      <c r="G339" s="4" t="s">
        <v>127</v>
      </c>
      <c r="H339" s="4" t="s">
        <v>130</v>
      </c>
    </row>
    <row r="340">
      <c r="A340" s="64">
        <v>46229.018764583336</v>
      </c>
      <c r="B340" s="4" t="s">
        <v>122</v>
      </c>
      <c r="C340" s="4" t="s">
        <v>340</v>
      </c>
      <c r="D340" s="4" t="s">
        <v>31</v>
      </c>
      <c r="E340" s="4" t="s">
        <v>131</v>
      </c>
      <c r="F340" s="4" t="s">
        <v>125</v>
      </c>
      <c r="G340" s="4" t="s">
        <v>127</v>
      </c>
      <c r="H340" s="4" t="s">
        <v>130</v>
      </c>
    </row>
    <row r="341">
      <c r="A341" s="64">
        <v>46229.18541958333</v>
      </c>
      <c r="B341" s="4" t="s">
        <v>122</v>
      </c>
      <c r="C341" s="4" t="s">
        <v>123</v>
      </c>
      <c r="D341" s="4" t="s">
        <v>31</v>
      </c>
      <c r="E341" s="4" t="s">
        <v>131</v>
      </c>
      <c r="F341" s="4" t="s">
        <v>125</v>
      </c>
      <c r="G341" s="4" t="s">
        <v>127</v>
      </c>
      <c r="H341" s="4" t="s">
        <v>130</v>
      </c>
    </row>
    <row r="342">
      <c r="A342" s="64">
        <v>46229.185419814814</v>
      </c>
      <c r="B342" s="4" t="s">
        <v>122</v>
      </c>
      <c r="C342" s="4" t="s">
        <v>340</v>
      </c>
      <c r="D342" s="4" t="s">
        <v>31</v>
      </c>
      <c r="E342" s="4" t="s">
        <v>131</v>
      </c>
      <c r="F342" s="4" t="s">
        <v>125</v>
      </c>
      <c r="G342" s="4" t="s">
        <v>127</v>
      </c>
      <c r="H342" s="4" t="s">
        <v>130</v>
      </c>
    </row>
    <row r="343">
      <c r="A343" s="64">
        <v>46229.35209108796</v>
      </c>
      <c r="B343" s="4" t="s">
        <v>122</v>
      </c>
      <c r="C343" s="4" t="s">
        <v>123</v>
      </c>
      <c r="D343" s="4" t="s">
        <v>31</v>
      </c>
      <c r="E343" s="4" t="s">
        <v>131</v>
      </c>
      <c r="F343" s="4" t="s">
        <v>125</v>
      </c>
      <c r="G343" s="4" t="s">
        <v>127</v>
      </c>
      <c r="H343" s="4" t="s">
        <v>130</v>
      </c>
    </row>
    <row r="344">
      <c r="A344" s="64">
        <v>46229.3520915625</v>
      </c>
      <c r="B344" s="4" t="s">
        <v>122</v>
      </c>
      <c r="C344" s="4" t="s">
        <v>340</v>
      </c>
      <c r="D344" s="4" t="s">
        <v>31</v>
      </c>
      <c r="E344" s="4" t="s">
        <v>131</v>
      </c>
      <c r="F344" s="4" t="s">
        <v>125</v>
      </c>
      <c r="G344" s="4" t="s">
        <v>127</v>
      </c>
      <c r="H344" s="4" t="s">
        <v>130</v>
      </c>
    </row>
    <row r="345">
      <c r="A345" s="64">
        <v>46229.51875112268</v>
      </c>
      <c r="B345" s="4" t="s">
        <v>122</v>
      </c>
      <c r="C345" s="4" t="s">
        <v>123</v>
      </c>
      <c r="D345" s="4" t="s">
        <v>31</v>
      </c>
      <c r="E345" s="4" t="s">
        <v>131</v>
      </c>
      <c r="F345" s="4" t="s">
        <v>125</v>
      </c>
      <c r="G345" s="4" t="s">
        <v>127</v>
      </c>
      <c r="H345" s="4" t="s">
        <v>130</v>
      </c>
    </row>
    <row r="346">
      <c r="A346" s="64">
        <v>46229.51875125</v>
      </c>
      <c r="B346" s="4" t="s">
        <v>122</v>
      </c>
      <c r="C346" s="4" t="s">
        <v>340</v>
      </c>
      <c r="D346" s="4" t="s">
        <v>31</v>
      </c>
      <c r="E346" s="4" t="s">
        <v>131</v>
      </c>
      <c r="F346" s="4" t="s">
        <v>125</v>
      </c>
      <c r="G346" s="4" t="s">
        <v>127</v>
      </c>
      <c r="H346" s="4" t="s">
        <v>130</v>
      </c>
    </row>
    <row r="347">
      <c r="A347" s="64">
        <v>46229.68541947917</v>
      </c>
      <c r="B347" s="4" t="s">
        <v>122</v>
      </c>
      <c r="C347" s="4" t="s">
        <v>123</v>
      </c>
      <c r="D347" s="4" t="s">
        <v>31</v>
      </c>
      <c r="E347" s="4" t="s">
        <v>131</v>
      </c>
      <c r="F347" s="4" t="s">
        <v>125</v>
      </c>
      <c r="G347" s="4" t="s">
        <v>127</v>
      </c>
      <c r="H347" s="4" t="s">
        <v>130</v>
      </c>
    </row>
    <row r="348">
      <c r="A348" s="64">
        <v>46229.685419699075</v>
      </c>
      <c r="B348" s="4" t="s">
        <v>122</v>
      </c>
      <c r="C348" s="4" t="s">
        <v>340</v>
      </c>
      <c r="D348" s="4" t="s">
        <v>31</v>
      </c>
      <c r="E348" s="4" t="s">
        <v>131</v>
      </c>
      <c r="F348" s="4" t="s">
        <v>125</v>
      </c>
      <c r="G348" s="4" t="s">
        <v>127</v>
      </c>
      <c r="H348" s="4" t="s">
        <v>130</v>
      </c>
    </row>
    <row r="349">
      <c r="A349" s="64">
        <v>46229.852108101855</v>
      </c>
      <c r="B349" s="4" t="s">
        <v>122</v>
      </c>
      <c r="C349" s="4" t="s">
        <v>123</v>
      </c>
      <c r="D349" s="4" t="s">
        <v>31</v>
      </c>
      <c r="E349" s="4" t="s">
        <v>131</v>
      </c>
      <c r="F349" s="4" t="s">
        <v>125</v>
      </c>
      <c r="G349" s="4" t="s">
        <v>127</v>
      </c>
      <c r="H349" s="4" t="s">
        <v>130</v>
      </c>
    </row>
    <row r="350">
      <c r="A350" s="64">
        <v>46229.85210824074</v>
      </c>
      <c r="B350" s="4" t="s">
        <v>122</v>
      </c>
      <c r="C350" s="4" t="s">
        <v>340</v>
      </c>
      <c r="D350" s="4" t="s">
        <v>31</v>
      </c>
      <c r="E350" s="4" t="s">
        <v>131</v>
      </c>
      <c r="F350" s="4" t="s">
        <v>125</v>
      </c>
      <c r="G350" s="4" t="s">
        <v>127</v>
      </c>
      <c r="H350" s="4" t="s">
        <v>130</v>
      </c>
    </row>
    <row r="351">
      <c r="A351" s="64">
        <v>46230.01877365741</v>
      </c>
      <c r="B351" s="4" t="s">
        <v>122</v>
      </c>
      <c r="C351" s="4" t="s">
        <v>123</v>
      </c>
      <c r="D351" s="4" t="s">
        <v>31</v>
      </c>
      <c r="E351" s="4" t="s">
        <v>131</v>
      </c>
      <c r="F351" s="4" t="s">
        <v>125</v>
      </c>
      <c r="G351" s="4" t="s">
        <v>127</v>
      </c>
      <c r="H351" s="4" t="s">
        <v>130</v>
      </c>
    </row>
    <row r="352">
      <c r="A352" s="64">
        <v>46230.01877390046</v>
      </c>
      <c r="B352" s="4" t="s">
        <v>122</v>
      </c>
      <c r="C352" s="4" t="s">
        <v>340</v>
      </c>
      <c r="D352" s="4" t="s">
        <v>31</v>
      </c>
      <c r="E352" s="4" t="s">
        <v>131</v>
      </c>
      <c r="F352" s="4" t="s">
        <v>125</v>
      </c>
      <c r="G352" s="4" t="s">
        <v>127</v>
      </c>
      <c r="H352" s="4" t="s">
        <v>130</v>
      </c>
    </row>
    <row r="353">
      <c r="A353" s="64">
        <v>46230.185435011575</v>
      </c>
      <c r="B353" s="4" t="s">
        <v>122</v>
      </c>
      <c r="C353" s="4" t="s">
        <v>123</v>
      </c>
      <c r="D353" s="4" t="s">
        <v>31</v>
      </c>
      <c r="E353" s="4" t="s">
        <v>131</v>
      </c>
      <c r="F353" s="4" t="s">
        <v>125</v>
      </c>
      <c r="G353" s="4" t="s">
        <v>127</v>
      </c>
      <c r="H353" s="4" t="s">
        <v>130</v>
      </c>
    </row>
    <row r="354">
      <c r="A354" s="64">
        <v>46230.18543618056</v>
      </c>
      <c r="B354" s="4" t="s">
        <v>122</v>
      </c>
      <c r="C354" s="4" t="s">
        <v>340</v>
      </c>
      <c r="D354" s="4" t="s">
        <v>31</v>
      </c>
      <c r="E354" s="4" t="s">
        <v>131</v>
      </c>
      <c r="F354" s="4" t="s">
        <v>125</v>
      </c>
      <c r="G354" s="4" t="s">
        <v>127</v>
      </c>
      <c r="H354" s="4" t="s">
        <v>130</v>
      </c>
    </row>
    <row r="355">
      <c r="A355" s="64">
        <v>46230.35210380787</v>
      </c>
      <c r="B355" s="4" t="s">
        <v>122</v>
      </c>
      <c r="C355" s="4" t="s">
        <v>123</v>
      </c>
      <c r="D355" s="4" t="s">
        <v>31</v>
      </c>
      <c r="E355" s="4" t="s">
        <v>131</v>
      </c>
      <c r="F355" s="4" t="s">
        <v>125</v>
      </c>
      <c r="G355" s="4" t="s">
        <v>127</v>
      </c>
      <c r="H355" s="4" t="s">
        <v>130</v>
      </c>
    </row>
    <row r="356">
      <c r="A356" s="64">
        <v>46230.35210415509</v>
      </c>
      <c r="B356" s="4" t="s">
        <v>122</v>
      </c>
      <c r="C356" s="4" t="s">
        <v>340</v>
      </c>
      <c r="D356" s="4" t="s">
        <v>31</v>
      </c>
      <c r="E356" s="4" t="s">
        <v>131</v>
      </c>
      <c r="F356" s="4" t="s">
        <v>125</v>
      </c>
      <c r="G356" s="4" t="s">
        <v>127</v>
      </c>
      <c r="H356" s="4" t="s">
        <v>130</v>
      </c>
    </row>
    <row r="357">
      <c r="A357" s="62">
        <v>46230.47133465278</v>
      </c>
      <c r="B357" s="4" t="s">
        <v>207</v>
      </c>
      <c r="C357" s="4" t="s">
        <v>825</v>
      </c>
      <c r="E357" s="64"/>
      <c r="F357" s="64"/>
      <c r="G357" s="4" t="s">
        <v>209</v>
      </c>
      <c r="H357" s="4" t="s">
        <v>33</v>
      </c>
    </row>
    <row r="358">
      <c r="A358" s="62">
        <v>46230.499489988426</v>
      </c>
      <c r="B358" s="4" t="s">
        <v>207</v>
      </c>
      <c r="C358" s="4" t="s">
        <v>829</v>
      </c>
      <c r="E358" s="64"/>
      <c r="F358" s="64"/>
      <c r="G358" s="4" t="s">
        <v>209</v>
      </c>
      <c r="H358" s="4" t="s">
        <v>33</v>
      </c>
    </row>
    <row r="359">
      <c r="A359" s="64">
        <v>46230.50717106482</v>
      </c>
      <c r="B359" s="4" t="s">
        <v>133</v>
      </c>
      <c r="C359" s="4" t="s">
        <v>831</v>
      </c>
      <c r="D359" s="4" t="s">
        <v>46</v>
      </c>
      <c r="E359" s="64"/>
      <c r="F359" s="64">
        <v>46230.0</v>
      </c>
      <c r="G359" s="4" t="s">
        <v>136</v>
      </c>
      <c r="H359" s="4" t="s">
        <v>137</v>
      </c>
    </row>
    <row r="360">
      <c r="A360" s="64">
        <v>46230.507173958336</v>
      </c>
      <c r="B360" s="4" t="s">
        <v>133</v>
      </c>
      <c r="C360" s="4" t="s">
        <v>832</v>
      </c>
      <c r="D360" s="4" t="s">
        <v>46</v>
      </c>
      <c r="E360" s="64"/>
      <c r="F360" s="64">
        <v>46227.0</v>
      </c>
      <c r="G360" s="4" t="s">
        <v>136</v>
      </c>
      <c r="H360" s="4" t="s">
        <v>137</v>
      </c>
    </row>
    <row r="361">
      <c r="A361" s="64">
        <v>46230.507174224535</v>
      </c>
      <c r="B361" s="4" t="s">
        <v>133</v>
      </c>
      <c r="C361" s="4" t="s">
        <v>837</v>
      </c>
      <c r="D361" s="4" t="s">
        <v>46</v>
      </c>
      <c r="E361" s="64"/>
      <c r="F361" s="64">
        <v>46226.0</v>
      </c>
      <c r="G361" s="4" t="s">
        <v>136</v>
      </c>
      <c r="H361" s="4" t="s">
        <v>137</v>
      </c>
    </row>
    <row r="362">
      <c r="A362" s="64">
        <v>46230.51879543981</v>
      </c>
      <c r="B362" s="4" t="s">
        <v>122</v>
      </c>
      <c r="C362" s="4" t="s">
        <v>123</v>
      </c>
      <c r="D362" s="4" t="s">
        <v>31</v>
      </c>
      <c r="E362" s="4" t="s">
        <v>131</v>
      </c>
      <c r="F362" s="4" t="s">
        <v>125</v>
      </c>
      <c r="G362" s="4" t="s">
        <v>127</v>
      </c>
      <c r="H362" s="4" t="s">
        <v>130</v>
      </c>
    </row>
    <row r="363">
      <c r="A363" s="64">
        <v>46230.518796122684</v>
      </c>
      <c r="B363" s="4" t="s">
        <v>122</v>
      </c>
      <c r="C363" s="4" t="s">
        <v>340</v>
      </c>
      <c r="D363" s="4" t="s">
        <v>31</v>
      </c>
      <c r="E363" s="4" t="s">
        <v>131</v>
      </c>
      <c r="F363" s="4" t="s">
        <v>125</v>
      </c>
      <c r="G363" s="4" t="s">
        <v>127</v>
      </c>
      <c r="H363" s="4" t="s">
        <v>130</v>
      </c>
    </row>
    <row r="364">
      <c r="A364" s="62">
        <v>46230.57744622685</v>
      </c>
      <c r="B364" s="4" t="s">
        <v>207</v>
      </c>
      <c r="C364" s="4" t="s">
        <v>846</v>
      </c>
      <c r="E364" s="64"/>
      <c r="F364" s="64"/>
      <c r="G364" s="4" t="s">
        <v>209</v>
      </c>
      <c r="H364" s="4" t="s">
        <v>33</v>
      </c>
    </row>
    <row r="365">
      <c r="A365" s="64">
        <v>46230.685425104166</v>
      </c>
      <c r="B365" s="4" t="s">
        <v>122</v>
      </c>
      <c r="C365" s="4" t="s">
        <v>123</v>
      </c>
      <c r="D365" s="4" t="s">
        <v>31</v>
      </c>
      <c r="E365" s="4" t="s">
        <v>131</v>
      </c>
      <c r="F365" s="4" t="s">
        <v>125</v>
      </c>
      <c r="G365" s="4" t="s">
        <v>127</v>
      </c>
      <c r="H365" s="4" t="s">
        <v>130</v>
      </c>
    </row>
    <row r="366">
      <c r="A366" s="64">
        <v>46230.68542559027</v>
      </c>
      <c r="B366" s="4" t="s">
        <v>122</v>
      </c>
      <c r="C366" s="4" t="s">
        <v>340</v>
      </c>
      <c r="D366" s="4" t="s">
        <v>31</v>
      </c>
      <c r="E366" s="4" t="s">
        <v>131</v>
      </c>
      <c r="F366" s="4" t="s">
        <v>125</v>
      </c>
      <c r="G366" s="4" t="s">
        <v>127</v>
      </c>
      <c r="H366" s="4" t="s">
        <v>130</v>
      </c>
    </row>
    <row r="367">
      <c r="A367" s="64">
        <v>46230.85209108796</v>
      </c>
      <c r="B367" s="4" t="s">
        <v>122</v>
      </c>
      <c r="C367" s="4" t="s">
        <v>123</v>
      </c>
      <c r="D367" s="4" t="s">
        <v>31</v>
      </c>
      <c r="E367" s="4" t="s">
        <v>131</v>
      </c>
      <c r="F367" s="4" t="s">
        <v>125</v>
      </c>
      <c r="G367" s="4" t="s">
        <v>127</v>
      </c>
      <c r="H367" s="4" t="s">
        <v>130</v>
      </c>
    </row>
    <row r="368">
      <c r="A368" s="64">
        <v>46230.85209138889</v>
      </c>
      <c r="B368" s="4" t="s">
        <v>122</v>
      </c>
      <c r="C368" s="4" t="s">
        <v>340</v>
      </c>
      <c r="D368" s="4" t="s">
        <v>31</v>
      </c>
      <c r="E368" s="4" t="s">
        <v>131</v>
      </c>
      <c r="F368" s="4" t="s">
        <v>125</v>
      </c>
      <c r="G368" s="4" t="s">
        <v>127</v>
      </c>
      <c r="H368" s="4" t="s">
        <v>130</v>
      </c>
    </row>
    <row r="369">
      <c r="A369" s="64">
        <v>46231.01876255787</v>
      </c>
      <c r="B369" s="4" t="s">
        <v>122</v>
      </c>
      <c r="C369" s="4" t="s">
        <v>123</v>
      </c>
      <c r="D369" s="4" t="s">
        <v>31</v>
      </c>
      <c r="E369" s="4" t="s">
        <v>131</v>
      </c>
      <c r="F369" s="4" t="s">
        <v>125</v>
      </c>
      <c r="G369" s="4" t="s">
        <v>127</v>
      </c>
      <c r="H369" s="4" t="s">
        <v>130</v>
      </c>
    </row>
    <row r="370">
      <c r="A370" s="64">
        <v>46231.0187631713</v>
      </c>
      <c r="B370" s="4" t="s">
        <v>122</v>
      </c>
      <c r="C370" s="4" t="s">
        <v>340</v>
      </c>
      <c r="D370" s="4" t="s">
        <v>31</v>
      </c>
      <c r="E370" s="4" t="s">
        <v>131</v>
      </c>
      <c r="F370" s="4" t="s">
        <v>125</v>
      </c>
      <c r="G370" s="4" t="s">
        <v>127</v>
      </c>
      <c r="H370" s="4" t="s">
        <v>130</v>
      </c>
    </row>
    <row r="371">
      <c r="A371" s="64">
        <v>46231.18542825231</v>
      </c>
      <c r="B371" s="4" t="s">
        <v>122</v>
      </c>
      <c r="C371" s="4" t="s">
        <v>123</v>
      </c>
      <c r="D371" s="4" t="s">
        <v>31</v>
      </c>
      <c r="E371" s="4" t="s">
        <v>131</v>
      </c>
      <c r="F371" s="4" t="s">
        <v>125</v>
      </c>
      <c r="G371" s="4" t="s">
        <v>127</v>
      </c>
      <c r="H371" s="4" t="s">
        <v>130</v>
      </c>
    </row>
    <row r="372">
      <c r="A372" s="64">
        <v>46231.18542864583</v>
      </c>
      <c r="B372" s="4" t="s">
        <v>122</v>
      </c>
      <c r="C372" s="4" t="s">
        <v>340</v>
      </c>
      <c r="D372" s="4" t="s">
        <v>31</v>
      </c>
      <c r="E372" s="4" t="s">
        <v>131</v>
      </c>
      <c r="F372" s="4" t="s">
        <v>125</v>
      </c>
      <c r="G372" s="4" t="s">
        <v>127</v>
      </c>
      <c r="H372" s="4" t="s">
        <v>130</v>
      </c>
    </row>
    <row r="373">
      <c r="A373" s="64">
        <v>46231.35212763889</v>
      </c>
      <c r="B373" s="4" t="s">
        <v>122</v>
      </c>
      <c r="C373" s="4" t="s">
        <v>123</v>
      </c>
      <c r="D373" s="4" t="s">
        <v>31</v>
      </c>
      <c r="E373" s="4" t="s">
        <v>131</v>
      </c>
      <c r="F373" s="4" t="s">
        <v>125</v>
      </c>
      <c r="G373" s="4" t="s">
        <v>127</v>
      </c>
      <c r="H373" s="4" t="s">
        <v>130</v>
      </c>
    </row>
    <row r="374">
      <c r="A374" s="64">
        <v>46231.35212909723</v>
      </c>
      <c r="B374" s="4" t="s">
        <v>122</v>
      </c>
      <c r="C374" s="4" t="s">
        <v>340</v>
      </c>
      <c r="D374" s="4" t="s">
        <v>31</v>
      </c>
      <c r="E374" s="4" t="s">
        <v>131</v>
      </c>
      <c r="F374" s="4" t="s">
        <v>125</v>
      </c>
      <c r="G374" s="4" t="s">
        <v>127</v>
      </c>
      <c r="H374" s="4" t="s">
        <v>130</v>
      </c>
    </row>
    <row r="375">
      <c r="A375" s="64">
        <v>46231.51958954861</v>
      </c>
      <c r="B375" s="4" t="s">
        <v>122</v>
      </c>
      <c r="C375" s="4" t="s">
        <v>123</v>
      </c>
      <c r="D375" s="4" t="s">
        <v>31</v>
      </c>
      <c r="E375" s="4" t="s">
        <v>131</v>
      </c>
      <c r="F375" s="4" t="s">
        <v>125</v>
      </c>
      <c r="G375" s="4" t="s">
        <v>127</v>
      </c>
      <c r="H375" s="4" t="s">
        <v>130</v>
      </c>
    </row>
    <row r="376">
      <c r="A376" s="64">
        <v>46231.519595254635</v>
      </c>
      <c r="B376" s="4" t="s">
        <v>122</v>
      </c>
      <c r="C376" s="4" t="s">
        <v>340</v>
      </c>
      <c r="D376" s="4" t="s">
        <v>31</v>
      </c>
      <c r="E376" s="4" t="s">
        <v>131</v>
      </c>
      <c r="F376" s="4" t="s">
        <v>125</v>
      </c>
      <c r="G376" s="4" t="s">
        <v>127</v>
      </c>
      <c r="H376" s="4" t="s">
        <v>130</v>
      </c>
    </row>
    <row r="377">
      <c r="A377" s="64">
        <v>46231.685416064814</v>
      </c>
      <c r="B377" s="4" t="s">
        <v>122</v>
      </c>
      <c r="C377" s="4" t="s">
        <v>123</v>
      </c>
      <c r="D377" s="4" t="s">
        <v>31</v>
      </c>
      <c r="E377" s="4" t="s">
        <v>131</v>
      </c>
      <c r="F377" s="4" t="s">
        <v>125</v>
      </c>
      <c r="G377" s="4" t="s">
        <v>127</v>
      </c>
      <c r="H377" s="4" t="s">
        <v>130</v>
      </c>
    </row>
    <row r="378">
      <c r="A378" s="64">
        <v>46231.68541652778</v>
      </c>
      <c r="B378" s="4" t="s">
        <v>122</v>
      </c>
      <c r="C378" s="4" t="s">
        <v>340</v>
      </c>
      <c r="D378" s="4" t="s">
        <v>31</v>
      </c>
      <c r="E378" s="4" t="s">
        <v>131</v>
      </c>
      <c r="F378" s="4" t="s">
        <v>125</v>
      </c>
      <c r="G378" s="4" t="s">
        <v>127</v>
      </c>
      <c r="H378" s="4" t="s">
        <v>130</v>
      </c>
    </row>
    <row r="379">
      <c r="A379" s="62">
        <v>46231.75973668981</v>
      </c>
      <c r="B379" s="4" t="s">
        <v>207</v>
      </c>
      <c r="C379" s="4" t="s">
        <v>876</v>
      </c>
      <c r="E379" s="64"/>
      <c r="F379" s="64"/>
      <c r="G379" s="4" t="s">
        <v>209</v>
      </c>
      <c r="H379" s="4" t="s">
        <v>33</v>
      </c>
    </row>
    <row r="380">
      <c r="A380" s="62">
        <v>46231.75982851852</v>
      </c>
      <c r="B380" s="4" t="s">
        <v>207</v>
      </c>
      <c r="C380" s="4" t="s">
        <v>876</v>
      </c>
      <c r="E380" s="64"/>
      <c r="F380" s="64"/>
      <c r="G380" s="4" t="s">
        <v>502</v>
      </c>
      <c r="H380" s="4" t="s">
        <v>33</v>
      </c>
    </row>
    <row r="381">
      <c r="A381" s="64">
        <v>46231.84047296296</v>
      </c>
      <c r="B381" s="4" t="s">
        <v>133</v>
      </c>
      <c r="C381" s="4" t="s">
        <v>878</v>
      </c>
      <c r="D381" s="4" t="s">
        <v>46</v>
      </c>
      <c r="E381" s="64"/>
      <c r="F381" s="64">
        <v>46205.0</v>
      </c>
      <c r="G381" s="4" t="s">
        <v>136</v>
      </c>
      <c r="H381" s="4" t="s">
        <v>137</v>
      </c>
    </row>
    <row r="382">
      <c r="A382" s="64">
        <v>46231.85213038194</v>
      </c>
      <c r="B382" s="4" t="s">
        <v>122</v>
      </c>
      <c r="C382" s="4" t="s">
        <v>123</v>
      </c>
      <c r="D382" s="4" t="s">
        <v>31</v>
      </c>
      <c r="E382" s="4" t="s">
        <v>131</v>
      </c>
      <c r="F382" s="4" t="s">
        <v>125</v>
      </c>
      <c r="G382" s="4" t="s">
        <v>127</v>
      </c>
      <c r="H382" s="4" t="s">
        <v>130</v>
      </c>
    </row>
    <row r="383">
      <c r="A383" s="64">
        <v>46231.852131064814</v>
      </c>
      <c r="B383" s="4" t="s">
        <v>122</v>
      </c>
      <c r="C383" s="4" t="s">
        <v>340</v>
      </c>
      <c r="D383" s="4" t="s">
        <v>31</v>
      </c>
      <c r="E383" s="4" t="s">
        <v>131</v>
      </c>
      <c r="F383" s="4" t="s">
        <v>125</v>
      </c>
      <c r="G383" s="4" t="s">
        <v>127</v>
      </c>
      <c r="H383" s="4" t="s">
        <v>130</v>
      </c>
    </row>
    <row r="384">
      <c r="A384" s="64">
        <v>46232.01888216435</v>
      </c>
      <c r="B384" s="4" t="s">
        <v>122</v>
      </c>
      <c r="C384" s="4" t="s">
        <v>123</v>
      </c>
      <c r="D384" s="4" t="s">
        <v>31</v>
      </c>
      <c r="E384" s="4" t="s">
        <v>131</v>
      </c>
      <c r="F384" s="4" t="s">
        <v>125</v>
      </c>
      <c r="G384" s="4" t="s">
        <v>127</v>
      </c>
      <c r="H384" s="4" t="s">
        <v>130</v>
      </c>
    </row>
    <row r="385">
      <c r="A385" s="64">
        <v>46232.018895960646</v>
      </c>
      <c r="B385" s="4" t="s">
        <v>122</v>
      </c>
      <c r="C385" s="4" t="s">
        <v>340</v>
      </c>
      <c r="D385" s="4" t="s">
        <v>31</v>
      </c>
      <c r="E385" s="4" t="s">
        <v>131</v>
      </c>
      <c r="F385" s="4" t="s">
        <v>125</v>
      </c>
      <c r="G385" s="4" t="s">
        <v>127</v>
      </c>
      <c r="H385" s="4" t="s">
        <v>130</v>
      </c>
    </row>
    <row r="386">
      <c r="A386" s="64">
        <v>46232.18544621528</v>
      </c>
      <c r="B386" s="4" t="s">
        <v>122</v>
      </c>
      <c r="C386" s="4" t="s">
        <v>123</v>
      </c>
      <c r="D386" s="4" t="s">
        <v>31</v>
      </c>
      <c r="E386" s="4" t="s">
        <v>131</v>
      </c>
      <c r="F386" s="4" t="s">
        <v>125</v>
      </c>
      <c r="G386" s="4" t="s">
        <v>127</v>
      </c>
      <c r="H386" s="4" t="s">
        <v>130</v>
      </c>
    </row>
    <row r="387">
      <c r="A387" s="64">
        <v>46232.18544714121</v>
      </c>
      <c r="B387" s="4" t="s">
        <v>122</v>
      </c>
      <c r="C387" s="4" t="s">
        <v>340</v>
      </c>
      <c r="D387" s="4" t="s">
        <v>31</v>
      </c>
      <c r="E387" s="4" t="s">
        <v>131</v>
      </c>
      <c r="F387" s="4" t="s">
        <v>125</v>
      </c>
      <c r="G387" s="4" t="s">
        <v>127</v>
      </c>
      <c r="H387" s="4" t="s">
        <v>130</v>
      </c>
    </row>
    <row r="388">
      <c r="A388" s="64">
        <v>46232.352115057874</v>
      </c>
      <c r="B388" s="4" t="s">
        <v>122</v>
      </c>
      <c r="C388" s="4" t="s">
        <v>123</v>
      </c>
      <c r="D388" s="4" t="s">
        <v>31</v>
      </c>
      <c r="E388" s="4" t="s">
        <v>131</v>
      </c>
      <c r="F388" s="4" t="s">
        <v>125</v>
      </c>
      <c r="G388" s="4" t="s">
        <v>127</v>
      </c>
      <c r="H388" s="4" t="s">
        <v>130</v>
      </c>
    </row>
    <row r="389">
      <c r="A389" s="64">
        <v>46232.35211579861</v>
      </c>
      <c r="B389" s="4" t="s">
        <v>122</v>
      </c>
      <c r="C389" s="4" t="s">
        <v>340</v>
      </c>
      <c r="D389" s="4" t="s">
        <v>31</v>
      </c>
      <c r="E389" s="4" t="s">
        <v>131</v>
      </c>
      <c r="F389" s="4" t="s">
        <v>125</v>
      </c>
      <c r="G389" s="4" t="s">
        <v>127</v>
      </c>
      <c r="H389" s="4" t="s">
        <v>130</v>
      </c>
    </row>
    <row r="390">
      <c r="A390" s="64">
        <v>46232.51874547453</v>
      </c>
      <c r="B390" s="4" t="s">
        <v>122</v>
      </c>
      <c r="C390" s="4" t="s">
        <v>123</v>
      </c>
      <c r="D390" s="4" t="s">
        <v>31</v>
      </c>
      <c r="E390" s="4" t="s">
        <v>131</v>
      </c>
      <c r="F390" s="4" t="s">
        <v>125</v>
      </c>
      <c r="G390" s="4" t="s">
        <v>127</v>
      </c>
      <c r="H390" s="4" t="s">
        <v>130</v>
      </c>
    </row>
    <row r="391">
      <c r="A391" s="64">
        <v>46232.51874623843</v>
      </c>
      <c r="B391" s="4" t="s">
        <v>122</v>
      </c>
      <c r="C391" s="4" t="s">
        <v>340</v>
      </c>
      <c r="D391" s="4" t="s">
        <v>31</v>
      </c>
      <c r="E391" s="4" t="s">
        <v>131</v>
      </c>
      <c r="F391" s="4" t="s">
        <v>125</v>
      </c>
      <c r="G391" s="4" t="s">
        <v>127</v>
      </c>
      <c r="H391" s="4" t="s">
        <v>130</v>
      </c>
    </row>
    <row r="392">
      <c r="A392" s="64">
        <v>46232.68542015046</v>
      </c>
      <c r="B392" s="4" t="s">
        <v>122</v>
      </c>
      <c r="C392" s="4" t="s">
        <v>123</v>
      </c>
      <c r="D392" s="4" t="s">
        <v>31</v>
      </c>
      <c r="E392" s="4" t="s">
        <v>131</v>
      </c>
      <c r="F392" s="4" t="s">
        <v>125</v>
      </c>
      <c r="G392" s="4" t="s">
        <v>127</v>
      </c>
      <c r="H392" s="4" t="s">
        <v>130</v>
      </c>
    </row>
    <row r="393">
      <c r="A393" s="64">
        <v>46232.68542037037</v>
      </c>
      <c r="B393" s="4" t="s">
        <v>122</v>
      </c>
      <c r="C393" s="4" t="s">
        <v>340</v>
      </c>
      <c r="D393" s="4" t="s">
        <v>31</v>
      </c>
      <c r="E393" s="4" t="s">
        <v>131</v>
      </c>
      <c r="F393" s="4" t="s">
        <v>125</v>
      </c>
      <c r="G393" s="4" t="s">
        <v>127</v>
      </c>
      <c r="H393" s="4" t="s">
        <v>130</v>
      </c>
    </row>
    <row r="394">
      <c r="A394" s="62">
        <v>46232.85208363426</v>
      </c>
      <c r="B394" s="4" t="s">
        <v>122</v>
      </c>
      <c r="C394" s="4" t="s">
        <v>123</v>
      </c>
      <c r="D394" s="4" t="s">
        <v>31</v>
      </c>
      <c r="E394" s="4" t="s">
        <v>131</v>
      </c>
      <c r="F394" s="4" t="s">
        <v>125</v>
      </c>
      <c r="G394" s="4" t="s">
        <v>127</v>
      </c>
      <c r="H394" s="4" t="s">
        <v>130</v>
      </c>
    </row>
    <row r="395">
      <c r="A395" s="62">
        <v>46232.852083969905</v>
      </c>
      <c r="B395" s="4" t="s">
        <v>122</v>
      </c>
      <c r="C395" s="4" t="s">
        <v>340</v>
      </c>
      <c r="D395" s="4" t="s">
        <v>31</v>
      </c>
      <c r="E395" s="4" t="s">
        <v>131</v>
      </c>
      <c r="F395" s="4" t="s">
        <v>125</v>
      </c>
      <c r="G395" s="4" t="s">
        <v>127</v>
      </c>
      <c r="H395" s="4" t="s">
        <v>130</v>
      </c>
    </row>
    <row r="396">
      <c r="A396" s="64">
        <v>46233.01875361111</v>
      </c>
      <c r="B396" s="4" t="s">
        <v>122</v>
      </c>
      <c r="C396" s="4" t="s">
        <v>123</v>
      </c>
      <c r="D396" s="4" t="s">
        <v>31</v>
      </c>
      <c r="E396" s="4" t="s">
        <v>131</v>
      </c>
      <c r="F396" s="4" t="s">
        <v>125</v>
      </c>
      <c r="G396" s="4" t="s">
        <v>127</v>
      </c>
      <c r="H396" s="4" t="s">
        <v>130</v>
      </c>
    </row>
    <row r="397">
      <c r="A397" s="64">
        <v>46233.018753738426</v>
      </c>
      <c r="B397" s="4" t="s">
        <v>122</v>
      </c>
      <c r="C397" s="4" t="s">
        <v>340</v>
      </c>
      <c r="D397" s="4" t="s">
        <v>31</v>
      </c>
      <c r="E397" s="4" t="s">
        <v>131</v>
      </c>
      <c r="F397" s="4" t="s">
        <v>125</v>
      </c>
      <c r="G397" s="4" t="s">
        <v>127</v>
      </c>
      <c r="H397" s="4" t="s">
        <v>130</v>
      </c>
    </row>
    <row r="398">
      <c r="A398" s="64">
        <v>46233.18543414352</v>
      </c>
      <c r="B398" s="4" t="s">
        <v>122</v>
      </c>
      <c r="C398" s="4" t="s">
        <v>123</v>
      </c>
      <c r="D398" s="4" t="s">
        <v>31</v>
      </c>
      <c r="E398" s="4" t="s">
        <v>131</v>
      </c>
      <c r="F398" s="4" t="s">
        <v>125</v>
      </c>
      <c r="G398" s="4" t="s">
        <v>127</v>
      </c>
      <c r="H398" s="4" t="s">
        <v>130</v>
      </c>
    </row>
    <row r="399">
      <c r="A399" s="64">
        <v>46233.185434768515</v>
      </c>
      <c r="B399" s="4" t="s">
        <v>122</v>
      </c>
      <c r="C399" s="4" t="s">
        <v>340</v>
      </c>
      <c r="D399" s="4" t="s">
        <v>31</v>
      </c>
      <c r="E399" s="4" t="s">
        <v>131</v>
      </c>
      <c r="F399" s="4" t="s">
        <v>125</v>
      </c>
      <c r="G399" s="4" t="s">
        <v>127</v>
      </c>
      <c r="H399" s="4" t="s">
        <v>130</v>
      </c>
    </row>
    <row r="400">
      <c r="A400" s="64">
        <v>46233.352102476856</v>
      </c>
      <c r="B400" s="4" t="s">
        <v>122</v>
      </c>
      <c r="C400" s="4" t="s">
        <v>123</v>
      </c>
      <c r="D400" s="4" t="s">
        <v>31</v>
      </c>
      <c r="E400" s="4" t="s">
        <v>131</v>
      </c>
      <c r="F400" s="4" t="s">
        <v>125</v>
      </c>
      <c r="G400" s="4" t="s">
        <v>127</v>
      </c>
      <c r="H400" s="4" t="s">
        <v>130</v>
      </c>
    </row>
    <row r="401">
      <c r="A401" s="62">
        <v>46233.352102627316</v>
      </c>
      <c r="B401" s="4" t="s">
        <v>122</v>
      </c>
      <c r="C401" s="4" t="s">
        <v>340</v>
      </c>
      <c r="D401" s="4" t="s">
        <v>31</v>
      </c>
      <c r="E401" s="4" t="s">
        <v>131</v>
      </c>
      <c r="F401" s="4" t="s">
        <v>125</v>
      </c>
      <c r="G401" s="4" t="s">
        <v>127</v>
      </c>
      <c r="H401" s="4" t="s">
        <v>130</v>
      </c>
    </row>
    <row r="402">
      <c r="A402" s="64">
        <v>46233.51881646991</v>
      </c>
      <c r="B402" s="4" t="s">
        <v>122</v>
      </c>
      <c r="C402" s="4" t="s">
        <v>123</v>
      </c>
      <c r="D402" s="4" t="s">
        <v>31</v>
      </c>
      <c r="E402" s="4" t="s">
        <v>131</v>
      </c>
      <c r="F402" s="4" t="s">
        <v>125</v>
      </c>
      <c r="G402" s="4" t="s">
        <v>127</v>
      </c>
      <c r="H402" s="4" t="s">
        <v>130</v>
      </c>
    </row>
    <row r="403">
      <c r="A403" s="64">
        <v>46233.51882305555</v>
      </c>
      <c r="B403" s="4" t="s">
        <v>122</v>
      </c>
      <c r="C403" s="4" t="s">
        <v>340</v>
      </c>
      <c r="D403" s="4" t="s">
        <v>31</v>
      </c>
      <c r="E403" s="4" t="s">
        <v>131</v>
      </c>
      <c r="F403" s="4" t="s">
        <v>125</v>
      </c>
      <c r="G403" s="4" t="s">
        <v>127</v>
      </c>
      <c r="H403" s="4" t="s">
        <v>130</v>
      </c>
    </row>
    <row r="404">
      <c r="A404" s="64">
        <v>46233.5188358912</v>
      </c>
      <c r="B404" s="4" t="s">
        <v>200</v>
      </c>
      <c r="C404" s="4" t="s">
        <v>930</v>
      </c>
      <c r="D404" s="4" t="s">
        <v>46</v>
      </c>
      <c r="F404" s="64">
        <v>46220.0</v>
      </c>
      <c r="G404" s="4" t="s">
        <v>136</v>
      </c>
      <c r="H404" s="4" t="s">
        <v>202</v>
      </c>
    </row>
    <row r="405">
      <c r="A405" s="64">
        <v>46233.518839965276</v>
      </c>
      <c r="B405" s="4" t="s">
        <v>200</v>
      </c>
      <c r="C405" s="4" t="s">
        <v>930</v>
      </c>
      <c r="D405" s="4" t="s">
        <v>46</v>
      </c>
      <c r="F405" s="64">
        <v>46220.0</v>
      </c>
      <c r="G405" s="4" t="s">
        <v>136</v>
      </c>
      <c r="H405" s="4" t="s">
        <v>202</v>
      </c>
    </row>
    <row r="406">
      <c r="A406" s="64">
        <v>46233.51884561343</v>
      </c>
      <c r="B406" s="4" t="s">
        <v>200</v>
      </c>
      <c r="C406" s="4" t="s">
        <v>934</v>
      </c>
      <c r="D406" s="4" t="s">
        <v>46</v>
      </c>
      <c r="F406" s="64">
        <v>46227.0</v>
      </c>
      <c r="G406" s="4" t="s">
        <v>136</v>
      </c>
      <c r="H406" s="4" t="s">
        <v>202</v>
      </c>
    </row>
    <row r="407">
      <c r="A407" s="64">
        <v>46233.51884959491</v>
      </c>
      <c r="B407" s="4" t="s">
        <v>200</v>
      </c>
      <c r="C407" s="4" t="s">
        <v>934</v>
      </c>
      <c r="D407" s="4" t="s">
        <v>46</v>
      </c>
      <c r="F407" s="64">
        <v>46227.0</v>
      </c>
      <c r="G407" s="4" t="s">
        <v>136</v>
      </c>
      <c r="H407" s="4" t="s">
        <v>202</v>
      </c>
    </row>
    <row r="408">
      <c r="A408" s="64">
        <v>46233.51885332176</v>
      </c>
      <c r="B408" s="4" t="s">
        <v>200</v>
      </c>
      <c r="C408" s="4" t="s">
        <v>938</v>
      </c>
      <c r="D408" s="4" t="s">
        <v>46</v>
      </c>
      <c r="F408" s="64">
        <v>46227.0</v>
      </c>
      <c r="G408" s="4" t="s">
        <v>136</v>
      </c>
      <c r="H408" s="4" t="s">
        <v>202</v>
      </c>
    </row>
    <row r="409">
      <c r="A409" s="64">
        <v>46233.51885474537</v>
      </c>
      <c r="B409" s="4" t="s">
        <v>200</v>
      </c>
      <c r="C409" s="4" t="s">
        <v>938</v>
      </c>
      <c r="D409" s="4" t="s">
        <v>46</v>
      </c>
      <c r="F409" s="64">
        <v>46227.0</v>
      </c>
      <c r="G409" s="4" t="s">
        <v>136</v>
      </c>
      <c r="H409" s="4" t="s">
        <v>202</v>
      </c>
    </row>
    <row r="410">
      <c r="A410" s="64">
        <v>46233.51885744213</v>
      </c>
      <c r="B410" s="4" t="s">
        <v>200</v>
      </c>
      <c r="C410" s="4" t="s">
        <v>942</v>
      </c>
      <c r="D410" s="4" t="s">
        <v>46</v>
      </c>
      <c r="E410" s="64"/>
      <c r="F410" s="64">
        <v>46227.0</v>
      </c>
      <c r="G410" s="4" t="s">
        <v>136</v>
      </c>
      <c r="H410" s="4" t="s">
        <v>202</v>
      </c>
    </row>
    <row r="411">
      <c r="A411" s="64">
        <v>46233.51885908565</v>
      </c>
      <c r="B411" s="4" t="s">
        <v>200</v>
      </c>
      <c r="C411" s="4" t="s">
        <v>944</v>
      </c>
      <c r="D411" s="4" t="s">
        <v>46</v>
      </c>
      <c r="E411" s="64"/>
      <c r="F411" s="64">
        <v>46230.0</v>
      </c>
      <c r="G411" s="4" t="s">
        <v>136</v>
      </c>
      <c r="H411" s="4" t="s">
        <v>202</v>
      </c>
    </row>
    <row r="412">
      <c r="A412" s="64">
        <v>46233.518859895834</v>
      </c>
      <c r="B412" s="4" t="s">
        <v>200</v>
      </c>
      <c r="C412" s="4" t="s">
        <v>944</v>
      </c>
      <c r="D412" s="4" t="s">
        <v>46</v>
      </c>
      <c r="E412" s="64"/>
      <c r="F412" s="64">
        <v>46230.0</v>
      </c>
      <c r="G412" s="4" t="s">
        <v>136</v>
      </c>
      <c r="H412" s="4" t="s">
        <v>202</v>
      </c>
    </row>
    <row r="413">
      <c r="A413" s="62">
        <v>46233.59299789352</v>
      </c>
      <c r="B413" s="4" t="s">
        <v>207</v>
      </c>
      <c r="C413" s="4" t="s">
        <v>949</v>
      </c>
      <c r="E413" s="64"/>
      <c r="F413" s="64"/>
      <c r="G413" s="4" t="s">
        <v>209</v>
      </c>
      <c r="H413" s="4" t="s">
        <v>33</v>
      </c>
    </row>
    <row r="414">
      <c r="A414" s="64">
        <v>46233.68544179398</v>
      </c>
      <c r="B414" s="4" t="s">
        <v>122</v>
      </c>
      <c r="C414" s="4" t="s">
        <v>123</v>
      </c>
      <c r="D414" s="4" t="s">
        <v>31</v>
      </c>
      <c r="E414" s="4" t="s">
        <v>131</v>
      </c>
      <c r="F414" s="4" t="s">
        <v>125</v>
      </c>
      <c r="G414" s="4" t="s">
        <v>127</v>
      </c>
      <c r="H414" s="4" t="s">
        <v>130</v>
      </c>
    </row>
    <row r="415">
      <c r="A415" s="64">
        <v>46233.685445219904</v>
      </c>
      <c r="B415" s="4" t="s">
        <v>122</v>
      </c>
      <c r="C415" s="4" t="s">
        <v>340</v>
      </c>
      <c r="D415" s="4" t="s">
        <v>31</v>
      </c>
      <c r="E415" s="4" t="s">
        <v>131</v>
      </c>
      <c r="F415" s="4" t="s">
        <v>125</v>
      </c>
      <c r="G415" s="4" t="s">
        <v>127</v>
      </c>
      <c r="H415" s="4" t="s">
        <v>130</v>
      </c>
    </row>
    <row r="416">
      <c r="A416" s="64">
        <v>46233.8521287037</v>
      </c>
      <c r="B416" s="4" t="s">
        <v>122</v>
      </c>
      <c r="C416" s="4" t="s">
        <v>123</v>
      </c>
      <c r="D416" s="4" t="s">
        <v>31</v>
      </c>
      <c r="E416" s="4" t="s">
        <v>131</v>
      </c>
      <c r="F416" s="4" t="s">
        <v>125</v>
      </c>
      <c r="G416" s="4" t="s">
        <v>127</v>
      </c>
      <c r="H416" s="4" t="s">
        <v>130</v>
      </c>
    </row>
    <row r="417">
      <c r="A417" s="64">
        <v>46233.85213322917</v>
      </c>
      <c r="B417" s="4" t="s">
        <v>122</v>
      </c>
      <c r="C417" s="4" t="s">
        <v>340</v>
      </c>
      <c r="D417" s="4" t="s">
        <v>31</v>
      </c>
      <c r="E417" s="4" t="s">
        <v>131</v>
      </c>
      <c r="F417" s="4" t="s">
        <v>125</v>
      </c>
      <c r="G417" s="4" t="s">
        <v>127</v>
      </c>
      <c r="H417" s="4" t="s">
        <v>130</v>
      </c>
    </row>
    <row r="418">
      <c r="A418" s="64">
        <v>46234.01878607638</v>
      </c>
      <c r="B418" s="4" t="s">
        <v>122</v>
      </c>
      <c r="C418" s="4" t="s">
        <v>123</v>
      </c>
      <c r="D418" s="4" t="s">
        <v>31</v>
      </c>
      <c r="E418" s="4" t="s">
        <v>131</v>
      </c>
      <c r="F418" s="4" t="s">
        <v>125</v>
      </c>
      <c r="G418" s="4" t="s">
        <v>127</v>
      </c>
      <c r="H418" s="4" t="s">
        <v>130</v>
      </c>
    </row>
    <row r="419">
      <c r="A419" s="64">
        <v>46234.018786458335</v>
      </c>
      <c r="B419" s="4" t="s">
        <v>122</v>
      </c>
      <c r="C419" s="4" t="s">
        <v>340</v>
      </c>
      <c r="D419" s="4" t="s">
        <v>31</v>
      </c>
      <c r="E419" s="4" t="s">
        <v>131</v>
      </c>
      <c r="F419" s="4" t="s">
        <v>125</v>
      </c>
      <c r="G419" s="4" t="s">
        <v>127</v>
      </c>
      <c r="H419" s="4" t="s">
        <v>130</v>
      </c>
    </row>
    <row r="420">
      <c r="A420" s="64">
        <v>46234.18545119213</v>
      </c>
      <c r="B420" s="4" t="s">
        <v>122</v>
      </c>
      <c r="C420" s="4" t="s">
        <v>123</v>
      </c>
      <c r="D420" s="4" t="s">
        <v>31</v>
      </c>
      <c r="E420" s="4" t="s">
        <v>131</v>
      </c>
      <c r="F420" s="4" t="s">
        <v>125</v>
      </c>
      <c r="G420" s="4" t="s">
        <v>127</v>
      </c>
      <c r="H420" s="4" t="s">
        <v>130</v>
      </c>
    </row>
    <row r="421">
      <c r="A421" s="64">
        <v>46234.18545174769</v>
      </c>
      <c r="B421" s="4" t="s">
        <v>122</v>
      </c>
      <c r="C421" s="4" t="s">
        <v>340</v>
      </c>
      <c r="D421" s="4" t="s">
        <v>31</v>
      </c>
      <c r="E421" s="4" t="s">
        <v>131</v>
      </c>
      <c r="F421" s="4" t="s">
        <v>125</v>
      </c>
      <c r="G421" s="4" t="s">
        <v>127</v>
      </c>
      <c r="H421" s="4" t="s">
        <v>130</v>
      </c>
    </row>
    <row r="422">
      <c r="A422" s="64">
        <v>46234.35207804399</v>
      </c>
      <c r="B422" s="4" t="s">
        <v>122</v>
      </c>
      <c r="C422" s="4" t="s">
        <v>123</v>
      </c>
      <c r="D422" s="4" t="s">
        <v>31</v>
      </c>
      <c r="E422" s="4" t="s">
        <v>131</v>
      </c>
      <c r="F422" s="4" t="s">
        <v>125</v>
      </c>
      <c r="G422" s="4" t="s">
        <v>127</v>
      </c>
      <c r="H422" s="4" t="s">
        <v>130</v>
      </c>
    </row>
    <row r="423">
      <c r="A423" s="64">
        <v>46234.35207862269</v>
      </c>
      <c r="B423" s="4" t="s">
        <v>122</v>
      </c>
      <c r="C423" s="4" t="s">
        <v>340</v>
      </c>
      <c r="D423" s="4" t="s">
        <v>31</v>
      </c>
      <c r="E423" s="4" t="s">
        <v>131</v>
      </c>
      <c r="F423" s="4" t="s">
        <v>125</v>
      </c>
      <c r="G423" s="4" t="s">
        <v>127</v>
      </c>
      <c r="H423" s="4" t="s">
        <v>130</v>
      </c>
    </row>
    <row r="424">
      <c r="A424" s="64">
        <v>46234.50712569444</v>
      </c>
      <c r="B424" s="4" t="s">
        <v>133</v>
      </c>
      <c r="C424" s="4" t="s">
        <v>966</v>
      </c>
      <c r="D424" s="4" t="s">
        <v>46</v>
      </c>
      <c r="E424" s="64"/>
      <c r="F424" s="64">
        <v>46226.0</v>
      </c>
      <c r="G424" s="4" t="s">
        <v>136</v>
      </c>
      <c r="H424" s="4" t="s">
        <v>137</v>
      </c>
    </row>
    <row r="425">
      <c r="A425" s="64">
        <v>46234.51887060185</v>
      </c>
      <c r="B425" s="4" t="s">
        <v>122</v>
      </c>
      <c r="C425" s="4" t="s">
        <v>123</v>
      </c>
      <c r="D425" s="4" t="s">
        <v>31</v>
      </c>
      <c r="E425" s="4" t="s">
        <v>131</v>
      </c>
      <c r="F425" s="4" t="s">
        <v>125</v>
      </c>
      <c r="G425" s="4" t="s">
        <v>127</v>
      </c>
      <c r="H425" s="4" t="s">
        <v>130</v>
      </c>
    </row>
    <row r="426">
      <c r="A426" s="64">
        <v>46234.518876585644</v>
      </c>
      <c r="B426" s="4" t="s">
        <v>122</v>
      </c>
      <c r="C426" s="4" t="s">
        <v>340</v>
      </c>
      <c r="D426" s="4" t="s">
        <v>31</v>
      </c>
      <c r="E426" s="4" t="s">
        <v>131</v>
      </c>
      <c r="F426" s="4" t="s">
        <v>125</v>
      </c>
      <c r="G426" s="4" t="s">
        <v>127</v>
      </c>
      <c r="H426" s="4" t="s">
        <v>130</v>
      </c>
    </row>
    <row r="427">
      <c r="A427" s="62">
        <v>46234.627613958335</v>
      </c>
      <c r="B427" s="4" t="s">
        <v>207</v>
      </c>
      <c r="C427" s="4" t="s">
        <v>973</v>
      </c>
      <c r="E427" s="64"/>
      <c r="F427" s="64"/>
      <c r="G427" s="4" t="s">
        <v>209</v>
      </c>
      <c r="H427" s="4" t="s">
        <v>474</v>
      </c>
    </row>
    <row r="428">
      <c r="A428" s="64">
        <v>46234.68547660879</v>
      </c>
      <c r="B428" s="4" t="s">
        <v>122</v>
      </c>
      <c r="C428" s="4" t="s">
        <v>123</v>
      </c>
      <c r="D428" s="4" t="s">
        <v>31</v>
      </c>
      <c r="E428" s="4" t="s">
        <v>131</v>
      </c>
      <c r="F428" s="4" t="s">
        <v>125</v>
      </c>
      <c r="G428" s="4" t="s">
        <v>127</v>
      </c>
      <c r="H428" s="4" t="s">
        <v>130</v>
      </c>
    </row>
    <row r="429">
      <c r="A429" s="64">
        <v>46234.685477673615</v>
      </c>
      <c r="B429" s="4" t="s">
        <v>122</v>
      </c>
      <c r="C429" s="4" t="s">
        <v>340</v>
      </c>
      <c r="D429" s="4" t="s">
        <v>31</v>
      </c>
      <c r="E429" s="4" t="s">
        <v>131</v>
      </c>
      <c r="F429" s="4" t="s">
        <v>125</v>
      </c>
      <c r="G429" s="4" t="s">
        <v>127</v>
      </c>
      <c r="H429" s="4" t="s">
        <v>130</v>
      </c>
    </row>
    <row r="430">
      <c r="A430" s="64">
        <v>46234.68547837963</v>
      </c>
      <c r="B430" s="4" t="s">
        <v>122</v>
      </c>
      <c r="C430" s="4" t="s">
        <v>978</v>
      </c>
      <c r="D430" s="4" t="s">
        <v>46</v>
      </c>
      <c r="E430" s="64"/>
      <c r="F430" s="64">
        <v>46218.0</v>
      </c>
      <c r="G430" s="4" t="s">
        <v>136</v>
      </c>
      <c r="H430" s="4" t="s">
        <v>202</v>
      </c>
    </row>
    <row r="431">
      <c r="A431" s="64">
        <v>46234.68547888889</v>
      </c>
      <c r="B431" s="4" t="s">
        <v>122</v>
      </c>
      <c r="C431" s="4" t="s">
        <v>979</v>
      </c>
      <c r="D431" s="4" t="s">
        <v>46</v>
      </c>
      <c r="E431" s="64"/>
      <c r="F431" s="64">
        <v>46227.0</v>
      </c>
      <c r="G431" s="4" t="s">
        <v>136</v>
      </c>
      <c r="H431" s="4" t="s">
        <v>202</v>
      </c>
    </row>
    <row r="432">
      <c r="A432" s="64">
        <v>46234.68547939815</v>
      </c>
      <c r="B432" s="4" t="s">
        <v>122</v>
      </c>
      <c r="C432" s="4" t="s">
        <v>984</v>
      </c>
      <c r="D432" s="4" t="s">
        <v>46</v>
      </c>
      <c r="E432" s="64"/>
      <c r="F432" s="64">
        <v>46218.0</v>
      </c>
      <c r="G432" s="4" t="s">
        <v>136</v>
      </c>
      <c r="H432" s="4" t="s">
        <v>202</v>
      </c>
    </row>
    <row r="433">
      <c r="A433" s="64">
        <v>46234.685479884254</v>
      </c>
      <c r="B433" s="4" t="s">
        <v>122</v>
      </c>
      <c r="C433" s="4" t="s">
        <v>989</v>
      </c>
      <c r="D433" s="4" t="s">
        <v>46</v>
      </c>
      <c r="F433" s="64">
        <v>46218.0</v>
      </c>
      <c r="G433" s="4" t="s">
        <v>136</v>
      </c>
      <c r="H433" s="4" t="s">
        <v>202</v>
      </c>
    </row>
    <row r="434">
      <c r="A434" s="64">
        <v>46234.68548025463</v>
      </c>
      <c r="B434" s="4" t="s">
        <v>122</v>
      </c>
      <c r="C434" s="4" t="s">
        <v>992</v>
      </c>
      <c r="D434" s="4" t="s">
        <v>46</v>
      </c>
      <c r="F434" s="64">
        <v>46218.0</v>
      </c>
      <c r="G434" s="4" t="s">
        <v>136</v>
      </c>
      <c r="H434" s="4" t="s">
        <v>202</v>
      </c>
    </row>
    <row r="435">
      <c r="A435" s="64">
        <v>46234.68548063657</v>
      </c>
      <c r="B435" s="4" t="s">
        <v>122</v>
      </c>
      <c r="C435" s="4" t="s">
        <v>993</v>
      </c>
      <c r="D435" s="4" t="s">
        <v>46</v>
      </c>
      <c r="F435" s="64">
        <v>46221.0</v>
      </c>
      <c r="G435" s="4" t="s">
        <v>136</v>
      </c>
      <c r="H435" s="4" t="s">
        <v>202</v>
      </c>
    </row>
    <row r="436">
      <c r="A436" s="64">
        <v>46234.68548127315</v>
      </c>
      <c r="B436" s="4" t="s">
        <v>122</v>
      </c>
      <c r="C436" s="4" t="s">
        <v>995</v>
      </c>
      <c r="D436" s="4" t="s">
        <v>46</v>
      </c>
      <c r="F436" s="64">
        <v>46218.0</v>
      </c>
      <c r="G436" s="4" t="s">
        <v>136</v>
      </c>
      <c r="H436" s="4" t="s">
        <v>202</v>
      </c>
    </row>
    <row r="437">
      <c r="A437" s="64">
        <v>46234.6854816088</v>
      </c>
      <c r="B437" s="4" t="s">
        <v>122</v>
      </c>
      <c r="C437" s="4" t="s">
        <v>996</v>
      </c>
      <c r="D437" s="4" t="s">
        <v>46</v>
      </c>
      <c r="F437" s="64">
        <v>46218.0</v>
      </c>
      <c r="G437" s="4" t="s">
        <v>136</v>
      </c>
      <c r="H437" s="4" t="s">
        <v>202</v>
      </c>
    </row>
    <row r="438">
      <c r="A438" s="64">
        <v>46234.68548211806</v>
      </c>
      <c r="B438" s="4" t="s">
        <v>122</v>
      </c>
      <c r="C438" s="4" t="s">
        <v>1002</v>
      </c>
      <c r="D438" s="4" t="s">
        <v>46</v>
      </c>
      <c r="F438" s="64">
        <v>46218.0</v>
      </c>
      <c r="G438" s="4" t="s">
        <v>136</v>
      </c>
      <c r="H438" s="4" t="s">
        <v>202</v>
      </c>
    </row>
    <row r="439">
      <c r="A439" s="64">
        <v>46234.685482754634</v>
      </c>
      <c r="B439" s="4" t="s">
        <v>122</v>
      </c>
      <c r="C439" s="4" t="s">
        <v>1007</v>
      </c>
      <c r="D439" s="4" t="s">
        <v>46</v>
      </c>
      <c r="F439" s="64">
        <v>46221.0</v>
      </c>
      <c r="G439" s="4" t="s">
        <v>136</v>
      </c>
      <c r="H439" s="4" t="s">
        <v>202</v>
      </c>
    </row>
    <row r="440">
      <c r="A440" s="64">
        <v>46234.68548856481</v>
      </c>
      <c r="B440" s="4" t="s">
        <v>200</v>
      </c>
      <c r="C440" s="4" t="s">
        <v>1012</v>
      </c>
      <c r="D440" s="4" t="s">
        <v>46</v>
      </c>
      <c r="F440" s="64">
        <v>46142.0</v>
      </c>
      <c r="G440" s="4" t="s">
        <v>136</v>
      </c>
      <c r="H440" s="4" t="s">
        <v>202</v>
      </c>
    </row>
    <row r="441">
      <c r="A441" s="64">
        <v>46234.85224799768</v>
      </c>
      <c r="B441" s="4" t="s">
        <v>122</v>
      </c>
      <c r="C441" s="4" t="s">
        <v>123</v>
      </c>
      <c r="D441" s="4" t="s">
        <v>31</v>
      </c>
      <c r="E441" s="4" t="s">
        <v>131</v>
      </c>
      <c r="F441" s="4" t="s">
        <v>125</v>
      </c>
      <c r="G441" s="4" t="s">
        <v>127</v>
      </c>
      <c r="H441" s="4" t="s">
        <v>130</v>
      </c>
    </row>
    <row r="442">
      <c r="A442" s="64">
        <v>46234.852251585646</v>
      </c>
      <c r="B442" s="4" t="s">
        <v>122</v>
      </c>
      <c r="C442" s="4" t="s">
        <v>340</v>
      </c>
      <c r="D442" s="4" t="s">
        <v>31</v>
      </c>
      <c r="E442" s="4" t="s">
        <v>131</v>
      </c>
      <c r="F442" s="4" t="s">
        <v>125</v>
      </c>
      <c r="G442" s="4" t="s">
        <v>127</v>
      </c>
      <c r="H442" s="4" t="s">
        <v>130</v>
      </c>
    </row>
    <row r="443">
      <c r="A443" s="64">
        <v>46235.018774247685</v>
      </c>
      <c r="B443" s="4" t="s">
        <v>122</v>
      </c>
      <c r="C443" s="4" t="s">
        <v>123</v>
      </c>
      <c r="D443" s="4" t="s">
        <v>31</v>
      </c>
      <c r="E443" s="4" t="s">
        <v>131</v>
      </c>
      <c r="F443" s="4" t="s">
        <v>125</v>
      </c>
      <c r="G443" s="4" t="s">
        <v>127</v>
      </c>
      <c r="H443" s="4" t="s">
        <v>130</v>
      </c>
    </row>
    <row r="444">
      <c r="A444" s="64">
        <v>46235.01877498842</v>
      </c>
      <c r="B444" s="4" t="s">
        <v>122</v>
      </c>
      <c r="C444" s="4" t="s">
        <v>340</v>
      </c>
      <c r="D444" s="4" t="s">
        <v>31</v>
      </c>
      <c r="E444" s="4" t="s">
        <v>131</v>
      </c>
      <c r="F444" s="4" t="s">
        <v>125</v>
      </c>
      <c r="G444" s="4" t="s">
        <v>127</v>
      </c>
      <c r="H444" s="4" t="s">
        <v>130</v>
      </c>
    </row>
    <row r="445">
      <c r="A445" s="64">
        <v>46235.18542392361</v>
      </c>
      <c r="B445" s="4" t="s">
        <v>122</v>
      </c>
      <c r="C445" s="4" t="s">
        <v>123</v>
      </c>
      <c r="D445" s="4" t="s">
        <v>31</v>
      </c>
      <c r="E445" s="4" t="s">
        <v>131</v>
      </c>
      <c r="F445" s="4" t="s">
        <v>125</v>
      </c>
      <c r="G445" s="4" t="s">
        <v>127</v>
      </c>
      <c r="H445" s="4" t="s">
        <v>130</v>
      </c>
    </row>
    <row r="446">
      <c r="A446" s="64">
        <v>46235.18542414352</v>
      </c>
      <c r="B446" s="4" t="s">
        <v>122</v>
      </c>
      <c r="C446" s="4" t="s">
        <v>340</v>
      </c>
      <c r="D446" s="4" t="s">
        <v>31</v>
      </c>
      <c r="E446" s="4" t="s">
        <v>131</v>
      </c>
      <c r="F446" s="4" t="s">
        <v>125</v>
      </c>
      <c r="G446" s="4" t="s">
        <v>127</v>
      </c>
      <c r="H446" s="4" t="s">
        <v>130</v>
      </c>
    </row>
    <row r="447">
      <c r="A447" s="64">
        <v>46235.35210319444</v>
      </c>
      <c r="B447" s="4" t="s">
        <v>122</v>
      </c>
      <c r="C447" s="4" t="s">
        <v>123</v>
      </c>
      <c r="D447" s="4" t="s">
        <v>31</v>
      </c>
      <c r="E447" s="4" t="s">
        <v>131</v>
      </c>
      <c r="F447" s="4" t="s">
        <v>125</v>
      </c>
      <c r="G447" s="4" t="s">
        <v>127</v>
      </c>
      <c r="H447" s="4" t="s">
        <v>130</v>
      </c>
    </row>
    <row r="448">
      <c r="A448" s="64">
        <v>46235.35210886574</v>
      </c>
      <c r="B448" s="4" t="s">
        <v>122</v>
      </c>
      <c r="C448" s="4" t="s">
        <v>340</v>
      </c>
      <c r="D448" s="4" t="s">
        <v>31</v>
      </c>
      <c r="E448" s="4" t="s">
        <v>131</v>
      </c>
      <c r="F448" s="4" t="s">
        <v>125</v>
      </c>
      <c r="G448" s="4" t="s">
        <v>127</v>
      </c>
      <c r="H448" s="4" t="s">
        <v>130</v>
      </c>
    </row>
    <row r="449">
      <c r="A449" s="64">
        <v>46235.51875199074</v>
      </c>
      <c r="B449" s="4" t="s">
        <v>122</v>
      </c>
      <c r="C449" s="4" t="s">
        <v>123</v>
      </c>
      <c r="D449" s="4" t="s">
        <v>31</v>
      </c>
      <c r="E449" s="4" t="s">
        <v>131</v>
      </c>
      <c r="F449" s="4" t="s">
        <v>125</v>
      </c>
      <c r="G449" s="4" t="s">
        <v>127</v>
      </c>
      <c r="H449" s="4" t="s">
        <v>130</v>
      </c>
    </row>
    <row r="450">
      <c r="A450" s="64">
        <v>46235.51875236111</v>
      </c>
      <c r="B450" s="4" t="s">
        <v>122</v>
      </c>
      <c r="C450" s="4" t="s">
        <v>340</v>
      </c>
      <c r="D450" s="4" t="s">
        <v>31</v>
      </c>
      <c r="E450" s="4" t="s">
        <v>131</v>
      </c>
      <c r="F450" s="4" t="s">
        <v>125</v>
      </c>
      <c r="G450" s="4" t="s">
        <v>127</v>
      </c>
      <c r="H450" s="4" t="s">
        <v>130</v>
      </c>
    </row>
    <row r="451">
      <c r="A451" s="64">
        <v>46235.68561550926</v>
      </c>
      <c r="B451" s="4" t="s">
        <v>122</v>
      </c>
      <c r="C451" s="4" t="s">
        <v>123</v>
      </c>
      <c r="D451" s="4" t="s">
        <v>31</v>
      </c>
      <c r="E451" s="4" t="s">
        <v>131</v>
      </c>
      <c r="F451" s="4" t="s">
        <v>125</v>
      </c>
      <c r="G451" s="4" t="s">
        <v>127</v>
      </c>
      <c r="H451" s="4" t="s">
        <v>130</v>
      </c>
    </row>
    <row r="452">
      <c r="A452" s="64">
        <v>46235.6856258912</v>
      </c>
      <c r="B452" s="4" t="s">
        <v>122</v>
      </c>
      <c r="C452" s="4" t="s">
        <v>340</v>
      </c>
      <c r="D452" s="4" t="s">
        <v>31</v>
      </c>
      <c r="E452" s="4" t="s">
        <v>131</v>
      </c>
      <c r="F452" s="4" t="s">
        <v>125</v>
      </c>
      <c r="G452" s="4" t="s">
        <v>127</v>
      </c>
      <c r="H452" s="4" t="s">
        <v>130</v>
      </c>
    </row>
    <row r="453">
      <c r="A453" s="64">
        <v>46235.85220947917</v>
      </c>
      <c r="B453" s="4" t="s">
        <v>122</v>
      </c>
      <c r="C453" s="4" t="s">
        <v>123</v>
      </c>
      <c r="D453" s="4" t="s">
        <v>31</v>
      </c>
      <c r="E453" s="4" t="s">
        <v>131</v>
      </c>
      <c r="F453" s="4" t="s">
        <v>125</v>
      </c>
      <c r="G453" s="4" t="s">
        <v>127</v>
      </c>
      <c r="H453" s="4" t="s">
        <v>130</v>
      </c>
    </row>
    <row r="454">
      <c r="A454" s="64">
        <v>46235.85221488426</v>
      </c>
      <c r="B454" s="4" t="s">
        <v>122</v>
      </c>
      <c r="C454" s="4" t="s">
        <v>340</v>
      </c>
      <c r="D454" s="4" t="s">
        <v>31</v>
      </c>
      <c r="E454" s="4" t="s">
        <v>131</v>
      </c>
      <c r="F454" s="4" t="s">
        <v>125</v>
      </c>
      <c r="G454" s="4" t="s">
        <v>127</v>
      </c>
      <c r="H454" s="4" t="s">
        <v>130</v>
      </c>
    </row>
    <row r="455">
      <c r="A455" s="64">
        <v>46236.01874215278</v>
      </c>
      <c r="B455" s="4" t="s">
        <v>122</v>
      </c>
      <c r="C455" s="4" t="s">
        <v>123</v>
      </c>
      <c r="D455" s="4" t="s">
        <v>31</v>
      </c>
      <c r="E455" s="4" t="s">
        <v>131</v>
      </c>
      <c r="F455" s="4" t="s">
        <v>125</v>
      </c>
      <c r="G455" s="4" t="s">
        <v>127</v>
      </c>
      <c r="H455" s="4" t="s">
        <v>130</v>
      </c>
    </row>
    <row r="456">
      <c r="A456" s="64">
        <v>46236.01874238426</v>
      </c>
      <c r="B456" s="4" t="s">
        <v>122</v>
      </c>
      <c r="C456" s="4" t="s">
        <v>340</v>
      </c>
      <c r="D456" s="4" t="s">
        <v>31</v>
      </c>
      <c r="E456" s="4" t="s">
        <v>131</v>
      </c>
      <c r="F456" s="4" t="s">
        <v>125</v>
      </c>
      <c r="G456" s="4" t="s">
        <v>127</v>
      </c>
      <c r="H456" s="4" t="s">
        <v>130</v>
      </c>
    </row>
    <row r="457">
      <c r="A457" s="64">
        <v>46236.18541763889</v>
      </c>
      <c r="B457" s="4" t="s">
        <v>122</v>
      </c>
      <c r="C457" s="4" t="s">
        <v>123</v>
      </c>
      <c r="D457" s="4" t="s">
        <v>31</v>
      </c>
      <c r="E457" s="4" t="s">
        <v>131</v>
      </c>
      <c r="F457" s="4" t="s">
        <v>125</v>
      </c>
      <c r="G457" s="4" t="s">
        <v>127</v>
      </c>
      <c r="H457" s="4" t="s">
        <v>130</v>
      </c>
    </row>
    <row r="458">
      <c r="A458" s="64">
        <v>46236.185417789355</v>
      </c>
      <c r="B458" s="4" t="s">
        <v>122</v>
      </c>
      <c r="C458" s="4" t="s">
        <v>340</v>
      </c>
      <c r="D458" s="4" t="s">
        <v>31</v>
      </c>
      <c r="E458" s="4" t="s">
        <v>131</v>
      </c>
      <c r="F458" s="4" t="s">
        <v>125</v>
      </c>
      <c r="G458" s="4" t="s">
        <v>127</v>
      </c>
      <c r="H458" s="4" t="s">
        <v>130</v>
      </c>
    </row>
    <row r="459">
      <c r="A459" s="64">
        <v>46236.3521524074</v>
      </c>
      <c r="B459" s="4" t="s">
        <v>122</v>
      </c>
      <c r="C459" s="4" t="s">
        <v>123</v>
      </c>
      <c r="D459" s="4" t="s">
        <v>31</v>
      </c>
      <c r="E459" s="4" t="s">
        <v>131</v>
      </c>
      <c r="F459" s="4" t="s">
        <v>125</v>
      </c>
      <c r="G459" s="4" t="s">
        <v>127</v>
      </c>
      <c r="H459" s="4" t="s">
        <v>130</v>
      </c>
    </row>
    <row r="460">
      <c r="A460" s="64">
        <v>46236.352153078704</v>
      </c>
      <c r="B460" s="4" t="s">
        <v>122</v>
      </c>
      <c r="C460" s="4" t="s">
        <v>340</v>
      </c>
      <c r="D460" s="4" t="s">
        <v>31</v>
      </c>
      <c r="E460" s="4" t="s">
        <v>131</v>
      </c>
      <c r="F460" s="4" t="s">
        <v>125</v>
      </c>
      <c r="G460" s="4" t="s">
        <v>127</v>
      </c>
      <c r="H460" s="4" t="s">
        <v>130</v>
      </c>
    </row>
    <row r="461">
      <c r="A461" s="64">
        <v>46236.51876423611</v>
      </c>
      <c r="B461" s="4" t="s">
        <v>122</v>
      </c>
      <c r="C461" s="4" t="s">
        <v>123</v>
      </c>
      <c r="D461" s="4" t="s">
        <v>31</v>
      </c>
      <c r="E461" s="4" t="s">
        <v>131</v>
      </c>
      <c r="F461" s="4" t="s">
        <v>125</v>
      </c>
      <c r="G461" s="4" t="s">
        <v>127</v>
      </c>
      <c r="H461" s="4" t="s">
        <v>130</v>
      </c>
    </row>
    <row r="462">
      <c r="A462" s="64">
        <v>46236.51876501157</v>
      </c>
      <c r="B462" s="4" t="s">
        <v>122</v>
      </c>
      <c r="C462" s="4" t="s">
        <v>340</v>
      </c>
      <c r="D462" s="4" t="s">
        <v>31</v>
      </c>
      <c r="E462" s="4" t="s">
        <v>131</v>
      </c>
      <c r="F462" s="4" t="s">
        <v>125</v>
      </c>
      <c r="G462" s="4" t="s">
        <v>127</v>
      </c>
      <c r="H462" s="4" t="s">
        <v>130</v>
      </c>
    </row>
    <row r="463">
      <c r="A463" s="64">
        <v>46236.68542346064</v>
      </c>
      <c r="B463" s="4" t="s">
        <v>122</v>
      </c>
      <c r="C463" s="4" t="s">
        <v>123</v>
      </c>
      <c r="D463" s="4" t="s">
        <v>31</v>
      </c>
      <c r="E463" s="4" t="s">
        <v>131</v>
      </c>
      <c r="F463" s="4" t="s">
        <v>125</v>
      </c>
      <c r="G463" s="4" t="s">
        <v>127</v>
      </c>
      <c r="H463" s="4" t="s">
        <v>130</v>
      </c>
    </row>
    <row r="464">
      <c r="A464" s="64">
        <v>46236.68542364583</v>
      </c>
      <c r="B464" s="4" t="s">
        <v>122</v>
      </c>
      <c r="C464" s="4" t="s">
        <v>340</v>
      </c>
      <c r="D464" s="4" t="s">
        <v>31</v>
      </c>
      <c r="E464" s="4" t="s">
        <v>131</v>
      </c>
      <c r="F464" s="4" t="s">
        <v>125</v>
      </c>
      <c r="G464" s="4" t="s">
        <v>127</v>
      </c>
      <c r="H464" s="4" t="s">
        <v>130</v>
      </c>
    </row>
    <row r="465">
      <c r="A465" s="64">
        <v>46236.8520946875</v>
      </c>
      <c r="B465" s="4" t="s">
        <v>122</v>
      </c>
      <c r="C465" s="4" t="s">
        <v>123</v>
      </c>
      <c r="D465" s="4" t="s">
        <v>31</v>
      </c>
      <c r="E465" s="4" t="s">
        <v>131</v>
      </c>
      <c r="F465" s="4" t="s">
        <v>125</v>
      </c>
      <c r="G465" s="4" t="s">
        <v>127</v>
      </c>
      <c r="H465" s="4" t="s">
        <v>130</v>
      </c>
    </row>
    <row r="466">
      <c r="A466" s="64">
        <v>46236.852094814814</v>
      </c>
      <c r="B466" s="4" t="s">
        <v>122</v>
      </c>
      <c r="C466" s="4" t="s">
        <v>340</v>
      </c>
      <c r="D466" s="4" t="s">
        <v>31</v>
      </c>
      <c r="E466" s="4" t="s">
        <v>131</v>
      </c>
      <c r="F466" s="4" t="s">
        <v>125</v>
      </c>
      <c r="G466" s="4" t="s">
        <v>127</v>
      </c>
      <c r="H466" s="4" t="s">
        <v>130</v>
      </c>
    </row>
    <row r="467">
      <c r="A467" s="64">
        <v>46237.01875101852</v>
      </c>
      <c r="B467" s="4" t="s">
        <v>122</v>
      </c>
      <c r="C467" s="4" t="s">
        <v>123</v>
      </c>
      <c r="D467" s="4" t="s">
        <v>31</v>
      </c>
      <c r="E467" s="4" t="s">
        <v>131</v>
      </c>
      <c r="F467" s="4" t="s">
        <v>125</v>
      </c>
      <c r="G467" s="4" t="s">
        <v>127</v>
      </c>
      <c r="H467" s="4" t="s">
        <v>130</v>
      </c>
    </row>
    <row r="468">
      <c r="A468" s="64">
        <v>46237.01875131944</v>
      </c>
      <c r="B468" s="4" t="s">
        <v>122</v>
      </c>
      <c r="C468" s="4" t="s">
        <v>340</v>
      </c>
      <c r="D468" s="4" t="s">
        <v>31</v>
      </c>
      <c r="E468" s="4" t="s">
        <v>131</v>
      </c>
      <c r="F468" s="4" t="s">
        <v>125</v>
      </c>
      <c r="G468" s="4" t="s">
        <v>127</v>
      </c>
      <c r="H468" s="4" t="s">
        <v>130</v>
      </c>
    </row>
    <row r="469">
      <c r="A469" s="64">
        <v>46237.18542736111</v>
      </c>
      <c r="B469" s="4" t="s">
        <v>122</v>
      </c>
      <c r="C469" s="4" t="s">
        <v>123</v>
      </c>
      <c r="D469" s="4" t="s">
        <v>31</v>
      </c>
      <c r="E469" s="4" t="s">
        <v>131</v>
      </c>
      <c r="F469" s="4" t="s">
        <v>125</v>
      </c>
      <c r="G469" s="4" t="s">
        <v>127</v>
      </c>
      <c r="H469" s="4" t="s">
        <v>130</v>
      </c>
    </row>
    <row r="470">
      <c r="A470" s="64">
        <v>46237.185427951394</v>
      </c>
      <c r="B470" s="4" t="s">
        <v>122</v>
      </c>
      <c r="C470" s="4" t="s">
        <v>340</v>
      </c>
      <c r="D470" s="4" t="s">
        <v>31</v>
      </c>
      <c r="E470" s="4" t="s">
        <v>131</v>
      </c>
      <c r="F470" s="4" t="s">
        <v>125</v>
      </c>
      <c r="G470" s="4" t="s">
        <v>127</v>
      </c>
      <c r="H470" s="4" t="s">
        <v>130</v>
      </c>
    </row>
    <row r="471">
      <c r="A471" s="64">
        <v>46237.35212306713</v>
      </c>
      <c r="B471" s="4" t="s">
        <v>122</v>
      </c>
      <c r="C471" s="4" t="s">
        <v>123</v>
      </c>
      <c r="D471" s="4" t="s">
        <v>31</v>
      </c>
      <c r="E471" s="4" t="s">
        <v>131</v>
      </c>
      <c r="F471" s="4" t="s">
        <v>125</v>
      </c>
      <c r="G471" s="4" t="s">
        <v>127</v>
      </c>
      <c r="H471" s="4" t="s">
        <v>130</v>
      </c>
    </row>
    <row r="472">
      <c r="A472" s="64">
        <v>46237.352123495366</v>
      </c>
      <c r="B472" s="4" t="s">
        <v>122</v>
      </c>
      <c r="C472" s="4" t="s">
        <v>340</v>
      </c>
      <c r="D472" s="4" t="s">
        <v>31</v>
      </c>
      <c r="E472" s="4" t="s">
        <v>131</v>
      </c>
      <c r="F472" s="4" t="s">
        <v>125</v>
      </c>
      <c r="G472" s="4" t="s">
        <v>127</v>
      </c>
      <c r="H472" s="4" t="s">
        <v>130</v>
      </c>
    </row>
    <row r="473">
      <c r="A473" s="64">
        <v>46237.51877311342</v>
      </c>
      <c r="B473" s="4" t="s">
        <v>122</v>
      </c>
      <c r="C473" s="4" t="s">
        <v>123</v>
      </c>
      <c r="D473" s="4" t="s">
        <v>31</v>
      </c>
      <c r="E473" s="4" t="s">
        <v>131</v>
      </c>
      <c r="F473" s="4" t="s">
        <v>125</v>
      </c>
      <c r="G473" s="4" t="s">
        <v>127</v>
      </c>
      <c r="H473" s="4" t="s">
        <v>130</v>
      </c>
    </row>
    <row r="474">
      <c r="A474" s="64">
        <v>46237.5187734375</v>
      </c>
      <c r="B474" s="4" t="s">
        <v>122</v>
      </c>
      <c r="C474" s="4" t="s">
        <v>340</v>
      </c>
      <c r="D474" s="4" t="s">
        <v>31</v>
      </c>
      <c r="E474" s="4" t="s">
        <v>131</v>
      </c>
      <c r="F474" s="4" t="s">
        <v>125</v>
      </c>
      <c r="G474" s="4" t="s">
        <v>127</v>
      </c>
      <c r="H474" s="4" t="s">
        <v>130</v>
      </c>
    </row>
    <row r="475">
      <c r="A475" s="62">
        <v>46237.62569865741</v>
      </c>
      <c r="B475" s="4" t="s">
        <v>207</v>
      </c>
      <c r="C475" s="4" t="s">
        <v>1102</v>
      </c>
      <c r="E475" s="64"/>
      <c r="F475" s="64"/>
      <c r="G475" s="4" t="s">
        <v>209</v>
      </c>
      <c r="H475" s="4" t="s">
        <v>33</v>
      </c>
    </row>
    <row r="476">
      <c r="A476" s="64">
        <v>46237.685458611115</v>
      </c>
      <c r="B476" s="4" t="s">
        <v>122</v>
      </c>
      <c r="C476" s="4" t="s">
        <v>1107</v>
      </c>
      <c r="D476" s="4" t="s">
        <v>46</v>
      </c>
      <c r="E476" s="64"/>
      <c r="F476" s="64">
        <v>46162.0</v>
      </c>
      <c r="G476" s="4" t="s">
        <v>136</v>
      </c>
      <c r="H476" s="4" t="s">
        <v>202</v>
      </c>
    </row>
    <row r="477">
      <c r="A477" s="64">
        <v>46237.68546226852</v>
      </c>
      <c r="B477" s="4" t="s">
        <v>122</v>
      </c>
      <c r="C477" s="4" t="s">
        <v>123</v>
      </c>
      <c r="D477" s="4" t="s">
        <v>31</v>
      </c>
      <c r="E477" s="4" t="s">
        <v>131</v>
      </c>
      <c r="F477" s="4" t="s">
        <v>125</v>
      </c>
      <c r="G477" s="4" t="s">
        <v>127</v>
      </c>
      <c r="H477" s="4" t="s">
        <v>130</v>
      </c>
    </row>
    <row r="478">
      <c r="A478" s="64">
        <v>46237.68546525463</v>
      </c>
      <c r="B478" s="4" t="s">
        <v>122</v>
      </c>
      <c r="C478" s="4" t="s">
        <v>340</v>
      </c>
      <c r="D478" s="4" t="s">
        <v>31</v>
      </c>
      <c r="E478" s="4" t="s">
        <v>131</v>
      </c>
      <c r="F478" s="4" t="s">
        <v>125</v>
      </c>
      <c r="G478" s="4" t="s">
        <v>127</v>
      </c>
      <c r="H478" s="4" t="s">
        <v>130</v>
      </c>
    </row>
    <row r="479">
      <c r="A479" s="64">
        <v>46237.85208459491</v>
      </c>
      <c r="B479" s="4" t="s">
        <v>122</v>
      </c>
      <c r="C479" s="4" t="s">
        <v>123</v>
      </c>
      <c r="D479" s="4" t="s">
        <v>31</v>
      </c>
      <c r="E479" s="4" t="s">
        <v>131</v>
      </c>
      <c r="F479" s="4" t="s">
        <v>125</v>
      </c>
      <c r="G479" s="4" t="s">
        <v>127</v>
      </c>
      <c r="H479" s="4" t="s">
        <v>130</v>
      </c>
    </row>
    <row r="480">
      <c r="A480" s="64">
        <v>46237.85208546296</v>
      </c>
      <c r="B480" s="4" t="s">
        <v>122</v>
      </c>
      <c r="C480" s="4" t="s">
        <v>340</v>
      </c>
      <c r="D480" s="4" t="s">
        <v>31</v>
      </c>
      <c r="E480" s="4" t="s">
        <v>131</v>
      </c>
      <c r="F480" s="4" t="s">
        <v>125</v>
      </c>
      <c r="G480" s="4" t="s">
        <v>127</v>
      </c>
      <c r="H480" s="4" t="s">
        <v>130</v>
      </c>
    </row>
    <row r="481">
      <c r="A481" s="64">
        <v>46238.01877650463</v>
      </c>
      <c r="B481" s="4" t="s">
        <v>122</v>
      </c>
      <c r="C481" s="4" t="s">
        <v>123</v>
      </c>
      <c r="D481" s="4" t="s">
        <v>31</v>
      </c>
      <c r="E481" s="4" t="s">
        <v>131</v>
      </c>
      <c r="F481" s="4" t="s">
        <v>125</v>
      </c>
      <c r="G481" s="4" t="s">
        <v>127</v>
      </c>
      <c r="H481" s="4" t="s">
        <v>130</v>
      </c>
    </row>
    <row r="482">
      <c r="A482" s="64">
        <v>46238.018776944446</v>
      </c>
      <c r="B482" s="4" t="s">
        <v>122</v>
      </c>
      <c r="C482" s="4" t="s">
        <v>340</v>
      </c>
      <c r="D482" s="4" t="s">
        <v>31</v>
      </c>
      <c r="E482" s="4" t="s">
        <v>131</v>
      </c>
      <c r="F482" s="4" t="s">
        <v>125</v>
      </c>
      <c r="G482" s="4" t="s">
        <v>127</v>
      </c>
      <c r="H482" s="4" t="s">
        <v>130</v>
      </c>
    </row>
    <row r="483">
      <c r="A483" s="64">
        <v>46238.18542226852</v>
      </c>
      <c r="B483" s="4" t="s">
        <v>122</v>
      </c>
      <c r="C483" s="4" t="s">
        <v>123</v>
      </c>
      <c r="D483" s="4" t="s">
        <v>31</v>
      </c>
      <c r="E483" s="4" t="s">
        <v>131</v>
      </c>
      <c r="F483" s="4" t="s">
        <v>125</v>
      </c>
      <c r="G483" s="4" t="s">
        <v>127</v>
      </c>
      <c r="H483" s="4" t="s">
        <v>130</v>
      </c>
    </row>
    <row r="484">
      <c r="A484" s="64">
        <v>46238.18542238426</v>
      </c>
      <c r="B484" s="4" t="s">
        <v>122</v>
      </c>
      <c r="C484" s="4" t="s">
        <v>340</v>
      </c>
      <c r="D484" s="4" t="s">
        <v>31</v>
      </c>
      <c r="E484" s="4" t="s">
        <v>131</v>
      </c>
      <c r="F484" s="4" t="s">
        <v>125</v>
      </c>
      <c r="G484" s="4" t="s">
        <v>127</v>
      </c>
      <c r="H484" s="4" t="s">
        <v>130</v>
      </c>
    </row>
    <row r="485">
      <c r="A485" s="64">
        <v>46238.3521522338</v>
      </c>
      <c r="B485" s="4" t="s">
        <v>122</v>
      </c>
      <c r="C485" s="4" t="s">
        <v>123</v>
      </c>
      <c r="D485" s="4" t="s">
        <v>31</v>
      </c>
      <c r="E485" s="4" t="s">
        <v>131</v>
      </c>
      <c r="F485" s="4" t="s">
        <v>125</v>
      </c>
      <c r="G485" s="4" t="s">
        <v>127</v>
      </c>
      <c r="H485" s="4" t="s">
        <v>130</v>
      </c>
    </row>
    <row r="486">
      <c r="A486" s="64">
        <v>46238.35215348379</v>
      </c>
      <c r="B486" s="4" t="s">
        <v>122</v>
      </c>
      <c r="C486" s="4" t="s">
        <v>340</v>
      </c>
      <c r="D486" s="4" t="s">
        <v>31</v>
      </c>
      <c r="E486" s="4" t="s">
        <v>131</v>
      </c>
      <c r="F486" s="4" t="s">
        <v>125</v>
      </c>
      <c r="G486" s="4" t="s">
        <v>127</v>
      </c>
      <c r="H486" s="4" t="s">
        <v>130</v>
      </c>
    </row>
    <row r="487">
      <c r="A487" s="64">
        <v>46238.51877564815</v>
      </c>
      <c r="B487" s="4" t="s">
        <v>122</v>
      </c>
      <c r="C487" s="4" t="s">
        <v>123</v>
      </c>
      <c r="D487" s="4" t="s">
        <v>31</v>
      </c>
      <c r="E487" s="4" t="s">
        <v>131</v>
      </c>
      <c r="F487" s="4" t="s">
        <v>125</v>
      </c>
      <c r="G487" s="4" t="s">
        <v>127</v>
      </c>
      <c r="H487" s="4" t="s">
        <v>130</v>
      </c>
    </row>
    <row r="488">
      <c r="A488" s="64">
        <v>46238.51877604167</v>
      </c>
      <c r="B488" s="4" t="s">
        <v>122</v>
      </c>
      <c r="C488" s="4" t="s">
        <v>340</v>
      </c>
      <c r="D488" s="4" t="s">
        <v>31</v>
      </c>
      <c r="E488" s="4" t="s">
        <v>131</v>
      </c>
      <c r="F488" s="4" t="s">
        <v>125</v>
      </c>
      <c r="G488" s="4" t="s">
        <v>127</v>
      </c>
      <c r="H488" s="4" t="s">
        <v>130</v>
      </c>
    </row>
    <row r="489">
      <c r="A489" s="64">
        <v>46238.68544459491</v>
      </c>
      <c r="B489" s="4" t="s">
        <v>122</v>
      </c>
      <c r="C489" s="4" t="s">
        <v>123</v>
      </c>
      <c r="D489" s="4" t="s">
        <v>31</v>
      </c>
      <c r="E489" s="4" t="s">
        <v>131</v>
      </c>
      <c r="F489" s="4" t="s">
        <v>125</v>
      </c>
      <c r="G489" s="4" t="s">
        <v>127</v>
      </c>
      <c r="H489" s="4" t="s">
        <v>130</v>
      </c>
    </row>
    <row r="490">
      <c r="A490" s="64">
        <v>46238.68544515046</v>
      </c>
      <c r="B490" s="4" t="s">
        <v>122</v>
      </c>
      <c r="C490" s="4" t="s">
        <v>340</v>
      </c>
      <c r="D490" s="4" t="s">
        <v>31</v>
      </c>
      <c r="E490" s="4" t="s">
        <v>131</v>
      </c>
      <c r="F490" s="4" t="s">
        <v>125</v>
      </c>
      <c r="G490" s="4" t="s">
        <v>127</v>
      </c>
      <c r="H490" s="4" t="s">
        <v>130</v>
      </c>
    </row>
    <row r="491">
      <c r="A491" s="64">
        <v>46238.68544526621</v>
      </c>
      <c r="B491" s="4" t="s">
        <v>122</v>
      </c>
      <c r="C491" s="4" t="s">
        <v>1141</v>
      </c>
      <c r="D491" s="4" t="s">
        <v>46</v>
      </c>
      <c r="F491" s="64">
        <v>46237.0</v>
      </c>
      <c r="G491" s="4" t="s">
        <v>136</v>
      </c>
      <c r="H491" s="4" t="s">
        <v>202</v>
      </c>
    </row>
    <row r="492">
      <c r="A492" s="64">
        <v>46238.852087465275</v>
      </c>
      <c r="B492" s="4" t="s">
        <v>122</v>
      </c>
      <c r="C492" s="4" t="s">
        <v>123</v>
      </c>
      <c r="D492" s="4" t="s">
        <v>31</v>
      </c>
      <c r="E492" s="4" t="s">
        <v>131</v>
      </c>
      <c r="F492" s="4" t="s">
        <v>125</v>
      </c>
      <c r="G492" s="4" t="s">
        <v>127</v>
      </c>
      <c r="H492" s="4" t="s">
        <v>130</v>
      </c>
    </row>
    <row r="493">
      <c r="A493" s="64">
        <v>46238.85208880787</v>
      </c>
      <c r="B493" s="4" t="s">
        <v>122</v>
      </c>
      <c r="C493" s="4" t="s">
        <v>340</v>
      </c>
      <c r="D493" s="4" t="s">
        <v>31</v>
      </c>
      <c r="E493" s="4" t="s">
        <v>131</v>
      </c>
      <c r="F493" s="4" t="s">
        <v>125</v>
      </c>
      <c r="G493" s="4" t="s">
        <v>127</v>
      </c>
      <c r="H493" s="4" t="s">
        <v>130</v>
      </c>
    </row>
    <row r="494">
      <c r="A494" s="64">
        <v>46239.018770891205</v>
      </c>
      <c r="B494" s="4" t="s">
        <v>122</v>
      </c>
      <c r="C494" s="4" t="s">
        <v>123</v>
      </c>
      <c r="D494" s="4" t="s">
        <v>31</v>
      </c>
      <c r="E494" s="4" t="s">
        <v>131</v>
      </c>
      <c r="F494" s="4" t="s">
        <v>125</v>
      </c>
      <c r="G494" s="4" t="s">
        <v>127</v>
      </c>
      <c r="H494" s="4" t="s">
        <v>130</v>
      </c>
    </row>
    <row r="495">
      <c r="A495" s="64">
        <v>46239.01877112269</v>
      </c>
      <c r="B495" s="4" t="s">
        <v>122</v>
      </c>
      <c r="C495" s="4" t="s">
        <v>340</v>
      </c>
      <c r="D495" s="4" t="s">
        <v>31</v>
      </c>
      <c r="E495" s="4" t="s">
        <v>131</v>
      </c>
      <c r="F495" s="4" t="s">
        <v>125</v>
      </c>
      <c r="G495" s="4" t="s">
        <v>127</v>
      </c>
      <c r="H495" s="4" t="s">
        <v>130</v>
      </c>
    </row>
    <row r="496">
      <c r="A496" s="64">
        <v>46239.185433391205</v>
      </c>
      <c r="B496" s="4" t="s">
        <v>122</v>
      </c>
      <c r="C496" s="4" t="s">
        <v>123</v>
      </c>
      <c r="D496" s="4" t="s">
        <v>31</v>
      </c>
      <c r="E496" s="4" t="s">
        <v>131</v>
      </c>
      <c r="F496" s="4" t="s">
        <v>125</v>
      </c>
      <c r="G496" s="4" t="s">
        <v>127</v>
      </c>
      <c r="H496" s="4" t="s">
        <v>130</v>
      </c>
    </row>
    <row r="497">
      <c r="A497" s="64">
        <v>46239.18543384259</v>
      </c>
      <c r="B497" s="4" t="s">
        <v>122</v>
      </c>
      <c r="C497" s="4" t="s">
        <v>340</v>
      </c>
      <c r="D497" s="4" t="s">
        <v>31</v>
      </c>
      <c r="E497" s="4" t="s">
        <v>131</v>
      </c>
      <c r="F497" s="4" t="s">
        <v>125</v>
      </c>
      <c r="G497" s="4" t="s">
        <v>127</v>
      </c>
      <c r="H497" s="4" t="s">
        <v>130</v>
      </c>
    </row>
    <row r="498">
      <c r="A498" s="64">
        <v>46239.35212357639</v>
      </c>
      <c r="B498" s="4" t="s">
        <v>122</v>
      </c>
      <c r="C498" s="4" t="s">
        <v>123</v>
      </c>
      <c r="D498" s="4" t="s">
        <v>31</v>
      </c>
      <c r="E498" s="4" t="s">
        <v>131</v>
      </c>
      <c r="F498" s="4" t="s">
        <v>125</v>
      </c>
      <c r="G498" s="4" t="s">
        <v>127</v>
      </c>
      <c r="H498" s="4" t="s">
        <v>130</v>
      </c>
    </row>
    <row r="499">
      <c r="A499" s="64">
        <v>46239.3521237963</v>
      </c>
      <c r="B499" s="4" t="s">
        <v>122</v>
      </c>
      <c r="C499" s="4" t="s">
        <v>340</v>
      </c>
      <c r="D499" s="4" t="s">
        <v>31</v>
      </c>
      <c r="E499" s="4" t="s">
        <v>131</v>
      </c>
      <c r="F499" s="4" t="s">
        <v>125</v>
      </c>
      <c r="G499" s="4" t="s">
        <v>127</v>
      </c>
      <c r="H499" s="4" t="s">
        <v>130</v>
      </c>
    </row>
    <row r="500">
      <c r="A500" s="62">
        <v>46239.42477104167</v>
      </c>
      <c r="B500" s="4" t="s">
        <v>324</v>
      </c>
      <c r="C500" s="4" t="s">
        <v>1168</v>
      </c>
      <c r="E500" s="64"/>
      <c r="F500" s="64"/>
      <c r="G500" s="4" t="s">
        <v>326</v>
      </c>
      <c r="H500" s="4" t="s">
        <v>328</v>
      </c>
    </row>
    <row r="501">
      <c r="A501" s="64">
        <v>46239.51881327546</v>
      </c>
      <c r="B501" s="4" t="s">
        <v>122</v>
      </c>
      <c r="C501" s="4" t="s">
        <v>123</v>
      </c>
      <c r="D501" s="4" t="s">
        <v>31</v>
      </c>
      <c r="E501" s="4" t="s">
        <v>131</v>
      </c>
      <c r="F501" s="4" t="s">
        <v>125</v>
      </c>
      <c r="G501" s="4" t="s">
        <v>127</v>
      </c>
      <c r="H501" s="4" t="s">
        <v>130</v>
      </c>
    </row>
    <row r="502">
      <c r="A502" s="64">
        <v>46239.51881584491</v>
      </c>
      <c r="B502" s="4" t="s">
        <v>122</v>
      </c>
      <c r="C502" s="4" t="s">
        <v>340</v>
      </c>
      <c r="D502" s="4" t="s">
        <v>31</v>
      </c>
      <c r="E502" s="4" t="s">
        <v>131</v>
      </c>
      <c r="F502" s="4" t="s">
        <v>125</v>
      </c>
      <c r="G502" s="4" t="s">
        <v>127</v>
      </c>
      <c r="H502" s="4" t="s">
        <v>130</v>
      </c>
    </row>
    <row r="503">
      <c r="A503" s="64">
        <v>46239.68542836806</v>
      </c>
      <c r="B503" s="4" t="s">
        <v>122</v>
      </c>
      <c r="C503" s="4" t="s">
        <v>123</v>
      </c>
      <c r="D503" s="4" t="s">
        <v>31</v>
      </c>
      <c r="E503" s="4" t="s">
        <v>131</v>
      </c>
      <c r="F503" s="4" t="s">
        <v>125</v>
      </c>
      <c r="G503" s="4" t="s">
        <v>127</v>
      </c>
      <c r="H503" s="4" t="s">
        <v>130</v>
      </c>
    </row>
    <row r="504">
      <c r="A504" s="64">
        <v>46239.68542850694</v>
      </c>
      <c r="B504" s="4" t="s">
        <v>122</v>
      </c>
      <c r="C504" s="4" t="s">
        <v>340</v>
      </c>
      <c r="D504" s="4" t="s">
        <v>31</v>
      </c>
      <c r="E504" s="4" t="s">
        <v>131</v>
      </c>
      <c r="F504" s="4" t="s">
        <v>125</v>
      </c>
      <c r="G504" s="4" t="s">
        <v>127</v>
      </c>
      <c r="H504" s="4" t="s">
        <v>130</v>
      </c>
    </row>
    <row r="505">
      <c r="A505" s="64">
        <v>46239.840495682874</v>
      </c>
      <c r="B505" s="4" t="s">
        <v>133</v>
      </c>
      <c r="C505" s="4" t="s">
        <v>140</v>
      </c>
      <c r="D505" s="4" t="s">
        <v>52</v>
      </c>
      <c r="E505" s="64"/>
      <c r="F505" s="64">
        <v>46239.0</v>
      </c>
      <c r="G505" s="4" t="s">
        <v>136</v>
      </c>
      <c r="H505" s="4" t="s">
        <v>137</v>
      </c>
    </row>
    <row r="506">
      <c r="A506" s="64">
        <v>46239.85210899306</v>
      </c>
      <c r="B506" s="4" t="s">
        <v>122</v>
      </c>
      <c r="C506" s="4" t="s">
        <v>123</v>
      </c>
      <c r="D506" s="4" t="s">
        <v>31</v>
      </c>
      <c r="E506" s="4" t="s">
        <v>131</v>
      </c>
      <c r="F506" s="4" t="s">
        <v>125</v>
      </c>
      <c r="G506" s="4" t="s">
        <v>127</v>
      </c>
      <c r="H506" s="4" t="s">
        <v>130</v>
      </c>
    </row>
    <row r="507">
      <c r="A507" s="64">
        <v>46239.85210960648</v>
      </c>
      <c r="B507" s="4" t="s">
        <v>122</v>
      </c>
      <c r="C507" s="4" t="s">
        <v>340</v>
      </c>
      <c r="D507" s="4" t="s">
        <v>31</v>
      </c>
      <c r="E507" s="4" t="s">
        <v>131</v>
      </c>
      <c r="F507" s="4" t="s">
        <v>125</v>
      </c>
      <c r="G507" s="4" t="s">
        <v>127</v>
      </c>
      <c r="H507" s="4" t="s">
        <v>130</v>
      </c>
    </row>
    <row r="508">
      <c r="A508" s="64">
        <v>46240.01877962963</v>
      </c>
      <c r="B508" s="4" t="s">
        <v>122</v>
      </c>
      <c r="C508" s="4" t="s">
        <v>123</v>
      </c>
      <c r="D508" s="4" t="s">
        <v>31</v>
      </c>
      <c r="E508" s="4" t="s">
        <v>131</v>
      </c>
      <c r="F508" s="4" t="s">
        <v>125</v>
      </c>
      <c r="G508" s="4" t="s">
        <v>127</v>
      </c>
      <c r="H508" s="4" t="s">
        <v>130</v>
      </c>
    </row>
    <row r="509">
      <c r="A509" s="64">
        <v>46240.018782071755</v>
      </c>
      <c r="B509" s="4" t="s">
        <v>122</v>
      </c>
      <c r="C509" s="4" t="s">
        <v>340</v>
      </c>
      <c r="D509" s="4" t="s">
        <v>31</v>
      </c>
      <c r="E509" s="4" t="s">
        <v>131</v>
      </c>
      <c r="F509" s="4" t="s">
        <v>125</v>
      </c>
      <c r="G509" s="4" t="s">
        <v>127</v>
      </c>
      <c r="H509" s="4" t="s">
        <v>130</v>
      </c>
    </row>
    <row r="510">
      <c r="A510" s="64">
        <v>46240.18551747686</v>
      </c>
      <c r="B510" s="4" t="s">
        <v>122</v>
      </c>
      <c r="C510" s="4" t="s">
        <v>123</v>
      </c>
      <c r="D510" s="4" t="s">
        <v>31</v>
      </c>
      <c r="E510" s="4" t="s">
        <v>131</v>
      </c>
      <c r="F510" s="4" t="s">
        <v>125</v>
      </c>
      <c r="G510" s="4" t="s">
        <v>127</v>
      </c>
      <c r="H510" s="4" t="s">
        <v>130</v>
      </c>
    </row>
    <row r="511">
      <c r="A511" s="64">
        <v>46240.18551899305</v>
      </c>
      <c r="B511" s="4" t="s">
        <v>122</v>
      </c>
      <c r="C511" s="4" t="s">
        <v>340</v>
      </c>
      <c r="D511" s="4" t="s">
        <v>31</v>
      </c>
      <c r="E511" s="4" t="s">
        <v>131</v>
      </c>
      <c r="F511" s="4" t="s">
        <v>125</v>
      </c>
      <c r="G511" s="4" t="s">
        <v>127</v>
      </c>
      <c r="H511" s="4" t="s">
        <v>130</v>
      </c>
    </row>
    <row r="512">
      <c r="A512" s="64">
        <v>46240.35215902778</v>
      </c>
      <c r="B512" s="4" t="s">
        <v>122</v>
      </c>
      <c r="C512" s="4" t="s">
        <v>123</v>
      </c>
      <c r="D512" s="4" t="s">
        <v>31</v>
      </c>
      <c r="E512" s="4" t="s">
        <v>131</v>
      </c>
      <c r="F512" s="4" t="s">
        <v>125</v>
      </c>
      <c r="G512" s="4" t="s">
        <v>127</v>
      </c>
      <c r="H512" s="4" t="s">
        <v>130</v>
      </c>
    </row>
    <row r="513">
      <c r="A513" s="64">
        <v>46240.352163668984</v>
      </c>
      <c r="B513" s="4" t="s">
        <v>122</v>
      </c>
      <c r="C513" s="4" t="s">
        <v>340</v>
      </c>
      <c r="D513" s="4" t="s">
        <v>31</v>
      </c>
      <c r="E513" s="4" t="s">
        <v>131</v>
      </c>
      <c r="F513" s="4" t="s">
        <v>125</v>
      </c>
      <c r="G513" s="4" t="s">
        <v>127</v>
      </c>
      <c r="H513" s="4" t="s">
        <v>130</v>
      </c>
    </row>
    <row r="514">
      <c r="A514" s="62">
        <v>46240.5167990162</v>
      </c>
      <c r="B514" s="4" t="s">
        <v>324</v>
      </c>
      <c r="C514" s="4" t="s">
        <v>1200</v>
      </c>
      <c r="F514" s="64"/>
      <c r="G514" s="4" t="s">
        <v>326</v>
      </c>
      <c r="H514" s="4" t="s">
        <v>328</v>
      </c>
    </row>
    <row r="515">
      <c r="A515" s="64">
        <v>46240.518794097225</v>
      </c>
      <c r="B515" s="4" t="s">
        <v>122</v>
      </c>
      <c r="C515" s="4" t="s">
        <v>123</v>
      </c>
      <c r="D515" s="4" t="s">
        <v>31</v>
      </c>
      <c r="E515" s="4" t="s">
        <v>131</v>
      </c>
      <c r="F515" s="4" t="s">
        <v>125</v>
      </c>
      <c r="G515" s="4" t="s">
        <v>127</v>
      </c>
      <c r="H515" s="4" t="s">
        <v>130</v>
      </c>
    </row>
    <row r="516">
      <c r="A516" s="64">
        <v>46240.51879436342</v>
      </c>
      <c r="B516" s="4" t="s">
        <v>122</v>
      </c>
      <c r="C516" s="4" t="s">
        <v>340</v>
      </c>
      <c r="D516" s="4" t="s">
        <v>31</v>
      </c>
      <c r="E516" s="4" t="s">
        <v>131</v>
      </c>
      <c r="F516" s="4" t="s">
        <v>125</v>
      </c>
      <c r="G516" s="4" t="s">
        <v>127</v>
      </c>
      <c r="H516" s="4" t="s">
        <v>130</v>
      </c>
    </row>
    <row r="517">
      <c r="A517" s="64">
        <v>46240.68541042824</v>
      </c>
      <c r="B517" s="4" t="s">
        <v>122</v>
      </c>
      <c r="C517" s="4" t="s">
        <v>123</v>
      </c>
      <c r="D517" s="4" t="s">
        <v>31</v>
      </c>
      <c r="E517" s="4" t="s">
        <v>131</v>
      </c>
      <c r="F517" s="4" t="s">
        <v>125</v>
      </c>
      <c r="G517" s="4" t="s">
        <v>127</v>
      </c>
      <c r="H517" s="4" t="s">
        <v>130</v>
      </c>
    </row>
    <row r="518">
      <c r="A518" s="64">
        <v>46240.68541060185</v>
      </c>
      <c r="B518" s="4" t="s">
        <v>122</v>
      </c>
      <c r="C518" s="4" t="s">
        <v>340</v>
      </c>
      <c r="D518" s="4" t="s">
        <v>31</v>
      </c>
      <c r="E518" s="4" t="s">
        <v>131</v>
      </c>
      <c r="F518" s="4" t="s">
        <v>125</v>
      </c>
      <c r="G518" s="4" t="s">
        <v>127</v>
      </c>
      <c r="H518" s="4" t="s">
        <v>130</v>
      </c>
    </row>
    <row r="519">
      <c r="A519" s="64">
        <v>46240.85213186343</v>
      </c>
      <c r="B519" s="4" t="s">
        <v>122</v>
      </c>
      <c r="C519" s="4" t="s">
        <v>123</v>
      </c>
      <c r="D519" s="4" t="s">
        <v>31</v>
      </c>
      <c r="E519" s="4" t="s">
        <v>131</v>
      </c>
      <c r="F519" s="4" t="s">
        <v>125</v>
      </c>
      <c r="G519" s="4" t="s">
        <v>127</v>
      </c>
      <c r="H519" s="4" t="s">
        <v>130</v>
      </c>
    </row>
    <row r="520">
      <c r="A520" s="64">
        <v>46240.85213327546</v>
      </c>
      <c r="B520" s="4" t="s">
        <v>122</v>
      </c>
      <c r="C520" s="4" t="s">
        <v>340</v>
      </c>
      <c r="D520" s="4" t="s">
        <v>31</v>
      </c>
      <c r="E520" s="4" t="s">
        <v>131</v>
      </c>
      <c r="F520" s="4" t="s">
        <v>125</v>
      </c>
      <c r="G520" s="4" t="s">
        <v>127</v>
      </c>
      <c r="H520" s="4" t="s">
        <v>130</v>
      </c>
    </row>
    <row r="521">
      <c r="A521" s="64">
        <v>46241.01876208333</v>
      </c>
      <c r="B521" s="4" t="s">
        <v>122</v>
      </c>
      <c r="C521" s="4" t="s">
        <v>123</v>
      </c>
      <c r="D521" s="4" t="s">
        <v>31</v>
      </c>
      <c r="E521" s="4" t="s">
        <v>131</v>
      </c>
      <c r="F521" s="4" t="s">
        <v>125</v>
      </c>
      <c r="G521" s="4" t="s">
        <v>127</v>
      </c>
      <c r="H521" s="4" t="s">
        <v>130</v>
      </c>
    </row>
    <row r="522">
      <c r="A522" s="62">
        <v>46241.01876226852</v>
      </c>
      <c r="B522" s="4" t="s">
        <v>122</v>
      </c>
      <c r="C522" s="4" t="s">
        <v>340</v>
      </c>
      <c r="D522" s="4" t="s">
        <v>31</v>
      </c>
      <c r="E522" s="4" t="s">
        <v>131</v>
      </c>
      <c r="F522" s="4" t="s">
        <v>125</v>
      </c>
      <c r="G522" s="4" t="s">
        <v>127</v>
      </c>
      <c r="H522" s="4" t="s">
        <v>130</v>
      </c>
    </row>
    <row r="523">
      <c r="A523" s="62">
        <v>46241.186068020834</v>
      </c>
      <c r="B523" s="4" t="s">
        <v>122</v>
      </c>
      <c r="C523" s="4" t="s">
        <v>123</v>
      </c>
      <c r="D523" s="4" t="s">
        <v>31</v>
      </c>
      <c r="E523" s="4" t="s">
        <v>131</v>
      </c>
      <c r="F523" s="4" t="s">
        <v>125</v>
      </c>
      <c r="G523" s="4" t="s">
        <v>127</v>
      </c>
      <c r="H523" s="4" t="s">
        <v>130</v>
      </c>
    </row>
    <row r="524">
      <c r="A524" s="62">
        <v>46241.186086747686</v>
      </c>
      <c r="B524" s="4" t="s">
        <v>122</v>
      </c>
      <c r="C524" s="4" t="s">
        <v>340</v>
      </c>
      <c r="D524" s="4" t="s">
        <v>31</v>
      </c>
      <c r="E524" s="4" t="s">
        <v>131</v>
      </c>
      <c r="F524" s="4" t="s">
        <v>125</v>
      </c>
      <c r="G524" s="4" t="s">
        <v>127</v>
      </c>
      <c r="H524" s="4" t="s">
        <v>130</v>
      </c>
    </row>
    <row r="525">
      <c r="A525" s="62">
        <v>46241.35212246528</v>
      </c>
      <c r="B525" s="4" t="s">
        <v>122</v>
      </c>
      <c r="C525" s="4" t="s">
        <v>123</v>
      </c>
      <c r="D525" s="4" t="s">
        <v>31</v>
      </c>
      <c r="E525" s="4" t="s">
        <v>131</v>
      </c>
      <c r="F525" s="4" t="s">
        <v>125</v>
      </c>
      <c r="G525" s="4" t="s">
        <v>127</v>
      </c>
      <c r="H525" s="4" t="s">
        <v>130</v>
      </c>
    </row>
    <row r="526">
      <c r="A526" s="62">
        <v>46241.35212293982</v>
      </c>
      <c r="B526" s="4" t="s">
        <v>122</v>
      </c>
      <c r="C526" s="4" t="s">
        <v>340</v>
      </c>
      <c r="D526" s="4" t="s">
        <v>31</v>
      </c>
      <c r="E526" s="4" t="s">
        <v>131</v>
      </c>
      <c r="F526" s="4" t="s">
        <v>125</v>
      </c>
      <c r="G526" s="4" t="s">
        <v>127</v>
      </c>
      <c r="H526" s="4" t="s">
        <v>130</v>
      </c>
    </row>
    <row r="527">
      <c r="A527" s="64">
        <v>46241.51881729167</v>
      </c>
      <c r="B527" s="4" t="s">
        <v>122</v>
      </c>
      <c r="C527" s="4" t="s">
        <v>123</v>
      </c>
      <c r="D527" s="4" t="s">
        <v>31</v>
      </c>
      <c r="E527" s="4" t="s">
        <v>131</v>
      </c>
      <c r="F527" s="4" t="s">
        <v>125</v>
      </c>
      <c r="G527" s="4" t="s">
        <v>127</v>
      </c>
      <c r="H527" s="4" t="s">
        <v>130</v>
      </c>
    </row>
    <row r="528">
      <c r="A528" s="64">
        <v>46241.518817557866</v>
      </c>
      <c r="B528" s="4" t="s">
        <v>122</v>
      </c>
      <c r="C528" s="4" t="s">
        <v>340</v>
      </c>
      <c r="D528" s="4" t="s">
        <v>31</v>
      </c>
      <c r="E528" s="4" t="s">
        <v>131</v>
      </c>
      <c r="F528" s="4" t="s">
        <v>125</v>
      </c>
      <c r="G528" s="4" t="s">
        <v>127</v>
      </c>
      <c r="H528" s="4" t="s">
        <v>130</v>
      </c>
    </row>
    <row r="529">
      <c r="A529" s="64">
        <v>46241.518818310185</v>
      </c>
      <c r="B529" s="4" t="s">
        <v>122</v>
      </c>
      <c r="C529" s="4" t="s">
        <v>632</v>
      </c>
      <c r="D529" s="4" t="s">
        <v>31</v>
      </c>
      <c r="E529" s="4" t="s">
        <v>124</v>
      </c>
      <c r="F529" s="4" t="s">
        <v>125</v>
      </c>
      <c r="G529" s="4" t="s">
        <v>127</v>
      </c>
      <c r="H529" s="4" t="s">
        <v>130</v>
      </c>
    </row>
    <row r="530">
      <c r="A530" s="64">
        <v>46241.51881840278</v>
      </c>
      <c r="B530" s="4" t="s">
        <v>122</v>
      </c>
      <c r="C530" s="4" t="s">
        <v>1238</v>
      </c>
      <c r="D530" s="4" t="s">
        <v>46</v>
      </c>
      <c r="E530" s="64"/>
      <c r="F530" s="64">
        <v>46237.0</v>
      </c>
      <c r="G530" s="4" t="s">
        <v>136</v>
      </c>
      <c r="H530" s="4" t="s">
        <v>202</v>
      </c>
    </row>
    <row r="531">
      <c r="A531" s="62">
        <v>46241.563457118056</v>
      </c>
      <c r="B531" s="4" t="s">
        <v>207</v>
      </c>
      <c r="C531" s="4" t="s">
        <v>1241</v>
      </c>
      <c r="E531" s="64"/>
      <c r="F531" s="64"/>
      <c r="G531" s="4" t="s">
        <v>502</v>
      </c>
      <c r="H531" s="4" t="s">
        <v>33</v>
      </c>
    </row>
    <row r="532">
      <c r="A532" s="62">
        <v>46241.56346996527</v>
      </c>
      <c r="B532" s="4" t="s">
        <v>207</v>
      </c>
      <c r="C532" s="4" t="s">
        <v>1243</v>
      </c>
      <c r="E532" s="64"/>
      <c r="F532" s="64"/>
      <c r="G532" s="4" t="s">
        <v>209</v>
      </c>
      <c r="H532" s="4" t="s">
        <v>33</v>
      </c>
    </row>
    <row r="533">
      <c r="A533" s="62">
        <v>46241.56398170139</v>
      </c>
      <c r="B533" s="4" t="s">
        <v>207</v>
      </c>
      <c r="C533" s="4" t="s">
        <v>1241</v>
      </c>
      <c r="E533" s="64"/>
      <c r="F533" s="64"/>
      <c r="G533" s="4" t="s">
        <v>502</v>
      </c>
      <c r="H533" s="4" t="s">
        <v>33</v>
      </c>
    </row>
    <row r="534">
      <c r="A534" s="62">
        <v>46241.564124571756</v>
      </c>
      <c r="B534" s="4" t="s">
        <v>207</v>
      </c>
      <c r="C534" s="4" t="s">
        <v>1241</v>
      </c>
      <c r="E534" s="64"/>
      <c r="F534" s="64"/>
      <c r="G534" s="4" t="s">
        <v>502</v>
      </c>
      <c r="H534" s="4" t="s">
        <v>33</v>
      </c>
    </row>
    <row r="535">
      <c r="A535" s="62">
        <v>46241.56639733796</v>
      </c>
      <c r="B535" s="4" t="s">
        <v>207</v>
      </c>
      <c r="C535" s="4" t="s">
        <v>1243</v>
      </c>
      <c r="E535" s="64"/>
      <c r="F535" s="64"/>
      <c r="G535" s="4" t="s">
        <v>502</v>
      </c>
      <c r="H535" s="4" t="s">
        <v>33</v>
      </c>
    </row>
    <row r="536">
      <c r="A536" s="64">
        <v>46241.68543383102</v>
      </c>
      <c r="B536" s="4" t="s">
        <v>122</v>
      </c>
      <c r="C536" s="4" t="s">
        <v>123</v>
      </c>
      <c r="D536" s="4" t="s">
        <v>31</v>
      </c>
      <c r="E536" s="4" t="s">
        <v>131</v>
      </c>
      <c r="F536" s="4" t="s">
        <v>125</v>
      </c>
      <c r="G536" s="4" t="s">
        <v>127</v>
      </c>
      <c r="H536" s="4" t="s">
        <v>130</v>
      </c>
    </row>
    <row r="537">
      <c r="A537" s="64">
        <v>46241.68543922454</v>
      </c>
      <c r="B537" s="4" t="s">
        <v>122</v>
      </c>
      <c r="C537" s="4" t="s">
        <v>340</v>
      </c>
      <c r="D537" s="4" t="s">
        <v>31</v>
      </c>
      <c r="E537" s="4" t="s">
        <v>131</v>
      </c>
      <c r="F537" s="4" t="s">
        <v>125</v>
      </c>
      <c r="G537" s="4" t="s">
        <v>127</v>
      </c>
      <c r="H537" s="4" t="s">
        <v>130</v>
      </c>
    </row>
    <row r="538">
      <c r="A538" s="64">
        <v>46241.685440914356</v>
      </c>
      <c r="B538" s="4" t="s">
        <v>122</v>
      </c>
      <c r="C538" s="4" t="s">
        <v>632</v>
      </c>
      <c r="D538" s="4" t="s">
        <v>31</v>
      </c>
      <c r="E538" s="4" t="s">
        <v>131</v>
      </c>
      <c r="F538" s="4" t="s">
        <v>125</v>
      </c>
      <c r="G538" s="4" t="s">
        <v>127</v>
      </c>
      <c r="H538" s="4" t="s">
        <v>130</v>
      </c>
    </row>
    <row r="539">
      <c r="A539" s="64">
        <v>46241.68544224537</v>
      </c>
      <c r="B539" s="4" t="s">
        <v>122</v>
      </c>
      <c r="C539" s="4" t="s">
        <v>1257</v>
      </c>
      <c r="D539" s="4" t="s">
        <v>46</v>
      </c>
      <c r="E539" s="64"/>
      <c r="F539" s="64">
        <v>46238.0</v>
      </c>
      <c r="G539" s="4" t="s">
        <v>136</v>
      </c>
      <c r="H539" s="4" t="s">
        <v>202</v>
      </c>
    </row>
    <row r="540">
      <c r="A540" s="64">
        <v>46241.685443483795</v>
      </c>
      <c r="B540" s="4" t="s">
        <v>122</v>
      </c>
      <c r="C540" s="4" t="s">
        <v>1260</v>
      </c>
      <c r="D540" s="4" t="s">
        <v>46</v>
      </c>
      <c r="E540" s="64"/>
      <c r="F540" s="64">
        <v>46238.0</v>
      </c>
      <c r="G540" s="4" t="s">
        <v>136</v>
      </c>
      <c r="H540" s="4" t="s">
        <v>202</v>
      </c>
    </row>
    <row r="541">
      <c r="A541" s="64">
        <v>46241.685443703704</v>
      </c>
      <c r="B541" s="4" t="s">
        <v>122</v>
      </c>
      <c r="C541" s="4" t="s">
        <v>1264</v>
      </c>
      <c r="D541" s="4" t="s">
        <v>46</v>
      </c>
      <c r="E541" s="64"/>
      <c r="F541" s="64">
        <v>46238.0</v>
      </c>
      <c r="G541" s="4" t="s">
        <v>136</v>
      </c>
      <c r="H541" s="4" t="s">
        <v>202</v>
      </c>
    </row>
    <row r="542">
      <c r="A542" s="64">
        <v>46241.68544677083</v>
      </c>
      <c r="B542" s="4" t="s">
        <v>122</v>
      </c>
      <c r="C542" s="4" t="s">
        <v>1267</v>
      </c>
      <c r="D542" s="4" t="s">
        <v>46</v>
      </c>
      <c r="E542" s="64"/>
      <c r="F542" s="64">
        <v>46238.0</v>
      </c>
      <c r="G542" s="4" t="s">
        <v>136</v>
      </c>
      <c r="H542" s="4" t="s">
        <v>202</v>
      </c>
    </row>
    <row r="543">
      <c r="A543" s="64">
        <v>46241.8404887963</v>
      </c>
      <c r="B543" s="4" t="s">
        <v>133</v>
      </c>
      <c r="C543" s="4" t="s">
        <v>878</v>
      </c>
      <c r="D543" s="4" t="s">
        <v>52</v>
      </c>
      <c r="E543" s="64"/>
      <c r="F543" s="64">
        <v>46233.0</v>
      </c>
      <c r="G543" s="4" t="s">
        <v>136</v>
      </c>
      <c r="H543" s="4" t="s">
        <v>137</v>
      </c>
    </row>
    <row r="544">
      <c r="A544" s="64">
        <v>46241.84049032407</v>
      </c>
      <c r="B544" s="4" t="s">
        <v>133</v>
      </c>
      <c r="C544" s="4" t="s">
        <v>1276</v>
      </c>
      <c r="D544" s="4" t="s">
        <v>46</v>
      </c>
      <c r="E544" s="64"/>
      <c r="F544" s="64">
        <v>46226.0</v>
      </c>
      <c r="G544" s="4" t="s">
        <v>136</v>
      </c>
      <c r="H544" s="4" t="s">
        <v>137</v>
      </c>
    </row>
    <row r="545">
      <c r="A545" s="64">
        <v>46241.84049152778</v>
      </c>
      <c r="B545" s="4" t="s">
        <v>133</v>
      </c>
      <c r="C545" s="4" t="s">
        <v>837</v>
      </c>
      <c r="D545" s="4" t="s">
        <v>52</v>
      </c>
      <c r="E545" s="64"/>
      <c r="F545" s="64">
        <v>46233.0</v>
      </c>
      <c r="G545" s="4" t="s">
        <v>136</v>
      </c>
      <c r="H545" s="4" t="s">
        <v>137</v>
      </c>
    </row>
    <row r="546">
      <c r="A546" s="64">
        <v>46241.85209973379</v>
      </c>
      <c r="B546" s="4" t="s">
        <v>122</v>
      </c>
      <c r="C546" s="4" t="s">
        <v>123</v>
      </c>
      <c r="D546" s="4" t="s">
        <v>31</v>
      </c>
      <c r="E546" s="4" t="s">
        <v>131</v>
      </c>
      <c r="F546" s="4" t="s">
        <v>125</v>
      </c>
      <c r="G546" s="4" t="s">
        <v>127</v>
      </c>
      <c r="H546" s="4" t="s">
        <v>130</v>
      </c>
    </row>
    <row r="547">
      <c r="A547" s="64">
        <v>46241.852100613425</v>
      </c>
      <c r="B547" s="4" t="s">
        <v>122</v>
      </c>
      <c r="C547" s="4" t="s">
        <v>340</v>
      </c>
      <c r="D547" s="4" t="s">
        <v>31</v>
      </c>
      <c r="E547" s="4" t="s">
        <v>131</v>
      </c>
      <c r="F547" s="4" t="s">
        <v>125</v>
      </c>
      <c r="G547" s="4" t="s">
        <v>127</v>
      </c>
      <c r="H547" s="4" t="s">
        <v>130</v>
      </c>
    </row>
    <row r="548">
      <c r="A548" s="64">
        <v>46241.85210094907</v>
      </c>
      <c r="B548" s="4" t="s">
        <v>122</v>
      </c>
      <c r="C548" s="4" t="s">
        <v>632</v>
      </c>
      <c r="D548" s="4" t="s">
        <v>31</v>
      </c>
      <c r="E548" s="4" t="s">
        <v>131</v>
      </c>
      <c r="F548" s="4" t="s">
        <v>125</v>
      </c>
      <c r="G548" s="4" t="s">
        <v>127</v>
      </c>
      <c r="H548" s="4" t="s">
        <v>130</v>
      </c>
    </row>
    <row r="549">
      <c r="A549" s="64">
        <v>46242.01877555555</v>
      </c>
      <c r="B549" s="4" t="s">
        <v>122</v>
      </c>
      <c r="C549" s="4" t="s">
        <v>123</v>
      </c>
      <c r="D549" s="4" t="s">
        <v>31</v>
      </c>
      <c r="E549" s="4" t="s">
        <v>131</v>
      </c>
      <c r="F549" s="4" t="s">
        <v>125</v>
      </c>
      <c r="G549" s="4" t="s">
        <v>127</v>
      </c>
      <c r="H549" s="4" t="s">
        <v>130</v>
      </c>
    </row>
    <row r="550">
      <c r="A550" s="64">
        <v>46242.01877596065</v>
      </c>
      <c r="B550" s="4" t="s">
        <v>122</v>
      </c>
      <c r="C550" s="4" t="s">
        <v>340</v>
      </c>
      <c r="D550" s="4" t="s">
        <v>31</v>
      </c>
      <c r="E550" s="4" t="s">
        <v>131</v>
      </c>
      <c r="F550" s="4" t="s">
        <v>125</v>
      </c>
      <c r="G550" s="4" t="s">
        <v>127</v>
      </c>
      <c r="H550" s="4" t="s">
        <v>130</v>
      </c>
    </row>
    <row r="551">
      <c r="A551" s="64">
        <v>46242.0187775</v>
      </c>
      <c r="B551" s="4" t="s">
        <v>122</v>
      </c>
      <c r="C551" s="4" t="s">
        <v>632</v>
      </c>
      <c r="D551" s="4" t="s">
        <v>31</v>
      </c>
      <c r="E551" s="4" t="s">
        <v>131</v>
      </c>
      <c r="F551" s="4" t="s">
        <v>125</v>
      </c>
      <c r="G551" s="4" t="s">
        <v>127</v>
      </c>
      <c r="H551" s="4" t="s">
        <v>130</v>
      </c>
    </row>
    <row r="552">
      <c r="A552" s="64">
        <v>46242.185457569445</v>
      </c>
      <c r="B552" s="4" t="s">
        <v>122</v>
      </c>
      <c r="C552" s="4" t="s">
        <v>123</v>
      </c>
      <c r="D552" s="4" t="s">
        <v>31</v>
      </c>
      <c r="E552" s="4" t="s">
        <v>131</v>
      </c>
      <c r="F552" s="4" t="s">
        <v>125</v>
      </c>
      <c r="G552" s="4" t="s">
        <v>127</v>
      </c>
      <c r="H552" s="4" t="s">
        <v>130</v>
      </c>
    </row>
    <row r="553">
      <c r="A553" s="64">
        <v>46242.18545967592</v>
      </c>
      <c r="B553" s="4" t="s">
        <v>122</v>
      </c>
      <c r="C553" s="4" t="s">
        <v>340</v>
      </c>
      <c r="D553" s="4" t="s">
        <v>31</v>
      </c>
      <c r="E553" s="4" t="s">
        <v>131</v>
      </c>
      <c r="F553" s="4" t="s">
        <v>125</v>
      </c>
      <c r="G553" s="4" t="s">
        <v>127</v>
      </c>
      <c r="H553" s="4" t="s">
        <v>130</v>
      </c>
    </row>
    <row r="554">
      <c r="A554" s="64">
        <v>46242.18546086806</v>
      </c>
      <c r="B554" s="4" t="s">
        <v>122</v>
      </c>
      <c r="C554" s="4" t="s">
        <v>632</v>
      </c>
      <c r="D554" s="4" t="s">
        <v>31</v>
      </c>
      <c r="E554" s="4" t="s">
        <v>131</v>
      </c>
      <c r="F554" s="4" t="s">
        <v>125</v>
      </c>
      <c r="G554" s="4" t="s">
        <v>127</v>
      </c>
      <c r="H554" s="4" t="s">
        <v>130</v>
      </c>
    </row>
    <row r="555">
      <c r="A555" s="64">
        <v>46242.35219409722</v>
      </c>
      <c r="B555" s="4" t="s">
        <v>122</v>
      </c>
      <c r="C555" s="4" t="s">
        <v>123</v>
      </c>
      <c r="D555" s="4" t="s">
        <v>31</v>
      </c>
      <c r="E555" s="4" t="s">
        <v>131</v>
      </c>
      <c r="F555" s="4" t="s">
        <v>125</v>
      </c>
      <c r="G555" s="4" t="s">
        <v>127</v>
      </c>
      <c r="H555" s="4" t="s">
        <v>130</v>
      </c>
    </row>
    <row r="556">
      <c r="A556" s="64">
        <v>46242.352195983796</v>
      </c>
      <c r="B556" s="4" t="s">
        <v>122</v>
      </c>
      <c r="C556" s="4" t="s">
        <v>340</v>
      </c>
      <c r="D556" s="4" t="s">
        <v>31</v>
      </c>
      <c r="E556" s="4" t="s">
        <v>131</v>
      </c>
      <c r="F556" s="4" t="s">
        <v>125</v>
      </c>
      <c r="G556" s="4" t="s">
        <v>127</v>
      </c>
      <c r="H556" s="4" t="s">
        <v>130</v>
      </c>
    </row>
    <row r="557">
      <c r="A557" s="64">
        <v>46242.352199444445</v>
      </c>
      <c r="B557" s="4" t="s">
        <v>122</v>
      </c>
      <c r="C557" s="4" t="s">
        <v>632</v>
      </c>
      <c r="D557" s="4" t="s">
        <v>31</v>
      </c>
      <c r="E557" s="4" t="s">
        <v>131</v>
      </c>
      <c r="F557" s="4" t="s">
        <v>125</v>
      </c>
      <c r="G557" s="4" t="s">
        <v>127</v>
      </c>
      <c r="H557" s="4" t="s">
        <v>130</v>
      </c>
    </row>
    <row r="558">
      <c r="A558" s="64">
        <v>46242.5187672801</v>
      </c>
      <c r="B558" s="4" t="s">
        <v>122</v>
      </c>
      <c r="C558" s="4" t="s">
        <v>123</v>
      </c>
      <c r="D558" s="4" t="s">
        <v>31</v>
      </c>
      <c r="E558" s="4" t="s">
        <v>131</v>
      </c>
      <c r="F558" s="4" t="s">
        <v>125</v>
      </c>
      <c r="G558" s="4" t="s">
        <v>127</v>
      </c>
      <c r="H558" s="4" t="s">
        <v>130</v>
      </c>
    </row>
    <row r="559">
      <c r="A559" s="64">
        <v>46242.51876759259</v>
      </c>
      <c r="B559" s="4" t="s">
        <v>122</v>
      </c>
      <c r="C559" s="4" t="s">
        <v>340</v>
      </c>
      <c r="D559" s="4" t="s">
        <v>31</v>
      </c>
      <c r="E559" s="4" t="s">
        <v>131</v>
      </c>
      <c r="F559" s="4" t="s">
        <v>125</v>
      </c>
      <c r="G559" s="4" t="s">
        <v>127</v>
      </c>
      <c r="H559" s="4" t="s">
        <v>130</v>
      </c>
    </row>
    <row r="560">
      <c r="A560" s="64">
        <v>46242.518767870366</v>
      </c>
      <c r="B560" s="4" t="s">
        <v>122</v>
      </c>
      <c r="C560" s="4" t="s">
        <v>632</v>
      </c>
      <c r="D560" s="4" t="s">
        <v>31</v>
      </c>
      <c r="E560" s="4" t="s">
        <v>131</v>
      </c>
      <c r="F560" s="4" t="s">
        <v>125</v>
      </c>
      <c r="G560" s="4" t="s">
        <v>127</v>
      </c>
      <c r="H560" s="4" t="s">
        <v>130</v>
      </c>
    </row>
    <row r="561">
      <c r="A561" s="64">
        <v>46242.6854341088</v>
      </c>
      <c r="B561" s="4" t="s">
        <v>122</v>
      </c>
      <c r="C561" s="4" t="s">
        <v>123</v>
      </c>
      <c r="D561" s="4" t="s">
        <v>31</v>
      </c>
      <c r="E561" s="4" t="s">
        <v>131</v>
      </c>
      <c r="F561" s="4" t="s">
        <v>125</v>
      </c>
      <c r="G561" s="4" t="s">
        <v>127</v>
      </c>
      <c r="H561" s="4" t="s">
        <v>130</v>
      </c>
    </row>
    <row r="562">
      <c r="A562" s="64">
        <v>46242.68543467592</v>
      </c>
      <c r="B562" s="4" t="s">
        <v>122</v>
      </c>
      <c r="C562" s="4" t="s">
        <v>340</v>
      </c>
      <c r="D562" s="4" t="s">
        <v>31</v>
      </c>
      <c r="E562" s="4" t="s">
        <v>131</v>
      </c>
      <c r="F562" s="4" t="s">
        <v>125</v>
      </c>
      <c r="G562" s="4" t="s">
        <v>127</v>
      </c>
      <c r="H562" s="4" t="s">
        <v>130</v>
      </c>
    </row>
    <row r="563">
      <c r="A563" s="64">
        <v>46242.68543585648</v>
      </c>
      <c r="B563" s="4" t="s">
        <v>122</v>
      </c>
      <c r="C563" s="4" t="s">
        <v>632</v>
      </c>
      <c r="D563" s="4" t="s">
        <v>31</v>
      </c>
      <c r="E563" s="4" t="s">
        <v>131</v>
      </c>
      <c r="F563" s="4" t="s">
        <v>125</v>
      </c>
      <c r="G563" s="4" t="s">
        <v>127</v>
      </c>
      <c r="H563" s="4" t="s">
        <v>130</v>
      </c>
    </row>
    <row r="564">
      <c r="A564" s="64">
        <v>46242.85300142361</v>
      </c>
      <c r="B564" s="4" t="s">
        <v>122</v>
      </c>
      <c r="C564" s="4" t="s">
        <v>123</v>
      </c>
      <c r="D564" s="4" t="s">
        <v>31</v>
      </c>
      <c r="E564" s="4" t="s">
        <v>131</v>
      </c>
      <c r="F564" s="4" t="s">
        <v>125</v>
      </c>
      <c r="G564" s="4" t="s">
        <v>127</v>
      </c>
      <c r="H564" s="4" t="s">
        <v>130</v>
      </c>
    </row>
    <row r="565">
      <c r="A565" s="64">
        <v>46242.85303329861</v>
      </c>
      <c r="B565" s="4" t="s">
        <v>122</v>
      </c>
      <c r="C565" s="4" t="s">
        <v>340</v>
      </c>
      <c r="D565" s="4" t="s">
        <v>31</v>
      </c>
      <c r="E565" s="4" t="s">
        <v>131</v>
      </c>
      <c r="F565" s="4" t="s">
        <v>125</v>
      </c>
      <c r="G565" s="4" t="s">
        <v>127</v>
      </c>
      <c r="H565" s="4" t="s">
        <v>130</v>
      </c>
    </row>
    <row r="566">
      <c r="A566" s="64">
        <v>46242.85305708333</v>
      </c>
      <c r="B566" s="4" t="s">
        <v>122</v>
      </c>
      <c r="C566" s="4" t="s">
        <v>632</v>
      </c>
      <c r="D566" s="4" t="s">
        <v>31</v>
      </c>
      <c r="E566" s="4" t="s">
        <v>131</v>
      </c>
      <c r="F566" s="4" t="s">
        <v>125</v>
      </c>
      <c r="G566" s="4" t="s">
        <v>127</v>
      </c>
      <c r="H566" s="4" t="s">
        <v>130</v>
      </c>
    </row>
    <row r="567">
      <c r="A567" s="64">
        <v>46243.01879998842</v>
      </c>
      <c r="B567" s="4" t="s">
        <v>122</v>
      </c>
      <c r="C567" s="4" t="s">
        <v>123</v>
      </c>
      <c r="D567" s="4" t="s">
        <v>31</v>
      </c>
      <c r="E567" s="4" t="s">
        <v>131</v>
      </c>
      <c r="F567" s="4" t="s">
        <v>125</v>
      </c>
      <c r="G567" s="4" t="s">
        <v>127</v>
      </c>
      <c r="H567" s="4" t="s">
        <v>130</v>
      </c>
    </row>
    <row r="568">
      <c r="A568" s="64">
        <v>46243.0188018287</v>
      </c>
      <c r="B568" s="4" t="s">
        <v>122</v>
      </c>
      <c r="C568" s="4" t="s">
        <v>340</v>
      </c>
      <c r="D568" s="4" t="s">
        <v>31</v>
      </c>
      <c r="E568" s="4" t="s">
        <v>131</v>
      </c>
      <c r="F568" s="4" t="s">
        <v>125</v>
      </c>
      <c r="G568" s="4" t="s">
        <v>127</v>
      </c>
      <c r="H568" s="4" t="s">
        <v>130</v>
      </c>
    </row>
    <row r="569">
      <c r="A569" s="64">
        <v>46243.01880480324</v>
      </c>
      <c r="B569" s="4" t="s">
        <v>122</v>
      </c>
      <c r="C569" s="4" t="s">
        <v>632</v>
      </c>
      <c r="D569" s="4" t="s">
        <v>31</v>
      </c>
      <c r="E569" s="4" t="s">
        <v>131</v>
      </c>
      <c r="F569" s="4" t="s">
        <v>125</v>
      </c>
      <c r="G569" s="4" t="s">
        <v>127</v>
      </c>
      <c r="H569" s="4" t="s">
        <v>130</v>
      </c>
    </row>
    <row r="570">
      <c r="A570" s="64">
        <v>46243.18542170139</v>
      </c>
      <c r="B570" s="4" t="s">
        <v>122</v>
      </c>
      <c r="C570" s="4" t="s">
        <v>123</v>
      </c>
      <c r="D570" s="4" t="s">
        <v>31</v>
      </c>
      <c r="E570" s="4" t="s">
        <v>131</v>
      </c>
      <c r="F570" s="4" t="s">
        <v>125</v>
      </c>
      <c r="G570" s="4" t="s">
        <v>127</v>
      </c>
      <c r="H570" s="4" t="s">
        <v>130</v>
      </c>
    </row>
    <row r="571">
      <c r="A571" s="64">
        <v>46243.18542188658</v>
      </c>
      <c r="B571" s="4" t="s">
        <v>122</v>
      </c>
      <c r="C571" s="4" t="s">
        <v>340</v>
      </c>
      <c r="D571" s="4" t="s">
        <v>31</v>
      </c>
      <c r="E571" s="4" t="s">
        <v>131</v>
      </c>
      <c r="F571" s="4" t="s">
        <v>125</v>
      </c>
      <c r="G571" s="4" t="s">
        <v>127</v>
      </c>
      <c r="H571" s="4" t="s">
        <v>130</v>
      </c>
    </row>
    <row r="572">
      <c r="A572" s="64">
        <v>46243.18542203704</v>
      </c>
      <c r="B572" s="4" t="s">
        <v>122</v>
      </c>
      <c r="C572" s="4" t="s">
        <v>632</v>
      </c>
      <c r="D572" s="4" t="s">
        <v>31</v>
      </c>
      <c r="E572" s="4" t="s">
        <v>131</v>
      </c>
      <c r="F572" s="4" t="s">
        <v>125</v>
      </c>
      <c r="G572" s="4" t="s">
        <v>127</v>
      </c>
      <c r="H572" s="4" t="s">
        <v>130</v>
      </c>
    </row>
    <row r="573">
      <c r="A573" s="64">
        <v>46243.352106446764</v>
      </c>
      <c r="B573" s="4" t="s">
        <v>122</v>
      </c>
      <c r="C573" s="4" t="s">
        <v>123</v>
      </c>
      <c r="D573" s="4" t="s">
        <v>31</v>
      </c>
      <c r="E573" s="4" t="s">
        <v>131</v>
      </c>
      <c r="F573" s="4" t="s">
        <v>125</v>
      </c>
      <c r="G573" s="4" t="s">
        <v>127</v>
      </c>
      <c r="H573" s="4" t="s">
        <v>130</v>
      </c>
    </row>
    <row r="574">
      <c r="A574" s="64">
        <v>46243.35210710648</v>
      </c>
      <c r="B574" s="4" t="s">
        <v>122</v>
      </c>
      <c r="C574" s="4" t="s">
        <v>340</v>
      </c>
      <c r="D574" s="4" t="s">
        <v>31</v>
      </c>
      <c r="E574" s="4" t="s">
        <v>131</v>
      </c>
      <c r="F574" s="4" t="s">
        <v>125</v>
      </c>
      <c r="G574" s="4" t="s">
        <v>127</v>
      </c>
      <c r="H574" s="4" t="s">
        <v>130</v>
      </c>
    </row>
    <row r="575">
      <c r="A575" s="64">
        <v>46243.3521075</v>
      </c>
      <c r="B575" s="4" t="s">
        <v>122</v>
      </c>
      <c r="C575" s="4" t="s">
        <v>632</v>
      </c>
      <c r="D575" s="4" t="s">
        <v>31</v>
      </c>
      <c r="E575" s="4" t="s">
        <v>131</v>
      </c>
      <c r="F575" s="4" t="s">
        <v>125</v>
      </c>
      <c r="G575" s="4" t="s">
        <v>127</v>
      </c>
      <c r="H575" s="4" t="s">
        <v>130</v>
      </c>
    </row>
    <row r="576">
      <c r="A576" s="64">
        <v>46243.51878763889</v>
      </c>
      <c r="B576" s="4" t="s">
        <v>122</v>
      </c>
      <c r="C576" s="4" t="s">
        <v>123</v>
      </c>
      <c r="D576" s="4" t="s">
        <v>31</v>
      </c>
      <c r="E576" s="4" t="s">
        <v>131</v>
      </c>
      <c r="F576" s="4" t="s">
        <v>125</v>
      </c>
      <c r="G576" s="4" t="s">
        <v>127</v>
      </c>
      <c r="H576" s="4" t="s">
        <v>130</v>
      </c>
    </row>
    <row r="577">
      <c r="A577" s="64">
        <v>46243.51878844907</v>
      </c>
      <c r="B577" s="4" t="s">
        <v>122</v>
      </c>
      <c r="C577" s="4" t="s">
        <v>340</v>
      </c>
      <c r="D577" s="4" t="s">
        <v>31</v>
      </c>
      <c r="E577" s="4" t="s">
        <v>131</v>
      </c>
      <c r="F577" s="4" t="s">
        <v>125</v>
      </c>
      <c r="G577" s="4" t="s">
        <v>127</v>
      </c>
      <c r="H577" s="4" t="s">
        <v>130</v>
      </c>
    </row>
    <row r="578">
      <c r="A578" s="64">
        <v>46243.51878957176</v>
      </c>
      <c r="B578" s="4" t="s">
        <v>122</v>
      </c>
      <c r="C578" s="4" t="s">
        <v>632</v>
      </c>
      <c r="D578" s="4" t="s">
        <v>31</v>
      </c>
      <c r="E578" s="4" t="s">
        <v>131</v>
      </c>
      <c r="F578" s="4" t="s">
        <v>125</v>
      </c>
      <c r="G578" s="4" t="s">
        <v>127</v>
      </c>
      <c r="H578" s="4" t="s">
        <v>130</v>
      </c>
    </row>
    <row r="579">
      <c r="A579" s="64">
        <v>46243.68546037037</v>
      </c>
      <c r="B579" s="4" t="s">
        <v>122</v>
      </c>
      <c r="C579" s="4" t="s">
        <v>123</v>
      </c>
      <c r="D579" s="4" t="s">
        <v>31</v>
      </c>
      <c r="E579" s="4" t="s">
        <v>131</v>
      </c>
      <c r="F579" s="4" t="s">
        <v>125</v>
      </c>
      <c r="G579" s="4" t="s">
        <v>127</v>
      </c>
      <c r="H579" s="4" t="s">
        <v>130</v>
      </c>
    </row>
    <row r="580">
      <c r="A580" s="64">
        <v>46243.68546097222</v>
      </c>
      <c r="B580" s="4" t="s">
        <v>122</v>
      </c>
      <c r="C580" s="4" t="s">
        <v>340</v>
      </c>
      <c r="D580" s="4" t="s">
        <v>31</v>
      </c>
      <c r="E580" s="4" t="s">
        <v>131</v>
      </c>
      <c r="F580" s="4" t="s">
        <v>125</v>
      </c>
      <c r="G580" s="4" t="s">
        <v>127</v>
      </c>
      <c r="H580" s="4" t="s">
        <v>130</v>
      </c>
    </row>
    <row r="581">
      <c r="A581" s="64">
        <v>46243.685467187504</v>
      </c>
      <c r="B581" s="4" t="s">
        <v>122</v>
      </c>
      <c r="C581" s="4" t="s">
        <v>632</v>
      </c>
      <c r="D581" s="4" t="s">
        <v>31</v>
      </c>
      <c r="E581" s="4" t="s">
        <v>131</v>
      </c>
      <c r="F581" s="4" t="s">
        <v>125</v>
      </c>
      <c r="G581" s="4" t="s">
        <v>127</v>
      </c>
      <c r="H581" s="4" t="s">
        <v>130</v>
      </c>
    </row>
    <row r="582">
      <c r="A582" s="64">
        <v>46243.852107824074</v>
      </c>
      <c r="B582" s="4" t="s">
        <v>122</v>
      </c>
      <c r="C582" s="4" t="s">
        <v>123</v>
      </c>
      <c r="D582" s="4" t="s">
        <v>31</v>
      </c>
      <c r="E582" s="4" t="s">
        <v>131</v>
      </c>
      <c r="F582" s="4" t="s">
        <v>125</v>
      </c>
      <c r="G582" s="4" t="s">
        <v>127</v>
      </c>
      <c r="H582" s="4" t="s">
        <v>130</v>
      </c>
    </row>
    <row r="583">
      <c r="A583" s="64">
        <v>46243.85210819445</v>
      </c>
      <c r="B583" s="4" t="s">
        <v>122</v>
      </c>
      <c r="C583" s="4" t="s">
        <v>340</v>
      </c>
      <c r="D583" s="4" t="s">
        <v>31</v>
      </c>
      <c r="E583" s="4" t="s">
        <v>131</v>
      </c>
      <c r="F583" s="4" t="s">
        <v>125</v>
      </c>
      <c r="G583" s="4" t="s">
        <v>127</v>
      </c>
      <c r="H583" s="4" t="s">
        <v>130</v>
      </c>
    </row>
    <row r="584">
      <c r="A584" s="64">
        <v>46243.85210856481</v>
      </c>
      <c r="B584" s="4" t="s">
        <v>122</v>
      </c>
      <c r="C584" s="4" t="s">
        <v>632</v>
      </c>
      <c r="D584" s="4" t="s">
        <v>31</v>
      </c>
      <c r="E584" s="4" t="s">
        <v>131</v>
      </c>
      <c r="F584" s="4" t="s">
        <v>125</v>
      </c>
      <c r="G584" s="4" t="s">
        <v>127</v>
      </c>
      <c r="H584" s="4" t="s">
        <v>130</v>
      </c>
    </row>
    <row r="585">
      <c r="A585" s="64">
        <v>46244.01879120371</v>
      </c>
      <c r="B585" s="4" t="s">
        <v>122</v>
      </c>
      <c r="C585" s="4" t="s">
        <v>123</v>
      </c>
      <c r="D585" s="4" t="s">
        <v>31</v>
      </c>
      <c r="E585" s="4" t="s">
        <v>131</v>
      </c>
      <c r="F585" s="4" t="s">
        <v>125</v>
      </c>
      <c r="G585" s="4" t="s">
        <v>127</v>
      </c>
      <c r="H585" s="4" t="s">
        <v>130</v>
      </c>
    </row>
    <row r="586">
      <c r="A586" s="64">
        <v>46244.018791435185</v>
      </c>
      <c r="B586" s="4" t="s">
        <v>122</v>
      </c>
      <c r="C586" s="4" t="s">
        <v>340</v>
      </c>
      <c r="D586" s="4" t="s">
        <v>31</v>
      </c>
      <c r="E586" s="4" t="s">
        <v>131</v>
      </c>
      <c r="F586" s="4" t="s">
        <v>125</v>
      </c>
      <c r="G586" s="4" t="s">
        <v>127</v>
      </c>
      <c r="H586" s="4" t="s">
        <v>130</v>
      </c>
    </row>
    <row r="587">
      <c r="A587" s="64">
        <v>46244.018791678245</v>
      </c>
      <c r="B587" s="4" t="s">
        <v>122</v>
      </c>
      <c r="C587" s="4" t="s">
        <v>632</v>
      </c>
      <c r="D587" s="4" t="s">
        <v>31</v>
      </c>
      <c r="E587" s="4" t="s">
        <v>131</v>
      </c>
      <c r="F587" s="4" t="s">
        <v>125</v>
      </c>
      <c r="G587" s="4" t="s">
        <v>127</v>
      </c>
      <c r="H587" s="4" t="s">
        <v>130</v>
      </c>
    </row>
    <row r="588">
      <c r="A588" s="64">
        <v>46244.18548424769</v>
      </c>
      <c r="B588" s="4" t="s">
        <v>122</v>
      </c>
      <c r="C588" s="4" t="s">
        <v>123</v>
      </c>
      <c r="D588" s="4" t="s">
        <v>31</v>
      </c>
      <c r="E588" s="4" t="s">
        <v>131</v>
      </c>
      <c r="F588" s="4" t="s">
        <v>125</v>
      </c>
      <c r="G588" s="4" t="s">
        <v>127</v>
      </c>
      <c r="H588" s="4" t="s">
        <v>130</v>
      </c>
    </row>
    <row r="589">
      <c r="A589" s="64">
        <v>46244.18549224537</v>
      </c>
      <c r="B589" s="4" t="s">
        <v>122</v>
      </c>
      <c r="C589" s="4" t="s">
        <v>340</v>
      </c>
      <c r="D589" s="4" t="s">
        <v>31</v>
      </c>
      <c r="E589" s="4" t="s">
        <v>131</v>
      </c>
      <c r="F589" s="4" t="s">
        <v>125</v>
      </c>
      <c r="G589" s="4" t="s">
        <v>127</v>
      </c>
      <c r="H589" s="4" t="s">
        <v>130</v>
      </c>
    </row>
    <row r="590">
      <c r="A590" s="64">
        <v>46244.18549804398</v>
      </c>
      <c r="B590" s="4" t="s">
        <v>122</v>
      </c>
      <c r="C590" s="4" t="s">
        <v>632</v>
      </c>
      <c r="D590" s="4" t="s">
        <v>31</v>
      </c>
      <c r="E590" s="4" t="s">
        <v>131</v>
      </c>
      <c r="F590" s="4" t="s">
        <v>125</v>
      </c>
      <c r="G590" s="4" t="s">
        <v>127</v>
      </c>
      <c r="H590" s="4" t="s">
        <v>130</v>
      </c>
    </row>
    <row r="591">
      <c r="A591" s="64">
        <v>46244.35212596065</v>
      </c>
      <c r="B591" s="4" t="s">
        <v>122</v>
      </c>
      <c r="C591" s="4" t="s">
        <v>123</v>
      </c>
      <c r="D591" s="4" t="s">
        <v>31</v>
      </c>
      <c r="E591" s="4" t="s">
        <v>131</v>
      </c>
      <c r="F591" s="4" t="s">
        <v>125</v>
      </c>
      <c r="G591" s="4" t="s">
        <v>127</v>
      </c>
      <c r="H591" s="4" t="s">
        <v>130</v>
      </c>
    </row>
    <row r="592">
      <c r="A592" s="64">
        <v>46244.35212631944</v>
      </c>
      <c r="B592" s="4" t="s">
        <v>122</v>
      </c>
      <c r="C592" s="4" t="s">
        <v>340</v>
      </c>
      <c r="D592" s="4" t="s">
        <v>31</v>
      </c>
      <c r="E592" s="4" t="s">
        <v>131</v>
      </c>
      <c r="F592" s="4" t="s">
        <v>125</v>
      </c>
      <c r="G592" s="4" t="s">
        <v>127</v>
      </c>
      <c r="H592" s="4" t="s">
        <v>130</v>
      </c>
    </row>
    <row r="593">
      <c r="A593" s="64">
        <v>46244.352126631944</v>
      </c>
      <c r="B593" s="4" t="s">
        <v>122</v>
      </c>
      <c r="C593" s="4" t="s">
        <v>632</v>
      </c>
      <c r="D593" s="4" t="s">
        <v>31</v>
      </c>
      <c r="E593" s="4" t="s">
        <v>131</v>
      </c>
      <c r="F593" s="4" t="s">
        <v>125</v>
      </c>
      <c r="G593" s="4" t="s">
        <v>127</v>
      </c>
      <c r="H593" s="4" t="s">
        <v>130</v>
      </c>
    </row>
    <row r="594">
      <c r="A594" s="62">
        <v>46244.44306641204</v>
      </c>
      <c r="B594" s="4" t="s">
        <v>324</v>
      </c>
      <c r="C594" s="4" t="s">
        <v>1387</v>
      </c>
      <c r="E594" s="64"/>
      <c r="F594" s="64"/>
      <c r="G594" s="4" t="s">
        <v>326</v>
      </c>
      <c r="H594" s="4" t="s">
        <v>328</v>
      </c>
    </row>
    <row r="595">
      <c r="A595" s="64">
        <v>46244.507141759255</v>
      </c>
      <c r="B595" s="4" t="s">
        <v>133</v>
      </c>
      <c r="C595" s="4" t="s">
        <v>1392</v>
      </c>
      <c r="D595" s="4" t="s">
        <v>46</v>
      </c>
      <c r="E595" s="64"/>
      <c r="F595" s="64">
        <v>46211.0</v>
      </c>
      <c r="G595" s="4" t="s">
        <v>136</v>
      </c>
      <c r="H595" s="4" t="s">
        <v>137</v>
      </c>
    </row>
    <row r="596">
      <c r="A596" s="64">
        <v>46244.507141875</v>
      </c>
      <c r="B596" s="4" t="s">
        <v>133</v>
      </c>
      <c r="C596" s="4" t="s">
        <v>1392</v>
      </c>
      <c r="D596" s="4" t="s">
        <v>52</v>
      </c>
      <c r="E596" s="64"/>
      <c r="F596" s="64">
        <v>46244.0</v>
      </c>
      <c r="G596" s="4" t="s">
        <v>136</v>
      </c>
      <c r="H596" s="4" t="s">
        <v>137</v>
      </c>
    </row>
    <row r="597">
      <c r="A597" s="64">
        <v>46244.51877376158</v>
      </c>
      <c r="B597" s="4" t="s">
        <v>122</v>
      </c>
      <c r="C597" s="4" t="s">
        <v>123</v>
      </c>
      <c r="D597" s="4" t="s">
        <v>31</v>
      </c>
      <c r="E597" s="4" t="s">
        <v>131</v>
      </c>
      <c r="F597" s="4" t="s">
        <v>125</v>
      </c>
      <c r="G597" s="4" t="s">
        <v>127</v>
      </c>
      <c r="H597" s="4" t="s">
        <v>130</v>
      </c>
    </row>
    <row r="598">
      <c r="A598" s="64">
        <v>46244.518774212964</v>
      </c>
      <c r="B598" s="4" t="s">
        <v>122</v>
      </c>
      <c r="C598" s="4" t="s">
        <v>340</v>
      </c>
      <c r="D598" s="4" t="s">
        <v>31</v>
      </c>
      <c r="E598" s="4" t="s">
        <v>131</v>
      </c>
      <c r="F598" s="4" t="s">
        <v>125</v>
      </c>
      <c r="G598" s="4" t="s">
        <v>127</v>
      </c>
      <c r="H598" s="4" t="s">
        <v>130</v>
      </c>
    </row>
    <row r="599">
      <c r="A599" s="64">
        <v>46244.51877540509</v>
      </c>
      <c r="B599" s="4" t="s">
        <v>122</v>
      </c>
      <c r="C599" s="4" t="s">
        <v>632</v>
      </c>
      <c r="D599" s="4" t="s">
        <v>31</v>
      </c>
      <c r="E599" s="4" t="s">
        <v>131</v>
      </c>
      <c r="F599" s="4" t="s">
        <v>125</v>
      </c>
      <c r="G599" s="4" t="s">
        <v>127</v>
      </c>
      <c r="H599" s="4" t="s">
        <v>130</v>
      </c>
    </row>
    <row r="600">
      <c r="A600" s="62">
        <v>46244.58433824074</v>
      </c>
      <c r="B600" s="4" t="s">
        <v>207</v>
      </c>
      <c r="C600" s="4" t="s">
        <v>277</v>
      </c>
      <c r="F600" s="64"/>
      <c r="G600" s="4" t="s">
        <v>502</v>
      </c>
      <c r="H600" s="4" t="s">
        <v>33</v>
      </c>
    </row>
    <row r="601">
      <c r="A601" s="62">
        <v>46244.66224081018</v>
      </c>
      <c r="B601" s="4" t="s">
        <v>207</v>
      </c>
      <c r="C601" s="4" t="s">
        <v>1401</v>
      </c>
      <c r="F601" s="64"/>
      <c r="G601" s="4" t="s">
        <v>502</v>
      </c>
      <c r="H601" s="4" t="s">
        <v>216</v>
      </c>
    </row>
    <row r="602">
      <c r="A602" s="62">
        <v>46244.66225175926</v>
      </c>
      <c r="B602" s="4" t="s">
        <v>207</v>
      </c>
      <c r="C602" s="4" t="s">
        <v>1401</v>
      </c>
      <c r="F602" s="64"/>
      <c r="G602" s="4" t="s">
        <v>502</v>
      </c>
      <c r="H602" s="4" t="s">
        <v>474</v>
      </c>
    </row>
    <row r="603">
      <c r="A603" s="62">
        <v>46244.66256697917</v>
      </c>
      <c r="B603" s="4" t="s">
        <v>207</v>
      </c>
      <c r="C603" s="4" t="s">
        <v>1401</v>
      </c>
      <c r="F603" s="64"/>
      <c r="G603" s="4" t="s">
        <v>502</v>
      </c>
      <c r="H603" s="4" t="s">
        <v>216</v>
      </c>
    </row>
    <row r="604">
      <c r="A604" s="62">
        <v>46244.66257274305</v>
      </c>
      <c r="B604" s="4" t="s">
        <v>207</v>
      </c>
      <c r="C604" s="4" t="s">
        <v>1401</v>
      </c>
      <c r="F604" s="64"/>
      <c r="G604" s="4" t="s">
        <v>502</v>
      </c>
      <c r="H604" s="4" t="s">
        <v>474</v>
      </c>
    </row>
    <row r="605">
      <c r="A605" s="64">
        <v>46244.68542105324</v>
      </c>
      <c r="B605" s="4" t="s">
        <v>122</v>
      </c>
      <c r="C605" s="4" t="s">
        <v>123</v>
      </c>
      <c r="D605" s="4" t="s">
        <v>31</v>
      </c>
      <c r="E605" s="4" t="s">
        <v>131</v>
      </c>
      <c r="F605" s="4" t="s">
        <v>125</v>
      </c>
      <c r="G605" s="4" t="s">
        <v>127</v>
      </c>
      <c r="H605" s="4" t="s">
        <v>130</v>
      </c>
    </row>
    <row r="606">
      <c r="A606" s="64">
        <v>46244.68542129629</v>
      </c>
      <c r="B606" s="4" t="s">
        <v>122</v>
      </c>
      <c r="C606" s="4" t="s">
        <v>340</v>
      </c>
      <c r="D606" s="4" t="s">
        <v>31</v>
      </c>
      <c r="E606" s="4" t="s">
        <v>131</v>
      </c>
      <c r="F606" s="4" t="s">
        <v>125</v>
      </c>
      <c r="G606" s="4" t="s">
        <v>127</v>
      </c>
      <c r="H606" s="4" t="s">
        <v>130</v>
      </c>
    </row>
    <row r="607">
      <c r="A607" s="64">
        <v>46244.68542149306</v>
      </c>
      <c r="B607" s="4" t="s">
        <v>122</v>
      </c>
      <c r="C607" s="4" t="s">
        <v>632</v>
      </c>
      <c r="D607" s="4" t="s">
        <v>31</v>
      </c>
      <c r="E607" s="4" t="s">
        <v>131</v>
      </c>
      <c r="F607" s="4" t="s">
        <v>125</v>
      </c>
      <c r="G607" s="4" t="s">
        <v>127</v>
      </c>
      <c r="H607" s="4" t="s">
        <v>130</v>
      </c>
    </row>
    <row r="608">
      <c r="A608" s="64">
        <v>46244.68542162037</v>
      </c>
      <c r="B608" s="4" t="s">
        <v>122</v>
      </c>
      <c r="C608" s="4" t="s">
        <v>1007</v>
      </c>
      <c r="D608" s="4" t="s">
        <v>46</v>
      </c>
      <c r="F608" s="64">
        <v>46230.0</v>
      </c>
      <c r="G608" s="4" t="s">
        <v>136</v>
      </c>
      <c r="H608" s="4" t="s">
        <v>202</v>
      </c>
    </row>
    <row r="609">
      <c r="A609" s="64">
        <v>46244.85213047454</v>
      </c>
      <c r="B609" s="4" t="s">
        <v>122</v>
      </c>
      <c r="C609" s="4" t="s">
        <v>123</v>
      </c>
      <c r="D609" s="4" t="s">
        <v>31</v>
      </c>
      <c r="E609" s="4" t="s">
        <v>131</v>
      </c>
      <c r="F609" s="4" t="s">
        <v>125</v>
      </c>
      <c r="G609" s="4" t="s">
        <v>127</v>
      </c>
      <c r="H609" s="4" t="s">
        <v>130</v>
      </c>
    </row>
    <row r="610">
      <c r="A610" s="64">
        <v>46244.85213079861</v>
      </c>
      <c r="B610" s="4" t="s">
        <v>122</v>
      </c>
      <c r="C610" s="4" t="s">
        <v>340</v>
      </c>
      <c r="D610" s="4" t="s">
        <v>31</v>
      </c>
      <c r="E610" s="4" t="s">
        <v>131</v>
      </c>
      <c r="F610" s="4" t="s">
        <v>125</v>
      </c>
      <c r="G610" s="4" t="s">
        <v>127</v>
      </c>
      <c r="H610" s="4" t="s">
        <v>130</v>
      </c>
    </row>
    <row r="611">
      <c r="A611" s="64">
        <v>46244.85213103009</v>
      </c>
      <c r="B611" s="4" t="s">
        <v>122</v>
      </c>
      <c r="C611" s="4" t="s">
        <v>632</v>
      </c>
      <c r="D611" s="4" t="s">
        <v>31</v>
      </c>
      <c r="E611" s="4" t="s">
        <v>131</v>
      </c>
      <c r="F611" s="4" t="s">
        <v>125</v>
      </c>
      <c r="G611" s="4" t="s">
        <v>127</v>
      </c>
      <c r="H611" s="4" t="s">
        <v>130</v>
      </c>
    </row>
    <row r="612">
      <c r="A612" s="64">
        <v>46245.01875258102</v>
      </c>
      <c r="B612" s="4" t="s">
        <v>122</v>
      </c>
      <c r="C612" s="4" t="s">
        <v>123</v>
      </c>
      <c r="D612" s="4" t="s">
        <v>31</v>
      </c>
      <c r="E612" s="4" t="s">
        <v>131</v>
      </c>
      <c r="F612" s="4" t="s">
        <v>125</v>
      </c>
      <c r="G612" s="4" t="s">
        <v>127</v>
      </c>
      <c r="H612" s="4" t="s">
        <v>130</v>
      </c>
    </row>
    <row r="613">
      <c r="A613" s="64">
        <v>46245.01875270833</v>
      </c>
      <c r="B613" s="4" t="s">
        <v>122</v>
      </c>
      <c r="C613" s="4" t="s">
        <v>340</v>
      </c>
      <c r="D613" s="4" t="s">
        <v>31</v>
      </c>
      <c r="E613" s="4" t="s">
        <v>131</v>
      </c>
      <c r="F613" s="4" t="s">
        <v>125</v>
      </c>
      <c r="G613" s="4" t="s">
        <v>127</v>
      </c>
      <c r="H613" s="4" t="s">
        <v>130</v>
      </c>
    </row>
    <row r="614">
      <c r="A614" s="64">
        <v>46245.01875284722</v>
      </c>
      <c r="B614" s="4" t="s">
        <v>122</v>
      </c>
      <c r="C614" s="4" t="s">
        <v>632</v>
      </c>
      <c r="D614" s="4" t="s">
        <v>31</v>
      </c>
      <c r="E614" s="4" t="s">
        <v>131</v>
      </c>
      <c r="F614" s="4" t="s">
        <v>125</v>
      </c>
      <c r="G614" s="4" t="s">
        <v>127</v>
      </c>
      <c r="H614" s="4" t="s">
        <v>130</v>
      </c>
    </row>
    <row r="615">
      <c r="A615" s="64">
        <v>46245.1854368287</v>
      </c>
      <c r="B615" s="4" t="s">
        <v>122</v>
      </c>
      <c r="C615" s="4" t="s">
        <v>123</v>
      </c>
      <c r="D615" s="4" t="s">
        <v>31</v>
      </c>
      <c r="E615" s="4" t="s">
        <v>131</v>
      </c>
      <c r="F615" s="4" t="s">
        <v>125</v>
      </c>
      <c r="G615" s="4" t="s">
        <v>127</v>
      </c>
      <c r="H615" s="4" t="s">
        <v>130</v>
      </c>
    </row>
    <row r="616">
      <c r="A616" s="64">
        <v>46245.185437754626</v>
      </c>
      <c r="B616" s="4" t="s">
        <v>122</v>
      </c>
      <c r="C616" s="4" t="s">
        <v>340</v>
      </c>
      <c r="D616" s="4" t="s">
        <v>31</v>
      </c>
      <c r="E616" s="4" t="s">
        <v>131</v>
      </c>
      <c r="F616" s="4" t="s">
        <v>125</v>
      </c>
      <c r="G616" s="4" t="s">
        <v>127</v>
      </c>
      <c r="H616" s="4" t="s">
        <v>130</v>
      </c>
    </row>
    <row r="617">
      <c r="A617" s="64">
        <v>46245.185437974535</v>
      </c>
      <c r="B617" s="4" t="s">
        <v>122</v>
      </c>
      <c r="C617" s="4" t="s">
        <v>632</v>
      </c>
      <c r="D617" s="4" t="s">
        <v>31</v>
      </c>
      <c r="E617" s="4" t="s">
        <v>131</v>
      </c>
      <c r="F617" s="4" t="s">
        <v>125</v>
      </c>
      <c r="G617" s="4" t="s">
        <v>127</v>
      </c>
      <c r="H617" s="4" t="s">
        <v>130</v>
      </c>
    </row>
    <row r="618">
      <c r="A618" s="64">
        <v>46245.352087349536</v>
      </c>
      <c r="B618" s="4" t="s">
        <v>122</v>
      </c>
      <c r="C618" s="4" t="s">
        <v>123</v>
      </c>
      <c r="D618" s="4" t="s">
        <v>31</v>
      </c>
      <c r="E618" s="4" t="s">
        <v>131</v>
      </c>
      <c r="F618" s="4" t="s">
        <v>125</v>
      </c>
      <c r="G618" s="4" t="s">
        <v>127</v>
      </c>
      <c r="H618" s="4" t="s">
        <v>130</v>
      </c>
    </row>
    <row r="619">
      <c r="A619" s="64">
        <v>46245.35208751158</v>
      </c>
      <c r="B619" s="4" t="s">
        <v>122</v>
      </c>
      <c r="C619" s="4" t="s">
        <v>340</v>
      </c>
      <c r="D619" s="4" t="s">
        <v>31</v>
      </c>
      <c r="E619" s="4" t="s">
        <v>131</v>
      </c>
      <c r="F619" s="4" t="s">
        <v>125</v>
      </c>
      <c r="G619" s="4" t="s">
        <v>127</v>
      </c>
      <c r="H619" s="4" t="s">
        <v>130</v>
      </c>
    </row>
    <row r="620">
      <c r="A620" s="64">
        <v>46245.35208766204</v>
      </c>
      <c r="B620" s="4" t="s">
        <v>122</v>
      </c>
      <c r="C620" s="4" t="s">
        <v>632</v>
      </c>
      <c r="D620" s="4" t="s">
        <v>31</v>
      </c>
      <c r="E620" s="4" t="s">
        <v>131</v>
      </c>
      <c r="F620" s="4" t="s">
        <v>125</v>
      </c>
      <c r="G620" s="4" t="s">
        <v>127</v>
      </c>
      <c r="H620" s="4" t="s">
        <v>130</v>
      </c>
    </row>
    <row r="621">
      <c r="A621" s="64">
        <v>46245.50716824074</v>
      </c>
      <c r="B621" s="4" t="s">
        <v>133</v>
      </c>
      <c r="C621" s="4" t="s">
        <v>1432</v>
      </c>
      <c r="D621" s="4" t="s">
        <v>46</v>
      </c>
      <c r="F621" s="64">
        <v>46240.0</v>
      </c>
      <c r="G621" s="4" t="s">
        <v>136</v>
      </c>
      <c r="H621" s="4" t="s">
        <v>137</v>
      </c>
    </row>
    <row r="622">
      <c r="A622" s="64">
        <v>46245.51877674769</v>
      </c>
      <c r="B622" s="4" t="s">
        <v>122</v>
      </c>
      <c r="C622" s="4" t="s">
        <v>123</v>
      </c>
      <c r="D622" s="4" t="s">
        <v>31</v>
      </c>
      <c r="E622" s="4" t="s">
        <v>131</v>
      </c>
      <c r="F622" s="4" t="s">
        <v>125</v>
      </c>
      <c r="G622" s="4" t="s">
        <v>127</v>
      </c>
      <c r="H622" s="4" t="s">
        <v>130</v>
      </c>
    </row>
    <row r="623">
      <c r="A623" s="64">
        <v>46245.51877858797</v>
      </c>
      <c r="B623" s="4" t="s">
        <v>122</v>
      </c>
      <c r="C623" s="4" t="s">
        <v>340</v>
      </c>
      <c r="D623" s="4" t="s">
        <v>31</v>
      </c>
      <c r="E623" s="4" t="s">
        <v>131</v>
      </c>
      <c r="F623" s="4" t="s">
        <v>125</v>
      </c>
      <c r="G623" s="4" t="s">
        <v>127</v>
      </c>
      <c r="H623" s="4" t="s">
        <v>130</v>
      </c>
    </row>
    <row r="624">
      <c r="A624" s="64">
        <v>46245.518779687496</v>
      </c>
      <c r="B624" s="4" t="s">
        <v>122</v>
      </c>
      <c r="C624" s="4" t="s">
        <v>632</v>
      </c>
      <c r="D624" s="4" t="s">
        <v>31</v>
      </c>
      <c r="E624" s="4" t="s">
        <v>131</v>
      </c>
      <c r="F624" s="4" t="s">
        <v>125</v>
      </c>
      <c r="G624" s="4" t="s">
        <v>127</v>
      </c>
      <c r="H624" s="4" t="s">
        <v>130</v>
      </c>
    </row>
    <row r="625">
      <c r="A625" s="64">
        <v>46245.67381537037</v>
      </c>
      <c r="B625" s="4" t="s">
        <v>133</v>
      </c>
      <c r="C625" s="4" t="s">
        <v>1435</v>
      </c>
      <c r="D625" s="4" t="s">
        <v>46</v>
      </c>
      <c r="E625" s="64"/>
      <c r="F625" s="64">
        <v>46226.0</v>
      </c>
      <c r="G625" s="4" t="s">
        <v>136</v>
      </c>
      <c r="H625" s="4" t="s">
        <v>137</v>
      </c>
    </row>
    <row r="626">
      <c r="A626" s="64">
        <v>46245.673815428236</v>
      </c>
      <c r="B626" s="4" t="s">
        <v>133</v>
      </c>
      <c r="C626" s="4" t="s">
        <v>1435</v>
      </c>
      <c r="D626" s="4" t="s">
        <v>52</v>
      </c>
      <c r="E626" s="64"/>
      <c r="F626" s="64">
        <v>46241.0</v>
      </c>
      <c r="G626" s="4" t="s">
        <v>136</v>
      </c>
      <c r="H626" s="4" t="s">
        <v>137</v>
      </c>
    </row>
    <row r="627">
      <c r="A627" s="64">
        <v>46245.67381627315</v>
      </c>
      <c r="B627" s="4" t="s">
        <v>133</v>
      </c>
      <c r="C627" s="4" t="s">
        <v>1276</v>
      </c>
      <c r="D627" s="4" t="s">
        <v>52</v>
      </c>
      <c r="E627" s="64"/>
      <c r="F627" s="64">
        <v>46244.0</v>
      </c>
      <c r="G627" s="4" t="s">
        <v>136</v>
      </c>
      <c r="H627" s="4" t="s">
        <v>137</v>
      </c>
    </row>
    <row r="628">
      <c r="A628" s="64">
        <v>46245.68541914352</v>
      </c>
      <c r="B628" s="4" t="s">
        <v>122</v>
      </c>
      <c r="C628" s="4" t="s">
        <v>123</v>
      </c>
      <c r="D628" s="4" t="s">
        <v>31</v>
      </c>
      <c r="E628" s="4" t="s">
        <v>131</v>
      </c>
      <c r="F628" s="4" t="s">
        <v>125</v>
      </c>
      <c r="G628" s="4" t="s">
        <v>127</v>
      </c>
      <c r="H628" s="4" t="s">
        <v>130</v>
      </c>
    </row>
    <row r="629">
      <c r="A629" s="64">
        <v>46245.68541925926</v>
      </c>
      <c r="B629" s="4" t="s">
        <v>122</v>
      </c>
      <c r="C629" s="4" t="s">
        <v>340</v>
      </c>
      <c r="D629" s="4" t="s">
        <v>31</v>
      </c>
      <c r="E629" s="4" t="s">
        <v>131</v>
      </c>
      <c r="F629" s="4" t="s">
        <v>125</v>
      </c>
      <c r="G629" s="4" t="s">
        <v>127</v>
      </c>
      <c r="H629" s="4" t="s">
        <v>130</v>
      </c>
    </row>
    <row r="630">
      <c r="A630" s="64">
        <v>46245.68541935185</v>
      </c>
      <c r="B630" s="4" t="s">
        <v>122</v>
      </c>
      <c r="C630" s="4" t="s">
        <v>632</v>
      </c>
      <c r="D630" s="4" t="s">
        <v>31</v>
      </c>
      <c r="E630" s="4" t="s">
        <v>131</v>
      </c>
      <c r="F630" s="4" t="s">
        <v>125</v>
      </c>
      <c r="G630" s="4" t="s">
        <v>127</v>
      </c>
      <c r="H630" s="4" t="s">
        <v>130</v>
      </c>
    </row>
    <row r="631">
      <c r="A631" s="64">
        <v>46245.8520927662</v>
      </c>
      <c r="B631" s="4" t="s">
        <v>122</v>
      </c>
      <c r="C631" s="4" t="s">
        <v>123</v>
      </c>
      <c r="D631" s="4" t="s">
        <v>31</v>
      </c>
      <c r="E631" s="4" t="s">
        <v>131</v>
      </c>
      <c r="F631" s="4" t="s">
        <v>125</v>
      </c>
      <c r="G631" s="4" t="s">
        <v>127</v>
      </c>
      <c r="H631" s="4" t="s">
        <v>130</v>
      </c>
    </row>
    <row r="632">
      <c r="A632" s="64">
        <v>46245.85209291667</v>
      </c>
      <c r="B632" s="4" t="s">
        <v>122</v>
      </c>
      <c r="C632" s="4" t="s">
        <v>340</v>
      </c>
      <c r="D632" s="4" t="s">
        <v>31</v>
      </c>
      <c r="E632" s="4" t="s">
        <v>131</v>
      </c>
      <c r="F632" s="4" t="s">
        <v>125</v>
      </c>
      <c r="G632" s="4" t="s">
        <v>127</v>
      </c>
      <c r="H632" s="4" t="s">
        <v>130</v>
      </c>
    </row>
    <row r="633">
      <c r="A633" s="64">
        <v>46245.852093090274</v>
      </c>
      <c r="B633" s="4" t="s">
        <v>122</v>
      </c>
      <c r="C633" s="4" t="s">
        <v>632</v>
      </c>
      <c r="D633" s="4" t="s">
        <v>31</v>
      </c>
      <c r="E633" s="4" t="s">
        <v>131</v>
      </c>
      <c r="F633" s="4" t="s">
        <v>125</v>
      </c>
      <c r="G633" s="4" t="s">
        <v>127</v>
      </c>
      <c r="H633" s="4" t="s">
        <v>130</v>
      </c>
    </row>
    <row r="634">
      <c r="A634" s="64">
        <v>46246.01877758102</v>
      </c>
      <c r="B634" s="4" t="s">
        <v>122</v>
      </c>
      <c r="C634" s="4" t="s">
        <v>123</v>
      </c>
      <c r="D634" s="4" t="s">
        <v>31</v>
      </c>
      <c r="E634" s="4" t="s">
        <v>131</v>
      </c>
      <c r="F634" s="4" t="s">
        <v>125</v>
      </c>
      <c r="G634" s="4" t="s">
        <v>127</v>
      </c>
      <c r="H634" s="4" t="s">
        <v>130</v>
      </c>
    </row>
    <row r="635">
      <c r="A635" s="64">
        <v>46246.0187777199</v>
      </c>
      <c r="B635" s="4" t="s">
        <v>122</v>
      </c>
      <c r="C635" s="4" t="s">
        <v>340</v>
      </c>
      <c r="D635" s="4" t="s">
        <v>31</v>
      </c>
      <c r="E635" s="4" t="s">
        <v>131</v>
      </c>
      <c r="F635" s="4" t="s">
        <v>125</v>
      </c>
      <c r="G635" s="4" t="s">
        <v>127</v>
      </c>
      <c r="H635" s="4" t="s">
        <v>130</v>
      </c>
    </row>
    <row r="636">
      <c r="A636" s="64">
        <v>46246.01877784722</v>
      </c>
      <c r="B636" s="4" t="s">
        <v>122</v>
      </c>
      <c r="C636" s="4" t="s">
        <v>632</v>
      </c>
      <c r="D636" s="4" t="s">
        <v>31</v>
      </c>
      <c r="E636" s="4" t="s">
        <v>131</v>
      </c>
      <c r="F636" s="4" t="s">
        <v>125</v>
      </c>
      <c r="G636" s="4" t="s">
        <v>127</v>
      </c>
      <c r="H636" s="4" t="s">
        <v>130</v>
      </c>
    </row>
    <row r="637">
      <c r="A637" s="64">
        <v>46246.185435023144</v>
      </c>
      <c r="B637" s="4" t="s">
        <v>122</v>
      </c>
      <c r="C637" s="4" t="s">
        <v>123</v>
      </c>
      <c r="D637" s="4" t="s">
        <v>31</v>
      </c>
      <c r="E637" s="4" t="s">
        <v>131</v>
      </c>
      <c r="F637" s="4" t="s">
        <v>125</v>
      </c>
      <c r="G637" s="4" t="s">
        <v>127</v>
      </c>
      <c r="H637" s="4" t="s">
        <v>130</v>
      </c>
    </row>
    <row r="638">
      <c r="A638" s="64">
        <v>46246.18543525463</v>
      </c>
      <c r="B638" s="4" t="s">
        <v>122</v>
      </c>
      <c r="C638" s="4" t="s">
        <v>340</v>
      </c>
      <c r="D638" s="4" t="s">
        <v>31</v>
      </c>
      <c r="E638" s="4" t="s">
        <v>131</v>
      </c>
      <c r="F638" s="4" t="s">
        <v>125</v>
      </c>
      <c r="G638" s="4" t="s">
        <v>127</v>
      </c>
      <c r="H638" s="4" t="s">
        <v>130</v>
      </c>
    </row>
    <row r="639">
      <c r="A639" s="64">
        <v>46246.18543546296</v>
      </c>
      <c r="B639" s="4" t="s">
        <v>122</v>
      </c>
      <c r="C639" s="4" t="s">
        <v>632</v>
      </c>
      <c r="D639" s="4" t="s">
        <v>31</v>
      </c>
      <c r="E639" s="4" t="s">
        <v>131</v>
      </c>
      <c r="F639" s="4" t="s">
        <v>125</v>
      </c>
      <c r="G639" s="4" t="s">
        <v>127</v>
      </c>
      <c r="H639" s="4" t="s">
        <v>130</v>
      </c>
    </row>
    <row r="640">
      <c r="A640" s="64">
        <v>46246.35210091435</v>
      </c>
      <c r="B640" s="4" t="s">
        <v>122</v>
      </c>
      <c r="C640" s="4" t="s">
        <v>123</v>
      </c>
      <c r="D640" s="4" t="s">
        <v>31</v>
      </c>
      <c r="E640" s="4" t="s">
        <v>131</v>
      </c>
      <c r="F640" s="4" t="s">
        <v>125</v>
      </c>
      <c r="G640" s="4" t="s">
        <v>127</v>
      </c>
      <c r="H640" s="4" t="s">
        <v>130</v>
      </c>
    </row>
    <row r="641">
      <c r="A641" s="64">
        <v>46246.35210591435</v>
      </c>
      <c r="B641" s="4" t="s">
        <v>122</v>
      </c>
      <c r="C641" s="4" t="s">
        <v>340</v>
      </c>
      <c r="D641" s="4" t="s">
        <v>31</v>
      </c>
      <c r="E641" s="4" t="s">
        <v>131</v>
      </c>
      <c r="F641" s="4" t="s">
        <v>125</v>
      </c>
      <c r="G641" s="4" t="s">
        <v>127</v>
      </c>
      <c r="H641" s="4" t="s">
        <v>130</v>
      </c>
    </row>
    <row r="642">
      <c r="A642" s="64">
        <v>46246.35210931713</v>
      </c>
      <c r="B642" s="4" t="s">
        <v>122</v>
      </c>
      <c r="C642" s="4" t="s">
        <v>632</v>
      </c>
      <c r="D642" s="4" t="s">
        <v>31</v>
      </c>
      <c r="E642" s="4" t="s">
        <v>131</v>
      </c>
      <c r="F642" s="4" t="s">
        <v>125</v>
      </c>
      <c r="G642" s="4" t="s">
        <v>127</v>
      </c>
      <c r="H642" s="4" t="s">
        <v>130</v>
      </c>
    </row>
    <row r="643">
      <c r="A643" s="64">
        <v>46246.518812291666</v>
      </c>
      <c r="B643" s="4" t="s">
        <v>122</v>
      </c>
      <c r="C643" s="4" t="s">
        <v>123</v>
      </c>
      <c r="D643" s="4" t="s">
        <v>31</v>
      </c>
      <c r="E643" s="4" t="s">
        <v>131</v>
      </c>
      <c r="F643" s="4" t="s">
        <v>125</v>
      </c>
      <c r="G643" s="4" t="s">
        <v>127</v>
      </c>
      <c r="H643" s="4" t="s">
        <v>130</v>
      </c>
    </row>
    <row r="644">
      <c r="A644" s="64">
        <v>46246.51881267361</v>
      </c>
      <c r="B644" s="4" t="s">
        <v>122</v>
      </c>
      <c r="C644" s="4" t="s">
        <v>340</v>
      </c>
      <c r="D644" s="4" t="s">
        <v>31</v>
      </c>
      <c r="E644" s="4" t="s">
        <v>131</v>
      </c>
      <c r="F644" s="4" t="s">
        <v>125</v>
      </c>
      <c r="G644" s="4" t="s">
        <v>127</v>
      </c>
      <c r="H644" s="4" t="s">
        <v>130</v>
      </c>
    </row>
    <row r="645">
      <c r="A645" s="64">
        <v>46246.518813310184</v>
      </c>
      <c r="B645" s="4" t="s">
        <v>122</v>
      </c>
      <c r="C645" s="4" t="s">
        <v>632</v>
      </c>
      <c r="D645" s="4" t="s">
        <v>31</v>
      </c>
      <c r="E645" s="4" t="s">
        <v>131</v>
      </c>
      <c r="F645" s="4" t="s">
        <v>125</v>
      </c>
      <c r="G645" s="4" t="s">
        <v>127</v>
      </c>
      <c r="H645" s="4" t="s">
        <v>130</v>
      </c>
    </row>
    <row r="646">
      <c r="A646" s="64">
        <v>46246.518821238424</v>
      </c>
      <c r="B646" s="4" t="s">
        <v>200</v>
      </c>
      <c r="C646" s="4" t="s">
        <v>1462</v>
      </c>
      <c r="D646" s="4" t="s">
        <v>46</v>
      </c>
      <c r="E646" s="64"/>
      <c r="F646" s="64">
        <v>46245.0</v>
      </c>
      <c r="G646" s="4" t="s">
        <v>136</v>
      </c>
      <c r="H646" s="4" t="s">
        <v>202</v>
      </c>
    </row>
    <row r="647">
      <c r="A647" s="64">
        <v>46246.51882136574</v>
      </c>
      <c r="B647" s="4" t="s">
        <v>200</v>
      </c>
      <c r="C647" s="4" t="s">
        <v>1462</v>
      </c>
      <c r="D647" s="4" t="s">
        <v>46</v>
      </c>
      <c r="F647" s="64">
        <v>46245.0</v>
      </c>
      <c r="G647" s="4" t="s">
        <v>136</v>
      </c>
      <c r="H647" s="4" t="s">
        <v>202</v>
      </c>
    </row>
    <row r="648">
      <c r="A648" s="62">
        <v>46246.63766613426</v>
      </c>
      <c r="B648" s="4" t="s">
        <v>207</v>
      </c>
      <c r="C648" s="4" t="s">
        <v>1466</v>
      </c>
      <c r="F648" s="64"/>
      <c r="G648" s="4" t="s">
        <v>209</v>
      </c>
      <c r="H648" s="4" t="s">
        <v>33</v>
      </c>
    </row>
    <row r="649">
      <c r="A649" s="62">
        <v>46246.63788570602</v>
      </c>
      <c r="B649" s="4" t="s">
        <v>207</v>
      </c>
      <c r="C649" s="4" t="s">
        <v>1466</v>
      </c>
      <c r="F649" s="64"/>
      <c r="G649" s="4" t="s">
        <v>502</v>
      </c>
      <c r="H649" s="4" t="s">
        <v>33</v>
      </c>
    </row>
    <row r="650">
      <c r="A650" s="62">
        <v>46246.63823390046</v>
      </c>
      <c r="B650" s="4" t="s">
        <v>207</v>
      </c>
      <c r="C650" s="4" t="s">
        <v>1470</v>
      </c>
      <c r="F650" s="64"/>
      <c r="G650" s="4" t="s">
        <v>209</v>
      </c>
      <c r="H650" s="4" t="s">
        <v>33</v>
      </c>
    </row>
    <row r="651">
      <c r="A651" s="62">
        <v>46246.63849210648</v>
      </c>
      <c r="B651" s="4" t="s">
        <v>207</v>
      </c>
      <c r="C651" s="4" t="s">
        <v>1470</v>
      </c>
      <c r="F651" s="64"/>
      <c r="G651" s="4" t="s">
        <v>502</v>
      </c>
      <c r="H651" s="4" t="s">
        <v>33</v>
      </c>
    </row>
    <row r="652">
      <c r="A652" s="64">
        <v>46246.685437465276</v>
      </c>
      <c r="B652" s="4" t="s">
        <v>122</v>
      </c>
      <c r="C652" s="4" t="s">
        <v>123</v>
      </c>
      <c r="D652" s="4" t="s">
        <v>31</v>
      </c>
      <c r="E652" s="4" t="s">
        <v>131</v>
      </c>
      <c r="F652" s="4" t="s">
        <v>125</v>
      </c>
      <c r="G652" s="4" t="s">
        <v>127</v>
      </c>
      <c r="H652" s="4" t="s">
        <v>130</v>
      </c>
    </row>
    <row r="653">
      <c r="A653" s="64">
        <v>46246.68543761574</v>
      </c>
      <c r="B653" s="4" t="s">
        <v>122</v>
      </c>
      <c r="C653" s="4" t="s">
        <v>340</v>
      </c>
      <c r="D653" s="4" t="s">
        <v>31</v>
      </c>
      <c r="E653" s="4" t="s">
        <v>131</v>
      </c>
      <c r="F653" s="4" t="s">
        <v>125</v>
      </c>
      <c r="G653" s="4" t="s">
        <v>127</v>
      </c>
      <c r="H653" s="4" t="s">
        <v>130</v>
      </c>
    </row>
    <row r="654">
      <c r="A654" s="64">
        <v>46246.68543789352</v>
      </c>
      <c r="B654" s="4" t="s">
        <v>122</v>
      </c>
      <c r="C654" s="4" t="s">
        <v>632</v>
      </c>
      <c r="D654" s="4" t="s">
        <v>31</v>
      </c>
      <c r="E654" s="4" t="s">
        <v>131</v>
      </c>
      <c r="F654" s="4" t="s">
        <v>125</v>
      </c>
      <c r="G654" s="4" t="s">
        <v>127</v>
      </c>
      <c r="H654" s="4" t="s">
        <v>130</v>
      </c>
    </row>
    <row r="655">
      <c r="A655" s="62">
        <v>46246.707776469906</v>
      </c>
      <c r="B655" s="4" t="s">
        <v>207</v>
      </c>
      <c r="C655" s="4" t="s">
        <v>1484</v>
      </c>
      <c r="E655" s="64"/>
      <c r="F655" s="64"/>
      <c r="G655" s="4" t="s">
        <v>502</v>
      </c>
      <c r="H655" s="4" t="s">
        <v>33</v>
      </c>
    </row>
    <row r="656">
      <c r="A656" s="62">
        <v>46246.70822523149</v>
      </c>
      <c r="B656" s="4" t="s">
        <v>207</v>
      </c>
      <c r="C656" s="4" t="s">
        <v>1484</v>
      </c>
      <c r="E656" s="64"/>
      <c r="F656" s="64"/>
      <c r="G656" s="4" t="s">
        <v>502</v>
      </c>
      <c r="H656" s="4" t="s">
        <v>33</v>
      </c>
    </row>
    <row r="657">
      <c r="A657" s="62">
        <v>46246.710303506945</v>
      </c>
      <c r="B657" s="4" t="s">
        <v>207</v>
      </c>
      <c r="C657" s="4" t="s">
        <v>1489</v>
      </c>
      <c r="F657" s="64"/>
      <c r="G657" s="4" t="s">
        <v>502</v>
      </c>
      <c r="H657" s="4" t="s">
        <v>33</v>
      </c>
    </row>
    <row r="658">
      <c r="A658" s="64">
        <v>46246.840461631946</v>
      </c>
      <c r="B658" s="4" t="s">
        <v>133</v>
      </c>
      <c r="C658" s="4" t="s">
        <v>1492</v>
      </c>
      <c r="D658" s="4" t="s">
        <v>46</v>
      </c>
      <c r="F658" s="64">
        <v>46239.0</v>
      </c>
      <c r="G658" s="4" t="s">
        <v>136</v>
      </c>
      <c r="H658" s="4" t="s">
        <v>137</v>
      </c>
    </row>
    <row r="659">
      <c r="A659" s="64">
        <v>46246.85211601852</v>
      </c>
      <c r="B659" s="4" t="s">
        <v>122</v>
      </c>
      <c r="C659" s="4" t="s">
        <v>123</v>
      </c>
      <c r="D659" s="4" t="s">
        <v>31</v>
      </c>
      <c r="E659" s="4" t="s">
        <v>131</v>
      </c>
      <c r="F659" s="4" t="s">
        <v>125</v>
      </c>
      <c r="G659" s="4" t="s">
        <v>127</v>
      </c>
      <c r="H659" s="4" t="s">
        <v>130</v>
      </c>
    </row>
    <row r="660">
      <c r="A660" s="64">
        <v>46246.85211640046</v>
      </c>
      <c r="B660" s="4" t="s">
        <v>122</v>
      </c>
      <c r="C660" s="4" t="s">
        <v>340</v>
      </c>
      <c r="D660" s="4" t="s">
        <v>31</v>
      </c>
      <c r="E660" s="4" t="s">
        <v>131</v>
      </c>
      <c r="F660" s="4" t="s">
        <v>125</v>
      </c>
      <c r="G660" s="4" t="s">
        <v>127</v>
      </c>
      <c r="H660" s="4" t="s">
        <v>130</v>
      </c>
    </row>
    <row r="661">
      <c r="A661" s="64">
        <v>46246.85211659722</v>
      </c>
      <c r="B661" s="4" t="s">
        <v>122</v>
      </c>
      <c r="C661" s="4" t="s">
        <v>632</v>
      </c>
      <c r="D661" s="4" t="s">
        <v>31</v>
      </c>
      <c r="E661" s="4" t="s">
        <v>131</v>
      </c>
      <c r="F661" s="4" t="s">
        <v>125</v>
      </c>
      <c r="G661" s="4" t="s">
        <v>127</v>
      </c>
      <c r="H661" s="4" t="s">
        <v>130</v>
      </c>
    </row>
    <row r="662">
      <c r="A662" s="64">
        <v>46247.01876129629</v>
      </c>
      <c r="B662" s="4" t="s">
        <v>122</v>
      </c>
      <c r="C662" s="4" t="s">
        <v>123</v>
      </c>
      <c r="D662" s="4" t="s">
        <v>31</v>
      </c>
      <c r="E662" s="4" t="s">
        <v>131</v>
      </c>
      <c r="F662" s="4" t="s">
        <v>125</v>
      </c>
      <c r="G662" s="4" t="s">
        <v>127</v>
      </c>
      <c r="H662" s="4" t="s">
        <v>130</v>
      </c>
    </row>
    <row r="663">
      <c r="A663" s="64">
        <v>46247.01876155093</v>
      </c>
      <c r="B663" s="4" t="s">
        <v>122</v>
      </c>
      <c r="C663" s="4" t="s">
        <v>340</v>
      </c>
      <c r="D663" s="4" t="s">
        <v>31</v>
      </c>
      <c r="E663" s="4" t="s">
        <v>131</v>
      </c>
      <c r="F663" s="4" t="s">
        <v>125</v>
      </c>
      <c r="G663" s="4" t="s">
        <v>127</v>
      </c>
      <c r="H663" s="4" t="s">
        <v>130</v>
      </c>
    </row>
    <row r="664">
      <c r="A664" s="64">
        <v>46247.018761851854</v>
      </c>
      <c r="B664" s="4" t="s">
        <v>122</v>
      </c>
      <c r="C664" s="4" t="s">
        <v>632</v>
      </c>
      <c r="D664" s="4" t="s">
        <v>31</v>
      </c>
      <c r="E664" s="4" t="s">
        <v>131</v>
      </c>
      <c r="F664" s="4" t="s">
        <v>125</v>
      </c>
      <c r="G664" s="4" t="s">
        <v>127</v>
      </c>
      <c r="H664" s="4" t="s">
        <v>130</v>
      </c>
    </row>
    <row r="665">
      <c r="A665" s="64">
        <v>46247.18552398148</v>
      </c>
      <c r="B665" s="4" t="s">
        <v>122</v>
      </c>
      <c r="C665" s="4" t="s">
        <v>123</v>
      </c>
      <c r="D665" s="4" t="s">
        <v>31</v>
      </c>
      <c r="E665" s="4" t="s">
        <v>131</v>
      </c>
      <c r="F665" s="4" t="s">
        <v>125</v>
      </c>
      <c r="G665" s="4" t="s">
        <v>127</v>
      </c>
      <c r="H665" s="4" t="s">
        <v>130</v>
      </c>
    </row>
    <row r="666">
      <c r="A666" s="64">
        <v>46247.18552423611</v>
      </c>
      <c r="B666" s="4" t="s">
        <v>122</v>
      </c>
      <c r="C666" s="4" t="s">
        <v>340</v>
      </c>
      <c r="D666" s="4" t="s">
        <v>31</v>
      </c>
      <c r="E666" s="4" t="s">
        <v>131</v>
      </c>
      <c r="F666" s="4" t="s">
        <v>125</v>
      </c>
      <c r="G666" s="4" t="s">
        <v>127</v>
      </c>
      <c r="H666" s="4" t="s">
        <v>130</v>
      </c>
    </row>
    <row r="667">
      <c r="A667" s="64">
        <v>46247.18552458333</v>
      </c>
      <c r="B667" s="4" t="s">
        <v>122</v>
      </c>
      <c r="C667" s="4" t="s">
        <v>632</v>
      </c>
      <c r="D667" s="4" t="s">
        <v>31</v>
      </c>
      <c r="E667" s="4" t="s">
        <v>131</v>
      </c>
      <c r="F667" s="4" t="s">
        <v>125</v>
      </c>
      <c r="G667" s="4" t="s">
        <v>127</v>
      </c>
      <c r="H667" s="4" t="s">
        <v>130</v>
      </c>
    </row>
    <row r="668">
      <c r="A668" s="64">
        <v>46247.352145474535</v>
      </c>
      <c r="B668" s="4" t="s">
        <v>122</v>
      </c>
      <c r="C668" s="4" t="s">
        <v>123</v>
      </c>
      <c r="D668" s="4" t="s">
        <v>31</v>
      </c>
      <c r="E668" s="4" t="s">
        <v>131</v>
      </c>
      <c r="F668" s="4" t="s">
        <v>125</v>
      </c>
      <c r="G668" s="4" t="s">
        <v>127</v>
      </c>
      <c r="H668" s="4" t="s">
        <v>130</v>
      </c>
    </row>
    <row r="669">
      <c r="A669" s="64">
        <v>46247.35214819445</v>
      </c>
      <c r="B669" s="4" t="s">
        <v>122</v>
      </c>
      <c r="C669" s="4" t="s">
        <v>340</v>
      </c>
      <c r="D669" s="4" t="s">
        <v>31</v>
      </c>
      <c r="E669" s="4" t="s">
        <v>131</v>
      </c>
      <c r="F669" s="4" t="s">
        <v>125</v>
      </c>
      <c r="G669" s="4" t="s">
        <v>127</v>
      </c>
      <c r="H669" s="4" t="s">
        <v>130</v>
      </c>
    </row>
    <row r="670">
      <c r="A670" s="64">
        <v>46247.35215128472</v>
      </c>
      <c r="B670" s="4" t="s">
        <v>122</v>
      </c>
      <c r="C670" s="4" t="s">
        <v>632</v>
      </c>
      <c r="D670" s="4" t="s">
        <v>31</v>
      </c>
      <c r="E670" s="4" t="s">
        <v>131</v>
      </c>
      <c r="F670" s="4" t="s">
        <v>125</v>
      </c>
      <c r="G670" s="4" t="s">
        <v>127</v>
      </c>
      <c r="H670" s="4" t="s">
        <v>130</v>
      </c>
    </row>
    <row r="671">
      <c r="A671" s="64">
        <v>46247.51874246528</v>
      </c>
      <c r="B671" s="4" t="s">
        <v>122</v>
      </c>
      <c r="C671" s="4" t="s">
        <v>123</v>
      </c>
      <c r="D671" s="4" t="s">
        <v>31</v>
      </c>
      <c r="E671" s="4" t="s">
        <v>131</v>
      </c>
      <c r="F671" s="4" t="s">
        <v>125</v>
      </c>
      <c r="G671" s="4" t="s">
        <v>127</v>
      </c>
      <c r="H671" s="4" t="s">
        <v>130</v>
      </c>
    </row>
    <row r="672">
      <c r="A672" s="64">
        <v>46247.51874262732</v>
      </c>
      <c r="B672" s="4" t="s">
        <v>122</v>
      </c>
      <c r="C672" s="4" t="s">
        <v>340</v>
      </c>
      <c r="D672" s="4" t="s">
        <v>31</v>
      </c>
      <c r="E672" s="4" t="s">
        <v>131</v>
      </c>
      <c r="F672" s="4" t="s">
        <v>125</v>
      </c>
      <c r="G672" s="4" t="s">
        <v>127</v>
      </c>
      <c r="H672" s="4" t="s">
        <v>130</v>
      </c>
    </row>
    <row r="673">
      <c r="A673" s="64">
        <v>46247.518742835644</v>
      </c>
      <c r="B673" s="4" t="s">
        <v>122</v>
      </c>
      <c r="C673" s="4" t="s">
        <v>632</v>
      </c>
      <c r="D673" s="4" t="s">
        <v>31</v>
      </c>
      <c r="E673" s="4" t="s">
        <v>131</v>
      </c>
      <c r="F673" s="4" t="s">
        <v>125</v>
      </c>
      <c r="G673" s="4" t="s">
        <v>127</v>
      </c>
      <c r="H673" s="4" t="s">
        <v>130</v>
      </c>
    </row>
    <row r="674">
      <c r="A674" s="64">
        <v>46247.685508449074</v>
      </c>
      <c r="B674" s="4" t="s">
        <v>122</v>
      </c>
      <c r="C674" s="4" t="s">
        <v>123</v>
      </c>
      <c r="D674" s="4" t="s">
        <v>31</v>
      </c>
      <c r="E674" s="4" t="s">
        <v>131</v>
      </c>
      <c r="F674" s="4" t="s">
        <v>125</v>
      </c>
      <c r="G674" s="4" t="s">
        <v>127</v>
      </c>
      <c r="H674" s="4" t="s">
        <v>130</v>
      </c>
    </row>
    <row r="675">
      <c r="A675" s="64">
        <v>46247.68550976852</v>
      </c>
      <c r="B675" s="4" t="s">
        <v>122</v>
      </c>
      <c r="C675" s="4" t="s">
        <v>340</v>
      </c>
      <c r="D675" s="4" t="s">
        <v>31</v>
      </c>
      <c r="E675" s="4" t="s">
        <v>131</v>
      </c>
      <c r="F675" s="4" t="s">
        <v>125</v>
      </c>
      <c r="G675" s="4" t="s">
        <v>127</v>
      </c>
      <c r="H675" s="4" t="s">
        <v>130</v>
      </c>
    </row>
    <row r="676">
      <c r="A676" s="64">
        <v>46247.68551422453</v>
      </c>
      <c r="B676" s="4" t="s">
        <v>122</v>
      </c>
      <c r="C676" s="4" t="s">
        <v>632</v>
      </c>
      <c r="D676" s="4" t="s">
        <v>31</v>
      </c>
      <c r="E676" s="4" t="s">
        <v>131</v>
      </c>
      <c r="F676" s="4" t="s">
        <v>125</v>
      </c>
      <c r="G676" s="4" t="s">
        <v>127</v>
      </c>
      <c r="H676" s="4" t="s">
        <v>130</v>
      </c>
    </row>
    <row r="677">
      <c r="A677" s="64">
        <v>46247.68551658565</v>
      </c>
      <c r="B677" s="4" t="s">
        <v>122</v>
      </c>
      <c r="C677" s="4" t="s">
        <v>1544</v>
      </c>
      <c r="D677" s="4" t="s">
        <v>46</v>
      </c>
      <c r="E677" s="64"/>
      <c r="F677" s="64">
        <v>46241.0</v>
      </c>
      <c r="G677" s="4" t="s">
        <v>136</v>
      </c>
      <c r="H677" s="4" t="s">
        <v>202</v>
      </c>
    </row>
    <row r="678">
      <c r="A678" s="64">
        <v>46247.685518136575</v>
      </c>
      <c r="B678" s="4" t="s">
        <v>122</v>
      </c>
      <c r="C678" s="4" t="s">
        <v>1549</v>
      </c>
      <c r="D678" s="4" t="s">
        <v>46</v>
      </c>
      <c r="E678" s="64"/>
      <c r="F678" s="64">
        <v>46245.0</v>
      </c>
      <c r="G678" s="4" t="s">
        <v>136</v>
      </c>
      <c r="H678" s="4" t="s">
        <v>202</v>
      </c>
    </row>
    <row r="679">
      <c r="A679" s="64">
        <v>46247.68552046297</v>
      </c>
      <c r="B679" s="4" t="s">
        <v>122</v>
      </c>
      <c r="C679" s="4" t="s">
        <v>1550</v>
      </c>
      <c r="D679" s="4" t="s">
        <v>46</v>
      </c>
      <c r="E679" s="64"/>
      <c r="F679" s="64">
        <v>46245.0</v>
      </c>
      <c r="G679" s="4" t="s">
        <v>136</v>
      </c>
      <c r="H679" s="4" t="s">
        <v>202</v>
      </c>
    </row>
    <row r="680">
      <c r="A680" s="62">
        <v>46247.70531247686</v>
      </c>
      <c r="B680" s="4" t="s">
        <v>324</v>
      </c>
      <c r="C680" s="4" t="s">
        <v>1552</v>
      </c>
      <c r="E680" s="64"/>
      <c r="F680" s="64"/>
      <c r="G680" s="4" t="s">
        <v>326</v>
      </c>
      <c r="H680" s="4" t="s">
        <v>328</v>
      </c>
    </row>
    <row r="681">
      <c r="A681" s="62">
        <v>46247.74504650463</v>
      </c>
      <c r="B681" s="4" t="s">
        <v>207</v>
      </c>
      <c r="C681" s="4" t="s">
        <v>1553</v>
      </c>
      <c r="E681" s="64"/>
      <c r="F681" s="64"/>
      <c r="G681" s="4" t="s">
        <v>209</v>
      </c>
      <c r="H681" s="4" t="s">
        <v>33</v>
      </c>
    </row>
    <row r="682">
      <c r="A682" s="62">
        <v>46247.74507469907</v>
      </c>
      <c r="B682" s="4" t="s">
        <v>207</v>
      </c>
      <c r="C682" s="4" t="s">
        <v>1557</v>
      </c>
      <c r="E682" s="64"/>
      <c r="F682" s="64"/>
      <c r="G682" s="4" t="s">
        <v>209</v>
      </c>
      <c r="H682" s="4" t="s">
        <v>33</v>
      </c>
    </row>
    <row r="683">
      <c r="A683" s="62">
        <v>46247.745137708334</v>
      </c>
      <c r="B683" s="4" t="s">
        <v>207</v>
      </c>
      <c r="C683" s="4" t="s">
        <v>1559</v>
      </c>
      <c r="E683" s="64"/>
      <c r="F683" s="64"/>
      <c r="G683" s="4" t="s">
        <v>209</v>
      </c>
      <c r="H683" s="4" t="s">
        <v>33</v>
      </c>
    </row>
    <row r="684">
      <c r="A684" s="64">
        <v>46247.840471469906</v>
      </c>
      <c r="B684" s="4" t="s">
        <v>133</v>
      </c>
      <c r="C684" s="4" t="s">
        <v>1492</v>
      </c>
      <c r="D684" s="4" t="s">
        <v>52</v>
      </c>
      <c r="E684" s="64"/>
      <c r="F684" s="64">
        <v>46247.0</v>
      </c>
      <c r="G684" s="4" t="s">
        <v>136</v>
      </c>
      <c r="H684" s="4" t="s">
        <v>137</v>
      </c>
    </row>
    <row r="685">
      <c r="A685" s="64">
        <v>46247.85210344907</v>
      </c>
      <c r="B685" s="4" t="s">
        <v>122</v>
      </c>
      <c r="C685" s="4" t="s">
        <v>123</v>
      </c>
      <c r="D685" s="4" t="s">
        <v>31</v>
      </c>
      <c r="E685" s="4" t="s">
        <v>131</v>
      </c>
      <c r="F685" s="4" t="s">
        <v>125</v>
      </c>
      <c r="G685" s="4" t="s">
        <v>127</v>
      </c>
      <c r="H685" s="4" t="s">
        <v>130</v>
      </c>
    </row>
    <row r="686">
      <c r="A686" s="64">
        <v>46247.852103784724</v>
      </c>
      <c r="B686" s="4" t="s">
        <v>122</v>
      </c>
      <c r="C686" s="4" t="s">
        <v>340</v>
      </c>
      <c r="D686" s="4" t="s">
        <v>31</v>
      </c>
      <c r="E686" s="4" t="s">
        <v>131</v>
      </c>
      <c r="F686" s="4" t="s">
        <v>125</v>
      </c>
      <c r="G686" s="4" t="s">
        <v>127</v>
      </c>
      <c r="H686" s="4" t="s">
        <v>130</v>
      </c>
    </row>
    <row r="687">
      <c r="A687" s="64">
        <v>46247.85210405092</v>
      </c>
      <c r="B687" s="4" t="s">
        <v>122</v>
      </c>
      <c r="C687" s="4" t="s">
        <v>632</v>
      </c>
      <c r="D687" s="4" t="s">
        <v>31</v>
      </c>
      <c r="E687" s="4" t="s">
        <v>131</v>
      </c>
      <c r="F687" s="4" t="s">
        <v>125</v>
      </c>
      <c r="G687" s="4" t="s">
        <v>127</v>
      </c>
      <c r="H687" s="4" t="s">
        <v>130</v>
      </c>
    </row>
    <row r="688">
      <c r="A688" s="64">
        <v>46247.85210417824</v>
      </c>
      <c r="B688" s="4" t="s">
        <v>122</v>
      </c>
      <c r="C688" s="4" t="s">
        <v>1572</v>
      </c>
      <c r="D688" s="4" t="s">
        <v>46</v>
      </c>
      <c r="E688" s="64"/>
      <c r="F688" s="64">
        <v>46247.0</v>
      </c>
      <c r="G688" s="4" t="s">
        <v>136</v>
      </c>
      <c r="H688" s="4" t="s">
        <v>202</v>
      </c>
    </row>
    <row r="689">
      <c r="A689" s="64">
        <v>46247.85210429398</v>
      </c>
      <c r="B689" s="4" t="s">
        <v>122</v>
      </c>
      <c r="C689" s="4" t="s">
        <v>1573</v>
      </c>
      <c r="D689" s="4" t="s">
        <v>46</v>
      </c>
      <c r="E689" s="64"/>
      <c r="F689" s="64">
        <v>46247.0</v>
      </c>
      <c r="G689" s="4" t="s">
        <v>136</v>
      </c>
      <c r="H689" s="4" t="s">
        <v>202</v>
      </c>
    </row>
    <row r="690">
      <c r="A690" s="64">
        <v>46248.01877112269</v>
      </c>
      <c r="B690" s="4" t="s">
        <v>122</v>
      </c>
      <c r="C690" s="4" t="s">
        <v>123</v>
      </c>
      <c r="D690" s="4" t="s">
        <v>31</v>
      </c>
      <c r="E690" s="4" t="s">
        <v>131</v>
      </c>
      <c r="F690" s="4" t="s">
        <v>125</v>
      </c>
      <c r="G690" s="4" t="s">
        <v>127</v>
      </c>
      <c r="H690" s="4" t="s">
        <v>130</v>
      </c>
    </row>
    <row r="691">
      <c r="A691" s="64">
        <v>46248.01877152778</v>
      </c>
      <c r="B691" s="4" t="s">
        <v>122</v>
      </c>
      <c r="C691" s="4" t="s">
        <v>340</v>
      </c>
      <c r="D691" s="4" t="s">
        <v>31</v>
      </c>
      <c r="E691" s="4" t="s">
        <v>131</v>
      </c>
      <c r="F691" s="4" t="s">
        <v>125</v>
      </c>
      <c r="G691" s="4" t="s">
        <v>127</v>
      </c>
      <c r="H691" s="4" t="s">
        <v>130</v>
      </c>
    </row>
    <row r="692">
      <c r="A692" s="64">
        <v>46248.01877174768</v>
      </c>
      <c r="B692" s="4" t="s">
        <v>122</v>
      </c>
      <c r="C692" s="4" t="s">
        <v>632</v>
      </c>
      <c r="D692" s="4" t="s">
        <v>31</v>
      </c>
      <c r="E692" s="4" t="s">
        <v>131</v>
      </c>
      <c r="F692" s="4" t="s">
        <v>125</v>
      </c>
      <c r="G692" s="4" t="s">
        <v>127</v>
      </c>
      <c r="H692" s="4" t="s">
        <v>130</v>
      </c>
    </row>
    <row r="693">
      <c r="A693" s="64">
        <v>46248.18542967593</v>
      </c>
      <c r="B693" s="4" t="s">
        <v>122</v>
      </c>
      <c r="C693" s="4" t="s">
        <v>123</v>
      </c>
      <c r="D693" s="4" t="s">
        <v>31</v>
      </c>
      <c r="E693" s="4" t="s">
        <v>131</v>
      </c>
      <c r="F693" s="4" t="s">
        <v>125</v>
      </c>
      <c r="G693" s="4" t="s">
        <v>127</v>
      </c>
      <c r="H693" s="4" t="s">
        <v>130</v>
      </c>
    </row>
    <row r="694">
      <c r="A694" s="64">
        <v>46248.18542996528</v>
      </c>
      <c r="B694" s="4" t="s">
        <v>122</v>
      </c>
      <c r="C694" s="4" t="s">
        <v>340</v>
      </c>
      <c r="D694" s="4" t="s">
        <v>31</v>
      </c>
      <c r="E694" s="4" t="s">
        <v>131</v>
      </c>
      <c r="F694" s="4" t="s">
        <v>125</v>
      </c>
      <c r="G694" s="4" t="s">
        <v>127</v>
      </c>
      <c r="H694" s="4" t="s">
        <v>130</v>
      </c>
    </row>
    <row r="695">
      <c r="A695" s="64">
        <v>46248.1854305787</v>
      </c>
      <c r="B695" s="4" t="s">
        <v>122</v>
      </c>
      <c r="C695" s="4" t="s">
        <v>632</v>
      </c>
      <c r="D695" s="4" t="s">
        <v>31</v>
      </c>
      <c r="E695" s="4" t="s">
        <v>131</v>
      </c>
      <c r="F695" s="4" t="s">
        <v>125</v>
      </c>
      <c r="G695" s="4" t="s">
        <v>127</v>
      </c>
      <c r="H695" s="4" t="s">
        <v>130</v>
      </c>
    </row>
    <row r="696">
      <c r="A696" s="64">
        <v>46248.35210844908</v>
      </c>
      <c r="B696" s="4" t="s">
        <v>122</v>
      </c>
      <c r="C696" s="4" t="s">
        <v>123</v>
      </c>
      <c r="D696" s="4" t="s">
        <v>31</v>
      </c>
      <c r="E696" s="4" t="s">
        <v>131</v>
      </c>
      <c r="F696" s="4" t="s">
        <v>125</v>
      </c>
      <c r="G696" s="4" t="s">
        <v>127</v>
      </c>
      <c r="H696" s="4" t="s">
        <v>130</v>
      </c>
    </row>
    <row r="697">
      <c r="A697" s="64">
        <v>46248.35210935185</v>
      </c>
      <c r="B697" s="4" t="s">
        <v>122</v>
      </c>
      <c r="C697" s="4" t="s">
        <v>340</v>
      </c>
      <c r="D697" s="4" t="s">
        <v>31</v>
      </c>
      <c r="E697" s="4" t="s">
        <v>131</v>
      </c>
      <c r="F697" s="4" t="s">
        <v>125</v>
      </c>
      <c r="G697" s="4" t="s">
        <v>127</v>
      </c>
      <c r="H697" s="4" t="s">
        <v>130</v>
      </c>
    </row>
    <row r="698">
      <c r="A698" s="64">
        <v>46248.35210957176</v>
      </c>
      <c r="B698" s="4" t="s">
        <v>122</v>
      </c>
      <c r="C698" s="4" t="s">
        <v>632</v>
      </c>
      <c r="D698" s="4" t="s">
        <v>31</v>
      </c>
      <c r="E698" s="4" t="s">
        <v>131</v>
      </c>
      <c r="F698" s="4" t="s">
        <v>125</v>
      </c>
      <c r="G698" s="4" t="s">
        <v>127</v>
      </c>
      <c r="H698" s="4" t="s">
        <v>130</v>
      </c>
    </row>
    <row r="699">
      <c r="A699" s="64">
        <v>46248.51882344908</v>
      </c>
      <c r="B699" s="4" t="s">
        <v>122</v>
      </c>
      <c r="C699" s="4" t="s">
        <v>123</v>
      </c>
      <c r="D699" s="4" t="s">
        <v>31</v>
      </c>
      <c r="E699" s="4" t="s">
        <v>131</v>
      </c>
      <c r="F699" s="4" t="s">
        <v>125</v>
      </c>
      <c r="G699" s="4" t="s">
        <v>127</v>
      </c>
      <c r="H699" s="4" t="s">
        <v>130</v>
      </c>
    </row>
    <row r="700">
      <c r="A700" s="64">
        <v>46248.5188305787</v>
      </c>
      <c r="B700" s="4" t="s">
        <v>122</v>
      </c>
      <c r="C700" s="4" t="s">
        <v>340</v>
      </c>
      <c r="D700" s="4" t="s">
        <v>31</v>
      </c>
      <c r="E700" s="4" t="s">
        <v>131</v>
      </c>
      <c r="F700" s="4" t="s">
        <v>125</v>
      </c>
      <c r="G700" s="4" t="s">
        <v>127</v>
      </c>
      <c r="H700" s="4" t="s">
        <v>130</v>
      </c>
    </row>
    <row r="701">
      <c r="A701" s="64">
        <v>46248.51883725694</v>
      </c>
      <c r="B701" s="4" t="s">
        <v>122</v>
      </c>
      <c r="C701" s="4" t="s">
        <v>632</v>
      </c>
      <c r="D701" s="4" t="s">
        <v>31</v>
      </c>
      <c r="E701" s="4" t="s">
        <v>131</v>
      </c>
      <c r="F701" s="4" t="s">
        <v>125</v>
      </c>
      <c r="G701" s="4" t="s">
        <v>127</v>
      </c>
      <c r="H701" s="4" t="s">
        <v>130</v>
      </c>
    </row>
    <row r="702">
      <c r="A702" s="64">
        <v>46248.67377756945</v>
      </c>
      <c r="B702" s="4" t="s">
        <v>133</v>
      </c>
      <c r="C702" s="4" t="s">
        <v>1392</v>
      </c>
      <c r="D702" s="4" t="s">
        <v>46</v>
      </c>
      <c r="E702" s="64">
        <v>46211.0</v>
      </c>
      <c r="F702" s="64">
        <v>46248.0</v>
      </c>
      <c r="G702" s="4" t="s">
        <v>1596</v>
      </c>
      <c r="H702" s="4" t="s">
        <v>1597</v>
      </c>
    </row>
    <row r="703">
      <c r="A703" s="64">
        <v>46248.685446284726</v>
      </c>
      <c r="B703" s="4" t="s">
        <v>122</v>
      </c>
      <c r="C703" s="4" t="s">
        <v>123</v>
      </c>
      <c r="D703" s="4" t="s">
        <v>31</v>
      </c>
      <c r="E703" s="4" t="s">
        <v>131</v>
      </c>
      <c r="F703" s="4" t="s">
        <v>125</v>
      </c>
      <c r="G703" s="4" t="s">
        <v>127</v>
      </c>
      <c r="H703" s="4" t="s">
        <v>130</v>
      </c>
    </row>
    <row r="704">
      <c r="A704" s="64">
        <v>46248.685447233795</v>
      </c>
      <c r="B704" s="4" t="s">
        <v>122</v>
      </c>
      <c r="C704" s="4" t="s">
        <v>340</v>
      </c>
      <c r="D704" s="4" t="s">
        <v>31</v>
      </c>
      <c r="E704" s="4" t="s">
        <v>131</v>
      </c>
      <c r="F704" s="4" t="s">
        <v>125</v>
      </c>
      <c r="G704" s="4" t="s">
        <v>127</v>
      </c>
      <c r="H704" s="4" t="s">
        <v>130</v>
      </c>
    </row>
    <row r="705">
      <c r="A705" s="64">
        <v>46248.68544782407</v>
      </c>
      <c r="B705" s="4" t="s">
        <v>122</v>
      </c>
      <c r="C705" s="4" t="s">
        <v>632</v>
      </c>
      <c r="D705" s="4" t="s">
        <v>31</v>
      </c>
      <c r="E705" s="4" t="s">
        <v>131</v>
      </c>
      <c r="F705" s="4" t="s">
        <v>125</v>
      </c>
      <c r="G705" s="4" t="s">
        <v>127</v>
      </c>
      <c r="H705" s="4" t="s">
        <v>130</v>
      </c>
    </row>
    <row r="706">
      <c r="A706" s="64">
        <v>46248.84044561343</v>
      </c>
      <c r="B706" s="4" t="s">
        <v>133</v>
      </c>
      <c r="C706" s="4" t="s">
        <v>1392</v>
      </c>
      <c r="D706" s="4" t="s">
        <v>46</v>
      </c>
      <c r="E706" s="64">
        <v>46211.0</v>
      </c>
      <c r="F706" s="64">
        <v>46248.0</v>
      </c>
      <c r="G706" s="4" t="s">
        <v>1596</v>
      </c>
      <c r="H706" s="4" t="s">
        <v>1597</v>
      </c>
    </row>
    <row r="707">
      <c r="A707" s="64">
        <v>46248.85207731482</v>
      </c>
      <c r="B707" s="4" t="s">
        <v>122</v>
      </c>
      <c r="C707" s="4" t="s">
        <v>123</v>
      </c>
      <c r="D707" s="4" t="s">
        <v>31</v>
      </c>
      <c r="E707" s="4" t="s">
        <v>131</v>
      </c>
      <c r="F707" s="4" t="s">
        <v>125</v>
      </c>
      <c r="G707" s="4" t="s">
        <v>127</v>
      </c>
      <c r="H707" s="4" t="s">
        <v>130</v>
      </c>
    </row>
    <row r="708">
      <c r="A708" s="64">
        <v>46248.8520780324</v>
      </c>
      <c r="B708" s="4" t="s">
        <v>122</v>
      </c>
      <c r="C708" s="4" t="s">
        <v>340</v>
      </c>
      <c r="D708" s="4" t="s">
        <v>31</v>
      </c>
      <c r="E708" s="4" t="s">
        <v>131</v>
      </c>
      <c r="F708" s="4" t="s">
        <v>125</v>
      </c>
      <c r="G708" s="4" t="s">
        <v>127</v>
      </c>
      <c r="H708" s="4" t="s">
        <v>130</v>
      </c>
    </row>
    <row r="709">
      <c r="A709" s="64">
        <v>46248.8520784838</v>
      </c>
      <c r="B709" s="4" t="s">
        <v>122</v>
      </c>
      <c r="C709" s="4" t="s">
        <v>632</v>
      </c>
      <c r="D709" s="4" t="s">
        <v>31</v>
      </c>
      <c r="E709" s="4" t="s">
        <v>131</v>
      </c>
      <c r="F709" s="4" t="s">
        <v>125</v>
      </c>
      <c r="G709" s="4" t="s">
        <v>127</v>
      </c>
      <c r="H709" s="4" t="s">
        <v>130</v>
      </c>
    </row>
    <row r="710">
      <c r="A710" s="64">
        <v>46249.00716283565</v>
      </c>
      <c r="B710" s="4" t="s">
        <v>133</v>
      </c>
      <c r="C710" s="4" t="s">
        <v>1392</v>
      </c>
      <c r="D710" s="4" t="s">
        <v>46</v>
      </c>
      <c r="E710" s="64">
        <v>46211.0</v>
      </c>
      <c r="F710" s="64">
        <v>46248.0</v>
      </c>
      <c r="G710" s="4" t="s">
        <v>1596</v>
      </c>
      <c r="H710" s="4" t="s">
        <v>1597</v>
      </c>
    </row>
    <row r="711">
      <c r="A711" s="64">
        <v>46249.018768877315</v>
      </c>
      <c r="B711" s="4" t="s">
        <v>122</v>
      </c>
      <c r="C711" s="4" t="s">
        <v>123</v>
      </c>
      <c r="D711" s="4" t="s">
        <v>31</v>
      </c>
      <c r="E711" s="4" t="s">
        <v>131</v>
      </c>
      <c r="F711" s="4" t="s">
        <v>125</v>
      </c>
      <c r="G711" s="4" t="s">
        <v>127</v>
      </c>
      <c r="H711" s="4" t="s">
        <v>130</v>
      </c>
    </row>
    <row r="712">
      <c r="A712" s="64">
        <v>46249.0187693287</v>
      </c>
      <c r="B712" s="4" t="s">
        <v>122</v>
      </c>
      <c r="C712" s="4" t="s">
        <v>340</v>
      </c>
      <c r="D712" s="4" t="s">
        <v>31</v>
      </c>
      <c r="E712" s="4" t="s">
        <v>131</v>
      </c>
      <c r="F712" s="4" t="s">
        <v>125</v>
      </c>
      <c r="G712" s="4" t="s">
        <v>127</v>
      </c>
      <c r="H712" s="4" t="s">
        <v>130</v>
      </c>
    </row>
    <row r="713">
      <c r="A713" s="64">
        <v>46249.01876980324</v>
      </c>
      <c r="B713" s="4" t="s">
        <v>122</v>
      </c>
      <c r="C713" s="4" t="s">
        <v>632</v>
      </c>
      <c r="D713" s="4" t="s">
        <v>31</v>
      </c>
      <c r="E713" s="4" t="s">
        <v>131</v>
      </c>
      <c r="F713" s="4" t="s">
        <v>125</v>
      </c>
      <c r="G713" s="4" t="s">
        <v>127</v>
      </c>
      <c r="H713" s="4" t="s">
        <v>130</v>
      </c>
    </row>
    <row r="714">
      <c r="A714" s="64">
        <v>46249.17385543982</v>
      </c>
      <c r="B714" s="4" t="s">
        <v>133</v>
      </c>
      <c r="C714" s="4" t="s">
        <v>1392</v>
      </c>
      <c r="D714" s="4" t="s">
        <v>46</v>
      </c>
      <c r="E714" s="64">
        <v>46211.0</v>
      </c>
      <c r="F714" s="64">
        <v>46248.0</v>
      </c>
      <c r="G714" s="4" t="s">
        <v>1596</v>
      </c>
      <c r="H714" s="4" t="s">
        <v>1597</v>
      </c>
    </row>
    <row r="715">
      <c r="A715" s="64">
        <v>46249.18544230324</v>
      </c>
      <c r="B715" s="4" t="s">
        <v>122</v>
      </c>
      <c r="C715" s="4" t="s">
        <v>123</v>
      </c>
      <c r="D715" s="4" t="s">
        <v>31</v>
      </c>
      <c r="E715" s="4" t="s">
        <v>131</v>
      </c>
      <c r="F715" s="4" t="s">
        <v>125</v>
      </c>
      <c r="G715" s="4" t="s">
        <v>127</v>
      </c>
      <c r="H715" s="4" t="s">
        <v>130</v>
      </c>
    </row>
    <row r="716">
      <c r="A716" s="64">
        <v>46249.18544243056</v>
      </c>
      <c r="B716" s="4" t="s">
        <v>122</v>
      </c>
      <c r="C716" s="4" t="s">
        <v>340</v>
      </c>
      <c r="D716" s="4" t="s">
        <v>31</v>
      </c>
      <c r="E716" s="4" t="s">
        <v>131</v>
      </c>
      <c r="F716" s="4" t="s">
        <v>125</v>
      </c>
      <c r="G716" s="4" t="s">
        <v>127</v>
      </c>
      <c r="H716" s="4" t="s">
        <v>130</v>
      </c>
    </row>
    <row r="717">
      <c r="A717" s="64">
        <v>46249.18544274305</v>
      </c>
      <c r="B717" s="4" t="s">
        <v>122</v>
      </c>
      <c r="C717" s="4" t="s">
        <v>632</v>
      </c>
      <c r="D717" s="4" t="s">
        <v>31</v>
      </c>
      <c r="E717" s="4" t="s">
        <v>131</v>
      </c>
      <c r="F717" s="4" t="s">
        <v>125</v>
      </c>
      <c r="G717" s="4" t="s">
        <v>127</v>
      </c>
      <c r="H717" s="4" t="s">
        <v>130</v>
      </c>
    </row>
    <row r="718">
      <c r="A718" s="64">
        <v>46249.340473275464</v>
      </c>
      <c r="B718" s="4" t="s">
        <v>133</v>
      </c>
      <c r="C718" s="4" t="s">
        <v>1392</v>
      </c>
      <c r="D718" s="4" t="s">
        <v>46</v>
      </c>
      <c r="E718" s="64">
        <v>46211.0</v>
      </c>
      <c r="F718" s="64">
        <v>46248.0</v>
      </c>
      <c r="G718" s="4" t="s">
        <v>1596</v>
      </c>
      <c r="H718" s="4" t="s">
        <v>1597</v>
      </c>
    </row>
    <row r="719">
      <c r="A719" s="64">
        <v>46249.35216134259</v>
      </c>
      <c r="B719" s="4" t="s">
        <v>122</v>
      </c>
      <c r="C719" s="4" t="s">
        <v>123</v>
      </c>
      <c r="D719" s="4" t="s">
        <v>31</v>
      </c>
      <c r="E719" s="4" t="s">
        <v>131</v>
      </c>
      <c r="F719" s="4" t="s">
        <v>125</v>
      </c>
      <c r="G719" s="4" t="s">
        <v>127</v>
      </c>
      <c r="H719" s="4" t="s">
        <v>130</v>
      </c>
    </row>
    <row r="720">
      <c r="A720" s="64">
        <v>46249.35216427084</v>
      </c>
      <c r="B720" s="4" t="s">
        <v>122</v>
      </c>
      <c r="C720" s="4" t="s">
        <v>340</v>
      </c>
      <c r="D720" s="4" t="s">
        <v>31</v>
      </c>
      <c r="E720" s="4" t="s">
        <v>131</v>
      </c>
      <c r="F720" s="4" t="s">
        <v>125</v>
      </c>
      <c r="G720" s="4" t="s">
        <v>127</v>
      </c>
      <c r="H720" s="4" t="s">
        <v>130</v>
      </c>
    </row>
    <row r="721">
      <c r="A721" s="64">
        <v>46249.352165335644</v>
      </c>
      <c r="B721" s="4" t="s">
        <v>122</v>
      </c>
      <c r="C721" s="4" t="s">
        <v>632</v>
      </c>
      <c r="D721" s="4" t="s">
        <v>31</v>
      </c>
      <c r="E721" s="4" t="s">
        <v>131</v>
      </c>
      <c r="F721" s="4" t="s">
        <v>125</v>
      </c>
      <c r="G721" s="4" t="s">
        <v>127</v>
      </c>
      <c r="H721" s="4" t="s">
        <v>130</v>
      </c>
    </row>
    <row r="722">
      <c r="A722" s="64">
        <v>46249.50712119213</v>
      </c>
      <c r="B722" s="4" t="s">
        <v>133</v>
      </c>
      <c r="C722" s="4" t="s">
        <v>1392</v>
      </c>
      <c r="D722" s="4" t="s">
        <v>46</v>
      </c>
      <c r="E722" s="64">
        <v>46211.0</v>
      </c>
      <c r="F722" s="64">
        <v>46248.0</v>
      </c>
      <c r="G722" s="4" t="s">
        <v>1596</v>
      </c>
      <c r="H722" s="4" t="s">
        <v>1597</v>
      </c>
    </row>
    <row r="723">
      <c r="A723" s="64">
        <v>46249.51879430556</v>
      </c>
      <c r="B723" s="4" t="s">
        <v>122</v>
      </c>
      <c r="C723" s="4" t="s">
        <v>123</v>
      </c>
      <c r="D723" s="4" t="s">
        <v>31</v>
      </c>
      <c r="E723" s="4" t="s">
        <v>131</v>
      </c>
      <c r="F723" s="4" t="s">
        <v>125</v>
      </c>
      <c r="G723" s="4" t="s">
        <v>127</v>
      </c>
      <c r="H723" s="4" t="s">
        <v>130</v>
      </c>
    </row>
    <row r="724">
      <c r="A724" s="64">
        <v>46249.51879974537</v>
      </c>
      <c r="B724" s="4" t="s">
        <v>122</v>
      </c>
      <c r="C724" s="4" t="s">
        <v>340</v>
      </c>
      <c r="D724" s="4" t="s">
        <v>31</v>
      </c>
      <c r="E724" s="4" t="s">
        <v>131</v>
      </c>
      <c r="F724" s="4" t="s">
        <v>125</v>
      </c>
      <c r="G724" s="4" t="s">
        <v>127</v>
      </c>
      <c r="H724" s="4" t="s">
        <v>130</v>
      </c>
    </row>
    <row r="725">
      <c r="A725" s="64">
        <v>46249.518803576386</v>
      </c>
      <c r="B725" s="4" t="s">
        <v>122</v>
      </c>
      <c r="C725" s="4" t="s">
        <v>632</v>
      </c>
      <c r="D725" s="4" t="s">
        <v>31</v>
      </c>
      <c r="E725" s="4" t="s">
        <v>131</v>
      </c>
      <c r="F725" s="4" t="s">
        <v>125</v>
      </c>
      <c r="G725" s="4" t="s">
        <v>127</v>
      </c>
      <c r="H725" s="4" t="s">
        <v>130</v>
      </c>
    </row>
    <row r="726">
      <c r="A726" s="64">
        <v>46249.67380065972</v>
      </c>
      <c r="B726" s="4" t="s">
        <v>133</v>
      </c>
      <c r="C726" s="4" t="s">
        <v>1392</v>
      </c>
      <c r="D726" s="4" t="s">
        <v>46</v>
      </c>
      <c r="E726" s="64">
        <v>46211.0</v>
      </c>
      <c r="F726" s="64">
        <v>46248.0</v>
      </c>
      <c r="G726" s="4" t="s">
        <v>1596</v>
      </c>
      <c r="H726" s="4" t="s">
        <v>1597</v>
      </c>
    </row>
    <row r="727">
      <c r="A727" s="64">
        <v>46249.685414050924</v>
      </c>
      <c r="B727" s="4" t="s">
        <v>122</v>
      </c>
      <c r="C727" s="4" t="s">
        <v>123</v>
      </c>
      <c r="D727" s="4" t="s">
        <v>31</v>
      </c>
      <c r="E727" s="4" t="s">
        <v>131</v>
      </c>
      <c r="F727" s="4" t="s">
        <v>125</v>
      </c>
      <c r="G727" s="4" t="s">
        <v>127</v>
      </c>
      <c r="H727" s="4" t="s">
        <v>130</v>
      </c>
    </row>
    <row r="728">
      <c r="A728" s="64">
        <v>46249.68541420139</v>
      </c>
      <c r="B728" s="4" t="s">
        <v>122</v>
      </c>
      <c r="C728" s="4" t="s">
        <v>340</v>
      </c>
      <c r="D728" s="4" t="s">
        <v>31</v>
      </c>
      <c r="E728" s="4" t="s">
        <v>131</v>
      </c>
      <c r="F728" s="4" t="s">
        <v>125</v>
      </c>
      <c r="G728" s="4" t="s">
        <v>127</v>
      </c>
      <c r="H728" s="4" t="s">
        <v>130</v>
      </c>
    </row>
    <row r="729">
      <c r="A729" s="64">
        <v>46249.68541436343</v>
      </c>
      <c r="B729" s="4" t="s">
        <v>122</v>
      </c>
      <c r="C729" s="4" t="s">
        <v>632</v>
      </c>
      <c r="D729" s="4" t="s">
        <v>31</v>
      </c>
      <c r="E729" s="4" t="s">
        <v>131</v>
      </c>
      <c r="F729" s="4" t="s">
        <v>125</v>
      </c>
      <c r="G729" s="4" t="s">
        <v>127</v>
      </c>
      <c r="H729" s="4" t="s">
        <v>130</v>
      </c>
    </row>
    <row r="730">
      <c r="A730" s="64">
        <v>46249.84047850694</v>
      </c>
      <c r="B730" s="4" t="s">
        <v>133</v>
      </c>
      <c r="C730" s="4" t="s">
        <v>1392</v>
      </c>
      <c r="D730" s="4" t="s">
        <v>46</v>
      </c>
      <c r="E730" s="64">
        <v>46211.0</v>
      </c>
      <c r="F730" s="64">
        <v>46248.0</v>
      </c>
      <c r="G730" s="4" t="s">
        <v>1596</v>
      </c>
      <c r="H730" s="4" t="s">
        <v>1597</v>
      </c>
    </row>
    <row r="731">
      <c r="A731" s="64">
        <v>46249.85208449074</v>
      </c>
      <c r="B731" s="4" t="s">
        <v>122</v>
      </c>
      <c r="C731" s="4" t="s">
        <v>123</v>
      </c>
      <c r="D731" s="4" t="s">
        <v>31</v>
      </c>
      <c r="E731" s="4" t="s">
        <v>131</v>
      </c>
      <c r="F731" s="4" t="s">
        <v>125</v>
      </c>
      <c r="G731" s="4" t="s">
        <v>127</v>
      </c>
      <c r="H731" s="4" t="s">
        <v>130</v>
      </c>
    </row>
    <row r="732">
      <c r="A732" s="64">
        <v>46249.85208471065</v>
      </c>
      <c r="B732" s="4" t="s">
        <v>122</v>
      </c>
      <c r="C732" s="4" t="s">
        <v>340</v>
      </c>
      <c r="D732" s="4" t="s">
        <v>31</v>
      </c>
      <c r="E732" s="4" t="s">
        <v>131</v>
      </c>
      <c r="F732" s="4" t="s">
        <v>125</v>
      </c>
      <c r="G732" s="4" t="s">
        <v>127</v>
      </c>
      <c r="H732" s="4" t="s">
        <v>130</v>
      </c>
    </row>
    <row r="733">
      <c r="A733" s="64">
        <v>46249.85208488426</v>
      </c>
      <c r="B733" s="4" t="s">
        <v>122</v>
      </c>
      <c r="C733" s="4" t="s">
        <v>632</v>
      </c>
      <c r="D733" s="4" t="s">
        <v>31</v>
      </c>
      <c r="E733" s="4" t="s">
        <v>131</v>
      </c>
      <c r="F733" s="4" t="s">
        <v>125</v>
      </c>
      <c r="G733" s="4" t="s">
        <v>127</v>
      </c>
      <c r="H733" s="4" t="s">
        <v>130</v>
      </c>
    </row>
    <row r="734">
      <c r="A734" s="64">
        <v>46250.00714261574</v>
      </c>
      <c r="B734" s="4" t="s">
        <v>133</v>
      </c>
      <c r="C734" s="4" t="s">
        <v>1392</v>
      </c>
      <c r="D734" s="4" t="s">
        <v>46</v>
      </c>
      <c r="E734" s="64">
        <v>46211.0</v>
      </c>
      <c r="F734" s="64">
        <v>46248.0</v>
      </c>
      <c r="G734" s="4" t="s">
        <v>1596</v>
      </c>
      <c r="H734" s="4" t="s">
        <v>1597</v>
      </c>
    </row>
    <row r="735">
      <c r="A735" s="64">
        <v>46250.01875387732</v>
      </c>
      <c r="B735" s="4" t="s">
        <v>122</v>
      </c>
      <c r="C735" s="4" t="s">
        <v>123</v>
      </c>
      <c r="D735" s="4" t="s">
        <v>31</v>
      </c>
      <c r="E735" s="4" t="s">
        <v>131</v>
      </c>
      <c r="F735" s="4" t="s">
        <v>125</v>
      </c>
      <c r="G735" s="4" t="s">
        <v>127</v>
      </c>
      <c r="H735" s="4" t="s">
        <v>130</v>
      </c>
    </row>
    <row r="736">
      <c r="A736" s="64">
        <v>46250.018753993056</v>
      </c>
      <c r="B736" s="4" t="s">
        <v>122</v>
      </c>
      <c r="C736" s="4" t="s">
        <v>340</v>
      </c>
      <c r="D736" s="4" t="s">
        <v>31</v>
      </c>
      <c r="E736" s="4" t="s">
        <v>131</v>
      </c>
      <c r="F736" s="4" t="s">
        <v>125</v>
      </c>
      <c r="G736" s="4" t="s">
        <v>127</v>
      </c>
      <c r="H736" s="4" t="s">
        <v>130</v>
      </c>
    </row>
    <row r="737">
      <c r="A737" s="64">
        <v>46250.018754108794</v>
      </c>
      <c r="B737" s="4" t="s">
        <v>122</v>
      </c>
      <c r="C737" s="4" t="s">
        <v>632</v>
      </c>
      <c r="D737" s="4" t="s">
        <v>31</v>
      </c>
      <c r="E737" s="4" t="s">
        <v>131</v>
      </c>
      <c r="F737" s="4" t="s">
        <v>125</v>
      </c>
      <c r="G737" s="4" t="s">
        <v>127</v>
      </c>
      <c r="H737" s="4" t="s">
        <v>130</v>
      </c>
    </row>
    <row r="738">
      <c r="A738" s="64">
        <v>46250.17382239584</v>
      </c>
      <c r="B738" s="4" t="s">
        <v>133</v>
      </c>
      <c r="C738" s="4" t="s">
        <v>1392</v>
      </c>
      <c r="D738" s="4" t="s">
        <v>46</v>
      </c>
      <c r="E738" s="64">
        <v>46211.0</v>
      </c>
      <c r="F738" s="64">
        <v>46248.0</v>
      </c>
      <c r="G738" s="4" t="s">
        <v>1596</v>
      </c>
      <c r="H738" s="4" t="s">
        <v>1597</v>
      </c>
    </row>
    <row r="739">
      <c r="A739" s="64">
        <v>46250.1854496875</v>
      </c>
      <c r="B739" s="4" t="s">
        <v>122</v>
      </c>
      <c r="C739" s="4" t="s">
        <v>123</v>
      </c>
      <c r="D739" s="4" t="s">
        <v>31</v>
      </c>
      <c r="E739" s="4" t="s">
        <v>131</v>
      </c>
      <c r="F739" s="4" t="s">
        <v>125</v>
      </c>
      <c r="G739" s="4" t="s">
        <v>127</v>
      </c>
      <c r="H739" s="4" t="s">
        <v>130</v>
      </c>
    </row>
    <row r="740">
      <c r="A740" s="64">
        <v>46250.18545211805</v>
      </c>
      <c r="B740" s="4" t="s">
        <v>122</v>
      </c>
      <c r="C740" s="4" t="s">
        <v>340</v>
      </c>
      <c r="D740" s="4" t="s">
        <v>31</v>
      </c>
      <c r="E740" s="4" t="s">
        <v>131</v>
      </c>
      <c r="F740" s="4" t="s">
        <v>125</v>
      </c>
      <c r="G740" s="4" t="s">
        <v>127</v>
      </c>
      <c r="H740" s="4" t="s">
        <v>130</v>
      </c>
    </row>
    <row r="741">
      <c r="A741" s="64">
        <v>46250.185455266204</v>
      </c>
      <c r="B741" s="4" t="s">
        <v>122</v>
      </c>
      <c r="C741" s="4" t="s">
        <v>632</v>
      </c>
      <c r="D741" s="4" t="s">
        <v>31</v>
      </c>
      <c r="E741" s="4" t="s">
        <v>131</v>
      </c>
      <c r="F741" s="4" t="s">
        <v>125</v>
      </c>
      <c r="G741" s="4" t="s">
        <v>127</v>
      </c>
      <c r="H741" s="4" t="s">
        <v>130</v>
      </c>
    </row>
    <row r="742">
      <c r="A742" s="64">
        <v>46250.34050019676</v>
      </c>
      <c r="B742" s="4" t="s">
        <v>133</v>
      </c>
      <c r="C742" s="4" t="s">
        <v>1392</v>
      </c>
      <c r="D742" s="4" t="s">
        <v>46</v>
      </c>
      <c r="E742" s="64">
        <v>46211.0</v>
      </c>
      <c r="F742" s="64">
        <v>46248.0</v>
      </c>
      <c r="G742" s="4" t="s">
        <v>1596</v>
      </c>
      <c r="H742" s="4" t="s">
        <v>1597</v>
      </c>
    </row>
    <row r="743">
      <c r="A743" s="64">
        <v>46250.35208891204</v>
      </c>
      <c r="B743" s="4" t="s">
        <v>122</v>
      </c>
      <c r="C743" s="4" t="s">
        <v>123</v>
      </c>
      <c r="D743" s="4" t="s">
        <v>31</v>
      </c>
      <c r="E743" s="4" t="s">
        <v>131</v>
      </c>
      <c r="F743" s="4" t="s">
        <v>125</v>
      </c>
      <c r="G743" s="4" t="s">
        <v>127</v>
      </c>
      <c r="H743" s="4" t="s">
        <v>130</v>
      </c>
    </row>
    <row r="744">
      <c r="A744" s="64">
        <v>46250.35208928241</v>
      </c>
      <c r="B744" s="4" t="s">
        <v>122</v>
      </c>
      <c r="C744" s="4" t="s">
        <v>340</v>
      </c>
      <c r="D744" s="4" t="s">
        <v>31</v>
      </c>
      <c r="E744" s="4" t="s">
        <v>131</v>
      </c>
      <c r="F744" s="4" t="s">
        <v>125</v>
      </c>
      <c r="G744" s="4" t="s">
        <v>127</v>
      </c>
      <c r="H744" s="4" t="s">
        <v>130</v>
      </c>
    </row>
    <row r="745">
      <c r="A745" s="64">
        <v>46250.352089409724</v>
      </c>
      <c r="B745" s="4" t="s">
        <v>122</v>
      </c>
      <c r="C745" s="4" t="s">
        <v>632</v>
      </c>
      <c r="D745" s="4" t="s">
        <v>31</v>
      </c>
      <c r="E745" s="4" t="s">
        <v>131</v>
      </c>
      <c r="F745" s="4" t="s">
        <v>125</v>
      </c>
      <c r="G745" s="4" t="s">
        <v>127</v>
      </c>
      <c r="H745" s="4" t="s">
        <v>130</v>
      </c>
    </row>
    <row r="746">
      <c r="A746" s="64">
        <v>46250.50714519676</v>
      </c>
      <c r="B746" s="4" t="s">
        <v>133</v>
      </c>
      <c r="C746" s="4" t="s">
        <v>1392</v>
      </c>
      <c r="D746" s="4" t="s">
        <v>46</v>
      </c>
      <c r="E746" s="64">
        <v>46211.0</v>
      </c>
      <c r="F746" s="64">
        <v>46248.0</v>
      </c>
      <c r="G746" s="4" t="s">
        <v>1596</v>
      </c>
      <c r="H746" s="4" t="s">
        <v>1597</v>
      </c>
    </row>
    <row r="747">
      <c r="A747" s="64">
        <v>46250.51877144676</v>
      </c>
      <c r="B747" s="4" t="s">
        <v>122</v>
      </c>
      <c r="C747" s="4" t="s">
        <v>123</v>
      </c>
      <c r="D747" s="4" t="s">
        <v>31</v>
      </c>
      <c r="E747" s="4" t="s">
        <v>131</v>
      </c>
      <c r="F747" s="4" t="s">
        <v>125</v>
      </c>
      <c r="G747" s="4" t="s">
        <v>127</v>
      </c>
      <c r="H747" s="4" t="s">
        <v>130</v>
      </c>
    </row>
    <row r="748">
      <c r="A748" s="64">
        <v>46250.518771840274</v>
      </c>
      <c r="B748" s="4" t="s">
        <v>122</v>
      </c>
      <c r="C748" s="4" t="s">
        <v>340</v>
      </c>
      <c r="D748" s="4" t="s">
        <v>31</v>
      </c>
      <c r="E748" s="4" t="s">
        <v>131</v>
      </c>
      <c r="F748" s="4" t="s">
        <v>125</v>
      </c>
      <c r="G748" s="4" t="s">
        <v>127</v>
      </c>
      <c r="H748" s="4" t="s">
        <v>130</v>
      </c>
    </row>
    <row r="749">
      <c r="A749" s="64">
        <v>46250.518772129624</v>
      </c>
      <c r="B749" s="4" t="s">
        <v>122</v>
      </c>
      <c r="C749" s="4" t="s">
        <v>632</v>
      </c>
      <c r="D749" s="4" t="s">
        <v>31</v>
      </c>
      <c r="E749" s="4" t="s">
        <v>131</v>
      </c>
      <c r="F749" s="4" t="s">
        <v>125</v>
      </c>
      <c r="G749" s="4" t="s">
        <v>127</v>
      </c>
      <c r="H749" s="4" t="s">
        <v>130</v>
      </c>
    </row>
    <row r="750">
      <c r="A750" s="64">
        <v>46250.67379090277</v>
      </c>
      <c r="B750" s="4" t="s">
        <v>133</v>
      </c>
      <c r="C750" s="4" t="s">
        <v>1392</v>
      </c>
      <c r="D750" s="4" t="s">
        <v>46</v>
      </c>
      <c r="E750" s="64">
        <v>46211.0</v>
      </c>
      <c r="F750" s="64">
        <v>46248.0</v>
      </c>
      <c r="G750" s="4" t="s">
        <v>1596</v>
      </c>
      <c r="H750" s="4" t="s">
        <v>1597</v>
      </c>
    </row>
    <row r="751">
      <c r="A751" s="64">
        <v>46250.68544261574</v>
      </c>
      <c r="B751" s="4" t="s">
        <v>122</v>
      </c>
      <c r="C751" s="4" t="s">
        <v>123</v>
      </c>
      <c r="D751" s="4" t="s">
        <v>31</v>
      </c>
      <c r="E751" s="4" t="s">
        <v>131</v>
      </c>
      <c r="F751" s="4" t="s">
        <v>125</v>
      </c>
      <c r="G751" s="4" t="s">
        <v>127</v>
      </c>
      <c r="H751" s="4" t="s">
        <v>130</v>
      </c>
    </row>
    <row r="752">
      <c r="A752" s="64">
        <v>46250.68544327546</v>
      </c>
      <c r="B752" s="4" t="s">
        <v>122</v>
      </c>
      <c r="C752" s="4" t="s">
        <v>340</v>
      </c>
      <c r="D752" s="4" t="s">
        <v>31</v>
      </c>
      <c r="E752" s="4" t="s">
        <v>131</v>
      </c>
      <c r="F752" s="4" t="s">
        <v>125</v>
      </c>
      <c r="G752" s="4" t="s">
        <v>127</v>
      </c>
      <c r="H752" s="4" t="s">
        <v>130</v>
      </c>
    </row>
    <row r="753">
      <c r="A753" s="64">
        <v>46250.68544353009</v>
      </c>
      <c r="B753" s="4" t="s">
        <v>122</v>
      </c>
      <c r="C753" s="4" t="s">
        <v>632</v>
      </c>
      <c r="D753" s="4" t="s">
        <v>31</v>
      </c>
      <c r="E753" s="4" t="s">
        <v>131</v>
      </c>
      <c r="F753" s="4" t="s">
        <v>125</v>
      </c>
      <c r="G753" s="4" t="s">
        <v>127</v>
      </c>
      <c r="H753" s="4" t="s">
        <v>130</v>
      </c>
    </row>
    <row r="754">
      <c r="A754" s="64">
        <v>46250.8404734375</v>
      </c>
      <c r="B754" s="4" t="s">
        <v>133</v>
      </c>
      <c r="C754" s="4" t="s">
        <v>1392</v>
      </c>
      <c r="D754" s="4" t="s">
        <v>46</v>
      </c>
      <c r="E754" s="64">
        <v>46211.0</v>
      </c>
      <c r="F754" s="64">
        <v>46248.0</v>
      </c>
      <c r="G754" s="4" t="s">
        <v>1596</v>
      </c>
      <c r="H754" s="4" t="s">
        <v>1597</v>
      </c>
    </row>
    <row r="755">
      <c r="A755" s="64">
        <v>46250.85209443287</v>
      </c>
      <c r="B755" s="4" t="s">
        <v>122</v>
      </c>
      <c r="C755" s="4" t="s">
        <v>123</v>
      </c>
      <c r="D755" s="4" t="s">
        <v>31</v>
      </c>
      <c r="E755" s="4" t="s">
        <v>131</v>
      </c>
      <c r="F755" s="4" t="s">
        <v>125</v>
      </c>
      <c r="G755" s="4" t="s">
        <v>127</v>
      </c>
      <c r="H755" s="4" t="s">
        <v>130</v>
      </c>
    </row>
    <row r="756">
      <c r="A756" s="64">
        <v>46250.852094664355</v>
      </c>
      <c r="B756" s="4" t="s">
        <v>122</v>
      </c>
      <c r="C756" s="4" t="s">
        <v>340</v>
      </c>
      <c r="D756" s="4" t="s">
        <v>31</v>
      </c>
      <c r="E756" s="4" t="s">
        <v>131</v>
      </c>
      <c r="F756" s="4" t="s">
        <v>125</v>
      </c>
      <c r="G756" s="4" t="s">
        <v>127</v>
      </c>
      <c r="H756" s="4" t="s">
        <v>130</v>
      </c>
    </row>
    <row r="757">
      <c r="A757" s="64">
        <v>46250.85209490741</v>
      </c>
      <c r="B757" s="4" t="s">
        <v>122</v>
      </c>
      <c r="C757" s="4" t="s">
        <v>632</v>
      </c>
      <c r="D757" s="4" t="s">
        <v>31</v>
      </c>
      <c r="E757" s="4" t="s">
        <v>131</v>
      </c>
      <c r="F757" s="4" t="s">
        <v>125</v>
      </c>
      <c r="G757" s="4" t="s">
        <v>127</v>
      </c>
      <c r="H757" s="4" t="s">
        <v>130</v>
      </c>
    </row>
    <row r="758">
      <c r="A758" s="64">
        <v>46251.00714079861</v>
      </c>
      <c r="B758" s="4" t="s">
        <v>133</v>
      </c>
      <c r="C758" s="4" t="s">
        <v>1392</v>
      </c>
      <c r="D758" s="4" t="s">
        <v>46</v>
      </c>
      <c r="E758" s="64">
        <v>46211.0</v>
      </c>
      <c r="F758" s="64">
        <v>46248.0</v>
      </c>
      <c r="G758" s="4" t="s">
        <v>1596</v>
      </c>
      <c r="H758" s="4" t="s">
        <v>1597</v>
      </c>
    </row>
    <row r="759">
      <c r="A759" s="64">
        <v>46251.01883716435</v>
      </c>
      <c r="B759" s="4" t="s">
        <v>122</v>
      </c>
      <c r="C759" s="4" t="s">
        <v>123</v>
      </c>
      <c r="D759" s="4" t="s">
        <v>31</v>
      </c>
      <c r="E759" s="4" t="s">
        <v>131</v>
      </c>
      <c r="F759" s="4" t="s">
        <v>125</v>
      </c>
      <c r="G759" s="4" t="s">
        <v>127</v>
      </c>
      <c r="H759" s="4" t="s">
        <v>130</v>
      </c>
    </row>
    <row r="760">
      <c r="A760" s="64">
        <v>46251.01883784722</v>
      </c>
      <c r="B760" s="4" t="s">
        <v>122</v>
      </c>
      <c r="C760" s="4" t="s">
        <v>340</v>
      </c>
      <c r="D760" s="4" t="s">
        <v>31</v>
      </c>
      <c r="E760" s="4" t="s">
        <v>131</v>
      </c>
      <c r="F760" s="4" t="s">
        <v>125</v>
      </c>
      <c r="G760" s="4" t="s">
        <v>127</v>
      </c>
      <c r="H760" s="4" t="s">
        <v>130</v>
      </c>
    </row>
    <row r="761">
      <c r="A761" s="64">
        <v>46251.018838668984</v>
      </c>
      <c r="B761" s="4" t="s">
        <v>122</v>
      </c>
      <c r="C761" s="4" t="s">
        <v>632</v>
      </c>
      <c r="D761" s="4" t="s">
        <v>31</v>
      </c>
      <c r="E761" s="4" t="s">
        <v>131</v>
      </c>
      <c r="F761" s="4" t="s">
        <v>125</v>
      </c>
      <c r="G761" s="4" t="s">
        <v>127</v>
      </c>
      <c r="H761" s="4" t="s">
        <v>130</v>
      </c>
    </row>
    <row r="762">
      <c r="A762" s="64"/>
      <c r="E762" s="64"/>
      <c r="F762" s="64"/>
    </row>
    <row r="763">
      <c r="A763" s="64"/>
      <c r="E763" s="64"/>
      <c r="F763" s="64"/>
    </row>
    <row r="764">
      <c r="A764" s="64"/>
      <c r="E764" s="64"/>
      <c r="F764" s="64"/>
    </row>
    <row r="765">
      <c r="A765" s="64"/>
      <c r="E765" s="64"/>
      <c r="F765" s="64"/>
    </row>
    <row r="766">
      <c r="A766" s="64"/>
      <c r="E766" s="64"/>
      <c r="F766" s="64"/>
    </row>
    <row r="767">
      <c r="A767" s="64"/>
      <c r="E767" s="64"/>
      <c r="F767" s="64"/>
    </row>
    <row r="768">
      <c r="A768" s="64"/>
      <c r="E768" s="64"/>
      <c r="F768" s="64"/>
    </row>
    <row r="769">
      <c r="A769" s="64"/>
      <c r="E769" s="64"/>
      <c r="F769" s="64"/>
    </row>
    <row r="770">
      <c r="A770" s="64"/>
      <c r="F770" s="64"/>
    </row>
    <row r="771">
      <c r="A771" s="64"/>
      <c r="F771" s="64"/>
    </row>
    <row r="772">
      <c r="A772" s="64"/>
      <c r="F772" s="64"/>
    </row>
    <row r="773">
      <c r="A773" s="64"/>
      <c r="F773" s="64"/>
    </row>
    <row r="774">
      <c r="A774" s="64"/>
      <c r="E774" s="64"/>
      <c r="F774" s="64"/>
    </row>
    <row r="775">
      <c r="A775" s="64"/>
      <c r="E775" s="64"/>
      <c r="F775" s="64"/>
    </row>
    <row r="776">
      <c r="A776" s="64"/>
      <c r="F776" s="64"/>
    </row>
    <row r="777">
      <c r="A777" s="64"/>
      <c r="F777" s="64"/>
    </row>
    <row r="778">
      <c r="A778" s="64"/>
      <c r="F778" s="64"/>
    </row>
    <row r="779">
      <c r="A779" s="64"/>
      <c r="F779" s="64"/>
    </row>
    <row r="780">
      <c r="A780" s="64"/>
      <c r="F780" s="64"/>
    </row>
    <row r="781">
      <c r="A781" s="64"/>
      <c r="F781" s="64"/>
    </row>
    <row r="782">
      <c r="A782" s="64"/>
      <c r="F782" s="64"/>
    </row>
    <row r="783">
      <c r="A783" s="64"/>
      <c r="F783" s="64"/>
    </row>
    <row r="784">
      <c r="A784" s="64"/>
      <c r="E784" s="64"/>
      <c r="F784" s="64"/>
    </row>
    <row r="785">
      <c r="A785" s="64"/>
      <c r="E785" s="64"/>
      <c r="F785" s="64"/>
    </row>
    <row r="786">
      <c r="A786" s="64"/>
      <c r="F786" s="64"/>
    </row>
    <row r="787">
      <c r="A787" s="64"/>
      <c r="F787" s="64"/>
    </row>
    <row r="788">
      <c r="A788" s="64"/>
      <c r="F788" s="64"/>
    </row>
    <row r="789">
      <c r="A789" s="64"/>
      <c r="F789" s="64"/>
    </row>
    <row r="790">
      <c r="A790" s="64"/>
      <c r="E790" s="64"/>
      <c r="F790" s="64"/>
    </row>
    <row r="791">
      <c r="A791" s="64"/>
      <c r="E791" s="64"/>
      <c r="F791" s="64"/>
    </row>
    <row r="792">
      <c r="A792" s="64"/>
      <c r="E792" s="64"/>
      <c r="F792" s="64"/>
    </row>
    <row r="793">
      <c r="A793" s="64"/>
      <c r="E793" s="64"/>
      <c r="F793" s="64"/>
    </row>
    <row r="794">
      <c r="A794" s="64"/>
      <c r="E794" s="64"/>
      <c r="F794" s="64"/>
    </row>
    <row r="795">
      <c r="A795" s="64"/>
      <c r="E795" s="64"/>
      <c r="F795" s="64"/>
    </row>
    <row r="796">
      <c r="A796" s="64"/>
      <c r="E796" s="64"/>
      <c r="F796" s="64"/>
    </row>
    <row r="797">
      <c r="A797" s="64"/>
      <c r="E797" s="64"/>
      <c r="F797" s="64"/>
    </row>
    <row r="798">
      <c r="A798" s="64"/>
      <c r="E798" s="64"/>
      <c r="F798" s="64"/>
    </row>
    <row r="799">
      <c r="A799" s="64"/>
      <c r="E799" s="64"/>
      <c r="F799" s="64"/>
    </row>
    <row r="800">
      <c r="A800" s="64"/>
      <c r="E800" s="64"/>
      <c r="F800" s="64"/>
    </row>
    <row r="801">
      <c r="A801" s="64"/>
      <c r="E801" s="64"/>
      <c r="F801" s="64"/>
    </row>
    <row r="802">
      <c r="A802" s="64"/>
      <c r="E802" s="64"/>
      <c r="F802" s="64"/>
    </row>
    <row r="803">
      <c r="A803" s="64"/>
      <c r="E803" s="64"/>
      <c r="F803" s="64"/>
    </row>
    <row r="804">
      <c r="A804" s="64"/>
      <c r="E804" s="64"/>
      <c r="F804" s="64"/>
    </row>
    <row r="805">
      <c r="A805" s="64"/>
      <c r="E805" s="64"/>
      <c r="F805" s="64"/>
    </row>
    <row r="806">
      <c r="A806" s="64"/>
      <c r="E806" s="64"/>
      <c r="F806" s="64"/>
    </row>
    <row r="807">
      <c r="A807" s="64"/>
      <c r="E807" s="64"/>
      <c r="F807" s="64"/>
    </row>
    <row r="808">
      <c r="A808" s="64"/>
      <c r="E808" s="64"/>
      <c r="F808" s="64"/>
    </row>
    <row r="809">
      <c r="A809" s="64"/>
      <c r="E809" s="64"/>
      <c r="F809" s="64"/>
    </row>
    <row r="810">
      <c r="A810" s="64"/>
      <c r="E810" s="64"/>
      <c r="F810" s="64"/>
    </row>
    <row r="811">
      <c r="A811" s="64"/>
      <c r="E811" s="64"/>
      <c r="F811" s="64"/>
    </row>
    <row r="812">
      <c r="A812" s="64"/>
      <c r="E812" s="64"/>
      <c r="F812" s="64"/>
    </row>
    <row r="813">
      <c r="A813" s="64"/>
      <c r="F813" s="64"/>
    </row>
    <row r="814">
      <c r="A814" s="64"/>
      <c r="F814" s="64"/>
    </row>
    <row r="815">
      <c r="A815" s="64"/>
      <c r="F815" s="64"/>
    </row>
    <row r="816">
      <c r="A816" s="64"/>
      <c r="F816" s="64"/>
    </row>
    <row r="817">
      <c r="A817" s="64"/>
      <c r="F817" s="64"/>
    </row>
    <row r="818">
      <c r="A818" s="64"/>
      <c r="F818" s="64"/>
    </row>
    <row r="819">
      <c r="A819" s="64"/>
      <c r="F819" s="64"/>
    </row>
    <row r="820">
      <c r="A820" s="64"/>
      <c r="F820" s="64"/>
    </row>
    <row r="821">
      <c r="A821" s="64"/>
      <c r="F821" s="64"/>
    </row>
    <row r="822">
      <c r="A822" s="64"/>
      <c r="F822" s="64"/>
    </row>
    <row r="823">
      <c r="A823" s="64"/>
      <c r="F823" s="64"/>
    </row>
    <row r="824">
      <c r="A824" s="64"/>
      <c r="F824" s="64"/>
    </row>
    <row r="825">
      <c r="A825" s="64"/>
      <c r="F825" s="64"/>
    </row>
    <row r="826">
      <c r="A826" s="64"/>
      <c r="E826" s="64"/>
      <c r="F826" s="64"/>
    </row>
    <row r="827">
      <c r="A827" s="64"/>
      <c r="E827" s="64"/>
      <c r="F827" s="64"/>
    </row>
    <row r="828">
      <c r="A828" s="64"/>
      <c r="E828" s="64"/>
      <c r="F828" s="64"/>
    </row>
    <row r="829">
      <c r="A829" s="64"/>
      <c r="E829" s="64"/>
      <c r="F829" s="64"/>
    </row>
    <row r="830">
      <c r="A830" s="64"/>
      <c r="F830" s="64"/>
    </row>
    <row r="831">
      <c r="A831" s="64"/>
      <c r="F831" s="64"/>
    </row>
    <row r="832">
      <c r="A832" s="64"/>
      <c r="F832" s="64"/>
    </row>
    <row r="833">
      <c r="A833" s="64"/>
      <c r="F833" s="64"/>
    </row>
    <row r="834">
      <c r="A834" s="64"/>
      <c r="F834" s="64"/>
    </row>
    <row r="835">
      <c r="A835" s="64"/>
      <c r="F835" s="64"/>
    </row>
    <row r="836">
      <c r="A836" s="64"/>
      <c r="E836" s="64"/>
      <c r="F836" s="64"/>
    </row>
    <row r="837">
      <c r="A837" s="64"/>
      <c r="E837" s="64"/>
      <c r="F837" s="64"/>
    </row>
    <row r="838">
      <c r="A838" s="64"/>
      <c r="E838" s="64"/>
      <c r="F838" s="64"/>
    </row>
    <row r="839">
      <c r="A839" s="64"/>
      <c r="E839" s="64"/>
      <c r="F839" s="64"/>
    </row>
    <row r="840">
      <c r="A840" s="64"/>
      <c r="E840" s="64"/>
      <c r="F840" s="64"/>
    </row>
    <row r="841">
      <c r="A841" s="64"/>
      <c r="E841" s="64"/>
      <c r="F841" s="64"/>
    </row>
    <row r="842">
      <c r="A842" s="64"/>
      <c r="E842" s="64"/>
      <c r="F842" s="64"/>
    </row>
    <row r="843">
      <c r="A843" s="64"/>
      <c r="E843" s="64"/>
      <c r="F843" s="64"/>
    </row>
    <row r="844">
      <c r="A844" s="64"/>
      <c r="E844" s="64"/>
      <c r="F844" s="64"/>
    </row>
    <row r="845">
      <c r="A845" s="64"/>
      <c r="E845" s="64"/>
      <c r="F845" s="64"/>
    </row>
    <row r="846">
      <c r="A846" s="64"/>
      <c r="E846" s="64"/>
      <c r="F846" s="64"/>
    </row>
    <row r="847">
      <c r="A847" s="64"/>
      <c r="E847" s="64"/>
      <c r="F847" s="64"/>
    </row>
    <row r="848">
      <c r="A848" s="64"/>
      <c r="E848" s="64"/>
      <c r="F848" s="64"/>
    </row>
    <row r="849">
      <c r="A849" s="64"/>
      <c r="E849" s="64"/>
      <c r="F849" s="64"/>
    </row>
    <row r="850">
      <c r="A850" s="64"/>
      <c r="E850" s="64"/>
      <c r="F850" s="64"/>
    </row>
    <row r="851">
      <c r="A851" s="64"/>
      <c r="E851" s="64"/>
      <c r="F851" s="64"/>
    </row>
    <row r="852">
      <c r="A852" s="64"/>
      <c r="E852" s="64"/>
      <c r="F852" s="64"/>
    </row>
    <row r="853">
      <c r="A853" s="64"/>
      <c r="E853" s="64"/>
      <c r="F853" s="64"/>
    </row>
    <row r="854">
      <c r="A854" s="64"/>
      <c r="E854" s="64"/>
      <c r="F854" s="64"/>
    </row>
    <row r="855">
      <c r="A855" s="64"/>
      <c r="E855" s="64"/>
      <c r="F855" s="64"/>
    </row>
    <row r="856">
      <c r="A856" s="64"/>
      <c r="E856" s="64"/>
      <c r="F856" s="64"/>
    </row>
    <row r="857">
      <c r="A857" s="64"/>
      <c r="E857" s="64"/>
      <c r="F857" s="64"/>
    </row>
    <row r="858">
      <c r="A858" s="64"/>
      <c r="E858" s="64"/>
      <c r="F858" s="64"/>
    </row>
    <row r="859">
      <c r="A859" s="64"/>
      <c r="E859" s="64"/>
      <c r="F859" s="64"/>
    </row>
    <row r="860">
      <c r="A860" s="64"/>
      <c r="E860" s="64"/>
      <c r="F860" s="64"/>
    </row>
    <row r="861">
      <c r="A861" s="64"/>
      <c r="E861" s="64"/>
      <c r="F861" s="64"/>
    </row>
    <row r="862">
      <c r="A862" s="64"/>
      <c r="E862" s="64"/>
      <c r="F862" s="64"/>
    </row>
    <row r="863">
      <c r="A863" s="64"/>
      <c r="F863" s="64"/>
    </row>
    <row r="864">
      <c r="A864" s="64"/>
      <c r="F864" s="64"/>
    </row>
    <row r="865">
      <c r="A865" s="64"/>
      <c r="F865" s="64"/>
    </row>
    <row r="866">
      <c r="A866" s="64"/>
      <c r="F866" s="64"/>
    </row>
    <row r="867">
      <c r="A867" s="64"/>
      <c r="F867" s="64"/>
    </row>
    <row r="868">
      <c r="A868" s="64"/>
      <c r="E868" s="64"/>
      <c r="F868" s="64"/>
    </row>
    <row r="869">
      <c r="A869" s="64"/>
      <c r="E869" s="64"/>
      <c r="F869" s="64"/>
    </row>
    <row r="870">
      <c r="A870" s="64"/>
      <c r="F870" s="64"/>
    </row>
    <row r="871">
      <c r="A871" s="64"/>
      <c r="F871" s="64"/>
    </row>
    <row r="872">
      <c r="A872" s="64"/>
      <c r="F872" s="64"/>
    </row>
    <row r="873">
      <c r="A873" s="64"/>
      <c r="F873" s="64"/>
    </row>
    <row r="874">
      <c r="A874" s="64"/>
      <c r="F874" s="64"/>
    </row>
    <row r="875">
      <c r="A875" s="64"/>
      <c r="F875" s="64"/>
    </row>
    <row r="876">
      <c r="A876" s="64"/>
      <c r="F876" s="64"/>
    </row>
    <row r="877">
      <c r="A877" s="64"/>
      <c r="F877" s="64"/>
    </row>
    <row r="878">
      <c r="A878" s="64"/>
      <c r="E878" s="64"/>
      <c r="F878" s="64"/>
    </row>
    <row r="879">
      <c r="A879" s="64"/>
      <c r="E879" s="64"/>
      <c r="F879" s="64"/>
    </row>
    <row r="880">
      <c r="A880" s="64"/>
      <c r="E880" s="64"/>
      <c r="F880" s="64"/>
    </row>
    <row r="881">
      <c r="A881" s="64"/>
      <c r="E881" s="64"/>
      <c r="F881" s="64"/>
    </row>
    <row r="882">
      <c r="A882" s="64"/>
      <c r="E882" s="64"/>
      <c r="F882" s="64"/>
    </row>
    <row r="883">
      <c r="A883" s="64"/>
      <c r="E883" s="64"/>
      <c r="F883" s="64"/>
    </row>
    <row r="884">
      <c r="A884" s="64"/>
      <c r="E884" s="64"/>
      <c r="F884" s="64"/>
    </row>
    <row r="885">
      <c r="A885" s="64"/>
      <c r="E885" s="64"/>
      <c r="F885" s="64"/>
    </row>
    <row r="886">
      <c r="A886" s="64"/>
      <c r="E886" s="64"/>
      <c r="F886" s="64"/>
    </row>
    <row r="887">
      <c r="A887" s="64"/>
      <c r="E887" s="64"/>
      <c r="F887" s="64"/>
    </row>
    <row r="888">
      <c r="A888" s="64"/>
      <c r="E888" s="64"/>
      <c r="F888" s="64"/>
    </row>
    <row r="889">
      <c r="A889" s="64"/>
      <c r="E889" s="64"/>
      <c r="F889" s="64"/>
    </row>
    <row r="890">
      <c r="A890" s="64"/>
      <c r="E890" s="64"/>
      <c r="F890" s="64"/>
    </row>
    <row r="891">
      <c r="A891" s="64"/>
      <c r="E891" s="64"/>
      <c r="F891" s="64"/>
    </row>
    <row r="892">
      <c r="A892" s="64"/>
      <c r="E892" s="64"/>
      <c r="F892" s="64"/>
    </row>
    <row r="893">
      <c r="A893" s="64"/>
      <c r="E893" s="64"/>
      <c r="F893" s="64"/>
    </row>
    <row r="894">
      <c r="A894" s="64"/>
      <c r="E894" s="64"/>
      <c r="F894" s="64"/>
    </row>
    <row r="895">
      <c r="A895" s="64"/>
      <c r="E895" s="64"/>
      <c r="F895" s="64"/>
    </row>
    <row r="896">
      <c r="A896" s="64"/>
      <c r="E896" s="64"/>
      <c r="F896" s="64"/>
    </row>
    <row r="897">
      <c r="A897" s="64"/>
      <c r="E897" s="64"/>
      <c r="F897" s="64"/>
    </row>
    <row r="898">
      <c r="A898" s="64"/>
      <c r="E898" s="64"/>
      <c r="F898" s="64"/>
    </row>
    <row r="899">
      <c r="A899" s="64"/>
      <c r="E899" s="64"/>
      <c r="F899" s="64"/>
    </row>
    <row r="900">
      <c r="A900" s="64"/>
      <c r="E900" s="64"/>
      <c r="F900" s="64"/>
    </row>
    <row r="901">
      <c r="A901" s="64"/>
      <c r="E901" s="64"/>
      <c r="F901" s="64"/>
    </row>
    <row r="902">
      <c r="A902" s="64"/>
      <c r="E902" s="64"/>
      <c r="F902" s="64"/>
    </row>
    <row r="903">
      <c r="A903" s="64"/>
      <c r="E903" s="64"/>
      <c r="F903" s="64"/>
    </row>
    <row r="904">
      <c r="A904" s="64"/>
      <c r="E904" s="64"/>
      <c r="F904" s="64"/>
    </row>
    <row r="905">
      <c r="A905" s="64"/>
      <c r="E905" s="64"/>
      <c r="F905" s="64"/>
    </row>
    <row r="906">
      <c r="A906" s="64"/>
      <c r="E906" s="64"/>
      <c r="F906" s="64"/>
    </row>
    <row r="907">
      <c r="A907" s="64"/>
      <c r="E907" s="64"/>
      <c r="F907" s="64"/>
    </row>
    <row r="908">
      <c r="A908" s="64"/>
      <c r="E908" s="64"/>
      <c r="F908" s="64"/>
    </row>
    <row r="909">
      <c r="A909" s="64"/>
      <c r="E909" s="64"/>
      <c r="F909" s="64"/>
    </row>
    <row r="910">
      <c r="A910" s="64"/>
      <c r="E910" s="64"/>
      <c r="F910" s="64"/>
    </row>
    <row r="911">
      <c r="A911" s="64"/>
      <c r="E911" s="64"/>
      <c r="F911" s="64"/>
    </row>
    <row r="912">
      <c r="A912" s="62"/>
      <c r="E912" s="64"/>
      <c r="F912" s="64"/>
    </row>
    <row r="913">
      <c r="A913" s="62"/>
      <c r="E913" s="64"/>
      <c r="F913" s="64"/>
    </row>
    <row r="914">
      <c r="A914" s="64"/>
      <c r="E914" s="64"/>
      <c r="F914" s="64"/>
    </row>
    <row r="915">
      <c r="A915" s="64"/>
      <c r="E915" s="64"/>
      <c r="F915" s="64"/>
    </row>
    <row r="916">
      <c r="A916" s="64"/>
      <c r="F916" s="64"/>
    </row>
    <row r="917">
      <c r="A917" s="64"/>
      <c r="F917" s="64"/>
    </row>
    <row r="918">
      <c r="A918" s="64"/>
      <c r="F918" s="64"/>
    </row>
    <row r="919">
      <c r="A919" s="64"/>
      <c r="F919" s="64"/>
    </row>
    <row r="920">
      <c r="A920" s="64"/>
      <c r="F920" s="64"/>
    </row>
    <row r="921">
      <c r="A921" s="64"/>
      <c r="F921" s="64"/>
    </row>
    <row r="922">
      <c r="A922" s="64"/>
      <c r="F922" s="64"/>
    </row>
    <row r="923">
      <c r="A923" s="64"/>
      <c r="F923" s="64"/>
    </row>
    <row r="924">
      <c r="A924" s="64"/>
      <c r="F924" s="64"/>
    </row>
    <row r="925">
      <c r="A925" s="64"/>
      <c r="F925" s="64"/>
    </row>
    <row r="926">
      <c r="A926" s="64"/>
      <c r="F926" s="64"/>
    </row>
    <row r="927">
      <c r="A927" s="64"/>
      <c r="F927" s="64"/>
    </row>
    <row r="928">
      <c r="A928" s="64"/>
      <c r="F928" s="64"/>
    </row>
    <row r="929">
      <c r="A929" s="64"/>
      <c r="F929" s="64"/>
    </row>
    <row r="930">
      <c r="A930" s="64"/>
      <c r="F930" s="64"/>
    </row>
    <row r="931">
      <c r="A931" s="64"/>
      <c r="F931" s="64"/>
    </row>
    <row r="932">
      <c r="A932" s="64"/>
      <c r="F932" s="64"/>
    </row>
    <row r="933">
      <c r="A933" s="64"/>
      <c r="F933" s="64"/>
    </row>
    <row r="934">
      <c r="A934" s="64"/>
      <c r="E934" s="64"/>
      <c r="F934" s="64"/>
    </row>
    <row r="935">
      <c r="A935" s="64"/>
      <c r="E935" s="64"/>
      <c r="F935" s="64"/>
    </row>
    <row r="936">
      <c r="A936" s="64"/>
      <c r="F936" s="64"/>
    </row>
    <row r="937">
      <c r="A937" s="64"/>
      <c r="F937" s="64"/>
    </row>
    <row r="938">
      <c r="A938" s="64"/>
      <c r="F938" s="64"/>
    </row>
    <row r="939">
      <c r="A939" s="64"/>
      <c r="F939" s="64"/>
    </row>
    <row r="940">
      <c r="A940" s="64"/>
      <c r="F940" s="64"/>
    </row>
    <row r="941">
      <c r="A941" s="64"/>
      <c r="F941" s="64"/>
    </row>
    <row r="942">
      <c r="A942" s="64"/>
      <c r="F942" s="64"/>
    </row>
    <row r="943">
      <c r="A943" s="64"/>
      <c r="F943" s="64"/>
    </row>
    <row r="944">
      <c r="A944" s="64"/>
      <c r="F944" s="64"/>
    </row>
    <row r="945">
      <c r="A945" s="64"/>
      <c r="F945" s="64"/>
    </row>
    <row r="946">
      <c r="A946" s="64"/>
      <c r="F946" s="64"/>
    </row>
    <row r="947">
      <c r="A947" s="64"/>
      <c r="F947" s="64"/>
    </row>
    <row r="948">
      <c r="A948" s="64"/>
      <c r="F948" s="64"/>
    </row>
    <row r="949">
      <c r="A949" s="64"/>
      <c r="F949" s="64"/>
    </row>
    <row r="950">
      <c r="A950" s="64"/>
      <c r="E950" s="64"/>
      <c r="F950" s="64"/>
    </row>
    <row r="951">
      <c r="A951" s="64"/>
      <c r="E951" s="64"/>
      <c r="F951" s="64"/>
    </row>
    <row r="952">
      <c r="A952" s="64"/>
      <c r="E952" s="64"/>
      <c r="F952" s="64"/>
    </row>
    <row r="953">
      <c r="A953" s="64"/>
      <c r="E953" s="64"/>
      <c r="F953" s="64"/>
    </row>
    <row r="954">
      <c r="A954" s="64"/>
      <c r="E954" s="64"/>
      <c r="F954" s="64"/>
    </row>
    <row r="955">
      <c r="A955" s="64"/>
      <c r="E955" s="64"/>
      <c r="F955" s="64"/>
    </row>
    <row r="956">
      <c r="A956" s="64"/>
      <c r="E956" s="64"/>
      <c r="F956" s="64"/>
    </row>
    <row r="957">
      <c r="A957" s="64"/>
      <c r="E957" s="64"/>
      <c r="F957" s="64"/>
    </row>
    <row r="958">
      <c r="A958" s="64"/>
      <c r="E958" s="64"/>
      <c r="F958" s="64"/>
    </row>
    <row r="959">
      <c r="A959" s="64"/>
      <c r="E959" s="64"/>
      <c r="F959" s="64"/>
    </row>
    <row r="960">
      <c r="A960" s="64"/>
      <c r="E960" s="64"/>
      <c r="F960" s="64"/>
    </row>
    <row r="961">
      <c r="A961" s="64"/>
      <c r="E961" s="64"/>
      <c r="F961" s="64"/>
    </row>
    <row r="962">
      <c r="A962" s="64"/>
      <c r="E962" s="64"/>
      <c r="F962" s="64"/>
    </row>
    <row r="963">
      <c r="A963" s="64"/>
      <c r="E963" s="64"/>
      <c r="F963" s="64"/>
    </row>
    <row r="964">
      <c r="A964" s="64"/>
      <c r="E964" s="64"/>
      <c r="F964" s="64"/>
    </row>
    <row r="965">
      <c r="A965" s="64"/>
      <c r="E965" s="64"/>
      <c r="F965" s="64"/>
    </row>
    <row r="966">
      <c r="A966" s="64"/>
      <c r="E966" s="64"/>
      <c r="F966" s="64"/>
    </row>
    <row r="967">
      <c r="A967" s="64"/>
      <c r="E967" s="64"/>
      <c r="F967" s="64"/>
    </row>
    <row r="968">
      <c r="A968" s="64"/>
      <c r="E968" s="64"/>
      <c r="F968" s="64"/>
    </row>
    <row r="969">
      <c r="A969" s="64"/>
      <c r="F969" s="64"/>
    </row>
    <row r="970">
      <c r="A970" s="64"/>
      <c r="F970" s="64"/>
    </row>
    <row r="971">
      <c r="A971" s="64"/>
      <c r="F971" s="64"/>
    </row>
    <row r="972">
      <c r="A972" s="64"/>
      <c r="F972" s="64"/>
    </row>
    <row r="973">
      <c r="A973" s="64"/>
      <c r="F973" s="64"/>
    </row>
    <row r="974">
      <c r="A974" s="64"/>
      <c r="F974" s="64"/>
    </row>
    <row r="975">
      <c r="A975" s="64"/>
      <c r="F975" s="64"/>
    </row>
    <row r="976">
      <c r="A976" s="64"/>
      <c r="F976" s="64"/>
    </row>
    <row r="977">
      <c r="A977" s="64"/>
      <c r="F977" s="64"/>
    </row>
    <row r="978">
      <c r="A978" s="64"/>
      <c r="F978" s="64"/>
    </row>
    <row r="979">
      <c r="A979" s="64"/>
      <c r="F979" s="64"/>
    </row>
    <row r="980">
      <c r="A980" s="64"/>
      <c r="F980" s="64"/>
    </row>
    <row r="981">
      <c r="A981" s="64"/>
      <c r="F981" s="64"/>
    </row>
    <row r="982">
      <c r="A982" s="64"/>
      <c r="F982" s="64"/>
    </row>
    <row r="983">
      <c r="A983" s="64"/>
      <c r="F983" s="64"/>
    </row>
    <row r="984">
      <c r="A984" s="64"/>
      <c r="F984" s="64"/>
    </row>
    <row r="985">
      <c r="A985" s="64"/>
      <c r="F985" s="64"/>
    </row>
    <row r="986">
      <c r="A986" s="64"/>
      <c r="F986" s="64"/>
    </row>
    <row r="987">
      <c r="A987" s="64"/>
      <c r="E987" s="64"/>
      <c r="F987" s="64"/>
    </row>
    <row r="988">
      <c r="A988" s="64"/>
      <c r="E988" s="64"/>
      <c r="F988" s="64"/>
    </row>
    <row r="989">
      <c r="A989" s="64"/>
      <c r="F989" s="64"/>
    </row>
    <row r="990">
      <c r="A990" s="64"/>
      <c r="F990" s="64"/>
    </row>
    <row r="991">
      <c r="A991" s="64"/>
      <c r="F991" s="64"/>
    </row>
    <row r="992">
      <c r="A992" s="64"/>
      <c r="F992" s="64"/>
    </row>
    <row r="993">
      <c r="A993" s="64"/>
      <c r="F993" s="64"/>
    </row>
    <row r="994">
      <c r="A994" s="64"/>
      <c r="F994" s="64"/>
    </row>
    <row r="995">
      <c r="A995" s="64"/>
      <c r="F995" s="64"/>
    </row>
    <row r="996">
      <c r="A996" s="64"/>
      <c r="F996" s="64"/>
    </row>
    <row r="997">
      <c r="A997" s="64"/>
      <c r="F997" s="64"/>
    </row>
    <row r="998">
      <c r="A998" s="64"/>
      <c r="F998" s="64"/>
    </row>
    <row r="999">
      <c r="A999" s="64"/>
      <c r="E999" s="64"/>
      <c r="F999" s="64"/>
    </row>
    <row r="1000">
      <c r="A1000" s="64"/>
      <c r="E1000" s="64"/>
      <c r="F1000" s="64"/>
    </row>
    <row r="1001">
      <c r="A1001" s="64"/>
      <c r="E1001" s="64"/>
      <c r="F1001" s="64"/>
    </row>
    <row r="1002">
      <c r="A1002" s="64"/>
      <c r="E1002" s="64"/>
      <c r="F1002" s="64"/>
    </row>
    <row r="1003">
      <c r="A1003" s="64"/>
      <c r="E1003" s="64"/>
      <c r="F1003" s="64"/>
    </row>
    <row r="1004">
      <c r="A1004" s="64"/>
      <c r="E1004" s="64"/>
      <c r="F1004" s="64"/>
    </row>
    <row r="1005">
      <c r="A1005" s="64"/>
      <c r="E1005" s="64"/>
      <c r="F1005" s="64"/>
    </row>
    <row r="1006">
      <c r="A1006" s="64"/>
      <c r="E1006" s="64"/>
      <c r="F1006" s="64"/>
    </row>
    <row r="1007">
      <c r="A1007" s="64"/>
      <c r="E1007" s="64"/>
      <c r="F1007" s="64"/>
    </row>
    <row r="1008">
      <c r="A1008" s="64"/>
      <c r="E1008" s="64"/>
      <c r="F1008" s="64"/>
    </row>
    <row r="1009">
      <c r="A1009" s="64"/>
      <c r="E1009" s="64"/>
      <c r="F1009" s="64"/>
    </row>
    <row r="1010">
      <c r="A1010" s="64"/>
      <c r="E1010" s="64"/>
      <c r="F1010" s="64"/>
    </row>
    <row r="1011">
      <c r="A1011" s="64"/>
      <c r="E1011" s="64"/>
      <c r="F1011" s="64"/>
    </row>
    <row r="1012">
      <c r="A1012" s="64"/>
      <c r="E1012" s="64"/>
      <c r="F1012" s="64"/>
    </row>
    <row r="1013">
      <c r="A1013" s="64"/>
      <c r="E1013" s="64"/>
      <c r="F1013" s="64"/>
    </row>
    <row r="1014">
      <c r="A1014" s="64"/>
      <c r="E1014" s="64"/>
      <c r="F1014" s="64"/>
    </row>
    <row r="1015">
      <c r="A1015" s="64"/>
      <c r="E1015" s="64"/>
      <c r="F1015" s="64"/>
    </row>
    <row r="1016">
      <c r="A1016" s="64"/>
      <c r="E1016" s="64"/>
      <c r="F1016" s="64"/>
    </row>
    <row r="1017">
      <c r="A1017" s="64"/>
      <c r="E1017" s="64"/>
      <c r="F1017" s="64"/>
    </row>
    <row r="1018">
      <c r="A1018" s="64"/>
      <c r="F1018" s="64"/>
    </row>
    <row r="1019">
      <c r="A1019" s="64"/>
      <c r="F1019" s="64"/>
    </row>
    <row r="1020">
      <c r="A1020" s="64"/>
      <c r="F1020" s="64"/>
    </row>
    <row r="1021">
      <c r="A1021" s="64"/>
      <c r="F1021" s="64"/>
    </row>
    <row r="1022">
      <c r="A1022" s="64"/>
      <c r="F1022" s="64"/>
    </row>
    <row r="1023">
      <c r="A1023" s="64"/>
      <c r="F1023" s="64"/>
    </row>
    <row r="1024">
      <c r="A1024" s="64"/>
      <c r="F1024" s="64"/>
    </row>
    <row r="1025">
      <c r="A1025" s="64"/>
      <c r="F1025" s="64"/>
    </row>
    <row r="1026">
      <c r="A1026" s="64"/>
      <c r="F1026" s="64"/>
    </row>
    <row r="1027">
      <c r="A1027" s="64"/>
      <c r="F1027" s="64"/>
    </row>
    <row r="1028">
      <c r="A1028" s="64"/>
      <c r="F1028" s="64"/>
    </row>
    <row r="1029">
      <c r="A1029" s="64"/>
      <c r="F1029" s="64"/>
    </row>
    <row r="1030">
      <c r="A1030" s="64"/>
      <c r="F1030" s="64"/>
    </row>
    <row r="1031">
      <c r="A1031" s="64"/>
      <c r="F1031" s="64"/>
    </row>
    <row r="1032">
      <c r="A1032" s="64"/>
      <c r="F1032" s="64"/>
    </row>
    <row r="1033">
      <c r="A1033" s="64"/>
      <c r="F1033" s="64"/>
    </row>
    <row r="1034">
      <c r="A1034" s="64"/>
      <c r="F1034" s="64"/>
    </row>
    <row r="1035">
      <c r="A1035" s="64"/>
      <c r="F1035" s="64"/>
    </row>
    <row r="1036">
      <c r="A1036" s="64"/>
      <c r="E1036" s="64"/>
      <c r="F1036" s="64"/>
    </row>
    <row r="1037">
      <c r="A1037" s="64"/>
      <c r="E1037" s="64"/>
      <c r="F1037" s="64"/>
    </row>
    <row r="1038">
      <c r="A1038" s="64"/>
      <c r="E1038" s="64"/>
      <c r="F1038" s="64"/>
    </row>
    <row r="1039">
      <c r="A1039" s="64"/>
      <c r="E1039" s="64"/>
      <c r="F1039" s="64"/>
    </row>
    <row r="1040">
      <c r="A1040" s="64"/>
      <c r="E1040" s="64"/>
      <c r="F1040" s="64"/>
    </row>
    <row r="1041">
      <c r="A1041" s="64"/>
      <c r="E1041" s="64"/>
      <c r="F1041" s="64"/>
    </row>
    <row r="1042">
      <c r="A1042" s="64"/>
      <c r="E1042" s="64"/>
      <c r="F1042" s="64"/>
    </row>
    <row r="1043">
      <c r="A1043" s="64"/>
      <c r="E1043" s="64"/>
      <c r="F1043" s="64"/>
    </row>
    <row r="1044">
      <c r="A1044" s="64"/>
      <c r="E1044" s="64"/>
      <c r="F1044" s="64"/>
    </row>
    <row r="1045">
      <c r="A1045" s="64"/>
      <c r="E1045" s="64"/>
      <c r="F1045" s="64"/>
    </row>
    <row r="1046">
      <c r="A1046" s="64"/>
      <c r="E1046" s="64"/>
      <c r="F1046" s="64"/>
    </row>
    <row r="1047">
      <c r="A1047" s="64"/>
      <c r="E1047" s="64"/>
      <c r="F1047" s="64"/>
    </row>
    <row r="1048">
      <c r="A1048" s="64"/>
      <c r="E1048" s="64"/>
      <c r="F1048" s="64"/>
    </row>
    <row r="1049">
      <c r="A1049" s="64"/>
      <c r="E1049" s="64"/>
      <c r="F1049" s="64"/>
    </row>
    <row r="1050">
      <c r="A1050" s="64"/>
      <c r="E1050" s="64"/>
      <c r="F1050" s="64"/>
    </row>
    <row r="1051">
      <c r="A1051" s="64"/>
      <c r="E1051" s="64"/>
      <c r="F1051" s="64"/>
    </row>
    <row r="1052">
      <c r="A1052" s="64"/>
      <c r="E1052" s="64"/>
      <c r="F1052" s="64"/>
    </row>
    <row r="1053">
      <c r="A1053" s="64"/>
      <c r="E1053" s="64"/>
      <c r="F1053" s="64"/>
    </row>
    <row r="1054">
      <c r="A1054" s="64"/>
      <c r="E1054" s="64"/>
      <c r="F1054" s="64"/>
    </row>
    <row r="1055">
      <c r="A1055" s="64"/>
      <c r="E1055" s="64"/>
      <c r="F1055" s="64"/>
    </row>
    <row r="1056">
      <c r="A1056" s="64"/>
      <c r="E1056" s="64"/>
      <c r="F1056" s="64"/>
    </row>
    <row r="1057">
      <c r="A1057" s="64"/>
      <c r="E1057" s="64"/>
      <c r="F1057" s="64"/>
    </row>
    <row r="1058">
      <c r="A1058" s="64"/>
      <c r="E1058" s="64"/>
      <c r="F1058" s="64"/>
    </row>
    <row r="1059">
      <c r="A1059" s="64"/>
      <c r="E1059" s="64"/>
      <c r="F1059" s="64"/>
    </row>
    <row r="1060">
      <c r="A1060" s="64"/>
      <c r="E1060" s="64"/>
      <c r="F1060" s="64"/>
    </row>
    <row r="1061">
      <c r="A1061" s="64"/>
      <c r="E1061" s="64"/>
      <c r="F1061" s="64"/>
    </row>
    <row r="1062">
      <c r="A1062" s="64"/>
      <c r="E1062" s="64"/>
      <c r="F1062" s="64"/>
    </row>
    <row r="1063">
      <c r="A1063" s="64"/>
      <c r="E1063" s="64"/>
      <c r="F1063" s="64"/>
    </row>
    <row r="1064">
      <c r="A1064" s="64"/>
      <c r="E1064" s="64"/>
      <c r="F1064" s="64"/>
    </row>
    <row r="1065">
      <c r="A1065" s="64"/>
      <c r="E1065" s="64"/>
      <c r="F1065" s="64"/>
    </row>
    <row r="1066">
      <c r="A1066" s="64"/>
      <c r="E1066" s="64"/>
      <c r="F1066" s="64"/>
    </row>
    <row r="1067">
      <c r="A1067" s="64"/>
      <c r="E1067" s="64"/>
      <c r="F1067" s="64"/>
    </row>
    <row r="1068">
      <c r="A1068" s="64"/>
      <c r="E1068" s="64"/>
      <c r="F1068" s="64"/>
    </row>
    <row r="1069">
      <c r="A1069" s="64"/>
      <c r="E1069" s="64"/>
      <c r="F1069" s="64"/>
    </row>
    <row r="1070">
      <c r="A1070" s="64"/>
      <c r="E1070" s="64"/>
      <c r="F1070" s="64"/>
    </row>
    <row r="1071">
      <c r="A1071" s="64"/>
      <c r="E1071" s="64"/>
      <c r="F1071" s="64"/>
    </row>
    <row r="1072">
      <c r="A1072" s="64"/>
      <c r="E1072" s="64"/>
      <c r="F1072" s="64"/>
    </row>
    <row r="1073">
      <c r="A1073" s="64"/>
      <c r="E1073" s="64"/>
      <c r="F1073" s="64"/>
    </row>
    <row r="1074">
      <c r="A1074" s="64"/>
      <c r="E1074" s="64"/>
      <c r="F1074" s="64"/>
    </row>
    <row r="1075">
      <c r="A1075" s="64"/>
      <c r="E1075" s="64"/>
      <c r="F1075" s="64"/>
    </row>
    <row r="1076">
      <c r="A1076" s="64"/>
      <c r="E1076" s="64"/>
      <c r="F1076" s="64"/>
    </row>
    <row r="1077">
      <c r="A1077" s="64"/>
      <c r="E1077" s="64"/>
      <c r="F1077" s="64"/>
    </row>
    <row r="1078">
      <c r="A1078" s="64"/>
      <c r="E1078" s="64"/>
      <c r="F1078" s="64"/>
    </row>
    <row r="1079">
      <c r="A1079" s="64"/>
      <c r="E1079" s="64"/>
      <c r="F1079" s="64"/>
    </row>
    <row r="1080">
      <c r="A1080" s="64"/>
      <c r="E1080" s="64"/>
      <c r="F1080" s="64"/>
    </row>
    <row r="1081">
      <c r="A1081" s="64"/>
      <c r="E1081" s="64"/>
      <c r="F1081" s="64"/>
    </row>
    <row r="1082">
      <c r="A1082" s="64"/>
      <c r="E1082" s="64"/>
      <c r="F1082" s="64"/>
    </row>
    <row r="1083">
      <c r="A1083" s="64"/>
      <c r="E1083" s="64"/>
      <c r="F1083" s="64"/>
    </row>
    <row r="1084">
      <c r="A1084" s="64"/>
      <c r="E1084" s="64"/>
      <c r="F1084" s="64"/>
    </row>
    <row r="1085">
      <c r="A1085" s="64"/>
      <c r="E1085" s="64"/>
      <c r="F1085" s="64"/>
    </row>
    <row r="1086">
      <c r="A1086" s="64"/>
      <c r="E1086" s="64"/>
      <c r="F1086" s="64"/>
    </row>
    <row r="1087">
      <c r="A1087" s="64"/>
      <c r="E1087" s="64"/>
      <c r="F1087" s="64"/>
    </row>
    <row r="1088">
      <c r="A1088" s="64"/>
      <c r="E1088" s="64"/>
      <c r="F1088" s="64"/>
    </row>
    <row r="1089">
      <c r="A1089" s="64"/>
      <c r="E1089" s="64"/>
      <c r="F1089" s="64"/>
    </row>
    <row r="1090">
      <c r="A1090" s="64"/>
      <c r="E1090" s="64"/>
      <c r="F1090" s="64"/>
    </row>
    <row r="1091">
      <c r="A1091" s="64"/>
      <c r="E1091" s="64"/>
      <c r="F1091" s="64"/>
    </row>
    <row r="1092">
      <c r="A1092" s="64"/>
      <c r="E1092" s="64"/>
      <c r="F1092" s="64"/>
    </row>
    <row r="1093">
      <c r="A1093" s="64"/>
      <c r="E1093" s="64"/>
      <c r="F1093" s="64"/>
    </row>
    <row r="1094">
      <c r="A1094" s="64"/>
      <c r="E1094" s="64"/>
      <c r="F1094" s="64"/>
    </row>
    <row r="1095">
      <c r="A1095" s="64"/>
      <c r="E1095" s="64"/>
      <c r="F1095" s="64"/>
    </row>
    <row r="1096">
      <c r="A1096" s="64"/>
      <c r="E1096" s="64"/>
      <c r="F1096" s="64"/>
    </row>
    <row r="1097">
      <c r="A1097" s="64"/>
      <c r="E1097" s="64"/>
      <c r="F1097" s="64"/>
    </row>
    <row r="1098">
      <c r="A1098" s="64"/>
      <c r="E1098" s="64"/>
      <c r="F1098" s="64"/>
    </row>
    <row r="1099">
      <c r="A1099" s="64"/>
      <c r="E1099" s="64"/>
      <c r="F1099" s="64"/>
    </row>
    <row r="1100">
      <c r="A1100" s="64"/>
      <c r="E1100" s="64"/>
      <c r="F1100" s="64"/>
    </row>
    <row r="1101">
      <c r="A1101" s="64"/>
      <c r="E1101" s="64"/>
      <c r="F1101" s="64"/>
    </row>
    <row r="1102">
      <c r="A1102" s="64"/>
      <c r="E1102" s="64"/>
      <c r="F1102" s="64"/>
    </row>
    <row r="1103">
      <c r="A1103" s="64"/>
      <c r="E1103" s="64"/>
      <c r="F1103" s="64"/>
    </row>
    <row r="1104">
      <c r="A1104" s="64"/>
      <c r="E1104" s="64"/>
      <c r="F1104" s="64"/>
    </row>
    <row r="1105">
      <c r="A1105" s="64"/>
      <c r="E1105" s="64"/>
      <c r="F1105" s="64"/>
    </row>
    <row r="1106">
      <c r="A1106" s="64"/>
      <c r="E1106" s="64"/>
      <c r="F1106" s="64"/>
    </row>
    <row r="1107">
      <c r="A1107" s="64"/>
      <c r="E1107" s="64"/>
      <c r="F1107" s="64"/>
    </row>
    <row r="1108">
      <c r="A1108" s="64"/>
      <c r="E1108" s="64"/>
      <c r="F1108" s="64"/>
    </row>
    <row r="1109">
      <c r="A1109" s="64"/>
      <c r="E1109" s="64"/>
      <c r="F1109" s="64"/>
    </row>
    <row r="1110">
      <c r="A1110" s="64"/>
      <c r="E1110" s="64"/>
      <c r="F1110" s="64"/>
    </row>
    <row r="1111">
      <c r="A1111" s="64"/>
      <c r="E1111" s="64"/>
      <c r="F1111" s="64"/>
    </row>
    <row r="1112">
      <c r="A1112" s="64"/>
      <c r="E1112" s="64"/>
      <c r="F1112" s="64"/>
    </row>
    <row r="1113">
      <c r="A1113" s="64"/>
      <c r="E1113" s="64"/>
      <c r="F1113" s="64"/>
    </row>
    <row r="1114">
      <c r="A1114" s="64"/>
      <c r="E1114" s="64"/>
      <c r="F1114" s="64"/>
    </row>
    <row r="1115">
      <c r="A1115" s="64"/>
      <c r="E1115" s="64"/>
      <c r="F1115" s="64"/>
    </row>
    <row r="1116">
      <c r="A1116" s="64"/>
      <c r="E1116" s="64"/>
      <c r="F1116" s="64"/>
    </row>
    <row r="1117">
      <c r="A1117" s="64"/>
      <c r="E1117" s="64"/>
      <c r="F1117" s="64"/>
    </row>
    <row r="1118">
      <c r="A1118" s="64"/>
      <c r="E1118" s="64"/>
      <c r="F1118" s="64"/>
    </row>
    <row r="1119">
      <c r="A1119" s="64"/>
      <c r="E1119" s="64"/>
      <c r="F1119" s="64"/>
    </row>
    <row r="1120">
      <c r="A1120" s="64"/>
      <c r="E1120" s="64"/>
      <c r="F1120" s="64"/>
    </row>
    <row r="1121">
      <c r="A1121" s="64"/>
      <c r="E1121" s="64"/>
      <c r="F1121" s="64"/>
    </row>
    <row r="1122">
      <c r="A1122" s="64"/>
      <c r="E1122" s="64"/>
      <c r="F1122" s="64"/>
    </row>
    <row r="1123">
      <c r="A1123" s="64"/>
      <c r="E1123" s="64"/>
      <c r="F1123" s="64"/>
    </row>
    <row r="1124">
      <c r="A1124" s="64"/>
      <c r="E1124" s="64"/>
      <c r="F1124" s="64"/>
    </row>
    <row r="1125">
      <c r="A1125" s="64"/>
      <c r="E1125" s="64"/>
      <c r="F1125" s="64"/>
    </row>
    <row r="1126">
      <c r="A1126" s="64"/>
      <c r="E1126" s="64"/>
      <c r="F1126" s="64"/>
    </row>
    <row r="1127">
      <c r="A1127" s="64"/>
      <c r="E1127" s="64"/>
      <c r="F1127" s="64"/>
    </row>
    <row r="1128">
      <c r="A1128" s="64"/>
      <c r="E1128" s="64"/>
      <c r="F1128" s="64"/>
    </row>
    <row r="1129">
      <c r="A1129" s="64"/>
      <c r="E1129" s="64"/>
      <c r="F1129" s="64"/>
    </row>
    <row r="1130">
      <c r="A1130" s="64"/>
      <c r="E1130" s="64"/>
      <c r="F1130" s="64"/>
    </row>
    <row r="1131">
      <c r="A1131" s="64"/>
      <c r="E1131" s="64"/>
      <c r="F1131" s="64"/>
    </row>
    <row r="1132">
      <c r="A1132" s="64"/>
      <c r="E1132" s="64"/>
      <c r="F1132" s="64"/>
    </row>
    <row r="1133">
      <c r="A1133" s="64"/>
      <c r="E1133" s="64"/>
      <c r="F1133" s="64"/>
    </row>
    <row r="1134">
      <c r="A1134" s="64"/>
      <c r="E1134" s="64"/>
      <c r="F1134" s="64"/>
    </row>
    <row r="1135">
      <c r="A1135" s="64"/>
      <c r="E1135" s="64"/>
      <c r="F1135" s="6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18.13"/>
    <col customWidth="1" min="3" max="3" width="16.5"/>
    <col customWidth="1" min="4" max="4" width="24.13"/>
    <col customWidth="1" min="5" max="5" width="18.25"/>
    <col customWidth="1" min="6" max="6" width="20.13"/>
    <col customWidth="1" min="8" max="8" width="16.88"/>
    <col customWidth="1" min="9" max="10" width="13.75"/>
    <col customWidth="1" min="11" max="11" width="14.38"/>
    <col customWidth="1" min="12" max="12" width="12.13"/>
    <col customWidth="1" min="13" max="13" width="19.63"/>
    <col customWidth="1" min="14" max="14" width="19.75"/>
    <col customWidth="1" min="15" max="15" width="13.88"/>
    <col customWidth="1" min="16" max="16" width="14.63"/>
    <col customWidth="1" min="17" max="17" width="19.75"/>
    <col customWidth="1" min="18" max="18" width="23.5"/>
    <col customWidth="1" min="19" max="19" width="13.0"/>
    <col customWidth="1" min="20" max="21" width="13.25"/>
  </cols>
  <sheetData>
    <row r="1" ht="63.0" customHeight="1">
      <c r="A1" s="94"/>
      <c r="B1" s="94"/>
      <c r="C1" s="95" t="s">
        <v>246</v>
      </c>
      <c r="N1" s="94"/>
      <c r="O1" s="94"/>
      <c r="P1" s="94"/>
      <c r="Q1" s="94"/>
      <c r="R1" s="94"/>
      <c r="S1" s="94"/>
      <c r="T1" s="94"/>
      <c r="U1" s="94"/>
    </row>
    <row r="2" ht="34.5" customHeight="1">
      <c r="A2" s="99" t="s">
        <v>252</v>
      </c>
      <c r="B2" s="99" t="s">
        <v>163</v>
      </c>
      <c r="C2" s="99" t="s">
        <v>255</v>
      </c>
      <c r="D2" s="99" t="s">
        <v>260</v>
      </c>
      <c r="E2" s="99" t="s">
        <v>161</v>
      </c>
      <c r="F2" s="99" t="s">
        <v>269</v>
      </c>
      <c r="G2" s="99" t="s">
        <v>160</v>
      </c>
      <c r="H2" s="99" t="s">
        <v>274</v>
      </c>
      <c r="I2" s="99" t="s">
        <v>9</v>
      </c>
      <c r="J2" s="99" t="s">
        <v>12</v>
      </c>
      <c r="K2" s="99" t="s">
        <v>278</v>
      </c>
      <c r="L2" s="102" t="s">
        <v>279</v>
      </c>
      <c r="M2" s="102" t="s">
        <v>283</v>
      </c>
      <c r="N2" s="99" t="s">
        <v>284</v>
      </c>
      <c r="O2" s="99" t="s">
        <v>285</v>
      </c>
      <c r="P2" s="99" t="s">
        <v>286</v>
      </c>
      <c r="Q2" s="99" t="s">
        <v>256</v>
      </c>
      <c r="R2" s="99" t="s">
        <v>287</v>
      </c>
      <c r="S2" s="99" t="s">
        <v>288</v>
      </c>
      <c r="T2" s="99" t="s">
        <v>290</v>
      </c>
      <c r="U2" s="99" t="s">
        <v>293</v>
      </c>
    </row>
    <row r="3" ht="22.5" customHeight="1">
      <c r="A3" s="108" t="b">
        <v>0</v>
      </c>
      <c r="B3" s="109">
        <v>46252.0</v>
      </c>
      <c r="C3" s="108" t="s">
        <v>297</v>
      </c>
      <c r="D3" s="108" t="s">
        <v>34</v>
      </c>
      <c r="E3" s="108" t="s">
        <v>299</v>
      </c>
      <c r="F3" s="108" t="s">
        <v>301</v>
      </c>
      <c r="G3" s="108" t="s">
        <v>302</v>
      </c>
      <c r="H3" s="108" t="s">
        <v>303</v>
      </c>
      <c r="I3" s="108" t="s">
        <v>305</v>
      </c>
      <c r="J3" s="108" t="s">
        <v>306</v>
      </c>
      <c r="K3" s="108" t="s">
        <v>309</v>
      </c>
      <c r="L3" s="117">
        <v>300.0</v>
      </c>
      <c r="M3" s="118">
        <v>116.1</v>
      </c>
      <c r="N3" s="108" t="s">
        <v>314</v>
      </c>
      <c r="O3" s="108" t="s">
        <v>315</v>
      </c>
      <c r="P3" s="109">
        <v>47804.0</v>
      </c>
      <c r="Q3" s="119" t="s">
        <v>318</v>
      </c>
      <c r="R3" s="108" t="s">
        <v>330</v>
      </c>
      <c r="S3" s="108" t="s">
        <v>120</v>
      </c>
      <c r="T3" s="119" t="s">
        <v>334</v>
      </c>
      <c r="U3" s="108" t="s">
        <v>339</v>
      </c>
    </row>
    <row r="4" ht="22.5" customHeight="1">
      <c r="A4" s="108" t="b">
        <v>0</v>
      </c>
      <c r="B4" s="120">
        <v>46252.0</v>
      </c>
      <c r="C4" s="108" t="s">
        <v>297</v>
      </c>
      <c r="D4" s="108" t="s">
        <v>34</v>
      </c>
      <c r="E4" s="108" t="s">
        <v>299</v>
      </c>
      <c r="F4" s="108" t="s">
        <v>301</v>
      </c>
      <c r="G4" s="108" t="s">
        <v>302</v>
      </c>
      <c r="H4" s="108" t="s">
        <v>344</v>
      </c>
      <c r="I4" s="108" t="s">
        <v>345</v>
      </c>
      <c r="J4" s="108" t="s">
        <v>306</v>
      </c>
      <c r="K4" s="108" t="s">
        <v>309</v>
      </c>
      <c r="L4" s="117">
        <v>300.0</v>
      </c>
      <c r="M4" s="118">
        <v>116.1</v>
      </c>
      <c r="N4" s="108" t="s">
        <v>314</v>
      </c>
      <c r="O4" s="108" t="s">
        <v>315</v>
      </c>
      <c r="P4" s="109">
        <v>47804.0</v>
      </c>
      <c r="Q4" s="119" t="s">
        <v>318</v>
      </c>
      <c r="R4" s="108" t="s">
        <v>330</v>
      </c>
      <c r="S4" s="108" t="s">
        <v>120</v>
      </c>
      <c r="T4" s="119" t="s">
        <v>334</v>
      </c>
      <c r="U4" s="108" t="s">
        <v>339</v>
      </c>
    </row>
    <row r="5" ht="22.5" customHeight="1">
      <c r="A5" s="108" t="b">
        <v>0</v>
      </c>
      <c r="B5" s="120">
        <v>46252.0</v>
      </c>
      <c r="C5" s="108" t="s">
        <v>297</v>
      </c>
      <c r="D5" s="108" t="s">
        <v>34</v>
      </c>
      <c r="E5" s="108" t="s">
        <v>299</v>
      </c>
      <c r="F5" s="108" t="s">
        <v>301</v>
      </c>
      <c r="G5" s="108" t="s">
        <v>302</v>
      </c>
      <c r="H5" s="108" t="s">
        <v>360</v>
      </c>
      <c r="I5" s="108" t="s">
        <v>361</v>
      </c>
      <c r="J5" s="108" t="s">
        <v>306</v>
      </c>
      <c r="K5" s="108" t="s">
        <v>309</v>
      </c>
      <c r="L5" s="117">
        <v>200.0</v>
      </c>
      <c r="M5" s="117">
        <v>77.4</v>
      </c>
      <c r="N5" s="108" t="s">
        <v>314</v>
      </c>
      <c r="O5" s="108" t="s">
        <v>315</v>
      </c>
      <c r="P5" s="109">
        <v>47804.0</v>
      </c>
      <c r="Q5" s="125" t="s">
        <v>318</v>
      </c>
      <c r="R5" s="108" t="s">
        <v>330</v>
      </c>
      <c r="S5" s="108" t="s">
        <v>120</v>
      </c>
      <c r="T5" s="119" t="s">
        <v>334</v>
      </c>
      <c r="U5" s="108" t="s">
        <v>339</v>
      </c>
    </row>
    <row r="6" ht="22.5" customHeight="1">
      <c r="A6" s="108" t="b">
        <v>0</v>
      </c>
      <c r="B6" s="120">
        <v>46252.0</v>
      </c>
      <c r="C6" s="108" t="s">
        <v>297</v>
      </c>
      <c r="D6" s="108" t="s">
        <v>34</v>
      </c>
      <c r="E6" s="108" t="s">
        <v>299</v>
      </c>
      <c r="F6" s="108" t="s">
        <v>301</v>
      </c>
      <c r="G6" s="108" t="s">
        <v>302</v>
      </c>
      <c r="H6" s="108" t="s">
        <v>377</v>
      </c>
      <c r="I6" s="108" t="s">
        <v>379</v>
      </c>
      <c r="J6" s="108" t="s">
        <v>306</v>
      </c>
      <c r="K6" s="108" t="s">
        <v>309</v>
      </c>
      <c r="L6" s="117">
        <v>150.0</v>
      </c>
      <c r="M6" s="117">
        <v>58.05</v>
      </c>
      <c r="N6" s="108" t="s">
        <v>314</v>
      </c>
      <c r="O6" s="108" t="s">
        <v>315</v>
      </c>
      <c r="P6" s="109">
        <v>47804.0</v>
      </c>
      <c r="Q6" s="119" t="s">
        <v>318</v>
      </c>
      <c r="R6" s="108" t="s">
        <v>330</v>
      </c>
      <c r="S6" s="108" t="s">
        <v>120</v>
      </c>
      <c r="T6" s="119" t="s">
        <v>334</v>
      </c>
      <c r="U6" s="108" t="s">
        <v>339</v>
      </c>
    </row>
    <row r="7" ht="22.5" customHeight="1">
      <c r="A7" s="108" t="b">
        <v>0</v>
      </c>
      <c r="B7" s="120">
        <v>46252.0</v>
      </c>
      <c r="C7" s="108" t="s">
        <v>297</v>
      </c>
      <c r="D7" s="108" t="s">
        <v>34</v>
      </c>
      <c r="E7" s="108" t="s">
        <v>299</v>
      </c>
      <c r="F7" s="108" t="s">
        <v>301</v>
      </c>
      <c r="G7" s="108" t="s">
        <v>302</v>
      </c>
      <c r="H7" s="108" t="s">
        <v>404</v>
      </c>
      <c r="I7" s="108" t="s">
        <v>405</v>
      </c>
      <c r="J7" s="108" t="s">
        <v>406</v>
      </c>
      <c r="K7" s="108" t="s">
        <v>410</v>
      </c>
      <c r="L7" s="117">
        <v>1350.0</v>
      </c>
      <c r="M7" s="117">
        <v>756.0</v>
      </c>
      <c r="N7" s="108" t="s">
        <v>412</v>
      </c>
      <c r="O7" s="108" t="s">
        <v>315</v>
      </c>
      <c r="P7" s="109">
        <v>47699.0</v>
      </c>
      <c r="Q7" s="119" t="s">
        <v>318</v>
      </c>
      <c r="R7" s="108" t="s">
        <v>416</v>
      </c>
      <c r="S7" s="108" t="s">
        <v>120</v>
      </c>
      <c r="T7" s="119" t="s">
        <v>419</v>
      </c>
      <c r="U7" s="108" t="s">
        <v>339</v>
      </c>
    </row>
    <row r="8" ht="22.5" customHeight="1">
      <c r="A8" s="108" t="b">
        <v>0</v>
      </c>
      <c r="B8" s="120">
        <v>46252.0</v>
      </c>
      <c r="C8" s="108" t="s">
        <v>297</v>
      </c>
      <c r="D8" s="108" t="s">
        <v>34</v>
      </c>
      <c r="E8" s="108" t="s">
        <v>299</v>
      </c>
      <c r="F8" s="108" t="s">
        <v>301</v>
      </c>
      <c r="G8" s="108" t="s">
        <v>302</v>
      </c>
      <c r="H8" s="108" t="s">
        <v>404</v>
      </c>
      <c r="I8" s="108" t="s">
        <v>405</v>
      </c>
      <c r="J8" s="108" t="s">
        <v>406</v>
      </c>
      <c r="K8" s="108" t="s">
        <v>410</v>
      </c>
      <c r="L8" s="117">
        <v>6.0</v>
      </c>
      <c r="M8" s="117">
        <v>3.66</v>
      </c>
      <c r="N8" s="108" t="s">
        <v>412</v>
      </c>
      <c r="O8" s="108" t="s">
        <v>315</v>
      </c>
      <c r="P8" s="109">
        <v>47699.0</v>
      </c>
      <c r="Q8" s="119" t="s">
        <v>318</v>
      </c>
      <c r="R8" s="108" t="s">
        <v>416</v>
      </c>
      <c r="S8" s="108" t="s">
        <v>120</v>
      </c>
      <c r="T8" s="119" t="s">
        <v>419</v>
      </c>
      <c r="U8" s="108" t="s">
        <v>339</v>
      </c>
    </row>
    <row r="9" ht="22.5" customHeight="1">
      <c r="A9" s="108" t="b">
        <v>1</v>
      </c>
      <c r="B9" s="120">
        <v>46252.0</v>
      </c>
      <c r="C9" s="108" t="s">
        <v>443</v>
      </c>
      <c r="D9" s="108" t="s">
        <v>339</v>
      </c>
      <c r="E9" s="108" t="s">
        <v>446</v>
      </c>
      <c r="F9" s="108" t="s">
        <v>448</v>
      </c>
      <c r="G9" s="108" t="s">
        <v>449</v>
      </c>
      <c r="H9" s="108" t="s">
        <v>451</v>
      </c>
      <c r="I9" s="108" t="s">
        <v>452</v>
      </c>
      <c r="J9" s="108" t="s">
        <v>454</v>
      </c>
      <c r="K9" s="108" t="s">
        <v>455</v>
      </c>
      <c r="L9" s="118">
        <v>420.0</v>
      </c>
      <c r="M9" s="118">
        <v>646.8</v>
      </c>
      <c r="N9" s="108" t="s">
        <v>460</v>
      </c>
      <c r="O9" s="108" t="s">
        <v>315</v>
      </c>
      <c r="P9" s="109">
        <v>47797.0</v>
      </c>
      <c r="Q9" s="119" t="s">
        <v>461</v>
      </c>
      <c r="R9" s="108" t="s">
        <v>467</v>
      </c>
      <c r="S9" s="108" t="s">
        <v>120</v>
      </c>
      <c r="T9" s="127" t="s">
        <v>468</v>
      </c>
      <c r="U9" s="108" t="s">
        <v>339</v>
      </c>
    </row>
    <row r="10" ht="22.5" customHeight="1">
      <c r="A10" s="108" t="b">
        <v>1</v>
      </c>
      <c r="B10" s="120">
        <v>46252.0</v>
      </c>
      <c r="C10" s="108" t="s">
        <v>443</v>
      </c>
      <c r="D10" s="108" t="s">
        <v>339</v>
      </c>
      <c r="E10" s="108" t="s">
        <v>446</v>
      </c>
      <c r="F10" s="108" t="s">
        <v>448</v>
      </c>
      <c r="G10" s="108" t="s">
        <v>449</v>
      </c>
      <c r="H10" s="108" t="s">
        <v>481</v>
      </c>
      <c r="I10" s="108" t="s">
        <v>482</v>
      </c>
      <c r="J10" s="108" t="s">
        <v>483</v>
      </c>
      <c r="K10" s="108" t="s">
        <v>455</v>
      </c>
      <c r="L10" s="117">
        <v>230.0</v>
      </c>
      <c r="M10" s="117">
        <v>241.5</v>
      </c>
      <c r="N10" s="108" t="s">
        <v>460</v>
      </c>
      <c r="O10" s="108" t="s">
        <v>315</v>
      </c>
      <c r="P10" s="109">
        <v>47797.0</v>
      </c>
      <c r="Q10" s="119" t="s">
        <v>461</v>
      </c>
      <c r="R10" s="108" t="s">
        <v>467</v>
      </c>
      <c r="S10" s="108" t="s">
        <v>120</v>
      </c>
      <c r="T10" s="119" t="s">
        <v>468</v>
      </c>
      <c r="U10" s="108" t="s">
        <v>339</v>
      </c>
    </row>
    <row r="11" ht="22.5" customHeight="1">
      <c r="A11" s="108" t="b">
        <v>1</v>
      </c>
      <c r="B11" s="120">
        <v>46252.0</v>
      </c>
      <c r="C11" s="108" t="s">
        <v>443</v>
      </c>
      <c r="D11" s="108" t="s">
        <v>339</v>
      </c>
      <c r="E11" s="108" t="s">
        <v>446</v>
      </c>
      <c r="F11" s="108" t="s">
        <v>448</v>
      </c>
      <c r="G11" s="108" t="s">
        <v>449</v>
      </c>
      <c r="H11" s="108" t="s">
        <v>492</v>
      </c>
      <c r="I11" s="108" t="s">
        <v>493</v>
      </c>
      <c r="J11" s="108" t="s">
        <v>494</v>
      </c>
      <c r="K11" s="108" t="s">
        <v>455</v>
      </c>
      <c r="L11" s="117">
        <v>300.0</v>
      </c>
      <c r="M11" s="117">
        <v>164.0</v>
      </c>
      <c r="N11" s="108" t="s">
        <v>460</v>
      </c>
      <c r="O11" s="108" t="s">
        <v>315</v>
      </c>
      <c r="P11" s="109">
        <v>47797.0</v>
      </c>
      <c r="Q11" s="119" t="s">
        <v>461</v>
      </c>
      <c r="R11" s="108" t="s">
        <v>467</v>
      </c>
      <c r="S11" s="108" t="s">
        <v>120</v>
      </c>
      <c r="T11" s="119" t="s">
        <v>468</v>
      </c>
      <c r="U11" s="108" t="s">
        <v>339</v>
      </c>
    </row>
    <row r="12" ht="22.5" customHeight="1">
      <c r="A12" s="108" t="b">
        <v>1</v>
      </c>
      <c r="B12" s="120">
        <v>46252.0</v>
      </c>
      <c r="C12" s="108" t="s">
        <v>443</v>
      </c>
      <c r="D12" s="108" t="s">
        <v>339</v>
      </c>
      <c r="E12" s="108" t="s">
        <v>446</v>
      </c>
      <c r="F12" s="108" t="s">
        <v>448</v>
      </c>
      <c r="G12" s="108" t="s">
        <v>449</v>
      </c>
      <c r="H12" s="108" t="s">
        <v>509</v>
      </c>
      <c r="I12" s="108" t="s">
        <v>510</v>
      </c>
      <c r="J12" s="108" t="s">
        <v>513</v>
      </c>
      <c r="K12" s="108" t="s">
        <v>455</v>
      </c>
      <c r="L12" s="117">
        <v>250.0</v>
      </c>
      <c r="M12" s="117">
        <v>47.0</v>
      </c>
      <c r="N12" s="108" t="s">
        <v>515</v>
      </c>
      <c r="O12" s="108" t="s">
        <v>315</v>
      </c>
      <c r="P12" s="109">
        <v>47394.0</v>
      </c>
      <c r="Q12" s="119" t="s">
        <v>461</v>
      </c>
      <c r="R12" s="108" t="s">
        <v>520</v>
      </c>
      <c r="S12" s="108" t="s">
        <v>120</v>
      </c>
      <c r="T12" s="119" t="s">
        <v>523</v>
      </c>
      <c r="U12" s="108" t="s">
        <v>339</v>
      </c>
    </row>
    <row r="13" ht="22.5" customHeight="1">
      <c r="A13" s="108" t="b">
        <v>1</v>
      </c>
      <c r="B13" s="120">
        <v>46264.0</v>
      </c>
      <c r="C13" s="108" t="s">
        <v>297</v>
      </c>
      <c r="D13" s="108" t="s">
        <v>339</v>
      </c>
      <c r="E13" s="108" t="s">
        <v>532</v>
      </c>
      <c r="F13" s="108" t="s">
        <v>533</v>
      </c>
      <c r="G13" s="108" t="s">
        <v>535</v>
      </c>
      <c r="H13" s="108" t="s">
        <v>536</v>
      </c>
      <c r="I13" s="108" t="s">
        <v>537</v>
      </c>
      <c r="J13" s="108" t="s">
        <v>539</v>
      </c>
      <c r="K13" s="108" t="s">
        <v>455</v>
      </c>
      <c r="L13" s="117">
        <v>624.0</v>
      </c>
      <c r="M13" s="117">
        <v>264.55</v>
      </c>
      <c r="N13" s="108" t="s">
        <v>546</v>
      </c>
      <c r="O13" s="108" t="s">
        <v>315</v>
      </c>
      <c r="P13" s="109">
        <v>47854.0</v>
      </c>
      <c r="Q13" s="119" t="s">
        <v>551</v>
      </c>
      <c r="R13" s="108" t="s">
        <v>556</v>
      </c>
      <c r="S13" s="108" t="s">
        <v>120</v>
      </c>
      <c r="T13" s="119" t="s">
        <v>558</v>
      </c>
      <c r="U13" s="108" t="s">
        <v>339</v>
      </c>
    </row>
    <row r="14" ht="22.5" customHeight="1">
      <c r="A14" s="108" t="b">
        <v>1</v>
      </c>
      <c r="B14" s="120">
        <v>46270.0</v>
      </c>
      <c r="C14" s="108" t="s">
        <v>297</v>
      </c>
      <c r="D14" s="108" t="s">
        <v>339</v>
      </c>
      <c r="E14" s="108" t="s">
        <v>571</v>
      </c>
      <c r="F14" s="108" t="s">
        <v>573</v>
      </c>
      <c r="G14" s="108" t="s">
        <v>576</v>
      </c>
      <c r="H14" s="108" t="s">
        <v>579</v>
      </c>
      <c r="I14" s="108" t="s">
        <v>581</v>
      </c>
      <c r="J14" s="108" t="s">
        <v>582</v>
      </c>
      <c r="K14" s="108" t="s">
        <v>455</v>
      </c>
      <c r="L14" s="117">
        <v>480.0</v>
      </c>
      <c r="M14" s="117">
        <v>140.1</v>
      </c>
      <c r="N14" s="108" t="s">
        <v>585</v>
      </c>
      <c r="O14" s="108" t="s">
        <v>315</v>
      </c>
      <c r="P14" s="109">
        <v>47554.0</v>
      </c>
      <c r="Q14" s="119" t="s">
        <v>586</v>
      </c>
      <c r="R14" s="108" t="s">
        <v>592</v>
      </c>
      <c r="S14" s="108" t="s">
        <v>120</v>
      </c>
      <c r="T14" s="119" t="s">
        <v>593</v>
      </c>
      <c r="U14" s="108" t="s">
        <v>339</v>
      </c>
    </row>
    <row r="15" ht="22.5" customHeight="1">
      <c r="A15" s="108" t="b">
        <v>1</v>
      </c>
      <c r="B15" s="120">
        <v>46270.0</v>
      </c>
      <c r="C15" s="108" t="s">
        <v>297</v>
      </c>
      <c r="D15" s="108" t="s">
        <v>339</v>
      </c>
      <c r="E15" s="108" t="s">
        <v>571</v>
      </c>
      <c r="F15" s="108" t="s">
        <v>573</v>
      </c>
      <c r="G15" s="108" t="s">
        <v>576</v>
      </c>
      <c r="H15" s="108" t="s">
        <v>579</v>
      </c>
      <c r="I15" s="108" t="s">
        <v>581</v>
      </c>
      <c r="J15" s="108" t="s">
        <v>582</v>
      </c>
      <c r="K15" s="108" t="s">
        <v>455</v>
      </c>
      <c r="L15" s="117">
        <v>24.0</v>
      </c>
      <c r="M15" s="117">
        <v>7.14</v>
      </c>
      <c r="N15" s="108" t="s">
        <v>585</v>
      </c>
      <c r="O15" s="108" t="s">
        <v>315</v>
      </c>
      <c r="P15" s="109">
        <v>47554.0</v>
      </c>
      <c r="Q15" s="119" t="s">
        <v>586</v>
      </c>
      <c r="R15" s="108" t="s">
        <v>592</v>
      </c>
      <c r="S15" s="108" t="s">
        <v>120</v>
      </c>
      <c r="T15" s="119" t="s">
        <v>593</v>
      </c>
      <c r="U15" s="108" t="s">
        <v>339</v>
      </c>
    </row>
    <row r="16" ht="22.5" customHeight="1">
      <c r="A16" s="108" t="b">
        <v>1</v>
      </c>
      <c r="B16" s="120">
        <v>46273.0</v>
      </c>
      <c r="C16" s="108" t="s">
        <v>297</v>
      </c>
      <c r="D16" s="108" t="s">
        <v>339</v>
      </c>
      <c r="E16" s="108" t="s">
        <v>619</v>
      </c>
      <c r="F16" s="108" t="s">
        <v>620</v>
      </c>
      <c r="G16" s="108" t="s">
        <v>621</v>
      </c>
      <c r="H16" s="108" t="s">
        <v>622</v>
      </c>
      <c r="I16" s="108" t="s">
        <v>624</v>
      </c>
      <c r="J16" s="108" t="s">
        <v>626</v>
      </c>
      <c r="K16" s="108" t="s">
        <v>627</v>
      </c>
      <c r="L16" s="117">
        <v>1998.0</v>
      </c>
      <c r="M16" s="117">
        <v>11022.3</v>
      </c>
      <c r="N16" s="108" t="s">
        <v>323</v>
      </c>
      <c r="O16" s="108" t="s">
        <v>315</v>
      </c>
      <c r="P16" s="109">
        <v>47499.0</v>
      </c>
      <c r="Q16" s="119" t="s">
        <v>637</v>
      </c>
      <c r="R16" s="108" t="s">
        <v>639</v>
      </c>
      <c r="S16" s="108" t="s">
        <v>120</v>
      </c>
      <c r="T16" s="119" t="s">
        <v>640</v>
      </c>
      <c r="U16" s="108" t="s">
        <v>339</v>
      </c>
    </row>
    <row r="17" ht="22.5" customHeight="1">
      <c r="A17" s="108" t="b">
        <v>1</v>
      </c>
      <c r="B17" s="120">
        <v>46273.0</v>
      </c>
      <c r="C17" s="108" t="s">
        <v>297</v>
      </c>
      <c r="D17" s="108" t="s">
        <v>339</v>
      </c>
      <c r="E17" s="108" t="s">
        <v>651</v>
      </c>
      <c r="F17" s="108" t="s">
        <v>654</v>
      </c>
      <c r="G17" s="108" t="s">
        <v>655</v>
      </c>
      <c r="H17" s="108" t="s">
        <v>656</v>
      </c>
      <c r="I17" s="108" t="s">
        <v>660</v>
      </c>
      <c r="J17" s="108" t="s">
        <v>662</v>
      </c>
      <c r="K17" s="108" t="s">
        <v>455</v>
      </c>
      <c r="L17" s="117">
        <v>504.0</v>
      </c>
      <c r="M17" s="117">
        <v>1139.04</v>
      </c>
      <c r="N17" s="108" t="s">
        <v>665</v>
      </c>
      <c r="O17" s="108" t="s">
        <v>315</v>
      </c>
      <c r="P17" s="109">
        <v>48001.0</v>
      </c>
      <c r="Q17" s="119" t="s">
        <v>667</v>
      </c>
      <c r="R17" s="108" t="s">
        <v>675</v>
      </c>
      <c r="S17" s="108" t="s">
        <v>120</v>
      </c>
      <c r="T17" s="119" t="s">
        <v>678</v>
      </c>
      <c r="U17" s="108" t="s">
        <v>339</v>
      </c>
    </row>
    <row r="18" ht="22.5" customHeight="1">
      <c r="A18" s="108" t="b">
        <v>1</v>
      </c>
      <c r="B18" s="120">
        <v>46273.0</v>
      </c>
      <c r="C18" s="108" t="s">
        <v>443</v>
      </c>
      <c r="D18" s="108" t="s">
        <v>339</v>
      </c>
      <c r="E18" s="108" t="s">
        <v>692</v>
      </c>
      <c r="F18" s="108" t="s">
        <v>695</v>
      </c>
      <c r="G18" s="108" t="s">
        <v>698</v>
      </c>
      <c r="H18" s="108" t="s">
        <v>700</v>
      </c>
      <c r="I18" s="108" t="s">
        <v>701</v>
      </c>
      <c r="J18" s="108" t="s">
        <v>703</v>
      </c>
      <c r="K18" s="108" t="s">
        <v>455</v>
      </c>
      <c r="L18" s="117">
        <v>555.0</v>
      </c>
      <c r="M18" s="117">
        <v>129.0</v>
      </c>
      <c r="N18" s="108" t="s">
        <v>196</v>
      </c>
      <c r="O18" s="108" t="s">
        <v>315</v>
      </c>
      <c r="P18" s="109">
        <v>47804.0</v>
      </c>
      <c r="Q18" s="119" t="s">
        <v>716</v>
      </c>
      <c r="R18" s="108" t="s">
        <v>726</v>
      </c>
      <c r="S18" s="108" t="s">
        <v>120</v>
      </c>
      <c r="T18" s="119" t="s">
        <v>733</v>
      </c>
      <c r="U18" s="108" t="s">
        <v>339</v>
      </c>
    </row>
    <row r="19" ht="22.5" customHeight="1">
      <c r="A19" s="108" t="b">
        <v>1</v>
      </c>
      <c r="B19" s="120">
        <v>46273.0</v>
      </c>
      <c r="C19" s="108" t="s">
        <v>443</v>
      </c>
      <c r="D19" s="108" t="s">
        <v>339</v>
      </c>
      <c r="E19" s="108" t="s">
        <v>692</v>
      </c>
      <c r="F19" s="108" t="s">
        <v>695</v>
      </c>
      <c r="G19" s="108" t="s">
        <v>698</v>
      </c>
      <c r="H19" s="108" t="s">
        <v>746</v>
      </c>
      <c r="I19" s="108" t="s">
        <v>747</v>
      </c>
      <c r="J19" s="108" t="s">
        <v>748</v>
      </c>
      <c r="K19" s="108" t="s">
        <v>455</v>
      </c>
      <c r="L19" s="117">
        <v>360.0</v>
      </c>
      <c r="M19" s="117">
        <v>219.24</v>
      </c>
      <c r="N19" s="108" t="s">
        <v>752</v>
      </c>
      <c r="O19" s="108" t="s">
        <v>315</v>
      </c>
      <c r="P19" s="109">
        <v>47273.0</v>
      </c>
      <c r="Q19" s="119" t="s">
        <v>716</v>
      </c>
      <c r="R19" s="108" t="s">
        <v>755</v>
      </c>
      <c r="S19" s="108" t="s">
        <v>120</v>
      </c>
      <c r="T19" s="119" t="s">
        <v>760</v>
      </c>
      <c r="U19" s="108" t="s">
        <v>339</v>
      </c>
    </row>
    <row r="20" ht="22.5" customHeight="1">
      <c r="A20" s="108" t="b">
        <v>1</v>
      </c>
      <c r="B20" s="120">
        <v>46273.0</v>
      </c>
      <c r="C20" s="108" t="s">
        <v>443</v>
      </c>
      <c r="D20" s="108" t="s">
        <v>339</v>
      </c>
      <c r="E20" s="108" t="s">
        <v>692</v>
      </c>
      <c r="F20" s="108" t="s">
        <v>695</v>
      </c>
      <c r="G20" s="108" t="s">
        <v>698</v>
      </c>
      <c r="H20" s="108" t="s">
        <v>773</v>
      </c>
      <c r="I20" s="108" t="s">
        <v>775</v>
      </c>
      <c r="J20" s="108" t="s">
        <v>776</v>
      </c>
      <c r="K20" s="108" t="s">
        <v>455</v>
      </c>
      <c r="L20" s="117">
        <v>450.0</v>
      </c>
      <c r="M20" s="117">
        <v>160.38</v>
      </c>
      <c r="N20" s="108" t="s">
        <v>781</v>
      </c>
      <c r="O20" s="108" t="s">
        <v>315</v>
      </c>
      <c r="P20" s="109">
        <v>47363.0</v>
      </c>
      <c r="Q20" s="119" t="s">
        <v>716</v>
      </c>
      <c r="R20" s="108" t="s">
        <v>785</v>
      </c>
      <c r="S20" s="108" t="s">
        <v>120</v>
      </c>
      <c r="T20" s="119" t="s">
        <v>789</v>
      </c>
      <c r="U20" s="108" t="s">
        <v>339</v>
      </c>
    </row>
    <row r="21" ht="22.5" customHeight="1">
      <c r="A21" s="108" t="b">
        <v>1</v>
      </c>
      <c r="B21" s="120">
        <v>46273.0</v>
      </c>
      <c r="C21" s="108" t="s">
        <v>443</v>
      </c>
      <c r="D21" s="108" t="s">
        <v>339</v>
      </c>
      <c r="E21" s="108" t="s">
        <v>804</v>
      </c>
      <c r="F21" s="108" t="s">
        <v>805</v>
      </c>
      <c r="G21" s="108" t="s">
        <v>809</v>
      </c>
      <c r="H21" s="108" t="s">
        <v>812</v>
      </c>
      <c r="I21" s="108" t="s">
        <v>814</v>
      </c>
      <c r="J21" s="108" t="s">
        <v>815</v>
      </c>
      <c r="K21" s="108" t="s">
        <v>818</v>
      </c>
      <c r="L21" s="117">
        <v>192.0</v>
      </c>
      <c r="M21" s="117">
        <v>172.8</v>
      </c>
      <c r="N21" s="108" t="s">
        <v>300</v>
      </c>
      <c r="O21" s="108" t="s">
        <v>315</v>
      </c>
      <c r="P21" s="109">
        <v>47580.0</v>
      </c>
      <c r="Q21" s="119" t="s">
        <v>824</v>
      </c>
      <c r="R21" s="108" t="s">
        <v>830</v>
      </c>
      <c r="S21" s="108" t="s">
        <v>120</v>
      </c>
      <c r="T21" s="119" t="s">
        <v>833</v>
      </c>
      <c r="U21" s="108" t="s">
        <v>339</v>
      </c>
    </row>
    <row r="22" ht="22.5" customHeight="1">
      <c r="A22" s="108" t="b">
        <v>1</v>
      </c>
      <c r="B22" s="120">
        <v>46273.0</v>
      </c>
      <c r="C22" s="108" t="s">
        <v>443</v>
      </c>
      <c r="D22" s="108" t="s">
        <v>339</v>
      </c>
      <c r="E22" s="108" t="s">
        <v>804</v>
      </c>
      <c r="F22" s="108" t="s">
        <v>805</v>
      </c>
      <c r="G22" s="108" t="s">
        <v>809</v>
      </c>
      <c r="H22" s="108" t="s">
        <v>812</v>
      </c>
      <c r="I22" s="108" t="s">
        <v>814</v>
      </c>
      <c r="J22" s="108" t="s">
        <v>815</v>
      </c>
      <c r="K22" s="108" t="s">
        <v>818</v>
      </c>
      <c r="L22" s="117">
        <v>8.0</v>
      </c>
      <c r="M22" s="118">
        <v>8.5</v>
      </c>
      <c r="N22" s="108" t="s">
        <v>300</v>
      </c>
      <c r="O22" s="108" t="s">
        <v>315</v>
      </c>
      <c r="P22" s="109">
        <v>47580.0</v>
      </c>
      <c r="Q22" s="119" t="s">
        <v>824</v>
      </c>
      <c r="R22" s="108" t="s">
        <v>830</v>
      </c>
      <c r="S22" s="108" t="s">
        <v>120</v>
      </c>
      <c r="T22" s="119" t="s">
        <v>833</v>
      </c>
      <c r="U22" s="108" t="s">
        <v>339</v>
      </c>
    </row>
    <row r="23" ht="22.5" customHeight="1">
      <c r="A23" s="108" t="b">
        <v>1</v>
      </c>
      <c r="B23" s="120">
        <v>46273.0</v>
      </c>
      <c r="C23" s="108" t="s">
        <v>443</v>
      </c>
      <c r="D23" s="108" t="s">
        <v>339</v>
      </c>
      <c r="E23" s="108" t="s">
        <v>804</v>
      </c>
      <c r="F23" s="108" t="s">
        <v>805</v>
      </c>
      <c r="G23" s="108" t="s">
        <v>809</v>
      </c>
      <c r="H23" s="108" t="s">
        <v>870</v>
      </c>
      <c r="I23" s="108" t="s">
        <v>424</v>
      </c>
      <c r="J23" s="108" t="s">
        <v>425</v>
      </c>
      <c r="K23" s="108" t="s">
        <v>455</v>
      </c>
      <c r="L23" s="117">
        <v>352.0</v>
      </c>
      <c r="M23" s="117">
        <v>431.2</v>
      </c>
      <c r="N23" s="108" t="s">
        <v>423</v>
      </c>
      <c r="O23" s="108" t="s">
        <v>315</v>
      </c>
      <c r="P23" s="109">
        <v>47370.0</v>
      </c>
      <c r="Q23" s="119" t="s">
        <v>824</v>
      </c>
      <c r="R23" s="108" t="s">
        <v>882</v>
      </c>
      <c r="S23" s="108" t="s">
        <v>120</v>
      </c>
      <c r="T23" s="119" t="s">
        <v>883</v>
      </c>
      <c r="U23" s="108" t="s">
        <v>339</v>
      </c>
    </row>
    <row r="24" ht="22.5" customHeight="1">
      <c r="A24" s="108" t="b">
        <v>1</v>
      </c>
      <c r="B24" s="120">
        <v>46273.0</v>
      </c>
      <c r="C24" s="108" t="s">
        <v>297</v>
      </c>
      <c r="D24" s="108" t="s">
        <v>339</v>
      </c>
      <c r="E24" s="108" t="s">
        <v>898</v>
      </c>
      <c r="F24" s="108" t="s">
        <v>899</v>
      </c>
      <c r="G24" s="108" t="s">
        <v>900</v>
      </c>
      <c r="H24" s="108" t="s">
        <v>901</v>
      </c>
      <c r="I24" s="108" t="s">
        <v>677</v>
      </c>
      <c r="J24" s="108" t="s">
        <v>902</v>
      </c>
      <c r="K24" s="108" t="s">
        <v>903</v>
      </c>
      <c r="L24" s="117">
        <v>360.0</v>
      </c>
      <c r="M24" s="117">
        <v>267.75</v>
      </c>
      <c r="N24" s="108" t="s">
        <v>676</v>
      </c>
      <c r="O24" s="108" t="s">
        <v>315</v>
      </c>
      <c r="P24" s="109">
        <v>47597.0</v>
      </c>
      <c r="Q24" s="119" t="s">
        <v>914</v>
      </c>
      <c r="R24" s="108" t="s">
        <v>916</v>
      </c>
      <c r="S24" s="108" t="s">
        <v>120</v>
      </c>
      <c r="T24" s="119" t="s">
        <v>918</v>
      </c>
      <c r="U24" s="108" t="s">
        <v>339</v>
      </c>
    </row>
    <row r="25" ht="22.5" customHeight="1">
      <c r="A25" s="108" t="b">
        <v>1</v>
      </c>
      <c r="B25" s="120">
        <v>46273.0</v>
      </c>
      <c r="C25" s="108" t="s">
        <v>297</v>
      </c>
      <c r="D25" s="108" t="s">
        <v>339</v>
      </c>
      <c r="E25" s="108" t="s">
        <v>898</v>
      </c>
      <c r="F25" s="108" t="s">
        <v>899</v>
      </c>
      <c r="G25" s="108" t="s">
        <v>900</v>
      </c>
      <c r="H25" s="108" t="s">
        <v>926</v>
      </c>
      <c r="I25" s="108" t="s">
        <v>643</v>
      </c>
      <c r="J25" s="108" t="s">
        <v>644</v>
      </c>
      <c r="K25" s="108" t="s">
        <v>903</v>
      </c>
      <c r="L25" s="117">
        <v>180.0</v>
      </c>
      <c r="M25" s="117">
        <v>83.25</v>
      </c>
      <c r="N25" s="108" t="s">
        <v>642</v>
      </c>
      <c r="O25" s="108" t="s">
        <v>315</v>
      </c>
      <c r="P25" s="109">
        <v>47672.0</v>
      </c>
      <c r="Q25" s="119" t="s">
        <v>914</v>
      </c>
      <c r="R25" s="108" t="s">
        <v>943</v>
      </c>
      <c r="S25" s="108" t="s">
        <v>120</v>
      </c>
      <c r="T25" s="119" t="s">
        <v>945</v>
      </c>
      <c r="U25" s="108" t="s">
        <v>339</v>
      </c>
    </row>
    <row r="26" ht="22.5" customHeight="1">
      <c r="A26" s="108" t="b">
        <v>1</v>
      </c>
      <c r="B26" s="136">
        <v>46273.0</v>
      </c>
      <c r="C26" s="137" t="s">
        <v>297</v>
      </c>
      <c r="D26" s="137" t="s">
        <v>339</v>
      </c>
      <c r="E26" s="137" t="s">
        <v>898</v>
      </c>
      <c r="F26" s="137" t="s">
        <v>899</v>
      </c>
      <c r="G26" s="137" t="s">
        <v>900</v>
      </c>
      <c r="H26" s="137" t="s">
        <v>961</v>
      </c>
      <c r="I26" s="137" t="s">
        <v>658</v>
      </c>
      <c r="J26" s="137" t="s">
        <v>962</v>
      </c>
      <c r="K26" s="137" t="s">
        <v>903</v>
      </c>
      <c r="L26" s="139">
        <v>96.0</v>
      </c>
      <c r="M26" s="139">
        <v>43.0</v>
      </c>
      <c r="N26" s="137" t="s">
        <v>657</v>
      </c>
      <c r="O26" s="137" t="s">
        <v>315</v>
      </c>
      <c r="P26" s="136">
        <v>47491.0</v>
      </c>
      <c r="Q26" s="142" t="s">
        <v>914</v>
      </c>
      <c r="R26" s="137" t="s">
        <v>967</v>
      </c>
      <c r="S26" s="137" t="s">
        <v>120</v>
      </c>
      <c r="T26" s="142" t="s">
        <v>969</v>
      </c>
      <c r="U26" s="137" t="s">
        <v>339</v>
      </c>
    </row>
    <row r="27" ht="22.5" customHeight="1">
      <c r="A27" s="108" t="b">
        <v>1</v>
      </c>
      <c r="B27" s="136">
        <v>46273.0</v>
      </c>
      <c r="C27" s="137" t="s">
        <v>297</v>
      </c>
      <c r="D27" s="137" t="s">
        <v>339</v>
      </c>
      <c r="E27" s="137" t="s">
        <v>898</v>
      </c>
      <c r="F27" s="137" t="s">
        <v>899</v>
      </c>
      <c r="G27" s="137" t="s">
        <v>900</v>
      </c>
      <c r="H27" s="137" t="s">
        <v>986</v>
      </c>
      <c r="I27" s="137" t="s">
        <v>673</v>
      </c>
      <c r="J27" s="137" t="s">
        <v>990</v>
      </c>
      <c r="K27" s="137" t="s">
        <v>903</v>
      </c>
      <c r="L27" s="139">
        <v>80.0</v>
      </c>
      <c r="M27" s="139">
        <v>10.85</v>
      </c>
      <c r="N27" s="137" t="s">
        <v>672</v>
      </c>
      <c r="O27" s="137" t="s">
        <v>315</v>
      </c>
      <c r="P27" s="136">
        <v>47346.0</v>
      </c>
      <c r="Q27" s="142" t="s">
        <v>914</v>
      </c>
      <c r="R27" s="137" t="s">
        <v>998</v>
      </c>
      <c r="S27" s="137" t="s">
        <v>120</v>
      </c>
      <c r="T27" s="142" t="s">
        <v>1006</v>
      </c>
      <c r="U27" s="137" t="s">
        <v>339</v>
      </c>
    </row>
    <row r="28" ht="22.5" customHeight="1">
      <c r="A28" s="108" t="b">
        <v>1</v>
      </c>
      <c r="B28" s="136">
        <v>46273.0</v>
      </c>
      <c r="C28" s="137" t="s">
        <v>297</v>
      </c>
      <c r="D28" s="137" t="s">
        <v>339</v>
      </c>
      <c r="E28" s="137" t="s">
        <v>898</v>
      </c>
      <c r="F28" s="137" t="s">
        <v>899</v>
      </c>
      <c r="G28" s="137" t="s">
        <v>900</v>
      </c>
      <c r="H28" s="137" t="s">
        <v>1027</v>
      </c>
      <c r="I28" s="137" t="s">
        <v>664</v>
      </c>
      <c r="J28" s="137" t="s">
        <v>1028</v>
      </c>
      <c r="K28" s="137" t="s">
        <v>903</v>
      </c>
      <c r="L28" s="139">
        <v>72.0</v>
      </c>
      <c r="M28" s="139">
        <v>21.9</v>
      </c>
      <c r="N28" s="137" t="s">
        <v>663</v>
      </c>
      <c r="O28" s="137" t="s">
        <v>315</v>
      </c>
      <c r="P28" s="136">
        <v>47394.0</v>
      </c>
      <c r="Q28" s="142" t="s">
        <v>914</v>
      </c>
      <c r="R28" s="137" t="s">
        <v>1039</v>
      </c>
      <c r="S28" s="137" t="s">
        <v>120</v>
      </c>
      <c r="T28" s="142" t="s">
        <v>1043</v>
      </c>
      <c r="U28" s="137" t="s">
        <v>339</v>
      </c>
    </row>
    <row r="29" ht="22.5" customHeight="1">
      <c r="A29" s="108" t="b">
        <v>1</v>
      </c>
      <c r="B29" s="109">
        <v>46273.0</v>
      </c>
      <c r="C29" s="108" t="s">
        <v>297</v>
      </c>
      <c r="D29" s="108" t="s">
        <v>339</v>
      </c>
      <c r="E29" s="108" t="s">
        <v>898</v>
      </c>
      <c r="F29" s="108" t="s">
        <v>899</v>
      </c>
      <c r="G29" s="108" t="s">
        <v>900</v>
      </c>
      <c r="H29" s="108" t="s">
        <v>1056</v>
      </c>
      <c r="I29" s="108" t="s">
        <v>1058</v>
      </c>
      <c r="J29" s="108" t="s">
        <v>1060</v>
      </c>
      <c r="K29" s="108" t="s">
        <v>903</v>
      </c>
      <c r="L29" s="117">
        <v>72.0</v>
      </c>
      <c r="M29" s="117">
        <v>4.49</v>
      </c>
      <c r="N29" s="108" t="s">
        <v>1065</v>
      </c>
      <c r="O29" s="108" t="s">
        <v>315</v>
      </c>
      <c r="P29" s="109">
        <v>47897.0</v>
      </c>
      <c r="Q29" s="125" t="s">
        <v>914</v>
      </c>
      <c r="R29" s="108" t="s">
        <v>1066</v>
      </c>
      <c r="S29" s="108" t="s">
        <v>120</v>
      </c>
      <c r="T29" s="119" t="s">
        <v>1067</v>
      </c>
      <c r="U29" s="108" t="s">
        <v>339</v>
      </c>
    </row>
    <row r="30" ht="22.5" customHeight="1">
      <c r="A30" s="108" t="b">
        <v>1</v>
      </c>
      <c r="B30" s="109">
        <v>46273.0</v>
      </c>
      <c r="C30" s="108" t="s">
        <v>297</v>
      </c>
      <c r="D30" s="108" t="s">
        <v>339</v>
      </c>
      <c r="E30" s="108" t="s">
        <v>898</v>
      </c>
      <c r="F30" s="108" t="s">
        <v>899</v>
      </c>
      <c r="G30" s="108" t="s">
        <v>900</v>
      </c>
      <c r="H30" s="108" t="s">
        <v>1074</v>
      </c>
      <c r="I30" s="108" t="s">
        <v>1075</v>
      </c>
      <c r="J30" s="108" t="s">
        <v>1076</v>
      </c>
      <c r="K30" s="108" t="s">
        <v>903</v>
      </c>
      <c r="L30" s="117">
        <v>60.0</v>
      </c>
      <c r="M30" s="117">
        <v>63.3</v>
      </c>
      <c r="N30" s="108" t="s">
        <v>350</v>
      </c>
      <c r="O30" s="108" t="s">
        <v>315</v>
      </c>
      <c r="P30" s="109">
        <v>47755.0</v>
      </c>
      <c r="Q30" s="119" t="s">
        <v>914</v>
      </c>
      <c r="R30" s="108" t="s">
        <v>1085</v>
      </c>
      <c r="S30" s="108" t="s">
        <v>120</v>
      </c>
      <c r="T30" s="119" t="s">
        <v>1088</v>
      </c>
      <c r="U30" s="108" t="s">
        <v>339</v>
      </c>
    </row>
    <row r="31" ht="22.5" customHeight="1">
      <c r="A31" s="108" t="b">
        <v>0</v>
      </c>
      <c r="B31" s="109">
        <v>46273.0</v>
      </c>
      <c r="C31" s="108" t="s">
        <v>297</v>
      </c>
      <c r="D31" s="108" t="s">
        <v>1106</v>
      </c>
      <c r="E31" s="108" t="s">
        <v>170</v>
      </c>
      <c r="F31" s="108" t="s">
        <v>1108</v>
      </c>
      <c r="G31" s="108" t="s">
        <v>169</v>
      </c>
      <c r="H31" s="108" t="s">
        <v>1109</v>
      </c>
      <c r="I31" s="108" t="s">
        <v>1110</v>
      </c>
      <c r="J31" s="108" t="s">
        <v>1111</v>
      </c>
      <c r="K31" s="108" t="s">
        <v>1112</v>
      </c>
      <c r="L31" s="117">
        <v>300.0</v>
      </c>
      <c r="M31" s="117">
        <v>1245.0</v>
      </c>
      <c r="N31" s="108" t="s">
        <v>1116</v>
      </c>
      <c r="O31" s="108" t="s">
        <v>315</v>
      </c>
      <c r="P31" s="109">
        <v>47994.0</v>
      </c>
      <c r="Q31" s="119" t="s">
        <v>1119</v>
      </c>
      <c r="R31" s="108" t="s">
        <v>1131</v>
      </c>
      <c r="S31" s="108" t="s">
        <v>120</v>
      </c>
      <c r="T31" s="119" t="s">
        <v>1134</v>
      </c>
      <c r="U31" s="108" t="s">
        <v>339</v>
      </c>
    </row>
    <row r="32" ht="22.5" customHeight="1">
      <c r="A32" s="108" t="b">
        <v>0</v>
      </c>
      <c r="B32" s="109">
        <v>46280.0</v>
      </c>
      <c r="C32" s="108" t="s">
        <v>297</v>
      </c>
      <c r="D32" s="108" t="s">
        <v>1106</v>
      </c>
      <c r="E32" s="108" t="s">
        <v>172</v>
      </c>
      <c r="F32" s="108" t="s">
        <v>1143</v>
      </c>
      <c r="G32" s="108" t="s">
        <v>171</v>
      </c>
      <c r="H32" s="108" t="s">
        <v>1147</v>
      </c>
      <c r="I32" s="108" t="s">
        <v>1148</v>
      </c>
      <c r="J32" s="108" t="s">
        <v>1153</v>
      </c>
      <c r="K32" s="108" t="s">
        <v>309</v>
      </c>
      <c r="L32" s="117">
        <v>500.0</v>
      </c>
      <c r="M32" s="117">
        <v>358.75</v>
      </c>
      <c r="N32" s="108" t="s">
        <v>1155</v>
      </c>
      <c r="O32" s="108" t="s">
        <v>315</v>
      </c>
      <c r="P32" s="109">
        <v>48015.0</v>
      </c>
      <c r="Q32" s="119" t="s">
        <v>1160</v>
      </c>
      <c r="R32" s="108" t="s">
        <v>1162</v>
      </c>
      <c r="S32" s="108" t="s">
        <v>120</v>
      </c>
      <c r="T32" s="119" t="s">
        <v>1167</v>
      </c>
      <c r="U32" s="108" t="s">
        <v>339</v>
      </c>
    </row>
    <row r="33" ht="22.5" customHeight="1">
      <c r="A33" s="108" t="b">
        <v>1</v>
      </c>
      <c r="B33" s="109">
        <v>46280.0</v>
      </c>
      <c r="C33" s="108" t="s">
        <v>297</v>
      </c>
      <c r="D33" s="108" t="s">
        <v>339</v>
      </c>
      <c r="E33" s="108" t="s">
        <v>1179</v>
      </c>
      <c r="F33" s="108" t="s">
        <v>1180</v>
      </c>
      <c r="G33" s="108" t="s">
        <v>1181</v>
      </c>
      <c r="H33" s="108" t="s">
        <v>1183</v>
      </c>
      <c r="I33" s="108" t="s">
        <v>1185</v>
      </c>
      <c r="J33" s="108" t="s">
        <v>827</v>
      </c>
      <c r="K33" s="108" t="s">
        <v>309</v>
      </c>
      <c r="L33" s="117">
        <v>192.0</v>
      </c>
      <c r="M33" s="117">
        <v>172.8</v>
      </c>
      <c r="N33" s="108" t="s">
        <v>816</v>
      </c>
      <c r="O33" s="108" t="s">
        <v>315</v>
      </c>
      <c r="P33" s="109">
        <v>47373.0</v>
      </c>
      <c r="Q33" s="119" t="s">
        <v>1188</v>
      </c>
      <c r="R33" s="108" t="s">
        <v>1193</v>
      </c>
      <c r="S33" s="108" t="s">
        <v>120</v>
      </c>
      <c r="T33" s="119" t="s">
        <v>1198</v>
      </c>
      <c r="U33" s="108" t="s">
        <v>339</v>
      </c>
    </row>
    <row r="34" ht="22.5" customHeight="1">
      <c r="A34" s="108" t="b">
        <v>1</v>
      </c>
      <c r="B34" s="109">
        <v>46280.0</v>
      </c>
      <c r="C34" s="108" t="s">
        <v>297</v>
      </c>
      <c r="D34" s="108" t="s">
        <v>339</v>
      </c>
      <c r="E34" s="108" t="s">
        <v>1179</v>
      </c>
      <c r="F34" s="108" t="s">
        <v>1180</v>
      </c>
      <c r="G34" s="108" t="s">
        <v>1181</v>
      </c>
      <c r="H34" s="108" t="s">
        <v>1183</v>
      </c>
      <c r="I34" s="108" t="s">
        <v>1185</v>
      </c>
      <c r="J34" s="108" t="s">
        <v>827</v>
      </c>
      <c r="K34" s="108" t="s">
        <v>309</v>
      </c>
      <c r="L34" s="117">
        <v>8.0</v>
      </c>
      <c r="M34" s="117">
        <v>8.0</v>
      </c>
      <c r="N34" s="108" t="s">
        <v>816</v>
      </c>
      <c r="O34" s="108" t="s">
        <v>315</v>
      </c>
      <c r="P34" s="109">
        <v>47373.0</v>
      </c>
      <c r="Q34" s="119" t="s">
        <v>1188</v>
      </c>
      <c r="R34" s="108" t="s">
        <v>1193</v>
      </c>
      <c r="S34" s="108" t="s">
        <v>120</v>
      </c>
      <c r="T34" s="119" t="s">
        <v>1198</v>
      </c>
      <c r="U34" s="108" t="s">
        <v>339</v>
      </c>
    </row>
    <row r="35" ht="22.5" customHeight="1">
      <c r="A35" s="108" t="b">
        <v>1</v>
      </c>
      <c r="B35" s="109">
        <v>46280.0</v>
      </c>
      <c r="C35" s="108" t="s">
        <v>297</v>
      </c>
      <c r="D35" s="108" t="s">
        <v>339</v>
      </c>
      <c r="E35" s="108" t="s">
        <v>1179</v>
      </c>
      <c r="F35" s="108" t="s">
        <v>1180</v>
      </c>
      <c r="G35" s="108" t="s">
        <v>1181</v>
      </c>
      <c r="H35" s="108" t="s">
        <v>1237</v>
      </c>
      <c r="I35" s="108" t="s">
        <v>1239</v>
      </c>
      <c r="J35" s="108" t="s">
        <v>1240</v>
      </c>
      <c r="K35" s="108" t="s">
        <v>309</v>
      </c>
      <c r="L35" s="117">
        <v>192.0</v>
      </c>
      <c r="M35" s="117">
        <v>152.8</v>
      </c>
      <c r="N35" s="108" t="s">
        <v>816</v>
      </c>
      <c r="O35" s="108" t="s">
        <v>315</v>
      </c>
      <c r="P35" s="109">
        <v>47373.0</v>
      </c>
      <c r="Q35" s="119" t="s">
        <v>1188</v>
      </c>
      <c r="R35" s="108" t="s">
        <v>1193</v>
      </c>
      <c r="S35" s="108" t="s">
        <v>120</v>
      </c>
      <c r="T35" s="119" t="s">
        <v>1198</v>
      </c>
      <c r="U35" s="108" t="s">
        <v>339</v>
      </c>
    </row>
    <row r="36" ht="22.5" customHeight="1">
      <c r="A36" s="108" t="b">
        <v>1</v>
      </c>
      <c r="B36" s="109">
        <v>46280.0</v>
      </c>
      <c r="C36" s="108" t="s">
        <v>297</v>
      </c>
      <c r="D36" s="108" t="s">
        <v>339</v>
      </c>
      <c r="E36" s="108" t="s">
        <v>1179</v>
      </c>
      <c r="F36" s="108" t="s">
        <v>1180</v>
      </c>
      <c r="G36" s="108" t="s">
        <v>1181</v>
      </c>
      <c r="H36" s="108" t="s">
        <v>1237</v>
      </c>
      <c r="I36" s="108" t="s">
        <v>1239</v>
      </c>
      <c r="J36" s="108" t="s">
        <v>1240</v>
      </c>
      <c r="K36" s="108" t="s">
        <v>309</v>
      </c>
      <c r="L36" s="117">
        <v>8.0</v>
      </c>
      <c r="M36" s="117">
        <v>7.0</v>
      </c>
      <c r="N36" s="108" t="s">
        <v>816</v>
      </c>
      <c r="O36" s="108" t="s">
        <v>315</v>
      </c>
      <c r="P36" s="109">
        <v>47373.0</v>
      </c>
      <c r="Q36" s="119" t="s">
        <v>1188</v>
      </c>
      <c r="R36" s="108" t="s">
        <v>1193</v>
      </c>
      <c r="S36" s="108" t="s">
        <v>120</v>
      </c>
      <c r="T36" s="119" t="s">
        <v>1198</v>
      </c>
      <c r="U36" s="108" t="s">
        <v>339</v>
      </c>
    </row>
    <row r="37" ht="22.5" customHeight="1">
      <c r="A37" s="108" t="b">
        <v>1</v>
      </c>
      <c r="B37" s="109">
        <v>46280.0</v>
      </c>
      <c r="C37" s="108" t="s">
        <v>297</v>
      </c>
      <c r="D37" s="108" t="s">
        <v>339</v>
      </c>
      <c r="E37" s="108" t="s">
        <v>1179</v>
      </c>
      <c r="F37" s="108" t="s">
        <v>1180</v>
      </c>
      <c r="G37" s="108" t="s">
        <v>1181</v>
      </c>
      <c r="H37" s="108" t="s">
        <v>1289</v>
      </c>
      <c r="I37" s="108" t="s">
        <v>1294</v>
      </c>
      <c r="J37" s="108" t="s">
        <v>1295</v>
      </c>
      <c r="K37" s="108" t="s">
        <v>455</v>
      </c>
      <c r="L37" s="117">
        <v>200.0</v>
      </c>
      <c r="M37" s="117">
        <v>80.0</v>
      </c>
      <c r="N37" s="108" t="s">
        <v>1296</v>
      </c>
      <c r="O37" s="108" t="s">
        <v>315</v>
      </c>
      <c r="P37" s="109">
        <v>47919.0</v>
      </c>
      <c r="Q37" s="119" t="s">
        <v>1188</v>
      </c>
      <c r="R37" s="108" t="s">
        <v>1300</v>
      </c>
      <c r="S37" s="108" t="s">
        <v>120</v>
      </c>
      <c r="T37" s="119" t="s">
        <v>1306</v>
      </c>
      <c r="U37" s="108" t="s">
        <v>339</v>
      </c>
    </row>
    <row r="38" ht="22.5" customHeight="1">
      <c r="A38" s="108" t="b">
        <v>1</v>
      </c>
      <c r="B38" s="109">
        <v>46280.0</v>
      </c>
      <c r="C38" s="108" t="s">
        <v>297</v>
      </c>
      <c r="D38" s="108" t="s">
        <v>339</v>
      </c>
      <c r="E38" s="108" t="s">
        <v>1179</v>
      </c>
      <c r="F38" s="108" t="s">
        <v>1180</v>
      </c>
      <c r="G38" s="108" t="s">
        <v>1181</v>
      </c>
      <c r="H38" s="108" t="s">
        <v>1317</v>
      </c>
      <c r="I38" s="108" t="s">
        <v>617</v>
      </c>
      <c r="J38" s="108" t="s">
        <v>1318</v>
      </c>
      <c r="K38" s="108" t="s">
        <v>455</v>
      </c>
      <c r="L38" s="117">
        <v>250.0</v>
      </c>
      <c r="M38" s="117">
        <v>169.7</v>
      </c>
      <c r="N38" s="108" t="s">
        <v>616</v>
      </c>
      <c r="O38" s="108" t="s">
        <v>315</v>
      </c>
      <c r="P38" s="109">
        <v>47919.0</v>
      </c>
      <c r="Q38" s="119" t="s">
        <v>1188</v>
      </c>
      <c r="R38" s="108" t="s">
        <v>1326</v>
      </c>
      <c r="S38" s="108" t="s">
        <v>120</v>
      </c>
      <c r="T38" s="119" t="s">
        <v>1328</v>
      </c>
      <c r="U38" s="108" t="s">
        <v>339</v>
      </c>
    </row>
    <row r="39" ht="22.5" customHeight="1">
      <c r="A39" s="108" t="b">
        <v>1</v>
      </c>
      <c r="B39" s="109">
        <v>46280.0</v>
      </c>
      <c r="C39" s="108" t="s">
        <v>297</v>
      </c>
      <c r="D39" s="108" t="s">
        <v>339</v>
      </c>
      <c r="E39" s="108" t="s">
        <v>1179</v>
      </c>
      <c r="F39" s="108" t="s">
        <v>1180</v>
      </c>
      <c r="G39" s="108" t="s">
        <v>1181</v>
      </c>
      <c r="H39" s="108" t="s">
        <v>1340</v>
      </c>
      <c r="I39" s="108" t="s">
        <v>1278</v>
      </c>
      <c r="J39" s="108" t="s">
        <v>1343</v>
      </c>
      <c r="K39" s="108" t="s">
        <v>455</v>
      </c>
      <c r="L39" s="117">
        <v>200.0</v>
      </c>
      <c r="M39" s="117">
        <v>96.0</v>
      </c>
      <c r="N39" s="108" t="s">
        <v>1347</v>
      </c>
      <c r="O39" s="108" t="s">
        <v>315</v>
      </c>
      <c r="P39" s="109">
        <v>47917.0</v>
      </c>
      <c r="Q39" s="119" t="s">
        <v>1188</v>
      </c>
      <c r="R39" s="108" t="s">
        <v>1348</v>
      </c>
      <c r="S39" s="108" t="s">
        <v>120</v>
      </c>
      <c r="T39" s="119" t="s">
        <v>1349</v>
      </c>
      <c r="U39" s="108" t="s">
        <v>339</v>
      </c>
    </row>
    <row r="40" ht="22.5" customHeight="1">
      <c r="A40" s="108" t="b">
        <v>0</v>
      </c>
      <c r="B40" s="109">
        <v>46280.0</v>
      </c>
      <c r="C40" s="108" t="s">
        <v>443</v>
      </c>
      <c r="D40" s="108" t="s">
        <v>339</v>
      </c>
      <c r="E40" s="108" t="s">
        <v>1361</v>
      </c>
      <c r="F40" s="108" t="s">
        <v>339</v>
      </c>
      <c r="G40" s="108" t="s">
        <v>1362</v>
      </c>
      <c r="H40" s="108" t="s">
        <v>1363</v>
      </c>
      <c r="I40" s="108" t="s">
        <v>1365</v>
      </c>
      <c r="J40" s="108" t="s">
        <v>1367</v>
      </c>
      <c r="K40" s="108" t="s">
        <v>1369</v>
      </c>
      <c r="L40" s="117">
        <v>804.0</v>
      </c>
      <c r="M40" s="117">
        <v>767.82</v>
      </c>
      <c r="N40" s="108" t="s">
        <v>1371</v>
      </c>
      <c r="O40" s="108" t="s">
        <v>315</v>
      </c>
      <c r="P40" s="109">
        <v>47909.0</v>
      </c>
      <c r="Q40" s="119" t="s">
        <v>1372</v>
      </c>
      <c r="R40" s="108" t="s">
        <v>1376</v>
      </c>
      <c r="S40" s="108" t="s">
        <v>120</v>
      </c>
      <c r="T40" s="119" t="s">
        <v>1377</v>
      </c>
      <c r="U40" s="108" t="s">
        <v>339</v>
      </c>
    </row>
    <row r="41" ht="22.5" customHeight="1">
      <c r="A41" s="108" t="b">
        <v>0</v>
      </c>
      <c r="B41" s="109">
        <v>46280.0</v>
      </c>
      <c r="C41" s="108" t="s">
        <v>297</v>
      </c>
      <c r="D41" s="108" t="s">
        <v>339</v>
      </c>
      <c r="E41" s="108" t="s">
        <v>1391</v>
      </c>
      <c r="F41" s="108" t="s">
        <v>339</v>
      </c>
      <c r="G41" s="108" t="s">
        <v>1393</v>
      </c>
      <c r="H41" s="108" t="s">
        <v>1394</v>
      </c>
      <c r="I41" s="108" t="s">
        <v>1395</v>
      </c>
      <c r="J41" s="108" t="s">
        <v>1398</v>
      </c>
      <c r="K41" s="108" t="s">
        <v>455</v>
      </c>
      <c r="L41" s="117">
        <v>500.0</v>
      </c>
      <c r="M41" s="117">
        <v>200.0</v>
      </c>
      <c r="N41" s="108" t="s">
        <v>1399</v>
      </c>
      <c r="O41" s="108" t="s">
        <v>315</v>
      </c>
      <c r="P41" s="109">
        <v>48028.0</v>
      </c>
      <c r="Q41" s="119" t="s">
        <v>1400</v>
      </c>
      <c r="R41" s="108" t="s">
        <v>1404</v>
      </c>
      <c r="S41" s="108" t="s">
        <v>120</v>
      </c>
      <c r="T41" s="119" t="s">
        <v>1406</v>
      </c>
      <c r="U41" s="108" t="s">
        <v>339</v>
      </c>
    </row>
    <row r="42" ht="22.5" customHeight="1">
      <c r="A42" s="108" t="b">
        <v>0</v>
      </c>
      <c r="B42" s="109">
        <v>46284.0</v>
      </c>
      <c r="C42" s="108" t="s">
        <v>297</v>
      </c>
      <c r="D42" s="108" t="s">
        <v>1106</v>
      </c>
      <c r="E42" s="108" t="s">
        <v>176</v>
      </c>
      <c r="F42" s="108" t="s">
        <v>1413</v>
      </c>
      <c r="G42" s="108" t="s">
        <v>175</v>
      </c>
      <c r="H42" s="108" t="s">
        <v>1418</v>
      </c>
      <c r="I42" s="108" t="s">
        <v>1255</v>
      </c>
      <c r="J42" s="108" t="s">
        <v>1370</v>
      </c>
      <c r="K42" s="108" t="s">
        <v>1369</v>
      </c>
      <c r="L42" s="117">
        <v>1000.0</v>
      </c>
      <c r="M42" s="117">
        <v>6800.0</v>
      </c>
      <c r="N42" s="108" t="s">
        <v>1254</v>
      </c>
      <c r="O42" s="108" t="s">
        <v>315</v>
      </c>
      <c r="P42" s="109">
        <v>47871.0</v>
      </c>
      <c r="Q42" s="119" t="s">
        <v>1427</v>
      </c>
      <c r="R42" s="108" t="s">
        <v>1428</v>
      </c>
      <c r="S42" s="108" t="s">
        <v>120</v>
      </c>
      <c r="T42" s="119" t="s">
        <v>1431</v>
      </c>
      <c r="U42" s="108" t="s">
        <v>339</v>
      </c>
    </row>
    <row r="43" ht="22.5" customHeight="1">
      <c r="A43" s="108" t="b">
        <v>0</v>
      </c>
      <c r="B43" s="109">
        <v>46284.0</v>
      </c>
      <c r="C43" s="108" t="s">
        <v>297</v>
      </c>
      <c r="D43" s="108" t="s">
        <v>1106</v>
      </c>
      <c r="E43" s="108" t="s">
        <v>178</v>
      </c>
      <c r="F43" s="108" t="s">
        <v>1436</v>
      </c>
      <c r="G43" s="108" t="s">
        <v>177</v>
      </c>
      <c r="H43" s="108" t="s">
        <v>1437</v>
      </c>
      <c r="I43" s="108" t="s">
        <v>1438</v>
      </c>
      <c r="J43" s="108" t="s">
        <v>1439</v>
      </c>
      <c r="K43" s="108" t="s">
        <v>455</v>
      </c>
      <c r="L43" s="117">
        <v>1008.0</v>
      </c>
      <c r="M43" s="117">
        <v>878.4</v>
      </c>
      <c r="N43" s="108" t="s">
        <v>1441</v>
      </c>
      <c r="O43" s="108" t="s">
        <v>315</v>
      </c>
      <c r="P43" s="109">
        <v>47595.0</v>
      </c>
      <c r="Q43" s="119" t="s">
        <v>1444</v>
      </c>
      <c r="R43" s="108" t="s">
        <v>1446</v>
      </c>
      <c r="S43" s="108" t="s">
        <v>120</v>
      </c>
      <c r="T43" s="119" t="s">
        <v>1447</v>
      </c>
      <c r="U43" s="108" t="s">
        <v>339</v>
      </c>
    </row>
    <row r="44" ht="22.5" customHeight="1">
      <c r="A44" s="108" t="b">
        <v>0</v>
      </c>
      <c r="B44" s="120">
        <v>46287.0</v>
      </c>
      <c r="C44" s="108" t="s">
        <v>297</v>
      </c>
      <c r="D44" s="108" t="s">
        <v>1106</v>
      </c>
      <c r="E44" s="108" t="s">
        <v>183</v>
      </c>
      <c r="F44" s="108" t="s">
        <v>1452</v>
      </c>
      <c r="G44" s="108" t="s">
        <v>182</v>
      </c>
      <c r="H44" s="108" t="s">
        <v>1453</v>
      </c>
      <c r="I44" s="108" t="s">
        <v>817</v>
      </c>
      <c r="J44" s="108" t="s">
        <v>1240</v>
      </c>
      <c r="K44" s="108" t="s">
        <v>309</v>
      </c>
      <c r="L44" s="117">
        <v>216.0</v>
      </c>
      <c r="M44" s="118">
        <v>168.3</v>
      </c>
      <c r="N44" s="108" t="s">
        <v>816</v>
      </c>
      <c r="O44" s="108" t="s">
        <v>315</v>
      </c>
      <c r="P44" s="109">
        <v>47373.0</v>
      </c>
      <c r="Q44" s="119" t="s">
        <v>1460</v>
      </c>
      <c r="R44" s="108" t="s">
        <v>1193</v>
      </c>
      <c r="S44" s="108" t="s">
        <v>120</v>
      </c>
      <c r="T44" s="119" t="s">
        <v>1198</v>
      </c>
      <c r="U44" s="108" t="s">
        <v>339</v>
      </c>
    </row>
    <row r="45" ht="22.5" customHeight="1">
      <c r="A45" s="108" t="b">
        <v>0</v>
      </c>
      <c r="B45" s="109">
        <v>46287.0</v>
      </c>
      <c r="C45" s="108" t="s">
        <v>297</v>
      </c>
      <c r="D45" s="108" t="s">
        <v>1106</v>
      </c>
      <c r="E45" s="108" t="s">
        <v>183</v>
      </c>
      <c r="F45" s="108" t="s">
        <v>1452</v>
      </c>
      <c r="G45" s="108" t="s">
        <v>182</v>
      </c>
      <c r="H45" s="108" t="s">
        <v>1453</v>
      </c>
      <c r="I45" s="108" t="s">
        <v>817</v>
      </c>
      <c r="J45" s="108" t="s">
        <v>1240</v>
      </c>
      <c r="K45" s="108" t="s">
        <v>309</v>
      </c>
      <c r="L45" s="117">
        <v>4.0</v>
      </c>
      <c r="M45" s="117">
        <v>4.5</v>
      </c>
      <c r="N45" s="108" t="s">
        <v>816</v>
      </c>
      <c r="O45" s="108" t="s">
        <v>315</v>
      </c>
      <c r="P45" s="109">
        <v>47373.0</v>
      </c>
      <c r="Q45" s="119" t="s">
        <v>1460</v>
      </c>
      <c r="R45" s="108" t="s">
        <v>1193</v>
      </c>
      <c r="S45" s="108" t="s">
        <v>120</v>
      </c>
      <c r="T45" s="119" t="s">
        <v>1198</v>
      </c>
      <c r="U45" s="108" t="s">
        <v>339</v>
      </c>
    </row>
    <row r="46" ht="22.5" customHeight="1">
      <c r="A46" s="108" t="b">
        <v>0</v>
      </c>
      <c r="B46" s="109">
        <v>46287.0</v>
      </c>
      <c r="C46" s="108" t="s">
        <v>297</v>
      </c>
      <c r="D46" s="108" t="s">
        <v>1106</v>
      </c>
      <c r="E46" s="108" t="s">
        <v>183</v>
      </c>
      <c r="F46" s="108" t="s">
        <v>1452</v>
      </c>
      <c r="G46" s="108" t="s">
        <v>182</v>
      </c>
      <c r="H46" s="108" t="s">
        <v>1502</v>
      </c>
      <c r="I46" s="108" t="s">
        <v>1402</v>
      </c>
      <c r="J46" s="108" t="s">
        <v>1403</v>
      </c>
      <c r="K46" s="108" t="s">
        <v>309</v>
      </c>
      <c r="L46" s="117">
        <v>300.0</v>
      </c>
      <c r="M46" s="117">
        <v>242.4</v>
      </c>
      <c r="N46" s="108" t="s">
        <v>1291</v>
      </c>
      <c r="O46" s="108" t="s">
        <v>315</v>
      </c>
      <c r="P46" s="109">
        <v>47919.0</v>
      </c>
      <c r="Q46" s="119" t="s">
        <v>1460</v>
      </c>
      <c r="R46" s="108" t="s">
        <v>1516</v>
      </c>
      <c r="S46" s="108" t="s">
        <v>120</v>
      </c>
      <c r="T46" s="119" t="s">
        <v>1520</v>
      </c>
      <c r="U46" s="108" t="s">
        <v>339</v>
      </c>
    </row>
    <row r="47" ht="22.5" customHeight="1">
      <c r="A47" s="108" t="b">
        <v>0</v>
      </c>
      <c r="B47" s="109">
        <v>46291.0</v>
      </c>
      <c r="C47" s="108" t="s">
        <v>297</v>
      </c>
      <c r="D47" s="108" t="s">
        <v>1106</v>
      </c>
      <c r="E47" s="108" t="s">
        <v>180</v>
      </c>
      <c r="F47" s="108" t="s">
        <v>1530</v>
      </c>
      <c r="G47" s="108" t="s">
        <v>179</v>
      </c>
      <c r="H47" s="108" t="s">
        <v>1534</v>
      </c>
      <c r="I47" s="108" t="s">
        <v>1536</v>
      </c>
      <c r="J47" s="108" t="s">
        <v>1537</v>
      </c>
      <c r="K47" s="108" t="s">
        <v>455</v>
      </c>
      <c r="L47" s="117">
        <v>800.0</v>
      </c>
      <c r="M47" s="117">
        <v>6600.0</v>
      </c>
      <c r="N47" s="108" t="s">
        <v>1540</v>
      </c>
      <c r="O47" s="108" t="s">
        <v>315</v>
      </c>
      <c r="P47" s="109">
        <v>47965.0</v>
      </c>
      <c r="Q47" s="119" t="s">
        <v>1541</v>
      </c>
      <c r="R47" s="108" t="s">
        <v>1543</v>
      </c>
      <c r="S47" s="108" t="s">
        <v>120</v>
      </c>
      <c r="T47" s="119" t="s">
        <v>1548</v>
      </c>
      <c r="U47" s="108" t="s">
        <v>339</v>
      </c>
    </row>
    <row r="48" ht="22.5" customHeight="1">
      <c r="A48" s="108" t="b">
        <v>0</v>
      </c>
      <c r="B48" s="109">
        <v>46291.0</v>
      </c>
      <c r="C48" s="108" t="s">
        <v>297</v>
      </c>
      <c r="D48" s="108" t="s">
        <v>1106</v>
      </c>
      <c r="E48" s="108" t="s">
        <v>180</v>
      </c>
      <c r="F48" s="108" t="s">
        <v>1530</v>
      </c>
      <c r="G48" s="108" t="s">
        <v>179</v>
      </c>
      <c r="H48" s="108" t="s">
        <v>1563</v>
      </c>
      <c r="I48" s="108" t="s">
        <v>1564</v>
      </c>
      <c r="J48" s="108" t="s">
        <v>1565</v>
      </c>
      <c r="K48" s="108" t="s">
        <v>455</v>
      </c>
      <c r="L48" s="117">
        <v>804.0</v>
      </c>
      <c r="M48" s="117">
        <v>1715.2</v>
      </c>
      <c r="N48" s="108" t="s">
        <v>1568</v>
      </c>
      <c r="O48" s="108" t="s">
        <v>315</v>
      </c>
      <c r="P48" s="109">
        <v>47947.0</v>
      </c>
      <c r="Q48" s="119" t="s">
        <v>1541</v>
      </c>
      <c r="R48" s="108" t="s">
        <v>1574</v>
      </c>
      <c r="S48" s="108" t="s">
        <v>120</v>
      </c>
      <c r="T48" s="119" t="s">
        <v>1577</v>
      </c>
      <c r="U48" s="108" t="s">
        <v>339</v>
      </c>
    </row>
    <row r="49" ht="22.5" customHeight="1">
      <c r="A49" s="108" t="b">
        <v>0</v>
      </c>
      <c r="B49" s="109">
        <v>46291.0</v>
      </c>
      <c r="C49" s="108" t="s">
        <v>297</v>
      </c>
      <c r="D49" s="108" t="s">
        <v>1106</v>
      </c>
      <c r="E49" s="108" t="s">
        <v>180</v>
      </c>
      <c r="F49" s="108" t="s">
        <v>1530</v>
      </c>
      <c r="G49" s="108" t="s">
        <v>179</v>
      </c>
      <c r="H49" s="108" t="s">
        <v>1589</v>
      </c>
      <c r="I49" s="108" t="s">
        <v>1050</v>
      </c>
      <c r="J49" s="108" t="s">
        <v>1051</v>
      </c>
      <c r="K49" s="108" t="s">
        <v>455</v>
      </c>
      <c r="L49" s="117">
        <v>870.0</v>
      </c>
      <c r="M49" s="117">
        <v>751.1</v>
      </c>
      <c r="N49" s="108" t="s">
        <v>1049</v>
      </c>
      <c r="O49" s="108" t="s">
        <v>315</v>
      </c>
      <c r="P49" s="109">
        <v>47857.0</v>
      </c>
      <c r="Q49" s="119" t="s">
        <v>1541</v>
      </c>
      <c r="R49" s="108" t="s">
        <v>1592</v>
      </c>
      <c r="S49" s="108" t="s">
        <v>120</v>
      </c>
      <c r="T49" s="119" t="s">
        <v>1595</v>
      </c>
      <c r="U49" s="108" t="s">
        <v>339</v>
      </c>
    </row>
    <row r="50" ht="22.5" customHeight="1">
      <c r="A50" s="108" t="b">
        <v>0</v>
      </c>
      <c r="B50" s="109">
        <v>46291.0</v>
      </c>
      <c r="C50" s="108" t="s">
        <v>297</v>
      </c>
      <c r="D50" s="108" t="s">
        <v>1106</v>
      </c>
      <c r="E50" s="108" t="s">
        <v>180</v>
      </c>
      <c r="F50" s="108" t="s">
        <v>1530</v>
      </c>
      <c r="G50" s="108" t="s">
        <v>179</v>
      </c>
      <c r="H50" s="108" t="s">
        <v>1605</v>
      </c>
      <c r="I50" s="108" t="s">
        <v>566</v>
      </c>
      <c r="J50" s="108" t="s">
        <v>567</v>
      </c>
      <c r="K50" s="108" t="s">
        <v>1369</v>
      </c>
      <c r="L50" s="117">
        <v>600.0</v>
      </c>
      <c r="M50" s="117">
        <v>493.0</v>
      </c>
      <c r="N50" s="108" t="s">
        <v>565</v>
      </c>
      <c r="O50" s="108" t="s">
        <v>315</v>
      </c>
      <c r="P50" s="109">
        <v>47378.0</v>
      </c>
      <c r="Q50" s="119" t="s">
        <v>1541</v>
      </c>
      <c r="R50" s="108" t="s">
        <v>1611</v>
      </c>
      <c r="S50" s="108" t="s">
        <v>120</v>
      </c>
      <c r="T50" s="119" t="s">
        <v>1612</v>
      </c>
      <c r="U50" s="108" t="s">
        <v>339</v>
      </c>
    </row>
    <row r="51" ht="22.5" customHeight="1">
      <c r="A51" s="108" t="b">
        <v>0</v>
      </c>
      <c r="B51" s="109"/>
      <c r="L51" s="117"/>
      <c r="M51" s="117"/>
      <c r="P51" s="157"/>
      <c r="Q51" s="158"/>
    </row>
    <row r="52" ht="22.5" customHeight="1">
      <c r="A52" s="108" t="b">
        <v>0</v>
      </c>
      <c r="B52" s="109"/>
      <c r="L52" s="117"/>
      <c r="M52" s="117"/>
      <c r="P52" s="157"/>
      <c r="Q52" s="158"/>
    </row>
    <row r="53" ht="22.5" customHeight="1">
      <c r="A53" s="108" t="b">
        <v>0</v>
      </c>
      <c r="B53" s="109"/>
      <c r="L53" s="117"/>
      <c r="M53" s="117"/>
      <c r="P53" s="157"/>
      <c r="Q53" s="158"/>
    </row>
    <row r="54" ht="22.5" customHeight="1">
      <c r="A54" s="108" t="b">
        <v>0</v>
      </c>
      <c r="B54" s="109"/>
      <c r="L54" s="117"/>
      <c r="M54" s="117"/>
      <c r="P54" s="157"/>
      <c r="Q54" s="158"/>
    </row>
    <row r="55" ht="22.5" customHeight="1">
      <c r="A55" s="108" t="b">
        <v>0</v>
      </c>
      <c r="B55" s="109"/>
      <c r="L55" s="117"/>
      <c r="M55" s="117"/>
      <c r="P55" s="157"/>
      <c r="Q55" s="158"/>
    </row>
    <row r="56" ht="22.5" customHeight="1">
      <c r="A56" s="108" t="b">
        <v>0</v>
      </c>
      <c r="B56" s="109"/>
      <c r="L56" s="117"/>
      <c r="M56" s="117"/>
      <c r="P56" s="157"/>
      <c r="Q56" s="158"/>
    </row>
    <row r="57" ht="22.5" customHeight="1">
      <c r="A57" s="108" t="b">
        <v>0</v>
      </c>
      <c r="B57" s="109"/>
      <c r="L57" s="117"/>
      <c r="M57" s="117"/>
      <c r="P57" s="157"/>
      <c r="Q57" s="158"/>
    </row>
    <row r="58" ht="22.5" customHeight="1">
      <c r="A58" s="108" t="b">
        <v>0</v>
      </c>
      <c r="B58" s="109"/>
      <c r="L58" s="117"/>
      <c r="M58" s="117"/>
      <c r="P58" s="109"/>
      <c r="Q58" s="158"/>
    </row>
    <row r="59" ht="22.5" customHeight="1">
      <c r="A59" s="108" t="b">
        <v>0</v>
      </c>
      <c r="B59" s="109"/>
      <c r="L59" s="117"/>
      <c r="M59" s="117"/>
      <c r="P59" s="157"/>
      <c r="Q59" s="158"/>
    </row>
    <row r="60" ht="22.5" customHeight="1">
      <c r="A60" s="108" t="b">
        <v>0</v>
      </c>
      <c r="B60" s="109"/>
      <c r="L60" s="117"/>
      <c r="M60" s="117"/>
      <c r="P60" s="157"/>
      <c r="Q60" s="158"/>
    </row>
    <row r="61" ht="22.5" customHeight="1">
      <c r="A61" s="108" t="b">
        <v>0</v>
      </c>
      <c r="B61" s="109"/>
      <c r="L61" s="117"/>
      <c r="M61" s="117"/>
      <c r="P61" s="157"/>
      <c r="Q61" s="158"/>
    </row>
    <row r="62" ht="22.5" customHeight="1">
      <c r="A62" s="108" t="b">
        <v>0</v>
      </c>
      <c r="B62" s="109"/>
      <c r="L62" s="117"/>
      <c r="M62" s="117"/>
      <c r="P62" s="157"/>
      <c r="Q62" s="158"/>
    </row>
    <row r="63" ht="22.5" customHeight="1">
      <c r="A63" s="108" t="b">
        <v>0</v>
      </c>
      <c r="B63" s="109"/>
      <c r="L63" s="117"/>
      <c r="M63" s="117"/>
      <c r="P63" s="157"/>
      <c r="Q63" s="159"/>
    </row>
    <row r="64" ht="22.5" customHeight="1">
      <c r="A64" s="160" t="b">
        <v>0</v>
      </c>
      <c r="B64" s="109"/>
      <c r="L64" s="117"/>
      <c r="M64" s="117"/>
      <c r="P64" s="157"/>
      <c r="Q64" s="158"/>
    </row>
    <row r="65" ht="22.5" customHeight="1">
      <c r="A65" s="108" t="b">
        <v>0</v>
      </c>
      <c r="B65" s="109"/>
      <c r="L65" s="118"/>
      <c r="M65" s="118"/>
      <c r="P65" s="157"/>
      <c r="Q65" s="158"/>
    </row>
    <row r="66" ht="22.5" customHeight="1">
      <c r="A66" s="160" t="b">
        <v>0</v>
      </c>
      <c r="B66" s="109"/>
      <c r="L66" s="117"/>
      <c r="M66" s="117"/>
      <c r="P66" s="157"/>
      <c r="Q66" s="158"/>
    </row>
    <row r="67" ht="22.5" customHeight="1">
      <c r="A67" s="160" t="b">
        <v>0</v>
      </c>
      <c r="B67" s="109"/>
      <c r="L67" s="117"/>
      <c r="M67" s="117"/>
      <c r="P67" s="157"/>
      <c r="Q67" s="158"/>
    </row>
    <row r="68" ht="22.5" customHeight="1">
      <c r="A68" s="160" t="b">
        <v>0</v>
      </c>
      <c r="B68" s="109"/>
      <c r="L68" s="117"/>
      <c r="M68" s="117"/>
      <c r="P68" s="157"/>
      <c r="Q68" s="158"/>
    </row>
    <row r="69" ht="22.5" customHeight="1">
      <c r="A69" s="160" t="b">
        <v>0</v>
      </c>
      <c r="B69" s="109"/>
      <c r="L69" s="117"/>
      <c r="M69" s="117"/>
      <c r="P69" s="109"/>
      <c r="Q69" s="158"/>
    </row>
    <row r="70" ht="22.5" customHeight="1">
      <c r="A70" s="160" t="b">
        <v>0</v>
      </c>
      <c r="B70" s="109"/>
      <c r="L70" s="117"/>
      <c r="M70" s="117"/>
      <c r="P70" s="157"/>
      <c r="Q70" s="158"/>
    </row>
    <row r="71" ht="22.5" customHeight="1">
      <c r="A71" s="160" t="b">
        <v>0</v>
      </c>
      <c r="B71" s="109"/>
      <c r="L71" s="117"/>
      <c r="M71" s="117"/>
      <c r="P71" s="109"/>
      <c r="Q71" s="158"/>
    </row>
    <row r="72" ht="22.5" customHeight="1">
      <c r="A72" s="160" t="b">
        <v>0</v>
      </c>
      <c r="B72" s="109"/>
      <c r="L72" s="117"/>
      <c r="M72" s="117"/>
      <c r="P72" s="109"/>
      <c r="Q72" s="158"/>
    </row>
    <row r="73" ht="22.5" customHeight="1">
      <c r="A73" s="160" t="b">
        <v>0</v>
      </c>
      <c r="B73" s="109"/>
      <c r="L73" s="117"/>
      <c r="M73" s="117"/>
      <c r="P73" s="109"/>
      <c r="Q73" s="158"/>
    </row>
    <row r="74" ht="22.5" customHeight="1">
      <c r="A74" s="160" t="b">
        <v>0</v>
      </c>
      <c r="B74" s="109"/>
      <c r="L74" s="117"/>
      <c r="M74" s="117"/>
      <c r="P74" s="109"/>
      <c r="Q74" s="158"/>
    </row>
    <row r="75" ht="22.5" customHeight="1">
      <c r="A75" s="160" t="b">
        <v>0</v>
      </c>
      <c r="B75" s="109"/>
      <c r="L75" s="117"/>
      <c r="M75" s="117"/>
      <c r="P75" s="109"/>
      <c r="Q75" s="158"/>
    </row>
    <row r="76" ht="22.5" customHeight="1">
      <c r="A76" s="160" t="b">
        <v>0</v>
      </c>
      <c r="B76" s="109"/>
      <c r="L76" s="117"/>
      <c r="M76" s="117"/>
      <c r="P76" s="109"/>
      <c r="Q76" s="158"/>
    </row>
    <row r="77" ht="22.5" customHeight="1">
      <c r="A77" s="160" t="b">
        <v>0</v>
      </c>
      <c r="B77" s="109"/>
      <c r="L77" s="117"/>
      <c r="M77" s="117"/>
      <c r="P77" s="109"/>
      <c r="Q77" s="158"/>
    </row>
    <row r="78" ht="22.5" customHeight="1">
      <c r="A78" s="160" t="b">
        <v>0</v>
      </c>
      <c r="B78" s="109"/>
      <c r="L78" s="117"/>
      <c r="M78" s="117"/>
      <c r="P78" s="109"/>
      <c r="Q78" s="158"/>
    </row>
    <row r="79" ht="22.5" customHeight="1">
      <c r="A79" s="160" t="b">
        <v>0</v>
      </c>
      <c r="B79" s="109"/>
      <c r="L79" s="117"/>
      <c r="M79" s="117"/>
      <c r="P79" s="109"/>
      <c r="Q79" s="158"/>
    </row>
    <row r="80" ht="22.5" customHeight="1">
      <c r="A80" s="160" t="b">
        <v>0</v>
      </c>
      <c r="B80" s="109"/>
      <c r="L80" s="117"/>
      <c r="M80" s="117"/>
      <c r="P80" s="109"/>
      <c r="Q80" s="158"/>
    </row>
    <row r="81" ht="22.5" customHeight="1">
      <c r="A81" s="160" t="b">
        <v>0</v>
      </c>
      <c r="B81" s="109"/>
      <c r="L81" s="117"/>
      <c r="M81" s="117"/>
      <c r="P81" s="109"/>
      <c r="Q81" s="158"/>
    </row>
    <row r="82" ht="22.5" customHeight="1">
      <c r="A82" s="160" t="b">
        <v>0</v>
      </c>
      <c r="B82" s="109"/>
      <c r="L82" s="117"/>
      <c r="M82" s="117"/>
      <c r="P82" s="109"/>
      <c r="Q82" s="158"/>
    </row>
    <row r="83" ht="22.5" customHeight="1">
      <c r="A83" s="160" t="b">
        <v>0</v>
      </c>
      <c r="B83" s="109"/>
      <c r="L83" s="117"/>
      <c r="M83" s="117"/>
      <c r="P83" s="109"/>
      <c r="Q83" s="158"/>
    </row>
    <row r="84" ht="22.5" customHeight="1">
      <c r="A84" s="160" t="b">
        <v>0</v>
      </c>
      <c r="B84" s="109"/>
      <c r="L84" s="117"/>
      <c r="M84" s="117"/>
      <c r="P84" s="109"/>
      <c r="Q84" s="158"/>
    </row>
    <row r="85" ht="22.5" customHeight="1">
      <c r="A85" s="160" t="b">
        <v>0</v>
      </c>
      <c r="B85" s="109"/>
      <c r="L85" s="117"/>
      <c r="M85" s="117"/>
      <c r="P85" s="109"/>
      <c r="Q85" s="158"/>
    </row>
    <row r="86" ht="22.5" customHeight="1">
      <c r="A86" s="160" t="b">
        <v>0</v>
      </c>
      <c r="B86" s="109"/>
      <c r="L86" s="117"/>
      <c r="M86" s="117"/>
      <c r="P86" s="109"/>
      <c r="Q86" s="158"/>
    </row>
    <row r="87" ht="22.5" customHeight="1">
      <c r="A87" s="160" t="b">
        <v>0</v>
      </c>
      <c r="B87" s="109"/>
      <c r="L87" s="117"/>
      <c r="M87" s="117"/>
      <c r="P87" s="109"/>
      <c r="Q87" s="158"/>
    </row>
    <row r="88" ht="22.5" customHeight="1">
      <c r="A88" s="160" t="b">
        <v>0</v>
      </c>
      <c r="B88" s="109"/>
      <c r="L88" s="117"/>
      <c r="M88" s="117"/>
      <c r="P88" s="109"/>
      <c r="Q88" s="158"/>
    </row>
    <row r="89" ht="22.5" customHeight="1">
      <c r="A89" s="160" t="b">
        <v>0</v>
      </c>
      <c r="B89" s="109"/>
      <c r="L89" s="117"/>
      <c r="M89" s="117"/>
      <c r="P89" s="109"/>
      <c r="Q89" s="158"/>
    </row>
    <row r="90" ht="22.5" customHeight="1">
      <c r="A90" s="160" t="b">
        <v>0</v>
      </c>
      <c r="B90" s="109"/>
      <c r="L90" s="117"/>
      <c r="M90" s="117"/>
      <c r="P90" s="109"/>
      <c r="Q90" s="158"/>
    </row>
    <row r="91" ht="22.5" customHeight="1">
      <c r="A91" s="160" t="b">
        <v>0</v>
      </c>
      <c r="B91" s="109"/>
      <c r="L91" s="117"/>
      <c r="M91" s="117"/>
      <c r="P91" s="109"/>
      <c r="Q91" s="158"/>
    </row>
    <row r="92" ht="22.5" customHeight="1">
      <c r="A92" s="160" t="b">
        <v>0</v>
      </c>
      <c r="B92" s="109"/>
      <c r="L92" s="117"/>
      <c r="M92" s="117"/>
      <c r="P92" s="109"/>
      <c r="Q92" s="158"/>
    </row>
    <row r="93" ht="22.5" customHeight="1">
      <c r="A93" s="160" t="b">
        <v>0</v>
      </c>
      <c r="B93" s="109"/>
      <c r="L93" s="117"/>
      <c r="M93" s="117"/>
      <c r="P93" s="109"/>
      <c r="Q93" s="158"/>
    </row>
    <row r="94" ht="22.5" customHeight="1">
      <c r="A94" s="160" t="b">
        <v>0</v>
      </c>
      <c r="B94" s="109"/>
      <c r="L94" s="117"/>
      <c r="M94" s="117"/>
      <c r="P94" s="109"/>
      <c r="Q94" s="158"/>
    </row>
    <row r="95" ht="22.5" customHeight="1">
      <c r="A95" s="160" t="b">
        <v>0</v>
      </c>
      <c r="B95" s="109"/>
      <c r="L95" s="117"/>
      <c r="M95" s="117"/>
      <c r="P95" s="109"/>
      <c r="Q95" s="158"/>
    </row>
    <row r="96" ht="22.5" customHeight="1">
      <c r="A96" s="160" t="b">
        <v>0</v>
      </c>
      <c r="B96" s="109"/>
      <c r="L96" s="117"/>
      <c r="M96" s="117"/>
      <c r="P96" s="109"/>
      <c r="Q96" s="158"/>
    </row>
    <row r="97" ht="22.5" customHeight="1">
      <c r="A97" s="160" t="b">
        <v>0</v>
      </c>
      <c r="B97" s="109"/>
      <c r="L97" s="117"/>
      <c r="M97" s="117"/>
      <c r="P97" s="109"/>
      <c r="Q97" s="158"/>
    </row>
    <row r="98" ht="22.5" customHeight="1">
      <c r="A98" s="160" t="b">
        <v>0</v>
      </c>
      <c r="B98" s="109"/>
      <c r="L98" s="117"/>
      <c r="M98" s="117"/>
      <c r="P98" s="109"/>
      <c r="Q98" s="158"/>
    </row>
    <row r="99" ht="22.5" customHeight="1">
      <c r="B99" s="157"/>
      <c r="L99" s="163"/>
      <c r="M99" s="163"/>
      <c r="O99" s="157"/>
      <c r="P99" s="157"/>
      <c r="Q99" s="158"/>
    </row>
    <row r="100" ht="22.5" customHeight="1">
      <c r="B100" s="157"/>
      <c r="L100" s="163"/>
      <c r="M100" s="163"/>
      <c r="O100" s="157"/>
      <c r="P100" s="157"/>
      <c r="Q100" s="158"/>
    </row>
    <row r="101">
      <c r="B101" s="164"/>
      <c r="L101" s="165"/>
      <c r="M101" s="165"/>
      <c r="O101" s="164"/>
      <c r="P101" s="164"/>
      <c r="Q101" s="164"/>
    </row>
    <row r="102">
      <c r="B102" s="164"/>
      <c r="L102" s="165"/>
      <c r="M102" s="165"/>
      <c r="O102" s="164"/>
      <c r="P102" s="164"/>
      <c r="Q102" s="164"/>
    </row>
    <row r="103">
      <c r="B103" s="164"/>
      <c r="L103" s="165"/>
      <c r="M103" s="165"/>
      <c r="O103" s="164"/>
      <c r="P103" s="164"/>
      <c r="Q103" s="164"/>
    </row>
    <row r="104">
      <c r="B104" s="164"/>
      <c r="L104" s="165"/>
      <c r="M104" s="165"/>
      <c r="O104" s="164"/>
      <c r="P104" s="164"/>
      <c r="Q104" s="164"/>
    </row>
    <row r="105">
      <c r="B105" s="164"/>
      <c r="L105" s="165"/>
      <c r="M105" s="165"/>
      <c r="O105" s="164"/>
      <c r="P105" s="164"/>
      <c r="Q105" s="164"/>
    </row>
    <row r="106">
      <c r="B106" s="164"/>
      <c r="L106" s="165"/>
      <c r="M106" s="165"/>
      <c r="O106" s="164"/>
      <c r="P106" s="164"/>
      <c r="Q106" s="164"/>
    </row>
    <row r="107">
      <c r="B107" s="164"/>
      <c r="L107" s="165"/>
      <c r="M107" s="165"/>
      <c r="O107" s="164"/>
      <c r="P107" s="164"/>
      <c r="Q107" s="164"/>
    </row>
    <row r="108">
      <c r="B108" s="164"/>
      <c r="L108" s="165"/>
      <c r="M108" s="165"/>
      <c r="O108" s="164"/>
      <c r="P108" s="164"/>
      <c r="Q108" s="164"/>
    </row>
    <row r="109">
      <c r="B109" s="164"/>
      <c r="L109" s="165"/>
      <c r="M109" s="165"/>
      <c r="O109" s="164"/>
      <c r="P109" s="164"/>
      <c r="Q109" s="164"/>
    </row>
    <row r="110">
      <c r="B110" s="164"/>
      <c r="L110" s="165"/>
      <c r="M110" s="165"/>
      <c r="O110" s="164"/>
      <c r="P110" s="164"/>
      <c r="Q110" s="164"/>
    </row>
    <row r="111">
      <c r="B111" s="164"/>
      <c r="L111" s="165"/>
      <c r="M111" s="165"/>
      <c r="O111" s="164"/>
      <c r="P111" s="164"/>
      <c r="Q111" s="164"/>
    </row>
    <row r="112">
      <c r="B112" s="164"/>
      <c r="L112" s="165"/>
      <c r="M112" s="165"/>
      <c r="O112" s="164"/>
      <c r="P112" s="164"/>
      <c r="Q112" s="164"/>
    </row>
    <row r="113">
      <c r="B113" s="164"/>
      <c r="L113" s="165"/>
      <c r="M113" s="165"/>
      <c r="O113" s="164"/>
      <c r="P113" s="164"/>
      <c r="Q113" s="164"/>
    </row>
    <row r="114">
      <c r="B114" s="164"/>
      <c r="L114" s="165"/>
      <c r="M114" s="165"/>
      <c r="O114" s="164"/>
      <c r="P114" s="164"/>
      <c r="Q114" s="164"/>
    </row>
    <row r="115">
      <c r="B115" s="164"/>
      <c r="L115" s="165"/>
      <c r="M115" s="165"/>
      <c r="O115" s="164"/>
      <c r="P115" s="164"/>
      <c r="Q115" s="164"/>
    </row>
    <row r="116">
      <c r="B116" s="164"/>
      <c r="L116" s="165"/>
      <c r="M116" s="165"/>
      <c r="O116" s="164"/>
      <c r="P116" s="164"/>
      <c r="Q116" s="164"/>
    </row>
    <row r="117">
      <c r="B117" s="164"/>
      <c r="L117" s="165"/>
      <c r="M117" s="165"/>
      <c r="O117" s="164"/>
      <c r="P117" s="164"/>
      <c r="Q117" s="164"/>
    </row>
    <row r="118">
      <c r="B118" s="164"/>
      <c r="L118" s="165"/>
      <c r="M118" s="165"/>
      <c r="O118" s="164"/>
      <c r="P118" s="164"/>
      <c r="Q118" s="164"/>
    </row>
    <row r="119">
      <c r="B119" s="164"/>
      <c r="L119" s="165"/>
      <c r="M119" s="165"/>
      <c r="O119" s="164"/>
      <c r="P119" s="164"/>
      <c r="Q119" s="164"/>
    </row>
    <row r="120">
      <c r="B120" s="164"/>
      <c r="L120" s="165"/>
      <c r="M120" s="165"/>
      <c r="O120" s="164"/>
      <c r="P120" s="164"/>
      <c r="Q120" s="164"/>
    </row>
    <row r="121">
      <c r="B121" s="164"/>
      <c r="L121" s="165"/>
      <c r="M121" s="165"/>
      <c r="O121" s="164"/>
      <c r="P121" s="164"/>
      <c r="Q121" s="164"/>
    </row>
    <row r="122">
      <c r="B122" s="164"/>
      <c r="L122" s="165"/>
      <c r="M122" s="165"/>
      <c r="O122" s="164"/>
      <c r="P122" s="164"/>
      <c r="Q122" s="164"/>
    </row>
    <row r="123">
      <c r="B123" s="164"/>
      <c r="L123" s="165"/>
      <c r="M123" s="165"/>
      <c r="O123" s="164"/>
      <c r="P123" s="164"/>
      <c r="Q123" s="164"/>
    </row>
    <row r="124">
      <c r="B124" s="164"/>
      <c r="L124" s="165"/>
      <c r="M124" s="165"/>
      <c r="O124" s="164"/>
      <c r="P124" s="164"/>
      <c r="Q124" s="164"/>
    </row>
    <row r="125">
      <c r="B125" s="164"/>
      <c r="L125" s="165"/>
      <c r="M125" s="165"/>
      <c r="O125" s="164"/>
      <c r="P125" s="164"/>
      <c r="Q125" s="164"/>
    </row>
    <row r="126">
      <c r="B126" s="164"/>
      <c r="L126" s="165"/>
      <c r="M126" s="165"/>
      <c r="O126" s="164"/>
      <c r="P126" s="164"/>
      <c r="Q126" s="164"/>
    </row>
    <row r="127">
      <c r="B127" s="164"/>
      <c r="L127" s="165"/>
      <c r="M127" s="165"/>
      <c r="O127" s="164"/>
      <c r="P127" s="164"/>
      <c r="Q127" s="164"/>
    </row>
    <row r="128">
      <c r="B128" s="164"/>
      <c r="L128" s="165"/>
      <c r="M128" s="165"/>
      <c r="O128" s="164"/>
      <c r="P128" s="164"/>
      <c r="Q128" s="164"/>
    </row>
    <row r="129">
      <c r="B129" s="164"/>
      <c r="L129" s="165"/>
      <c r="M129" s="165"/>
      <c r="O129" s="164"/>
      <c r="P129" s="164"/>
      <c r="Q129" s="164"/>
    </row>
    <row r="130">
      <c r="B130" s="164"/>
      <c r="L130" s="165"/>
      <c r="M130" s="165"/>
      <c r="O130" s="164"/>
      <c r="P130" s="164"/>
      <c r="Q130" s="164"/>
    </row>
    <row r="131">
      <c r="B131" s="164"/>
      <c r="L131" s="165"/>
      <c r="M131" s="165"/>
      <c r="O131" s="164"/>
      <c r="P131" s="164"/>
      <c r="Q131" s="164"/>
    </row>
    <row r="132">
      <c r="B132" s="164"/>
      <c r="L132" s="165"/>
      <c r="M132" s="165"/>
      <c r="O132" s="164"/>
      <c r="P132" s="164"/>
      <c r="Q132" s="164"/>
    </row>
    <row r="133">
      <c r="B133" s="164"/>
      <c r="L133" s="165"/>
      <c r="M133" s="165"/>
      <c r="O133" s="164"/>
      <c r="P133" s="164"/>
      <c r="Q133" s="164"/>
    </row>
    <row r="134">
      <c r="B134" s="164"/>
      <c r="L134" s="165"/>
      <c r="M134" s="165"/>
      <c r="O134" s="164"/>
      <c r="P134" s="164"/>
      <c r="Q134" s="164"/>
    </row>
    <row r="135">
      <c r="B135" s="164"/>
      <c r="L135" s="165"/>
      <c r="M135" s="165"/>
      <c r="O135" s="164"/>
      <c r="P135" s="164"/>
      <c r="Q135" s="164"/>
    </row>
    <row r="136">
      <c r="B136" s="164"/>
      <c r="L136" s="165"/>
      <c r="M136" s="165"/>
      <c r="O136" s="164"/>
      <c r="P136" s="164"/>
      <c r="Q136" s="164"/>
    </row>
    <row r="137">
      <c r="B137" s="164"/>
      <c r="L137" s="165"/>
      <c r="M137" s="165"/>
      <c r="O137" s="164"/>
      <c r="P137" s="164"/>
      <c r="Q137" s="164"/>
    </row>
    <row r="138">
      <c r="B138" s="164"/>
      <c r="L138" s="165"/>
      <c r="M138" s="165"/>
      <c r="O138" s="164"/>
      <c r="P138" s="164"/>
      <c r="Q138" s="164"/>
    </row>
    <row r="139">
      <c r="B139" s="164"/>
      <c r="L139" s="165"/>
      <c r="M139" s="165"/>
      <c r="O139" s="164"/>
      <c r="P139" s="164"/>
      <c r="Q139" s="164"/>
    </row>
    <row r="140">
      <c r="B140" s="164"/>
      <c r="L140" s="165"/>
      <c r="M140" s="165"/>
      <c r="O140" s="164"/>
      <c r="P140" s="164"/>
      <c r="Q140" s="164"/>
    </row>
    <row r="141">
      <c r="B141" s="164"/>
      <c r="L141" s="165"/>
      <c r="M141" s="165"/>
      <c r="O141" s="164"/>
      <c r="P141" s="164"/>
      <c r="Q141" s="164"/>
    </row>
    <row r="142">
      <c r="B142" s="164"/>
      <c r="L142" s="165"/>
      <c r="M142" s="165"/>
      <c r="O142" s="164"/>
      <c r="P142" s="164"/>
      <c r="Q142" s="164"/>
    </row>
    <row r="143">
      <c r="B143" s="164"/>
      <c r="L143" s="165"/>
      <c r="M143" s="165"/>
      <c r="O143" s="164"/>
      <c r="P143" s="164"/>
      <c r="Q143" s="164"/>
    </row>
    <row r="144">
      <c r="B144" s="164"/>
      <c r="L144" s="165"/>
      <c r="M144" s="165"/>
      <c r="O144" s="164"/>
      <c r="P144" s="164"/>
      <c r="Q144" s="164"/>
    </row>
    <row r="145">
      <c r="B145" s="164"/>
      <c r="L145" s="165"/>
      <c r="M145" s="165"/>
      <c r="O145" s="164"/>
      <c r="P145" s="164"/>
      <c r="Q145" s="164"/>
    </row>
    <row r="146">
      <c r="B146" s="164"/>
      <c r="L146" s="165"/>
      <c r="M146" s="165"/>
      <c r="O146" s="164"/>
      <c r="P146" s="164"/>
      <c r="Q146" s="164"/>
    </row>
    <row r="147">
      <c r="B147" s="164"/>
      <c r="L147" s="165"/>
      <c r="M147" s="165"/>
      <c r="O147" s="164"/>
      <c r="P147" s="164"/>
      <c r="Q147" s="164"/>
    </row>
    <row r="148">
      <c r="B148" s="164"/>
      <c r="L148" s="165"/>
      <c r="M148" s="165"/>
      <c r="O148" s="164"/>
      <c r="P148" s="164"/>
      <c r="Q148" s="164"/>
    </row>
    <row r="149">
      <c r="B149" s="164"/>
      <c r="L149" s="165"/>
      <c r="M149" s="165"/>
      <c r="O149" s="164"/>
      <c r="P149" s="164"/>
      <c r="Q149" s="164"/>
    </row>
    <row r="150">
      <c r="B150" s="164"/>
      <c r="L150" s="165"/>
      <c r="M150" s="165"/>
      <c r="O150" s="164"/>
      <c r="P150" s="164"/>
      <c r="Q150" s="164"/>
    </row>
    <row r="151">
      <c r="B151" s="164"/>
      <c r="L151" s="165"/>
      <c r="M151" s="165"/>
      <c r="O151" s="164"/>
      <c r="P151" s="164"/>
      <c r="Q151" s="164"/>
    </row>
    <row r="152">
      <c r="B152" s="164"/>
      <c r="L152" s="165"/>
      <c r="M152" s="165"/>
      <c r="O152" s="164"/>
      <c r="P152" s="164"/>
      <c r="Q152" s="164"/>
    </row>
    <row r="153">
      <c r="B153" s="164"/>
      <c r="L153" s="165"/>
      <c r="M153" s="165"/>
      <c r="O153" s="164"/>
      <c r="P153" s="164"/>
      <c r="Q153" s="164"/>
    </row>
    <row r="154">
      <c r="B154" s="164"/>
      <c r="L154" s="165"/>
      <c r="M154" s="165"/>
      <c r="O154" s="164"/>
      <c r="P154" s="164"/>
      <c r="Q154" s="164"/>
    </row>
    <row r="155">
      <c r="B155" s="164"/>
      <c r="L155" s="165"/>
      <c r="M155" s="165"/>
      <c r="O155" s="164"/>
      <c r="P155" s="164"/>
      <c r="Q155" s="164"/>
    </row>
    <row r="156">
      <c r="B156" s="164"/>
      <c r="L156" s="165"/>
      <c r="M156" s="165"/>
      <c r="O156" s="164"/>
      <c r="P156" s="164"/>
      <c r="Q156" s="164"/>
    </row>
    <row r="157">
      <c r="B157" s="164"/>
      <c r="L157" s="165"/>
      <c r="M157" s="165"/>
      <c r="O157" s="164"/>
      <c r="P157" s="164"/>
      <c r="Q157" s="164"/>
    </row>
    <row r="158">
      <c r="B158" s="164"/>
      <c r="L158" s="165"/>
      <c r="M158" s="165"/>
      <c r="O158" s="164"/>
      <c r="P158" s="164"/>
      <c r="Q158" s="164"/>
    </row>
    <row r="159">
      <c r="B159" s="164"/>
      <c r="L159" s="165"/>
      <c r="M159" s="165"/>
      <c r="O159" s="164"/>
      <c r="P159" s="164"/>
      <c r="Q159" s="164"/>
    </row>
    <row r="160">
      <c r="B160" s="164"/>
      <c r="L160" s="165"/>
      <c r="M160" s="165"/>
      <c r="O160" s="164"/>
      <c r="P160" s="164"/>
      <c r="Q160" s="164"/>
    </row>
    <row r="161">
      <c r="B161" s="164"/>
      <c r="L161" s="165"/>
      <c r="M161" s="165"/>
      <c r="O161" s="164"/>
      <c r="P161" s="164"/>
      <c r="Q161" s="164"/>
    </row>
    <row r="162">
      <c r="B162" s="164"/>
      <c r="L162" s="165"/>
      <c r="M162" s="165"/>
      <c r="O162" s="164"/>
      <c r="P162" s="164"/>
      <c r="Q162" s="164"/>
    </row>
    <row r="163">
      <c r="B163" s="164"/>
      <c r="L163" s="165"/>
      <c r="M163" s="165"/>
      <c r="O163" s="164"/>
      <c r="P163" s="164"/>
      <c r="Q163" s="164"/>
    </row>
    <row r="164">
      <c r="B164" s="164"/>
      <c r="L164" s="165"/>
      <c r="M164" s="165"/>
      <c r="O164" s="164"/>
      <c r="P164" s="164"/>
      <c r="Q164" s="164"/>
    </row>
    <row r="165">
      <c r="B165" s="164"/>
      <c r="L165" s="165"/>
      <c r="M165" s="165"/>
      <c r="O165" s="164"/>
      <c r="P165" s="164"/>
      <c r="Q165" s="164"/>
    </row>
    <row r="166">
      <c r="B166" s="164"/>
      <c r="L166" s="165"/>
      <c r="M166" s="165"/>
      <c r="O166" s="164"/>
      <c r="P166" s="164"/>
      <c r="Q166" s="164"/>
    </row>
    <row r="167">
      <c r="B167" s="164"/>
      <c r="L167" s="165"/>
      <c r="M167" s="165"/>
      <c r="O167" s="164"/>
      <c r="P167" s="164"/>
      <c r="Q167" s="164"/>
    </row>
    <row r="168">
      <c r="B168" s="164"/>
      <c r="L168" s="165"/>
      <c r="M168" s="165"/>
      <c r="O168" s="164"/>
      <c r="P168" s="164"/>
      <c r="Q168" s="164"/>
    </row>
    <row r="169">
      <c r="B169" s="164"/>
      <c r="E169" s="185"/>
      <c r="L169" s="165"/>
      <c r="M169" s="165"/>
      <c r="O169" s="164"/>
      <c r="P169" s="164"/>
      <c r="Q169" s="164"/>
    </row>
    <row r="170">
      <c r="B170" s="164"/>
      <c r="E170" s="186"/>
      <c r="L170" s="165"/>
      <c r="M170" s="165"/>
      <c r="O170" s="164"/>
      <c r="P170" s="164"/>
      <c r="Q170" s="164"/>
    </row>
    <row r="171">
      <c r="B171" s="164"/>
      <c r="L171" s="165"/>
      <c r="M171" s="165"/>
      <c r="O171" s="164"/>
      <c r="P171" s="164"/>
      <c r="Q171" s="164"/>
    </row>
    <row r="172">
      <c r="B172" s="164"/>
      <c r="E172" s="187"/>
      <c r="L172" s="165"/>
      <c r="M172" s="165"/>
      <c r="O172" s="164"/>
      <c r="P172" s="164"/>
      <c r="Q172" s="164"/>
    </row>
    <row r="173">
      <c r="B173" s="164"/>
      <c r="E173" s="187"/>
      <c r="L173" s="165"/>
      <c r="M173" s="165"/>
      <c r="O173" s="164"/>
      <c r="P173" s="164"/>
      <c r="Q173" s="164"/>
    </row>
    <row r="174">
      <c r="B174" s="164"/>
      <c r="E174" s="187"/>
      <c r="L174" s="165"/>
      <c r="M174" s="165"/>
      <c r="O174" s="164"/>
      <c r="P174" s="164"/>
      <c r="Q174" s="164"/>
    </row>
    <row r="175">
      <c r="B175" s="164"/>
      <c r="E175" s="187"/>
      <c r="L175" s="165"/>
      <c r="M175" s="165"/>
      <c r="O175" s="164"/>
      <c r="P175" s="164"/>
      <c r="Q175" s="164"/>
    </row>
    <row r="176">
      <c r="B176" s="164"/>
      <c r="E176" s="187"/>
      <c r="L176" s="165"/>
      <c r="M176" s="165"/>
      <c r="O176" s="164"/>
      <c r="P176" s="164"/>
      <c r="Q176" s="164"/>
    </row>
    <row r="177">
      <c r="B177" s="164"/>
      <c r="E177" s="187"/>
      <c r="L177" s="165"/>
      <c r="M177" s="165"/>
      <c r="O177" s="164"/>
      <c r="P177" s="164"/>
      <c r="Q177" s="164"/>
    </row>
    <row r="178">
      <c r="B178" s="164"/>
      <c r="E178" s="187"/>
      <c r="L178" s="165"/>
      <c r="M178" s="165"/>
      <c r="O178" s="164"/>
      <c r="P178" s="164"/>
      <c r="Q178" s="164"/>
    </row>
    <row r="179">
      <c r="B179" s="164"/>
      <c r="E179" s="187"/>
      <c r="L179" s="165"/>
      <c r="M179" s="165"/>
      <c r="O179" s="164"/>
      <c r="P179" s="164"/>
      <c r="Q179" s="164"/>
    </row>
    <row r="180">
      <c r="B180" s="164"/>
      <c r="E180" s="187"/>
      <c r="L180" s="165"/>
      <c r="M180" s="165"/>
      <c r="O180" s="164"/>
      <c r="P180" s="164"/>
      <c r="Q180" s="164"/>
    </row>
    <row r="181">
      <c r="B181" s="164"/>
      <c r="L181" s="165"/>
      <c r="M181" s="165"/>
      <c r="O181" s="164"/>
      <c r="P181" s="164"/>
      <c r="Q181" s="164"/>
    </row>
    <row r="182">
      <c r="B182" s="164"/>
      <c r="L182" s="165"/>
      <c r="M182" s="165"/>
      <c r="O182" s="164"/>
      <c r="P182" s="164"/>
      <c r="Q182" s="164"/>
    </row>
    <row r="183">
      <c r="B183" s="164"/>
      <c r="L183" s="165"/>
      <c r="M183" s="165"/>
      <c r="O183" s="164"/>
      <c r="P183" s="164"/>
      <c r="Q183" s="164"/>
    </row>
    <row r="184">
      <c r="B184" s="164"/>
      <c r="L184" s="165"/>
      <c r="M184" s="165"/>
      <c r="O184" s="164"/>
      <c r="P184" s="164"/>
      <c r="Q184" s="164"/>
    </row>
    <row r="185">
      <c r="B185" s="164"/>
      <c r="L185" s="165"/>
      <c r="M185" s="165"/>
      <c r="O185" s="164"/>
      <c r="P185" s="164"/>
      <c r="Q185" s="164"/>
    </row>
    <row r="186">
      <c r="B186" s="164"/>
      <c r="L186" s="165"/>
      <c r="M186" s="165"/>
      <c r="O186" s="164"/>
      <c r="P186" s="164"/>
      <c r="Q186" s="164"/>
    </row>
    <row r="187">
      <c r="B187" s="164"/>
      <c r="L187" s="165"/>
      <c r="M187" s="165"/>
      <c r="O187" s="164"/>
      <c r="P187" s="164"/>
      <c r="Q187" s="164"/>
    </row>
    <row r="188">
      <c r="B188" s="164"/>
      <c r="L188" s="165"/>
      <c r="M188" s="165"/>
      <c r="O188" s="164"/>
      <c r="P188" s="164"/>
      <c r="Q188" s="164"/>
    </row>
    <row r="189">
      <c r="B189" s="164"/>
      <c r="L189" s="165"/>
      <c r="M189" s="165"/>
      <c r="O189" s="164"/>
      <c r="P189" s="164"/>
      <c r="Q189" s="164"/>
    </row>
    <row r="190">
      <c r="B190" s="164"/>
      <c r="L190" s="165"/>
      <c r="M190" s="165"/>
      <c r="O190" s="164"/>
      <c r="P190" s="164"/>
      <c r="Q190" s="164"/>
    </row>
    <row r="191">
      <c r="B191" s="164"/>
      <c r="L191" s="165"/>
      <c r="M191" s="165"/>
      <c r="O191" s="164"/>
      <c r="P191" s="164"/>
      <c r="Q191" s="164"/>
    </row>
    <row r="192">
      <c r="B192" s="164"/>
      <c r="L192" s="165"/>
      <c r="M192" s="165"/>
      <c r="O192" s="164"/>
      <c r="P192" s="164"/>
      <c r="Q192" s="164"/>
    </row>
    <row r="193">
      <c r="B193" s="164"/>
      <c r="L193" s="165"/>
      <c r="M193" s="165"/>
      <c r="O193" s="164"/>
      <c r="P193" s="164"/>
      <c r="Q193" s="164"/>
    </row>
    <row r="194">
      <c r="B194" s="164"/>
      <c r="L194" s="165"/>
      <c r="M194" s="165"/>
      <c r="O194" s="164"/>
      <c r="P194" s="164"/>
      <c r="Q194" s="164"/>
    </row>
    <row r="195">
      <c r="B195" s="164"/>
      <c r="L195" s="165"/>
      <c r="M195" s="165"/>
      <c r="O195" s="164"/>
      <c r="P195" s="164"/>
      <c r="Q195" s="164"/>
    </row>
    <row r="196">
      <c r="B196" s="164"/>
      <c r="L196" s="165"/>
      <c r="M196" s="165"/>
      <c r="O196" s="164"/>
      <c r="P196" s="164"/>
      <c r="Q196" s="164"/>
    </row>
    <row r="197">
      <c r="B197" s="164"/>
      <c r="L197" s="165"/>
      <c r="M197" s="165"/>
      <c r="O197" s="164"/>
      <c r="P197" s="164"/>
      <c r="Q197" s="164"/>
    </row>
    <row r="198">
      <c r="B198" s="164"/>
      <c r="L198" s="165"/>
      <c r="M198" s="165"/>
      <c r="O198" s="164"/>
      <c r="P198" s="164"/>
      <c r="Q198" s="164"/>
    </row>
    <row r="199">
      <c r="B199" s="164"/>
      <c r="L199" s="165"/>
      <c r="M199" s="165"/>
      <c r="O199" s="164"/>
      <c r="P199" s="164"/>
      <c r="Q199" s="164"/>
    </row>
    <row r="200">
      <c r="B200" s="164"/>
      <c r="L200" s="165"/>
      <c r="M200" s="165"/>
      <c r="O200" s="164"/>
      <c r="P200" s="164"/>
      <c r="Q200" s="164"/>
    </row>
    <row r="201">
      <c r="B201" s="164"/>
      <c r="L201" s="165"/>
      <c r="M201" s="165"/>
      <c r="O201" s="164"/>
      <c r="P201" s="164"/>
      <c r="Q201" s="164"/>
    </row>
    <row r="202">
      <c r="B202" s="164"/>
      <c r="L202" s="165"/>
      <c r="M202" s="165"/>
      <c r="O202" s="164"/>
      <c r="P202" s="164"/>
      <c r="Q202" s="164"/>
    </row>
    <row r="203">
      <c r="B203" s="164"/>
      <c r="L203" s="165"/>
      <c r="M203" s="165"/>
      <c r="O203" s="164"/>
      <c r="P203" s="164"/>
      <c r="Q203" s="164"/>
    </row>
    <row r="204">
      <c r="B204" s="164"/>
      <c r="L204" s="165"/>
      <c r="M204" s="165"/>
      <c r="O204" s="164"/>
      <c r="P204" s="164"/>
      <c r="Q204" s="164"/>
    </row>
    <row r="205">
      <c r="B205" s="164"/>
      <c r="L205" s="165"/>
      <c r="M205" s="165"/>
      <c r="O205" s="164"/>
      <c r="P205" s="164"/>
      <c r="Q205" s="164"/>
    </row>
    <row r="206">
      <c r="B206" s="164"/>
      <c r="L206" s="165"/>
      <c r="M206" s="165"/>
      <c r="O206" s="164"/>
      <c r="P206" s="164"/>
      <c r="Q206" s="164"/>
    </row>
    <row r="207">
      <c r="B207" s="164"/>
      <c r="L207" s="165"/>
      <c r="M207" s="165"/>
      <c r="O207" s="164"/>
      <c r="P207" s="164"/>
      <c r="Q207" s="164"/>
    </row>
    <row r="208">
      <c r="B208" s="164"/>
      <c r="L208" s="165"/>
      <c r="M208" s="165"/>
      <c r="O208" s="164"/>
      <c r="P208" s="164"/>
      <c r="Q208" s="164"/>
    </row>
    <row r="209">
      <c r="B209" s="164"/>
      <c r="L209" s="165"/>
      <c r="M209" s="165"/>
      <c r="O209" s="164"/>
      <c r="P209" s="164"/>
      <c r="Q209" s="164"/>
    </row>
    <row r="210">
      <c r="B210" s="164"/>
      <c r="L210" s="165"/>
      <c r="M210" s="165"/>
      <c r="O210" s="164"/>
      <c r="P210" s="164"/>
      <c r="Q210" s="164"/>
    </row>
    <row r="211">
      <c r="B211" s="164"/>
      <c r="L211" s="165"/>
      <c r="M211" s="165"/>
      <c r="O211" s="164"/>
      <c r="P211" s="164"/>
      <c r="Q211" s="164"/>
    </row>
    <row r="212">
      <c r="B212" s="164"/>
      <c r="L212" s="165"/>
      <c r="M212" s="165"/>
      <c r="O212" s="164"/>
      <c r="P212" s="164"/>
      <c r="Q212" s="164"/>
    </row>
    <row r="213">
      <c r="B213" s="164"/>
      <c r="L213" s="165"/>
      <c r="M213" s="165"/>
      <c r="O213" s="164"/>
      <c r="P213" s="164"/>
      <c r="Q213" s="164"/>
    </row>
    <row r="214">
      <c r="B214" s="164"/>
      <c r="L214" s="165"/>
      <c r="M214" s="165"/>
      <c r="O214" s="164"/>
      <c r="P214" s="164"/>
      <c r="Q214" s="164"/>
    </row>
    <row r="215">
      <c r="B215" s="164"/>
      <c r="L215" s="165"/>
      <c r="M215" s="165"/>
      <c r="O215" s="164"/>
      <c r="P215" s="164"/>
      <c r="Q215" s="164"/>
    </row>
    <row r="216">
      <c r="B216" s="164"/>
      <c r="L216" s="165"/>
      <c r="M216" s="165"/>
      <c r="O216" s="164"/>
      <c r="P216" s="164"/>
      <c r="Q216" s="164"/>
    </row>
    <row r="217">
      <c r="B217" s="164"/>
      <c r="L217" s="165"/>
      <c r="M217" s="165"/>
      <c r="O217" s="164"/>
      <c r="P217" s="164"/>
      <c r="Q217" s="164"/>
    </row>
    <row r="218">
      <c r="B218" s="164"/>
      <c r="L218" s="165"/>
      <c r="M218" s="165"/>
      <c r="O218" s="164"/>
      <c r="P218" s="164"/>
      <c r="Q218" s="164"/>
    </row>
    <row r="219">
      <c r="B219" s="164"/>
      <c r="L219" s="165"/>
      <c r="M219" s="165"/>
      <c r="O219" s="164"/>
      <c r="P219" s="164"/>
      <c r="Q219" s="164"/>
    </row>
    <row r="220">
      <c r="B220" s="164"/>
      <c r="L220" s="165"/>
      <c r="M220" s="165"/>
      <c r="O220" s="164"/>
      <c r="P220" s="164"/>
      <c r="Q220" s="164"/>
    </row>
    <row r="221">
      <c r="B221" s="164"/>
      <c r="L221" s="165"/>
      <c r="M221" s="165"/>
      <c r="O221" s="164"/>
      <c r="P221" s="164"/>
      <c r="Q221" s="164"/>
    </row>
    <row r="222">
      <c r="B222" s="164"/>
      <c r="L222" s="165"/>
      <c r="M222" s="165"/>
      <c r="O222" s="164"/>
      <c r="P222" s="164"/>
      <c r="Q222" s="164"/>
    </row>
    <row r="223">
      <c r="B223" s="164"/>
      <c r="L223" s="165"/>
      <c r="M223" s="165"/>
      <c r="O223" s="164"/>
      <c r="P223" s="164"/>
      <c r="Q223" s="164"/>
    </row>
    <row r="224">
      <c r="B224" s="164"/>
      <c r="L224" s="165"/>
      <c r="M224" s="165"/>
      <c r="O224" s="164"/>
      <c r="P224" s="164"/>
      <c r="Q224" s="164"/>
    </row>
    <row r="225">
      <c r="B225" s="164"/>
      <c r="L225" s="165"/>
      <c r="M225" s="165"/>
      <c r="O225" s="164"/>
      <c r="P225" s="164"/>
      <c r="Q225" s="164"/>
    </row>
    <row r="226">
      <c r="B226" s="164"/>
      <c r="L226" s="165"/>
      <c r="M226" s="165"/>
      <c r="O226" s="164"/>
      <c r="P226" s="164"/>
      <c r="Q226" s="164"/>
    </row>
    <row r="227">
      <c r="B227" s="164"/>
      <c r="L227" s="165"/>
      <c r="M227" s="165"/>
      <c r="O227" s="164"/>
      <c r="P227" s="164"/>
      <c r="Q227" s="164"/>
    </row>
    <row r="228">
      <c r="B228" s="164"/>
      <c r="L228" s="165"/>
      <c r="M228" s="165"/>
      <c r="O228" s="164"/>
      <c r="P228" s="164"/>
      <c r="Q228" s="164"/>
    </row>
    <row r="229">
      <c r="B229" s="164"/>
      <c r="L229" s="165"/>
      <c r="M229" s="165"/>
      <c r="O229" s="164"/>
      <c r="P229" s="164"/>
      <c r="Q229" s="164"/>
    </row>
    <row r="230">
      <c r="B230" s="164"/>
      <c r="L230" s="165"/>
      <c r="M230" s="165"/>
      <c r="O230" s="164"/>
      <c r="P230" s="164"/>
      <c r="Q230" s="164"/>
    </row>
    <row r="231">
      <c r="B231" s="164"/>
      <c r="L231" s="165"/>
      <c r="M231" s="165"/>
      <c r="O231" s="164"/>
      <c r="P231" s="164"/>
      <c r="Q231" s="164"/>
    </row>
    <row r="232">
      <c r="B232" s="164"/>
      <c r="L232" s="165"/>
      <c r="M232" s="165"/>
      <c r="O232" s="164"/>
      <c r="P232" s="164"/>
      <c r="Q232" s="164"/>
    </row>
    <row r="233">
      <c r="B233" s="164"/>
      <c r="L233" s="165"/>
      <c r="M233" s="165"/>
      <c r="O233" s="164"/>
      <c r="P233" s="164"/>
      <c r="Q233" s="164"/>
    </row>
    <row r="234">
      <c r="B234" s="164"/>
      <c r="L234" s="165"/>
      <c r="M234" s="165"/>
      <c r="O234" s="164"/>
      <c r="P234" s="164"/>
      <c r="Q234" s="164"/>
    </row>
    <row r="235">
      <c r="B235" s="164"/>
      <c r="L235" s="165"/>
      <c r="M235" s="165"/>
      <c r="O235" s="164"/>
      <c r="P235" s="164"/>
      <c r="Q235" s="164"/>
    </row>
    <row r="236">
      <c r="B236" s="164"/>
      <c r="L236" s="165"/>
      <c r="M236" s="165"/>
      <c r="O236" s="164"/>
      <c r="P236" s="164"/>
      <c r="Q236" s="164"/>
    </row>
    <row r="237">
      <c r="B237" s="164"/>
      <c r="L237" s="165"/>
      <c r="M237" s="165"/>
      <c r="O237" s="164"/>
      <c r="P237" s="164"/>
      <c r="Q237" s="164"/>
    </row>
    <row r="238">
      <c r="B238" s="164"/>
      <c r="L238" s="165"/>
      <c r="M238" s="165"/>
      <c r="O238" s="164"/>
      <c r="P238" s="164"/>
      <c r="Q238" s="164"/>
    </row>
    <row r="239">
      <c r="B239" s="164"/>
      <c r="L239" s="165"/>
      <c r="M239" s="165"/>
      <c r="O239" s="164"/>
      <c r="P239" s="164"/>
      <c r="Q239" s="164"/>
    </row>
    <row r="240">
      <c r="B240" s="164"/>
      <c r="L240" s="165"/>
      <c r="M240" s="165"/>
      <c r="O240" s="164"/>
      <c r="P240" s="164"/>
      <c r="Q240" s="164"/>
    </row>
    <row r="241">
      <c r="B241" s="164"/>
      <c r="L241" s="165"/>
      <c r="M241" s="165"/>
      <c r="O241" s="164"/>
      <c r="P241" s="164"/>
      <c r="Q241" s="164"/>
    </row>
    <row r="242">
      <c r="B242" s="164"/>
      <c r="L242" s="165"/>
      <c r="M242" s="165"/>
      <c r="O242" s="164"/>
      <c r="P242" s="164"/>
      <c r="Q242" s="164"/>
    </row>
    <row r="243">
      <c r="B243" s="164"/>
      <c r="L243" s="165"/>
      <c r="M243" s="165"/>
      <c r="O243" s="164"/>
      <c r="P243" s="164"/>
      <c r="Q243" s="164"/>
    </row>
    <row r="244">
      <c r="B244" s="164"/>
      <c r="L244" s="165"/>
      <c r="M244" s="165"/>
      <c r="O244" s="164"/>
      <c r="P244" s="164"/>
      <c r="Q244" s="164"/>
    </row>
    <row r="245">
      <c r="B245" s="164"/>
      <c r="L245" s="165"/>
      <c r="M245" s="165"/>
      <c r="O245" s="164"/>
      <c r="P245" s="164"/>
      <c r="Q245" s="164"/>
    </row>
    <row r="246">
      <c r="B246" s="164"/>
      <c r="L246" s="165"/>
      <c r="M246" s="165"/>
      <c r="O246" s="164"/>
      <c r="P246" s="164"/>
      <c r="Q246" s="164"/>
    </row>
    <row r="247">
      <c r="B247" s="164"/>
      <c r="L247" s="165"/>
      <c r="M247" s="165"/>
      <c r="O247" s="164"/>
      <c r="P247" s="164"/>
      <c r="Q247" s="164"/>
    </row>
    <row r="248">
      <c r="B248" s="164"/>
      <c r="L248" s="165"/>
      <c r="M248" s="165"/>
      <c r="O248" s="164"/>
      <c r="P248" s="164"/>
      <c r="Q248" s="164"/>
    </row>
    <row r="249">
      <c r="B249" s="164"/>
      <c r="L249" s="165"/>
      <c r="M249" s="165"/>
      <c r="O249" s="164"/>
      <c r="P249" s="164"/>
      <c r="Q249" s="164"/>
    </row>
    <row r="250">
      <c r="B250" s="164"/>
      <c r="L250" s="165"/>
      <c r="M250" s="165"/>
      <c r="O250" s="164"/>
      <c r="P250" s="164"/>
      <c r="Q250" s="164"/>
    </row>
    <row r="251">
      <c r="B251" s="164"/>
      <c r="L251" s="165"/>
      <c r="M251" s="165"/>
      <c r="O251" s="164"/>
      <c r="P251" s="164"/>
      <c r="Q251" s="164"/>
    </row>
    <row r="252">
      <c r="B252" s="164"/>
      <c r="L252" s="165"/>
      <c r="M252" s="165"/>
      <c r="O252" s="164"/>
      <c r="P252" s="164"/>
      <c r="Q252" s="164"/>
    </row>
    <row r="253">
      <c r="B253" s="164"/>
      <c r="L253" s="165"/>
      <c r="M253" s="165"/>
      <c r="O253" s="164"/>
      <c r="P253" s="164"/>
      <c r="Q253" s="164"/>
    </row>
    <row r="254">
      <c r="B254" s="164"/>
      <c r="L254" s="165"/>
      <c r="M254" s="165"/>
      <c r="O254" s="164"/>
      <c r="P254" s="164"/>
      <c r="Q254" s="164"/>
    </row>
    <row r="255">
      <c r="B255" s="164"/>
      <c r="L255" s="165"/>
      <c r="M255" s="165"/>
      <c r="O255" s="164"/>
      <c r="P255" s="164"/>
      <c r="Q255" s="164"/>
    </row>
    <row r="256">
      <c r="B256" s="164"/>
      <c r="L256" s="165"/>
      <c r="M256" s="165"/>
      <c r="O256" s="164"/>
      <c r="P256" s="164"/>
      <c r="Q256" s="164"/>
    </row>
    <row r="257">
      <c r="B257" s="164"/>
      <c r="L257" s="165"/>
      <c r="M257" s="165"/>
      <c r="O257" s="164"/>
      <c r="P257" s="164"/>
      <c r="Q257" s="164"/>
    </row>
    <row r="258">
      <c r="B258" s="164"/>
      <c r="L258" s="165"/>
      <c r="M258" s="165"/>
      <c r="O258" s="164"/>
      <c r="P258" s="164"/>
      <c r="Q258" s="164"/>
    </row>
    <row r="259">
      <c r="B259" s="164"/>
      <c r="L259" s="165"/>
      <c r="M259" s="165"/>
      <c r="O259" s="164"/>
      <c r="P259" s="164"/>
      <c r="Q259" s="164"/>
    </row>
    <row r="260">
      <c r="B260" s="164"/>
      <c r="L260" s="165"/>
      <c r="M260" s="165"/>
      <c r="O260" s="164"/>
      <c r="P260" s="164"/>
      <c r="Q260" s="164"/>
    </row>
    <row r="261">
      <c r="B261" s="164"/>
      <c r="L261" s="165"/>
      <c r="M261" s="165"/>
      <c r="O261" s="164"/>
      <c r="P261" s="164"/>
      <c r="Q261" s="164"/>
    </row>
    <row r="262">
      <c r="B262" s="164"/>
      <c r="L262" s="165"/>
      <c r="M262" s="165"/>
      <c r="O262" s="164"/>
      <c r="P262" s="164"/>
      <c r="Q262" s="164"/>
    </row>
    <row r="263">
      <c r="B263" s="164"/>
      <c r="L263" s="165"/>
      <c r="M263" s="165"/>
      <c r="O263" s="164"/>
      <c r="P263" s="164"/>
      <c r="Q263" s="164"/>
    </row>
    <row r="264">
      <c r="B264" s="164"/>
      <c r="L264" s="165"/>
      <c r="M264" s="165"/>
      <c r="O264" s="164"/>
      <c r="P264" s="164"/>
      <c r="Q264" s="164"/>
    </row>
    <row r="265">
      <c r="B265" s="164"/>
      <c r="L265" s="165"/>
      <c r="M265" s="165"/>
      <c r="O265" s="164"/>
      <c r="P265" s="164"/>
      <c r="Q265" s="164"/>
    </row>
    <row r="266">
      <c r="B266" s="164"/>
      <c r="L266" s="165"/>
      <c r="M266" s="165"/>
      <c r="O266" s="164"/>
      <c r="P266" s="164"/>
      <c r="Q266" s="164"/>
    </row>
    <row r="267">
      <c r="B267" s="164"/>
      <c r="L267" s="165"/>
      <c r="M267" s="165"/>
      <c r="O267" s="164"/>
      <c r="P267" s="164"/>
      <c r="Q267" s="164"/>
    </row>
    <row r="268">
      <c r="B268" s="164"/>
      <c r="L268" s="165"/>
      <c r="M268" s="165"/>
      <c r="O268" s="164"/>
      <c r="P268" s="164"/>
      <c r="Q268" s="164"/>
    </row>
    <row r="269">
      <c r="B269" s="164"/>
      <c r="L269" s="165"/>
      <c r="M269" s="165"/>
      <c r="O269" s="164"/>
      <c r="P269" s="164"/>
      <c r="Q269" s="164"/>
    </row>
    <row r="270">
      <c r="B270" s="164"/>
      <c r="L270" s="165"/>
      <c r="M270" s="165"/>
      <c r="O270" s="164"/>
      <c r="P270" s="164"/>
      <c r="Q270" s="164"/>
    </row>
    <row r="271">
      <c r="B271" s="164"/>
      <c r="L271" s="165"/>
      <c r="M271" s="165"/>
      <c r="O271" s="164"/>
      <c r="P271" s="164"/>
      <c r="Q271" s="164"/>
    </row>
    <row r="272">
      <c r="B272" s="164"/>
      <c r="L272" s="165"/>
      <c r="M272" s="165"/>
      <c r="O272" s="164"/>
      <c r="P272" s="164"/>
      <c r="Q272" s="164"/>
    </row>
    <row r="273">
      <c r="B273" s="164"/>
      <c r="L273" s="165"/>
      <c r="M273" s="165"/>
      <c r="O273" s="164"/>
      <c r="P273" s="164"/>
      <c r="Q273" s="164"/>
    </row>
    <row r="274">
      <c r="B274" s="164"/>
      <c r="L274" s="165"/>
      <c r="M274" s="165"/>
      <c r="O274" s="164"/>
      <c r="P274" s="164"/>
      <c r="Q274" s="164"/>
    </row>
    <row r="275">
      <c r="B275" s="164"/>
      <c r="L275" s="165"/>
      <c r="M275" s="165"/>
      <c r="O275" s="164"/>
      <c r="P275" s="164"/>
      <c r="Q275" s="164"/>
    </row>
    <row r="276">
      <c r="B276" s="164"/>
      <c r="L276" s="165"/>
      <c r="M276" s="165"/>
      <c r="O276" s="164"/>
      <c r="P276" s="164"/>
      <c r="Q276" s="164"/>
    </row>
    <row r="277">
      <c r="B277" s="164"/>
      <c r="L277" s="165"/>
      <c r="M277" s="165"/>
      <c r="O277" s="164"/>
      <c r="P277" s="164"/>
      <c r="Q277" s="164"/>
    </row>
    <row r="278">
      <c r="B278" s="164"/>
      <c r="L278" s="165"/>
      <c r="M278" s="165"/>
      <c r="O278" s="164"/>
      <c r="P278" s="164"/>
      <c r="Q278" s="164"/>
    </row>
    <row r="279">
      <c r="B279" s="164"/>
      <c r="L279" s="165"/>
      <c r="M279" s="165"/>
      <c r="O279" s="164"/>
      <c r="P279" s="164"/>
      <c r="Q279" s="164"/>
    </row>
    <row r="280">
      <c r="B280" s="164"/>
      <c r="L280" s="165"/>
      <c r="M280" s="165"/>
      <c r="O280" s="164"/>
      <c r="P280" s="164"/>
      <c r="Q280" s="164"/>
    </row>
    <row r="281">
      <c r="B281" s="164"/>
      <c r="L281" s="165"/>
      <c r="M281" s="165"/>
      <c r="O281" s="164"/>
      <c r="P281" s="164"/>
      <c r="Q281" s="164"/>
    </row>
    <row r="282">
      <c r="B282" s="164"/>
      <c r="L282" s="165"/>
      <c r="M282" s="165"/>
      <c r="O282" s="164"/>
      <c r="P282" s="164"/>
      <c r="Q282" s="164"/>
    </row>
    <row r="283">
      <c r="B283" s="164"/>
      <c r="L283" s="165"/>
      <c r="M283" s="165"/>
      <c r="O283" s="164"/>
      <c r="P283" s="164"/>
      <c r="Q283" s="164"/>
    </row>
    <row r="284">
      <c r="B284" s="164"/>
      <c r="L284" s="165"/>
      <c r="M284" s="165"/>
      <c r="O284" s="164"/>
      <c r="P284" s="164"/>
      <c r="Q284" s="164"/>
    </row>
    <row r="285">
      <c r="B285" s="164"/>
      <c r="L285" s="165"/>
      <c r="M285" s="165"/>
      <c r="O285" s="164"/>
      <c r="P285" s="164"/>
      <c r="Q285" s="164"/>
    </row>
    <row r="286">
      <c r="B286" s="164"/>
      <c r="L286" s="165"/>
      <c r="M286" s="165"/>
      <c r="O286" s="164"/>
      <c r="P286" s="164"/>
      <c r="Q286" s="164"/>
    </row>
    <row r="287">
      <c r="B287" s="164"/>
      <c r="L287" s="165"/>
      <c r="M287" s="165"/>
      <c r="O287" s="164"/>
      <c r="P287" s="164"/>
      <c r="Q287" s="164"/>
    </row>
    <row r="288">
      <c r="B288" s="164"/>
      <c r="L288" s="165"/>
      <c r="M288" s="165"/>
      <c r="O288" s="164"/>
      <c r="P288" s="164"/>
      <c r="Q288" s="164"/>
    </row>
    <row r="289">
      <c r="B289" s="164"/>
      <c r="L289" s="165"/>
      <c r="M289" s="165"/>
      <c r="O289" s="164"/>
      <c r="P289" s="164"/>
      <c r="Q289" s="164"/>
    </row>
    <row r="290">
      <c r="B290" s="164"/>
      <c r="L290" s="165"/>
      <c r="M290" s="165"/>
      <c r="O290" s="164"/>
      <c r="P290" s="164"/>
      <c r="Q290" s="164"/>
    </row>
    <row r="291">
      <c r="B291" s="164"/>
      <c r="L291" s="165"/>
      <c r="M291" s="165"/>
      <c r="O291" s="164"/>
      <c r="P291" s="164"/>
      <c r="Q291" s="164"/>
    </row>
    <row r="292">
      <c r="B292" s="164"/>
      <c r="L292" s="165"/>
      <c r="M292" s="165"/>
      <c r="O292" s="164"/>
      <c r="P292" s="164"/>
      <c r="Q292" s="164"/>
    </row>
    <row r="293">
      <c r="B293" s="164"/>
      <c r="L293" s="165"/>
      <c r="M293" s="165"/>
      <c r="O293" s="164"/>
      <c r="P293" s="164"/>
      <c r="Q293" s="164"/>
    </row>
    <row r="294">
      <c r="B294" s="164"/>
      <c r="L294" s="165"/>
      <c r="M294" s="165"/>
      <c r="O294" s="164"/>
      <c r="P294" s="164"/>
      <c r="Q294" s="164"/>
    </row>
    <row r="295">
      <c r="B295" s="164"/>
      <c r="L295" s="165"/>
      <c r="M295" s="165"/>
      <c r="O295" s="164"/>
      <c r="P295" s="164"/>
      <c r="Q295" s="164"/>
    </row>
    <row r="296">
      <c r="B296" s="164"/>
      <c r="L296" s="165"/>
      <c r="M296" s="165"/>
      <c r="O296" s="164"/>
      <c r="P296" s="164"/>
      <c r="Q296" s="164"/>
    </row>
    <row r="297">
      <c r="B297" s="164"/>
      <c r="L297" s="165"/>
      <c r="M297" s="165"/>
      <c r="O297" s="164"/>
      <c r="P297" s="164"/>
      <c r="Q297" s="164"/>
    </row>
    <row r="298">
      <c r="B298" s="164"/>
      <c r="L298" s="165"/>
      <c r="M298" s="165"/>
      <c r="O298" s="164"/>
      <c r="P298" s="164"/>
      <c r="Q298" s="164"/>
    </row>
    <row r="299">
      <c r="B299" s="164"/>
      <c r="L299" s="165"/>
      <c r="M299" s="165"/>
      <c r="O299" s="164"/>
      <c r="P299" s="164"/>
      <c r="Q299" s="164"/>
    </row>
    <row r="300">
      <c r="B300" s="164"/>
      <c r="L300" s="165"/>
      <c r="M300" s="165"/>
      <c r="O300" s="164"/>
      <c r="P300" s="164"/>
      <c r="Q300" s="164"/>
    </row>
    <row r="301">
      <c r="B301" s="164"/>
      <c r="L301" s="165"/>
      <c r="M301" s="165"/>
      <c r="O301" s="164"/>
      <c r="P301" s="164"/>
      <c r="Q301" s="164"/>
    </row>
    <row r="302">
      <c r="B302" s="164"/>
      <c r="L302" s="165"/>
      <c r="M302" s="165"/>
      <c r="O302" s="164"/>
      <c r="P302" s="164"/>
      <c r="Q302" s="164"/>
    </row>
    <row r="303">
      <c r="B303" s="164"/>
      <c r="L303" s="165"/>
      <c r="M303" s="165"/>
      <c r="O303" s="164"/>
      <c r="P303" s="164"/>
      <c r="Q303" s="164"/>
    </row>
    <row r="304">
      <c r="B304" s="164"/>
      <c r="L304" s="165"/>
      <c r="M304" s="165"/>
      <c r="O304" s="164"/>
      <c r="P304" s="164"/>
      <c r="Q304" s="164"/>
    </row>
    <row r="305">
      <c r="B305" s="164"/>
      <c r="L305" s="165"/>
      <c r="M305" s="165"/>
      <c r="O305" s="164"/>
      <c r="P305" s="164"/>
      <c r="Q305" s="164"/>
    </row>
    <row r="306">
      <c r="B306" s="164"/>
      <c r="L306" s="165"/>
      <c r="M306" s="165"/>
      <c r="O306" s="164"/>
      <c r="P306" s="164"/>
      <c r="Q306" s="164"/>
    </row>
    <row r="307">
      <c r="B307" s="164"/>
      <c r="L307" s="165"/>
      <c r="M307" s="165"/>
      <c r="O307" s="164"/>
      <c r="P307" s="164"/>
      <c r="Q307" s="164"/>
    </row>
    <row r="308">
      <c r="B308" s="164"/>
      <c r="L308" s="165"/>
      <c r="M308" s="165"/>
      <c r="O308" s="164"/>
      <c r="P308" s="164"/>
      <c r="Q308" s="164"/>
    </row>
    <row r="309">
      <c r="B309" s="164"/>
      <c r="L309" s="165"/>
      <c r="M309" s="165"/>
      <c r="O309" s="164"/>
      <c r="P309" s="164"/>
      <c r="Q309" s="164"/>
    </row>
    <row r="310">
      <c r="B310" s="164"/>
      <c r="L310" s="165"/>
      <c r="M310" s="165"/>
      <c r="O310" s="164"/>
      <c r="P310" s="164"/>
      <c r="Q310" s="164"/>
    </row>
    <row r="311">
      <c r="B311" s="164"/>
      <c r="L311" s="165"/>
      <c r="M311" s="165"/>
      <c r="O311" s="164"/>
      <c r="P311" s="164"/>
      <c r="Q311" s="164"/>
    </row>
    <row r="312">
      <c r="B312" s="164"/>
      <c r="L312" s="165"/>
      <c r="M312" s="165"/>
      <c r="O312" s="164"/>
      <c r="P312" s="164"/>
      <c r="Q312" s="164"/>
    </row>
    <row r="313">
      <c r="B313" s="164"/>
      <c r="L313" s="165"/>
      <c r="M313" s="165"/>
      <c r="O313" s="164"/>
      <c r="P313" s="164"/>
      <c r="Q313" s="164"/>
    </row>
    <row r="314">
      <c r="B314" s="164"/>
      <c r="L314" s="165"/>
      <c r="M314" s="165"/>
      <c r="O314" s="164"/>
      <c r="P314" s="164"/>
      <c r="Q314" s="164"/>
    </row>
    <row r="315">
      <c r="B315" s="164"/>
      <c r="L315" s="165"/>
      <c r="M315" s="165"/>
      <c r="O315" s="164"/>
      <c r="P315" s="164"/>
      <c r="Q315" s="164"/>
    </row>
    <row r="316">
      <c r="B316" s="164"/>
      <c r="L316" s="165"/>
      <c r="M316" s="165"/>
      <c r="O316" s="164"/>
      <c r="P316" s="164"/>
      <c r="Q316" s="164"/>
    </row>
    <row r="317">
      <c r="B317" s="164"/>
      <c r="L317" s="165"/>
      <c r="M317" s="165"/>
      <c r="O317" s="164"/>
      <c r="P317" s="164"/>
      <c r="Q317" s="164"/>
    </row>
    <row r="318">
      <c r="B318" s="164"/>
      <c r="L318" s="165"/>
      <c r="M318" s="165"/>
      <c r="O318" s="164"/>
      <c r="P318" s="164"/>
      <c r="Q318" s="164"/>
    </row>
    <row r="319">
      <c r="B319" s="164"/>
      <c r="L319" s="165"/>
      <c r="M319" s="165"/>
      <c r="O319" s="164"/>
      <c r="P319" s="164"/>
      <c r="Q319" s="164"/>
    </row>
    <row r="320">
      <c r="B320" s="164"/>
      <c r="L320" s="165"/>
      <c r="M320" s="165"/>
      <c r="O320" s="164"/>
      <c r="P320" s="164"/>
      <c r="Q320" s="164"/>
    </row>
    <row r="321">
      <c r="B321" s="164"/>
      <c r="L321" s="165"/>
      <c r="M321" s="165"/>
      <c r="O321" s="164"/>
      <c r="P321" s="164"/>
      <c r="Q321" s="164"/>
    </row>
    <row r="322">
      <c r="B322" s="164"/>
      <c r="L322" s="165"/>
      <c r="M322" s="165"/>
      <c r="O322" s="164"/>
      <c r="P322" s="164"/>
      <c r="Q322" s="164"/>
    </row>
    <row r="323">
      <c r="B323" s="164"/>
      <c r="L323" s="165"/>
      <c r="M323" s="165"/>
      <c r="O323" s="164"/>
      <c r="P323" s="164"/>
      <c r="Q323" s="164"/>
    </row>
    <row r="324">
      <c r="B324" s="164"/>
      <c r="L324" s="165"/>
      <c r="M324" s="165"/>
      <c r="O324" s="164"/>
      <c r="P324" s="164"/>
      <c r="Q324" s="164"/>
    </row>
    <row r="325">
      <c r="B325" s="164"/>
      <c r="L325" s="165"/>
      <c r="M325" s="165"/>
      <c r="O325" s="164"/>
      <c r="P325" s="164"/>
      <c r="Q325" s="164"/>
    </row>
    <row r="326">
      <c r="B326" s="164"/>
      <c r="L326" s="165"/>
      <c r="M326" s="165"/>
      <c r="O326" s="164"/>
      <c r="P326" s="164"/>
      <c r="Q326" s="164"/>
    </row>
    <row r="327">
      <c r="B327" s="164"/>
      <c r="L327" s="165"/>
      <c r="M327" s="165"/>
      <c r="O327" s="164"/>
      <c r="P327" s="164"/>
      <c r="Q327" s="164"/>
    </row>
    <row r="328">
      <c r="B328" s="164"/>
      <c r="L328" s="165"/>
      <c r="M328" s="165"/>
      <c r="O328" s="164"/>
      <c r="P328" s="164"/>
      <c r="Q328" s="164"/>
    </row>
    <row r="329">
      <c r="B329" s="164"/>
      <c r="L329" s="165"/>
      <c r="M329" s="165"/>
      <c r="O329" s="164"/>
      <c r="P329" s="164"/>
      <c r="Q329" s="164"/>
    </row>
    <row r="330">
      <c r="B330" s="164"/>
      <c r="L330" s="165"/>
      <c r="M330" s="165"/>
      <c r="O330" s="164"/>
      <c r="P330" s="164"/>
      <c r="Q330" s="164"/>
    </row>
    <row r="331">
      <c r="B331" s="164"/>
      <c r="L331" s="165"/>
      <c r="M331" s="165"/>
      <c r="O331" s="164"/>
      <c r="P331" s="164"/>
      <c r="Q331" s="164"/>
    </row>
    <row r="332">
      <c r="B332" s="164"/>
      <c r="L332" s="165"/>
      <c r="M332" s="165"/>
      <c r="O332" s="164"/>
      <c r="P332" s="164"/>
      <c r="Q332" s="164"/>
    </row>
    <row r="333">
      <c r="B333" s="164"/>
      <c r="L333" s="165"/>
      <c r="M333" s="165"/>
      <c r="O333" s="164"/>
      <c r="P333" s="164"/>
      <c r="Q333" s="164"/>
    </row>
    <row r="334">
      <c r="B334" s="164"/>
      <c r="L334" s="165"/>
      <c r="M334" s="165"/>
      <c r="O334" s="164"/>
      <c r="P334" s="164"/>
      <c r="Q334" s="164"/>
    </row>
    <row r="335">
      <c r="B335" s="164"/>
      <c r="L335" s="165"/>
      <c r="M335" s="165"/>
      <c r="O335" s="164"/>
      <c r="P335" s="164"/>
      <c r="Q335" s="164"/>
    </row>
    <row r="336">
      <c r="B336" s="164"/>
      <c r="L336" s="165"/>
      <c r="M336" s="165"/>
      <c r="O336" s="164"/>
      <c r="P336" s="164"/>
      <c r="Q336" s="164"/>
    </row>
    <row r="337">
      <c r="B337" s="164"/>
      <c r="L337" s="165"/>
      <c r="M337" s="165"/>
      <c r="O337" s="164"/>
      <c r="P337" s="164"/>
      <c r="Q337" s="164"/>
    </row>
    <row r="338">
      <c r="B338" s="164"/>
      <c r="L338" s="165"/>
      <c r="M338" s="165"/>
      <c r="O338" s="164"/>
      <c r="P338" s="164"/>
      <c r="Q338" s="164"/>
    </row>
    <row r="339">
      <c r="B339" s="164"/>
      <c r="L339" s="165"/>
      <c r="M339" s="165"/>
      <c r="O339" s="164"/>
      <c r="P339" s="164"/>
      <c r="Q339" s="164"/>
    </row>
    <row r="340">
      <c r="B340" s="164"/>
      <c r="L340" s="165"/>
      <c r="M340" s="165"/>
      <c r="O340" s="164"/>
      <c r="P340" s="164"/>
      <c r="Q340" s="164"/>
    </row>
    <row r="341">
      <c r="B341" s="164"/>
      <c r="L341" s="165"/>
      <c r="M341" s="165"/>
      <c r="O341" s="164"/>
      <c r="P341" s="164"/>
      <c r="Q341" s="164"/>
    </row>
    <row r="342">
      <c r="B342" s="164"/>
      <c r="L342" s="165"/>
      <c r="M342" s="165"/>
      <c r="O342" s="164"/>
      <c r="P342" s="164"/>
      <c r="Q342" s="164"/>
    </row>
    <row r="343">
      <c r="B343" s="164"/>
      <c r="L343" s="165"/>
      <c r="M343" s="165"/>
      <c r="O343" s="164"/>
      <c r="P343" s="164"/>
      <c r="Q343" s="164"/>
    </row>
    <row r="344">
      <c r="B344" s="164"/>
      <c r="L344" s="165"/>
      <c r="M344" s="165"/>
      <c r="O344" s="164"/>
      <c r="P344" s="164"/>
      <c r="Q344" s="164"/>
    </row>
    <row r="345">
      <c r="B345" s="164"/>
      <c r="L345" s="165"/>
      <c r="M345" s="165"/>
      <c r="O345" s="164"/>
      <c r="P345" s="164"/>
      <c r="Q345" s="164"/>
    </row>
    <row r="346">
      <c r="B346" s="164"/>
      <c r="L346" s="165"/>
      <c r="M346" s="165"/>
      <c r="O346" s="164"/>
      <c r="P346" s="164"/>
      <c r="Q346" s="164"/>
    </row>
    <row r="347">
      <c r="B347" s="164"/>
      <c r="L347" s="165"/>
      <c r="M347" s="165"/>
      <c r="O347" s="164"/>
      <c r="P347" s="164"/>
      <c r="Q347" s="164"/>
    </row>
    <row r="348">
      <c r="B348" s="164"/>
      <c r="L348" s="165"/>
      <c r="M348" s="165"/>
      <c r="O348" s="164"/>
      <c r="P348" s="164"/>
      <c r="Q348" s="164"/>
    </row>
    <row r="349">
      <c r="B349" s="164"/>
      <c r="L349" s="165"/>
      <c r="M349" s="165"/>
      <c r="O349" s="164"/>
      <c r="P349" s="164"/>
      <c r="Q349" s="164"/>
    </row>
    <row r="350">
      <c r="B350" s="164"/>
      <c r="L350" s="165"/>
      <c r="M350" s="165"/>
      <c r="O350" s="164"/>
      <c r="P350" s="164"/>
      <c r="Q350" s="164"/>
    </row>
    <row r="351">
      <c r="B351" s="164"/>
      <c r="L351" s="165"/>
      <c r="M351" s="165"/>
      <c r="O351" s="164"/>
      <c r="P351" s="164"/>
      <c r="Q351" s="164"/>
    </row>
    <row r="352">
      <c r="B352" s="164"/>
      <c r="L352" s="165"/>
      <c r="M352" s="165"/>
      <c r="O352" s="164"/>
      <c r="P352" s="164"/>
      <c r="Q352" s="164"/>
    </row>
    <row r="353">
      <c r="B353" s="164"/>
      <c r="L353" s="165"/>
      <c r="M353" s="165"/>
      <c r="O353" s="164"/>
      <c r="P353" s="164"/>
      <c r="Q353" s="164"/>
    </row>
    <row r="354">
      <c r="B354" s="164"/>
      <c r="L354" s="165"/>
      <c r="M354" s="165"/>
      <c r="O354" s="164"/>
      <c r="P354" s="164"/>
      <c r="Q354" s="164"/>
    </row>
    <row r="355">
      <c r="B355" s="164"/>
      <c r="L355" s="165"/>
      <c r="M355" s="165"/>
      <c r="O355" s="164"/>
      <c r="P355" s="164"/>
      <c r="Q355" s="164"/>
    </row>
    <row r="356">
      <c r="B356" s="164"/>
      <c r="L356" s="165"/>
      <c r="M356" s="165"/>
      <c r="O356" s="164"/>
      <c r="P356" s="164"/>
      <c r="Q356" s="164"/>
    </row>
    <row r="357">
      <c r="B357" s="164"/>
      <c r="L357" s="165"/>
      <c r="M357" s="165"/>
      <c r="O357" s="164"/>
      <c r="P357" s="164"/>
      <c r="Q357" s="164"/>
    </row>
    <row r="358">
      <c r="B358" s="164"/>
      <c r="L358" s="165"/>
      <c r="M358" s="165"/>
      <c r="O358" s="164"/>
      <c r="P358" s="164"/>
      <c r="Q358" s="164"/>
    </row>
    <row r="359">
      <c r="B359" s="164"/>
      <c r="L359" s="165"/>
      <c r="M359" s="165"/>
      <c r="O359" s="164"/>
      <c r="P359" s="164"/>
      <c r="Q359" s="164"/>
    </row>
    <row r="360">
      <c r="B360" s="164"/>
      <c r="L360" s="165"/>
      <c r="M360" s="165"/>
      <c r="O360" s="164"/>
      <c r="P360" s="164"/>
      <c r="Q360" s="164"/>
    </row>
    <row r="361">
      <c r="B361" s="164"/>
      <c r="L361" s="165"/>
      <c r="M361" s="165"/>
      <c r="O361" s="164"/>
      <c r="P361" s="164"/>
      <c r="Q361" s="164"/>
    </row>
    <row r="362">
      <c r="B362" s="164"/>
      <c r="L362" s="165"/>
      <c r="M362" s="165"/>
      <c r="O362" s="164"/>
      <c r="P362" s="164"/>
      <c r="Q362" s="164"/>
    </row>
    <row r="363">
      <c r="B363" s="164"/>
      <c r="L363" s="165"/>
      <c r="M363" s="165"/>
      <c r="O363" s="164"/>
      <c r="P363" s="164"/>
      <c r="Q363" s="164"/>
    </row>
    <row r="364">
      <c r="B364" s="164"/>
      <c r="L364" s="165"/>
      <c r="M364" s="165"/>
      <c r="O364" s="164"/>
      <c r="P364" s="164"/>
      <c r="Q364" s="164"/>
    </row>
    <row r="365">
      <c r="B365" s="164"/>
      <c r="L365" s="165"/>
      <c r="M365" s="165"/>
      <c r="O365" s="164"/>
      <c r="P365" s="164"/>
      <c r="Q365" s="164"/>
    </row>
    <row r="366">
      <c r="B366" s="164"/>
      <c r="L366" s="165"/>
      <c r="M366" s="165"/>
      <c r="O366" s="164"/>
      <c r="P366" s="164"/>
      <c r="Q366" s="164"/>
    </row>
    <row r="367">
      <c r="B367" s="164"/>
      <c r="L367" s="165"/>
      <c r="M367" s="165"/>
      <c r="O367" s="164"/>
      <c r="P367" s="164"/>
      <c r="Q367" s="164"/>
    </row>
    <row r="368">
      <c r="B368" s="164"/>
      <c r="L368" s="165"/>
      <c r="M368" s="165"/>
      <c r="O368" s="164"/>
      <c r="P368" s="164"/>
      <c r="Q368" s="164"/>
    </row>
    <row r="369">
      <c r="B369" s="164"/>
      <c r="L369" s="165"/>
      <c r="M369" s="165"/>
      <c r="O369" s="164"/>
      <c r="P369" s="164"/>
      <c r="Q369" s="164"/>
    </row>
    <row r="370">
      <c r="B370" s="164"/>
      <c r="L370" s="165"/>
      <c r="M370" s="165"/>
      <c r="O370" s="164"/>
      <c r="P370" s="164"/>
      <c r="Q370" s="164"/>
    </row>
    <row r="371">
      <c r="B371" s="164"/>
      <c r="L371" s="165"/>
      <c r="M371" s="165"/>
      <c r="O371" s="164"/>
      <c r="P371" s="164"/>
      <c r="Q371" s="164"/>
    </row>
    <row r="372">
      <c r="B372" s="164"/>
      <c r="L372" s="165"/>
      <c r="M372" s="165"/>
      <c r="O372" s="164"/>
      <c r="P372" s="164"/>
      <c r="Q372" s="164"/>
    </row>
    <row r="373">
      <c r="B373" s="164"/>
      <c r="L373" s="165"/>
      <c r="M373" s="165"/>
      <c r="O373" s="164"/>
      <c r="P373" s="164"/>
      <c r="Q373" s="164"/>
    </row>
    <row r="374">
      <c r="B374" s="164"/>
      <c r="L374" s="165"/>
      <c r="M374" s="165"/>
      <c r="O374" s="164"/>
      <c r="P374" s="164"/>
      <c r="Q374" s="164"/>
    </row>
    <row r="375">
      <c r="B375" s="164"/>
      <c r="L375" s="165"/>
      <c r="M375" s="165"/>
      <c r="O375" s="164"/>
      <c r="P375" s="164"/>
      <c r="Q375" s="164"/>
    </row>
    <row r="376">
      <c r="B376" s="164"/>
      <c r="L376" s="165"/>
      <c r="M376" s="165"/>
      <c r="O376" s="164"/>
      <c r="P376" s="164"/>
      <c r="Q376" s="164"/>
    </row>
    <row r="377">
      <c r="B377" s="164"/>
      <c r="L377" s="165"/>
      <c r="M377" s="165"/>
      <c r="O377" s="164"/>
      <c r="P377" s="164"/>
      <c r="Q377" s="164"/>
    </row>
    <row r="378">
      <c r="B378" s="164"/>
      <c r="L378" s="165"/>
      <c r="M378" s="165"/>
      <c r="O378" s="164"/>
      <c r="P378" s="164"/>
      <c r="Q378" s="164"/>
    </row>
    <row r="379">
      <c r="B379" s="164"/>
      <c r="L379" s="165"/>
      <c r="M379" s="165"/>
      <c r="O379" s="164"/>
      <c r="P379" s="164"/>
      <c r="Q379" s="164"/>
    </row>
    <row r="380">
      <c r="B380" s="164"/>
      <c r="L380" s="165"/>
      <c r="M380" s="165"/>
      <c r="O380" s="164"/>
      <c r="P380" s="164"/>
      <c r="Q380" s="164"/>
    </row>
    <row r="381">
      <c r="B381" s="164"/>
      <c r="L381" s="165"/>
      <c r="M381" s="165"/>
      <c r="O381" s="164"/>
      <c r="P381" s="164"/>
      <c r="Q381" s="164"/>
    </row>
    <row r="382">
      <c r="B382" s="164"/>
      <c r="L382" s="165"/>
      <c r="M382" s="165"/>
      <c r="O382" s="164"/>
      <c r="P382" s="164"/>
      <c r="Q382" s="164"/>
    </row>
    <row r="383">
      <c r="B383" s="164"/>
      <c r="L383" s="165"/>
      <c r="M383" s="165"/>
      <c r="O383" s="164"/>
      <c r="P383" s="164"/>
      <c r="Q383" s="164"/>
    </row>
    <row r="384">
      <c r="B384" s="164"/>
      <c r="L384" s="165"/>
      <c r="M384" s="165"/>
      <c r="O384" s="164"/>
      <c r="P384" s="164"/>
      <c r="Q384" s="164"/>
    </row>
    <row r="385">
      <c r="B385" s="164"/>
      <c r="L385" s="165"/>
      <c r="M385" s="165"/>
      <c r="O385" s="164"/>
      <c r="P385" s="164"/>
      <c r="Q385" s="164"/>
    </row>
    <row r="386">
      <c r="B386" s="164"/>
      <c r="L386" s="165"/>
      <c r="M386" s="165"/>
      <c r="O386" s="164"/>
      <c r="P386" s="164"/>
      <c r="Q386" s="164"/>
    </row>
    <row r="387">
      <c r="B387" s="164"/>
      <c r="L387" s="165"/>
      <c r="M387" s="165"/>
      <c r="O387" s="164"/>
      <c r="P387" s="164"/>
      <c r="Q387" s="164"/>
    </row>
    <row r="388">
      <c r="B388" s="164"/>
      <c r="L388" s="165"/>
      <c r="M388" s="165"/>
      <c r="O388" s="164"/>
      <c r="P388" s="164"/>
      <c r="Q388" s="164"/>
    </row>
    <row r="389">
      <c r="B389" s="164"/>
      <c r="L389" s="165"/>
      <c r="M389" s="165"/>
      <c r="O389" s="164"/>
      <c r="P389" s="164"/>
      <c r="Q389" s="164"/>
    </row>
    <row r="390">
      <c r="B390" s="164"/>
      <c r="L390" s="165"/>
      <c r="M390" s="165"/>
      <c r="O390" s="164"/>
      <c r="P390" s="164"/>
      <c r="Q390" s="164"/>
    </row>
    <row r="391">
      <c r="B391" s="164"/>
      <c r="L391" s="165"/>
      <c r="M391" s="165"/>
      <c r="O391" s="164"/>
      <c r="P391" s="164"/>
      <c r="Q391" s="164"/>
    </row>
    <row r="392">
      <c r="B392" s="164"/>
      <c r="L392" s="165"/>
      <c r="M392" s="165"/>
      <c r="O392" s="164"/>
      <c r="P392" s="164"/>
      <c r="Q392" s="164"/>
    </row>
    <row r="393">
      <c r="B393" s="164"/>
      <c r="L393" s="165"/>
      <c r="M393" s="165"/>
      <c r="O393" s="164"/>
      <c r="P393" s="164"/>
      <c r="Q393" s="164"/>
    </row>
    <row r="394">
      <c r="B394" s="164"/>
      <c r="L394" s="165"/>
      <c r="M394" s="165"/>
      <c r="O394" s="164"/>
      <c r="P394" s="164"/>
      <c r="Q394" s="164"/>
    </row>
    <row r="395">
      <c r="B395" s="164"/>
      <c r="L395" s="165"/>
      <c r="M395" s="165"/>
      <c r="O395" s="164"/>
      <c r="P395" s="164"/>
      <c r="Q395" s="164"/>
    </row>
    <row r="396">
      <c r="B396" s="164"/>
      <c r="L396" s="165"/>
      <c r="M396" s="165"/>
      <c r="O396" s="164"/>
      <c r="P396" s="164"/>
      <c r="Q396" s="164"/>
    </row>
    <row r="397">
      <c r="B397" s="164"/>
      <c r="L397" s="165"/>
      <c r="M397" s="165"/>
      <c r="O397" s="164"/>
      <c r="P397" s="164"/>
      <c r="Q397" s="164"/>
    </row>
    <row r="398">
      <c r="B398" s="164"/>
      <c r="L398" s="165"/>
      <c r="M398" s="165"/>
      <c r="O398" s="164"/>
      <c r="P398" s="164"/>
      <c r="Q398" s="164"/>
    </row>
    <row r="399">
      <c r="B399" s="164"/>
      <c r="L399" s="165"/>
      <c r="M399" s="165"/>
      <c r="O399" s="164"/>
      <c r="P399" s="164"/>
      <c r="Q399" s="164"/>
    </row>
    <row r="400">
      <c r="B400" s="164"/>
      <c r="L400" s="165"/>
      <c r="M400" s="165"/>
      <c r="O400" s="164"/>
      <c r="P400" s="164"/>
      <c r="Q400" s="164"/>
    </row>
    <row r="401">
      <c r="B401" s="164"/>
      <c r="L401" s="165"/>
      <c r="M401" s="165"/>
      <c r="O401" s="164"/>
      <c r="P401" s="164"/>
      <c r="Q401" s="164"/>
    </row>
    <row r="402">
      <c r="B402" s="164"/>
      <c r="L402" s="165"/>
      <c r="M402" s="165"/>
      <c r="O402" s="164"/>
      <c r="P402" s="164"/>
      <c r="Q402" s="164"/>
    </row>
    <row r="403">
      <c r="B403" s="164"/>
      <c r="L403" s="165"/>
      <c r="M403" s="165"/>
      <c r="O403" s="164"/>
      <c r="P403" s="164"/>
      <c r="Q403" s="164"/>
    </row>
    <row r="404">
      <c r="B404" s="164"/>
      <c r="L404" s="165"/>
      <c r="M404" s="165"/>
      <c r="O404" s="164"/>
      <c r="P404" s="164"/>
      <c r="Q404" s="164"/>
    </row>
    <row r="405">
      <c r="B405" s="164"/>
      <c r="L405" s="165"/>
      <c r="M405" s="165"/>
      <c r="O405" s="164"/>
      <c r="P405" s="164"/>
      <c r="Q405" s="164"/>
    </row>
    <row r="406">
      <c r="B406" s="164"/>
      <c r="L406" s="165"/>
      <c r="M406" s="165"/>
      <c r="O406" s="164"/>
      <c r="P406" s="164"/>
      <c r="Q406" s="164"/>
    </row>
    <row r="407">
      <c r="B407" s="164"/>
      <c r="L407" s="165"/>
      <c r="M407" s="165"/>
      <c r="O407" s="164"/>
      <c r="P407" s="164"/>
      <c r="Q407" s="164"/>
    </row>
    <row r="408">
      <c r="B408" s="164"/>
      <c r="L408" s="165"/>
      <c r="M408" s="165"/>
      <c r="O408" s="164"/>
      <c r="P408" s="164"/>
      <c r="Q408" s="164"/>
    </row>
    <row r="409">
      <c r="B409" s="164"/>
      <c r="L409" s="165"/>
      <c r="M409" s="165"/>
      <c r="O409" s="164"/>
      <c r="P409" s="164"/>
      <c r="Q409" s="164"/>
    </row>
    <row r="410">
      <c r="B410" s="164"/>
      <c r="L410" s="165"/>
      <c r="M410" s="165"/>
      <c r="O410" s="164"/>
      <c r="P410" s="164"/>
      <c r="Q410" s="164"/>
    </row>
    <row r="411">
      <c r="B411" s="164"/>
      <c r="L411" s="165"/>
      <c r="M411" s="165"/>
      <c r="O411" s="164"/>
      <c r="P411" s="164"/>
      <c r="Q411" s="164"/>
    </row>
    <row r="412">
      <c r="B412" s="164"/>
      <c r="L412" s="165"/>
      <c r="M412" s="165"/>
      <c r="O412" s="164"/>
      <c r="P412" s="164"/>
      <c r="Q412" s="164"/>
    </row>
    <row r="413">
      <c r="B413" s="164"/>
      <c r="L413" s="165"/>
      <c r="M413" s="165"/>
      <c r="O413" s="164"/>
      <c r="P413" s="164"/>
      <c r="Q413" s="164"/>
    </row>
    <row r="414">
      <c r="B414" s="164"/>
      <c r="L414" s="165"/>
      <c r="M414" s="165"/>
      <c r="O414" s="164"/>
      <c r="P414" s="164"/>
      <c r="Q414" s="164"/>
    </row>
    <row r="415">
      <c r="B415" s="164"/>
      <c r="L415" s="165"/>
      <c r="M415" s="165"/>
      <c r="O415" s="164"/>
      <c r="P415" s="164"/>
      <c r="Q415" s="164"/>
    </row>
    <row r="416">
      <c r="B416" s="164"/>
      <c r="L416" s="165"/>
      <c r="M416" s="165"/>
      <c r="O416" s="164"/>
      <c r="P416" s="164"/>
      <c r="Q416" s="164"/>
    </row>
    <row r="417">
      <c r="B417" s="164"/>
      <c r="L417" s="165"/>
      <c r="M417" s="165"/>
      <c r="O417" s="164"/>
      <c r="P417" s="164"/>
      <c r="Q417" s="164"/>
    </row>
    <row r="418">
      <c r="B418" s="164"/>
      <c r="L418" s="165"/>
      <c r="M418" s="165"/>
      <c r="O418" s="164"/>
      <c r="P418" s="164"/>
      <c r="Q418" s="164"/>
    </row>
    <row r="419">
      <c r="B419" s="164"/>
      <c r="L419" s="165"/>
      <c r="M419" s="165"/>
      <c r="O419" s="164"/>
      <c r="P419" s="164"/>
      <c r="Q419" s="164"/>
    </row>
    <row r="420">
      <c r="B420" s="164"/>
      <c r="L420" s="165"/>
      <c r="M420" s="165"/>
      <c r="O420" s="164"/>
      <c r="P420" s="164"/>
      <c r="Q420" s="164"/>
    </row>
    <row r="421">
      <c r="B421" s="164"/>
      <c r="L421" s="165"/>
      <c r="M421" s="165"/>
      <c r="O421" s="164"/>
      <c r="P421" s="164"/>
      <c r="Q421" s="164"/>
    </row>
    <row r="422">
      <c r="B422" s="164"/>
      <c r="L422" s="165"/>
      <c r="M422" s="165"/>
      <c r="O422" s="164"/>
      <c r="P422" s="164"/>
      <c r="Q422" s="164"/>
    </row>
    <row r="423">
      <c r="B423" s="164"/>
      <c r="L423" s="165"/>
      <c r="M423" s="165"/>
      <c r="O423" s="164"/>
      <c r="P423" s="164"/>
      <c r="Q423" s="164"/>
    </row>
    <row r="424">
      <c r="B424" s="164"/>
      <c r="L424" s="165"/>
      <c r="M424" s="165"/>
      <c r="O424" s="164"/>
      <c r="P424" s="164"/>
      <c r="Q424" s="164"/>
    </row>
    <row r="425">
      <c r="B425" s="164"/>
      <c r="L425" s="165"/>
      <c r="M425" s="165"/>
      <c r="O425" s="164"/>
      <c r="P425" s="164"/>
      <c r="Q425" s="164"/>
    </row>
    <row r="426">
      <c r="B426" s="164"/>
      <c r="L426" s="165"/>
      <c r="M426" s="165"/>
      <c r="O426" s="164"/>
      <c r="P426" s="164"/>
      <c r="Q426" s="164"/>
    </row>
    <row r="427">
      <c r="B427" s="164"/>
      <c r="L427" s="165"/>
      <c r="M427" s="165"/>
      <c r="O427" s="164"/>
      <c r="P427" s="164"/>
      <c r="Q427" s="164"/>
    </row>
    <row r="428">
      <c r="B428" s="164"/>
      <c r="L428" s="165"/>
      <c r="M428" s="165"/>
      <c r="O428" s="164"/>
      <c r="P428" s="164"/>
      <c r="Q428" s="164"/>
    </row>
    <row r="429">
      <c r="B429" s="164"/>
      <c r="L429" s="165"/>
      <c r="M429" s="165"/>
      <c r="O429" s="164"/>
      <c r="P429" s="164"/>
      <c r="Q429" s="164"/>
    </row>
    <row r="430">
      <c r="B430" s="164"/>
      <c r="L430" s="165"/>
      <c r="M430" s="165"/>
      <c r="O430" s="164"/>
      <c r="P430" s="164"/>
      <c r="Q430" s="164"/>
    </row>
    <row r="431">
      <c r="B431" s="164"/>
      <c r="L431" s="165"/>
      <c r="M431" s="165"/>
      <c r="O431" s="164"/>
      <c r="P431" s="164"/>
      <c r="Q431" s="164"/>
    </row>
    <row r="432">
      <c r="B432" s="164"/>
      <c r="L432" s="165"/>
      <c r="M432" s="165"/>
      <c r="O432" s="164"/>
      <c r="P432" s="164"/>
      <c r="Q432" s="164"/>
    </row>
    <row r="433">
      <c r="B433" s="164"/>
      <c r="L433" s="165"/>
      <c r="M433" s="165"/>
      <c r="O433" s="164"/>
      <c r="P433" s="164"/>
      <c r="Q433" s="164"/>
    </row>
    <row r="434">
      <c r="B434" s="164"/>
      <c r="L434" s="165"/>
      <c r="M434" s="165"/>
      <c r="O434" s="164"/>
      <c r="P434" s="164"/>
      <c r="Q434" s="164"/>
    </row>
    <row r="435">
      <c r="B435" s="164"/>
      <c r="L435" s="165"/>
      <c r="M435" s="165"/>
      <c r="O435" s="164"/>
      <c r="P435" s="164"/>
      <c r="Q435" s="164"/>
    </row>
    <row r="436">
      <c r="B436" s="164"/>
      <c r="L436" s="165"/>
      <c r="M436" s="165"/>
      <c r="O436" s="164"/>
      <c r="P436" s="164"/>
      <c r="Q436" s="164"/>
    </row>
    <row r="437">
      <c r="B437" s="164"/>
      <c r="L437" s="165"/>
      <c r="M437" s="165"/>
      <c r="O437" s="164"/>
      <c r="P437" s="164"/>
      <c r="Q437" s="164"/>
    </row>
    <row r="438">
      <c r="B438" s="164"/>
      <c r="L438" s="165"/>
      <c r="M438" s="165"/>
      <c r="O438" s="164"/>
      <c r="P438" s="164"/>
      <c r="Q438" s="164"/>
    </row>
    <row r="439">
      <c r="B439" s="164"/>
      <c r="L439" s="165"/>
      <c r="M439" s="165"/>
      <c r="O439" s="164"/>
      <c r="P439" s="164"/>
      <c r="Q439" s="164"/>
    </row>
    <row r="440">
      <c r="B440" s="164"/>
      <c r="L440" s="165"/>
      <c r="M440" s="165"/>
      <c r="O440" s="164"/>
      <c r="P440" s="164"/>
      <c r="Q440" s="164"/>
    </row>
    <row r="441">
      <c r="B441" s="164"/>
      <c r="L441" s="165"/>
      <c r="M441" s="165"/>
      <c r="O441" s="164"/>
      <c r="P441" s="164"/>
      <c r="Q441" s="164"/>
    </row>
    <row r="442">
      <c r="B442" s="164"/>
      <c r="L442" s="165"/>
      <c r="M442" s="165"/>
      <c r="O442" s="164"/>
      <c r="P442" s="164"/>
      <c r="Q442" s="164"/>
    </row>
    <row r="443">
      <c r="B443" s="164"/>
      <c r="L443" s="165"/>
      <c r="M443" s="165"/>
      <c r="O443" s="164"/>
      <c r="P443" s="164"/>
      <c r="Q443" s="164"/>
    </row>
    <row r="444">
      <c r="B444" s="164"/>
      <c r="L444" s="165"/>
      <c r="M444" s="165"/>
      <c r="O444" s="164"/>
      <c r="P444" s="164"/>
      <c r="Q444" s="164"/>
    </row>
    <row r="445">
      <c r="B445" s="164"/>
      <c r="L445" s="165"/>
      <c r="M445" s="165"/>
      <c r="O445" s="164"/>
      <c r="P445" s="164"/>
      <c r="Q445" s="164"/>
    </row>
    <row r="446">
      <c r="B446" s="164"/>
      <c r="L446" s="165"/>
      <c r="M446" s="165"/>
      <c r="O446" s="164"/>
      <c r="P446" s="164"/>
      <c r="Q446" s="164"/>
    </row>
    <row r="447">
      <c r="B447" s="164"/>
      <c r="L447" s="165"/>
      <c r="M447" s="165"/>
      <c r="O447" s="164"/>
      <c r="P447" s="164"/>
      <c r="Q447" s="164"/>
    </row>
    <row r="448">
      <c r="B448" s="164"/>
      <c r="L448" s="165"/>
      <c r="M448" s="165"/>
      <c r="O448" s="164"/>
      <c r="P448" s="164"/>
      <c r="Q448" s="164"/>
    </row>
    <row r="449">
      <c r="B449" s="164"/>
      <c r="L449" s="165"/>
      <c r="M449" s="165"/>
      <c r="O449" s="164"/>
      <c r="P449" s="164"/>
      <c r="Q449" s="164"/>
    </row>
    <row r="450">
      <c r="B450" s="164"/>
      <c r="L450" s="165"/>
      <c r="M450" s="165"/>
      <c r="O450" s="164"/>
      <c r="P450" s="164"/>
      <c r="Q450" s="164"/>
    </row>
    <row r="451">
      <c r="B451" s="164"/>
      <c r="L451" s="165"/>
      <c r="M451" s="165"/>
      <c r="O451" s="164"/>
      <c r="P451" s="164"/>
      <c r="Q451" s="164"/>
    </row>
    <row r="452">
      <c r="B452" s="164"/>
      <c r="L452" s="165"/>
      <c r="M452" s="165"/>
      <c r="O452" s="164"/>
      <c r="P452" s="164"/>
      <c r="Q452" s="164"/>
    </row>
    <row r="453">
      <c r="B453" s="164"/>
      <c r="L453" s="165"/>
      <c r="M453" s="165"/>
      <c r="O453" s="164"/>
      <c r="P453" s="164"/>
      <c r="Q453" s="164"/>
    </row>
    <row r="454">
      <c r="B454" s="164"/>
      <c r="L454" s="165"/>
      <c r="M454" s="165"/>
      <c r="O454" s="164"/>
      <c r="P454" s="164"/>
      <c r="Q454" s="164"/>
    </row>
    <row r="455">
      <c r="B455" s="164"/>
      <c r="L455" s="165"/>
      <c r="M455" s="165"/>
      <c r="O455" s="164"/>
      <c r="P455" s="164"/>
      <c r="Q455" s="164"/>
    </row>
    <row r="456">
      <c r="B456" s="164"/>
      <c r="L456" s="165"/>
      <c r="M456" s="165"/>
      <c r="O456" s="164"/>
      <c r="P456" s="164"/>
      <c r="Q456" s="164"/>
    </row>
    <row r="457">
      <c r="B457" s="164"/>
      <c r="L457" s="165"/>
      <c r="M457" s="165"/>
      <c r="O457" s="164"/>
      <c r="P457" s="164"/>
      <c r="Q457" s="164"/>
    </row>
    <row r="458">
      <c r="B458" s="164"/>
      <c r="L458" s="165"/>
      <c r="M458" s="165"/>
      <c r="O458" s="164"/>
      <c r="P458" s="164"/>
      <c r="Q458" s="164"/>
    </row>
    <row r="459">
      <c r="B459" s="164"/>
      <c r="L459" s="165"/>
      <c r="M459" s="165"/>
      <c r="O459" s="164"/>
      <c r="P459" s="164"/>
      <c r="Q459" s="164"/>
    </row>
    <row r="460">
      <c r="B460" s="164"/>
      <c r="L460" s="165"/>
      <c r="M460" s="165"/>
      <c r="O460" s="164"/>
      <c r="P460" s="164"/>
      <c r="Q460" s="164"/>
    </row>
    <row r="461">
      <c r="B461" s="164"/>
      <c r="L461" s="165"/>
      <c r="M461" s="165"/>
      <c r="O461" s="164"/>
      <c r="P461" s="164"/>
      <c r="Q461" s="164"/>
    </row>
    <row r="462">
      <c r="B462" s="164"/>
      <c r="L462" s="165"/>
      <c r="M462" s="165"/>
      <c r="O462" s="164"/>
      <c r="P462" s="164"/>
      <c r="Q462" s="164"/>
    </row>
    <row r="463">
      <c r="B463" s="164"/>
      <c r="L463" s="165"/>
      <c r="M463" s="165"/>
      <c r="O463" s="164"/>
      <c r="P463" s="164"/>
      <c r="Q463" s="164"/>
    </row>
    <row r="464">
      <c r="B464" s="164"/>
      <c r="L464" s="165"/>
      <c r="M464" s="165"/>
      <c r="O464" s="164"/>
      <c r="P464" s="164"/>
      <c r="Q464" s="164"/>
    </row>
    <row r="465">
      <c r="B465" s="164"/>
      <c r="L465" s="165"/>
      <c r="M465" s="165"/>
      <c r="O465" s="164"/>
      <c r="P465" s="164"/>
      <c r="Q465" s="164"/>
    </row>
    <row r="466">
      <c r="B466" s="164"/>
      <c r="L466" s="165"/>
      <c r="M466" s="165"/>
      <c r="O466" s="164"/>
      <c r="P466" s="164"/>
      <c r="Q466" s="164"/>
    </row>
    <row r="467">
      <c r="B467" s="164"/>
      <c r="L467" s="165"/>
      <c r="M467" s="165"/>
      <c r="O467" s="164"/>
      <c r="P467" s="164"/>
      <c r="Q467" s="164"/>
    </row>
    <row r="468">
      <c r="B468" s="164"/>
      <c r="L468" s="165"/>
      <c r="M468" s="165"/>
      <c r="O468" s="164"/>
      <c r="P468" s="164"/>
      <c r="Q468" s="164"/>
    </row>
    <row r="469">
      <c r="B469" s="164"/>
      <c r="L469" s="165"/>
      <c r="M469" s="165"/>
      <c r="O469" s="164"/>
      <c r="P469" s="164"/>
      <c r="Q469" s="164"/>
    </row>
    <row r="470">
      <c r="B470" s="164"/>
      <c r="L470" s="165"/>
      <c r="M470" s="165"/>
      <c r="O470" s="164"/>
      <c r="P470" s="164"/>
      <c r="Q470" s="164"/>
    </row>
    <row r="471">
      <c r="B471" s="164"/>
      <c r="L471" s="165"/>
      <c r="M471" s="165"/>
      <c r="O471" s="164"/>
      <c r="P471" s="164"/>
      <c r="Q471" s="164"/>
    </row>
    <row r="472">
      <c r="B472" s="164"/>
      <c r="L472" s="165"/>
      <c r="M472" s="165"/>
      <c r="O472" s="164"/>
      <c r="P472" s="164"/>
      <c r="Q472" s="164"/>
    </row>
    <row r="473">
      <c r="B473" s="164"/>
      <c r="L473" s="165"/>
      <c r="M473" s="165"/>
      <c r="O473" s="164"/>
      <c r="P473" s="164"/>
      <c r="Q473" s="164"/>
    </row>
    <row r="474">
      <c r="B474" s="164"/>
      <c r="L474" s="165"/>
      <c r="M474" s="165"/>
      <c r="O474" s="164"/>
      <c r="P474" s="164"/>
      <c r="Q474" s="164"/>
    </row>
    <row r="475">
      <c r="B475" s="164"/>
      <c r="L475" s="165"/>
      <c r="M475" s="165"/>
      <c r="O475" s="164"/>
      <c r="P475" s="164"/>
      <c r="Q475" s="164"/>
    </row>
    <row r="476">
      <c r="B476" s="164"/>
      <c r="L476" s="165"/>
      <c r="M476" s="165"/>
      <c r="O476" s="164"/>
      <c r="P476" s="164"/>
      <c r="Q476" s="164"/>
    </row>
    <row r="477">
      <c r="B477" s="164"/>
      <c r="L477" s="165"/>
      <c r="M477" s="165"/>
      <c r="O477" s="164"/>
      <c r="P477" s="164"/>
      <c r="Q477" s="164"/>
    </row>
    <row r="478">
      <c r="B478" s="164"/>
      <c r="L478" s="165"/>
      <c r="M478" s="165"/>
      <c r="O478" s="164"/>
      <c r="P478" s="164"/>
      <c r="Q478" s="164"/>
    </row>
    <row r="479">
      <c r="B479" s="164"/>
      <c r="L479" s="165"/>
      <c r="M479" s="165"/>
      <c r="O479" s="164"/>
      <c r="P479" s="164"/>
      <c r="Q479" s="164"/>
    </row>
    <row r="480">
      <c r="B480" s="164"/>
      <c r="L480" s="165"/>
      <c r="M480" s="165"/>
      <c r="O480" s="164"/>
      <c r="P480" s="164"/>
      <c r="Q480" s="164"/>
    </row>
    <row r="481">
      <c r="B481" s="164"/>
      <c r="L481" s="165"/>
      <c r="M481" s="165"/>
      <c r="O481" s="164"/>
      <c r="P481" s="164"/>
      <c r="Q481" s="164"/>
    </row>
    <row r="482">
      <c r="B482" s="164"/>
      <c r="L482" s="165"/>
      <c r="M482" s="165"/>
      <c r="O482" s="164"/>
      <c r="P482" s="164"/>
      <c r="Q482" s="164"/>
    </row>
    <row r="483">
      <c r="B483" s="164"/>
      <c r="L483" s="165"/>
      <c r="M483" s="165"/>
      <c r="O483" s="164"/>
      <c r="P483" s="164"/>
      <c r="Q483" s="164"/>
    </row>
    <row r="484">
      <c r="B484" s="164"/>
      <c r="L484" s="165"/>
      <c r="M484" s="165"/>
      <c r="O484" s="164"/>
      <c r="P484" s="164"/>
      <c r="Q484" s="164"/>
    </row>
    <row r="485">
      <c r="B485" s="164"/>
      <c r="L485" s="165"/>
      <c r="M485" s="165"/>
      <c r="O485" s="164"/>
      <c r="P485" s="164"/>
      <c r="Q485" s="164"/>
    </row>
    <row r="486">
      <c r="B486" s="164"/>
      <c r="L486" s="165"/>
      <c r="M486" s="165"/>
      <c r="O486" s="164"/>
      <c r="P486" s="164"/>
      <c r="Q486" s="164"/>
    </row>
    <row r="487">
      <c r="B487" s="164"/>
      <c r="L487" s="165"/>
      <c r="M487" s="165"/>
      <c r="O487" s="164"/>
      <c r="P487" s="164"/>
      <c r="Q487" s="164"/>
    </row>
    <row r="488">
      <c r="B488" s="164"/>
      <c r="L488" s="165"/>
      <c r="M488" s="165"/>
      <c r="O488" s="164"/>
      <c r="P488" s="164"/>
      <c r="Q488" s="164"/>
    </row>
    <row r="489">
      <c r="B489" s="164"/>
      <c r="L489" s="165"/>
      <c r="M489" s="165"/>
      <c r="O489" s="164"/>
      <c r="P489" s="164"/>
      <c r="Q489" s="164"/>
    </row>
    <row r="490">
      <c r="B490" s="164"/>
      <c r="L490" s="165"/>
      <c r="M490" s="165"/>
      <c r="O490" s="164"/>
      <c r="P490" s="164"/>
      <c r="Q490" s="164"/>
    </row>
    <row r="491">
      <c r="B491" s="164"/>
      <c r="L491" s="165"/>
      <c r="M491" s="165"/>
      <c r="O491" s="164"/>
      <c r="P491" s="164"/>
      <c r="Q491" s="164"/>
    </row>
    <row r="492">
      <c r="B492" s="164"/>
      <c r="L492" s="165"/>
      <c r="M492" s="165"/>
      <c r="O492" s="164"/>
      <c r="P492" s="164"/>
      <c r="Q492" s="164"/>
    </row>
    <row r="493">
      <c r="B493" s="164"/>
      <c r="L493" s="165"/>
      <c r="M493" s="165"/>
      <c r="O493" s="164"/>
      <c r="P493" s="164"/>
      <c r="Q493" s="164"/>
    </row>
    <row r="494">
      <c r="B494" s="164"/>
      <c r="L494" s="165"/>
      <c r="M494" s="165"/>
      <c r="O494" s="164"/>
      <c r="P494" s="164"/>
      <c r="Q494" s="164"/>
    </row>
    <row r="495">
      <c r="B495" s="164"/>
      <c r="L495" s="165"/>
      <c r="M495" s="165"/>
      <c r="O495" s="164"/>
      <c r="P495" s="164"/>
      <c r="Q495" s="164"/>
    </row>
    <row r="496">
      <c r="B496" s="164"/>
      <c r="L496" s="165"/>
      <c r="M496" s="165"/>
      <c r="O496" s="164"/>
      <c r="P496" s="164"/>
      <c r="Q496" s="164"/>
    </row>
    <row r="497">
      <c r="B497" s="164"/>
      <c r="L497" s="165"/>
      <c r="M497" s="165"/>
      <c r="O497" s="164"/>
      <c r="P497" s="164"/>
      <c r="Q497" s="164"/>
    </row>
    <row r="498">
      <c r="B498" s="164"/>
      <c r="L498" s="165"/>
      <c r="M498" s="165"/>
      <c r="O498" s="164"/>
      <c r="P498" s="164"/>
      <c r="Q498" s="164"/>
    </row>
    <row r="499">
      <c r="B499" s="164"/>
      <c r="L499" s="165"/>
      <c r="M499" s="165"/>
      <c r="O499" s="164"/>
      <c r="P499" s="164"/>
      <c r="Q499" s="164"/>
    </row>
    <row r="500">
      <c r="B500" s="164"/>
      <c r="L500" s="165"/>
      <c r="M500" s="165"/>
      <c r="O500" s="164"/>
      <c r="P500" s="164"/>
      <c r="Q500" s="164"/>
    </row>
    <row r="501">
      <c r="B501" s="164"/>
      <c r="L501" s="165"/>
      <c r="M501" s="165"/>
      <c r="O501" s="164"/>
      <c r="P501" s="164"/>
      <c r="Q501" s="164"/>
    </row>
    <row r="502">
      <c r="B502" s="164"/>
      <c r="L502" s="165"/>
      <c r="M502" s="165"/>
      <c r="O502" s="164"/>
      <c r="P502" s="164"/>
      <c r="Q502" s="164"/>
    </row>
    <row r="503">
      <c r="B503" s="164"/>
      <c r="L503" s="165"/>
      <c r="M503" s="165"/>
      <c r="O503" s="164"/>
      <c r="P503" s="164"/>
      <c r="Q503" s="164"/>
    </row>
    <row r="504">
      <c r="B504" s="164"/>
      <c r="L504" s="165"/>
      <c r="M504" s="165"/>
      <c r="O504" s="164"/>
      <c r="P504" s="164"/>
      <c r="Q504" s="164"/>
    </row>
    <row r="505">
      <c r="B505" s="164"/>
      <c r="L505" s="165"/>
      <c r="M505" s="165"/>
      <c r="O505" s="164"/>
      <c r="P505" s="164"/>
      <c r="Q505" s="164"/>
    </row>
    <row r="506">
      <c r="B506" s="164"/>
      <c r="L506" s="165"/>
      <c r="M506" s="165"/>
      <c r="O506" s="164"/>
      <c r="P506" s="164"/>
      <c r="Q506" s="164"/>
    </row>
    <row r="507">
      <c r="B507" s="164"/>
      <c r="L507" s="165"/>
      <c r="M507" s="165"/>
      <c r="O507" s="164"/>
      <c r="P507" s="164"/>
      <c r="Q507" s="164"/>
    </row>
    <row r="508">
      <c r="B508" s="164"/>
      <c r="L508" s="165"/>
      <c r="M508" s="165"/>
      <c r="O508" s="164"/>
      <c r="P508" s="164"/>
      <c r="Q508" s="164"/>
    </row>
    <row r="509">
      <c r="B509" s="164"/>
      <c r="L509" s="165"/>
      <c r="M509" s="165"/>
      <c r="O509" s="164"/>
      <c r="P509" s="164"/>
      <c r="Q509" s="164"/>
    </row>
    <row r="510">
      <c r="B510" s="164"/>
      <c r="L510" s="165"/>
      <c r="M510" s="165"/>
      <c r="O510" s="164"/>
      <c r="P510" s="164"/>
      <c r="Q510" s="164"/>
    </row>
    <row r="511">
      <c r="B511" s="164"/>
      <c r="L511" s="165"/>
      <c r="M511" s="165"/>
      <c r="O511" s="164"/>
      <c r="P511" s="164"/>
      <c r="Q511" s="164"/>
    </row>
    <row r="512">
      <c r="B512" s="164"/>
      <c r="L512" s="165"/>
      <c r="M512" s="165"/>
      <c r="O512" s="164"/>
      <c r="P512" s="164"/>
      <c r="Q512" s="164"/>
    </row>
    <row r="513">
      <c r="B513" s="164"/>
      <c r="L513" s="165"/>
      <c r="M513" s="165"/>
      <c r="O513" s="164"/>
      <c r="P513" s="164"/>
      <c r="Q513" s="164"/>
    </row>
    <row r="514">
      <c r="B514" s="164"/>
      <c r="L514" s="165"/>
      <c r="M514" s="165"/>
      <c r="O514" s="164"/>
      <c r="P514" s="164"/>
      <c r="Q514" s="164"/>
    </row>
    <row r="515">
      <c r="B515" s="164"/>
      <c r="L515" s="165"/>
      <c r="M515" s="165"/>
      <c r="O515" s="164"/>
      <c r="P515" s="164"/>
      <c r="Q515" s="164"/>
    </row>
    <row r="516">
      <c r="B516" s="164"/>
      <c r="L516" s="165"/>
      <c r="M516" s="165"/>
      <c r="O516" s="164"/>
      <c r="P516" s="164"/>
      <c r="Q516" s="164"/>
    </row>
    <row r="517">
      <c r="B517" s="164"/>
      <c r="L517" s="165"/>
      <c r="M517" s="165"/>
      <c r="O517" s="164"/>
      <c r="P517" s="164"/>
      <c r="Q517" s="164"/>
    </row>
    <row r="518">
      <c r="B518" s="164"/>
      <c r="L518" s="165"/>
      <c r="M518" s="165"/>
      <c r="O518" s="164"/>
      <c r="P518" s="164"/>
      <c r="Q518" s="164"/>
    </row>
    <row r="519">
      <c r="B519" s="164"/>
      <c r="L519" s="165"/>
      <c r="M519" s="165"/>
      <c r="O519" s="164"/>
      <c r="P519" s="164"/>
      <c r="Q519" s="164"/>
    </row>
    <row r="520">
      <c r="B520" s="164"/>
      <c r="L520" s="165"/>
      <c r="M520" s="165"/>
      <c r="O520" s="164"/>
      <c r="P520" s="164"/>
      <c r="Q520" s="164"/>
    </row>
    <row r="521">
      <c r="B521" s="164"/>
      <c r="L521" s="165"/>
      <c r="M521" s="165"/>
      <c r="O521" s="164"/>
      <c r="P521" s="164"/>
      <c r="Q521" s="164"/>
    </row>
    <row r="522">
      <c r="B522" s="164"/>
      <c r="L522" s="165"/>
      <c r="M522" s="165"/>
      <c r="O522" s="164"/>
      <c r="P522" s="164"/>
      <c r="Q522" s="164"/>
    </row>
    <row r="523">
      <c r="B523" s="164"/>
      <c r="L523" s="165"/>
      <c r="M523" s="165"/>
      <c r="O523" s="164"/>
      <c r="P523" s="164"/>
      <c r="Q523" s="164"/>
    </row>
    <row r="524">
      <c r="B524" s="164"/>
      <c r="L524" s="165"/>
      <c r="M524" s="165"/>
      <c r="O524" s="164"/>
      <c r="P524" s="164"/>
      <c r="Q524" s="164"/>
    </row>
    <row r="525">
      <c r="B525" s="164"/>
      <c r="L525" s="165"/>
      <c r="M525" s="165"/>
      <c r="O525" s="164"/>
      <c r="P525" s="164"/>
      <c r="Q525" s="164"/>
    </row>
    <row r="526">
      <c r="B526" s="164"/>
      <c r="L526" s="165"/>
      <c r="M526" s="165"/>
      <c r="O526" s="164"/>
      <c r="P526" s="164"/>
      <c r="Q526" s="164"/>
    </row>
    <row r="527">
      <c r="B527" s="164"/>
      <c r="L527" s="165"/>
      <c r="M527" s="165"/>
      <c r="O527" s="164"/>
      <c r="P527" s="164"/>
      <c r="Q527" s="164"/>
    </row>
    <row r="528">
      <c r="B528" s="164"/>
      <c r="L528" s="165"/>
      <c r="M528" s="165"/>
      <c r="O528" s="164"/>
      <c r="P528" s="164"/>
      <c r="Q528" s="164"/>
    </row>
    <row r="529">
      <c r="B529" s="164"/>
      <c r="L529" s="165"/>
      <c r="M529" s="165"/>
      <c r="O529" s="164"/>
      <c r="P529" s="164"/>
      <c r="Q529" s="164"/>
    </row>
    <row r="530">
      <c r="B530" s="164"/>
      <c r="L530" s="165"/>
      <c r="M530" s="165"/>
      <c r="O530" s="164"/>
      <c r="P530" s="164"/>
      <c r="Q530" s="164"/>
    </row>
    <row r="531">
      <c r="B531" s="164"/>
      <c r="L531" s="165"/>
      <c r="M531" s="165"/>
      <c r="O531" s="164"/>
      <c r="P531" s="164"/>
      <c r="Q531" s="164"/>
    </row>
    <row r="532">
      <c r="B532" s="164"/>
      <c r="L532" s="165"/>
      <c r="M532" s="165"/>
      <c r="O532" s="164"/>
      <c r="P532" s="164"/>
      <c r="Q532" s="164"/>
    </row>
    <row r="533">
      <c r="B533" s="164"/>
      <c r="L533" s="165"/>
      <c r="M533" s="165"/>
      <c r="O533" s="164"/>
      <c r="P533" s="164"/>
      <c r="Q533" s="164"/>
    </row>
    <row r="534">
      <c r="B534" s="164"/>
      <c r="L534" s="165"/>
      <c r="M534" s="165"/>
      <c r="O534" s="164"/>
      <c r="P534" s="164"/>
      <c r="Q534" s="164"/>
    </row>
    <row r="535">
      <c r="B535" s="164"/>
      <c r="L535" s="165"/>
      <c r="M535" s="165"/>
      <c r="O535" s="164"/>
      <c r="P535" s="164"/>
      <c r="Q535" s="164"/>
    </row>
    <row r="536">
      <c r="B536" s="164"/>
      <c r="L536" s="165"/>
      <c r="M536" s="165"/>
      <c r="O536" s="164"/>
      <c r="P536" s="164"/>
      <c r="Q536" s="164"/>
    </row>
    <row r="537">
      <c r="B537" s="164"/>
      <c r="L537" s="165"/>
      <c r="M537" s="165"/>
      <c r="O537" s="164"/>
      <c r="P537" s="164"/>
      <c r="Q537" s="164"/>
    </row>
    <row r="538">
      <c r="B538" s="164"/>
      <c r="L538" s="165"/>
      <c r="M538" s="165"/>
      <c r="O538" s="164"/>
      <c r="P538" s="164"/>
      <c r="Q538" s="164"/>
    </row>
    <row r="539">
      <c r="B539" s="164"/>
      <c r="L539" s="165"/>
      <c r="M539" s="165"/>
      <c r="O539" s="164"/>
      <c r="P539" s="164"/>
      <c r="Q539" s="164"/>
    </row>
    <row r="540">
      <c r="B540" s="164"/>
      <c r="L540" s="165"/>
      <c r="M540" s="165"/>
      <c r="O540" s="164"/>
      <c r="P540" s="164"/>
      <c r="Q540" s="164"/>
    </row>
    <row r="541">
      <c r="B541" s="164"/>
      <c r="L541" s="165"/>
      <c r="M541" s="165"/>
      <c r="O541" s="164"/>
      <c r="P541" s="164"/>
      <c r="Q541" s="164"/>
    </row>
    <row r="542">
      <c r="B542" s="164"/>
      <c r="L542" s="165"/>
      <c r="M542" s="165"/>
      <c r="O542" s="164"/>
      <c r="P542" s="164"/>
      <c r="Q542" s="164"/>
    </row>
    <row r="543">
      <c r="B543" s="164"/>
      <c r="L543" s="165"/>
      <c r="M543" s="165"/>
      <c r="O543" s="164"/>
      <c r="P543" s="164"/>
      <c r="Q543" s="164"/>
    </row>
    <row r="544">
      <c r="B544" s="164"/>
      <c r="L544" s="165"/>
      <c r="M544" s="165"/>
      <c r="O544" s="164"/>
      <c r="P544" s="164"/>
      <c r="Q544" s="164"/>
    </row>
    <row r="545">
      <c r="B545" s="164"/>
      <c r="L545" s="165"/>
      <c r="M545" s="165"/>
      <c r="O545" s="164"/>
      <c r="P545" s="164"/>
      <c r="Q545" s="164"/>
    </row>
    <row r="546">
      <c r="B546" s="164"/>
      <c r="L546" s="165"/>
      <c r="M546" s="165"/>
      <c r="O546" s="164"/>
      <c r="P546" s="164"/>
      <c r="Q546" s="164"/>
    </row>
    <row r="547">
      <c r="B547" s="164"/>
      <c r="L547" s="165"/>
      <c r="M547" s="165"/>
      <c r="O547" s="164"/>
      <c r="P547" s="164"/>
      <c r="Q547" s="164"/>
    </row>
    <row r="548">
      <c r="B548" s="164"/>
      <c r="L548" s="165"/>
      <c r="M548" s="165"/>
      <c r="O548" s="164"/>
      <c r="P548" s="164"/>
      <c r="Q548" s="164"/>
    </row>
    <row r="549">
      <c r="B549" s="164"/>
      <c r="L549" s="165"/>
      <c r="M549" s="165"/>
      <c r="O549" s="164"/>
      <c r="P549" s="164"/>
      <c r="Q549" s="164"/>
    </row>
    <row r="550">
      <c r="B550" s="164"/>
      <c r="L550" s="165"/>
      <c r="M550" s="165"/>
      <c r="O550" s="164"/>
      <c r="P550" s="164"/>
      <c r="Q550" s="164"/>
    </row>
    <row r="551">
      <c r="B551" s="164"/>
      <c r="L551" s="165"/>
      <c r="M551" s="165"/>
      <c r="O551" s="164"/>
      <c r="P551" s="164"/>
      <c r="Q551" s="164"/>
    </row>
    <row r="552">
      <c r="B552" s="164"/>
      <c r="L552" s="165"/>
      <c r="M552" s="165"/>
      <c r="O552" s="164"/>
      <c r="P552" s="164"/>
      <c r="Q552" s="164"/>
    </row>
    <row r="553">
      <c r="B553" s="164"/>
      <c r="L553" s="165"/>
      <c r="M553" s="165"/>
      <c r="O553" s="164"/>
      <c r="P553" s="164"/>
      <c r="Q553" s="164"/>
    </row>
    <row r="554">
      <c r="B554" s="164"/>
      <c r="L554" s="165"/>
      <c r="M554" s="165"/>
      <c r="O554" s="164"/>
      <c r="P554" s="164"/>
      <c r="Q554" s="164"/>
    </row>
    <row r="555">
      <c r="B555" s="164"/>
      <c r="L555" s="165"/>
      <c r="M555" s="165"/>
      <c r="O555" s="164"/>
      <c r="P555" s="164"/>
      <c r="Q555" s="164"/>
    </row>
    <row r="556">
      <c r="B556" s="164"/>
      <c r="L556" s="165"/>
      <c r="M556" s="165"/>
      <c r="O556" s="164"/>
      <c r="P556" s="164"/>
      <c r="Q556" s="164"/>
    </row>
    <row r="557">
      <c r="B557" s="164"/>
      <c r="L557" s="165"/>
      <c r="M557" s="165"/>
      <c r="O557" s="164"/>
      <c r="P557" s="164"/>
      <c r="Q557" s="164"/>
    </row>
    <row r="558">
      <c r="B558" s="164"/>
      <c r="L558" s="165"/>
      <c r="M558" s="165"/>
      <c r="O558" s="164"/>
      <c r="P558" s="164"/>
      <c r="Q558" s="164"/>
    </row>
    <row r="559">
      <c r="B559" s="164"/>
      <c r="L559" s="165"/>
      <c r="M559" s="165"/>
      <c r="O559" s="164"/>
      <c r="P559" s="164"/>
      <c r="Q559" s="164"/>
    </row>
    <row r="560">
      <c r="B560" s="164"/>
      <c r="L560" s="165"/>
      <c r="M560" s="165"/>
      <c r="O560" s="164"/>
      <c r="P560" s="164"/>
      <c r="Q560" s="164"/>
    </row>
    <row r="561">
      <c r="B561" s="164"/>
      <c r="L561" s="165"/>
      <c r="M561" s="165"/>
      <c r="O561" s="164"/>
      <c r="P561" s="164"/>
      <c r="Q561" s="164"/>
    </row>
    <row r="562">
      <c r="B562" s="164"/>
      <c r="L562" s="165"/>
      <c r="M562" s="165"/>
      <c r="O562" s="164"/>
      <c r="P562" s="164"/>
      <c r="Q562" s="164"/>
    </row>
    <row r="563">
      <c r="B563" s="164"/>
      <c r="L563" s="165"/>
      <c r="M563" s="165"/>
      <c r="O563" s="164"/>
      <c r="P563" s="164"/>
      <c r="Q563" s="164"/>
    </row>
    <row r="564">
      <c r="B564" s="164"/>
      <c r="L564" s="165"/>
      <c r="M564" s="165"/>
      <c r="O564" s="164"/>
      <c r="P564" s="164"/>
      <c r="Q564" s="164"/>
    </row>
    <row r="565">
      <c r="B565" s="164"/>
      <c r="L565" s="165"/>
      <c r="M565" s="165"/>
      <c r="O565" s="164"/>
      <c r="P565" s="164"/>
      <c r="Q565" s="164"/>
    </row>
    <row r="566">
      <c r="B566" s="164"/>
      <c r="L566" s="165"/>
      <c r="M566" s="165"/>
      <c r="O566" s="164"/>
      <c r="P566" s="164"/>
      <c r="Q566" s="164"/>
    </row>
    <row r="567">
      <c r="B567" s="164"/>
      <c r="L567" s="165"/>
      <c r="M567" s="165"/>
      <c r="O567" s="164"/>
      <c r="P567" s="164"/>
      <c r="Q567" s="164"/>
    </row>
    <row r="568">
      <c r="B568" s="164"/>
      <c r="L568" s="165"/>
      <c r="M568" s="165"/>
      <c r="O568" s="164"/>
      <c r="P568" s="164"/>
      <c r="Q568" s="164"/>
    </row>
    <row r="569">
      <c r="B569" s="164"/>
      <c r="L569" s="165"/>
      <c r="M569" s="165"/>
      <c r="O569" s="164"/>
      <c r="P569" s="164"/>
      <c r="Q569" s="164"/>
    </row>
    <row r="570">
      <c r="B570" s="164"/>
      <c r="L570" s="165"/>
      <c r="M570" s="165"/>
      <c r="O570" s="164"/>
      <c r="P570" s="164"/>
      <c r="Q570" s="164"/>
    </row>
    <row r="571">
      <c r="B571" s="164"/>
      <c r="L571" s="165"/>
      <c r="M571" s="165"/>
      <c r="O571" s="164"/>
      <c r="P571" s="164"/>
      <c r="Q571" s="164"/>
    </row>
    <row r="572">
      <c r="B572" s="164"/>
      <c r="L572" s="165"/>
      <c r="M572" s="165"/>
      <c r="O572" s="164"/>
      <c r="P572" s="164"/>
      <c r="Q572" s="164"/>
    </row>
    <row r="573">
      <c r="B573" s="164"/>
      <c r="L573" s="165"/>
      <c r="M573" s="165"/>
      <c r="O573" s="164"/>
      <c r="P573" s="164"/>
      <c r="Q573" s="164"/>
    </row>
    <row r="574">
      <c r="B574" s="164"/>
      <c r="L574" s="165"/>
      <c r="M574" s="165"/>
      <c r="O574" s="164"/>
      <c r="P574" s="164"/>
      <c r="Q574" s="164"/>
    </row>
    <row r="575">
      <c r="B575" s="164"/>
      <c r="L575" s="165"/>
      <c r="M575" s="165"/>
      <c r="O575" s="164"/>
      <c r="P575" s="164"/>
      <c r="Q575" s="164"/>
    </row>
    <row r="576">
      <c r="B576" s="164"/>
      <c r="L576" s="165"/>
      <c r="M576" s="165"/>
      <c r="O576" s="164"/>
      <c r="P576" s="164"/>
      <c r="Q576" s="164"/>
    </row>
    <row r="577">
      <c r="B577" s="164"/>
      <c r="L577" s="165"/>
      <c r="M577" s="165"/>
      <c r="O577" s="164"/>
      <c r="P577" s="164"/>
      <c r="Q577" s="164"/>
    </row>
    <row r="578">
      <c r="B578" s="164"/>
      <c r="L578" s="165"/>
      <c r="M578" s="165"/>
      <c r="O578" s="164"/>
      <c r="P578" s="164"/>
      <c r="Q578" s="164"/>
    </row>
    <row r="579">
      <c r="B579" s="164"/>
      <c r="L579" s="165"/>
      <c r="M579" s="165"/>
      <c r="O579" s="164"/>
      <c r="P579" s="164"/>
      <c r="Q579" s="164"/>
    </row>
    <row r="580">
      <c r="B580" s="164"/>
      <c r="L580" s="165"/>
      <c r="M580" s="165"/>
      <c r="O580" s="164"/>
      <c r="P580" s="164"/>
      <c r="Q580" s="164"/>
    </row>
    <row r="581">
      <c r="B581" s="164"/>
      <c r="L581" s="165"/>
      <c r="M581" s="165"/>
      <c r="O581" s="164"/>
      <c r="P581" s="164"/>
      <c r="Q581" s="164"/>
    </row>
    <row r="582">
      <c r="B582" s="164"/>
      <c r="L582" s="165"/>
      <c r="M582" s="165"/>
      <c r="O582" s="164"/>
      <c r="P582" s="164"/>
      <c r="Q582" s="164"/>
    </row>
    <row r="583">
      <c r="B583" s="164"/>
      <c r="L583" s="165"/>
      <c r="M583" s="165"/>
      <c r="O583" s="164"/>
      <c r="P583" s="164"/>
      <c r="Q583" s="164"/>
    </row>
    <row r="584">
      <c r="B584" s="164"/>
      <c r="L584" s="165"/>
      <c r="M584" s="165"/>
      <c r="O584" s="164"/>
      <c r="P584" s="164"/>
      <c r="Q584" s="164"/>
    </row>
    <row r="585">
      <c r="B585" s="164"/>
      <c r="L585" s="165"/>
      <c r="M585" s="165"/>
      <c r="O585" s="164"/>
      <c r="P585" s="164"/>
      <c r="Q585" s="164"/>
    </row>
    <row r="586">
      <c r="B586" s="164"/>
      <c r="L586" s="165"/>
      <c r="M586" s="165"/>
      <c r="O586" s="164"/>
      <c r="P586" s="164"/>
      <c r="Q586" s="164"/>
    </row>
    <row r="587">
      <c r="B587" s="164"/>
      <c r="L587" s="165"/>
      <c r="M587" s="165"/>
      <c r="O587" s="164"/>
      <c r="P587" s="164"/>
      <c r="Q587" s="164"/>
    </row>
    <row r="588">
      <c r="B588" s="164"/>
      <c r="L588" s="165"/>
      <c r="M588" s="165"/>
      <c r="O588" s="164"/>
      <c r="P588" s="164"/>
      <c r="Q588" s="164"/>
    </row>
    <row r="589">
      <c r="B589" s="164"/>
      <c r="L589" s="165"/>
      <c r="M589" s="165"/>
      <c r="O589" s="164"/>
      <c r="P589" s="164"/>
      <c r="Q589" s="164"/>
    </row>
    <row r="590">
      <c r="B590" s="164"/>
      <c r="L590" s="165"/>
      <c r="M590" s="165"/>
      <c r="O590" s="164"/>
      <c r="P590" s="164"/>
      <c r="Q590" s="164"/>
    </row>
    <row r="591">
      <c r="B591" s="164"/>
      <c r="L591" s="165"/>
      <c r="M591" s="165"/>
      <c r="O591" s="164"/>
      <c r="P591" s="164"/>
      <c r="Q591" s="164"/>
    </row>
    <row r="592">
      <c r="B592" s="164"/>
      <c r="L592" s="165"/>
      <c r="M592" s="165"/>
      <c r="O592" s="164"/>
      <c r="P592" s="164"/>
      <c r="Q592" s="164"/>
    </row>
    <row r="593">
      <c r="B593" s="164"/>
      <c r="L593" s="165"/>
      <c r="M593" s="165"/>
      <c r="O593" s="164"/>
      <c r="P593" s="164"/>
      <c r="Q593" s="164"/>
    </row>
    <row r="594">
      <c r="B594" s="164"/>
      <c r="L594" s="165"/>
      <c r="M594" s="165"/>
      <c r="O594" s="164"/>
      <c r="P594" s="164"/>
      <c r="Q594" s="164"/>
    </row>
    <row r="595">
      <c r="B595" s="164"/>
      <c r="L595" s="165"/>
      <c r="M595" s="165"/>
      <c r="O595" s="164"/>
      <c r="P595" s="164"/>
      <c r="Q595" s="164"/>
    </row>
    <row r="596">
      <c r="B596" s="164"/>
      <c r="L596" s="165"/>
      <c r="M596" s="165"/>
      <c r="O596" s="164"/>
      <c r="P596" s="164"/>
      <c r="Q596" s="164"/>
    </row>
    <row r="597">
      <c r="B597" s="164"/>
      <c r="L597" s="165"/>
      <c r="M597" s="165"/>
      <c r="O597" s="164"/>
      <c r="P597" s="164"/>
      <c r="Q597" s="164"/>
    </row>
    <row r="598">
      <c r="B598" s="164"/>
      <c r="L598" s="165"/>
      <c r="M598" s="165"/>
      <c r="O598" s="164"/>
      <c r="P598" s="164"/>
      <c r="Q598" s="164"/>
    </row>
    <row r="599">
      <c r="B599" s="164"/>
      <c r="L599" s="165"/>
      <c r="M599" s="165"/>
      <c r="O599" s="164"/>
      <c r="P599" s="164"/>
      <c r="Q599" s="164"/>
    </row>
    <row r="600">
      <c r="B600" s="164"/>
      <c r="L600" s="165"/>
      <c r="M600" s="165"/>
      <c r="O600" s="164"/>
      <c r="P600" s="164"/>
      <c r="Q600" s="164"/>
    </row>
    <row r="601">
      <c r="B601" s="164"/>
      <c r="L601" s="165"/>
      <c r="M601" s="165"/>
      <c r="O601" s="164"/>
      <c r="P601" s="164"/>
      <c r="Q601" s="164"/>
    </row>
    <row r="602">
      <c r="B602" s="164"/>
      <c r="L602" s="165"/>
      <c r="M602" s="165"/>
      <c r="O602" s="164"/>
      <c r="P602" s="164"/>
      <c r="Q602" s="164"/>
    </row>
    <row r="603">
      <c r="B603" s="164"/>
      <c r="L603" s="165"/>
      <c r="M603" s="165"/>
      <c r="O603" s="164"/>
      <c r="P603" s="164"/>
      <c r="Q603" s="164"/>
    </row>
    <row r="604">
      <c r="B604" s="164"/>
      <c r="L604" s="165"/>
      <c r="M604" s="165"/>
      <c r="O604" s="164"/>
      <c r="P604" s="164"/>
      <c r="Q604" s="164"/>
    </row>
    <row r="605">
      <c r="B605" s="164"/>
      <c r="L605" s="165"/>
      <c r="M605" s="165"/>
      <c r="O605" s="164"/>
      <c r="P605" s="164"/>
      <c r="Q605" s="164"/>
    </row>
    <row r="606">
      <c r="B606" s="164"/>
      <c r="L606" s="165"/>
      <c r="M606" s="165"/>
      <c r="O606" s="164"/>
      <c r="P606" s="164"/>
      <c r="Q606" s="164"/>
    </row>
    <row r="607">
      <c r="B607" s="164"/>
      <c r="L607" s="165"/>
      <c r="M607" s="165"/>
      <c r="O607" s="164"/>
      <c r="P607" s="164"/>
      <c r="Q607" s="164"/>
    </row>
    <row r="608">
      <c r="B608" s="164"/>
      <c r="L608" s="165"/>
      <c r="M608" s="165"/>
      <c r="O608" s="164"/>
      <c r="P608" s="164"/>
      <c r="Q608" s="164"/>
    </row>
    <row r="609">
      <c r="B609" s="164"/>
      <c r="L609" s="165"/>
      <c r="M609" s="165"/>
      <c r="O609" s="164"/>
      <c r="P609" s="164"/>
      <c r="Q609" s="164"/>
    </row>
    <row r="610">
      <c r="B610" s="164"/>
      <c r="L610" s="165"/>
      <c r="M610" s="165"/>
      <c r="O610" s="164"/>
      <c r="P610" s="164"/>
      <c r="Q610" s="164"/>
    </row>
    <row r="611">
      <c r="B611" s="164"/>
      <c r="L611" s="165"/>
      <c r="M611" s="165"/>
      <c r="O611" s="164"/>
      <c r="P611" s="164"/>
      <c r="Q611" s="164"/>
    </row>
    <row r="612">
      <c r="B612" s="164"/>
      <c r="L612" s="165"/>
      <c r="M612" s="165"/>
      <c r="O612" s="164"/>
      <c r="P612" s="164"/>
      <c r="Q612" s="164"/>
    </row>
    <row r="613">
      <c r="B613" s="164"/>
      <c r="L613" s="165"/>
      <c r="M613" s="165"/>
      <c r="O613" s="164"/>
      <c r="P613" s="164"/>
      <c r="Q613" s="164"/>
    </row>
    <row r="614">
      <c r="B614" s="164"/>
      <c r="L614" s="165"/>
      <c r="M614" s="165"/>
      <c r="O614" s="164"/>
      <c r="P614" s="164"/>
      <c r="Q614" s="164"/>
    </row>
    <row r="615">
      <c r="B615" s="164"/>
      <c r="L615" s="165"/>
      <c r="M615" s="165"/>
      <c r="O615" s="164"/>
      <c r="P615" s="164"/>
      <c r="Q615" s="164"/>
    </row>
    <row r="616">
      <c r="B616" s="164"/>
      <c r="L616" s="165"/>
      <c r="M616" s="165"/>
      <c r="O616" s="164"/>
      <c r="P616" s="164"/>
      <c r="Q616" s="164"/>
    </row>
    <row r="617">
      <c r="B617" s="164"/>
      <c r="L617" s="165"/>
      <c r="M617" s="165"/>
      <c r="O617" s="164"/>
      <c r="P617" s="164"/>
      <c r="Q617" s="164"/>
    </row>
    <row r="618">
      <c r="B618" s="164"/>
      <c r="L618" s="165"/>
      <c r="M618" s="165"/>
      <c r="O618" s="164"/>
      <c r="P618" s="164"/>
      <c r="Q618" s="164"/>
    </row>
    <row r="619">
      <c r="B619" s="164"/>
      <c r="L619" s="165"/>
      <c r="M619" s="165"/>
      <c r="O619" s="164"/>
      <c r="P619" s="164"/>
      <c r="Q619" s="164"/>
    </row>
    <row r="620">
      <c r="B620" s="164"/>
      <c r="L620" s="165"/>
      <c r="M620" s="165"/>
      <c r="O620" s="164"/>
      <c r="P620" s="164"/>
      <c r="Q620" s="164"/>
    </row>
    <row r="621">
      <c r="B621" s="164"/>
      <c r="L621" s="165"/>
      <c r="M621" s="165"/>
      <c r="O621" s="164"/>
      <c r="P621" s="164"/>
      <c r="Q621" s="164"/>
    </row>
    <row r="622">
      <c r="B622" s="164"/>
      <c r="L622" s="165"/>
      <c r="M622" s="165"/>
      <c r="O622" s="164"/>
      <c r="P622" s="164"/>
      <c r="Q622" s="164"/>
    </row>
    <row r="623">
      <c r="B623" s="164"/>
      <c r="L623" s="165"/>
      <c r="M623" s="165"/>
      <c r="O623" s="164"/>
      <c r="P623" s="164"/>
      <c r="Q623" s="164"/>
    </row>
    <row r="624">
      <c r="B624" s="164"/>
      <c r="L624" s="165"/>
      <c r="M624" s="165"/>
      <c r="O624" s="164"/>
      <c r="P624" s="164"/>
      <c r="Q624" s="164"/>
    </row>
    <row r="625">
      <c r="B625" s="164"/>
      <c r="L625" s="165"/>
      <c r="M625" s="165"/>
      <c r="O625" s="164"/>
      <c r="P625" s="164"/>
      <c r="Q625" s="164"/>
    </row>
    <row r="626">
      <c r="B626" s="164"/>
      <c r="L626" s="165"/>
      <c r="M626" s="165"/>
      <c r="O626" s="164"/>
      <c r="P626" s="164"/>
      <c r="Q626" s="164"/>
    </row>
    <row r="627">
      <c r="B627" s="164"/>
      <c r="L627" s="165"/>
      <c r="M627" s="165"/>
      <c r="O627" s="164"/>
      <c r="P627" s="164"/>
      <c r="Q627" s="164"/>
    </row>
    <row r="628">
      <c r="B628" s="164"/>
      <c r="L628" s="165"/>
      <c r="M628" s="165"/>
      <c r="O628" s="164"/>
      <c r="P628" s="164"/>
      <c r="Q628" s="164"/>
    </row>
    <row r="629">
      <c r="B629" s="164"/>
      <c r="L629" s="165"/>
      <c r="M629" s="165"/>
      <c r="O629" s="164"/>
      <c r="P629" s="164"/>
      <c r="Q629" s="164"/>
    </row>
    <row r="630">
      <c r="B630" s="164"/>
      <c r="L630" s="165"/>
      <c r="M630" s="165"/>
      <c r="O630" s="164"/>
      <c r="P630" s="164"/>
      <c r="Q630" s="164"/>
    </row>
    <row r="631">
      <c r="B631" s="164"/>
      <c r="L631" s="165"/>
      <c r="M631" s="165"/>
      <c r="O631" s="164"/>
      <c r="P631" s="164"/>
      <c r="Q631" s="164"/>
    </row>
    <row r="632">
      <c r="B632" s="164"/>
      <c r="L632" s="165"/>
      <c r="M632" s="165"/>
      <c r="O632" s="164"/>
      <c r="P632" s="164"/>
      <c r="Q632" s="164"/>
    </row>
    <row r="633">
      <c r="B633" s="164"/>
      <c r="L633" s="165"/>
      <c r="M633" s="165"/>
      <c r="O633" s="164"/>
      <c r="P633" s="164"/>
      <c r="Q633" s="164"/>
    </row>
    <row r="634">
      <c r="B634" s="164"/>
      <c r="L634" s="165"/>
      <c r="M634" s="165"/>
      <c r="O634" s="164"/>
      <c r="P634" s="164"/>
      <c r="Q634" s="164"/>
    </row>
    <row r="635">
      <c r="B635" s="164"/>
      <c r="L635" s="165"/>
      <c r="M635" s="165"/>
      <c r="O635" s="164"/>
      <c r="P635" s="164"/>
      <c r="Q635" s="164"/>
    </row>
    <row r="636">
      <c r="B636" s="164"/>
      <c r="L636" s="165"/>
      <c r="M636" s="165"/>
      <c r="O636" s="164"/>
      <c r="P636" s="164"/>
      <c r="Q636" s="164"/>
    </row>
    <row r="637">
      <c r="B637" s="164"/>
      <c r="L637" s="165"/>
      <c r="M637" s="165"/>
      <c r="O637" s="164"/>
      <c r="P637" s="164"/>
      <c r="Q637" s="164"/>
    </row>
    <row r="638">
      <c r="B638" s="164"/>
      <c r="L638" s="165"/>
      <c r="M638" s="165"/>
      <c r="O638" s="164"/>
      <c r="P638" s="164"/>
      <c r="Q638" s="164"/>
    </row>
    <row r="639">
      <c r="B639" s="164"/>
      <c r="L639" s="165"/>
      <c r="M639" s="165"/>
      <c r="O639" s="164"/>
      <c r="P639" s="164"/>
      <c r="Q639" s="164"/>
    </row>
    <row r="640">
      <c r="B640" s="164"/>
      <c r="L640" s="165"/>
      <c r="M640" s="165"/>
      <c r="O640" s="164"/>
      <c r="P640" s="164"/>
      <c r="Q640" s="164"/>
    </row>
    <row r="641">
      <c r="B641" s="164"/>
      <c r="L641" s="165"/>
      <c r="M641" s="165"/>
      <c r="O641" s="164"/>
      <c r="P641" s="164"/>
      <c r="Q641" s="164"/>
    </row>
    <row r="642">
      <c r="B642" s="164"/>
      <c r="L642" s="165"/>
      <c r="M642" s="165"/>
      <c r="O642" s="164"/>
      <c r="P642" s="164"/>
      <c r="Q642" s="164"/>
    </row>
    <row r="643">
      <c r="B643" s="164"/>
      <c r="L643" s="165"/>
      <c r="M643" s="165"/>
      <c r="O643" s="164"/>
      <c r="P643" s="164"/>
      <c r="Q643" s="164"/>
    </row>
    <row r="644">
      <c r="B644" s="164"/>
      <c r="L644" s="165"/>
      <c r="M644" s="165"/>
      <c r="O644" s="164"/>
      <c r="P644" s="164"/>
      <c r="Q644" s="164"/>
    </row>
    <row r="645">
      <c r="B645" s="164"/>
      <c r="L645" s="165"/>
      <c r="M645" s="165"/>
      <c r="O645" s="164"/>
      <c r="P645" s="164"/>
      <c r="Q645" s="164"/>
    </row>
    <row r="646">
      <c r="B646" s="164"/>
      <c r="L646" s="165"/>
      <c r="M646" s="165"/>
      <c r="O646" s="164"/>
      <c r="P646" s="164"/>
      <c r="Q646" s="164"/>
    </row>
    <row r="647">
      <c r="B647" s="164"/>
      <c r="L647" s="165"/>
      <c r="M647" s="165"/>
      <c r="O647" s="164"/>
      <c r="P647" s="164"/>
      <c r="Q647" s="164"/>
    </row>
    <row r="648">
      <c r="B648" s="164"/>
      <c r="L648" s="165"/>
      <c r="M648" s="165"/>
      <c r="O648" s="164"/>
      <c r="P648" s="164"/>
      <c r="Q648" s="164"/>
    </row>
    <row r="649">
      <c r="B649" s="164"/>
      <c r="L649" s="165"/>
      <c r="M649" s="165"/>
      <c r="O649" s="164"/>
      <c r="P649" s="164"/>
      <c r="Q649" s="164"/>
    </row>
    <row r="650">
      <c r="B650" s="164"/>
      <c r="L650" s="165"/>
      <c r="M650" s="165"/>
      <c r="O650" s="164"/>
      <c r="P650" s="164"/>
      <c r="Q650" s="164"/>
    </row>
    <row r="651">
      <c r="B651" s="164"/>
      <c r="L651" s="165"/>
      <c r="M651" s="165"/>
      <c r="O651" s="164"/>
      <c r="P651" s="164"/>
      <c r="Q651" s="164"/>
    </row>
    <row r="652">
      <c r="B652" s="164"/>
      <c r="L652" s="165"/>
      <c r="M652" s="165"/>
      <c r="O652" s="164"/>
      <c r="P652" s="164"/>
      <c r="Q652" s="164"/>
    </row>
    <row r="653">
      <c r="B653" s="164"/>
      <c r="L653" s="165"/>
      <c r="M653" s="165"/>
      <c r="O653" s="164"/>
      <c r="P653" s="164"/>
      <c r="Q653" s="164"/>
    </row>
    <row r="654">
      <c r="B654" s="164"/>
      <c r="L654" s="165"/>
      <c r="M654" s="165"/>
      <c r="O654" s="164"/>
      <c r="P654" s="164"/>
      <c r="Q654" s="164"/>
    </row>
    <row r="655">
      <c r="B655" s="164"/>
      <c r="L655" s="165"/>
      <c r="M655" s="165"/>
      <c r="O655" s="164"/>
      <c r="P655" s="164"/>
      <c r="Q655" s="164"/>
    </row>
    <row r="656">
      <c r="B656" s="164"/>
      <c r="L656" s="165"/>
      <c r="M656" s="165"/>
      <c r="O656" s="164"/>
      <c r="P656" s="164"/>
      <c r="Q656" s="164"/>
    </row>
    <row r="657">
      <c r="B657" s="164"/>
      <c r="L657" s="165"/>
      <c r="M657" s="165"/>
      <c r="O657" s="164"/>
      <c r="P657" s="164"/>
      <c r="Q657" s="164"/>
    </row>
    <row r="658">
      <c r="B658" s="164"/>
      <c r="L658" s="165"/>
      <c r="M658" s="165"/>
      <c r="O658" s="164"/>
      <c r="P658" s="164"/>
      <c r="Q658" s="164"/>
    </row>
    <row r="659">
      <c r="B659" s="164"/>
      <c r="L659" s="165"/>
      <c r="M659" s="165"/>
      <c r="O659" s="164"/>
      <c r="P659" s="164"/>
      <c r="Q659" s="164"/>
    </row>
    <row r="660">
      <c r="B660" s="164"/>
      <c r="L660" s="165"/>
      <c r="M660" s="165"/>
      <c r="O660" s="164"/>
      <c r="P660" s="164"/>
      <c r="Q660" s="164"/>
    </row>
    <row r="661">
      <c r="B661" s="164"/>
      <c r="L661" s="165"/>
      <c r="M661" s="165"/>
      <c r="O661" s="164"/>
      <c r="P661" s="164"/>
      <c r="Q661" s="164"/>
    </row>
    <row r="662">
      <c r="B662" s="164"/>
      <c r="L662" s="165"/>
      <c r="M662" s="165"/>
      <c r="O662" s="164"/>
      <c r="P662" s="164"/>
      <c r="Q662" s="164"/>
    </row>
    <row r="663">
      <c r="B663" s="164"/>
      <c r="L663" s="165"/>
      <c r="M663" s="165"/>
      <c r="O663" s="164"/>
      <c r="P663" s="164"/>
      <c r="Q663" s="164"/>
    </row>
    <row r="664">
      <c r="B664" s="164"/>
      <c r="L664" s="165"/>
      <c r="M664" s="165"/>
      <c r="O664" s="164"/>
      <c r="P664" s="164"/>
      <c r="Q664" s="164"/>
    </row>
    <row r="665">
      <c r="B665" s="164"/>
      <c r="L665" s="165"/>
      <c r="M665" s="165"/>
      <c r="O665" s="164"/>
      <c r="P665" s="164"/>
      <c r="Q665" s="164"/>
    </row>
    <row r="666">
      <c r="B666" s="164"/>
      <c r="L666" s="165"/>
      <c r="M666" s="165"/>
      <c r="O666" s="164"/>
      <c r="P666" s="164"/>
      <c r="Q666" s="164"/>
    </row>
    <row r="667">
      <c r="B667" s="164"/>
      <c r="L667" s="165"/>
      <c r="M667" s="165"/>
      <c r="O667" s="164"/>
      <c r="P667" s="164"/>
      <c r="Q667" s="164"/>
    </row>
    <row r="668">
      <c r="B668" s="164"/>
      <c r="L668" s="165"/>
      <c r="M668" s="165"/>
      <c r="O668" s="164"/>
      <c r="P668" s="164"/>
      <c r="Q668" s="164"/>
    </row>
    <row r="669">
      <c r="B669" s="164"/>
      <c r="L669" s="165"/>
      <c r="M669" s="165"/>
      <c r="O669" s="164"/>
      <c r="P669" s="164"/>
      <c r="Q669" s="164"/>
    </row>
    <row r="670">
      <c r="B670" s="164"/>
      <c r="L670" s="165"/>
      <c r="M670" s="165"/>
      <c r="O670" s="164"/>
      <c r="P670" s="164"/>
      <c r="Q670" s="164"/>
    </row>
    <row r="671">
      <c r="B671" s="164"/>
      <c r="L671" s="165"/>
      <c r="M671" s="165"/>
      <c r="O671" s="164"/>
      <c r="P671" s="164"/>
      <c r="Q671" s="164"/>
    </row>
    <row r="672">
      <c r="B672" s="164"/>
      <c r="L672" s="165"/>
      <c r="M672" s="165"/>
      <c r="O672" s="164"/>
      <c r="P672" s="164"/>
      <c r="Q672" s="164"/>
    </row>
    <row r="673">
      <c r="B673" s="164"/>
      <c r="L673" s="165"/>
      <c r="M673" s="165"/>
      <c r="O673" s="164"/>
      <c r="P673" s="164"/>
      <c r="Q673" s="164"/>
    </row>
    <row r="674">
      <c r="B674" s="164"/>
      <c r="L674" s="165"/>
      <c r="M674" s="165"/>
      <c r="O674" s="164"/>
      <c r="P674" s="164"/>
      <c r="Q674" s="164"/>
    </row>
    <row r="675">
      <c r="B675" s="164"/>
      <c r="L675" s="165"/>
      <c r="M675" s="165"/>
      <c r="O675" s="164"/>
      <c r="P675" s="164"/>
      <c r="Q675" s="164"/>
    </row>
    <row r="676">
      <c r="B676" s="164"/>
      <c r="L676" s="165"/>
      <c r="M676" s="165"/>
      <c r="O676" s="164"/>
      <c r="P676" s="164"/>
      <c r="Q676" s="164"/>
    </row>
    <row r="677">
      <c r="B677" s="164"/>
      <c r="L677" s="165"/>
      <c r="M677" s="165"/>
      <c r="O677" s="164"/>
      <c r="P677" s="164"/>
      <c r="Q677" s="164"/>
    </row>
    <row r="678">
      <c r="B678" s="164"/>
      <c r="L678" s="165"/>
      <c r="M678" s="165"/>
      <c r="O678" s="164"/>
      <c r="P678" s="164"/>
      <c r="Q678" s="164"/>
    </row>
    <row r="679">
      <c r="B679" s="164"/>
      <c r="L679" s="165"/>
      <c r="M679" s="165"/>
      <c r="O679" s="164"/>
      <c r="P679" s="164"/>
      <c r="Q679" s="164"/>
    </row>
    <row r="680">
      <c r="B680" s="164"/>
      <c r="L680" s="165"/>
      <c r="M680" s="165"/>
      <c r="O680" s="164"/>
      <c r="P680" s="164"/>
      <c r="Q680" s="164"/>
    </row>
    <row r="681">
      <c r="B681" s="164"/>
      <c r="L681" s="165"/>
      <c r="M681" s="165"/>
      <c r="O681" s="164"/>
      <c r="P681" s="164"/>
      <c r="Q681" s="164"/>
    </row>
    <row r="682">
      <c r="B682" s="164"/>
      <c r="L682" s="165"/>
      <c r="M682" s="165"/>
      <c r="O682" s="164"/>
      <c r="P682" s="164"/>
      <c r="Q682" s="164"/>
    </row>
    <row r="683">
      <c r="B683" s="164"/>
      <c r="L683" s="165"/>
      <c r="M683" s="165"/>
      <c r="O683" s="164"/>
      <c r="P683" s="164"/>
      <c r="Q683" s="164"/>
    </row>
    <row r="684">
      <c r="B684" s="164"/>
      <c r="L684" s="165"/>
      <c r="M684" s="165"/>
      <c r="O684" s="164"/>
      <c r="P684" s="164"/>
      <c r="Q684" s="164"/>
    </row>
    <row r="685">
      <c r="B685" s="164"/>
      <c r="L685" s="165"/>
      <c r="M685" s="165"/>
      <c r="O685" s="164"/>
      <c r="P685" s="164"/>
      <c r="Q685" s="164"/>
    </row>
    <row r="686">
      <c r="B686" s="164"/>
      <c r="L686" s="165"/>
      <c r="M686" s="165"/>
      <c r="O686" s="164"/>
      <c r="P686" s="164"/>
      <c r="Q686" s="164"/>
    </row>
    <row r="687">
      <c r="B687" s="164"/>
      <c r="L687" s="165"/>
      <c r="M687" s="165"/>
      <c r="O687" s="164"/>
      <c r="P687" s="164"/>
      <c r="Q687" s="164"/>
    </row>
    <row r="688">
      <c r="B688" s="164"/>
      <c r="L688" s="165"/>
      <c r="M688" s="165"/>
      <c r="O688" s="164"/>
      <c r="P688" s="164"/>
      <c r="Q688" s="164"/>
    </row>
    <row r="689">
      <c r="B689" s="164"/>
      <c r="L689" s="165"/>
      <c r="M689" s="165"/>
      <c r="O689" s="164"/>
      <c r="P689" s="164"/>
      <c r="Q689" s="164"/>
    </row>
    <row r="690">
      <c r="B690" s="164"/>
      <c r="L690" s="165"/>
      <c r="M690" s="165"/>
      <c r="O690" s="164"/>
      <c r="P690" s="164"/>
      <c r="Q690" s="164"/>
    </row>
    <row r="691">
      <c r="B691" s="164"/>
      <c r="L691" s="165"/>
      <c r="M691" s="165"/>
      <c r="O691" s="164"/>
      <c r="P691" s="164"/>
      <c r="Q691" s="164"/>
    </row>
    <row r="692">
      <c r="B692" s="164"/>
      <c r="L692" s="165"/>
      <c r="M692" s="165"/>
      <c r="O692" s="164"/>
      <c r="P692" s="164"/>
      <c r="Q692" s="164"/>
    </row>
    <row r="693">
      <c r="B693" s="164"/>
      <c r="L693" s="165"/>
      <c r="M693" s="165"/>
      <c r="O693" s="164"/>
      <c r="P693" s="164"/>
      <c r="Q693" s="164"/>
    </row>
    <row r="694">
      <c r="B694" s="164"/>
      <c r="L694" s="165"/>
      <c r="M694" s="165"/>
      <c r="O694" s="164"/>
      <c r="P694" s="164"/>
      <c r="Q694" s="164"/>
    </row>
    <row r="695">
      <c r="B695" s="164"/>
      <c r="L695" s="165"/>
      <c r="M695" s="165"/>
      <c r="O695" s="164"/>
      <c r="P695" s="164"/>
      <c r="Q695" s="164"/>
    </row>
    <row r="696">
      <c r="B696" s="164"/>
      <c r="L696" s="165"/>
      <c r="M696" s="165"/>
      <c r="O696" s="164"/>
      <c r="P696" s="164"/>
      <c r="Q696" s="164"/>
    </row>
    <row r="697">
      <c r="B697" s="164"/>
      <c r="L697" s="165"/>
      <c r="M697" s="165"/>
      <c r="O697" s="164"/>
      <c r="P697" s="164"/>
      <c r="Q697" s="164"/>
    </row>
    <row r="698">
      <c r="B698" s="164"/>
      <c r="L698" s="165"/>
      <c r="M698" s="165"/>
      <c r="O698" s="164"/>
      <c r="P698" s="164"/>
      <c r="Q698" s="164"/>
    </row>
    <row r="699">
      <c r="B699" s="164"/>
      <c r="L699" s="165"/>
      <c r="M699" s="165"/>
      <c r="O699" s="164"/>
      <c r="P699" s="164"/>
      <c r="Q699" s="164"/>
    </row>
    <row r="700">
      <c r="B700" s="164"/>
      <c r="L700" s="165"/>
      <c r="M700" s="165"/>
      <c r="O700" s="164"/>
      <c r="P700" s="164"/>
      <c r="Q700" s="164"/>
    </row>
    <row r="701">
      <c r="B701" s="164"/>
      <c r="L701" s="165"/>
      <c r="M701" s="165"/>
      <c r="O701" s="164"/>
      <c r="P701" s="164"/>
      <c r="Q701" s="164"/>
    </row>
    <row r="702">
      <c r="B702" s="164"/>
      <c r="L702" s="165"/>
      <c r="M702" s="165"/>
      <c r="O702" s="164"/>
      <c r="P702" s="164"/>
      <c r="Q702" s="164"/>
    </row>
    <row r="703">
      <c r="B703" s="164"/>
      <c r="L703" s="165"/>
      <c r="M703" s="165"/>
      <c r="O703" s="164"/>
      <c r="P703" s="164"/>
      <c r="Q703" s="164"/>
    </row>
    <row r="704">
      <c r="B704" s="164"/>
      <c r="L704" s="165"/>
      <c r="M704" s="165"/>
      <c r="O704" s="164"/>
      <c r="P704" s="164"/>
      <c r="Q704" s="164"/>
    </row>
    <row r="705">
      <c r="B705" s="164"/>
      <c r="L705" s="165"/>
      <c r="M705" s="165"/>
      <c r="O705" s="164"/>
      <c r="P705" s="164"/>
      <c r="Q705" s="164"/>
    </row>
    <row r="706">
      <c r="B706" s="164"/>
      <c r="L706" s="165"/>
      <c r="M706" s="165"/>
      <c r="O706" s="164"/>
      <c r="P706" s="164"/>
      <c r="Q706" s="164"/>
    </row>
    <row r="707">
      <c r="B707" s="164"/>
      <c r="L707" s="165"/>
      <c r="M707" s="165"/>
      <c r="O707" s="164"/>
      <c r="P707" s="164"/>
      <c r="Q707" s="164"/>
    </row>
    <row r="708">
      <c r="B708" s="164"/>
      <c r="L708" s="165"/>
      <c r="M708" s="165"/>
      <c r="O708" s="164"/>
      <c r="P708" s="164"/>
      <c r="Q708" s="164"/>
    </row>
    <row r="709">
      <c r="B709" s="164"/>
      <c r="L709" s="165"/>
      <c r="M709" s="165"/>
      <c r="O709" s="164"/>
      <c r="P709" s="164"/>
      <c r="Q709" s="164"/>
    </row>
    <row r="710">
      <c r="B710" s="164"/>
      <c r="L710" s="165"/>
      <c r="M710" s="165"/>
      <c r="O710" s="164"/>
      <c r="P710" s="164"/>
      <c r="Q710" s="164"/>
    </row>
    <row r="711">
      <c r="B711" s="164"/>
      <c r="L711" s="165"/>
      <c r="M711" s="165"/>
      <c r="O711" s="164"/>
      <c r="P711" s="164"/>
      <c r="Q711" s="164"/>
    </row>
    <row r="712">
      <c r="B712" s="164"/>
      <c r="L712" s="165"/>
      <c r="M712" s="165"/>
      <c r="O712" s="164"/>
      <c r="P712" s="164"/>
      <c r="Q712" s="164"/>
    </row>
    <row r="713">
      <c r="B713" s="164"/>
      <c r="L713" s="165"/>
      <c r="M713" s="165"/>
      <c r="O713" s="164"/>
      <c r="P713" s="164"/>
      <c r="Q713" s="164"/>
    </row>
    <row r="714">
      <c r="B714" s="164"/>
      <c r="L714" s="165"/>
      <c r="M714" s="165"/>
      <c r="O714" s="164"/>
      <c r="P714" s="164"/>
      <c r="Q714" s="164"/>
    </row>
    <row r="715">
      <c r="B715" s="164"/>
      <c r="L715" s="165"/>
      <c r="M715" s="165"/>
      <c r="O715" s="164"/>
      <c r="P715" s="164"/>
      <c r="Q715" s="164"/>
    </row>
    <row r="716">
      <c r="B716" s="164"/>
      <c r="L716" s="165"/>
      <c r="M716" s="165"/>
      <c r="O716" s="164"/>
      <c r="P716" s="164"/>
      <c r="Q716" s="164"/>
    </row>
    <row r="717">
      <c r="B717" s="164"/>
      <c r="L717" s="165"/>
      <c r="M717" s="165"/>
      <c r="O717" s="164"/>
      <c r="P717" s="164"/>
      <c r="Q717" s="164"/>
    </row>
    <row r="718">
      <c r="B718" s="164"/>
      <c r="L718" s="165"/>
      <c r="M718" s="165"/>
      <c r="O718" s="164"/>
      <c r="P718" s="164"/>
      <c r="Q718" s="164"/>
    </row>
    <row r="719">
      <c r="B719" s="164"/>
      <c r="L719" s="165"/>
      <c r="M719" s="165"/>
      <c r="O719" s="164"/>
      <c r="P719" s="164"/>
      <c r="Q719" s="164"/>
    </row>
    <row r="720">
      <c r="B720" s="164"/>
      <c r="L720" s="165"/>
      <c r="M720" s="165"/>
      <c r="O720" s="164"/>
      <c r="P720" s="164"/>
      <c r="Q720" s="164"/>
    </row>
    <row r="721">
      <c r="B721" s="164"/>
      <c r="L721" s="165"/>
      <c r="M721" s="165"/>
      <c r="O721" s="164"/>
      <c r="P721" s="164"/>
      <c r="Q721" s="164"/>
    </row>
    <row r="722">
      <c r="B722" s="164"/>
      <c r="L722" s="165"/>
      <c r="M722" s="165"/>
      <c r="O722" s="164"/>
      <c r="P722" s="164"/>
      <c r="Q722" s="164"/>
    </row>
    <row r="723">
      <c r="B723" s="164"/>
      <c r="L723" s="165"/>
      <c r="M723" s="165"/>
      <c r="O723" s="164"/>
      <c r="P723" s="164"/>
      <c r="Q723" s="164"/>
    </row>
    <row r="724">
      <c r="B724" s="164"/>
      <c r="L724" s="165"/>
      <c r="M724" s="165"/>
      <c r="O724" s="164"/>
      <c r="P724" s="164"/>
      <c r="Q724" s="164"/>
    </row>
    <row r="725">
      <c r="B725" s="164"/>
      <c r="L725" s="165"/>
      <c r="M725" s="165"/>
      <c r="O725" s="164"/>
      <c r="P725" s="164"/>
      <c r="Q725" s="164"/>
    </row>
    <row r="726">
      <c r="B726" s="164"/>
      <c r="L726" s="165"/>
      <c r="M726" s="165"/>
      <c r="O726" s="164"/>
      <c r="P726" s="164"/>
      <c r="Q726" s="164"/>
    </row>
    <row r="727">
      <c r="B727" s="164"/>
      <c r="L727" s="165"/>
      <c r="M727" s="165"/>
      <c r="O727" s="164"/>
      <c r="P727" s="164"/>
      <c r="Q727" s="164"/>
    </row>
    <row r="728">
      <c r="B728" s="164"/>
      <c r="L728" s="165"/>
      <c r="M728" s="165"/>
      <c r="O728" s="164"/>
      <c r="P728" s="164"/>
      <c r="Q728" s="164"/>
    </row>
    <row r="729">
      <c r="B729" s="164"/>
      <c r="L729" s="165"/>
      <c r="M729" s="165"/>
      <c r="O729" s="164"/>
      <c r="P729" s="164"/>
      <c r="Q729" s="164"/>
    </row>
    <row r="730">
      <c r="B730" s="164"/>
      <c r="L730" s="165"/>
      <c r="M730" s="165"/>
      <c r="O730" s="164"/>
      <c r="P730" s="164"/>
      <c r="Q730" s="164"/>
    </row>
    <row r="731">
      <c r="B731" s="164"/>
      <c r="L731" s="165"/>
      <c r="M731" s="165"/>
      <c r="O731" s="164"/>
      <c r="P731" s="164"/>
      <c r="Q731" s="164"/>
    </row>
    <row r="732">
      <c r="B732" s="164"/>
      <c r="L732" s="165"/>
      <c r="M732" s="165"/>
      <c r="O732" s="164"/>
      <c r="P732" s="164"/>
      <c r="Q732" s="164"/>
    </row>
    <row r="733">
      <c r="B733" s="164"/>
      <c r="L733" s="165"/>
      <c r="M733" s="165"/>
      <c r="O733" s="164"/>
      <c r="P733" s="164"/>
      <c r="Q733" s="164"/>
    </row>
    <row r="734">
      <c r="B734" s="164"/>
      <c r="L734" s="165"/>
      <c r="M734" s="165"/>
      <c r="O734" s="164"/>
      <c r="P734" s="164"/>
      <c r="Q734" s="164"/>
    </row>
    <row r="735">
      <c r="B735" s="164"/>
      <c r="L735" s="165"/>
      <c r="M735" s="165"/>
      <c r="O735" s="164"/>
      <c r="P735" s="164"/>
      <c r="Q735" s="164"/>
    </row>
    <row r="736">
      <c r="B736" s="164"/>
      <c r="L736" s="165"/>
      <c r="M736" s="165"/>
      <c r="O736" s="164"/>
      <c r="P736" s="164"/>
      <c r="Q736" s="164"/>
    </row>
    <row r="737">
      <c r="B737" s="164"/>
      <c r="L737" s="165"/>
      <c r="M737" s="165"/>
      <c r="O737" s="164"/>
      <c r="P737" s="164"/>
      <c r="Q737" s="164"/>
    </row>
    <row r="738">
      <c r="B738" s="164"/>
      <c r="L738" s="165"/>
      <c r="M738" s="165"/>
      <c r="O738" s="164"/>
      <c r="P738" s="164"/>
      <c r="Q738" s="164"/>
    </row>
    <row r="739">
      <c r="B739" s="164"/>
      <c r="L739" s="165"/>
      <c r="M739" s="165"/>
      <c r="O739" s="164"/>
      <c r="P739" s="164"/>
      <c r="Q739" s="164"/>
    </row>
    <row r="740">
      <c r="B740" s="164"/>
      <c r="L740" s="165"/>
      <c r="M740" s="165"/>
      <c r="O740" s="164"/>
      <c r="P740" s="164"/>
      <c r="Q740" s="164"/>
    </row>
    <row r="741">
      <c r="B741" s="164"/>
      <c r="L741" s="165"/>
      <c r="M741" s="165"/>
      <c r="O741" s="164"/>
      <c r="P741" s="164"/>
      <c r="Q741" s="164"/>
    </row>
    <row r="742">
      <c r="B742" s="164"/>
      <c r="L742" s="165"/>
      <c r="M742" s="165"/>
      <c r="O742" s="164"/>
      <c r="P742" s="164"/>
      <c r="Q742" s="164"/>
    </row>
    <row r="743">
      <c r="B743" s="164"/>
      <c r="L743" s="165"/>
      <c r="M743" s="165"/>
      <c r="O743" s="164"/>
      <c r="P743" s="164"/>
      <c r="Q743" s="164"/>
    </row>
    <row r="744">
      <c r="B744" s="164"/>
      <c r="L744" s="165"/>
      <c r="M744" s="165"/>
      <c r="O744" s="164"/>
      <c r="P744" s="164"/>
      <c r="Q744" s="164"/>
    </row>
    <row r="745">
      <c r="B745" s="164"/>
      <c r="L745" s="165"/>
      <c r="M745" s="165"/>
      <c r="O745" s="164"/>
      <c r="P745" s="164"/>
      <c r="Q745" s="164"/>
    </row>
    <row r="746">
      <c r="B746" s="164"/>
      <c r="L746" s="165"/>
      <c r="M746" s="165"/>
      <c r="O746" s="164"/>
      <c r="P746" s="164"/>
      <c r="Q746" s="164"/>
    </row>
    <row r="747">
      <c r="B747" s="164"/>
      <c r="L747" s="165"/>
      <c r="M747" s="165"/>
      <c r="O747" s="164"/>
      <c r="P747" s="164"/>
      <c r="Q747" s="164"/>
    </row>
    <row r="748">
      <c r="B748" s="164"/>
      <c r="L748" s="165"/>
      <c r="M748" s="165"/>
      <c r="O748" s="164"/>
      <c r="P748" s="164"/>
      <c r="Q748" s="164"/>
    </row>
    <row r="749">
      <c r="B749" s="164"/>
      <c r="L749" s="165"/>
      <c r="M749" s="165"/>
      <c r="O749" s="164"/>
      <c r="P749" s="164"/>
      <c r="Q749" s="164"/>
    </row>
    <row r="750">
      <c r="B750" s="164"/>
      <c r="L750" s="165"/>
      <c r="M750" s="165"/>
      <c r="O750" s="164"/>
      <c r="P750" s="164"/>
      <c r="Q750" s="164"/>
    </row>
    <row r="751">
      <c r="B751" s="164"/>
      <c r="L751" s="165"/>
      <c r="M751" s="165"/>
      <c r="O751" s="164"/>
      <c r="P751" s="164"/>
      <c r="Q751" s="164"/>
    </row>
    <row r="752">
      <c r="B752" s="164"/>
      <c r="L752" s="165"/>
      <c r="M752" s="165"/>
      <c r="O752" s="164"/>
      <c r="P752" s="164"/>
      <c r="Q752" s="164"/>
    </row>
    <row r="753">
      <c r="B753" s="164"/>
      <c r="L753" s="165"/>
      <c r="M753" s="165"/>
      <c r="O753" s="164"/>
      <c r="P753" s="164"/>
      <c r="Q753" s="164"/>
    </row>
    <row r="754">
      <c r="B754" s="164"/>
      <c r="L754" s="165"/>
      <c r="M754" s="165"/>
      <c r="O754" s="164"/>
      <c r="P754" s="164"/>
      <c r="Q754" s="164"/>
    </row>
    <row r="755">
      <c r="B755" s="164"/>
      <c r="L755" s="165"/>
      <c r="M755" s="165"/>
      <c r="O755" s="164"/>
      <c r="P755" s="164"/>
      <c r="Q755" s="164"/>
    </row>
    <row r="756">
      <c r="B756" s="164"/>
      <c r="L756" s="165"/>
      <c r="M756" s="165"/>
      <c r="O756" s="164"/>
      <c r="P756" s="164"/>
      <c r="Q756" s="164"/>
    </row>
    <row r="757">
      <c r="B757" s="164"/>
      <c r="L757" s="165"/>
      <c r="M757" s="165"/>
      <c r="O757" s="164"/>
      <c r="P757" s="164"/>
      <c r="Q757" s="164"/>
    </row>
    <row r="758">
      <c r="B758" s="164"/>
      <c r="L758" s="165"/>
      <c r="M758" s="165"/>
      <c r="O758" s="164"/>
      <c r="P758" s="164"/>
      <c r="Q758" s="164"/>
    </row>
    <row r="759">
      <c r="B759" s="164"/>
      <c r="L759" s="165"/>
      <c r="M759" s="165"/>
      <c r="O759" s="164"/>
      <c r="P759" s="164"/>
      <c r="Q759" s="164"/>
    </row>
    <row r="760">
      <c r="B760" s="164"/>
      <c r="L760" s="165"/>
      <c r="M760" s="165"/>
      <c r="O760" s="164"/>
      <c r="P760" s="164"/>
      <c r="Q760" s="164"/>
    </row>
    <row r="761">
      <c r="B761" s="164"/>
      <c r="L761" s="165"/>
      <c r="M761" s="165"/>
      <c r="O761" s="164"/>
      <c r="P761" s="164"/>
      <c r="Q761" s="164"/>
    </row>
    <row r="762">
      <c r="B762" s="164"/>
      <c r="L762" s="165"/>
      <c r="M762" s="165"/>
      <c r="O762" s="164"/>
      <c r="P762" s="164"/>
      <c r="Q762" s="164"/>
    </row>
    <row r="763">
      <c r="B763" s="164"/>
      <c r="L763" s="165"/>
      <c r="M763" s="165"/>
      <c r="O763" s="164"/>
      <c r="P763" s="164"/>
      <c r="Q763" s="164"/>
    </row>
    <row r="764">
      <c r="B764" s="164"/>
      <c r="L764" s="165"/>
      <c r="M764" s="165"/>
      <c r="O764" s="164"/>
      <c r="P764" s="164"/>
      <c r="Q764" s="164"/>
    </row>
    <row r="765">
      <c r="B765" s="164"/>
      <c r="L765" s="165"/>
      <c r="M765" s="165"/>
      <c r="O765" s="164"/>
      <c r="P765" s="164"/>
      <c r="Q765" s="164"/>
    </row>
    <row r="766">
      <c r="B766" s="164"/>
      <c r="L766" s="165"/>
      <c r="M766" s="165"/>
      <c r="O766" s="164"/>
      <c r="P766" s="164"/>
      <c r="Q766" s="164"/>
    </row>
    <row r="767">
      <c r="B767" s="164"/>
      <c r="L767" s="165"/>
      <c r="M767" s="165"/>
      <c r="O767" s="164"/>
      <c r="P767" s="164"/>
      <c r="Q767" s="164"/>
    </row>
    <row r="768">
      <c r="B768" s="164"/>
      <c r="L768" s="165"/>
      <c r="M768" s="165"/>
      <c r="O768" s="164"/>
      <c r="P768" s="164"/>
      <c r="Q768" s="164"/>
    </row>
    <row r="769">
      <c r="B769" s="164"/>
      <c r="L769" s="165"/>
      <c r="M769" s="165"/>
      <c r="O769" s="164"/>
      <c r="P769" s="164"/>
      <c r="Q769" s="164"/>
    </row>
    <row r="770">
      <c r="B770" s="164"/>
      <c r="L770" s="165"/>
      <c r="M770" s="165"/>
      <c r="O770" s="164"/>
      <c r="P770" s="164"/>
      <c r="Q770" s="164"/>
    </row>
    <row r="771">
      <c r="B771" s="164"/>
      <c r="L771" s="165"/>
      <c r="M771" s="165"/>
      <c r="O771" s="164"/>
      <c r="P771" s="164"/>
      <c r="Q771" s="164"/>
    </row>
    <row r="772">
      <c r="B772" s="164"/>
      <c r="L772" s="165"/>
      <c r="M772" s="165"/>
      <c r="O772" s="164"/>
      <c r="P772" s="164"/>
      <c r="Q772" s="164"/>
    </row>
    <row r="773">
      <c r="B773" s="164"/>
      <c r="L773" s="165"/>
      <c r="M773" s="165"/>
      <c r="O773" s="164"/>
      <c r="P773" s="164"/>
      <c r="Q773" s="164"/>
    </row>
    <row r="774">
      <c r="B774" s="164"/>
      <c r="L774" s="165"/>
      <c r="M774" s="165"/>
      <c r="O774" s="164"/>
      <c r="P774" s="164"/>
      <c r="Q774" s="164"/>
    </row>
    <row r="775">
      <c r="B775" s="164"/>
      <c r="L775" s="165"/>
      <c r="M775" s="165"/>
      <c r="O775" s="164"/>
      <c r="P775" s="164"/>
      <c r="Q775" s="164"/>
    </row>
    <row r="776">
      <c r="B776" s="164"/>
      <c r="L776" s="165"/>
      <c r="M776" s="165"/>
      <c r="O776" s="164"/>
      <c r="P776" s="164"/>
      <c r="Q776" s="164"/>
    </row>
    <row r="777">
      <c r="B777" s="164"/>
      <c r="L777" s="165"/>
      <c r="M777" s="165"/>
      <c r="O777" s="164"/>
      <c r="P777" s="164"/>
      <c r="Q777" s="164"/>
    </row>
    <row r="778">
      <c r="B778" s="164"/>
      <c r="L778" s="165"/>
      <c r="M778" s="165"/>
      <c r="O778" s="164"/>
      <c r="P778" s="164"/>
      <c r="Q778" s="164"/>
    </row>
    <row r="779">
      <c r="B779" s="164"/>
      <c r="L779" s="165"/>
      <c r="M779" s="165"/>
      <c r="O779" s="164"/>
      <c r="P779" s="164"/>
      <c r="Q779" s="164"/>
    </row>
    <row r="780">
      <c r="B780" s="164"/>
      <c r="L780" s="165"/>
      <c r="M780" s="165"/>
      <c r="O780" s="164"/>
      <c r="P780" s="164"/>
      <c r="Q780" s="164"/>
    </row>
    <row r="781">
      <c r="B781" s="164"/>
      <c r="L781" s="165"/>
      <c r="M781" s="165"/>
      <c r="O781" s="164"/>
      <c r="P781" s="164"/>
      <c r="Q781" s="164"/>
    </row>
    <row r="782">
      <c r="B782" s="164"/>
      <c r="L782" s="165"/>
      <c r="M782" s="165"/>
      <c r="O782" s="164"/>
      <c r="P782" s="164"/>
      <c r="Q782" s="164"/>
    </row>
    <row r="783">
      <c r="B783" s="164"/>
      <c r="L783" s="165"/>
      <c r="M783" s="165"/>
      <c r="O783" s="164"/>
      <c r="P783" s="164"/>
      <c r="Q783" s="164"/>
    </row>
    <row r="784">
      <c r="B784" s="164"/>
      <c r="L784" s="165"/>
      <c r="M784" s="165"/>
      <c r="O784" s="164"/>
      <c r="P784" s="164"/>
      <c r="Q784" s="164"/>
    </row>
    <row r="785">
      <c r="B785" s="164"/>
      <c r="L785" s="165"/>
      <c r="M785" s="165"/>
      <c r="O785" s="164"/>
      <c r="P785" s="164"/>
      <c r="Q785" s="164"/>
    </row>
    <row r="786">
      <c r="B786" s="164"/>
      <c r="L786" s="165"/>
      <c r="M786" s="165"/>
      <c r="O786" s="164"/>
      <c r="P786" s="164"/>
      <c r="Q786" s="164"/>
    </row>
    <row r="787">
      <c r="B787" s="164"/>
      <c r="L787" s="165"/>
      <c r="M787" s="165"/>
      <c r="O787" s="164"/>
      <c r="P787" s="164"/>
      <c r="Q787" s="164"/>
    </row>
    <row r="788">
      <c r="B788" s="164"/>
      <c r="L788" s="165"/>
      <c r="M788" s="165"/>
      <c r="O788" s="164"/>
      <c r="P788" s="164"/>
      <c r="Q788" s="164"/>
    </row>
    <row r="789">
      <c r="B789" s="164"/>
      <c r="L789" s="165"/>
      <c r="M789" s="165"/>
      <c r="O789" s="164"/>
      <c r="P789" s="164"/>
      <c r="Q789" s="164"/>
    </row>
    <row r="790">
      <c r="B790" s="164"/>
      <c r="L790" s="165"/>
      <c r="M790" s="165"/>
      <c r="O790" s="164"/>
      <c r="P790" s="164"/>
      <c r="Q790" s="164"/>
    </row>
    <row r="791">
      <c r="B791" s="164"/>
      <c r="L791" s="165"/>
      <c r="M791" s="165"/>
      <c r="O791" s="164"/>
      <c r="P791" s="164"/>
      <c r="Q791" s="164"/>
    </row>
    <row r="792">
      <c r="B792" s="164"/>
      <c r="L792" s="165"/>
      <c r="M792" s="165"/>
      <c r="O792" s="164"/>
      <c r="P792" s="164"/>
      <c r="Q792" s="164"/>
    </row>
    <row r="793">
      <c r="B793" s="164"/>
      <c r="L793" s="165"/>
      <c r="M793" s="165"/>
      <c r="O793" s="164"/>
      <c r="P793" s="164"/>
      <c r="Q793" s="164"/>
    </row>
    <row r="794">
      <c r="B794" s="164"/>
      <c r="L794" s="165"/>
      <c r="M794" s="165"/>
      <c r="O794" s="164"/>
      <c r="P794" s="164"/>
      <c r="Q794" s="164"/>
    </row>
    <row r="795">
      <c r="B795" s="164"/>
      <c r="L795" s="165"/>
      <c r="M795" s="165"/>
      <c r="O795" s="164"/>
      <c r="P795" s="164"/>
      <c r="Q795" s="164"/>
    </row>
    <row r="796">
      <c r="B796" s="164"/>
      <c r="L796" s="165"/>
      <c r="M796" s="165"/>
      <c r="O796" s="164"/>
      <c r="P796" s="164"/>
      <c r="Q796" s="164"/>
    </row>
    <row r="797">
      <c r="B797" s="164"/>
      <c r="L797" s="165"/>
      <c r="M797" s="165"/>
      <c r="O797" s="164"/>
      <c r="P797" s="164"/>
      <c r="Q797" s="164"/>
    </row>
    <row r="798">
      <c r="B798" s="164"/>
      <c r="L798" s="165"/>
      <c r="M798" s="165"/>
      <c r="O798" s="164"/>
      <c r="P798" s="164"/>
      <c r="Q798" s="164"/>
    </row>
    <row r="799">
      <c r="B799" s="164"/>
      <c r="L799" s="165"/>
      <c r="M799" s="165"/>
      <c r="O799" s="164"/>
      <c r="P799" s="164"/>
      <c r="Q799" s="164"/>
    </row>
    <row r="800">
      <c r="B800" s="164"/>
      <c r="L800" s="165"/>
      <c r="M800" s="165"/>
      <c r="O800" s="164"/>
      <c r="P800" s="164"/>
      <c r="Q800" s="164"/>
    </row>
    <row r="801">
      <c r="B801" s="164"/>
      <c r="L801" s="165"/>
      <c r="M801" s="165"/>
      <c r="O801" s="164"/>
      <c r="P801" s="164"/>
      <c r="Q801" s="164"/>
    </row>
    <row r="802">
      <c r="B802" s="164"/>
      <c r="L802" s="165"/>
      <c r="M802" s="165"/>
      <c r="O802" s="164"/>
      <c r="P802" s="164"/>
      <c r="Q802" s="164"/>
    </row>
    <row r="803">
      <c r="B803" s="164"/>
      <c r="L803" s="165"/>
      <c r="M803" s="165"/>
      <c r="O803" s="164"/>
      <c r="P803" s="164"/>
      <c r="Q803" s="164"/>
    </row>
    <row r="804">
      <c r="B804" s="164"/>
      <c r="L804" s="165"/>
      <c r="M804" s="165"/>
      <c r="O804" s="164"/>
      <c r="P804" s="164"/>
      <c r="Q804" s="164"/>
    </row>
    <row r="805">
      <c r="B805" s="164"/>
      <c r="L805" s="165"/>
      <c r="M805" s="165"/>
      <c r="O805" s="164"/>
      <c r="P805" s="164"/>
      <c r="Q805" s="164"/>
    </row>
    <row r="806">
      <c r="B806" s="164"/>
      <c r="L806" s="165"/>
      <c r="M806" s="165"/>
      <c r="O806" s="164"/>
      <c r="P806" s="164"/>
      <c r="Q806" s="164"/>
    </row>
    <row r="807">
      <c r="B807" s="164"/>
      <c r="L807" s="165"/>
      <c r="M807" s="165"/>
      <c r="O807" s="164"/>
      <c r="P807" s="164"/>
      <c r="Q807" s="164"/>
    </row>
    <row r="808">
      <c r="B808" s="164"/>
      <c r="L808" s="165"/>
      <c r="M808" s="165"/>
      <c r="O808" s="164"/>
      <c r="P808" s="164"/>
      <c r="Q808" s="164"/>
    </row>
    <row r="809">
      <c r="B809" s="164"/>
      <c r="L809" s="165"/>
      <c r="M809" s="165"/>
      <c r="O809" s="164"/>
      <c r="P809" s="164"/>
      <c r="Q809" s="164"/>
    </row>
    <row r="810">
      <c r="B810" s="164"/>
      <c r="L810" s="165"/>
      <c r="M810" s="165"/>
      <c r="O810" s="164"/>
      <c r="P810" s="164"/>
      <c r="Q810" s="164"/>
    </row>
    <row r="811">
      <c r="B811" s="164"/>
      <c r="L811" s="165"/>
      <c r="M811" s="165"/>
      <c r="O811" s="164"/>
      <c r="P811" s="164"/>
      <c r="Q811" s="164"/>
    </row>
    <row r="812">
      <c r="B812" s="164"/>
      <c r="L812" s="165"/>
      <c r="M812" s="165"/>
      <c r="O812" s="164"/>
      <c r="P812" s="164"/>
      <c r="Q812" s="164"/>
    </row>
    <row r="813">
      <c r="B813" s="164"/>
      <c r="L813" s="165"/>
      <c r="M813" s="165"/>
      <c r="O813" s="164"/>
      <c r="P813" s="164"/>
      <c r="Q813" s="164"/>
    </row>
    <row r="814">
      <c r="B814" s="164"/>
      <c r="L814" s="165"/>
      <c r="M814" s="165"/>
      <c r="O814" s="164"/>
      <c r="P814" s="164"/>
      <c r="Q814" s="164"/>
    </row>
    <row r="815">
      <c r="B815" s="164"/>
      <c r="L815" s="165"/>
      <c r="M815" s="165"/>
      <c r="O815" s="164"/>
      <c r="P815" s="164"/>
      <c r="Q815" s="164"/>
    </row>
    <row r="816">
      <c r="B816" s="164"/>
      <c r="L816" s="165"/>
      <c r="M816" s="165"/>
      <c r="O816" s="164"/>
      <c r="P816" s="164"/>
      <c r="Q816" s="164"/>
    </row>
    <row r="817">
      <c r="B817" s="164"/>
      <c r="L817" s="165"/>
      <c r="M817" s="165"/>
      <c r="O817" s="164"/>
      <c r="P817" s="164"/>
      <c r="Q817" s="164"/>
    </row>
    <row r="818">
      <c r="B818" s="164"/>
      <c r="L818" s="165"/>
      <c r="M818" s="165"/>
      <c r="O818" s="164"/>
      <c r="P818" s="164"/>
      <c r="Q818" s="164"/>
    </row>
    <row r="819">
      <c r="B819" s="164"/>
      <c r="L819" s="165"/>
      <c r="M819" s="165"/>
      <c r="O819" s="164"/>
      <c r="P819" s="164"/>
      <c r="Q819" s="164"/>
    </row>
    <row r="820">
      <c r="B820" s="164"/>
      <c r="L820" s="165"/>
      <c r="M820" s="165"/>
      <c r="O820" s="164"/>
      <c r="P820" s="164"/>
      <c r="Q820" s="164"/>
    </row>
    <row r="821">
      <c r="B821" s="164"/>
      <c r="L821" s="165"/>
      <c r="M821" s="165"/>
      <c r="O821" s="164"/>
      <c r="P821" s="164"/>
      <c r="Q821" s="164"/>
    </row>
    <row r="822">
      <c r="B822" s="164"/>
      <c r="L822" s="165"/>
      <c r="M822" s="165"/>
      <c r="O822" s="164"/>
      <c r="P822" s="164"/>
      <c r="Q822" s="164"/>
    </row>
    <row r="823">
      <c r="B823" s="164"/>
      <c r="L823" s="165"/>
      <c r="M823" s="165"/>
      <c r="O823" s="164"/>
      <c r="P823" s="164"/>
      <c r="Q823" s="164"/>
    </row>
    <row r="824">
      <c r="B824" s="164"/>
      <c r="L824" s="165"/>
      <c r="M824" s="165"/>
      <c r="O824" s="164"/>
      <c r="P824" s="164"/>
      <c r="Q824" s="164"/>
    </row>
    <row r="825">
      <c r="B825" s="164"/>
      <c r="L825" s="165"/>
      <c r="M825" s="165"/>
      <c r="O825" s="164"/>
      <c r="P825" s="164"/>
      <c r="Q825" s="164"/>
    </row>
    <row r="826">
      <c r="B826" s="164"/>
      <c r="L826" s="165"/>
      <c r="M826" s="165"/>
      <c r="O826" s="164"/>
      <c r="P826" s="164"/>
      <c r="Q826" s="164"/>
    </row>
    <row r="827">
      <c r="B827" s="164"/>
      <c r="L827" s="165"/>
      <c r="M827" s="165"/>
      <c r="O827" s="164"/>
      <c r="P827" s="164"/>
      <c r="Q827" s="164"/>
    </row>
    <row r="828">
      <c r="B828" s="164"/>
      <c r="L828" s="165"/>
      <c r="M828" s="165"/>
      <c r="O828" s="164"/>
      <c r="P828" s="164"/>
      <c r="Q828" s="164"/>
    </row>
    <row r="829">
      <c r="B829" s="164"/>
      <c r="L829" s="165"/>
      <c r="M829" s="165"/>
      <c r="O829" s="164"/>
      <c r="P829" s="164"/>
      <c r="Q829" s="164"/>
    </row>
    <row r="830">
      <c r="B830" s="164"/>
      <c r="L830" s="165"/>
      <c r="M830" s="165"/>
      <c r="O830" s="164"/>
      <c r="P830" s="164"/>
      <c r="Q830" s="164"/>
    </row>
    <row r="831">
      <c r="B831" s="164"/>
      <c r="L831" s="165"/>
      <c r="M831" s="165"/>
      <c r="O831" s="164"/>
      <c r="P831" s="164"/>
      <c r="Q831" s="164"/>
    </row>
    <row r="832">
      <c r="B832" s="164"/>
      <c r="L832" s="165"/>
      <c r="M832" s="165"/>
      <c r="O832" s="164"/>
      <c r="P832" s="164"/>
      <c r="Q832" s="164"/>
    </row>
    <row r="833">
      <c r="B833" s="164"/>
      <c r="L833" s="165"/>
      <c r="M833" s="165"/>
      <c r="O833" s="164"/>
      <c r="P833" s="164"/>
      <c r="Q833" s="164"/>
    </row>
    <row r="834">
      <c r="B834" s="164"/>
      <c r="L834" s="165"/>
      <c r="M834" s="165"/>
      <c r="O834" s="164"/>
      <c r="P834" s="164"/>
      <c r="Q834" s="164"/>
    </row>
    <row r="835">
      <c r="B835" s="164"/>
      <c r="L835" s="165"/>
      <c r="M835" s="165"/>
      <c r="O835" s="164"/>
      <c r="P835" s="164"/>
      <c r="Q835" s="164"/>
    </row>
    <row r="836">
      <c r="B836" s="164"/>
      <c r="L836" s="165"/>
      <c r="M836" s="165"/>
      <c r="O836" s="164"/>
      <c r="P836" s="164"/>
      <c r="Q836" s="164"/>
    </row>
    <row r="837">
      <c r="B837" s="164"/>
      <c r="L837" s="165"/>
      <c r="M837" s="165"/>
      <c r="O837" s="164"/>
      <c r="P837" s="164"/>
      <c r="Q837" s="164"/>
    </row>
    <row r="838">
      <c r="B838" s="164"/>
      <c r="L838" s="165"/>
      <c r="M838" s="165"/>
      <c r="O838" s="164"/>
      <c r="P838" s="164"/>
      <c r="Q838" s="164"/>
    </row>
    <row r="839">
      <c r="B839" s="164"/>
      <c r="L839" s="165"/>
      <c r="M839" s="165"/>
      <c r="O839" s="164"/>
      <c r="P839" s="164"/>
      <c r="Q839" s="164"/>
    </row>
    <row r="840">
      <c r="B840" s="164"/>
      <c r="L840" s="165"/>
      <c r="M840" s="165"/>
      <c r="O840" s="164"/>
      <c r="P840" s="164"/>
      <c r="Q840" s="164"/>
    </row>
    <row r="841">
      <c r="B841" s="164"/>
      <c r="L841" s="165"/>
      <c r="M841" s="165"/>
      <c r="O841" s="164"/>
      <c r="P841" s="164"/>
      <c r="Q841" s="164"/>
    </row>
    <row r="842">
      <c r="B842" s="164"/>
      <c r="L842" s="165"/>
      <c r="M842" s="165"/>
      <c r="O842" s="164"/>
      <c r="P842" s="164"/>
      <c r="Q842" s="164"/>
    </row>
    <row r="843">
      <c r="B843" s="164"/>
      <c r="L843" s="165"/>
      <c r="M843" s="165"/>
      <c r="O843" s="164"/>
      <c r="P843" s="164"/>
      <c r="Q843" s="164"/>
    </row>
    <row r="844">
      <c r="B844" s="164"/>
      <c r="L844" s="165"/>
      <c r="M844" s="165"/>
      <c r="O844" s="164"/>
      <c r="P844" s="164"/>
      <c r="Q844" s="164"/>
    </row>
    <row r="845">
      <c r="B845" s="164"/>
      <c r="L845" s="165"/>
      <c r="M845" s="165"/>
      <c r="O845" s="164"/>
      <c r="P845" s="164"/>
      <c r="Q845" s="164"/>
    </row>
    <row r="846">
      <c r="B846" s="164"/>
      <c r="L846" s="165"/>
      <c r="M846" s="165"/>
      <c r="O846" s="164"/>
      <c r="P846" s="164"/>
      <c r="Q846" s="164"/>
    </row>
    <row r="847">
      <c r="B847" s="164"/>
      <c r="L847" s="165"/>
      <c r="M847" s="165"/>
      <c r="O847" s="164"/>
      <c r="P847" s="164"/>
      <c r="Q847" s="164"/>
    </row>
    <row r="848">
      <c r="B848" s="164"/>
      <c r="L848" s="165"/>
      <c r="M848" s="165"/>
      <c r="O848" s="164"/>
      <c r="P848" s="164"/>
      <c r="Q848" s="164"/>
    </row>
    <row r="849">
      <c r="B849" s="164"/>
      <c r="L849" s="165"/>
      <c r="M849" s="165"/>
      <c r="O849" s="164"/>
      <c r="P849" s="164"/>
      <c r="Q849" s="164"/>
    </row>
    <row r="850">
      <c r="B850" s="164"/>
      <c r="L850" s="165"/>
      <c r="M850" s="165"/>
      <c r="O850" s="164"/>
      <c r="P850" s="164"/>
      <c r="Q850" s="164"/>
    </row>
    <row r="851">
      <c r="B851" s="164"/>
      <c r="L851" s="165"/>
      <c r="M851" s="165"/>
      <c r="O851" s="164"/>
      <c r="P851" s="164"/>
      <c r="Q851" s="164"/>
    </row>
    <row r="852">
      <c r="B852" s="164"/>
      <c r="L852" s="165"/>
      <c r="M852" s="165"/>
      <c r="O852" s="164"/>
      <c r="P852" s="164"/>
      <c r="Q852" s="164"/>
    </row>
    <row r="853">
      <c r="B853" s="164"/>
      <c r="L853" s="165"/>
      <c r="M853" s="165"/>
      <c r="O853" s="164"/>
      <c r="P853" s="164"/>
      <c r="Q853" s="164"/>
    </row>
    <row r="854">
      <c r="B854" s="164"/>
      <c r="L854" s="165"/>
      <c r="M854" s="165"/>
      <c r="O854" s="164"/>
      <c r="P854" s="164"/>
      <c r="Q854" s="164"/>
    </row>
    <row r="855">
      <c r="B855" s="164"/>
      <c r="L855" s="165"/>
      <c r="M855" s="165"/>
      <c r="O855" s="164"/>
      <c r="P855" s="164"/>
      <c r="Q855" s="164"/>
    </row>
    <row r="856">
      <c r="B856" s="164"/>
      <c r="L856" s="165"/>
      <c r="M856" s="165"/>
      <c r="O856" s="164"/>
      <c r="P856" s="164"/>
      <c r="Q856" s="164"/>
    </row>
    <row r="857">
      <c r="B857" s="164"/>
      <c r="L857" s="165"/>
      <c r="M857" s="165"/>
      <c r="O857" s="164"/>
      <c r="P857" s="164"/>
      <c r="Q857" s="164"/>
    </row>
    <row r="858">
      <c r="B858" s="164"/>
      <c r="L858" s="165"/>
      <c r="M858" s="165"/>
      <c r="O858" s="164"/>
      <c r="P858" s="164"/>
      <c r="Q858" s="164"/>
    </row>
    <row r="859">
      <c r="B859" s="164"/>
      <c r="L859" s="165"/>
      <c r="M859" s="165"/>
      <c r="O859" s="164"/>
      <c r="P859" s="164"/>
      <c r="Q859" s="164"/>
    </row>
    <row r="860">
      <c r="B860" s="164"/>
      <c r="L860" s="165"/>
      <c r="M860" s="165"/>
      <c r="O860" s="164"/>
      <c r="P860" s="164"/>
      <c r="Q860" s="164"/>
    </row>
    <row r="861">
      <c r="B861" s="164"/>
      <c r="L861" s="165"/>
      <c r="M861" s="165"/>
      <c r="O861" s="164"/>
      <c r="P861" s="164"/>
      <c r="Q861" s="164"/>
    </row>
    <row r="862">
      <c r="B862" s="164"/>
      <c r="L862" s="165"/>
      <c r="M862" s="165"/>
      <c r="O862" s="164"/>
      <c r="P862" s="164"/>
      <c r="Q862" s="164"/>
    </row>
    <row r="863">
      <c r="B863" s="164"/>
      <c r="L863" s="165"/>
      <c r="M863" s="165"/>
      <c r="O863" s="164"/>
      <c r="P863" s="164"/>
      <c r="Q863" s="164"/>
    </row>
    <row r="864">
      <c r="B864" s="164"/>
      <c r="L864" s="165"/>
      <c r="M864" s="165"/>
      <c r="O864" s="164"/>
      <c r="P864" s="164"/>
      <c r="Q864" s="164"/>
    </row>
    <row r="865">
      <c r="B865" s="164"/>
      <c r="L865" s="165"/>
      <c r="M865" s="165"/>
      <c r="O865" s="164"/>
      <c r="P865" s="164"/>
      <c r="Q865" s="164"/>
    </row>
    <row r="866">
      <c r="B866" s="164"/>
      <c r="L866" s="165"/>
      <c r="M866" s="165"/>
      <c r="O866" s="164"/>
      <c r="P866" s="164"/>
      <c r="Q866" s="164"/>
    </row>
    <row r="867">
      <c r="B867" s="164"/>
      <c r="L867" s="165"/>
      <c r="M867" s="165"/>
      <c r="O867" s="164"/>
      <c r="P867" s="164"/>
      <c r="Q867" s="164"/>
    </row>
    <row r="868">
      <c r="B868" s="164"/>
      <c r="L868" s="165"/>
      <c r="M868" s="165"/>
      <c r="O868" s="164"/>
      <c r="P868" s="164"/>
      <c r="Q868" s="164"/>
    </row>
    <row r="869">
      <c r="B869" s="164"/>
      <c r="L869" s="165"/>
      <c r="M869" s="165"/>
      <c r="O869" s="164"/>
      <c r="P869" s="164"/>
      <c r="Q869" s="164"/>
    </row>
    <row r="870">
      <c r="B870" s="164"/>
      <c r="L870" s="165"/>
      <c r="M870" s="165"/>
      <c r="O870" s="164"/>
      <c r="P870" s="164"/>
      <c r="Q870" s="164"/>
    </row>
    <row r="871">
      <c r="B871" s="164"/>
      <c r="L871" s="165"/>
      <c r="M871" s="165"/>
      <c r="O871" s="164"/>
      <c r="P871" s="164"/>
      <c r="Q871" s="164"/>
    </row>
    <row r="872">
      <c r="B872" s="164"/>
      <c r="L872" s="165"/>
      <c r="M872" s="165"/>
      <c r="O872" s="164"/>
      <c r="P872" s="164"/>
      <c r="Q872" s="164"/>
    </row>
    <row r="873">
      <c r="B873" s="164"/>
      <c r="L873" s="165"/>
      <c r="M873" s="165"/>
      <c r="O873" s="164"/>
      <c r="P873" s="164"/>
      <c r="Q873" s="164"/>
    </row>
    <row r="874">
      <c r="B874" s="164"/>
      <c r="L874" s="165"/>
      <c r="M874" s="165"/>
      <c r="O874" s="164"/>
      <c r="P874" s="164"/>
      <c r="Q874" s="164"/>
    </row>
    <row r="875">
      <c r="B875" s="164"/>
      <c r="L875" s="165"/>
      <c r="M875" s="165"/>
      <c r="O875" s="164"/>
      <c r="P875" s="164"/>
      <c r="Q875" s="164"/>
    </row>
    <row r="876">
      <c r="B876" s="164"/>
      <c r="L876" s="165"/>
      <c r="M876" s="165"/>
      <c r="O876" s="164"/>
      <c r="P876" s="164"/>
      <c r="Q876" s="164"/>
    </row>
    <row r="877">
      <c r="B877" s="164"/>
      <c r="L877" s="165"/>
      <c r="M877" s="165"/>
      <c r="O877" s="164"/>
      <c r="P877" s="164"/>
      <c r="Q877" s="164"/>
    </row>
    <row r="878">
      <c r="B878" s="164"/>
      <c r="L878" s="165"/>
      <c r="M878" s="165"/>
      <c r="O878" s="164"/>
      <c r="P878" s="164"/>
      <c r="Q878" s="164"/>
    </row>
    <row r="879">
      <c r="B879" s="164"/>
      <c r="L879" s="165"/>
      <c r="M879" s="165"/>
      <c r="O879" s="164"/>
      <c r="P879" s="164"/>
      <c r="Q879" s="164"/>
    </row>
    <row r="880">
      <c r="B880" s="164"/>
      <c r="L880" s="165"/>
      <c r="M880" s="165"/>
      <c r="O880" s="164"/>
      <c r="P880" s="164"/>
      <c r="Q880" s="164"/>
    </row>
    <row r="881">
      <c r="B881" s="164"/>
      <c r="L881" s="165"/>
      <c r="M881" s="165"/>
      <c r="O881" s="164"/>
      <c r="P881" s="164"/>
      <c r="Q881" s="164"/>
    </row>
    <row r="882">
      <c r="B882" s="164"/>
      <c r="L882" s="165"/>
      <c r="M882" s="165"/>
      <c r="O882" s="164"/>
      <c r="P882" s="164"/>
      <c r="Q882" s="164"/>
    </row>
    <row r="883">
      <c r="B883" s="164"/>
      <c r="L883" s="165"/>
      <c r="M883" s="165"/>
      <c r="O883" s="164"/>
      <c r="P883" s="164"/>
      <c r="Q883" s="164"/>
    </row>
    <row r="884">
      <c r="B884" s="164"/>
      <c r="L884" s="165"/>
      <c r="M884" s="165"/>
      <c r="O884" s="164"/>
      <c r="P884" s="164"/>
      <c r="Q884" s="164"/>
    </row>
    <row r="885">
      <c r="B885" s="164"/>
      <c r="L885" s="165"/>
      <c r="M885" s="165"/>
      <c r="O885" s="164"/>
      <c r="P885" s="164"/>
      <c r="Q885" s="164"/>
    </row>
    <row r="886">
      <c r="B886" s="164"/>
      <c r="L886" s="165"/>
      <c r="M886" s="165"/>
      <c r="O886" s="164"/>
      <c r="P886" s="164"/>
      <c r="Q886" s="164"/>
    </row>
    <row r="887">
      <c r="B887" s="164"/>
      <c r="L887" s="165"/>
      <c r="M887" s="165"/>
      <c r="O887" s="164"/>
      <c r="P887" s="164"/>
      <c r="Q887" s="164"/>
    </row>
    <row r="888">
      <c r="B888" s="164"/>
      <c r="L888" s="165"/>
      <c r="M888" s="165"/>
      <c r="O888" s="164"/>
      <c r="P888" s="164"/>
      <c r="Q888" s="164"/>
    </row>
    <row r="889">
      <c r="B889" s="164"/>
      <c r="L889" s="165"/>
      <c r="M889" s="165"/>
      <c r="O889" s="164"/>
      <c r="P889" s="164"/>
      <c r="Q889" s="164"/>
    </row>
    <row r="890">
      <c r="B890" s="164"/>
      <c r="L890" s="165"/>
      <c r="M890" s="165"/>
      <c r="O890" s="164"/>
      <c r="P890" s="164"/>
      <c r="Q890" s="164"/>
    </row>
    <row r="891">
      <c r="B891" s="164"/>
      <c r="L891" s="165"/>
      <c r="M891" s="165"/>
      <c r="O891" s="164"/>
      <c r="P891" s="164"/>
      <c r="Q891" s="164"/>
    </row>
    <row r="892">
      <c r="B892" s="164"/>
      <c r="L892" s="165"/>
      <c r="M892" s="165"/>
      <c r="O892" s="164"/>
      <c r="P892" s="164"/>
      <c r="Q892" s="164"/>
    </row>
    <row r="893">
      <c r="B893" s="164"/>
      <c r="L893" s="165"/>
      <c r="M893" s="165"/>
      <c r="O893" s="164"/>
      <c r="P893" s="164"/>
      <c r="Q893" s="164"/>
    </row>
    <row r="894">
      <c r="B894" s="164"/>
      <c r="L894" s="165"/>
      <c r="M894" s="165"/>
      <c r="O894" s="164"/>
      <c r="P894" s="164"/>
      <c r="Q894" s="164"/>
    </row>
    <row r="895">
      <c r="B895" s="164"/>
      <c r="L895" s="165"/>
      <c r="M895" s="165"/>
      <c r="O895" s="164"/>
      <c r="P895" s="164"/>
      <c r="Q895" s="164"/>
    </row>
    <row r="896">
      <c r="B896" s="164"/>
      <c r="L896" s="165"/>
      <c r="M896" s="165"/>
      <c r="O896" s="164"/>
      <c r="P896" s="164"/>
      <c r="Q896" s="164"/>
    </row>
    <row r="897">
      <c r="B897" s="164"/>
      <c r="L897" s="165"/>
      <c r="M897" s="165"/>
      <c r="O897" s="164"/>
      <c r="P897" s="164"/>
      <c r="Q897" s="164"/>
    </row>
    <row r="898">
      <c r="B898" s="164"/>
      <c r="L898" s="165"/>
      <c r="M898" s="165"/>
      <c r="O898" s="164"/>
      <c r="P898" s="164"/>
      <c r="Q898" s="164"/>
    </row>
    <row r="899">
      <c r="B899" s="164"/>
      <c r="L899" s="165"/>
      <c r="M899" s="165"/>
      <c r="O899" s="164"/>
      <c r="P899" s="164"/>
      <c r="Q899" s="164"/>
    </row>
    <row r="900">
      <c r="B900" s="164"/>
      <c r="L900" s="165"/>
      <c r="M900" s="165"/>
      <c r="O900" s="164"/>
      <c r="P900" s="164"/>
      <c r="Q900" s="164"/>
    </row>
    <row r="901">
      <c r="B901" s="164"/>
      <c r="L901" s="165"/>
      <c r="M901" s="165"/>
      <c r="O901" s="164"/>
      <c r="P901" s="164"/>
      <c r="Q901" s="164"/>
    </row>
    <row r="902">
      <c r="B902" s="164"/>
      <c r="L902" s="165"/>
      <c r="M902" s="165"/>
      <c r="O902" s="164"/>
      <c r="P902" s="164"/>
      <c r="Q902" s="164"/>
    </row>
    <row r="903">
      <c r="B903" s="164"/>
      <c r="L903" s="165"/>
      <c r="M903" s="165"/>
      <c r="O903" s="164"/>
      <c r="P903" s="164"/>
      <c r="Q903" s="164"/>
    </row>
    <row r="904">
      <c r="B904" s="164"/>
      <c r="L904" s="165"/>
      <c r="M904" s="165"/>
      <c r="O904" s="164"/>
      <c r="P904" s="164"/>
      <c r="Q904" s="164"/>
    </row>
    <row r="905">
      <c r="B905" s="164"/>
      <c r="L905" s="165"/>
      <c r="M905" s="165"/>
      <c r="O905" s="164"/>
      <c r="P905" s="164"/>
      <c r="Q905" s="164"/>
    </row>
    <row r="906">
      <c r="B906" s="164"/>
      <c r="L906" s="165"/>
      <c r="M906" s="165"/>
      <c r="O906" s="164"/>
      <c r="P906" s="164"/>
      <c r="Q906" s="164"/>
    </row>
    <row r="907">
      <c r="B907" s="164"/>
      <c r="L907" s="165"/>
      <c r="M907" s="165"/>
      <c r="O907" s="164"/>
      <c r="P907" s="164"/>
      <c r="Q907" s="164"/>
    </row>
    <row r="908">
      <c r="B908" s="164"/>
      <c r="L908" s="165"/>
      <c r="M908" s="165"/>
      <c r="O908" s="164"/>
      <c r="P908" s="164"/>
      <c r="Q908" s="164"/>
    </row>
    <row r="909">
      <c r="B909" s="164"/>
      <c r="L909" s="165"/>
      <c r="M909" s="165"/>
      <c r="O909" s="164"/>
      <c r="P909" s="164"/>
      <c r="Q909" s="164"/>
    </row>
    <row r="910">
      <c r="B910" s="164"/>
      <c r="L910" s="165"/>
      <c r="M910" s="165"/>
      <c r="O910" s="164"/>
      <c r="P910" s="164"/>
      <c r="Q910" s="164"/>
    </row>
    <row r="911">
      <c r="B911" s="164"/>
      <c r="L911" s="165"/>
      <c r="M911" s="165"/>
      <c r="O911" s="164"/>
      <c r="P911" s="164"/>
      <c r="Q911" s="164"/>
    </row>
    <row r="912">
      <c r="B912" s="164"/>
      <c r="L912" s="165"/>
      <c r="M912" s="165"/>
      <c r="O912" s="164"/>
      <c r="P912" s="164"/>
      <c r="Q912" s="164"/>
    </row>
    <row r="913">
      <c r="B913" s="164"/>
      <c r="L913" s="165"/>
      <c r="M913" s="165"/>
      <c r="O913" s="164"/>
      <c r="P913" s="164"/>
      <c r="Q913" s="164"/>
    </row>
    <row r="914">
      <c r="B914" s="164"/>
      <c r="L914" s="165"/>
      <c r="M914" s="165"/>
      <c r="O914" s="164"/>
      <c r="P914" s="164"/>
      <c r="Q914" s="164"/>
    </row>
    <row r="915">
      <c r="B915" s="164"/>
      <c r="L915" s="165"/>
      <c r="M915" s="165"/>
      <c r="O915" s="164"/>
      <c r="P915" s="164"/>
      <c r="Q915" s="164"/>
    </row>
    <row r="916">
      <c r="B916" s="164"/>
      <c r="L916" s="165"/>
      <c r="M916" s="165"/>
      <c r="O916" s="164"/>
      <c r="P916" s="164"/>
      <c r="Q916" s="164"/>
    </row>
    <row r="917">
      <c r="B917" s="164"/>
      <c r="L917" s="165"/>
      <c r="M917" s="165"/>
      <c r="O917" s="164"/>
      <c r="P917" s="164"/>
      <c r="Q917" s="164"/>
    </row>
    <row r="918">
      <c r="B918" s="164"/>
      <c r="L918" s="165"/>
      <c r="M918" s="165"/>
      <c r="O918" s="164"/>
      <c r="P918" s="164"/>
      <c r="Q918" s="164"/>
    </row>
    <row r="919">
      <c r="B919" s="164"/>
      <c r="L919" s="165"/>
      <c r="M919" s="165"/>
      <c r="O919" s="164"/>
      <c r="P919" s="164"/>
      <c r="Q919" s="164"/>
    </row>
    <row r="920">
      <c r="B920" s="164"/>
      <c r="L920" s="165"/>
      <c r="M920" s="165"/>
      <c r="O920" s="164"/>
      <c r="P920" s="164"/>
      <c r="Q920" s="164"/>
    </row>
    <row r="921">
      <c r="B921" s="164"/>
      <c r="L921" s="165"/>
      <c r="M921" s="165"/>
      <c r="O921" s="164"/>
      <c r="P921" s="164"/>
      <c r="Q921" s="164"/>
    </row>
    <row r="922">
      <c r="B922" s="164"/>
      <c r="L922" s="165"/>
      <c r="M922" s="165"/>
      <c r="O922" s="164"/>
      <c r="P922" s="164"/>
      <c r="Q922" s="164"/>
    </row>
    <row r="923">
      <c r="B923" s="164"/>
      <c r="L923" s="165"/>
      <c r="M923" s="165"/>
      <c r="O923" s="164"/>
      <c r="P923" s="164"/>
      <c r="Q923" s="164"/>
    </row>
    <row r="924">
      <c r="B924" s="164"/>
      <c r="L924" s="165"/>
      <c r="M924" s="165"/>
      <c r="O924" s="164"/>
      <c r="P924" s="164"/>
      <c r="Q924" s="164"/>
    </row>
    <row r="925">
      <c r="B925" s="164"/>
      <c r="L925" s="165"/>
      <c r="M925" s="165"/>
      <c r="O925" s="164"/>
      <c r="P925" s="164"/>
      <c r="Q925" s="164"/>
    </row>
    <row r="926">
      <c r="B926" s="164"/>
      <c r="L926" s="165"/>
      <c r="M926" s="165"/>
      <c r="O926" s="164"/>
      <c r="P926" s="164"/>
      <c r="Q926" s="164"/>
    </row>
    <row r="927">
      <c r="B927" s="164"/>
      <c r="L927" s="165"/>
      <c r="M927" s="165"/>
      <c r="O927" s="164"/>
      <c r="P927" s="164"/>
      <c r="Q927" s="164"/>
    </row>
    <row r="928">
      <c r="B928" s="164"/>
      <c r="L928" s="165"/>
      <c r="M928" s="165"/>
      <c r="O928" s="164"/>
      <c r="P928" s="164"/>
      <c r="Q928" s="164"/>
    </row>
    <row r="929">
      <c r="B929" s="164"/>
      <c r="L929" s="165"/>
      <c r="M929" s="165"/>
      <c r="O929" s="164"/>
      <c r="P929" s="164"/>
      <c r="Q929" s="164"/>
    </row>
    <row r="930">
      <c r="B930" s="164"/>
      <c r="L930" s="165"/>
      <c r="M930" s="165"/>
      <c r="O930" s="164"/>
      <c r="P930" s="164"/>
      <c r="Q930" s="164"/>
    </row>
    <row r="931">
      <c r="B931" s="164"/>
      <c r="L931" s="165"/>
      <c r="M931" s="165"/>
      <c r="O931" s="164"/>
      <c r="P931" s="164"/>
      <c r="Q931" s="164"/>
    </row>
    <row r="932">
      <c r="B932" s="164"/>
      <c r="L932" s="165"/>
      <c r="M932" s="165"/>
      <c r="O932" s="164"/>
      <c r="P932" s="164"/>
      <c r="Q932" s="164"/>
    </row>
    <row r="933">
      <c r="B933" s="164"/>
      <c r="L933" s="165"/>
      <c r="M933" s="165"/>
      <c r="O933" s="164"/>
      <c r="P933" s="164"/>
      <c r="Q933" s="164"/>
    </row>
    <row r="934">
      <c r="B934" s="164"/>
      <c r="L934" s="165"/>
      <c r="M934" s="165"/>
      <c r="O934" s="164"/>
      <c r="P934" s="164"/>
      <c r="Q934" s="164"/>
    </row>
    <row r="935">
      <c r="B935" s="164"/>
      <c r="L935" s="165"/>
      <c r="M935" s="165"/>
      <c r="O935" s="164"/>
      <c r="P935" s="164"/>
      <c r="Q935" s="164"/>
    </row>
    <row r="936">
      <c r="B936" s="164"/>
      <c r="L936" s="165"/>
      <c r="M936" s="165"/>
      <c r="O936" s="164"/>
      <c r="P936" s="164"/>
      <c r="Q936" s="164"/>
    </row>
    <row r="937">
      <c r="B937" s="164"/>
      <c r="L937" s="165"/>
      <c r="M937" s="165"/>
      <c r="O937" s="164"/>
      <c r="P937" s="164"/>
      <c r="Q937" s="164"/>
    </row>
    <row r="938">
      <c r="B938" s="164"/>
      <c r="L938" s="165"/>
      <c r="M938" s="165"/>
      <c r="O938" s="164"/>
      <c r="P938" s="164"/>
      <c r="Q938" s="164"/>
    </row>
    <row r="939">
      <c r="B939" s="164"/>
      <c r="L939" s="165"/>
      <c r="M939" s="165"/>
      <c r="O939" s="164"/>
      <c r="P939" s="164"/>
      <c r="Q939" s="164"/>
    </row>
    <row r="940">
      <c r="B940" s="164"/>
      <c r="L940" s="165"/>
      <c r="M940" s="165"/>
      <c r="O940" s="164"/>
      <c r="P940" s="164"/>
      <c r="Q940" s="164"/>
    </row>
    <row r="941">
      <c r="B941" s="164"/>
      <c r="L941" s="165"/>
      <c r="M941" s="165"/>
      <c r="O941" s="164"/>
      <c r="P941" s="164"/>
      <c r="Q941" s="164"/>
    </row>
    <row r="942">
      <c r="B942" s="164"/>
      <c r="L942" s="165"/>
      <c r="M942" s="165"/>
      <c r="O942" s="164"/>
      <c r="P942" s="164"/>
      <c r="Q942" s="164"/>
    </row>
    <row r="943">
      <c r="B943" s="164"/>
      <c r="L943" s="165"/>
      <c r="M943" s="165"/>
      <c r="O943" s="164"/>
      <c r="P943" s="164"/>
      <c r="Q943" s="164"/>
    </row>
    <row r="944">
      <c r="B944" s="164"/>
      <c r="L944" s="165"/>
      <c r="M944" s="165"/>
      <c r="O944" s="164"/>
      <c r="P944" s="164"/>
      <c r="Q944" s="164"/>
    </row>
    <row r="945">
      <c r="B945" s="164"/>
      <c r="L945" s="165"/>
      <c r="M945" s="165"/>
      <c r="O945" s="164"/>
      <c r="P945" s="164"/>
      <c r="Q945" s="164"/>
    </row>
    <row r="946">
      <c r="B946" s="164"/>
      <c r="L946" s="165"/>
      <c r="M946" s="165"/>
      <c r="O946" s="164"/>
      <c r="P946" s="164"/>
      <c r="Q946" s="164"/>
    </row>
    <row r="947">
      <c r="B947" s="164"/>
      <c r="L947" s="165"/>
      <c r="M947" s="165"/>
      <c r="O947" s="164"/>
      <c r="P947" s="164"/>
      <c r="Q947" s="164"/>
    </row>
    <row r="948">
      <c r="B948" s="164"/>
      <c r="L948" s="165"/>
      <c r="M948" s="165"/>
      <c r="O948" s="164"/>
      <c r="P948" s="164"/>
      <c r="Q948" s="164"/>
    </row>
    <row r="949">
      <c r="B949" s="164"/>
      <c r="L949" s="165"/>
      <c r="M949" s="165"/>
      <c r="O949" s="164"/>
      <c r="P949" s="164"/>
      <c r="Q949" s="164"/>
    </row>
    <row r="950">
      <c r="B950" s="164"/>
      <c r="L950" s="165"/>
      <c r="M950" s="165"/>
      <c r="O950" s="164"/>
      <c r="P950" s="164"/>
      <c r="Q950" s="164"/>
    </row>
    <row r="951">
      <c r="B951" s="164"/>
      <c r="L951" s="165"/>
      <c r="M951" s="165"/>
      <c r="O951" s="164"/>
      <c r="P951" s="164"/>
      <c r="Q951" s="164"/>
    </row>
    <row r="952">
      <c r="B952" s="164"/>
      <c r="L952" s="165"/>
      <c r="M952" s="165"/>
      <c r="O952" s="164"/>
      <c r="P952" s="164"/>
      <c r="Q952" s="164"/>
    </row>
    <row r="953">
      <c r="B953" s="164"/>
      <c r="L953" s="165"/>
      <c r="M953" s="165"/>
      <c r="O953" s="164"/>
      <c r="P953" s="164"/>
      <c r="Q953" s="164"/>
    </row>
    <row r="954">
      <c r="B954" s="164"/>
      <c r="L954" s="165"/>
      <c r="M954" s="165"/>
      <c r="O954" s="164"/>
      <c r="P954" s="164"/>
      <c r="Q954" s="164"/>
    </row>
    <row r="955">
      <c r="B955" s="164"/>
      <c r="L955" s="165"/>
      <c r="M955" s="165"/>
      <c r="O955" s="164"/>
      <c r="P955" s="164"/>
      <c r="Q955" s="164"/>
    </row>
    <row r="956">
      <c r="B956" s="164"/>
      <c r="L956" s="165"/>
      <c r="M956" s="165"/>
      <c r="O956" s="164"/>
      <c r="P956" s="164"/>
      <c r="Q956" s="164"/>
    </row>
    <row r="957">
      <c r="B957" s="164"/>
      <c r="L957" s="165"/>
      <c r="M957" s="165"/>
      <c r="O957" s="164"/>
      <c r="P957" s="164"/>
      <c r="Q957" s="164"/>
    </row>
    <row r="958">
      <c r="B958" s="164"/>
      <c r="L958" s="165"/>
      <c r="M958" s="165"/>
      <c r="O958" s="164"/>
      <c r="P958" s="164"/>
      <c r="Q958" s="164"/>
    </row>
    <row r="959">
      <c r="B959" s="164"/>
      <c r="L959" s="165"/>
      <c r="M959" s="165"/>
      <c r="O959" s="164"/>
      <c r="P959" s="164"/>
      <c r="Q959" s="164"/>
    </row>
    <row r="960">
      <c r="B960" s="164"/>
      <c r="L960" s="165"/>
      <c r="M960" s="165"/>
      <c r="O960" s="164"/>
      <c r="P960" s="164"/>
      <c r="Q960" s="164"/>
    </row>
    <row r="961">
      <c r="B961" s="164"/>
      <c r="L961" s="165"/>
      <c r="M961" s="165"/>
      <c r="O961" s="164"/>
      <c r="P961" s="164"/>
      <c r="Q961" s="164"/>
    </row>
    <row r="962">
      <c r="B962" s="164"/>
      <c r="L962" s="165"/>
      <c r="M962" s="165"/>
      <c r="O962" s="164"/>
      <c r="P962" s="164"/>
      <c r="Q962" s="164"/>
    </row>
    <row r="963">
      <c r="B963" s="164"/>
      <c r="L963" s="165"/>
      <c r="M963" s="165"/>
      <c r="O963" s="164"/>
      <c r="P963" s="164"/>
      <c r="Q963" s="164"/>
    </row>
    <row r="964">
      <c r="B964" s="164"/>
      <c r="L964" s="165"/>
      <c r="M964" s="165"/>
      <c r="O964" s="164"/>
      <c r="P964" s="164"/>
      <c r="Q964" s="164"/>
    </row>
    <row r="965">
      <c r="B965" s="164"/>
      <c r="L965" s="165"/>
      <c r="M965" s="165"/>
      <c r="O965" s="164"/>
      <c r="P965" s="164"/>
      <c r="Q965" s="164"/>
    </row>
    <row r="966">
      <c r="B966" s="164"/>
      <c r="L966" s="165"/>
      <c r="M966" s="165"/>
      <c r="O966" s="164"/>
      <c r="P966" s="164"/>
      <c r="Q966" s="164"/>
    </row>
    <row r="967">
      <c r="B967" s="164"/>
      <c r="L967" s="165"/>
      <c r="M967" s="165"/>
      <c r="O967" s="164"/>
      <c r="P967" s="164"/>
      <c r="Q967" s="164"/>
    </row>
    <row r="968">
      <c r="B968" s="164"/>
      <c r="L968" s="165"/>
      <c r="M968" s="165"/>
      <c r="O968" s="164"/>
      <c r="P968" s="164"/>
      <c r="Q968" s="164"/>
    </row>
    <row r="969">
      <c r="B969" s="164"/>
      <c r="L969" s="165"/>
      <c r="M969" s="165"/>
      <c r="O969" s="164"/>
      <c r="P969" s="164"/>
      <c r="Q969" s="164"/>
    </row>
    <row r="970">
      <c r="B970" s="164"/>
      <c r="L970" s="165"/>
      <c r="M970" s="165"/>
      <c r="O970" s="164"/>
      <c r="P970" s="164"/>
      <c r="Q970" s="164"/>
    </row>
    <row r="971">
      <c r="B971" s="164"/>
      <c r="L971" s="165"/>
      <c r="M971" s="165"/>
      <c r="O971" s="164"/>
      <c r="P971" s="164"/>
      <c r="Q971" s="164"/>
    </row>
    <row r="972">
      <c r="B972" s="164"/>
      <c r="L972" s="165"/>
      <c r="M972" s="165"/>
      <c r="O972" s="164"/>
      <c r="P972" s="164"/>
      <c r="Q972" s="164"/>
    </row>
    <row r="973">
      <c r="B973" s="164"/>
      <c r="L973" s="165"/>
      <c r="M973" s="165"/>
      <c r="O973" s="164"/>
      <c r="P973" s="164"/>
      <c r="Q973" s="164"/>
    </row>
    <row r="974">
      <c r="B974" s="164"/>
      <c r="L974" s="165"/>
      <c r="M974" s="165"/>
      <c r="O974" s="164"/>
      <c r="P974" s="164"/>
      <c r="Q974" s="164"/>
    </row>
    <row r="975">
      <c r="B975" s="164"/>
      <c r="L975" s="165"/>
      <c r="M975" s="165"/>
      <c r="O975" s="164"/>
      <c r="P975" s="164"/>
      <c r="Q975" s="164"/>
    </row>
    <row r="976">
      <c r="B976" s="164"/>
      <c r="L976" s="165"/>
      <c r="M976" s="165"/>
      <c r="O976" s="164"/>
      <c r="P976" s="164"/>
      <c r="Q976" s="164"/>
    </row>
    <row r="977">
      <c r="B977" s="164"/>
      <c r="L977" s="165"/>
      <c r="M977" s="165"/>
      <c r="O977" s="164"/>
      <c r="P977" s="164"/>
      <c r="Q977" s="164"/>
    </row>
    <row r="978">
      <c r="B978" s="164"/>
      <c r="L978" s="165"/>
      <c r="M978" s="165"/>
      <c r="O978" s="164"/>
      <c r="P978" s="164"/>
      <c r="Q978" s="164"/>
    </row>
    <row r="979">
      <c r="B979" s="164"/>
      <c r="L979" s="165"/>
      <c r="M979" s="165"/>
      <c r="O979" s="164"/>
      <c r="P979" s="164"/>
      <c r="Q979" s="164"/>
    </row>
    <row r="980">
      <c r="B980" s="164"/>
      <c r="L980" s="165"/>
      <c r="M980" s="165"/>
      <c r="O980" s="164"/>
      <c r="P980" s="164"/>
      <c r="Q980" s="164"/>
    </row>
    <row r="981">
      <c r="B981" s="164"/>
      <c r="L981" s="165"/>
      <c r="M981" s="165"/>
      <c r="O981" s="164"/>
      <c r="P981" s="164"/>
      <c r="Q981" s="164"/>
    </row>
    <row r="982">
      <c r="B982" s="164"/>
      <c r="L982" s="165"/>
      <c r="M982" s="165"/>
      <c r="O982" s="164"/>
      <c r="P982" s="164"/>
      <c r="Q982" s="164"/>
    </row>
    <row r="983">
      <c r="B983" s="164"/>
      <c r="L983" s="165"/>
      <c r="M983" s="165"/>
      <c r="O983" s="164"/>
      <c r="P983" s="164"/>
      <c r="Q983" s="164"/>
    </row>
    <row r="984">
      <c r="B984" s="164"/>
      <c r="L984" s="165"/>
      <c r="M984" s="165"/>
      <c r="O984" s="164"/>
      <c r="P984" s="164"/>
      <c r="Q984" s="164"/>
    </row>
    <row r="985">
      <c r="B985" s="164"/>
      <c r="L985" s="165"/>
      <c r="M985" s="165"/>
      <c r="O985" s="164"/>
      <c r="P985" s="164"/>
      <c r="Q985" s="164"/>
    </row>
    <row r="986">
      <c r="B986" s="164"/>
      <c r="L986" s="165"/>
      <c r="M986" s="165"/>
      <c r="O986" s="164"/>
      <c r="P986" s="164"/>
      <c r="Q986" s="164"/>
    </row>
    <row r="987">
      <c r="B987" s="164"/>
      <c r="L987" s="165"/>
      <c r="M987" s="165"/>
      <c r="O987" s="164"/>
      <c r="P987" s="164"/>
      <c r="Q987" s="164"/>
    </row>
    <row r="988">
      <c r="B988" s="164"/>
      <c r="L988" s="165"/>
      <c r="M988" s="165"/>
      <c r="O988" s="164"/>
      <c r="P988" s="164"/>
      <c r="Q988" s="164"/>
    </row>
    <row r="989">
      <c r="B989" s="164"/>
      <c r="L989" s="165"/>
      <c r="M989" s="165"/>
      <c r="O989" s="164"/>
      <c r="P989" s="164"/>
      <c r="Q989" s="164"/>
    </row>
    <row r="990">
      <c r="B990" s="164"/>
      <c r="L990" s="165"/>
      <c r="M990" s="165"/>
      <c r="O990" s="164"/>
      <c r="P990" s="164"/>
      <c r="Q990" s="164"/>
    </row>
    <row r="991">
      <c r="B991" s="164"/>
      <c r="L991" s="165"/>
      <c r="M991" s="165"/>
      <c r="O991" s="164"/>
      <c r="P991" s="164"/>
      <c r="Q991" s="164"/>
    </row>
    <row r="992">
      <c r="B992" s="164"/>
      <c r="L992" s="165"/>
      <c r="M992" s="165"/>
      <c r="O992" s="164"/>
      <c r="P992" s="164"/>
      <c r="Q992" s="164"/>
    </row>
    <row r="993">
      <c r="B993" s="164"/>
      <c r="L993" s="165"/>
      <c r="M993" s="165"/>
      <c r="O993" s="164"/>
      <c r="P993" s="164"/>
      <c r="Q993" s="164"/>
    </row>
    <row r="994">
      <c r="B994" s="164"/>
      <c r="L994" s="165"/>
      <c r="M994" s="165"/>
      <c r="O994" s="164"/>
      <c r="P994" s="164"/>
      <c r="Q994" s="164"/>
    </row>
    <row r="995">
      <c r="B995" s="164"/>
      <c r="L995" s="165"/>
      <c r="M995" s="165"/>
      <c r="O995" s="164"/>
      <c r="P995" s="164"/>
      <c r="Q995" s="164"/>
    </row>
    <row r="996">
      <c r="B996" s="164"/>
      <c r="L996" s="165"/>
      <c r="M996" s="165"/>
      <c r="O996" s="164"/>
      <c r="P996" s="164"/>
      <c r="Q996" s="164"/>
    </row>
    <row r="997">
      <c r="B997" s="164"/>
      <c r="L997" s="165"/>
      <c r="M997" s="165"/>
      <c r="O997" s="164"/>
      <c r="P997" s="164"/>
      <c r="Q997" s="164"/>
    </row>
    <row r="998">
      <c r="B998" s="164"/>
      <c r="L998" s="165"/>
      <c r="M998" s="165"/>
      <c r="O998" s="164"/>
      <c r="P998" s="164"/>
      <c r="Q998" s="164"/>
    </row>
  </sheetData>
  <mergeCells count="1">
    <mergeCell ref="C1:M1"/>
  </mergeCells>
  <conditionalFormatting sqref="A3:U50">
    <cfRule type="expression" dxfId="12" priority="1" stopIfTrue="1">
      <formula>$F3=""</formula>
    </cfRule>
  </conditionalFormatting>
  <conditionalFormatting sqref="A3:U50">
    <cfRule type="expression" dxfId="13" priority="2" stopIfTrue="1">
      <formula>$C3="PLAZA LOGISTICA"</formula>
    </cfRule>
  </conditionalFormatting>
  <conditionalFormatting sqref="A3:U50">
    <cfRule type="expression" dxfId="14" priority="3" stopIfTrue="1">
      <formula>$D3="Solicitud Enviada"</formula>
    </cfRule>
  </conditionalFormatting>
  <conditionalFormatting sqref="A3:U50">
    <cfRule type="expression" dxfId="15" priority="4" stopIfTrue="1">
      <formula>$D3="Faltan modelos en RE, presentando nuevamente"</formula>
    </cfRule>
  </conditionalFormatting>
  <dataValidations>
    <dataValidation type="custom" allowBlank="1" showDropDown="1" sqref="P3:P100">
      <formula1>OR(NOT(ISERROR(DATEVALUE(P3))), AND(ISNUMBER(P3), LEFT(CELL("format", P3))="D"))</formula1>
    </dataValidation>
    <dataValidation allowBlank="1" showDropDown="1" sqref="Q3:Q100"/>
  </dataValidations>
  <hyperlinks>
    <hyperlink r:id="rId1" ref="Q3"/>
    <hyperlink r:id="rId2" ref="T3"/>
    <hyperlink r:id="rId3" ref="Q4"/>
    <hyperlink r:id="rId4" ref="T4"/>
    <hyperlink r:id="rId5" ref="Q5"/>
    <hyperlink r:id="rId6" ref="T5"/>
    <hyperlink r:id="rId7" ref="Q6"/>
    <hyperlink r:id="rId8" ref="T6"/>
    <hyperlink r:id="rId9" ref="Q7"/>
    <hyperlink r:id="rId10" ref="T7"/>
    <hyperlink r:id="rId11" ref="Q8"/>
    <hyperlink r:id="rId12" ref="T8"/>
    <hyperlink r:id="rId13" ref="Q9"/>
    <hyperlink r:id="rId14" ref="T9"/>
    <hyperlink r:id="rId15" ref="Q10"/>
    <hyperlink r:id="rId16" ref="T10"/>
    <hyperlink r:id="rId17" ref="Q11"/>
    <hyperlink r:id="rId18" ref="T11"/>
    <hyperlink r:id="rId19" ref="Q12"/>
    <hyperlink r:id="rId20" ref="T12"/>
    <hyperlink r:id="rId21" ref="Q13"/>
    <hyperlink r:id="rId22" ref="T13"/>
    <hyperlink r:id="rId23" ref="Q14"/>
    <hyperlink r:id="rId24" ref="T14"/>
    <hyperlink r:id="rId25" ref="Q15"/>
    <hyperlink r:id="rId26" ref="T15"/>
    <hyperlink r:id="rId27" ref="Q16"/>
    <hyperlink r:id="rId28" ref="T16"/>
    <hyperlink r:id="rId29" ref="Q17"/>
    <hyperlink r:id="rId30" ref="T17"/>
    <hyperlink r:id="rId31" ref="Q18"/>
    <hyperlink r:id="rId32" ref="T18"/>
    <hyperlink r:id="rId33" ref="Q19"/>
    <hyperlink r:id="rId34" ref="T19"/>
    <hyperlink r:id="rId35" ref="Q20"/>
    <hyperlink r:id="rId36" ref="T20"/>
    <hyperlink r:id="rId37" ref="Q21"/>
    <hyperlink r:id="rId38" ref="T21"/>
    <hyperlink r:id="rId39" ref="Q22"/>
    <hyperlink r:id="rId40" ref="T22"/>
    <hyperlink r:id="rId41" ref="Q23"/>
    <hyperlink r:id="rId42" ref="T23"/>
    <hyperlink r:id="rId43" ref="Q24"/>
    <hyperlink r:id="rId44" ref="T24"/>
    <hyperlink r:id="rId45" ref="Q25"/>
    <hyperlink r:id="rId46" ref="T25"/>
    <hyperlink r:id="rId47" ref="Q26"/>
    <hyperlink r:id="rId48" ref="T26"/>
    <hyperlink r:id="rId49" ref="Q27"/>
    <hyperlink r:id="rId50" ref="T27"/>
    <hyperlink r:id="rId51" ref="Q28"/>
    <hyperlink r:id="rId52" ref="T28"/>
    <hyperlink r:id="rId53" ref="Q29"/>
    <hyperlink r:id="rId54" ref="T29"/>
    <hyperlink r:id="rId55" ref="Q30"/>
    <hyperlink r:id="rId56" ref="T30"/>
    <hyperlink r:id="rId57" ref="Q31"/>
    <hyperlink r:id="rId58" ref="T31"/>
    <hyperlink r:id="rId59" ref="Q32"/>
    <hyperlink r:id="rId60" ref="T32"/>
    <hyperlink r:id="rId61" ref="Q33"/>
    <hyperlink r:id="rId62" ref="T33"/>
    <hyperlink r:id="rId63" ref="Q34"/>
    <hyperlink r:id="rId64" ref="T34"/>
    <hyperlink r:id="rId65" ref="Q35"/>
    <hyperlink r:id="rId66" ref="T35"/>
    <hyperlink r:id="rId67" ref="Q36"/>
    <hyperlink r:id="rId68" ref="T36"/>
    <hyperlink r:id="rId69" ref="Q37"/>
    <hyperlink r:id="rId70" ref="T37"/>
    <hyperlink r:id="rId71" ref="Q38"/>
    <hyperlink r:id="rId72" ref="T38"/>
    <hyperlink r:id="rId73" ref="Q39"/>
    <hyperlink r:id="rId74" ref="T39"/>
    <hyperlink r:id="rId75" ref="Q40"/>
    <hyperlink r:id="rId76" ref="T40"/>
    <hyperlink r:id="rId77" ref="Q41"/>
    <hyperlink r:id="rId78" ref="T41"/>
    <hyperlink r:id="rId79" ref="Q42"/>
    <hyperlink r:id="rId80" ref="T42"/>
    <hyperlink r:id="rId81" ref="Q43"/>
    <hyperlink r:id="rId82" ref="T43"/>
    <hyperlink r:id="rId83" ref="Q44"/>
    <hyperlink r:id="rId84" ref="T44"/>
    <hyperlink r:id="rId85" ref="Q45"/>
    <hyperlink r:id="rId86" ref="T45"/>
    <hyperlink r:id="rId87" ref="Q46"/>
    <hyperlink r:id="rId88" ref="T46"/>
    <hyperlink r:id="rId89" ref="Q47"/>
    <hyperlink r:id="rId90" ref="T47"/>
    <hyperlink r:id="rId91" ref="Q48"/>
    <hyperlink r:id="rId92" ref="T48"/>
    <hyperlink r:id="rId93" ref="Q49"/>
    <hyperlink r:id="rId94" ref="T49"/>
    <hyperlink r:id="rId95" ref="Q50"/>
    <hyperlink r:id="rId96" ref="T50"/>
  </hyperlinks>
  <drawing r:id="rId97"/>
  <tableParts count="4">
    <tablePart r:id="rId102"/>
    <tablePart r:id="rId103"/>
    <tablePart r:id="rId104"/>
    <tablePart r:id="rId10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15.0"/>
    <col customWidth="1" min="3" max="3" width="27.38"/>
    <col customWidth="1" min="4" max="4" width="15.13"/>
    <col customWidth="1" min="5" max="5" width="11.13"/>
    <col customWidth="1" min="6" max="6" width="13.63"/>
    <col customWidth="1" min="7" max="7" width="19.13"/>
    <col customWidth="1" hidden="1" min="8" max="8" width="21.38"/>
    <col customWidth="1" hidden="1" min="9" max="9" width="13.5"/>
    <col customWidth="1" min="10" max="11" width="13.5"/>
    <col customWidth="1" min="12" max="12" width="26.88"/>
    <col customWidth="1" min="13" max="13" width="13.5"/>
    <col customWidth="1" min="14" max="14" width="30.63"/>
    <col customWidth="1" min="15" max="15" width="31.25"/>
    <col customWidth="1" min="16" max="17" width="13.5"/>
  </cols>
  <sheetData>
    <row r="1" ht="46.5" customHeight="1">
      <c r="A1" s="24"/>
      <c r="H1" s="24"/>
      <c r="I1" s="24"/>
      <c r="J1" s="24"/>
      <c r="K1" s="6"/>
      <c r="L1" s="96"/>
      <c r="M1" s="96"/>
      <c r="N1" s="24"/>
      <c r="O1" s="96"/>
      <c r="P1" s="97"/>
      <c r="Q1" s="96"/>
    </row>
    <row r="2">
      <c r="A2" s="98" t="s">
        <v>62</v>
      </c>
      <c r="B2" s="98" t="s">
        <v>253</v>
      </c>
      <c r="C2" s="98" t="s">
        <v>254</v>
      </c>
      <c r="D2" s="98" t="s">
        <v>9</v>
      </c>
      <c r="E2" s="98" t="s">
        <v>12</v>
      </c>
      <c r="F2" s="98" t="s">
        <v>256</v>
      </c>
      <c r="G2" s="98" t="s">
        <v>31</v>
      </c>
      <c r="H2" s="98" t="s">
        <v>259</v>
      </c>
      <c r="I2" s="98" t="s">
        <v>259</v>
      </c>
      <c r="J2" s="98" t="s">
        <v>261</v>
      </c>
      <c r="K2" s="98" t="s">
        <v>263</v>
      </c>
      <c r="L2" s="98" t="s">
        <v>265</v>
      </c>
      <c r="M2" s="98" t="s">
        <v>31</v>
      </c>
      <c r="N2" s="98" t="s">
        <v>268</v>
      </c>
      <c r="O2" s="98" t="s">
        <v>270</v>
      </c>
      <c r="P2" s="98" t="s">
        <v>271</v>
      </c>
      <c r="Q2" s="98" t="s">
        <v>54</v>
      </c>
    </row>
    <row r="3">
      <c r="A3" s="101">
        <v>46020.0</v>
      </c>
      <c r="B3" s="24" t="s">
        <v>273</v>
      </c>
      <c r="C3" s="24" t="s">
        <v>275</v>
      </c>
      <c r="D3" s="24"/>
      <c r="E3" s="24"/>
      <c r="F3" s="103" t="str">
        <f>HYPERLINK("https://drive.google.com/drive/folders/1jf00R7U3lMui5xg9LYSqCdTC7q8-tUB2", "📂 Abrir Carpeta")</f>
        <v>📂 Abrir Carpeta</v>
      </c>
      <c r="G3" s="36" t="s">
        <v>102</v>
      </c>
      <c r="H3" s="24"/>
      <c r="I3" s="24"/>
      <c r="J3" s="24" t="b">
        <v>0</v>
      </c>
      <c r="K3" s="105"/>
      <c r="L3" s="6"/>
      <c r="M3" s="106"/>
      <c r="N3" s="6"/>
      <c r="O3" s="6"/>
      <c r="P3" s="106"/>
      <c r="Q3" s="6"/>
    </row>
    <row r="4">
      <c r="A4" s="107">
        <v>46027.0</v>
      </c>
      <c r="B4" s="24" t="s">
        <v>291</v>
      </c>
      <c r="C4" s="24" t="s">
        <v>292</v>
      </c>
      <c r="D4" s="24"/>
      <c r="E4" s="24"/>
      <c r="F4" s="103" t="str">
        <f>HYPERLINK("https://drive.google.com/drive/folders/1wPIjrpo10MJ8FNRVTwfBVfDy8KjTTUAg", "📂 Abrir Carpeta")</f>
        <v>📂 Abrir Carpeta</v>
      </c>
      <c r="G4" s="36" t="s">
        <v>102</v>
      </c>
      <c r="H4" s="24"/>
      <c r="I4" s="24"/>
      <c r="J4" s="24" t="b">
        <v>0</v>
      </c>
      <c r="K4" s="105"/>
      <c r="L4" s="6"/>
      <c r="M4" s="106"/>
      <c r="N4" s="6"/>
      <c r="O4" s="6"/>
      <c r="P4" s="106"/>
      <c r="Q4" s="6"/>
    </row>
    <row r="5">
      <c r="A5" s="107">
        <v>46027.0</v>
      </c>
      <c r="B5" s="24" t="s">
        <v>294</v>
      </c>
      <c r="C5" s="24" t="s">
        <v>295</v>
      </c>
      <c r="D5" s="24"/>
      <c r="E5" s="24"/>
      <c r="F5" s="103" t="str">
        <f>HYPERLINK("https://drive.google.com/drive/folders/1l7uKNGjZuNKMAIDmZUQGF96SC_BFJCGT", "📂 Abrir Carpeta")</f>
        <v>📂 Abrir Carpeta</v>
      </c>
      <c r="G5" s="36" t="s">
        <v>102</v>
      </c>
      <c r="H5" s="24"/>
      <c r="I5" s="24"/>
      <c r="J5" s="24" t="b">
        <v>0</v>
      </c>
      <c r="K5" s="105"/>
      <c r="L5" s="6"/>
      <c r="M5" s="106"/>
      <c r="N5" s="6"/>
      <c r="O5" s="6"/>
      <c r="P5" s="106"/>
      <c r="Q5" s="6"/>
    </row>
    <row r="6">
      <c r="A6" s="110">
        <v>46028.0</v>
      </c>
      <c r="B6" s="111" t="s">
        <v>298</v>
      </c>
      <c r="C6" s="111" t="s">
        <v>300</v>
      </c>
      <c r="D6" s="111"/>
      <c r="E6" s="111"/>
      <c r="F6" s="112" t="str">
        <f>HYPERLINK("https://drive.google.com/drive/folders/1nEDqOUkEeXrMBuT1AEh8bZH986pm3uwG", "📂 Abrir Carpeta")</f>
        <v>📂 Abrir Carpeta</v>
      </c>
      <c r="G6" s="113" t="s">
        <v>102</v>
      </c>
      <c r="H6" s="111"/>
      <c r="I6" s="111"/>
      <c r="J6" s="111" t="b">
        <v>0</v>
      </c>
      <c r="K6" s="114"/>
      <c r="L6" s="111" t="s">
        <v>307</v>
      </c>
      <c r="M6" s="113" t="s">
        <v>308</v>
      </c>
      <c r="N6" s="115"/>
      <c r="O6" s="111" t="s">
        <v>310</v>
      </c>
      <c r="P6" s="116" t="s">
        <v>311</v>
      </c>
      <c r="Q6" s="24"/>
    </row>
    <row r="7">
      <c r="A7" s="110">
        <v>46034.0</v>
      </c>
      <c r="B7" s="111" t="s">
        <v>312</v>
      </c>
      <c r="C7" s="111" t="s">
        <v>313</v>
      </c>
      <c r="D7" s="111"/>
      <c r="E7" s="111"/>
      <c r="F7" s="112" t="str">
        <f>HYPERLINK("https://drive.google.com/drive/folders/1eLUO5agkYQ_46qQDFk2K90Lg4Nlagj8R", "📂 Abrir Carpeta")</f>
        <v>📂 Abrir Carpeta</v>
      </c>
      <c r="G7" s="113" t="s">
        <v>102</v>
      </c>
      <c r="H7" s="111"/>
      <c r="I7" s="111"/>
      <c r="J7" s="111" t="b">
        <v>0</v>
      </c>
      <c r="K7" s="114">
        <v>19501.95</v>
      </c>
      <c r="L7" s="111">
        <v>1.572366585E9</v>
      </c>
      <c r="M7" s="113" t="s">
        <v>308</v>
      </c>
      <c r="N7" s="111"/>
      <c r="O7" s="111" t="s">
        <v>320</v>
      </c>
      <c r="P7" s="116" t="s">
        <v>311</v>
      </c>
      <c r="Q7" s="6"/>
    </row>
    <row r="8">
      <c r="A8" s="110">
        <v>46034.0</v>
      </c>
      <c r="B8" s="111" t="s">
        <v>321</v>
      </c>
      <c r="C8" s="111" t="s">
        <v>323</v>
      </c>
      <c r="D8" s="111"/>
      <c r="E8" s="111"/>
      <c r="F8" s="112" t="str">
        <f>HYPERLINK("https://drive.google.com/drive/folders/18ZSmMi3xhsAEKy4TBgxlGxcw6wPDNkfv", "📂 Abrir Carpeta")</f>
        <v>📂 Abrir Carpeta</v>
      </c>
      <c r="G8" s="113" t="s">
        <v>102</v>
      </c>
      <c r="H8" s="111"/>
      <c r="I8" s="111"/>
      <c r="J8" s="111" t="b">
        <v>0</v>
      </c>
      <c r="K8" s="114"/>
      <c r="L8" s="111" t="s">
        <v>329</v>
      </c>
      <c r="M8" s="113" t="s">
        <v>308</v>
      </c>
      <c r="N8" s="115"/>
      <c r="O8" s="111" t="s">
        <v>331</v>
      </c>
      <c r="P8" s="116" t="s">
        <v>311</v>
      </c>
      <c r="Q8" s="24"/>
    </row>
    <row r="9">
      <c r="A9" s="110">
        <v>46034.0</v>
      </c>
      <c r="B9" s="111" t="s">
        <v>333</v>
      </c>
      <c r="C9" s="111" t="s">
        <v>335</v>
      </c>
      <c r="D9" s="111" t="s">
        <v>336</v>
      </c>
      <c r="E9" s="111" t="s">
        <v>337</v>
      </c>
      <c r="F9" s="112" t="str">
        <f t="shared" ref="F9:F11" si="1">HYPERLINK("https://drive.google.com/drive/folders/1UZrbvqt3hFjSo5gV5fLenGpec-ycSiDH", "📂 Abrir Carpeta")</f>
        <v>📂 Abrir Carpeta</v>
      </c>
      <c r="G9" s="113" t="s">
        <v>102</v>
      </c>
      <c r="H9" s="111"/>
      <c r="I9" s="111"/>
      <c r="J9" s="111" t="b">
        <v>0</v>
      </c>
      <c r="K9" s="114">
        <v>14639.16</v>
      </c>
      <c r="L9" s="111">
        <v>1.57647876E9</v>
      </c>
      <c r="M9" s="113" t="s">
        <v>308</v>
      </c>
      <c r="N9" s="115"/>
      <c r="O9" s="111" t="s">
        <v>342</v>
      </c>
      <c r="P9" s="116" t="s">
        <v>311</v>
      </c>
      <c r="Q9" s="6"/>
    </row>
    <row r="10">
      <c r="A10" s="110">
        <v>46034.0</v>
      </c>
      <c r="B10" s="111" t="s">
        <v>333</v>
      </c>
      <c r="C10" s="111" t="s">
        <v>335</v>
      </c>
      <c r="D10" s="111" t="s">
        <v>336</v>
      </c>
      <c r="E10" s="111" t="s">
        <v>337</v>
      </c>
      <c r="F10" s="112" t="str">
        <f t="shared" si="1"/>
        <v>📂 Abrir Carpeta</v>
      </c>
      <c r="G10" s="113" t="s">
        <v>102</v>
      </c>
      <c r="H10" s="111"/>
      <c r="I10" s="111"/>
      <c r="J10" s="111" t="b">
        <v>0</v>
      </c>
      <c r="K10" s="114">
        <v>14639.16</v>
      </c>
      <c r="L10" s="111">
        <v>1.57647876E9</v>
      </c>
      <c r="M10" s="113" t="s">
        <v>308</v>
      </c>
      <c r="N10" s="115"/>
      <c r="O10" s="111" t="s">
        <v>342</v>
      </c>
      <c r="P10" s="116" t="s">
        <v>311</v>
      </c>
      <c r="Q10" s="6"/>
    </row>
    <row r="11">
      <c r="A11" s="110">
        <v>46034.0</v>
      </c>
      <c r="B11" s="111" t="s">
        <v>333</v>
      </c>
      <c r="C11" s="111" t="s">
        <v>346</v>
      </c>
      <c r="D11" s="111" t="s">
        <v>347</v>
      </c>
      <c r="E11" s="111" t="s">
        <v>348</v>
      </c>
      <c r="F11" s="112" t="str">
        <f t="shared" si="1"/>
        <v>📂 Abrir Carpeta</v>
      </c>
      <c r="G11" s="113" t="s">
        <v>102</v>
      </c>
      <c r="H11" s="111"/>
      <c r="I11" s="111"/>
      <c r="J11" s="111" t="b">
        <v>0</v>
      </c>
      <c r="K11" s="114">
        <v>14639.16</v>
      </c>
      <c r="L11" s="111">
        <v>1.57647876E9</v>
      </c>
      <c r="M11" s="113" t="s">
        <v>308</v>
      </c>
      <c r="N11" s="115"/>
      <c r="O11" s="111" t="s">
        <v>342</v>
      </c>
      <c r="P11" s="116" t="s">
        <v>311</v>
      </c>
      <c r="Q11" s="6"/>
    </row>
    <row r="12">
      <c r="A12" s="107">
        <v>46035.0</v>
      </c>
      <c r="B12" s="24" t="s">
        <v>349</v>
      </c>
      <c r="C12" s="24" t="s">
        <v>350</v>
      </c>
      <c r="D12" s="24"/>
      <c r="E12" s="24"/>
      <c r="F12" s="6"/>
      <c r="G12" s="36" t="s">
        <v>102</v>
      </c>
      <c r="H12" s="24"/>
      <c r="I12" s="24"/>
      <c r="J12" s="24" t="b">
        <v>0</v>
      </c>
      <c r="K12" s="121">
        <v>131568.71</v>
      </c>
      <c r="L12" s="24">
        <v>1.571696678E9</v>
      </c>
      <c r="M12" s="36" t="s">
        <v>308</v>
      </c>
      <c r="N12" s="6"/>
      <c r="O12" s="24"/>
      <c r="P12" s="116" t="s">
        <v>311</v>
      </c>
      <c r="Q12" s="24"/>
    </row>
    <row r="13">
      <c r="A13" s="110">
        <v>46036.0</v>
      </c>
      <c r="B13" s="111" t="s">
        <v>352</v>
      </c>
      <c r="C13" s="111" t="s">
        <v>353</v>
      </c>
      <c r="D13" s="111" t="s">
        <v>354</v>
      </c>
      <c r="E13" s="111" t="s">
        <v>355</v>
      </c>
      <c r="F13" s="112" t="str">
        <f>HYPERLINK("https://drive.google.com/drive/folders/1HuSn0dekNwcOXavXrO7Hl5sgqda7MzPA", "📂 Abrir Carpeta")</f>
        <v>📂 Abrir Carpeta</v>
      </c>
      <c r="G13" s="113" t="s">
        <v>102</v>
      </c>
      <c r="H13" s="111" t="s">
        <v>357</v>
      </c>
      <c r="I13" s="111" t="s">
        <v>358</v>
      </c>
      <c r="J13" s="111" t="b">
        <v>0</v>
      </c>
      <c r="K13" s="122"/>
      <c r="L13" s="111" t="s">
        <v>359</v>
      </c>
      <c r="M13" s="113" t="s">
        <v>308</v>
      </c>
      <c r="N13" s="123"/>
      <c r="O13" s="123"/>
      <c r="P13" s="116" t="s">
        <v>311</v>
      </c>
      <c r="Q13" s="96"/>
    </row>
    <row r="14">
      <c r="A14" s="110">
        <v>46036.0</v>
      </c>
      <c r="B14" s="111" t="s">
        <v>362</v>
      </c>
      <c r="C14" s="111" t="s">
        <v>363</v>
      </c>
      <c r="D14" s="111" t="s">
        <v>364</v>
      </c>
      <c r="E14" s="111" t="s">
        <v>365</v>
      </c>
      <c r="F14" s="124" t="str">
        <f t="shared" ref="F14:F16" si="2">HYPERLINK("https://drive.google.com/drive/folders/1w-T5RpNpu8UiDCu0BuxSnaRGXxT9Niaz", "📂 Abrir Carpeta")</f>
        <v>📂 Abrir Carpeta</v>
      </c>
      <c r="G14" s="113" t="s">
        <v>102</v>
      </c>
      <c r="H14" s="111" t="s">
        <v>367</v>
      </c>
      <c r="I14" s="111" t="s">
        <v>368</v>
      </c>
      <c r="J14" s="111" t="b">
        <v>0</v>
      </c>
      <c r="K14" s="114">
        <v>29286.75</v>
      </c>
      <c r="L14" s="111">
        <v>1.575173424E9</v>
      </c>
      <c r="M14" s="113" t="s">
        <v>308</v>
      </c>
      <c r="N14" s="123"/>
      <c r="O14" s="111" t="s">
        <v>369</v>
      </c>
      <c r="P14" s="116" t="s">
        <v>311</v>
      </c>
      <c r="Q14" s="24"/>
    </row>
    <row r="15">
      <c r="A15" s="110">
        <v>46038.0</v>
      </c>
      <c r="B15" s="111" t="s">
        <v>362</v>
      </c>
      <c r="C15" s="111" t="s">
        <v>370</v>
      </c>
      <c r="D15" s="111" t="s">
        <v>372</v>
      </c>
      <c r="E15" s="111" t="s">
        <v>373</v>
      </c>
      <c r="F15" s="124" t="str">
        <f t="shared" si="2"/>
        <v>📂 Abrir Carpeta</v>
      </c>
      <c r="G15" s="113" t="s">
        <v>102</v>
      </c>
      <c r="H15" s="111" t="s">
        <v>367</v>
      </c>
      <c r="I15" s="111" t="s">
        <v>368</v>
      </c>
      <c r="J15" s="111" t="b">
        <v>0</v>
      </c>
      <c r="K15" s="114">
        <v>29286.75</v>
      </c>
      <c r="L15" s="111">
        <v>1.575173424E9</v>
      </c>
      <c r="M15" s="113" t="s">
        <v>308</v>
      </c>
      <c r="N15" s="123"/>
      <c r="O15" s="111" t="s">
        <v>369</v>
      </c>
      <c r="P15" s="116" t="s">
        <v>311</v>
      </c>
      <c r="Q15" s="24"/>
    </row>
    <row r="16">
      <c r="A16" s="110">
        <v>46038.0</v>
      </c>
      <c r="B16" s="111" t="s">
        <v>362</v>
      </c>
      <c r="C16" s="111" t="s">
        <v>374</v>
      </c>
      <c r="D16" s="111" t="s">
        <v>375</v>
      </c>
      <c r="E16" s="111" t="s">
        <v>376</v>
      </c>
      <c r="F16" s="124" t="str">
        <f t="shared" si="2"/>
        <v>📂 Abrir Carpeta</v>
      </c>
      <c r="G16" s="113" t="s">
        <v>102</v>
      </c>
      <c r="H16" s="111" t="s">
        <v>367</v>
      </c>
      <c r="I16" s="111" t="s">
        <v>368</v>
      </c>
      <c r="J16" s="111" t="b">
        <v>0</v>
      </c>
      <c r="K16" s="114">
        <v>29286.75</v>
      </c>
      <c r="L16" s="111">
        <v>1.575173424E9</v>
      </c>
      <c r="M16" s="113" t="s">
        <v>308</v>
      </c>
      <c r="N16" s="123"/>
      <c r="O16" s="111" t="s">
        <v>369</v>
      </c>
      <c r="P16" s="116" t="s">
        <v>311</v>
      </c>
      <c r="Q16" s="24"/>
    </row>
    <row r="17">
      <c r="A17" s="110">
        <v>46038.0</v>
      </c>
      <c r="B17" s="111" t="s">
        <v>380</v>
      </c>
      <c r="C17" s="111" t="s">
        <v>381</v>
      </c>
      <c r="D17" s="111" t="s">
        <v>382</v>
      </c>
      <c r="E17" s="111" t="s">
        <v>383</v>
      </c>
      <c r="F17" s="124" t="str">
        <f>HYPERLINK("https://drive.google.com/drive/folders/155Vw4_LNbhjwvW5jEF91LarHBrL4rgo-", "📂 Abrir Carpeta")</f>
        <v>📂 Abrir Carpeta</v>
      </c>
      <c r="G17" s="113" t="s">
        <v>102</v>
      </c>
      <c r="H17" s="111" t="s">
        <v>384</v>
      </c>
      <c r="I17" s="111" t="s">
        <v>386</v>
      </c>
      <c r="J17" s="111" t="b">
        <v>0</v>
      </c>
      <c r="K17" s="114">
        <v>19520.68</v>
      </c>
      <c r="L17" s="111">
        <v>1.575176694E9</v>
      </c>
      <c r="M17" s="113" t="s">
        <v>308</v>
      </c>
      <c r="N17" s="123"/>
      <c r="O17" s="111" t="s">
        <v>389</v>
      </c>
      <c r="P17" s="116" t="s">
        <v>311</v>
      </c>
      <c r="Q17" s="24"/>
    </row>
    <row r="18">
      <c r="A18" s="110">
        <v>46043.0</v>
      </c>
      <c r="B18" s="111" t="s">
        <v>390</v>
      </c>
      <c r="C18" s="111" t="s">
        <v>391</v>
      </c>
      <c r="D18" s="111" t="s">
        <v>393</v>
      </c>
      <c r="E18" s="111" t="s">
        <v>394</v>
      </c>
      <c r="F18" s="124" t="str">
        <f t="shared" ref="F18:F21" si="3">HYPERLINK("https://drive.google.com/drive/folders/1No-UrXj8THAPrTVg9EQ_OQR0IsDRHMX4", "📂 Abrir Carpeta")</f>
        <v>📂 Abrir Carpeta</v>
      </c>
      <c r="G18" s="113" t="s">
        <v>102</v>
      </c>
      <c r="H18" s="111" t="s">
        <v>395</v>
      </c>
      <c r="I18" s="111" t="s">
        <v>398</v>
      </c>
      <c r="J18" s="111" t="b">
        <v>0</v>
      </c>
      <c r="K18" s="114">
        <v>64014.88</v>
      </c>
      <c r="L18" s="111">
        <v>1.576391205E9</v>
      </c>
      <c r="M18" s="113" t="s">
        <v>308</v>
      </c>
      <c r="N18" s="123"/>
      <c r="O18" s="111" t="s">
        <v>400</v>
      </c>
      <c r="P18" s="116" t="s">
        <v>311</v>
      </c>
      <c r="Q18" s="96"/>
    </row>
    <row r="19">
      <c r="A19" s="110">
        <v>46043.0</v>
      </c>
      <c r="B19" s="111" t="s">
        <v>390</v>
      </c>
      <c r="C19" s="111" t="s">
        <v>401</v>
      </c>
      <c r="D19" s="111" t="s">
        <v>402</v>
      </c>
      <c r="E19" s="111" t="s">
        <v>403</v>
      </c>
      <c r="F19" s="124" t="str">
        <f t="shared" si="3"/>
        <v>📂 Abrir Carpeta</v>
      </c>
      <c r="G19" s="113" t="s">
        <v>102</v>
      </c>
      <c r="H19" s="111" t="s">
        <v>395</v>
      </c>
      <c r="I19" s="111" t="s">
        <v>398</v>
      </c>
      <c r="J19" s="111" t="b">
        <v>0</v>
      </c>
      <c r="K19" s="114">
        <v>64014.88</v>
      </c>
      <c r="L19" s="111">
        <v>1.576391205E9</v>
      </c>
      <c r="M19" s="113" t="s">
        <v>308</v>
      </c>
      <c r="N19" s="123"/>
      <c r="O19" s="111" t="s">
        <v>400</v>
      </c>
      <c r="P19" s="116" t="s">
        <v>311</v>
      </c>
      <c r="Q19" s="96"/>
    </row>
    <row r="20">
      <c r="A20" s="110">
        <v>46043.0</v>
      </c>
      <c r="B20" s="111" t="s">
        <v>390</v>
      </c>
      <c r="C20" s="111" t="s">
        <v>153</v>
      </c>
      <c r="D20" s="111" t="s">
        <v>154</v>
      </c>
      <c r="E20" s="111" t="s">
        <v>413</v>
      </c>
      <c r="F20" s="124" t="str">
        <f t="shared" si="3"/>
        <v>📂 Abrir Carpeta</v>
      </c>
      <c r="G20" s="113" t="s">
        <v>102</v>
      </c>
      <c r="H20" s="111" t="s">
        <v>395</v>
      </c>
      <c r="I20" s="111" t="s">
        <v>398</v>
      </c>
      <c r="J20" s="111" t="b">
        <v>0</v>
      </c>
      <c r="K20" s="114">
        <v>64014.88</v>
      </c>
      <c r="L20" s="111">
        <v>1.576391205E9</v>
      </c>
      <c r="M20" s="113" t="s">
        <v>308</v>
      </c>
      <c r="N20" s="123"/>
      <c r="O20" s="111" t="s">
        <v>400</v>
      </c>
      <c r="P20" s="116" t="s">
        <v>311</v>
      </c>
      <c r="Q20" s="96"/>
    </row>
    <row r="21">
      <c r="A21" s="110">
        <v>46043.0</v>
      </c>
      <c r="B21" s="111" t="s">
        <v>390</v>
      </c>
      <c r="C21" s="111" t="s">
        <v>153</v>
      </c>
      <c r="D21" s="111" t="s">
        <v>154</v>
      </c>
      <c r="E21" s="111" t="s">
        <v>413</v>
      </c>
      <c r="F21" s="124" t="str">
        <f t="shared" si="3"/>
        <v>📂 Abrir Carpeta</v>
      </c>
      <c r="G21" s="113" t="s">
        <v>102</v>
      </c>
      <c r="H21" s="111" t="s">
        <v>395</v>
      </c>
      <c r="I21" s="111" t="s">
        <v>398</v>
      </c>
      <c r="J21" s="111" t="b">
        <v>0</v>
      </c>
      <c r="K21" s="114">
        <v>64014.88</v>
      </c>
      <c r="L21" s="111">
        <v>1.576391205E9</v>
      </c>
      <c r="M21" s="113" t="s">
        <v>308</v>
      </c>
      <c r="N21" s="123"/>
      <c r="O21" s="111" t="s">
        <v>400</v>
      </c>
      <c r="P21" s="116" t="s">
        <v>311</v>
      </c>
      <c r="Q21" s="96"/>
    </row>
    <row r="22">
      <c r="A22" s="110">
        <v>46043.0</v>
      </c>
      <c r="B22" s="111" t="s">
        <v>422</v>
      </c>
      <c r="C22" s="111" t="s">
        <v>423</v>
      </c>
      <c r="D22" s="111" t="s">
        <v>424</v>
      </c>
      <c r="E22" s="111" t="s">
        <v>425</v>
      </c>
      <c r="F22" s="124" t="str">
        <f t="shared" ref="F22:F28" si="4">HYPERLINK("https://drive.google.com/drive/folders/1PBMYIFhVvPAEcRtQOaHVbLFl3uDEKOFn", "📂 Abrir Carpeta")</f>
        <v>📂 Abrir Carpeta</v>
      </c>
      <c r="G22" s="126" t="s">
        <v>102</v>
      </c>
      <c r="H22" s="111" t="s">
        <v>429</v>
      </c>
      <c r="I22" s="111" t="s">
        <v>430</v>
      </c>
      <c r="J22" s="111" t="b">
        <v>0</v>
      </c>
      <c r="K22" s="114">
        <v>42668.95</v>
      </c>
      <c r="L22" s="111">
        <v>1.576380413E9</v>
      </c>
      <c r="M22" s="113" t="s">
        <v>308</v>
      </c>
      <c r="N22" s="123"/>
      <c r="O22" s="111" t="s">
        <v>339</v>
      </c>
      <c r="P22" s="116" t="s">
        <v>311</v>
      </c>
      <c r="Q22" s="96"/>
    </row>
    <row r="23">
      <c r="A23" s="110">
        <v>46043.0</v>
      </c>
      <c r="B23" s="111" t="s">
        <v>422</v>
      </c>
      <c r="C23" s="111" t="s">
        <v>423</v>
      </c>
      <c r="D23" s="111" t="s">
        <v>424</v>
      </c>
      <c r="E23" s="111" t="s">
        <v>425</v>
      </c>
      <c r="F23" s="124" t="str">
        <f t="shared" si="4"/>
        <v>📂 Abrir Carpeta</v>
      </c>
      <c r="G23" s="126" t="s">
        <v>102</v>
      </c>
      <c r="H23" s="111" t="s">
        <v>429</v>
      </c>
      <c r="I23" s="111" t="s">
        <v>430</v>
      </c>
      <c r="J23" s="111" t="b">
        <v>0</v>
      </c>
      <c r="K23" s="114">
        <v>42668.95</v>
      </c>
      <c r="L23" s="111">
        <v>1.576380413E9</v>
      </c>
      <c r="M23" s="113" t="s">
        <v>308</v>
      </c>
      <c r="N23" s="123"/>
      <c r="O23" s="111" t="s">
        <v>339</v>
      </c>
      <c r="P23" s="116" t="s">
        <v>311</v>
      </c>
      <c r="Q23" s="96"/>
    </row>
    <row r="24">
      <c r="A24" s="110">
        <v>46043.0</v>
      </c>
      <c r="B24" s="111" t="s">
        <v>422</v>
      </c>
      <c r="C24" s="111" t="s">
        <v>436</v>
      </c>
      <c r="D24" s="111" t="s">
        <v>438</v>
      </c>
      <c r="E24" s="111" t="s">
        <v>439</v>
      </c>
      <c r="F24" s="124" t="str">
        <f t="shared" si="4"/>
        <v>📂 Abrir Carpeta</v>
      </c>
      <c r="G24" s="126" t="s">
        <v>102</v>
      </c>
      <c r="H24" s="111" t="s">
        <v>429</v>
      </c>
      <c r="I24" s="111" t="s">
        <v>430</v>
      </c>
      <c r="J24" s="111" t="b">
        <v>0</v>
      </c>
      <c r="K24" s="114">
        <v>42668.95</v>
      </c>
      <c r="L24" s="111">
        <v>1.576380413E9</v>
      </c>
      <c r="M24" s="113" t="s">
        <v>308</v>
      </c>
      <c r="N24" s="123"/>
      <c r="O24" s="111" t="s">
        <v>339</v>
      </c>
      <c r="P24" s="116" t="s">
        <v>311</v>
      </c>
      <c r="Q24" s="96"/>
    </row>
    <row r="25">
      <c r="A25" s="110">
        <v>46043.0</v>
      </c>
      <c r="B25" s="111" t="s">
        <v>422</v>
      </c>
      <c r="C25" s="111" t="s">
        <v>436</v>
      </c>
      <c r="D25" s="111" t="s">
        <v>438</v>
      </c>
      <c r="E25" s="111" t="s">
        <v>439</v>
      </c>
      <c r="F25" s="124" t="str">
        <f t="shared" si="4"/>
        <v>📂 Abrir Carpeta</v>
      </c>
      <c r="G25" s="126" t="s">
        <v>102</v>
      </c>
      <c r="H25" s="111" t="s">
        <v>429</v>
      </c>
      <c r="I25" s="111" t="s">
        <v>430</v>
      </c>
      <c r="J25" s="111" t="b">
        <v>0</v>
      </c>
      <c r="K25" s="114">
        <v>42668.95</v>
      </c>
      <c r="L25" s="111">
        <v>1.576380413E9</v>
      </c>
      <c r="M25" s="113" t="s">
        <v>308</v>
      </c>
      <c r="N25" s="123"/>
      <c r="O25" s="111" t="s">
        <v>339</v>
      </c>
      <c r="P25" s="116" t="s">
        <v>311</v>
      </c>
      <c r="Q25" s="96"/>
    </row>
    <row r="26">
      <c r="A26" s="110">
        <v>46043.0</v>
      </c>
      <c r="B26" s="111" t="s">
        <v>422</v>
      </c>
      <c r="C26" s="111" t="s">
        <v>499</v>
      </c>
      <c r="D26" s="111" t="s">
        <v>500</v>
      </c>
      <c r="E26" s="111" t="s">
        <v>501</v>
      </c>
      <c r="F26" s="124" t="str">
        <f t="shared" si="4"/>
        <v>📂 Abrir Carpeta</v>
      </c>
      <c r="G26" s="126" t="s">
        <v>102</v>
      </c>
      <c r="H26" s="111" t="s">
        <v>429</v>
      </c>
      <c r="I26" s="111" t="s">
        <v>430</v>
      </c>
      <c r="J26" s="111" t="b">
        <v>0</v>
      </c>
      <c r="K26" s="114">
        <v>42668.95</v>
      </c>
      <c r="L26" s="111">
        <v>1.576380413E9</v>
      </c>
      <c r="M26" s="113" t="s">
        <v>308</v>
      </c>
      <c r="N26" s="123"/>
      <c r="O26" s="111" t="s">
        <v>339</v>
      </c>
      <c r="P26" s="116" t="s">
        <v>311</v>
      </c>
      <c r="Q26" s="96"/>
    </row>
    <row r="27">
      <c r="A27" s="110">
        <v>46043.0</v>
      </c>
      <c r="B27" s="111" t="s">
        <v>422</v>
      </c>
      <c r="C27" s="111" t="s">
        <v>505</v>
      </c>
      <c r="D27" s="111" t="s">
        <v>506</v>
      </c>
      <c r="E27" s="111" t="s">
        <v>508</v>
      </c>
      <c r="F27" s="124" t="str">
        <f t="shared" si="4"/>
        <v>📂 Abrir Carpeta</v>
      </c>
      <c r="G27" s="126" t="s">
        <v>102</v>
      </c>
      <c r="H27" s="111" t="s">
        <v>429</v>
      </c>
      <c r="I27" s="111" t="s">
        <v>430</v>
      </c>
      <c r="J27" s="111" t="b">
        <v>0</v>
      </c>
      <c r="K27" s="114">
        <v>42668.95</v>
      </c>
      <c r="L27" s="111">
        <v>1.576380413E9</v>
      </c>
      <c r="M27" s="113" t="s">
        <v>308</v>
      </c>
      <c r="N27" s="123"/>
      <c r="O27" s="111" t="s">
        <v>339</v>
      </c>
      <c r="P27" s="116" t="s">
        <v>311</v>
      </c>
      <c r="Q27" s="96"/>
    </row>
    <row r="28">
      <c r="A28" s="110">
        <v>46043.0</v>
      </c>
      <c r="B28" s="111" t="s">
        <v>422</v>
      </c>
      <c r="C28" s="111" t="s">
        <v>511</v>
      </c>
      <c r="D28" s="111" t="s">
        <v>512</v>
      </c>
      <c r="E28" s="111" t="s">
        <v>514</v>
      </c>
      <c r="F28" s="124" t="str">
        <f t="shared" si="4"/>
        <v>📂 Abrir Carpeta</v>
      </c>
      <c r="G28" s="126" t="s">
        <v>102</v>
      </c>
      <c r="H28" s="111" t="s">
        <v>429</v>
      </c>
      <c r="I28" s="111" t="s">
        <v>430</v>
      </c>
      <c r="J28" s="111" t="b">
        <v>0</v>
      </c>
      <c r="K28" s="114">
        <v>42668.95</v>
      </c>
      <c r="L28" s="111">
        <v>1.576380413E9</v>
      </c>
      <c r="M28" s="113" t="s">
        <v>308</v>
      </c>
      <c r="N28" s="123"/>
      <c r="O28" s="111" t="s">
        <v>339</v>
      </c>
      <c r="P28" s="116" t="s">
        <v>311</v>
      </c>
      <c r="Q28" s="96"/>
    </row>
    <row r="29">
      <c r="A29" s="110">
        <v>46044.0</v>
      </c>
      <c r="B29" s="111" t="s">
        <v>516</v>
      </c>
      <c r="C29" s="111" t="s">
        <v>517</v>
      </c>
      <c r="D29" s="111" t="s">
        <v>518</v>
      </c>
      <c r="E29" s="111" t="s">
        <v>519</v>
      </c>
      <c r="F29" s="124" t="str">
        <f t="shared" ref="F29:F31" si="5">HYPERLINK("https://drive.google.com/drive/folders/1CQJhIIROrKcYiqSW4nwKUMLpEyefG6V2", "📂 Abrir Carpeta")</f>
        <v>📂 Abrir Carpeta</v>
      </c>
      <c r="G29" s="126" t="s">
        <v>102</v>
      </c>
      <c r="H29" s="111" t="s">
        <v>521</v>
      </c>
      <c r="I29" s="111" t="s">
        <v>524</v>
      </c>
      <c r="J29" s="111" t="b">
        <v>0</v>
      </c>
      <c r="K29" s="114">
        <v>5172.69</v>
      </c>
      <c r="L29" s="111">
        <v>1.576398885E9</v>
      </c>
      <c r="M29" s="113" t="s">
        <v>308</v>
      </c>
      <c r="N29" s="123"/>
      <c r="O29" s="111" t="s">
        <v>525</v>
      </c>
      <c r="P29" s="116" t="s">
        <v>311</v>
      </c>
      <c r="Q29" s="96"/>
    </row>
    <row r="30">
      <c r="A30" s="110">
        <v>46044.0</v>
      </c>
      <c r="B30" s="111" t="s">
        <v>516</v>
      </c>
      <c r="C30" s="111" t="s">
        <v>526</v>
      </c>
      <c r="D30" s="111" t="s">
        <v>527</v>
      </c>
      <c r="E30" s="111" t="s">
        <v>528</v>
      </c>
      <c r="F30" s="124" t="str">
        <f t="shared" si="5"/>
        <v>📂 Abrir Carpeta</v>
      </c>
      <c r="G30" s="126" t="s">
        <v>102</v>
      </c>
      <c r="H30" s="111" t="s">
        <v>521</v>
      </c>
      <c r="I30" s="111" t="s">
        <v>524</v>
      </c>
      <c r="J30" s="111" t="b">
        <v>0</v>
      </c>
      <c r="K30" s="114">
        <v>5172.69</v>
      </c>
      <c r="L30" s="111">
        <v>1.576398885E9</v>
      </c>
      <c r="M30" s="113" t="s">
        <v>308</v>
      </c>
      <c r="N30" s="123"/>
      <c r="O30" s="111" t="s">
        <v>525</v>
      </c>
      <c r="P30" s="116" t="s">
        <v>311</v>
      </c>
      <c r="Q30" s="96"/>
    </row>
    <row r="31">
      <c r="A31" s="110">
        <v>46044.0</v>
      </c>
      <c r="B31" s="111" t="s">
        <v>516</v>
      </c>
      <c r="C31" s="111" t="s">
        <v>526</v>
      </c>
      <c r="D31" s="111" t="s">
        <v>527</v>
      </c>
      <c r="E31" s="111" t="s">
        <v>528</v>
      </c>
      <c r="F31" s="124" t="str">
        <f t="shared" si="5"/>
        <v>📂 Abrir Carpeta</v>
      </c>
      <c r="G31" s="126" t="s">
        <v>102</v>
      </c>
      <c r="H31" s="111" t="s">
        <v>521</v>
      </c>
      <c r="I31" s="111" t="s">
        <v>524</v>
      </c>
      <c r="J31" s="111" t="b">
        <v>0</v>
      </c>
      <c r="K31" s="114">
        <v>5172.69</v>
      </c>
      <c r="L31" s="111">
        <v>1.576398885E9</v>
      </c>
      <c r="M31" s="113" t="s">
        <v>308</v>
      </c>
      <c r="N31" s="123"/>
      <c r="O31" s="111" t="s">
        <v>525</v>
      </c>
      <c r="P31" s="116" t="s">
        <v>311</v>
      </c>
      <c r="Q31" s="96"/>
    </row>
    <row r="32">
      <c r="A32" s="110">
        <v>46044.0</v>
      </c>
      <c r="B32" s="111" t="s">
        <v>541</v>
      </c>
      <c r="C32" s="111" t="s">
        <v>543</v>
      </c>
      <c r="D32" s="111" t="s">
        <v>544</v>
      </c>
      <c r="E32" s="111" t="s">
        <v>545</v>
      </c>
      <c r="F32" s="124" t="str">
        <f t="shared" ref="F32:F34" si="6">HYPERLINK("https://drive.google.com/drive/folders/1TWLN6j9NOIPqrEY6Dy1yPtlwGwYUyK-_", "📂 Abrir Carpeta")</f>
        <v>📂 Abrir Carpeta</v>
      </c>
      <c r="G32" s="126" t="s">
        <v>102</v>
      </c>
      <c r="H32" s="111" t="s">
        <v>549</v>
      </c>
      <c r="I32" s="111" t="s">
        <v>550</v>
      </c>
      <c r="J32" s="111" t="b">
        <v>0</v>
      </c>
      <c r="K32" s="114">
        <v>13683.02</v>
      </c>
      <c r="L32" s="111">
        <v>1.576468293E9</v>
      </c>
      <c r="M32" s="113" t="s">
        <v>308</v>
      </c>
      <c r="N32" s="123"/>
      <c r="O32" s="111" t="s">
        <v>339</v>
      </c>
      <c r="P32" s="116" t="s">
        <v>311</v>
      </c>
      <c r="Q32" s="96"/>
    </row>
    <row r="33">
      <c r="A33" s="110">
        <v>46044.0</v>
      </c>
      <c r="B33" s="111" t="s">
        <v>541</v>
      </c>
      <c r="C33" s="111" t="s">
        <v>543</v>
      </c>
      <c r="D33" s="111" t="s">
        <v>544</v>
      </c>
      <c r="E33" s="111" t="s">
        <v>555</v>
      </c>
      <c r="F33" s="124" t="str">
        <f t="shared" si="6"/>
        <v>📂 Abrir Carpeta</v>
      </c>
      <c r="G33" s="126" t="s">
        <v>102</v>
      </c>
      <c r="H33" s="111" t="s">
        <v>549</v>
      </c>
      <c r="I33" s="111" t="s">
        <v>550</v>
      </c>
      <c r="J33" s="111" t="b">
        <v>0</v>
      </c>
      <c r="K33" s="114">
        <v>13683.02</v>
      </c>
      <c r="L33" s="111">
        <v>1.576468293E9</v>
      </c>
      <c r="M33" s="113" t="s">
        <v>308</v>
      </c>
      <c r="N33" s="123"/>
      <c r="O33" s="111" t="s">
        <v>339</v>
      </c>
      <c r="P33" s="116" t="s">
        <v>311</v>
      </c>
      <c r="Q33" s="96"/>
    </row>
    <row r="34">
      <c r="A34" s="110">
        <v>46044.0</v>
      </c>
      <c r="B34" s="111" t="s">
        <v>541</v>
      </c>
      <c r="C34" s="111" t="s">
        <v>559</v>
      </c>
      <c r="D34" s="111" t="s">
        <v>560</v>
      </c>
      <c r="E34" s="111" t="s">
        <v>561</v>
      </c>
      <c r="F34" s="124" t="str">
        <f t="shared" si="6"/>
        <v>📂 Abrir Carpeta</v>
      </c>
      <c r="G34" s="126" t="s">
        <v>102</v>
      </c>
      <c r="H34" s="111" t="s">
        <v>549</v>
      </c>
      <c r="I34" s="111" t="s">
        <v>550</v>
      </c>
      <c r="J34" s="111" t="b">
        <v>0</v>
      </c>
      <c r="K34" s="114">
        <v>13683.02</v>
      </c>
      <c r="L34" s="111">
        <v>1.576468293E9</v>
      </c>
      <c r="M34" s="113" t="s">
        <v>308</v>
      </c>
      <c r="N34" s="123"/>
      <c r="O34" s="111" t="s">
        <v>339</v>
      </c>
      <c r="P34" s="116" t="s">
        <v>311</v>
      </c>
      <c r="Q34" s="96"/>
    </row>
    <row r="35">
      <c r="A35" s="110">
        <v>46044.0</v>
      </c>
      <c r="B35" s="111" t="s">
        <v>564</v>
      </c>
      <c r="C35" s="111" t="s">
        <v>565</v>
      </c>
      <c r="D35" s="111" t="s">
        <v>566</v>
      </c>
      <c r="E35" s="111" t="s">
        <v>567</v>
      </c>
      <c r="F35" s="124" t="str">
        <f t="shared" ref="F35:F40" si="7">HYPERLINK("https://drive.google.com/drive/folders/1c1IF0972OQt2-hepHDDvZ7N1con0HGWi", "📂 Abrir Carpeta")</f>
        <v>📂 Abrir Carpeta</v>
      </c>
      <c r="G35" s="126" t="s">
        <v>102</v>
      </c>
      <c r="H35" s="111" t="s">
        <v>569</v>
      </c>
      <c r="I35" s="111" t="s">
        <v>570</v>
      </c>
      <c r="J35" s="111" t="b">
        <v>0</v>
      </c>
      <c r="K35" s="114">
        <v>48379.51</v>
      </c>
      <c r="L35" s="111">
        <v>1.576472967E9</v>
      </c>
      <c r="M35" s="113" t="s">
        <v>308</v>
      </c>
      <c r="N35" s="123"/>
      <c r="O35" s="111" t="s">
        <v>574</v>
      </c>
      <c r="P35" s="116" t="s">
        <v>311</v>
      </c>
      <c r="Q35" s="96"/>
    </row>
    <row r="36">
      <c r="A36" s="110">
        <v>46044.0</v>
      </c>
      <c r="B36" s="111" t="s">
        <v>564</v>
      </c>
      <c r="C36" s="111" t="s">
        <v>577</v>
      </c>
      <c r="D36" s="111" t="s">
        <v>578</v>
      </c>
      <c r="E36" s="111" t="s">
        <v>580</v>
      </c>
      <c r="F36" s="124" t="str">
        <f t="shared" si="7"/>
        <v>📂 Abrir Carpeta</v>
      </c>
      <c r="G36" s="126" t="s">
        <v>102</v>
      </c>
      <c r="H36" s="111" t="s">
        <v>569</v>
      </c>
      <c r="I36" s="111" t="s">
        <v>570</v>
      </c>
      <c r="J36" s="111" t="b">
        <v>0</v>
      </c>
      <c r="K36" s="114">
        <v>48379.51</v>
      </c>
      <c r="L36" s="111">
        <v>1.576472967E9</v>
      </c>
      <c r="M36" s="113" t="s">
        <v>308</v>
      </c>
      <c r="N36" s="123"/>
      <c r="O36" s="111" t="s">
        <v>574</v>
      </c>
      <c r="P36" s="116" t="s">
        <v>311</v>
      </c>
      <c r="Q36" s="96"/>
    </row>
    <row r="37">
      <c r="A37" s="110">
        <v>46044.0</v>
      </c>
      <c r="B37" s="111" t="s">
        <v>564</v>
      </c>
      <c r="C37" s="111" t="s">
        <v>577</v>
      </c>
      <c r="D37" s="111" t="s">
        <v>578</v>
      </c>
      <c r="E37" s="111" t="s">
        <v>580</v>
      </c>
      <c r="F37" s="124" t="str">
        <f t="shared" si="7"/>
        <v>📂 Abrir Carpeta</v>
      </c>
      <c r="G37" s="126" t="s">
        <v>102</v>
      </c>
      <c r="H37" s="111" t="s">
        <v>569</v>
      </c>
      <c r="I37" s="111" t="s">
        <v>570</v>
      </c>
      <c r="J37" s="111" t="b">
        <v>0</v>
      </c>
      <c r="K37" s="114">
        <v>48379.51</v>
      </c>
      <c r="L37" s="111">
        <v>1.576472967E9</v>
      </c>
      <c r="M37" s="113" t="s">
        <v>308</v>
      </c>
      <c r="N37" s="123"/>
      <c r="O37" s="111" t="s">
        <v>574</v>
      </c>
      <c r="P37" s="116" t="s">
        <v>311</v>
      </c>
      <c r="Q37" s="96"/>
    </row>
    <row r="38">
      <c r="A38" s="110">
        <v>46044.0</v>
      </c>
      <c r="B38" s="111" t="s">
        <v>564</v>
      </c>
      <c r="C38" s="111" t="s">
        <v>587</v>
      </c>
      <c r="D38" s="111" t="s">
        <v>588</v>
      </c>
      <c r="E38" s="111" t="s">
        <v>589</v>
      </c>
      <c r="F38" s="124" t="str">
        <f t="shared" si="7"/>
        <v>📂 Abrir Carpeta</v>
      </c>
      <c r="G38" s="126" t="s">
        <v>102</v>
      </c>
      <c r="H38" s="111" t="s">
        <v>569</v>
      </c>
      <c r="I38" s="111" t="s">
        <v>570</v>
      </c>
      <c r="J38" s="111" t="b">
        <v>0</v>
      </c>
      <c r="K38" s="114">
        <v>48379.51</v>
      </c>
      <c r="L38" s="111">
        <v>1.576472967E9</v>
      </c>
      <c r="M38" s="113" t="s">
        <v>308</v>
      </c>
      <c r="N38" s="123"/>
      <c r="O38" s="111" t="s">
        <v>574</v>
      </c>
      <c r="P38" s="116" t="s">
        <v>311</v>
      </c>
      <c r="Q38" s="96"/>
    </row>
    <row r="39">
      <c r="A39" s="110">
        <v>46044.0</v>
      </c>
      <c r="B39" s="111" t="s">
        <v>564</v>
      </c>
      <c r="C39" s="111" t="s">
        <v>587</v>
      </c>
      <c r="D39" s="111" t="s">
        <v>588</v>
      </c>
      <c r="E39" s="111" t="s">
        <v>591</v>
      </c>
      <c r="F39" s="124" t="str">
        <f t="shared" si="7"/>
        <v>📂 Abrir Carpeta</v>
      </c>
      <c r="G39" s="126" t="s">
        <v>102</v>
      </c>
      <c r="H39" s="111" t="s">
        <v>569</v>
      </c>
      <c r="I39" s="111" t="s">
        <v>570</v>
      </c>
      <c r="J39" s="111" t="b">
        <v>0</v>
      </c>
      <c r="K39" s="114">
        <v>48379.51</v>
      </c>
      <c r="L39" s="111">
        <v>1.576472967E9</v>
      </c>
      <c r="M39" s="113" t="s">
        <v>308</v>
      </c>
      <c r="N39" s="123"/>
      <c r="O39" s="111" t="s">
        <v>574</v>
      </c>
      <c r="P39" s="116" t="s">
        <v>311</v>
      </c>
      <c r="Q39" s="96"/>
    </row>
    <row r="40">
      <c r="A40" s="110">
        <v>46044.0</v>
      </c>
      <c r="B40" s="111" t="s">
        <v>564</v>
      </c>
      <c r="C40" s="111" t="s">
        <v>594</v>
      </c>
      <c r="D40" s="111" t="s">
        <v>595</v>
      </c>
      <c r="E40" s="111" t="s">
        <v>596</v>
      </c>
      <c r="F40" s="124" t="str">
        <f t="shared" si="7"/>
        <v>📂 Abrir Carpeta</v>
      </c>
      <c r="G40" s="126" t="s">
        <v>102</v>
      </c>
      <c r="H40" s="111" t="s">
        <v>569</v>
      </c>
      <c r="I40" s="111" t="s">
        <v>570</v>
      </c>
      <c r="J40" s="111" t="b">
        <v>0</v>
      </c>
      <c r="K40" s="114">
        <v>48379.51</v>
      </c>
      <c r="L40" s="111">
        <v>1.576472967E9</v>
      </c>
      <c r="M40" s="113" t="s">
        <v>308</v>
      </c>
      <c r="N40" s="123"/>
      <c r="O40" s="111" t="s">
        <v>574</v>
      </c>
      <c r="P40" s="116" t="s">
        <v>311</v>
      </c>
      <c r="Q40" s="96"/>
    </row>
    <row r="41">
      <c r="A41" s="110">
        <v>46044.0</v>
      </c>
      <c r="B41" s="111" t="s">
        <v>598</v>
      </c>
      <c r="C41" s="111" t="s">
        <v>599</v>
      </c>
      <c r="D41" s="111" t="s">
        <v>600</v>
      </c>
      <c r="E41" s="111" t="s">
        <v>601</v>
      </c>
      <c r="F41" s="124" t="str">
        <f t="shared" ref="F41:F45" si="8">HYPERLINK("https://drive.google.com/drive/folders/1Un02MbNTeNGC6zpMkQSyDlw6CbVj-Nx5", "📂 Abrir Carpeta")</f>
        <v>📂 Abrir Carpeta</v>
      </c>
      <c r="G41" s="126" t="s">
        <v>102</v>
      </c>
      <c r="H41" s="111" t="s">
        <v>602</v>
      </c>
      <c r="I41" s="111" t="s">
        <v>603</v>
      </c>
      <c r="J41" s="111" t="b">
        <v>0</v>
      </c>
      <c r="K41" s="122"/>
      <c r="L41" s="111" t="s">
        <v>605</v>
      </c>
      <c r="M41" s="113" t="s">
        <v>308</v>
      </c>
      <c r="N41" s="123"/>
      <c r="O41" s="111" t="s">
        <v>606</v>
      </c>
      <c r="P41" s="116" t="s">
        <v>311</v>
      </c>
      <c r="Q41" s="96"/>
    </row>
    <row r="42">
      <c r="A42" s="110">
        <v>46044.0</v>
      </c>
      <c r="B42" s="111" t="s">
        <v>598</v>
      </c>
      <c r="C42" s="111" t="s">
        <v>599</v>
      </c>
      <c r="D42" s="111" t="s">
        <v>607</v>
      </c>
      <c r="E42" s="111" t="s">
        <v>601</v>
      </c>
      <c r="F42" s="124" t="str">
        <f t="shared" si="8"/>
        <v>📂 Abrir Carpeta</v>
      </c>
      <c r="G42" s="126" t="s">
        <v>102</v>
      </c>
      <c r="H42" s="111" t="s">
        <v>602</v>
      </c>
      <c r="I42" s="111" t="s">
        <v>603</v>
      </c>
      <c r="J42" s="111" t="b">
        <v>0</v>
      </c>
      <c r="K42" s="122"/>
      <c r="L42" s="111" t="s">
        <v>605</v>
      </c>
      <c r="M42" s="113" t="s">
        <v>308</v>
      </c>
      <c r="N42" s="123"/>
      <c r="O42" s="111" t="s">
        <v>606</v>
      </c>
      <c r="P42" s="116" t="s">
        <v>311</v>
      </c>
      <c r="Q42" s="96"/>
    </row>
    <row r="43">
      <c r="A43" s="110">
        <v>46044.0</v>
      </c>
      <c r="B43" s="111" t="s">
        <v>598</v>
      </c>
      <c r="C43" s="111" t="s">
        <v>608</v>
      </c>
      <c r="D43" s="111" t="s">
        <v>609</v>
      </c>
      <c r="E43" s="111" t="s">
        <v>610</v>
      </c>
      <c r="F43" s="124" t="str">
        <f t="shared" si="8"/>
        <v>📂 Abrir Carpeta</v>
      </c>
      <c r="G43" s="126" t="s">
        <v>102</v>
      </c>
      <c r="H43" s="111" t="s">
        <v>602</v>
      </c>
      <c r="I43" s="111" t="s">
        <v>603</v>
      </c>
      <c r="J43" s="111" t="b">
        <v>0</v>
      </c>
      <c r="K43" s="122"/>
      <c r="L43" s="111" t="s">
        <v>605</v>
      </c>
      <c r="M43" s="113" t="s">
        <v>308</v>
      </c>
      <c r="N43" s="123"/>
      <c r="O43" s="111" t="s">
        <v>606</v>
      </c>
      <c r="P43" s="116" t="s">
        <v>311</v>
      </c>
      <c r="Q43" s="96"/>
    </row>
    <row r="44">
      <c r="A44" s="110">
        <v>46044.0</v>
      </c>
      <c r="B44" s="111" t="s">
        <v>598</v>
      </c>
      <c r="C44" s="111" t="s">
        <v>608</v>
      </c>
      <c r="D44" s="111" t="s">
        <v>615</v>
      </c>
      <c r="E44" s="111" t="s">
        <v>610</v>
      </c>
      <c r="F44" s="124" t="str">
        <f t="shared" si="8"/>
        <v>📂 Abrir Carpeta</v>
      </c>
      <c r="G44" s="126" t="s">
        <v>102</v>
      </c>
      <c r="H44" s="111" t="s">
        <v>602</v>
      </c>
      <c r="I44" s="111" t="s">
        <v>603</v>
      </c>
      <c r="J44" s="111" t="b">
        <v>0</v>
      </c>
      <c r="K44" s="122"/>
      <c r="L44" s="111" t="s">
        <v>605</v>
      </c>
      <c r="M44" s="113" t="s">
        <v>308</v>
      </c>
      <c r="N44" s="123"/>
      <c r="O44" s="111" t="s">
        <v>606</v>
      </c>
      <c r="P44" s="116" t="s">
        <v>311</v>
      </c>
      <c r="Q44" s="96"/>
    </row>
    <row r="45">
      <c r="A45" s="110">
        <v>46044.0</v>
      </c>
      <c r="B45" s="111" t="s">
        <v>598</v>
      </c>
      <c r="C45" s="111" t="s">
        <v>629</v>
      </c>
      <c r="D45" s="111" t="s">
        <v>630</v>
      </c>
      <c r="E45" s="111" t="s">
        <v>635</v>
      </c>
      <c r="F45" s="124" t="str">
        <f t="shared" si="8"/>
        <v>📂 Abrir Carpeta</v>
      </c>
      <c r="G45" s="126" t="s">
        <v>102</v>
      </c>
      <c r="H45" s="111" t="s">
        <v>602</v>
      </c>
      <c r="I45" s="111" t="s">
        <v>603</v>
      </c>
      <c r="J45" s="111" t="b">
        <v>0</v>
      </c>
      <c r="K45" s="122"/>
      <c r="L45" s="111" t="s">
        <v>605</v>
      </c>
      <c r="M45" s="113" t="s">
        <v>308</v>
      </c>
      <c r="N45" s="123"/>
      <c r="O45" s="111" t="s">
        <v>606</v>
      </c>
      <c r="P45" s="116" t="s">
        <v>311</v>
      </c>
      <c r="Q45" s="96"/>
    </row>
    <row r="46">
      <c r="A46" s="110">
        <v>46052.0</v>
      </c>
      <c r="B46" s="24" t="s">
        <v>641</v>
      </c>
      <c r="C46" s="111" t="s">
        <v>642</v>
      </c>
      <c r="D46" s="111" t="s">
        <v>643</v>
      </c>
      <c r="E46" s="111" t="s">
        <v>644</v>
      </c>
      <c r="F46" s="124" t="str">
        <f t="shared" ref="F46:F51" si="9">HYPERLINK("https://drive.google.com/drive/folders/1w1GAfnDLMnG4MDzpv-C4KnfAZ9KWDsWD", "📂 Abrir Carpeta")</f>
        <v>📂 Abrir Carpeta</v>
      </c>
      <c r="G46" s="126" t="s">
        <v>102</v>
      </c>
      <c r="H46" s="111" t="s">
        <v>648</v>
      </c>
      <c r="I46" s="111" t="s">
        <v>649</v>
      </c>
      <c r="J46" s="111" t="b">
        <v>0</v>
      </c>
      <c r="K46" s="122"/>
      <c r="L46" s="111" t="s">
        <v>650</v>
      </c>
      <c r="M46" s="113" t="s">
        <v>308</v>
      </c>
      <c r="N46" s="123"/>
      <c r="O46" s="111" t="s">
        <v>652</v>
      </c>
      <c r="P46" s="116" t="s">
        <v>311</v>
      </c>
      <c r="Q46" s="133" t="s">
        <v>653</v>
      </c>
    </row>
    <row r="47">
      <c r="A47" s="110">
        <v>46052.0</v>
      </c>
      <c r="B47" s="24" t="s">
        <v>641</v>
      </c>
      <c r="C47" s="111" t="s">
        <v>657</v>
      </c>
      <c r="D47" s="111" t="s">
        <v>658</v>
      </c>
      <c r="E47" s="111" t="s">
        <v>659</v>
      </c>
      <c r="F47" s="124" t="str">
        <f t="shared" si="9"/>
        <v>📂 Abrir Carpeta</v>
      </c>
      <c r="G47" s="126" t="s">
        <v>102</v>
      </c>
      <c r="H47" s="111" t="s">
        <v>648</v>
      </c>
      <c r="I47" s="111" t="s">
        <v>649</v>
      </c>
      <c r="J47" s="111" t="b">
        <v>0</v>
      </c>
      <c r="K47" s="122"/>
      <c r="L47" s="111" t="s">
        <v>650</v>
      </c>
      <c r="M47" s="113" t="s">
        <v>308</v>
      </c>
      <c r="N47" s="123"/>
      <c r="O47" s="111" t="s">
        <v>652</v>
      </c>
      <c r="P47" s="116" t="s">
        <v>311</v>
      </c>
      <c r="Q47" s="133" t="s">
        <v>653</v>
      </c>
    </row>
    <row r="48">
      <c r="A48" s="110">
        <v>46052.0</v>
      </c>
      <c r="B48" s="24" t="s">
        <v>641</v>
      </c>
      <c r="C48" s="111" t="s">
        <v>663</v>
      </c>
      <c r="D48" s="111" t="s">
        <v>664</v>
      </c>
      <c r="E48" s="111" t="s">
        <v>666</v>
      </c>
      <c r="F48" s="124" t="str">
        <f t="shared" si="9"/>
        <v>📂 Abrir Carpeta</v>
      </c>
      <c r="G48" s="126" t="s">
        <v>102</v>
      </c>
      <c r="H48" s="111" t="s">
        <v>648</v>
      </c>
      <c r="I48" s="111" t="s">
        <v>649</v>
      </c>
      <c r="J48" s="111" t="b">
        <v>0</v>
      </c>
      <c r="K48" s="122"/>
      <c r="L48" s="111" t="s">
        <v>650</v>
      </c>
      <c r="M48" s="113" t="s">
        <v>308</v>
      </c>
      <c r="N48" s="123"/>
      <c r="O48" s="111" t="s">
        <v>652</v>
      </c>
      <c r="P48" s="116" t="s">
        <v>311</v>
      </c>
      <c r="Q48" s="133" t="s">
        <v>653</v>
      </c>
    </row>
    <row r="49">
      <c r="A49" s="110">
        <v>46052.0</v>
      </c>
      <c r="B49" s="24" t="s">
        <v>641</v>
      </c>
      <c r="C49" s="111" t="s">
        <v>672</v>
      </c>
      <c r="D49" s="111" t="s">
        <v>673</v>
      </c>
      <c r="E49" s="111" t="s">
        <v>674</v>
      </c>
      <c r="F49" s="124" t="str">
        <f t="shared" si="9"/>
        <v>📂 Abrir Carpeta</v>
      </c>
      <c r="G49" s="126" t="s">
        <v>102</v>
      </c>
      <c r="H49" s="111" t="s">
        <v>648</v>
      </c>
      <c r="I49" s="111" t="s">
        <v>649</v>
      </c>
      <c r="J49" s="111" t="b">
        <v>0</v>
      </c>
      <c r="K49" s="122"/>
      <c r="L49" s="111" t="s">
        <v>650</v>
      </c>
      <c r="M49" s="113" t="s">
        <v>308</v>
      </c>
      <c r="N49" s="123"/>
      <c r="O49" s="111" t="s">
        <v>652</v>
      </c>
      <c r="P49" s="116" t="s">
        <v>311</v>
      </c>
      <c r="Q49" s="133" t="s">
        <v>653</v>
      </c>
    </row>
    <row r="50">
      <c r="A50" s="110">
        <v>46052.0</v>
      </c>
      <c r="B50" s="24" t="s">
        <v>641</v>
      </c>
      <c r="C50" s="111" t="s">
        <v>676</v>
      </c>
      <c r="D50" s="111" t="s">
        <v>677</v>
      </c>
      <c r="E50" s="111" t="s">
        <v>679</v>
      </c>
      <c r="F50" s="124" t="str">
        <f t="shared" si="9"/>
        <v>📂 Abrir Carpeta</v>
      </c>
      <c r="G50" s="126" t="s">
        <v>102</v>
      </c>
      <c r="H50" s="111" t="s">
        <v>648</v>
      </c>
      <c r="I50" s="111" t="s">
        <v>649</v>
      </c>
      <c r="J50" s="111" t="b">
        <v>0</v>
      </c>
      <c r="K50" s="122"/>
      <c r="L50" s="111" t="s">
        <v>650</v>
      </c>
      <c r="M50" s="113" t="s">
        <v>308</v>
      </c>
      <c r="N50" s="123"/>
      <c r="O50" s="111" t="s">
        <v>652</v>
      </c>
      <c r="P50" s="116" t="s">
        <v>311</v>
      </c>
      <c r="Q50" s="133" t="s">
        <v>653</v>
      </c>
    </row>
    <row r="51">
      <c r="A51" s="110">
        <v>46052.0</v>
      </c>
      <c r="B51" s="24" t="s">
        <v>641</v>
      </c>
      <c r="C51" s="111" t="s">
        <v>676</v>
      </c>
      <c r="D51" s="111" t="s">
        <v>685</v>
      </c>
      <c r="E51" s="111" t="s">
        <v>679</v>
      </c>
      <c r="F51" s="124" t="str">
        <f t="shared" si="9"/>
        <v>📂 Abrir Carpeta</v>
      </c>
      <c r="G51" s="126" t="s">
        <v>102</v>
      </c>
      <c r="H51" s="111" t="s">
        <v>648</v>
      </c>
      <c r="I51" s="111" t="s">
        <v>649</v>
      </c>
      <c r="J51" s="111" t="b">
        <v>0</v>
      </c>
      <c r="K51" s="122"/>
      <c r="L51" s="111" t="s">
        <v>650</v>
      </c>
      <c r="M51" s="113" t="s">
        <v>308</v>
      </c>
      <c r="N51" s="123"/>
      <c r="O51" s="111" t="s">
        <v>652</v>
      </c>
      <c r="P51" s="116" t="s">
        <v>311</v>
      </c>
      <c r="Q51" s="133" t="s">
        <v>653</v>
      </c>
    </row>
    <row r="52">
      <c r="A52" s="110">
        <v>46052.0</v>
      </c>
      <c r="B52" s="111" t="s">
        <v>687</v>
      </c>
      <c r="C52" s="111" t="s">
        <v>314</v>
      </c>
      <c r="D52" s="111" t="s">
        <v>345</v>
      </c>
      <c r="E52" s="111" t="s">
        <v>688</v>
      </c>
      <c r="F52" s="124" t="str">
        <f>HYPERLINK("https://drive.google.com/drive/folders/1o2lxlxVUJSbqWdGSJ7G5-CtQDsTSS2LX", "📂 Abrir Carpeta")</f>
        <v>📂 Abrir Carpeta</v>
      </c>
      <c r="G52" s="126" t="s">
        <v>102</v>
      </c>
      <c r="H52" s="111" t="s">
        <v>693</v>
      </c>
      <c r="I52" s="111" t="s">
        <v>694</v>
      </c>
      <c r="J52" s="111" t="b">
        <v>0</v>
      </c>
      <c r="K52" s="122"/>
      <c r="L52" s="111" t="s">
        <v>696</v>
      </c>
      <c r="M52" s="113" t="s">
        <v>308</v>
      </c>
      <c r="N52" s="123"/>
      <c r="O52" s="111" t="s">
        <v>697</v>
      </c>
      <c r="P52" s="116" t="s">
        <v>311</v>
      </c>
      <c r="Q52" s="96"/>
    </row>
    <row r="53">
      <c r="A53" s="110">
        <v>46052.0</v>
      </c>
      <c r="B53" s="111" t="s">
        <v>699</v>
      </c>
      <c r="C53" s="111" t="s">
        <v>335</v>
      </c>
      <c r="D53" s="111" t="s">
        <v>336</v>
      </c>
      <c r="E53" s="111" t="s">
        <v>337</v>
      </c>
      <c r="F53" s="124" t="str">
        <f>HYPERLINK("https://drive.google.com/drive/folders/1nEpUOblvpK4Jky5U9PN4GM_tDGtFx6Xy", "📂 Abrir Carpeta")</f>
        <v>📂 Abrir Carpeta</v>
      </c>
      <c r="G53" s="126" t="s">
        <v>102</v>
      </c>
      <c r="H53" s="111" t="s">
        <v>704</v>
      </c>
      <c r="I53" s="111" t="s">
        <v>705</v>
      </c>
      <c r="J53" s="111" t="b">
        <v>0</v>
      </c>
      <c r="K53" s="122"/>
      <c r="L53" s="111" t="s">
        <v>707</v>
      </c>
      <c r="M53" s="113" t="s">
        <v>308</v>
      </c>
      <c r="N53" s="123"/>
      <c r="O53" s="111" t="s">
        <v>708</v>
      </c>
      <c r="P53" s="116" t="s">
        <v>311</v>
      </c>
      <c r="Q53" s="96"/>
    </row>
    <row r="54">
      <c r="A54" s="110">
        <v>46052.0</v>
      </c>
      <c r="B54" s="111" t="s">
        <v>712</v>
      </c>
      <c r="C54" s="111" t="s">
        <v>713</v>
      </c>
      <c r="D54" s="111" t="s">
        <v>714</v>
      </c>
      <c r="E54" s="111" t="s">
        <v>715</v>
      </c>
      <c r="F54" s="124" t="str">
        <f>HYPERLINK("https://drive.google.com/drive/folders/14MUJ1okJUoahfbK-BFiI7we2-8SkQ5FM", "📂 Abrir Carpeta")</f>
        <v>📂 Abrir Carpeta</v>
      </c>
      <c r="G54" s="126" t="s">
        <v>102</v>
      </c>
      <c r="H54" s="111" t="s">
        <v>717</v>
      </c>
      <c r="I54" s="111" t="s">
        <v>719</v>
      </c>
      <c r="J54" s="111" t="b">
        <v>0</v>
      </c>
      <c r="K54" s="122"/>
      <c r="L54" s="111" t="s">
        <v>720</v>
      </c>
      <c r="M54" s="113" t="s">
        <v>308</v>
      </c>
      <c r="N54" s="123"/>
      <c r="O54" s="111" t="s">
        <v>722</v>
      </c>
      <c r="P54" s="116" t="s">
        <v>311</v>
      </c>
      <c r="Q54" s="133" t="s">
        <v>723</v>
      </c>
    </row>
    <row r="55">
      <c r="A55" s="110">
        <v>46052.0</v>
      </c>
      <c r="B55" s="111" t="s">
        <v>724</v>
      </c>
      <c r="C55" s="111" t="s">
        <v>725</v>
      </c>
      <c r="D55" s="111" t="s">
        <v>728</v>
      </c>
      <c r="E55" s="111" t="s">
        <v>729</v>
      </c>
      <c r="F55" s="124" t="str">
        <f t="shared" ref="F55:F58" si="10">HYPERLINK("https://drive.google.com/drive/folders/1KHuQ_TYo-Cz7j9IEdKaPvw1zLds3Vjl2", "📂 Abrir Carpeta")</f>
        <v>📂 Abrir Carpeta</v>
      </c>
      <c r="G55" s="126" t="s">
        <v>102</v>
      </c>
      <c r="H55" s="111" t="s">
        <v>735</v>
      </c>
      <c r="I55" s="111" t="s">
        <v>736</v>
      </c>
      <c r="J55" s="111" t="b">
        <v>0</v>
      </c>
      <c r="K55" s="114">
        <v>40650.31</v>
      </c>
      <c r="L55" s="111" t="s">
        <v>738</v>
      </c>
      <c r="M55" s="113" t="s">
        <v>308</v>
      </c>
      <c r="N55" s="123"/>
      <c r="O55" s="111" t="s">
        <v>740</v>
      </c>
      <c r="P55" s="116" t="s">
        <v>311</v>
      </c>
      <c r="Q55" s="133" t="s">
        <v>741</v>
      </c>
    </row>
    <row r="56">
      <c r="A56" s="110">
        <v>46052.0</v>
      </c>
      <c r="B56" s="111" t="s">
        <v>724</v>
      </c>
      <c r="C56" s="111" t="s">
        <v>460</v>
      </c>
      <c r="D56" s="111" t="s">
        <v>452</v>
      </c>
      <c r="E56" s="111" t="s">
        <v>454</v>
      </c>
      <c r="F56" s="124" t="str">
        <f t="shared" si="10"/>
        <v>📂 Abrir Carpeta</v>
      </c>
      <c r="G56" s="126" t="s">
        <v>102</v>
      </c>
      <c r="H56" s="111" t="s">
        <v>735</v>
      </c>
      <c r="I56" s="111" t="s">
        <v>736</v>
      </c>
      <c r="J56" s="111" t="b">
        <v>0</v>
      </c>
      <c r="K56" s="114">
        <v>40650.31</v>
      </c>
      <c r="L56" s="111" t="s">
        <v>738</v>
      </c>
      <c r="M56" s="113" t="s">
        <v>308</v>
      </c>
      <c r="N56" s="123"/>
      <c r="O56" s="111" t="s">
        <v>740</v>
      </c>
      <c r="P56" s="116" t="s">
        <v>311</v>
      </c>
      <c r="Q56" s="133" t="s">
        <v>741</v>
      </c>
    </row>
    <row r="57">
      <c r="A57" s="110">
        <v>46052.0</v>
      </c>
      <c r="B57" s="111" t="s">
        <v>724</v>
      </c>
      <c r="C57" s="111" t="s">
        <v>460</v>
      </c>
      <c r="D57" s="111" t="s">
        <v>493</v>
      </c>
      <c r="E57" s="111" t="s">
        <v>745</v>
      </c>
      <c r="F57" s="124" t="str">
        <f t="shared" si="10"/>
        <v>📂 Abrir Carpeta</v>
      </c>
      <c r="G57" s="126" t="s">
        <v>102</v>
      </c>
      <c r="H57" s="111" t="s">
        <v>735</v>
      </c>
      <c r="I57" s="111" t="s">
        <v>736</v>
      </c>
      <c r="J57" s="111" t="b">
        <v>0</v>
      </c>
      <c r="K57" s="114">
        <v>40650.31</v>
      </c>
      <c r="L57" s="111" t="s">
        <v>738</v>
      </c>
      <c r="M57" s="113" t="s">
        <v>308</v>
      </c>
      <c r="N57" s="123"/>
      <c r="O57" s="111" t="s">
        <v>740</v>
      </c>
      <c r="P57" s="116" t="s">
        <v>311</v>
      </c>
      <c r="Q57" s="133" t="s">
        <v>741</v>
      </c>
    </row>
    <row r="58">
      <c r="A58" s="110">
        <v>46052.0</v>
      </c>
      <c r="B58" s="111" t="s">
        <v>724</v>
      </c>
      <c r="C58" s="111" t="s">
        <v>196</v>
      </c>
      <c r="D58" s="111" t="s">
        <v>701</v>
      </c>
      <c r="E58" s="111" t="s">
        <v>751</v>
      </c>
      <c r="F58" s="124" t="str">
        <f t="shared" si="10"/>
        <v>📂 Abrir Carpeta</v>
      </c>
      <c r="G58" s="126" t="s">
        <v>102</v>
      </c>
      <c r="H58" s="111" t="s">
        <v>735</v>
      </c>
      <c r="I58" s="111" t="s">
        <v>736</v>
      </c>
      <c r="J58" s="111" t="b">
        <v>0</v>
      </c>
      <c r="K58" s="114">
        <v>40650.31</v>
      </c>
      <c r="L58" s="111" t="s">
        <v>738</v>
      </c>
      <c r="M58" s="113" t="s">
        <v>308</v>
      </c>
      <c r="N58" s="123"/>
      <c r="O58" s="111" t="s">
        <v>740</v>
      </c>
      <c r="P58" s="116" t="s">
        <v>311</v>
      </c>
      <c r="Q58" s="133" t="s">
        <v>741</v>
      </c>
    </row>
    <row r="59">
      <c r="A59" s="110">
        <v>46052.0</v>
      </c>
      <c r="B59" s="111" t="s">
        <v>753</v>
      </c>
      <c r="C59" s="111" t="s">
        <v>599</v>
      </c>
      <c r="D59" s="111" t="s">
        <v>600</v>
      </c>
      <c r="E59" s="111" t="s">
        <v>754</v>
      </c>
      <c r="F59" s="124" t="str">
        <f t="shared" ref="F59:F64" si="11">HYPERLINK("https://drive.google.com/drive/folders/1eZXiPfPYhs9L6Erm8WKFRjbxDFpDUOkx", "📂 Abrir Carpeta")</f>
        <v>📂 Abrir Carpeta</v>
      </c>
      <c r="G59" s="126" t="s">
        <v>102</v>
      </c>
      <c r="H59" s="111" t="s">
        <v>756</v>
      </c>
      <c r="I59" s="111" t="s">
        <v>761</v>
      </c>
      <c r="J59" s="111" t="b">
        <v>0</v>
      </c>
      <c r="K59" s="122"/>
      <c r="L59" s="123"/>
      <c r="M59" s="113" t="s">
        <v>308</v>
      </c>
      <c r="N59" s="123"/>
      <c r="O59" s="111" t="s">
        <v>762</v>
      </c>
      <c r="P59" s="116"/>
      <c r="Q59" s="133" t="s">
        <v>763</v>
      </c>
    </row>
    <row r="60">
      <c r="A60" s="110">
        <v>46052.0</v>
      </c>
      <c r="B60" s="111" t="s">
        <v>753</v>
      </c>
      <c r="C60" s="111" t="s">
        <v>599</v>
      </c>
      <c r="D60" s="111" t="s">
        <v>764</v>
      </c>
      <c r="E60" s="111" t="s">
        <v>765</v>
      </c>
      <c r="F60" s="124" t="str">
        <f t="shared" si="11"/>
        <v>📂 Abrir Carpeta</v>
      </c>
      <c r="G60" s="126" t="s">
        <v>102</v>
      </c>
      <c r="H60" s="111" t="s">
        <v>756</v>
      </c>
      <c r="I60" s="111" t="s">
        <v>761</v>
      </c>
      <c r="J60" s="111" t="b">
        <v>0</v>
      </c>
      <c r="K60" s="122"/>
      <c r="L60" s="123"/>
      <c r="M60" s="113" t="s">
        <v>308</v>
      </c>
      <c r="N60" s="123"/>
      <c r="O60" s="111" t="s">
        <v>762</v>
      </c>
      <c r="P60" s="116"/>
      <c r="Q60" s="133" t="s">
        <v>763</v>
      </c>
    </row>
    <row r="61">
      <c r="A61" s="110">
        <v>46052.0</v>
      </c>
      <c r="B61" s="111" t="s">
        <v>753</v>
      </c>
      <c r="C61" s="111" t="s">
        <v>599</v>
      </c>
      <c r="D61" s="111" t="s">
        <v>607</v>
      </c>
      <c r="E61" s="111" t="s">
        <v>769</v>
      </c>
      <c r="F61" s="124" t="str">
        <f t="shared" si="11"/>
        <v>📂 Abrir Carpeta</v>
      </c>
      <c r="G61" s="126" t="s">
        <v>102</v>
      </c>
      <c r="H61" s="111" t="s">
        <v>756</v>
      </c>
      <c r="I61" s="111" t="s">
        <v>761</v>
      </c>
      <c r="J61" s="111" t="b">
        <v>0</v>
      </c>
      <c r="K61" s="122"/>
      <c r="L61" s="123"/>
      <c r="M61" s="113" t="s">
        <v>308</v>
      </c>
      <c r="N61" s="123"/>
      <c r="O61" s="111" t="s">
        <v>762</v>
      </c>
      <c r="P61" s="116"/>
      <c r="Q61" s="133" t="s">
        <v>763</v>
      </c>
    </row>
    <row r="62">
      <c r="A62" s="110">
        <v>46052.0</v>
      </c>
      <c r="B62" s="111" t="s">
        <v>753</v>
      </c>
      <c r="C62" s="111" t="s">
        <v>608</v>
      </c>
      <c r="D62" s="111" t="s">
        <v>609</v>
      </c>
      <c r="E62" s="111" t="s">
        <v>770</v>
      </c>
      <c r="F62" s="124" t="str">
        <f t="shared" si="11"/>
        <v>📂 Abrir Carpeta</v>
      </c>
      <c r="G62" s="126" t="s">
        <v>102</v>
      </c>
      <c r="H62" s="111" t="s">
        <v>756</v>
      </c>
      <c r="I62" s="111" t="s">
        <v>761</v>
      </c>
      <c r="J62" s="111" t="b">
        <v>0</v>
      </c>
      <c r="K62" s="122"/>
      <c r="L62" s="123"/>
      <c r="M62" s="113" t="s">
        <v>308</v>
      </c>
      <c r="N62" s="123"/>
      <c r="O62" s="111" t="s">
        <v>762</v>
      </c>
      <c r="P62" s="116"/>
      <c r="Q62" s="133" t="s">
        <v>763</v>
      </c>
    </row>
    <row r="63">
      <c r="A63" s="110">
        <v>46052.0</v>
      </c>
      <c r="B63" s="111" t="s">
        <v>753</v>
      </c>
      <c r="C63" s="111" t="s">
        <v>608</v>
      </c>
      <c r="D63" s="111" t="s">
        <v>615</v>
      </c>
      <c r="E63" s="111" t="s">
        <v>774</v>
      </c>
      <c r="F63" s="124" t="str">
        <f t="shared" si="11"/>
        <v>📂 Abrir Carpeta</v>
      </c>
      <c r="G63" s="126" t="s">
        <v>102</v>
      </c>
      <c r="H63" s="111" t="s">
        <v>756</v>
      </c>
      <c r="I63" s="111" t="s">
        <v>761</v>
      </c>
      <c r="J63" s="111" t="b">
        <v>0</v>
      </c>
      <c r="K63" s="122"/>
      <c r="L63" s="123"/>
      <c r="M63" s="113" t="s">
        <v>308</v>
      </c>
      <c r="N63" s="123"/>
      <c r="O63" s="111" t="s">
        <v>762</v>
      </c>
      <c r="P63" s="116"/>
      <c r="Q63" s="133" t="s">
        <v>763</v>
      </c>
    </row>
    <row r="64">
      <c r="A64" s="110">
        <v>46052.0</v>
      </c>
      <c r="B64" s="111" t="s">
        <v>753</v>
      </c>
      <c r="C64" s="111" t="s">
        <v>629</v>
      </c>
      <c r="D64" s="111" t="s">
        <v>630</v>
      </c>
      <c r="E64" s="111" t="s">
        <v>778</v>
      </c>
      <c r="F64" s="124" t="str">
        <f t="shared" si="11"/>
        <v>📂 Abrir Carpeta</v>
      </c>
      <c r="G64" s="126" t="s">
        <v>102</v>
      </c>
      <c r="H64" s="111" t="s">
        <v>756</v>
      </c>
      <c r="I64" s="111" t="s">
        <v>761</v>
      </c>
      <c r="J64" s="111" t="b">
        <v>0</v>
      </c>
      <c r="K64" s="122"/>
      <c r="L64" s="123"/>
      <c r="M64" s="113" t="s">
        <v>308</v>
      </c>
      <c r="N64" s="123"/>
      <c r="O64" s="111" t="s">
        <v>762</v>
      </c>
      <c r="P64" s="116"/>
      <c r="Q64" s="133" t="s">
        <v>763</v>
      </c>
    </row>
    <row r="65">
      <c r="A65" s="110">
        <v>46057.0</v>
      </c>
      <c r="B65" s="111" t="s">
        <v>783</v>
      </c>
      <c r="C65" s="111" t="s">
        <v>608</v>
      </c>
      <c r="D65" s="111" t="s">
        <v>784</v>
      </c>
      <c r="E65" s="111" t="s">
        <v>610</v>
      </c>
      <c r="F65" s="123"/>
      <c r="G65" s="113" t="s">
        <v>102</v>
      </c>
      <c r="H65" s="123"/>
      <c r="I65" s="123"/>
      <c r="J65" s="123" t="b">
        <v>0</v>
      </c>
      <c r="K65" s="122"/>
      <c r="L65" s="111" t="s">
        <v>786</v>
      </c>
      <c r="M65" s="113" t="s">
        <v>308</v>
      </c>
      <c r="N65" s="123"/>
      <c r="O65" s="123"/>
      <c r="P65" s="116" t="s">
        <v>311</v>
      </c>
      <c r="Q65" s="96"/>
    </row>
    <row r="66">
      <c r="A66" s="110">
        <v>46057.0</v>
      </c>
      <c r="B66" s="111" t="s">
        <v>788</v>
      </c>
      <c r="C66" s="111" t="s">
        <v>642</v>
      </c>
      <c r="D66" s="111" t="s">
        <v>643</v>
      </c>
      <c r="E66" s="111" t="s">
        <v>644</v>
      </c>
      <c r="F66" s="123"/>
      <c r="G66" s="113" t="s">
        <v>102</v>
      </c>
      <c r="H66" s="123"/>
      <c r="I66" s="123"/>
      <c r="J66" s="123" t="b">
        <v>0</v>
      </c>
      <c r="K66" s="122"/>
      <c r="L66" s="111" t="s">
        <v>790</v>
      </c>
      <c r="M66" s="113" t="s">
        <v>308</v>
      </c>
      <c r="N66" s="123"/>
      <c r="O66" s="123"/>
      <c r="P66" s="116" t="s">
        <v>311</v>
      </c>
      <c r="Q66" s="96"/>
    </row>
    <row r="67">
      <c r="A67" s="110">
        <v>46057.0</v>
      </c>
      <c r="B67" s="111" t="s">
        <v>791</v>
      </c>
      <c r="C67" s="111" t="s">
        <v>460</v>
      </c>
      <c r="D67" s="111" t="s">
        <v>452</v>
      </c>
      <c r="E67" s="111" t="s">
        <v>792</v>
      </c>
      <c r="F67" s="123"/>
      <c r="G67" s="113" t="s">
        <v>102</v>
      </c>
      <c r="H67" s="123"/>
      <c r="I67" s="123"/>
      <c r="J67" s="123" t="b">
        <v>0</v>
      </c>
      <c r="K67" s="122"/>
      <c r="L67" s="111" t="s">
        <v>795</v>
      </c>
      <c r="M67" s="113" t="s">
        <v>308</v>
      </c>
      <c r="N67" s="123"/>
      <c r="O67" s="123"/>
      <c r="P67" s="116" t="s">
        <v>311</v>
      </c>
      <c r="Q67" s="96"/>
    </row>
    <row r="68">
      <c r="A68" s="110">
        <v>46057.0</v>
      </c>
      <c r="B68" s="111" t="s">
        <v>597</v>
      </c>
      <c r="C68" s="111" t="s">
        <v>796</v>
      </c>
      <c r="D68" s="111" t="s">
        <v>797</v>
      </c>
      <c r="E68" s="111" t="s">
        <v>798</v>
      </c>
      <c r="F68" s="123"/>
      <c r="G68" s="113" t="s">
        <v>102</v>
      </c>
      <c r="H68" s="123"/>
      <c r="I68" s="123"/>
      <c r="J68" s="123" t="b">
        <v>0</v>
      </c>
      <c r="K68" s="122"/>
      <c r="L68" s="111" t="s">
        <v>799</v>
      </c>
      <c r="M68" s="113" t="s">
        <v>308</v>
      </c>
      <c r="N68" s="123"/>
      <c r="O68" s="123"/>
      <c r="P68" s="116" t="s">
        <v>311</v>
      </c>
      <c r="Q68" s="96"/>
    </row>
    <row r="69">
      <c r="A69" s="110">
        <v>46058.0</v>
      </c>
      <c r="B69" s="111" t="s">
        <v>800</v>
      </c>
      <c r="C69" s="111" t="s">
        <v>801</v>
      </c>
      <c r="D69" s="111" t="s">
        <v>802</v>
      </c>
      <c r="E69" s="111" t="s">
        <v>803</v>
      </c>
      <c r="F69" s="124" t="str">
        <f t="shared" ref="F69:F72" si="12">HYPERLINK("https://drive.google.com/drive/folders/1LQ82HAQ5wqLRGee4sm5QcUveSPml-5So", "📂 Abrir Carpeta")</f>
        <v>📂 Abrir Carpeta</v>
      </c>
      <c r="G69" s="126" t="s">
        <v>102</v>
      </c>
      <c r="H69" s="111" t="s">
        <v>807</v>
      </c>
      <c r="I69" s="111" t="s">
        <v>810</v>
      </c>
      <c r="J69" s="111" t="b">
        <v>0</v>
      </c>
      <c r="K69" s="114">
        <v>38013.75</v>
      </c>
      <c r="L69" s="111" t="s">
        <v>811</v>
      </c>
      <c r="M69" s="113" t="s">
        <v>308</v>
      </c>
      <c r="N69" s="123"/>
      <c r="O69" s="111" t="s">
        <v>813</v>
      </c>
      <c r="P69" s="116" t="s">
        <v>311</v>
      </c>
      <c r="Q69" s="133" t="s">
        <v>741</v>
      </c>
    </row>
    <row r="70">
      <c r="A70" s="110">
        <v>46058.0</v>
      </c>
      <c r="B70" s="111" t="s">
        <v>800</v>
      </c>
      <c r="C70" s="111" t="s">
        <v>816</v>
      </c>
      <c r="D70" s="111" t="s">
        <v>817</v>
      </c>
      <c r="E70" s="111" t="s">
        <v>819</v>
      </c>
      <c r="F70" s="124" t="str">
        <f t="shared" si="12"/>
        <v>📂 Abrir Carpeta</v>
      </c>
      <c r="G70" s="126" t="s">
        <v>102</v>
      </c>
      <c r="H70" s="111" t="s">
        <v>807</v>
      </c>
      <c r="I70" s="111" t="s">
        <v>810</v>
      </c>
      <c r="J70" s="111" t="b">
        <v>0</v>
      </c>
      <c r="K70" s="114">
        <v>38013.75</v>
      </c>
      <c r="L70" s="111" t="s">
        <v>811</v>
      </c>
      <c r="M70" s="113" t="s">
        <v>308</v>
      </c>
      <c r="N70" s="123"/>
      <c r="O70" s="111" t="s">
        <v>813</v>
      </c>
      <c r="P70" s="116" t="s">
        <v>311</v>
      </c>
      <c r="Q70" s="133" t="s">
        <v>741</v>
      </c>
    </row>
    <row r="71">
      <c r="A71" s="110">
        <v>46058.0</v>
      </c>
      <c r="B71" s="111" t="s">
        <v>800</v>
      </c>
      <c r="C71" s="111" t="s">
        <v>816</v>
      </c>
      <c r="D71" s="111" t="s">
        <v>817</v>
      </c>
      <c r="E71" s="111" t="s">
        <v>819</v>
      </c>
      <c r="F71" s="124" t="str">
        <f t="shared" si="12"/>
        <v>📂 Abrir Carpeta</v>
      </c>
      <c r="G71" s="126" t="s">
        <v>102</v>
      </c>
      <c r="H71" s="111" t="s">
        <v>807</v>
      </c>
      <c r="I71" s="111" t="s">
        <v>810</v>
      </c>
      <c r="J71" s="111" t="b">
        <v>0</v>
      </c>
      <c r="K71" s="114">
        <v>38013.75</v>
      </c>
      <c r="L71" s="111" t="s">
        <v>811</v>
      </c>
      <c r="M71" s="113" t="s">
        <v>308</v>
      </c>
      <c r="N71" s="123"/>
      <c r="O71" s="111" t="s">
        <v>813</v>
      </c>
      <c r="P71" s="116" t="s">
        <v>311</v>
      </c>
      <c r="Q71" s="133" t="s">
        <v>741</v>
      </c>
    </row>
    <row r="72">
      <c r="A72" s="110">
        <v>46058.0</v>
      </c>
      <c r="B72" s="111" t="s">
        <v>800</v>
      </c>
      <c r="C72" s="111" t="s">
        <v>816</v>
      </c>
      <c r="D72" s="111" t="s">
        <v>826</v>
      </c>
      <c r="E72" s="111" t="s">
        <v>827</v>
      </c>
      <c r="F72" s="124" t="str">
        <f t="shared" si="12"/>
        <v>📂 Abrir Carpeta</v>
      </c>
      <c r="G72" s="126" t="s">
        <v>102</v>
      </c>
      <c r="H72" s="111" t="s">
        <v>807</v>
      </c>
      <c r="I72" s="111" t="s">
        <v>810</v>
      </c>
      <c r="J72" s="111" t="b">
        <v>0</v>
      </c>
      <c r="K72" s="114">
        <v>38013.75</v>
      </c>
      <c r="L72" s="111" t="s">
        <v>811</v>
      </c>
      <c r="M72" s="113" t="s">
        <v>308</v>
      </c>
      <c r="N72" s="123"/>
      <c r="O72" s="111" t="s">
        <v>813</v>
      </c>
      <c r="P72" s="116" t="s">
        <v>311</v>
      </c>
      <c r="Q72" s="133" t="s">
        <v>741</v>
      </c>
    </row>
    <row r="73">
      <c r="A73" s="110">
        <v>46065.0</v>
      </c>
      <c r="B73" s="111" t="s">
        <v>838</v>
      </c>
      <c r="C73" s="111" t="s">
        <v>839</v>
      </c>
      <c r="D73" s="111" t="s">
        <v>840</v>
      </c>
      <c r="E73" s="111" t="s">
        <v>841</v>
      </c>
      <c r="F73" s="124" t="str">
        <f>HYPERLINK("https://drive.google.com/drive/folders/1P8X6jpVNkOEwV1po0AXz9qRxS8A1iVlA", "📂 Abrir Carpeta")</f>
        <v>📂 Abrir Carpeta</v>
      </c>
      <c r="G73" s="126" t="s">
        <v>102</v>
      </c>
      <c r="H73" s="111" t="s">
        <v>842</v>
      </c>
      <c r="I73" s="111" t="s">
        <v>844</v>
      </c>
      <c r="J73" s="111" t="b">
        <v>0</v>
      </c>
      <c r="K73" s="114">
        <v>61871.04</v>
      </c>
      <c r="L73" s="111" t="s">
        <v>845</v>
      </c>
      <c r="M73" s="113" t="s">
        <v>308</v>
      </c>
      <c r="N73" s="123"/>
      <c r="O73" s="111" t="s">
        <v>847</v>
      </c>
      <c r="P73" s="116" t="s">
        <v>311</v>
      </c>
      <c r="Q73" s="133" t="s">
        <v>741</v>
      </c>
    </row>
    <row r="74">
      <c r="A74" s="110">
        <v>46065.0</v>
      </c>
      <c r="B74" s="111" t="s">
        <v>848</v>
      </c>
      <c r="C74" s="111" t="s">
        <v>849</v>
      </c>
      <c r="D74" s="111" t="s">
        <v>850</v>
      </c>
      <c r="E74" s="111" t="s">
        <v>851</v>
      </c>
      <c r="F74" s="124" t="str">
        <f t="shared" ref="F74:F75" si="13">HYPERLINK("https://drive.google.com/drive/folders/19z7uSKYKjX09aFpLqmkJO1v0Fj96aaIL", "📂 Abrir Carpeta")</f>
        <v>📂 Abrir Carpeta</v>
      </c>
      <c r="G74" s="126" t="s">
        <v>102</v>
      </c>
      <c r="H74" s="111" t="s">
        <v>855</v>
      </c>
      <c r="I74" s="111" t="s">
        <v>856</v>
      </c>
      <c r="J74" s="111" t="b">
        <v>0</v>
      </c>
      <c r="K74" s="114">
        <v>20201.83</v>
      </c>
      <c r="L74" s="111" t="s">
        <v>857</v>
      </c>
      <c r="M74" s="113" t="s">
        <v>308</v>
      </c>
      <c r="N74" s="123"/>
      <c r="O74" s="111" t="s">
        <v>858</v>
      </c>
      <c r="P74" s="116" t="s">
        <v>311</v>
      </c>
      <c r="Q74" s="133" t="s">
        <v>741</v>
      </c>
    </row>
    <row r="75">
      <c r="A75" s="110">
        <v>46065.0</v>
      </c>
      <c r="B75" s="111" t="s">
        <v>848</v>
      </c>
      <c r="C75" s="111" t="s">
        <v>546</v>
      </c>
      <c r="D75" s="111" t="s">
        <v>537</v>
      </c>
      <c r="E75" s="111" t="s">
        <v>539</v>
      </c>
      <c r="F75" s="124" t="str">
        <f t="shared" si="13"/>
        <v>📂 Abrir Carpeta</v>
      </c>
      <c r="G75" s="126" t="s">
        <v>102</v>
      </c>
      <c r="H75" s="111" t="s">
        <v>855</v>
      </c>
      <c r="I75" s="111" t="s">
        <v>856</v>
      </c>
      <c r="J75" s="111" t="b">
        <v>0</v>
      </c>
      <c r="K75" s="114">
        <v>20201.83</v>
      </c>
      <c r="L75" s="111" t="s">
        <v>857</v>
      </c>
      <c r="M75" s="113" t="s">
        <v>308</v>
      </c>
      <c r="N75" s="123"/>
      <c r="O75" s="111" t="s">
        <v>858</v>
      </c>
      <c r="P75" s="116" t="s">
        <v>311</v>
      </c>
      <c r="Q75" s="133" t="s">
        <v>741</v>
      </c>
    </row>
    <row r="76">
      <c r="A76" s="110">
        <v>46065.0</v>
      </c>
      <c r="B76" s="111" t="s">
        <v>860</v>
      </c>
      <c r="C76" s="111" t="s">
        <v>391</v>
      </c>
      <c r="D76" s="111" t="s">
        <v>393</v>
      </c>
      <c r="E76" s="111" t="s">
        <v>864</v>
      </c>
      <c r="F76" s="124" t="str">
        <f t="shared" ref="F76:F77" si="14">HYPERLINK("https://drive.google.com/drive/folders/1Z9qAqPhvfW6diesNsCpgMjiJASvA5_AW", "📂 Abrir Carpeta")</f>
        <v>📂 Abrir Carpeta</v>
      </c>
      <c r="G76" s="126" t="s">
        <v>102</v>
      </c>
      <c r="H76" s="111" t="s">
        <v>866</v>
      </c>
      <c r="I76" s="111" t="s">
        <v>867</v>
      </c>
      <c r="J76" s="111" t="b">
        <v>0</v>
      </c>
      <c r="K76" s="114">
        <v>14350.09</v>
      </c>
      <c r="L76" s="111" t="s">
        <v>868</v>
      </c>
      <c r="M76" s="113" t="s">
        <v>308</v>
      </c>
      <c r="N76" s="123"/>
      <c r="O76" s="111" t="s">
        <v>869</v>
      </c>
      <c r="P76" s="116" t="s">
        <v>311</v>
      </c>
      <c r="Q76" s="133" t="s">
        <v>741</v>
      </c>
    </row>
    <row r="77">
      <c r="A77" s="110">
        <v>46065.0</v>
      </c>
      <c r="B77" s="111" t="s">
        <v>860</v>
      </c>
      <c r="C77" s="111" t="s">
        <v>346</v>
      </c>
      <c r="D77" s="111" t="s">
        <v>871</v>
      </c>
      <c r="E77" s="111" t="s">
        <v>872</v>
      </c>
      <c r="F77" s="124" t="str">
        <f t="shared" si="14"/>
        <v>📂 Abrir Carpeta</v>
      </c>
      <c r="G77" s="126" t="s">
        <v>102</v>
      </c>
      <c r="H77" s="111" t="s">
        <v>866</v>
      </c>
      <c r="I77" s="111" t="s">
        <v>867</v>
      </c>
      <c r="J77" s="111" t="b">
        <v>0</v>
      </c>
      <c r="K77" s="114">
        <v>14350.09</v>
      </c>
      <c r="L77" s="111" t="s">
        <v>868</v>
      </c>
      <c r="M77" s="113" t="s">
        <v>308</v>
      </c>
      <c r="N77" s="123"/>
      <c r="O77" s="111" t="s">
        <v>869</v>
      </c>
      <c r="P77" s="116" t="s">
        <v>311</v>
      </c>
      <c r="Q77" s="133" t="s">
        <v>741</v>
      </c>
    </row>
    <row r="78">
      <c r="A78" s="110">
        <v>46076.0</v>
      </c>
      <c r="B78" s="111" t="s">
        <v>877</v>
      </c>
      <c r="C78" s="111" t="s">
        <v>295</v>
      </c>
      <c r="D78" s="111" t="s">
        <v>879</v>
      </c>
      <c r="E78" s="111" t="s">
        <v>881</v>
      </c>
      <c r="F78" s="124" t="str">
        <f>HYPERLINK("https://drive.google.com/drive/folders/1iT5Le3NWlk0vzTlk8KmWwuA_u2CYAFkJ", "📂 Abrir Carpeta")</f>
        <v>📂 Abrir Carpeta</v>
      </c>
      <c r="G78" s="126" t="s">
        <v>102</v>
      </c>
      <c r="H78" s="111" t="s">
        <v>884</v>
      </c>
      <c r="I78" s="111" t="s">
        <v>885</v>
      </c>
      <c r="J78" s="111" t="b">
        <v>0</v>
      </c>
      <c r="K78" s="114">
        <v>474.89</v>
      </c>
      <c r="L78" s="111" t="s">
        <v>886</v>
      </c>
      <c r="M78" s="113" t="s">
        <v>308</v>
      </c>
      <c r="N78" s="123"/>
      <c r="O78" s="111" t="s">
        <v>887</v>
      </c>
      <c r="P78" s="116" t="s">
        <v>311</v>
      </c>
      <c r="Q78" s="133" t="s">
        <v>889</v>
      </c>
    </row>
    <row r="79">
      <c r="A79" s="110">
        <v>46076.0</v>
      </c>
      <c r="B79" s="111" t="s">
        <v>892</v>
      </c>
      <c r="C79" s="111" t="s">
        <v>585</v>
      </c>
      <c r="D79" s="111" t="s">
        <v>581</v>
      </c>
      <c r="E79" s="111" t="s">
        <v>893</v>
      </c>
      <c r="F79" s="124" t="str">
        <f t="shared" ref="F79:F80" si="15">HYPERLINK("https://drive.google.com/drive/folders/1e3DggvetdWetfeXW5DSSDQSnCc25BUv2", "📂 Abrir Carpeta")</f>
        <v>📂 Abrir Carpeta</v>
      </c>
      <c r="G79" s="126" t="s">
        <v>102</v>
      </c>
      <c r="H79" s="111" t="s">
        <v>894</v>
      </c>
      <c r="I79" s="111" t="s">
        <v>895</v>
      </c>
      <c r="J79" s="111" t="b">
        <v>0</v>
      </c>
      <c r="K79" s="114">
        <v>5844.48</v>
      </c>
      <c r="L79" s="111" t="s">
        <v>896</v>
      </c>
      <c r="M79" s="113" t="s">
        <v>308</v>
      </c>
      <c r="N79" s="123"/>
      <c r="O79" s="111" t="s">
        <v>897</v>
      </c>
      <c r="P79" s="116" t="s">
        <v>311</v>
      </c>
      <c r="Q79" s="133" t="s">
        <v>889</v>
      </c>
    </row>
    <row r="80">
      <c r="A80" s="110">
        <v>46076.0</v>
      </c>
      <c r="B80" s="111" t="s">
        <v>892</v>
      </c>
      <c r="C80" s="111" t="s">
        <v>585</v>
      </c>
      <c r="D80" s="111" t="s">
        <v>581</v>
      </c>
      <c r="E80" s="111" t="s">
        <v>893</v>
      </c>
      <c r="F80" s="124" t="str">
        <f t="shared" si="15"/>
        <v>📂 Abrir Carpeta</v>
      </c>
      <c r="G80" s="126" t="s">
        <v>102</v>
      </c>
      <c r="H80" s="111" t="s">
        <v>894</v>
      </c>
      <c r="I80" s="111" t="s">
        <v>895</v>
      </c>
      <c r="J80" s="111" t="b">
        <v>0</v>
      </c>
      <c r="K80" s="114">
        <v>5844.48</v>
      </c>
      <c r="L80" s="111" t="s">
        <v>896</v>
      </c>
      <c r="M80" s="113" t="s">
        <v>308</v>
      </c>
      <c r="N80" s="123"/>
      <c r="O80" s="111" t="s">
        <v>897</v>
      </c>
      <c r="P80" s="116" t="s">
        <v>311</v>
      </c>
      <c r="Q80" s="133" t="s">
        <v>889</v>
      </c>
    </row>
    <row r="81">
      <c r="A81" s="110">
        <v>46076.0</v>
      </c>
      <c r="B81" s="111" t="s">
        <v>904</v>
      </c>
      <c r="C81" s="111" t="s">
        <v>905</v>
      </c>
      <c r="D81" s="111" t="s">
        <v>906</v>
      </c>
      <c r="E81" s="111" t="s">
        <v>907</v>
      </c>
      <c r="F81" s="124" t="str">
        <f t="shared" ref="F81:F82" si="16">HYPERLINK("https://drive.google.com/drive/folders/1QJ1qVokZ4vxUTzXFmmH0oTYFleBduazT", "📂 Abrir Carpeta")</f>
        <v>📂 Abrir Carpeta</v>
      </c>
      <c r="G81" s="126" t="s">
        <v>102</v>
      </c>
      <c r="H81" s="111" t="s">
        <v>911</v>
      </c>
      <c r="I81" s="111" t="s">
        <v>912</v>
      </c>
      <c r="J81" s="111" t="b">
        <v>0</v>
      </c>
      <c r="K81" s="114">
        <v>105476.27</v>
      </c>
      <c r="L81" s="111" t="s">
        <v>913</v>
      </c>
      <c r="M81" s="113" t="s">
        <v>308</v>
      </c>
      <c r="N81" s="123"/>
      <c r="O81" s="111" t="s">
        <v>915</v>
      </c>
      <c r="P81" s="116" t="s">
        <v>311</v>
      </c>
      <c r="Q81" s="133" t="s">
        <v>889</v>
      </c>
    </row>
    <row r="82">
      <c r="A82" s="110">
        <v>46076.0</v>
      </c>
      <c r="B82" s="111" t="s">
        <v>904</v>
      </c>
      <c r="C82" s="111" t="s">
        <v>559</v>
      </c>
      <c r="D82" s="111" t="s">
        <v>560</v>
      </c>
      <c r="E82" s="111" t="s">
        <v>561</v>
      </c>
      <c r="F82" s="124" t="str">
        <f t="shared" si="16"/>
        <v>📂 Abrir Carpeta</v>
      </c>
      <c r="G82" s="126" t="s">
        <v>102</v>
      </c>
      <c r="H82" s="111" t="s">
        <v>911</v>
      </c>
      <c r="I82" s="111" t="s">
        <v>912</v>
      </c>
      <c r="J82" s="111" t="b">
        <v>0</v>
      </c>
      <c r="K82" s="114">
        <v>105476.27</v>
      </c>
      <c r="L82" s="111" t="s">
        <v>913</v>
      </c>
      <c r="M82" s="113" t="s">
        <v>308</v>
      </c>
      <c r="N82" s="123"/>
      <c r="O82" s="111" t="s">
        <v>915</v>
      </c>
      <c r="P82" s="116" t="s">
        <v>311</v>
      </c>
      <c r="Q82" s="133" t="s">
        <v>889</v>
      </c>
    </row>
    <row r="83">
      <c r="A83" s="110">
        <v>46077.0</v>
      </c>
      <c r="B83" s="111" t="s">
        <v>917</v>
      </c>
      <c r="C83" s="111" t="s">
        <v>587</v>
      </c>
      <c r="D83" s="111" t="s">
        <v>588</v>
      </c>
      <c r="E83" s="111" t="s">
        <v>591</v>
      </c>
      <c r="F83" s="124" t="str">
        <f t="shared" ref="F83:F88" si="17">HYPERLINK("https://drive.google.com/drive/folders/14iIyRJSLR992EwqmY6eNd14q-mIsH39E", "📂 Abrir Carpeta")</f>
        <v>📂 Abrir Carpeta</v>
      </c>
      <c r="G83" s="113" t="s">
        <v>102</v>
      </c>
      <c r="H83" s="111" t="s">
        <v>922</v>
      </c>
      <c r="I83" s="111" t="s">
        <v>923</v>
      </c>
      <c r="J83" s="111" t="b">
        <v>0</v>
      </c>
      <c r="K83" s="114">
        <v>57225.18</v>
      </c>
      <c r="L83" s="111" t="s">
        <v>924</v>
      </c>
      <c r="M83" s="113" t="s">
        <v>308</v>
      </c>
      <c r="N83" s="123"/>
      <c r="O83" s="111" t="s">
        <v>925</v>
      </c>
      <c r="P83" s="116" t="s">
        <v>311</v>
      </c>
      <c r="Q83" s="133" t="s">
        <v>889</v>
      </c>
    </row>
    <row r="84">
      <c r="A84" s="110">
        <v>46077.0</v>
      </c>
      <c r="B84" s="111" t="s">
        <v>917</v>
      </c>
      <c r="C84" s="111" t="s">
        <v>577</v>
      </c>
      <c r="D84" s="111" t="s">
        <v>578</v>
      </c>
      <c r="E84" s="111" t="s">
        <v>580</v>
      </c>
      <c r="F84" s="124" t="str">
        <f t="shared" si="17"/>
        <v>📂 Abrir Carpeta</v>
      </c>
      <c r="G84" s="113" t="s">
        <v>102</v>
      </c>
      <c r="H84" s="111" t="s">
        <v>922</v>
      </c>
      <c r="I84" s="111" t="s">
        <v>923</v>
      </c>
      <c r="J84" s="111" t="b">
        <v>0</v>
      </c>
      <c r="K84" s="114">
        <v>57225.18</v>
      </c>
      <c r="L84" s="111" t="s">
        <v>924</v>
      </c>
      <c r="M84" s="113" t="s">
        <v>308</v>
      </c>
      <c r="N84" s="123"/>
      <c r="O84" s="111" t="s">
        <v>925</v>
      </c>
      <c r="P84" s="116" t="s">
        <v>311</v>
      </c>
      <c r="Q84" s="133" t="s">
        <v>889</v>
      </c>
    </row>
    <row r="85">
      <c r="A85" s="110">
        <v>46077.0</v>
      </c>
      <c r="B85" s="111" t="s">
        <v>917</v>
      </c>
      <c r="C85" s="111" t="s">
        <v>927</v>
      </c>
      <c r="D85" s="111" t="s">
        <v>928</v>
      </c>
      <c r="E85" s="111" t="s">
        <v>929</v>
      </c>
      <c r="F85" s="124" t="str">
        <f t="shared" si="17"/>
        <v>📂 Abrir Carpeta</v>
      </c>
      <c r="G85" s="113" t="s">
        <v>102</v>
      </c>
      <c r="H85" s="111" t="s">
        <v>922</v>
      </c>
      <c r="I85" s="111" t="s">
        <v>923</v>
      </c>
      <c r="J85" s="111" t="b">
        <v>0</v>
      </c>
      <c r="K85" s="114">
        <v>57225.18</v>
      </c>
      <c r="L85" s="111" t="s">
        <v>924</v>
      </c>
      <c r="M85" s="113" t="s">
        <v>308</v>
      </c>
      <c r="N85" s="123"/>
      <c r="O85" s="111" t="s">
        <v>925</v>
      </c>
      <c r="P85" s="116" t="s">
        <v>311</v>
      </c>
      <c r="Q85" s="133" t="s">
        <v>889</v>
      </c>
    </row>
    <row r="86">
      <c r="A86" s="110">
        <v>46077.0</v>
      </c>
      <c r="B86" s="111" t="s">
        <v>917</v>
      </c>
      <c r="C86" s="111" t="s">
        <v>935</v>
      </c>
      <c r="D86" s="111" t="s">
        <v>936</v>
      </c>
      <c r="E86" s="111" t="s">
        <v>937</v>
      </c>
      <c r="F86" s="124" t="str">
        <f t="shared" si="17"/>
        <v>📂 Abrir Carpeta</v>
      </c>
      <c r="G86" s="113" t="s">
        <v>102</v>
      </c>
      <c r="H86" s="111" t="s">
        <v>922</v>
      </c>
      <c r="I86" s="111" t="s">
        <v>923</v>
      </c>
      <c r="J86" s="111" t="b">
        <v>0</v>
      </c>
      <c r="K86" s="114">
        <v>57225.18</v>
      </c>
      <c r="L86" s="111" t="s">
        <v>924</v>
      </c>
      <c r="M86" s="113" t="s">
        <v>308</v>
      </c>
      <c r="N86" s="123"/>
      <c r="O86" s="111" t="s">
        <v>925</v>
      </c>
      <c r="P86" s="116" t="s">
        <v>311</v>
      </c>
      <c r="Q86" s="133" t="s">
        <v>889</v>
      </c>
    </row>
    <row r="87">
      <c r="A87" s="110">
        <v>46077.0</v>
      </c>
      <c r="B87" s="111" t="s">
        <v>917</v>
      </c>
      <c r="C87" s="111" t="s">
        <v>939</v>
      </c>
      <c r="D87" s="111" t="s">
        <v>940</v>
      </c>
      <c r="E87" s="111" t="s">
        <v>941</v>
      </c>
      <c r="F87" s="124" t="str">
        <f t="shared" si="17"/>
        <v>📂 Abrir Carpeta</v>
      </c>
      <c r="G87" s="113" t="s">
        <v>102</v>
      </c>
      <c r="H87" s="111" t="s">
        <v>922</v>
      </c>
      <c r="I87" s="111" t="s">
        <v>923</v>
      </c>
      <c r="J87" s="111" t="b">
        <v>0</v>
      </c>
      <c r="K87" s="114">
        <v>57225.18</v>
      </c>
      <c r="L87" s="111" t="s">
        <v>924</v>
      </c>
      <c r="M87" s="113" t="s">
        <v>308</v>
      </c>
      <c r="N87" s="123"/>
      <c r="O87" s="111" t="s">
        <v>925</v>
      </c>
      <c r="P87" s="116" t="s">
        <v>311</v>
      </c>
      <c r="Q87" s="133" t="s">
        <v>889</v>
      </c>
    </row>
    <row r="88">
      <c r="A88" s="110">
        <v>46077.0</v>
      </c>
      <c r="B88" s="111" t="s">
        <v>917</v>
      </c>
      <c r="C88" s="111" t="s">
        <v>939</v>
      </c>
      <c r="D88" s="111" t="s">
        <v>940</v>
      </c>
      <c r="E88" s="111" t="s">
        <v>941</v>
      </c>
      <c r="F88" s="124" t="str">
        <f t="shared" si="17"/>
        <v>📂 Abrir Carpeta</v>
      </c>
      <c r="G88" s="113" t="s">
        <v>102</v>
      </c>
      <c r="H88" s="111" t="s">
        <v>922</v>
      </c>
      <c r="I88" s="111" t="s">
        <v>923</v>
      </c>
      <c r="J88" s="111" t="b">
        <v>0</v>
      </c>
      <c r="K88" s="114">
        <v>57225.18</v>
      </c>
      <c r="L88" s="111" t="s">
        <v>924</v>
      </c>
      <c r="M88" s="113" t="s">
        <v>308</v>
      </c>
      <c r="N88" s="123"/>
      <c r="O88" s="111" t="s">
        <v>925</v>
      </c>
      <c r="P88" s="116" t="s">
        <v>311</v>
      </c>
      <c r="Q88" s="133" t="s">
        <v>889</v>
      </c>
    </row>
    <row r="89">
      <c r="A89" s="110">
        <v>46077.0</v>
      </c>
      <c r="B89" s="111" t="s">
        <v>950</v>
      </c>
      <c r="C89" s="111" t="s">
        <v>300</v>
      </c>
      <c r="D89" s="111" t="s">
        <v>951</v>
      </c>
      <c r="E89" s="111" t="s">
        <v>952</v>
      </c>
      <c r="F89" s="124" t="str">
        <f t="shared" ref="F89:F94" si="18">HYPERLINK("https://drive.google.com/drive/folders/1iXEV0fW76dVYoNLPHdy410nWjieAsBnW", "📂 Abrir Carpeta")</f>
        <v>📂 Abrir Carpeta</v>
      </c>
      <c r="G89" s="113" t="s">
        <v>102</v>
      </c>
      <c r="H89" s="111" t="s">
        <v>956</v>
      </c>
      <c r="I89" s="111" t="s">
        <v>957</v>
      </c>
      <c r="J89" s="111" t="b">
        <v>0</v>
      </c>
      <c r="K89" s="114">
        <v>135675.54</v>
      </c>
      <c r="L89" s="111" t="s">
        <v>958</v>
      </c>
      <c r="M89" s="113" t="s">
        <v>308</v>
      </c>
      <c r="N89" s="123"/>
      <c r="O89" s="111" t="s">
        <v>959</v>
      </c>
      <c r="P89" s="116" t="s">
        <v>311</v>
      </c>
      <c r="Q89" s="133" t="s">
        <v>889</v>
      </c>
    </row>
    <row r="90">
      <c r="A90" s="110">
        <v>46077.0</v>
      </c>
      <c r="B90" s="111" t="s">
        <v>950</v>
      </c>
      <c r="C90" s="111" t="s">
        <v>300</v>
      </c>
      <c r="D90" s="111" t="s">
        <v>951</v>
      </c>
      <c r="E90" s="111" t="s">
        <v>952</v>
      </c>
      <c r="F90" s="124" t="str">
        <f t="shared" si="18"/>
        <v>📂 Abrir Carpeta</v>
      </c>
      <c r="G90" s="113" t="s">
        <v>102</v>
      </c>
      <c r="H90" s="111" t="s">
        <v>956</v>
      </c>
      <c r="I90" s="111" t="s">
        <v>957</v>
      </c>
      <c r="J90" s="111" t="b">
        <v>0</v>
      </c>
      <c r="K90" s="114">
        <v>135675.54</v>
      </c>
      <c r="L90" s="111" t="s">
        <v>958</v>
      </c>
      <c r="M90" s="113" t="s">
        <v>308</v>
      </c>
      <c r="N90" s="123"/>
      <c r="O90" s="111" t="s">
        <v>959</v>
      </c>
      <c r="P90" s="116" t="s">
        <v>311</v>
      </c>
      <c r="Q90" s="133" t="s">
        <v>889</v>
      </c>
    </row>
    <row r="91">
      <c r="A91" s="110">
        <v>46077.0</v>
      </c>
      <c r="B91" s="111" t="s">
        <v>950</v>
      </c>
      <c r="C91" s="111" t="s">
        <v>300</v>
      </c>
      <c r="D91" s="111" t="s">
        <v>960</v>
      </c>
      <c r="E91" s="111" t="s">
        <v>815</v>
      </c>
      <c r="F91" s="138" t="str">
        <f t="shared" si="18"/>
        <v>📂 Abrir Carpeta</v>
      </c>
      <c r="G91" s="113" t="s">
        <v>102</v>
      </c>
      <c r="H91" s="111" t="s">
        <v>956</v>
      </c>
      <c r="I91" s="111" t="s">
        <v>957</v>
      </c>
      <c r="J91" s="111" t="b">
        <v>0</v>
      </c>
      <c r="K91" s="114">
        <v>135675.54</v>
      </c>
      <c r="L91" s="111" t="s">
        <v>958</v>
      </c>
      <c r="M91" s="113" t="s">
        <v>308</v>
      </c>
      <c r="N91" s="123"/>
      <c r="O91" s="111" t="s">
        <v>959</v>
      </c>
      <c r="P91" s="116" t="s">
        <v>311</v>
      </c>
      <c r="Q91" s="133" t="s">
        <v>889</v>
      </c>
    </row>
    <row r="92">
      <c r="A92" s="110">
        <v>46077.0</v>
      </c>
      <c r="B92" s="111" t="s">
        <v>950</v>
      </c>
      <c r="C92" s="111" t="s">
        <v>300</v>
      </c>
      <c r="D92" s="111" t="s">
        <v>960</v>
      </c>
      <c r="E92" s="111" t="s">
        <v>815</v>
      </c>
      <c r="F92" s="124" t="str">
        <f t="shared" si="18"/>
        <v>📂 Abrir Carpeta</v>
      </c>
      <c r="G92" s="113" t="s">
        <v>102</v>
      </c>
      <c r="H92" s="111" t="s">
        <v>956</v>
      </c>
      <c r="I92" s="111" t="s">
        <v>957</v>
      </c>
      <c r="J92" s="111" t="b">
        <v>0</v>
      </c>
      <c r="K92" s="114">
        <v>135675.54</v>
      </c>
      <c r="L92" s="111" t="s">
        <v>958</v>
      </c>
      <c r="M92" s="113" t="s">
        <v>308</v>
      </c>
      <c r="N92" s="123"/>
      <c r="O92" s="111" t="s">
        <v>959</v>
      </c>
      <c r="P92" s="116" t="s">
        <v>311</v>
      </c>
      <c r="Q92" s="133" t="s">
        <v>889</v>
      </c>
    </row>
    <row r="93">
      <c r="A93" s="110">
        <v>46077.0</v>
      </c>
      <c r="B93" s="111" t="s">
        <v>950</v>
      </c>
      <c r="C93" s="111" t="s">
        <v>300</v>
      </c>
      <c r="D93" s="111" t="s">
        <v>814</v>
      </c>
      <c r="E93" s="111" t="s">
        <v>968</v>
      </c>
      <c r="F93" s="124" t="str">
        <f t="shared" si="18"/>
        <v>📂 Abrir Carpeta</v>
      </c>
      <c r="G93" s="113" t="s">
        <v>102</v>
      </c>
      <c r="H93" s="111" t="s">
        <v>956</v>
      </c>
      <c r="I93" s="111" t="s">
        <v>957</v>
      </c>
      <c r="J93" s="111" t="b">
        <v>0</v>
      </c>
      <c r="K93" s="114">
        <v>135675.54</v>
      </c>
      <c r="L93" s="111" t="s">
        <v>958</v>
      </c>
      <c r="M93" s="113" t="s">
        <v>308</v>
      </c>
      <c r="N93" s="123"/>
      <c r="O93" s="111" t="s">
        <v>959</v>
      </c>
      <c r="P93" s="116" t="s">
        <v>311</v>
      </c>
      <c r="Q93" s="133" t="s">
        <v>889</v>
      </c>
    </row>
    <row r="94">
      <c r="A94" s="110">
        <v>46077.0</v>
      </c>
      <c r="B94" s="111" t="s">
        <v>950</v>
      </c>
      <c r="C94" s="111" t="s">
        <v>300</v>
      </c>
      <c r="D94" s="111" t="s">
        <v>814</v>
      </c>
      <c r="E94" s="111" t="s">
        <v>968</v>
      </c>
      <c r="F94" s="124" t="str">
        <f t="shared" si="18"/>
        <v>📂 Abrir Carpeta</v>
      </c>
      <c r="G94" s="113" t="s">
        <v>102</v>
      </c>
      <c r="H94" s="111" t="s">
        <v>956</v>
      </c>
      <c r="I94" s="111" t="s">
        <v>957</v>
      </c>
      <c r="J94" s="111" t="b">
        <v>0</v>
      </c>
      <c r="K94" s="114">
        <v>135675.54</v>
      </c>
      <c r="L94" s="111" t="s">
        <v>958</v>
      </c>
      <c r="M94" s="113" t="s">
        <v>308</v>
      </c>
      <c r="N94" s="123"/>
      <c r="O94" s="111" t="s">
        <v>959</v>
      </c>
      <c r="P94" s="116" t="s">
        <v>311</v>
      </c>
      <c r="Q94" s="133" t="s">
        <v>889</v>
      </c>
    </row>
    <row r="95">
      <c r="A95" s="110">
        <v>46077.0</v>
      </c>
      <c r="B95" s="111" t="s">
        <v>974</v>
      </c>
      <c r="C95" s="111" t="s">
        <v>975</v>
      </c>
      <c r="D95" s="111" t="s">
        <v>976</v>
      </c>
      <c r="E95" s="111" t="s">
        <v>977</v>
      </c>
      <c r="F95" s="124" t="str">
        <f t="shared" ref="F95:F96" si="19">HYPERLINK("https://drive.google.com/drive/folders/1nZ6YG4N3WZO7cPrLEjCmz3qcF9uGV9oG", "📂 Abrir Carpeta")</f>
        <v>📂 Abrir Carpeta</v>
      </c>
      <c r="G95" s="113" t="s">
        <v>102</v>
      </c>
      <c r="H95" s="111" t="s">
        <v>983</v>
      </c>
      <c r="I95" s="111" t="s">
        <v>985</v>
      </c>
      <c r="J95" s="111" t="b">
        <v>0</v>
      </c>
      <c r="K95" s="114">
        <v>43382.21</v>
      </c>
      <c r="L95" s="111" t="s">
        <v>987</v>
      </c>
      <c r="M95" s="113" t="s">
        <v>308</v>
      </c>
      <c r="N95" s="123"/>
      <c r="O95" s="111" t="s">
        <v>988</v>
      </c>
      <c r="P95" s="116" t="s">
        <v>311</v>
      </c>
      <c r="Q95" s="133" t="s">
        <v>889</v>
      </c>
    </row>
    <row r="96">
      <c r="A96" s="110">
        <v>46077.0</v>
      </c>
      <c r="B96" s="111" t="s">
        <v>974</v>
      </c>
      <c r="C96" s="111" t="s">
        <v>515</v>
      </c>
      <c r="D96" s="111" t="s">
        <v>510</v>
      </c>
      <c r="E96" s="111" t="s">
        <v>991</v>
      </c>
      <c r="F96" s="124" t="str">
        <f t="shared" si="19"/>
        <v>📂 Abrir Carpeta</v>
      </c>
      <c r="G96" s="113" t="s">
        <v>102</v>
      </c>
      <c r="H96" s="111" t="s">
        <v>983</v>
      </c>
      <c r="I96" s="111" t="s">
        <v>985</v>
      </c>
      <c r="J96" s="111" t="b">
        <v>0</v>
      </c>
      <c r="K96" s="114">
        <v>43382.21</v>
      </c>
      <c r="L96" s="111" t="s">
        <v>987</v>
      </c>
      <c r="M96" s="113" t="s">
        <v>308</v>
      </c>
      <c r="N96" s="123"/>
      <c r="O96" s="111" t="s">
        <v>988</v>
      </c>
      <c r="P96" s="116" t="s">
        <v>311</v>
      </c>
      <c r="Q96" s="133" t="s">
        <v>889</v>
      </c>
    </row>
    <row r="97">
      <c r="A97" s="110">
        <v>46077.0</v>
      </c>
      <c r="B97" s="111" t="s">
        <v>994</v>
      </c>
      <c r="C97" s="111" t="s">
        <v>517</v>
      </c>
      <c r="D97" s="111" t="s">
        <v>518</v>
      </c>
      <c r="E97" s="111" t="s">
        <v>519</v>
      </c>
      <c r="F97" s="124" t="str">
        <f>HYPERLINK("https://drive.google.com/drive/folders/1nTH_C_l56NOZN_j5iMUfbx3aEronY3aM", "📂 Abrir Carpeta")</f>
        <v>📂 Abrir Carpeta</v>
      </c>
      <c r="G97" s="113" t="s">
        <v>102</v>
      </c>
      <c r="H97" s="111" t="s">
        <v>997</v>
      </c>
      <c r="I97" s="111" t="s">
        <v>999</v>
      </c>
      <c r="J97" s="111" t="b">
        <v>0</v>
      </c>
      <c r="K97" s="114">
        <v>2747.04</v>
      </c>
      <c r="L97" s="111" t="s">
        <v>1003</v>
      </c>
      <c r="M97" s="113" t="s">
        <v>308</v>
      </c>
      <c r="N97" s="123"/>
      <c r="O97" s="111" t="s">
        <v>1005</v>
      </c>
      <c r="P97" s="116" t="s">
        <v>311</v>
      </c>
      <c r="Q97" s="133" t="s">
        <v>653</v>
      </c>
    </row>
    <row r="98">
      <c r="A98" s="110">
        <v>46078.0</v>
      </c>
      <c r="B98" s="111" t="s">
        <v>1008</v>
      </c>
      <c r="C98" s="111" t="s">
        <v>1009</v>
      </c>
      <c r="D98" s="111" t="s">
        <v>1010</v>
      </c>
      <c r="E98" s="111" t="s">
        <v>1011</v>
      </c>
      <c r="F98" s="124" t="str">
        <f t="shared" ref="F98:F101" si="20">HYPERLINK("https://drive.google.com/drive/folders/1pkpjN9QNOTPmab5wJWbS-0VSeHw-hZY1", "📂 Abrir Carpeta")</f>
        <v>📂 Abrir Carpeta</v>
      </c>
      <c r="G98" s="113" t="s">
        <v>102</v>
      </c>
      <c r="H98" s="111" t="s">
        <v>1013</v>
      </c>
      <c r="I98" s="111" t="s">
        <v>1014</v>
      </c>
      <c r="J98" s="111" t="b">
        <v>0</v>
      </c>
      <c r="K98" s="114">
        <v>260473.98</v>
      </c>
      <c r="L98" s="111" t="s">
        <v>1015</v>
      </c>
      <c r="M98" s="113" t="s">
        <v>308</v>
      </c>
      <c r="N98" s="123"/>
      <c r="O98" s="111" t="s">
        <v>1016</v>
      </c>
      <c r="P98" s="116" t="s">
        <v>311</v>
      </c>
      <c r="Q98" s="133" t="s">
        <v>1017</v>
      </c>
    </row>
    <row r="99">
      <c r="A99" s="110">
        <v>46078.0</v>
      </c>
      <c r="B99" s="111" t="s">
        <v>1008</v>
      </c>
      <c r="C99" s="111" t="s">
        <v>1018</v>
      </c>
      <c r="D99" s="111" t="s">
        <v>1019</v>
      </c>
      <c r="E99" s="111" t="s">
        <v>1020</v>
      </c>
      <c r="F99" s="124" t="str">
        <f t="shared" si="20"/>
        <v>📂 Abrir Carpeta</v>
      </c>
      <c r="G99" s="113" t="s">
        <v>102</v>
      </c>
      <c r="H99" s="111" t="s">
        <v>1013</v>
      </c>
      <c r="I99" s="111" t="s">
        <v>1014</v>
      </c>
      <c r="J99" s="111" t="b">
        <v>0</v>
      </c>
      <c r="K99" s="114">
        <v>260473.98</v>
      </c>
      <c r="L99" s="111" t="s">
        <v>1015</v>
      </c>
      <c r="M99" s="113" t="s">
        <v>308</v>
      </c>
      <c r="N99" s="123"/>
      <c r="O99" s="111" t="s">
        <v>1016</v>
      </c>
      <c r="P99" s="116" t="s">
        <v>311</v>
      </c>
      <c r="Q99" s="133" t="s">
        <v>1017</v>
      </c>
    </row>
    <row r="100">
      <c r="A100" s="110">
        <v>46078.0</v>
      </c>
      <c r="B100" s="111" t="s">
        <v>1008</v>
      </c>
      <c r="C100" s="111" t="s">
        <v>1024</v>
      </c>
      <c r="D100" s="111" t="s">
        <v>1025</v>
      </c>
      <c r="E100" s="111" t="s">
        <v>1026</v>
      </c>
      <c r="F100" s="124" t="str">
        <f t="shared" si="20"/>
        <v>📂 Abrir Carpeta</v>
      </c>
      <c r="G100" s="113" t="s">
        <v>102</v>
      </c>
      <c r="H100" s="111" t="s">
        <v>1013</v>
      </c>
      <c r="I100" s="111" t="s">
        <v>1014</v>
      </c>
      <c r="J100" s="111" t="b">
        <v>0</v>
      </c>
      <c r="K100" s="114">
        <v>260473.98</v>
      </c>
      <c r="L100" s="111" t="s">
        <v>1015</v>
      </c>
      <c r="M100" s="113" t="s">
        <v>308</v>
      </c>
      <c r="N100" s="123"/>
      <c r="O100" s="111" t="s">
        <v>1016</v>
      </c>
      <c r="P100" s="116" t="s">
        <v>311</v>
      </c>
      <c r="Q100" s="133" t="s">
        <v>1017</v>
      </c>
    </row>
    <row r="101">
      <c r="A101" s="110">
        <v>46078.0</v>
      </c>
      <c r="B101" s="111" t="s">
        <v>1008</v>
      </c>
      <c r="C101" s="111" t="s">
        <v>1029</v>
      </c>
      <c r="D101" s="111" t="s">
        <v>1030</v>
      </c>
      <c r="E101" s="111" t="s">
        <v>1031</v>
      </c>
      <c r="F101" s="124" t="str">
        <f t="shared" si="20"/>
        <v>📂 Abrir Carpeta</v>
      </c>
      <c r="G101" s="113" t="s">
        <v>102</v>
      </c>
      <c r="H101" s="111" t="s">
        <v>1013</v>
      </c>
      <c r="I101" s="111" t="s">
        <v>1014</v>
      </c>
      <c r="J101" s="111" t="b">
        <v>0</v>
      </c>
      <c r="K101" s="114">
        <v>260473.98</v>
      </c>
      <c r="L101" s="111" t="s">
        <v>1015</v>
      </c>
      <c r="M101" s="113" t="s">
        <v>308</v>
      </c>
      <c r="N101" s="123"/>
      <c r="O101" s="111" t="s">
        <v>1016</v>
      </c>
      <c r="P101" s="116" t="s">
        <v>311</v>
      </c>
      <c r="Q101" s="133" t="s">
        <v>1017</v>
      </c>
    </row>
    <row r="102">
      <c r="A102" s="110">
        <v>46078.0</v>
      </c>
      <c r="B102" s="111" t="s">
        <v>1035</v>
      </c>
      <c r="C102" s="111" t="s">
        <v>1036</v>
      </c>
      <c r="D102" s="111" t="s">
        <v>1037</v>
      </c>
      <c r="E102" s="111" t="s">
        <v>1038</v>
      </c>
      <c r="F102" s="124" t="str">
        <f t="shared" ref="F102:F103" si="21">HYPERLINK("https://drive.google.com/drive/folders/1ddQ2CqfUm48tvZUYgp9brH4Wj0wynLWV", "📂 Abrir Carpeta")</f>
        <v>📂 Abrir Carpeta</v>
      </c>
      <c r="G102" s="113" t="s">
        <v>102</v>
      </c>
      <c r="H102" s="111" t="s">
        <v>1041</v>
      </c>
      <c r="I102" s="111" t="s">
        <v>1042</v>
      </c>
      <c r="J102" s="111" t="b">
        <v>0</v>
      </c>
      <c r="K102" s="114">
        <v>33970.41</v>
      </c>
      <c r="L102" s="111" t="s">
        <v>1044</v>
      </c>
      <c r="M102" s="113" t="s">
        <v>308</v>
      </c>
      <c r="N102" s="123"/>
      <c r="O102" s="111" t="s">
        <v>1045</v>
      </c>
      <c r="P102" s="116" t="s">
        <v>311</v>
      </c>
      <c r="Q102" s="133" t="s">
        <v>653</v>
      </c>
    </row>
    <row r="103">
      <c r="A103" s="110">
        <v>46078.0</v>
      </c>
      <c r="B103" s="111" t="s">
        <v>1035</v>
      </c>
      <c r="C103" s="111" t="s">
        <v>1049</v>
      </c>
      <c r="D103" s="111" t="s">
        <v>1050</v>
      </c>
      <c r="E103" s="111" t="s">
        <v>1051</v>
      </c>
      <c r="F103" s="124" t="str">
        <f t="shared" si="21"/>
        <v>📂 Abrir Carpeta</v>
      </c>
      <c r="G103" s="113" t="s">
        <v>102</v>
      </c>
      <c r="H103" s="111" t="s">
        <v>1041</v>
      </c>
      <c r="I103" s="111" t="s">
        <v>1042</v>
      </c>
      <c r="J103" s="111" t="b">
        <v>0</v>
      </c>
      <c r="K103" s="114">
        <v>33970.41</v>
      </c>
      <c r="L103" s="111" t="s">
        <v>1044</v>
      </c>
      <c r="M103" s="113" t="s">
        <v>308</v>
      </c>
      <c r="N103" s="123"/>
      <c r="O103" s="111" t="s">
        <v>1045</v>
      </c>
      <c r="P103" s="116" t="s">
        <v>311</v>
      </c>
      <c r="Q103" s="133" t="s">
        <v>653</v>
      </c>
    </row>
    <row r="104">
      <c r="A104" s="110">
        <v>46078.0</v>
      </c>
      <c r="B104" s="111" t="s">
        <v>1052</v>
      </c>
      <c r="C104" s="111" t="s">
        <v>839</v>
      </c>
      <c r="D104" s="111" t="s">
        <v>840</v>
      </c>
      <c r="E104" s="111" t="s">
        <v>841</v>
      </c>
      <c r="F104" s="124" t="str">
        <f t="shared" ref="F104:F109" si="22">HYPERLINK("https://drive.google.com/drive/folders/1YjhV9cUSDe8KWAju5ZONFf8bWTCHMhUK", "📂 Abrir Carpeta")</f>
        <v>📂 Abrir Carpeta</v>
      </c>
      <c r="G104" s="113" t="s">
        <v>102</v>
      </c>
      <c r="H104" s="111" t="s">
        <v>1055</v>
      </c>
      <c r="I104" s="111" t="s">
        <v>1057</v>
      </c>
      <c r="J104" s="111" t="b">
        <v>0</v>
      </c>
      <c r="K104" s="114">
        <v>89241.99</v>
      </c>
      <c r="L104" s="111" t="s">
        <v>1059</v>
      </c>
      <c r="M104" s="113" t="s">
        <v>308</v>
      </c>
      <c r="N104" s="123"/>
      <c r="O104" s="111" t="s">
        <v>1061</v>
      </c>
      <c r="P104" s="116" t="s">
        <v>311</v>
      </c>
      <c r="Q104" s="133" t="s">
        <v>653</v>
      </c>
    </row>
    <row r="105">
      <c r="A105" s="110">
        <v>46078.0</v>
      </c>
      <c r="B105" s="111" t="s">
        <v>1052</v>
      </c>
      <c r="C105" s="111" t="s">
        <v>1062</v>
      </c>
      <c r="D105" s="111" t="s">
        <v>1063</v>
      </c>
      <c r="E105" s="111" t="s">
        <v>1064</v>
      </c>
      <c r="F105" s="124" t="str">
        <f t="shared" si="22"/>
        <v>📂 Abrir Carpeta</v>
      </c>
      <c r="G105" s="113" t="s">
        <v>102</v>
      </c>
      <c r="H105" s="111" t="s">
        <v>1055</v>
      </c>
      <c r="I105" s="111" t="s">
        <v>1057</v>
      </c>
      <c r="J105" s="111" t="b">
        <v>0</v>
      </c>
      <c r="K105" s="114">
        <v>89241.99</v>
      </c>
      <c r="L105" s="111" t="s">
        <v>1059</v>
      </c>
      <c r="M105" s="113" t="s">
        <v>308</v>
      </c>
      <c r="N105" s="123"/>
      <c r="O105" s="111" t="s">
        <v>1061</v>
      </c>
      <c r="P105" s="116" t="s">
        <v>311</v>
      </c>
      <c r="Q105" s="133" t="s">
        <v>653</v>
      </c>
    </row>
    <row r="106">
      <c r="A106" s="110">
        <v>46078.0</v>
      </c>
      <c r="B106" s="111" t="s">
        <v>1052</v>
      </c>
      <c r="C106" s="111" t="s">
        <v>849</v>
      </c>
      <c r="D106" s="111" t="s">
        <v>850</v>
      </c>
      <c r="E106" s="111" t="s">
        <v>1068</v>
      </c>
      <c r="F106" s="124" t="str">
        <f t="shared" si="22"/>
        <v>📂 Abrir Carpeta</v>
      </c>
      <c r="G106" s="113" t="s">
        <v>102</v>
      </c>
      <c r="H106" s="111" t="s">
        <v>1055</v>
      </c>
      <c r="I106" s="111" t="s">
        <v>1057</v>
      </c>
      <c r="J106" s="111" t="b">
        <v>0</v>
      </c>
      <c r="K106" s="114">
        <v>89241.99</v>
      </c>
      <c r="L106" s="111" t="s">
        <v>1059</v>
      </c>
      <c r="M106" s="113" t="s">
        <v>308</v>
      </c>
      <c r="N106" s="123"/>
      <c r="O106" s="111" t="s">
        <v>1061</v>
      </c>
      <c r="P106" s="116" t="s">
        <v>311</v>
      </c>
      <c r="Q106" s="133" t="s">
        <v>653</v>
      </c>
    </row>
    <row r="107">
      <c r="A107" s="110">
        <v>46078.0</v>
      </c>
      <c r="B107" s="111" t="s">
        <v>1052</v>
      </c>
      <c r="C107" s="111" t="s">
        <v>849</v>
      </c>
      <c r="D107" s="111" t="s">
        <v>850</v>
      </c>
      <c r="E107" s="111" t="s">
        <v>1068</v>
      </c>
      <c r="F107" s="124" t="str">
        <f t="shared" si="22"/>
        <v>📂 Abrir Carpeta</v>
      </c>
      <c r="G107" s="113" t="s">
        <v>102</v>
      </c>
      <c r="H107" s="111" t="s">
        <v>1055</v>
      </c>
      <c r="I107" s="111" t="s">
        <v>1057</v>
      </c>
      <c r="J107" s="111" t="b">
        <v>0</v>
      </c>
      <c r="K107" s="114">
        <v>89241.99</v>
      </c>
      <c r="L107" s="111" t="s">
        <v>1059</v>
      </c>
      <c r="M107" s="113" t="s">
        <v>308</v>
      </c>
      <c r="N107" s="123"/>
      <c r="O107" s="111" t="s">
        <v>1061</v>
      </c>
      <c r="P107" s="116" t="s">
        <v>311</v>
      </c>
      <c r="Q107" s="133" t="s">
        <v>653</v>
      </c>
    </row>
    <row r="108">
      <c r="A108" s="110">
        <v>46078.0</v>
      </c>
      <c r="B108" s="111" t="s">
        <v>1052</v>
      </c>
      <c r="C108" s="111" t="s">
        <v>849</v>
      </c>
      <c r="D108" s="111" t="s">
        <v>1072</v>
      </c>
      <c r="E108" s="111" t="s">
        <v>1073</v>
      </c>
      <c r="F108" s="124" t="str">
        <f t="shared" si="22"/>
        <v>📂 Abrir Carpeta</v>
      </c>
      <c r="G108" s="113" t="s">
        <v>102</v>
      </c>
      <c r="H108" s="111" t="s">
        <v>1055</v>
      </c>
      <c r="I108" s="111" t="s">
        <v>1057</v>
      </c>
      <c r="J108" s="111" t="b">
        <v>0</v>
      </c>
      <c r="K108" s="114">
        <v>89241.99</v>
      </c>
      <c r="L108" s="111" t="s">
        <v>1059</v>
      </c>
      <c r="M108" s="113" t="s">
        <v>308</v>
      </c>
      <c r="N108" s="123"/>
      <c r="O108" s="111" t="s">
        <v>1061</v>
      </c>
      <c r="P108" s="116" t="s">
        <v>311</v>
      </c>
      <c r="Q108" s="133" t="s">
        <v>653</v>
      </c>
    </row>
    <row r="109">
      <c r="A109" s="110">
        <v>46078.0</v>
      </c>
      <c r="B109" s="111" t="s">
        <v>1052</v>
      </c>
      <c r="C109" s="111" t="s">
        <v>849</v>
      </c>
      <c r="D109" s="111" t="s">
        <v>1072</v>
      </c>
      <c r="E109" s="111" t="s">
        <v>1073</v>
      </c>
      <c r="F109" s="124" t="str">
        <f t="shared" si="22"/>
        <v>📂 Abrir Carpeta</v>
      </c>
      <c r="G109" s="113" t="s">
        <v>102</v>
      </c>
      <c r="H109" s="111" t="s">
        <v>1055</v>
      </c>
      <c r="I109" s="111" t="s">
        <v>1057</v>
      </c>
      <c r="J109" s="111" t="b">
        <v>0</v>
      </c>
      <c r="K109" s="114">
        <v>89241.99</v>
      </c>
      <c r="L109" s="111" t="s">
        <v>1059</v>
      </c>
      <c r="M109" s="113" t="s">
        <v>308</v>
      </c>
      <c r="N109" s="123"/>
      <c r="O109" s="111" t="s">
        <v>1061</v>
      </c>
      <c r="P109" s="116" t="s">
        <v>311</v>
      </c>
      <c r="Q109" s="133" t="s">
        <v>653</v>
      </c>
    </row>
    <row r="110">
      <c r="A110" s="110">
        <v>46078.0</v>
      </c>
      <c r="B110" s="111" t="s">
        <v>1081</v>
      </c>
      <c r="C110" s="111" t="s">
        <v>1082</v>
      </c>
      <c r="D110" s="111" t="s">
        <v>1083</v>
      </c>
      <c r="E110" s="111" t="s">
        <v>1084</v>
      </c>
      <c r="F110" s="124" t="str">
        <f>HYPERLINK("https://drive.google.com/drive/folders/1gt2wYShun8BLc8ViSCcj683N2ig_PD4z", "📂 Abrir Carpeta")</f>
        <v>📂 Abrir Carpeta</v>
      </c>
      <c r="G110" s="113" t="s">
        <v>102</v>
      </c>
      <c r="H110" s="111" t="s">
        <v>1090</v>
      </c>
      <c r="I110" s="111" t="s">
        <v>1091</v>
      </c>
      <c r="J110" s="111" t="b">
        <v>0</v>
      </c>
      <c r="K110" s="114">
        <v>13706.88</v>
      </c>
      <c r="L110" s="111" t="s">
        <v>1092</v>
      </c>
      <c r="M110" s="113" t="s">
        <v>308</v>
      </c>
      <c r="N110" s="123"/>
      <c r="O110" s="111" t="s">
        <v>1093</v>
      </c>
      <c r="P110" s="116" t="s">
        <v>311</v>
      </c>
      <c r="Q110" s="133" t="s">
        <v>653</v>
      </c>
    </row>
    <row r="111">
      <c r="A111" s="110">
        <v>46083.0</v>
      </c>
      <c r="B111" s="111" t="s">
        <v>1094</v>
      </c>
      <c r="C111" s="111" t="s">
        <v>1095</v>
      </c>
      <c r="D111" s="111" t="s">
        <v>1096</v>
      </c>
      <c r="E111" s="111" t="s">
        <v>1097</v>
      </c>
      <c r="F111" s="124" t="str">
        <f t="shared" ref="F111:F113" si="23">HYPERLINK("https://drive.google.com/drive/folders/1eofNn4LJncpWf61o8h9y6JaOAIHg8goA", "📂 Abrir Carpeta")</f>
        <v>📂 Abrir Carpeta</v>
      </c>
      <c r="G111" s="113" t="s">
        <v>102</v>
      </c>
      <c r="H111" s="111" t="s">
        <v>1098</v>
      </c>
      <c r="I111" s="111" t="s">
        <v>1099</v>
      </c>
      <c r="J111" s="111" t="b">
        <v>0</v>
      </c>
      <c r="K111" s="114">
        <v>24822.07</v>
      </c>
      <c r="L111" s="111" t="s">
        <v>1100</v>
      </c>
      <c r="M111" s="113" t="s">
        <v>308</v>
      </c>
      <c r="N111" s="123"/>
      <c r="O111" s="111" t="s">
        <v>1101</v>
      </c>
      <c r="P111" s="116" t="s">
        <v>311</v>
      </c>
      <c r="Q111" s="133" t="s">
        <v>1017</v>
      </c>
    </row>
    <row r="112">
      <c r="A112" s="110">
        <v>46083.0</v>
      </c>
      <c r="B112" s="111" t="s">
        <v>1094</v>
      </c>
      <c r="C112" s="111" t="s">
        <v>546</v>
      </c>
      <c r="D112" s="111" t="s">
        <v>537</v>
      </c>
      <c r="E112" s="111" t="s">
        <v>539</v>
      </c>
      <c r="F112" s="124" t="str">
        <f t="shared" si="23"/>
        <v>📂 Abrir Carpeta</v>
      </c>
      <c r="G112" s="113" t="s">
        <v>102</v>
      </c>
      <c r="H112" s="111" t="s">
        <v>1098</v>
      </c>
      <c r="I112" s="111" t="s">
        <v>1099</v>
      </c>
      <c r="J112" s="111" t="b">
        <v>0</v>
      </c>
      <c r="K112" s="114">
        <v>24822.07</v>
      </c>
      <c r="L112" s="111" t="s">
        <v>1100</v>
      </c>
      <c r="M112" s="113" t="s">
        <v>308</v>
      </c>
      <c r="N112" s="123"/>
      <c r="O112" s="111" t="s">
        <v>1101</v>
      </c>
      <c r="P112" s="116" t="s">
        <v>311</v>
      </c>
      <c r="Q112" s="133" t="s">
        <v>1017</v>
      </c>
    </row>
    <row r="113">
      <c r="A113" s="110">
        <v>46083.0</v>
      </c>
      <c r="B113" s="111" t="s">
        <v>1094</v>
      </c>
      <c r="C113" s="111" t="s">
        <v>796</v>
      </c>
      <c r="D113" s="111" t="s">
        <v>797</v>
      </c>
      <c r="E113" s="111" t="s">
        <v>798</v>
      </c>
      <c r="F113" s="124" t="str">
        <f t="shared" si="23"/>
        <v>📂 Abrir Carpeta</v>
      </c>
      <c r="G113" s="113" t="s">
        <v>102</v>
      </c>
      <c r="H113" s="111" t="s">
        <v>1098</v>
      </c>
      <c r="I113" s="111" t="s">
        <v>1099</v>
      </c>
      <c r="J113" s="111" t="b">
        <v>0</v>
      </c>
      <c r="K113" s="114">
        <v>24822.07</v>
      </c>
      <c r="L113" s="111" t="s">
        <v>1100</v>
      </c>
      <c r="M113" s="113" t="s">
        <v>308</v>
      </c>
      <c r="N113" s="123"/>
      <c r="O113" s="111" t="s">
        <v>1101</v>
      </c>
      <c r="P113" s="116" t="s">
        <v>311</v>
      </c>
      <c r="Q113" s="133" t="s">
        <v>1017</v>
      </c>
    </row>
    <row r="114">
      <c r="A114" s="110">
        <v>46083.0</v>
      </c>
      <c r="B114" s="111" t="s">
        <v>1117</v>
      </c>
      <c r="C114" s="111" t="s">
        <v>905</v>
      </c>
      <c r="D114" s="111" t="s">
        <v>906</v>
      </c>
      <c r="E114" s="111" t="s">
        <v>907</v>
      </c>
      <c r="F114" s="124" t="str">
        <f>HYPERLINK("https://drive.google.com/drive/folders/1krNFgvGUwaMAoUhs4AKcz08CpV4ucw7s", "📂 Abrir Carpeta")</f>
        <v>📂 Abrir Carpeta</v>
      </c>
      <c r="G114" s="113" t="s">
        <v>102</v>
      </c>
      <c r="H114" s="111" t="s">
        <v>1118</v>
      </c>
      <c r="I114" s="111" t="s">
        <v>1120</v>
      </c>
      <c r="J114" s="111" t="b">
        <v>0</v>
      </c>
      <c r="K114" s="114">
        <v>97446.89</v>
      </c>
      <c r="L114" s="111" t="s">
        <v>1121</v>
      </c>
      <c r="M114" s="113" t="s">
        <v>308</v>
      </c>
      <c r="N114" s="123"/>
      <c r="O114" s="111" t="s">
        <v>1122</v>
      </c>
      <c r="P114" s="116" t="s">
        <v>311</v>
      </c>
      <c r="Q114" s="133" t="s">
        <v>1123</v>
      </c>
    </row>
    <row r="115">
      <c r="A115" s="110">
        <v>46083.0</v>
      </c>
      <c r="B115" s="111" t="s">
        <v>1124</v>
      </c>
      <c r="C115" s="111" t="s">
        <v>436</v>
      </c>
      <c r="D115" s="111" t="s">
        <v>438</v>
      </c>
      <c r="E115" s="111" t="s">
        <v>439</v>
      </c>
      <c r="F115" s="124" t="str">
        <f t="shared" ref="F115:F118" si="24">HYPERLINK("https://drive.google.com/drive/folders/1WQXHCEJvN9__M_K171BySjlyWfhLo2tx", "📂 Abrir Carpeta")</f>
        <v>📂 Abrir Carpeta</v>
      </c>
      <c r="G115" s="113" t="s">
        <v>102</v>
      </c>
      <c r="H115" s="111" t="s">
        <v>1128</v>
      </c>
      <c r="I115" s="111" t="s">
        <v>1129</v>
      </c>
      <c r="J115" s="111" t="b">
        <v>0</v>
      </c>
      <c r="K115" s="114">
        <v>19165.91</v>
      </c>
      <c r="L115" s="111" t="s">
        <v>1130</v>
      </c>
      <c r="M115" s="113" t="s">
        <v>308</v>
      </c>
      <c r="N115" s="123"/>
      <c r="O115" s="111" t="s">
        <v>1132</v>
      </c>
      <c r="P115" s="116" t="s">
        <v>311</v>
      </c>
      <c r="Q115" s="133" t="s">
        <v>1017</v>
      </c>
    </row>
    <row r="116">
      <c r="A116" s="110">
        <v>46083.0</v>
      </c>
      <c r="B116" s="111" t="s">
        <v>1124</v>
      </c>
      <c r="C116" s="111" t="s">
        <v>436</v>
      </c>
      <c r="D116" s="111" t="s">
        <v>438</v>
      </c>
      <c r="E116" s="111" t="s">
        <v>439</v>
      </c>
      <c r="F116" s="124" t="str">
        <f t="shared" si="24"/>
        <v>📂 Abrir Carpeta</v>
      </c>
      <c r="G116" s="113" t="s">
        <v>102</v>
      </c>
      <c r="H116" s="111" t="s">
        <v>1128</v>
      </c>
      <c r="I116" s="111" t="s">
        <v>1129</v>
      </c>
      <c r="J116" s="111" t="b">
        <v>0</v>
      </c>
      <c r="K116" s="114">
        <v>19165.91</v>
      </c>
      <c r="L116" s="111" t="s">
        <v>1130</v>
      </c>
      <c r="M116" s="113" t="s">
        <v>308</v>
      </c>
      <c r="N116" s="123"/>
      <c r="O116" s="111" t="s">
        <v>1132</v>
      </c>
      <c r="P116" s="116" t="s">
        <v>311</v>
      </c>
      <c r="Q116" s="133" t="s">
        <v>1017</v>
      </c>
    </row>
    <row r="117">
      <c r="A117" s="110">
        <v>46083.0</v>
      </c>
      <c r="B117" s="111" t="s">
        <v>1124</v>
      </c>
      <c r="C117" s="111" t="s">
        <v>505</v>
      </c>
      <c r="D117" s="111" t="s">
        <v>506</v>
      </c>
      <c r="E117" s="111" t="s">
        <v>508</v>
      </c>
      <c r="F117" s="124" t="str">
        <f t="shared" si="24"/>
        <v>📂 Abrir Carpeta</v>
      </c>
      <c r="G117" s="113" t="s">
        <v>102</v>
      </c>
      <c r="H117" s="111" t="s">
        <v>1128</v>
      </c>
      <c r="I117" s="111" t="s">
        <v>1129</v>
      </c>
      <c r="J117" s="111" t="b">
        <v>0</v>
      </c>
      <c r="K117" s="114">
        <v>19165.91</v>
      </c>
      <c r="L117" s="111" t="s">
        <v>1130</v>
      </c>
      <c r="M117" s="113" t="s">
        <v>308</v>
      </c>
      <c r="N117" s="123"/>
      <c r="O117" s="111" t="s">
        <v>1132</v>
      </c>
      <c r="P117" s="116" t="s">
        <v>311</v>
      </c>
      <c r="Q117" s="133" t="s">
        <v>1017</v>
      </c>
    </row>
    <row r="118">
      <c r="A118" s="110">
        <v>46083.0</v>
      </c>
      <c r="B118" s="111" t="s">
        <v>1124</v>
      </c>
      <c r="C118" s="111" t="s">
        <v>1138</v>
      </c>
      <c r="D118" s="111" t="s">
        <v>1139</v>
      </c>
      <c r="E118" s="111" t="s">
        <v>1140</v>
      </c>
      <c r="F118" s="124" t="str">
        <f t="shared" si="24"/>
        <v>📂 Abrir Carpeta</v>
      </c>
      <c r="G118" s="113" t="s">
        <v>102</v>
      </c>
      <c r="H118" s="111" t="s">
        <v>1128</v>
      </c>
      <c r="I118" s="111" t="s">
        <v>1129</v>
      </c>
      <c r="J118" s="111" t="b">
        <v>0</v>
      </c>
      <c r="K118" s="114">
        <v>19165.91</v>
      </c>
      <c r="L118" s="111" t="s">
        <v>1130</v>
      </c>
      <c r="M118" s="113" t="s">
        <v>308</v>
      </c>
      <c r="N118" s="123"/>
      <c r="O118" s="111" t="s">
        <v>1132</v>
      </c>
      <c r="P118" s="116" t="s">
        <v>311</v>
      </c>
      <c r="Q118" s="133" t="s">
        <v>1017</v>
      </c>
    </row>
    <row r="119">
      <c r="A119" s="110">
        <v>46083.0</v>
      </c>
      <c r="B119" s="111" t="s">
        <v>1142</v>
      </c>
      <c r="C119" s="111" t="s">
        <v>565</v>
      </c>
      <c r="D119" s="111" t="s">
        <v>566</v>
      </c>
      <c r="E119" s="111" t="s">
        <v>1144</v>
      </c>
      <c r="F119" s="124" t="str">
        <f t="shared" ref="F119:F121" si="25">HYPERLINK("https://drive.google.com/drive/folders/1lzdaY0Lb27wfUejioXPMdNz9byZaPDkq", "📂 Abrir Carpeta")</f>
        <v>📂 Abrir Carpeta</v>
      </c>
      <c r="G119" s="113" t="s">
        <v>102</v>
      </c>
      <c r="H119" s="111" t="s">
        <v>1149</v>
      </c>
      <c r="I119" s="111" t="s">
        <v>1150</v>
      </c>
      <c r="J119" s="111" t="b">
        <v>0</v>
      </c>
      <c r="K119" s="114">
        <v>25389.0</v>
      </c>
      <c r="L119" s="111" t="s">
        <v>1151</v>
      </c>
      <c r="M119" s="113" t="s">
        <v>308</v>
      </c>
      <c r="N119" s="123"/>
      <c r="O119" s="111" t="s">
        <v>1152</v>
      </c>
      <c r="P119" s="116" t="s">
        <v>311</v>
      </c>
      <c r="Q119" s="133" t="s">
        <v>1017</v>
      </c>
    </row>
    <row r="120">
      <c r="A120" s="110">
        <v>46083.0</v>
      </c>
      <c r="B120" s="111" t="s">
        <v>1142</v>
      </c>
      <c r="C120" s="111" t="s">
        <v>565</v>
      </c>
      <c r="D120" s="111" t="s">
        <v>566</v>
      </c>
      <c r="E120" s="111" t="s">
        <v>1144</v>
      </c>
      <c r="F120" s="124" t="str">
        <f t="shared" si="25"/>
        <v>📂 Abrir Carpeta</v>
      </c>
      <c r="G120" s="113" t="s">
        <v>102</v>
      </c>
      <c r="H120" s="111" t="s">
        <v>1149</v>
      </c>
      <c r="I120" s="111" t="s">
        <v>1150</v>
      </c>
      <c r="J120" s="111" t="b">
        <v>0</v>
      </c>
      <c r="K120" s="114">
        <v>25389.0</v>
      </c>
      <c r="L120" s="111" t="s">
        <v>1151</v>
      </c>
      <c r="M120" s="113" t="s">
        <v>308</v>
      </c>
      <c r="N120" s="123"/>
      <c r="O120" s="111" t="s">
        <v>1152</v>
      </c>
      <c r="P120" s="116" t="s">
        <v>311</v>
      </c>
      <c r="Q120" s="133" t="s">
        <v>1017</v>
      </c>
    </row>
    <row r="121">
      <c r="A121" s="110">
        <v>46083.0</v>
      </c>
      <c r="B121" s="111" t="s">
        <v>1142</v>
      </c>
      <c r="C121" s="111" t="s">
        <v>1157</v>
      </c>
      <c r="D121" s="111" t="s">
        <v>1158</v>
      </c>
      <c r="E121" s="111" t="s">
        <v>1159</v>
      </c>
      <c r="F121" s="124" t="str">
        <f t="shared" si="25"/>
        <v>📂 Abrir Carpeta</v>
      </c>
      <c r="G121" s="113" t="s">
        <v>102</v>
      </c>
      <c r="H121" s="111" t="s">
        <v>1149</v>
      </c>
      <c r="I121" s="111" t="s">
        <v>1150</v>
      </c>
      <c r="J121" s="111" t="b">
        <v>0</v>
      </c>
      <c r="K121" s="114">
        <v>25389.0</v>
      </c>
      <c r="L121" s="111" t="s">
        <v>1151</v>
      </c>
      <c r="M121" s="113" t="s">
        <v>308</v>
      </c>
      <c r="N121" s="123"/>
      <c r="O121" s="111" t="s">
        <v>1152</v>
      </c>
      <c r="P121" s="116" t="s">
        <v>311</v>
      </c>
      <c r="Q121" s="133" t="s">
        <v>1017</v>
      </c>
    </row>
    <row r="122">
      <c r="A122" s="110">
        <v>46083.0</v>
      </c>
      <c r="B122" s="111" t="s">
        <v>1161</v>
      </c>
      <c r="C122" s="111" t="s">
        <v>146</v>
      </c>
      <c r="D122" s="111" t="s">
        <v>147</v>
      </c>
      <c r="E122" s="111" t="s">
        <v>1163</v>
      </c>
      <c r="F122" s="124" t="str">
        <f t="shared" ref="F122:F123" si="26">HYPERLINK("https://drive.google.com/drive/folders/1NTtaBTWq8NZxxH8mV2_iaAtxzOuro8nv", "📂 Abrir Carpeta")</f>
        <v>📂 Abrir Carpeta</v>
      </c>
      <c r="G122" s="113" t="s">
        <v>102</v>
      </c>
      <c r="H122" s="111" t="s">
        <v>1169</v>
      </c>
      <c r="I122" s="111" t="s">
        <v>1170</v>
      </c>
      <c r="J122" s="111" t="b">
        <v>0</v>
      </c>
      <c r="K122" s="114">
        <v>34333.74</v>
      </c>
      <c r="L122" s="111" t="s">
        <v>1171</v>
      </c>
      <c r="M122" s="113" t="s">
        <v>308</v>
      </c>
      <c r="N122" s="123"/>
      <c r="O122" s="111" t="s">
        <v>1172</v>
      </c>
      <c r="P122" s="116" t="s">
        <v>311</v>
      </c>
      <c r="Q122" s="133" t="s">
        <v>1173</v>
      </c>
    </row>
    <row r="123">
      <c r="A123" s="110">
        <v>46083.0</v>
      </c>
      <c r="B123" s="111" t="s">
        <v>1161</v>
      </c>
      <c r="C123" s="111" t="s">
        <v>505</v>
      </c>
      <c r="D123" s="111" t="s">
        <v>506</v>
      </c>
      <c r="E123" s="111" t="s">
        <v>508</v>
      </c>
      <c r="F123" s="124" t="str">
        <f t="shared" si="26"/>
        <v>📂 Abrir Carpeta</v>
      </c>
      <c r="G123" s="113" t="s">
        <v>102</v>
      </c>
      <c r="H123" s="111" t="s">
        <v>1169</v>
      </c>
      <c r="I123" s="111" t="s">
        <v>1170</v>
      </c>
      <c r="J123" s="111" t="b">
        <v>0</v>
      </c>
      <c r="K123" s="114">
        <v>34333.74</v>
      </c>
      <c r="L123" s="111" t="s">
        <v>1171</v>
      </c>
      <c r="M123" s="113" t="s">
        <v>308</v>
      </c>
      <c r="N123" s="123"/>
      <c r="O123" s="111" t="s">
        <v>1172</v>
      </c>
      <c r="P123" s="116" t="s">
        <v>311</v>
      </c>
      <c r="Q123" s="133" t="s">
        <v>1173</v>
      </c>
    </row>
    <row r="124">
      <c r="A124" s="107">
        <v>46084.0</v>
      </c>
      <c r="B124" s="24" t="s">
        <v>1174</v>
      </c>
      <c r="C124" s="24" t="s">
        <v>1049</v>
      </c>
      <c r="D124" s="24" t="s">
        <v>1050</v>
      </c>
      <c r="E124" s="24" t="s">
        <v>1175</v>
      </c>
      <c r="F124" s="143" t="str">
        <f t="shared" ref="F124:F125" si="27">HYPERLINK("https://drive.google.com/drive/folders/1A_ukHI-3ta80CReGE7F__VlY9zrSs3e-", "📂 Abrir Carpeta")</f>
        <v>📂 Abrir Carpeta</v>
      </c>
      <c r="G124" s="36" t="s">
        <v>102</v>
      </c>
      <c r="H124" s="24" t="s">
        <v>1182</v>
      </c>
      <c r="I124" s="24" t="s">
        <v>1184</v>
      </c>
      <c r="J124" s="24" t="b">
        <v>0</v>
      </c>
      <c r="K124" s="105"/>
      <c r="L124" s="96"/>
      <c r="M124" s="36" t="s">
        <v>1186</v>
      </c>
      <c r="N124" s="96"/>
      <c r="O124" s="24" t="s">
        <v>1187</v>
      </c>
      <c r="P124" s="36" t="s">
        <v>311</v>
      </c>
      <c r="Q124" s="133" t="s">
        <v>889</v>
      </c>
    </row>
    <row r="125">
      <c r="A125" s="107">
        <v>46084.0</v>
      </c>
      <c r="B125" s="24" t="s">
        <v>1174</v>
      </c>
      <c r="C125" s="24" t="s">
        <v>1049</v>
      </c>
      <c r="D125" s="24" t="s">
        <v>1050</v>
      </c>
      <c r="E125" s="24" t="s">
        <v>1175</v>
      </c>
      <c r="F125" s="143" t="str">
        <f t="shared" si="27"/>
        <v>📂 Abrir Carpeta</v>
      </c>
      <c r="G125" s="36" t="s">
        <v>102</v>
      </c>
      <c r="H125" s="24" t="s">
        <v>1182</v>
      </c>
      <c r="I125" s="24" t="s">
        <v>1184</v>
      </c>
      <c r="J125" s="24" t="b">
        <v>0</v>
      </c>
      <c r="K125" s="105"/>
      <c r="L125" s="96"/>
      <c r="M125" s="36" t="s">
        <v>1186</v>
      </c>
      <c r="N125" s="96"/>
      <c r="O125" s="24" t="s">
        <v>1187</v>
      </c>
      <c r="P125" s="36" t="s">
        <v>311</v>
      </c>
      <c r="Q125" s="133" t="s">
        <v>889</v>
      </c>
    </row>
    <row r="126">
      <c r="A126" s="110">
        <v>46087.0</v>
      </c>
      <c r="B126" s="111" t="s">
        <v>641</v>
      </c>
      <c r="C126" s="111" t="s">
        <v>1065</v>
      </c>
      <c r="D126" s="111" t="s">
        <v>1058</v>
      </c>
      <c r="E126" s="111" t="s">
        <v>1189</v>
      </c>
      <c r="F126" s="124" t="str">
        <f>HYPERLINK("https://drive.google.com/drive/folders/19E8sBx75eU2KN9n3j20uurs9vyQYaH7z", "📂 Abrir Carpeta")</f>
        <v>📂 Abrir Carpeta</v>
      </c>
      <c r="G126" s="113" t="s">
        <v>102</v>
      </c>
      <c r="H126" s="111" t="s">
        <v>1190</v>
      </c>
      <c r="I126" s="111" t="s">
        <v>1191</v>
      </c>
      <c r="J126" s="111" t="b">
        <v>0</v>
      </c>
      <c r="K126" s="114">
        <v>79386.94</v>
      </c>
      <c r="L126" s="111" t="s">
        <v>1192</v>
      </c>
      <c r="M126" s="113" t="s">
        <v>308</v>
      </c>
      <c r="N126" s="123"/>
      <c r="O126" s="111" t="s">
        <v>652</v>
      </c>
      <c r="P126" s="116" t="s">
        <v>311</v>
      </c>
      <c r="Q126" s="133" t="s">
        <v>653</v>
      </c>
    </row>
    <row r="127">
      <c r="A127" s="110">
        <v>46087.0</v>
      </c>
      <c r="B127" s="111" t="s">
        <v>1195</v>
      </c>
      <c r="C127" s="111" t="s">
        <v>781</v>
      </c>
      <c r="D127" s="111" t="s">
        <v>775</v>
      </c>
      <c r="E127" s="111" t="s">
        <v>776</v>
      </c>
      <c r="F127" s="124" t="str">
        <f t="shared" ref="F127:F129" si="28">HYPERLINK("https://drive.google.com/drive/folders/1cf3kom__VeMC6NSUiY9I7sAZIbqX3s-B", "📂 Abrir Carpeta")</f>
        <v>📂 Abrir Carpeta</v>
      </c>
      <c r="G127" s="113" t="s">
        <v>102</v>
      </c>
      <c r="H127" s="111" t="s">
        <v>1201</v>
      </c>
      <c r="I127" s="111" t="s">
        <v>1202</v>
      </c>
      <c r="J127" s="111" t="b">
        <v>0</v>
      </c>
      <c r="K127" s="114" t="s">
        <v>1203</v>
      </c>
      <c r="L127" s="111" t="s">
        <v>1204</v>
      </c>
      <c r="M127" s="113" t="s">
        <v>308</v>
      </c>
      <c r="N127" s="123"/>
      <c r="O127" s="111" t="s">
        <v>1205</v>
      </c>
      <c r="P127" s="116" t="s">
        <v>311</v>
      </c>
      <c r="Q127" s="133" t="s">
        <v>1017</v>
      </c>
    </row>
    <row r="128">
      <c r="A128" s="110">
        <v>46087.0</v>
      </c>
      <c r="B128" s="111" t="s">
        <v>1195</v>
      </c>
      <c r="C128" s="111" t="s">
        <v>1206</v>
      </c>
      <c r="D128" s="111" t="s">
        <v>1207</v>
      </c>
      <c r="E128" s="111" t="s">
        <v>1208</v>
      </c>
      <c r="F128" s="124" t="str">
        <f t="shared" si="28"/>
        <v>📂 Abrir Carpeta</v>
      </c>
      <c r="G128" s="113" t="s">
        <v>102</v>
      </c>
      <c r="H128" s="111" t="s">
        <v>1201</v>
      </c>
      <c r="I128" s="111" t="s">
        <v>1202</v>
      </c>
      <c r="J128" s="111" t="b">
        <v>0</v>
      </c>
      <c r="K128" s="114" t="s">
        <v>1203</v>
      </c>
      <c r="L128" s="111" t="s">
        <v>1204</v>
      </c>
      <c r="M128" s="113" t="s">
        <v>308</v>
      </c>
      <c r="N128" s="123"/>
      <c r="O128" s="111" t="s">
        <v>1205</v>
      </c>
      <c r="P128" s="116" t="s">
        <v>311</v>
      </c>
      <c r="Q128" s="133" t="s">
        <v>1017</v>
      </c>
    </row>
    <row r="129">
      <c r="A129" s="110">
        <v>46087.0</v>
      </c>
      <c r="B129" s="111" t="s">
        <v>1195</v>
      </c>
      <c r="C129" s="111" t="s">
        <v>752</v>
      </c>
      <c r="D129" s="111" t="s">
        <v>747</v>
      </c>
      <c r="E129" s="111" t="s">
        <v>748</v>
      </c>
      <c r="F129" s="124" t="str">
        <f t="shared" si="28"/>
        <v>📂 Abrir Carpeta</v>
      </c>
      <c r="G129" s="113" t="s">
        <v>102</v>
      </c>
      <c r="H129" s="111" t="s">
        <v>1201</v>
      </c>
      <c r="I129" s="111" t="s">
        <v>1202</v>
      </c>
      <c r="J129" s="111" t="b">
        <v>0</v>
      </c>
      <c r="K129" s="114" t="s">
        <v>1203</v>
      </c>
      <c r="L129" s="111" t="s">
        <v>1204</v>
      </c>
      <c r="M129" s="113" t="s">
        <v>308</v>
      </c>
      <c r="N129" s="123"/>
      <c r="O129" s="111" t="s">
        <v>1205</v>
      </c>
      <c r="P129" s="116" t="s">
        <v>311</v>
      </c>
      <c r="Q129" s="133" t="s">
        <v>1017</v>
      </c>
    </row>
    <row r="130">
      <c r="A130" s="110">
        <v>46087.0</v>
      </c>
      <c r="B130" s="111" t="s">
        <v>1211</v>
      </c>
      <c r="C130" s="111" t="s">
        <v>412</v>
      </c>
      <c r="D130" s="111" t="s">
        <v>405</v>
      </c>
      <c r="E130" s="111" t="s">
        <v>406</v>
      </c>
      <c r="F130" s="124" t="str">
        <f t="shared" ref="F130:F131" si="29">HYPERLINK("https://drive.google.com/drive/folders/1hBCQd4a2DYDl4BXr37vzHtVqS3hOW6bO", "📂 Abrir Carpeta")</f>
        <v>📂 Abrir Carpeta</v>
      </c>
      <c r="G130" s="113" t="s">
        <v>102</v>
      </c>
      <c r="H130" s="111" t="s">
        <v>1214</v>
      </c>
      <c r="I130" s="111" t="s">
        <v>1215</v>
      </c>
      <c r="J130" s="111" t="b">
        <v>0</v>
      </c>
      <c r="K130" s="114" t="s">
        <v>1216</v>
      </c>
      <c r="L130" s="111" t="s">
        <v>1217</v>
      </c>
      <c r="M130" s="113" t="s">
        <v>308</v>
      </c>
      <c r="N130" s="123"/>
      <c r="O130" s="111" t="s">
        <v>1218</v>
      </c>
      <c r="P130" s="116" t="s">
        <v>311</v>
      </c>
      <c r="Q130" s="133" t="s">
        <v>1219</v>
      </c>
    </row>
    <row r="131">
      <c r="A131" s="110">
        <v>46087.0</v>
      </c>
      <c r="B131" s="111" t="s">
        <v>1211</v>
      </c>
      <c r="C131" s="111" t="s">
        <v>412</v>
      </c>
      <c r="D131" s="111" t="s">
        <v>405</v>
      </c>
      <c r="E131" s="111" t="s">
        <v>406</v>
      </c>
      <c r="F131" s="124" t="str">
        <f t="shared" si="29"/>
        <v>📂 Abrir Carpeta</v>
      </c>
      <c r="G131" s="113" t="s">
        <v>102</v>
      </c>
      <c r="H131" s="111" t="s">
        <v>1214</v>
      </c>
      <c r="I131" s="111" t="s">
        <v>1215</v>
      </c>
      <c r="J131" s="111" t="b">
        <v>0</v>
      </c>
      <c r="K131" s="114" t="s">
        <v>1216</v>
      </c>
      <c r="L131" s="111" t="s">
        <v>1217</v>
      </c>
      <c r="M131" s="113" t="s">
        <v>308</v>
      </c>
      <c r="N131" s="123"/>
      <c r="O131" s="111" t="s">
        <v>1218</v>
      </c>
      <c r="P131" s="116" t="s">
        <v>311</v>
      </c>
      <c r="Q131" s="133" t="s">
        <v>1219</v>
      </c>
    </row>
    <row r="132">
      <c r="A132" s="110">
        <v>46087.0</v>
      </c>
      <c r="B132" s="111" t="s">
        <v>1223</v>
      </c>
      <c r="C132" s="111" t="s">
        <v>1224</v>
      </c>
      <c r="D132" s="111" t="s">
        <v>1225</v>
      </c>
      <c r="E132" s="111" t="s">
        <v>1226</v>
      </c>
      <c r="F132" s="124" t="str">
        <f t="shared" ref="F132:F134" si="30">HYPERLINK("https://drive.google.com/drive/folders/1PSXFA5O73usCHJC3VwPaY03w83W7oQS9", "📂 Abrir Carpeta")</f>
        <v>📂 Abrir Carpeta</v>
      </c>
      <c r="G132" s="113" t="s">
        <v>102</v>
      </c>
      <c r="H132" s="111" t="s">
        <v>1227</v>
      </c>
      <c r="I132" s="111" t="s">
        <v>1228</v>
      </c>
      <c r="J132" s="111" t="b">
        <v>0</v>
      </c>
      <c r="K132" s="114" t="s">
        <v>1229</v>
      </c>
      <c r="L132" s="111" t="s">
        <v>1230</v>
      </c>
      <c r="M132" s="113" t="s">
        <v>308</v>
      </c>
      <c r="N132" s="123"/>
      <c r="O132" s="123"/>
      <c r="P132" s="116" t="s">
        <v>311</v>
      </c>
      <c r="Q132" s="96"/>
    </row>
    <row r="133">
      <c r="A133" s="110">
        <v>46087.0</v>
      </c>
      <c r="B133" s="111" t="s">
        <v>1223</v>
      </c>
      <c r="C133" s="111" t="s">
        <v>1234</v>
      </c>
      <c r="D133" s="111" t="s">
        <v>1235</v>
      </c>
      <c r="E133" s="111" t="s">
        <v>1236</v>
      </c>
      <c r="F133" s="124" t="str">
        <f t="shared" si="30"/>
        <v>📂 Abrir Carpeta</v>
      </c>
      <c r="G133" s="113" t="s">
        <v>102</v>
      </c>
      <c r="H133" s="111" t="s">
        <v>1227</v>
      </c>
      <c r="I133" s="111" t="s">
        <v>1228</v>
      </c>
      <c r="J133" s="111" t="b">
        <v>0</v>
      </c>
      <c r="K133" s="114" t="s">
        <v>1229</v>
      </c>
      <c r="L133" s="111" t="s">
        <v>1230</v>
      </c>
      <c r="M133" s="113" t="s">
        <v>308</v>
      </c>
      <c r="N133" s="123"/>
      <c r="O133" s="123"/>
      <c r="P133" s="116" t="s">
        <v>311</v>
      </c>
      <c r="Q133" s="96"/>
    </row>
    <row r="134">
      <c r="A134" s="110">
        <v>46087.0</v>
      </c>
      <c r="B134" s="111" t="s">
        <v>1223</v>
      </c>
      <c r="C134" s="111" t="s">
        <v>1234</v>
      </c>
      <c r="D134" s="111" t="s">
        <v>1242</v>
      </c>
      <c r="E134" s="111" t="s">
        <v>1236</v>
      </c>
      <c r="F134" s="124" t="str">
        <f t="shared" si="30"/>
        <v>📂 Abrir Carpeta</v>
      </c>
      <c r="G134" s="113" t="s">
        <v>102</v>
      </c>
      <c r="H134" s="111" t="s">
        <v>1227</v>
      </c>
      <c r="I134" s="111" t="s">
        <v>1228</v>
      </c>
      <c r="J134" s="111" t="b">
        <v>0</v>
      </c>
      <c r="K134" s="114" t="s">
        <v>1229</v>
      </c>
      <c r="L134" s="111" t="s">
        <v>1230</v>
      </c>
      <c r="M134" s="113" t="s">
        <v>308</v>
      </c>
      <c r="N134" s="123"/>
      <c r="O134" s="123"/>
      <c r="P134" s="116" t="s">
        <v>311</v>
      </c>
      <c r="Q134" s="96"/>
    </row>
    <row r="135">
      <c r="A135" s="110">
        <v>46087.0</v>
      </c>
      <c r="B135" s="111" t="s">
        <v>1247</v>
      </c>
      <c r="C135" s="111" t="s">
        <v>1249</v>
      </c>
      <c r="D135" s="111" t="s">
        <v>1250</v>
      </c>
      <c r="E135" s="111" t="s">
        <v>1251</v>
      </c>
      <c r="F135" s="124" t="str">
        <f>HYPERLINK("https://drive.google.com/drive/folders/1N-VisHBQ04Ymf7GYzXLOTc0GDadw9GBw", "📂 Abrir Carpeta")</f>
        <v>📂 Abrir Carpeta</v>
      </c>
      <c r="G135" s="113" t="s">
        <v>102</v>
      </c>
      <c r="H135" s="111" t="s">
        <v>1252</v>
      </c>
      <c r="I135" s="144" t="s">
        <v>1253</v>
      </c>
      <c r="J135" s="111" t="b">
        <v>0</v>
      </c>
      <c r="K135" s="114">
        <v>28798.8</v>
      </c>
      <c r="L135" s="111" t="s">
        <v>1258</v>
      </c>
      <c r="M135" s="113" t="s">
        <v>308</v>
      </c>
      <c r="N135" s="123"/>
      <c r="O135" s="111" t="s">
        <v>1259</v>
      </c>
      <c r="P135" s="116" t="s">
        <v>311</v>
      </c>
      <c r="Q135" s="133" t="s">
        <v>1261</v>
      </c>
    </row>
    <row r="136">
      <c r="A136" s="110">
        <v>46087.0</v>
      </c>
      <c r="B136" s="111" t="s">
        <v>1262</v>
      </c>
      <c r="C136" s="111" t="s">
        <v>363</v>
      </c>
      <c r="D136" s="111" t="s">
        <v>364</v>
      </c>
      <c r="E136" s="111" t="s">
        <v>365</v>
      </c>
      <c r="F136" s="124" t="str">
        <f>HYPERLINK("https://drive.google.com/drive/folders/1hJ9Ud7_3GBm2VJFlKGDEQFzm3O-KJmBS", "📂 Abrir Carpeta")</f>
        <v>📂 Abrir Carpeta</v>
      </c>
      <c r="G136" s="113" t="s">
        <v>102</v>
      </c>
      <c r="H136" s="111" t="s">
        <v>1268</v>
      </c>
      <c r="I136" s="111" t="s">
        <v>1269</v>
      </c>
      <c r="J136" s="111" t="b">
        <v>0</v>
      </c>
      <c r="K136" s="114" t="s">
        <v>1270</v>
      </c>
      <c r="L136" s="111" t="s">
        <v>1271</v>
      </c>
      <c r="M136" s="113" t="s">
        <v>308</v>
      </c>
      <c r="N136" s="123"/>
      <c r="O136" s="123"/>
      <c r="P136" s="116" t="s">
        <v>311</v>
      </c>
      <c r="Q136" s="96"/>
    </row>
    <row r="137">
      <c r="A137" s="110">
        <v>46087.0</v>
      </c>
      <c r="B137" s="111" t="s">
        <v>1272</v>
      </c>
      <c r="C137" s="111" t="s">
        <v>1273</v>
      </c>
      <c r="D137" s="111" t="s">
        <v>1274</v>
      </c>
      <c r="E137" s="111" t="s">
        <v>1275</v>
      </c>
      <c r="F137" s="124" t="str">
        <f>HYPERLINK("https://drive.google.com/drive/folders/1O0sY6x5LquiBReWBss9h_T8tandtdP3z", "📂 Abrir Carpeta")</f>
        <v>📂 Abrir Carpeta</v>
      </c>
      <c r="G137" s="113" t="s">
        <v>102</v>
      </c>
      <c r="H137" s="111" t="s">
        <v>1280</v>
      </c>
      <c r="I137" s="111" t="s">
        <v>1281</v>
      </c>
      <c r="J137" s="111" t="b">
        <v>0</v>
      </c>
      <c r="K137" s="114">
        <v>3500.0</v>
      </c>
      <c r="L137" s="111" t="s">
        <v>1282</v>
      </c>
      <c r="M137" s="113" t="s">
        <v>308</v>
      </c>
      <c r="N137" s="123"/>
      <c r="O137" s="111" t="s">
        <v>1283</v>
      </c>
      <c r="P137" s="116" t="s">
        <v>311</v>
      </c>
      <c r="Q137" s="133" t="s">
        <v>1284</v>
      </c>
    </row>
    <row r="138">
      <c r="A138" s="110">
        <v>46091.0</v>
      </c>
      <c r="B138" s="111" t="s">
        <v>1285</v>
      </c>
      <c r="C138" s="111" t="s">
        <v>335</v>
      </c>
      <c r="D138" s="111" t="s">
        <v>336</v>
      </c>
      <c r="E138" s="111" t="s">
        <v>337</v>
      </c>
      <c r="F138" s="124" t="str">
        <f t="shared" ref="F138:F139" si="31">HYPERLINK("https://drive.google.com/drive/folders/1iM0ZoDQsbWw6-Ag7SlykePw3ImFXIyp5", "📂 Abrir Carpeta")</f>
        <v>📂 Abrir Carpeta</v>
      </c>
      <c r="G138" s="113" t="s">
        <v>102</v>
      </c>
      <c r="H138" s="111" t="s">
        <v>1286</v>
      </c>
      <c r="I138" s="111" t="s">
        <v>1287</v>
      </c>
      <c r="J138" s="111" t="b">
        <v>0</v>
      </c>
      <c r="K138" s="114" t="s">
        <v>1288</v>
      </c>
      <c r="L138" s="111" t="s">
        <v>1290</v>
      </c>
      <c r="M138" s="113" t="s">
        <v>308</v>
      </c>
      <c r="N138" s="123"/>
      <c r="O138" s="123"/>
      <c r="P138" s="116" t="s">
        <v>311</v>
      </c>
      <c r="Q138" s="96"/>
    </row>
    <row r="139">
      <c r="A139" s="110">
        <v>46091.0</v>
      </c>
      <c r="B139" s="111" t="s">
        <v>1285</v>
      </c>
      <c r="C139" s="111" t="s">
        <v>153</v>
      </c>
      <c r="D139" s="111" t="s">
        <v>154</v>
      </c>
      <c r="E139" s="111" t="s">
        <v>413</v>
      </c>
      <c r="F139" s="124" t="str">
        <f t="shared" si="31"/>
        <v>📂 Abrir Carpeta</v>
      </c>
      <c r="G139" s="113" t="s">
        <v>102</v>
      </c>
      <c r="H139" s="111" t="s">
        <v>1286</v>
      </c>
      <c r="I139" s="111" t="s">
        <v>1287</v>
      </c>
      <c r="J139" s="111" t="b">
        <v>0</v>
      </c>
      <c r="K139" s="114" t="s">
        <v>1288</v>
      </c>
      <c r="L139" s="111" t="s">
        <v>1290</v>
      </c>
      <c r="M139" s="113" t="s">
        <v>308</v>
      </c>
      <c r="N139" s="123"/>
      <c r="O139" s="123"/>
      <c r="P139" s="116" t="s">
        <v>311</v>
      </c>
      <c r="Q139" s="96"/>
    </row>
    <row r="140">
      <c r="A140" s="110">
        <v>46091.0</v>
      </c>
      <c r="B140" s="111" t="s">
        <v>1297</v>
      </c>
      <c r="C140" s="111" t="s">
        <v>314</v>
      </c>
      <c r="D140" s="111" t="s">
        <v>1298</v>
      </c>
      <c r="E140" s="111" t="s">
        <v>1299</v>
      </c>
      <c r="F140" s="124" t="str">
        <f t="shared" ref="F140:F142" si="32">HYPERLINK("https://drive.google.com/drive/folders/1j5Rk-CGZjWtxC9P9_OdFMEZSCz-Ieo-o", "📂 Abrir Carpeta")</f>
        <v>📂 Abrir Carpeta</v>
      </c>
      <c r="G140" s="113" t="s">
        <v>102</v>
      </c>
      <c r="H140" s="111" t="s">
        <v>1302</v>
      </c>
      <c r="I140" s="111" t="s">
        <v>1305</v>
      </c>
      <c r="J140" s="111" t="b">
        <v>0</v>
      </c>
      <c r="K140" s="114" t="s">
        <v>1307</v>
      </c>
      <c r="L140" s="111" t="s">
        <v>1308</v>
      </c>
      <c r="M140" s="113" t="s">
        <v>308</v>
      </c>
      <c r="N140" s="123"/>
      <c r="O140" s="123"/>
      <c r="P140" s="116" t="s">
        <v>311</v>
      </c>
      <c r="Q140" s="96"/>
    </row>
    <row r="141">
      <c r="A141" s="110">
        <v>46091.0</v>
      </c>
      <c r="B141" s="111" t="s">
        <v>1297</v>
      </c>
      <c r="C141" s="111" t="s">
        <v>314</v>
      </c>
      <c r="D141" s="111" t="s">
        <v>1310</v>
      </c>
      <c r="E141" s="111" t="s">
        <v>1299</v>
      </c>
      <c r="F141" s="124" t="str">
        <f t="shared" si="32"/>
        <v>📂 Abrir Carpeta</v>
      </c>
      <c r="G141" s="113" t="s">
        <v>102</v>
      </c>
      <c r="H141" s="111" t="s">
        <v>1302</v>
      </c>
      <c r="I141" s="111" t="s">
        <v>1305</v>
      </c>
      <c r="J141" s="111" t="b">
        <v>0</v>
      </c>
      <c r="K141" s="114" t="s">
        <v>1307</v>
      </c>
      <c r="L141" s="111" t="s">
        <v>1308</v>
      </c>
      <c r="M141" s="113" t="s">
        <v>308</v>
      </c>
      <c r="N141" s="123"/>
      <c r="O141" s="123"/>
      <c r="P141" s="116" t="s">
        <v>311</v>
      </c>
      <c r="Q141" s="96"/>
    </row>
    <row r="142">
      <c r="A142" s="110">
        <v>46091.0</v>
      </c>
      <c r="B142" s="111" t="s">
        <v>1297</v>
      </c>
      <c r="C142" s="111" t="s">
        <v>314</v>
      </c>
      <c r="D142" s="111" t="s">
        <v>1311</v>
      </c>
      <c r="E142" s="111" t="s">
        <v>306</v>
      </c>
      <c r="F142" s="124" t="str">
        <f t="shared" si="32"/>
        <v>📂 Abrir Carpeta</v>
      </c>
      <c r="G142" s="113" t="s">
        <v>102</v>
      </c>
      <c r="H142" s="111" t="s">
        <v>1302</v>
      </c>
      <c r="I142" s="111" t="s">
        <v>1305</v>
      </c>
      <c r="J142" s="111" t="b">
        <v>0</v>
      </c>
      <c r="K142" s="114" t="s">
        <v>1307</v>
      </c>
      <c r="L142" s="111" t="s">
        <v>1308</v>
      </c>
      <c r="M142" s="113" t="s">
        <v>308</v>
      </c>
      <c r="N142" s="123"/>
      <c r="O142" s="123"/>
      <c r="P142" s="116" t="s">
        <v>311</v>
      </c>
      <c r="Q142" s="96"/>
    </row>
    <row r="143">
      <c r="A143" s="110">
        <v>46091.0</v>
      </c>
      <c r="B143" s="111" t="s">
        <v>1315</v>
      </c>
      <c r="C143" s="111" t="s">
        <v>1018</v>
      </c>
      <c r="D143" s="111" t="s">
        <v>1019</v>
      </c>
      <c r="E143" s="111" t="s">
        <v>1020</v>
      </c>
      <c r="F143" s="124" t="str">
        <f t="shared" ref="F143:F146" si="33">HYPERLINK("https://drive.google.com/drive/folders/1mLNNWNIq0yRL9l1nWgn_M5Zg2QkkMvcF", "📂 Abrir Carpeta")</f>
        <v>📂 Abrir Carpeta</v>
      </c>
      <c r="G143" s="113" t="s">
        <v>102</v>
      </c>
      <c r="H143" s="111" t="s">
        <v>1319</v>
      </c>
      <c r="I143" s="111" t="s">
        <v>1320</v>
      </c>
      <c r="J143" s="111" t="b">
        <v>0</v>
      </c>
      <c r="K143" s="114">
        <v>351461.46</v>
      </c>
      <c r="L143" s="111" t="s">
        <v>1321</v>
      </c>
      <c r="M143" s="113" t="s">
        <v>308</v>
      </c>
      <c r="N143" s="123"/>
      <c r="O143" s="123"/>
      <c r="P143" s="116" t="s">
        <v>311</v>
      </c>
      <c r="Q143" s="96"/>
    </row>
    <row r="144">
      <c r="A144" s="110">
        <v>46091.0</v>
      </c>
      <c r="B144" s="111" t="s">
        <v>1315</v>
      </c>
      <c r="C144" s="111" t="s">
        <v>323</v>
      </c>
      <c r="D144" s="111" t="s">
        <v>624</v>
      </c>
      <c r="E144" s="111" t="s">
        <v>1325</v>
      </c>
      <c r="F144" s="124" t="str">
        <f t="shared" si="33"/>
        <v>📂 Abrir Carpeta</v>
      </c>
      <c r="G144" s="113" t="s">
        <v>102</v>
      </c>
      <c r="H144" s="111" t="s">
        <v>1319</v>
      </c>
      <c r="I144" s="111" t="s">
        <v>1320</v>
      </c>
      <c r="J144" s="111" t="b">
        <v>0</v>
      </c>
      <c r="K144" s="114">
        <v>351461.46</v>
      </c>
      <c r="L144" s="111" t="s">
        <v>1321</v>
      </c>
      <c r="M144" s="113" t="s">
        <v>308</v>
      </c>
      <c r="N144" s="123"/>
      <c r="O144" s="123"/>
      <c r="P144" s="116" t="s">
        <v>311</v>
      </c>
      <c r="Q144" s="96"/>
    </row>
    <row r="145">
      <c r="A145" s="110">
        <v>46091.0</v>
      </c>
      <c r="B145" s="111" t="s">
        <v>1315</v>
      </c>
      <c r="C145" s="111" t="s">
        <v>1009</v>
      </c>
      <c r="D145" s="111" t="s">
        <v>1010</v>
      </c>
      <c r="E145" s="111" t="s">
        <v>1327</v>
      </c>
      <c r="F145" s="124" t="str">
        <f t="shared" si="33"/>
        <v>📂 Abrir Carpeta</v>
      </c>
      <c r="G145" s="113" t="s">
        <v>102</v>
      </c>
      <c r="H145" s="111" t="s">
        <v>1319</v>
      </c>
      <c r="I145" s="111" t="s">
        <v>1320</v>
      </c>
      <c r="J145" s="111" t="b">
        <v>0</v>
      </c>
      <c r="K145" s="114">
        <v>351461.46</v>
      </c>
      <c r="L145" s="111" t="s">
        <v>1321</v>
      </c>
      <c r="M145" s="113" t="s">
        <v>308</v>
      </c>
      <c r="N145" s="123"/>
      <c r="O145" s="123"/>
      <c r="P145" s="116" t="s">
        <v>311</v>
      </c>
      <c r="Q145" s="96"/>
    </row>
    <row r="146">
      <c r="A146" s="110">
        <v>46091.0</v>
      </c>
      <c r="B146" s="111" t="s">
        <v>1315</v>
      </c>
      <c r="C146" s="111" t="s">
        <v>323</v>
      </c>
      <c r="D146" s="111" t="s">
        <v>624</v>
      </c>
      <c r="E146" s="111" t="s">
        <v>1325</v>
      </c>
      <c r="F146" s="124" t="str">
        <f t="shared" si="33"/>
        <v>📂 Abrir Carpeta</v>
      </c>
      <c r="G146" s="113" t="s">
        <v>102</v>
      </c>
      <c r="H146" s="111" t="s">
        <v>1319</v>
      </c>
      <c r="I146" s="111" t="s">
        <v>1320</v>
      </c>
      <c r="J146" s="111" t="b">
        <v>0</v>
      </c>
      <c r="K146" s="114">
        <v>351461.46</v>
      </c>
      <c r="L146" s="111" t="s">
        <v>1321</v>
      </c>
      <c r="M146" s="113" t="s">
        <v>308</v>
      </c>
      <c r="N146" s="123"/>
      <c r="O146" s="123"/>
      <c r="P146" s="116" t="s">
        <v>311</v>
      </c>
      <c r="Q146" s="96"/>
    </row>
    <row r="147">
      <c r="A147" s="110">
        <v>46091.0</v>
      </c>
      <c r="B147" s="111" t="s">
        <v>1332</v>
      </c>
      <c r="C147" s="111" t="s">
        <v>1333</v>
      </c>
      <c r="D147" s="111" t="s">
        <v>1334</v>
      </c>
      <c r="E147" s="111" t="s">
        <v>1335</v>
      </c>
      <c r="F147" s="124" t="str">
        <f t="shared" ref="F147:F149" si="34">HYPERLINK("https://drive.google.com/drive/folders/1V9vJ6lgDXiq1jcrk7YEaojlSAziRwMk8", "📂 Abrir Carpeta")</f>
        <v>📂 Abrir Carpeta</v>
      </c>
      <c r="G147" s="113" t="s">
        <v>102</v>
      </c>
      <c r="H147" s="111" t="s">
        <v>1336</v>
      </c>
      <c r="I147" s="111" t="s">
        <v>1338</v>
      </c>
      <c r="J147" s="111" t="b">
        <v>0</v>
      </c>
      <c r="K147" s="114">
        <v>91105.28</v>
      </c>
      <c r="L147" s="111" t="s">
        <v>1342</v>
      </c>
      <c r="M147" s="113" t="s">
        <v>308</v>
      </c>
      <c r="N147" s="123"/>
      <c r="O147" s="123"/>
      <c r="P147" s="116" t="s">
        <v>311</v>
      </c>
      <c r="Q147" s="96"/>
    </row>
    <row r="148">
      <c r="A148" s="110">
        <v>46091.0</v>
      </c>
      <c r="B148" s="111" t="s">
        <v>1332</v>
      </c>
      <c r="C148" s="111" t="s">
        <v>1344</v>
      </c>
      <c r="D148" s="111" t="s">
        <v>1345</v>
      </c>
      <c r="E148" s="111" t="s">
        <v>1346</v>
      </c>
      <c r="F148" s="124" t="str">
        <f t="shared" si="34"/>
        <v>📂 Abrir Carpeta</v>
      </c>
      <c r="G148" s="113" t="s">
        <v>102</v>
      </c>
      <c r="H148" s="111" t="s">
        <v>1336</v>
      </c>
      <c r="I148" s="111" t="s">
        <v>1338</v>
      </c>
      <c r="J148" s="111" t="b">
        <v>0</v>
      </c>
      <c r="K148" s="114">
        <v>91105.28</v>
      </c>
      <c r="L148" s="111" t="s">
        <v>1342</v>
      </c>
      <c r="M148" s="113" t="s">
        <v>308</v>
      </c>
      <c r="N148" s="123"/>
      <c r="O148" s="123"/>
      <c r="P148" s="116" t="s">
        <v>311</v>
      </c>
      <c r="Q148" s="96"/>
    </row>
    <row r="149">
      <c r="A149" s="110">
        <v>46091.0</v>
      </c>
      <c r="B149" s="111" t="s">
        <v>1332</v>
      </c>
      <c r="C149" s="111" t="s">
        <v>1029</v>
      </c>
      <c r="D149" s="111" t="s">
        <v>1030</v>
      </c>
      <c r="E149" s="111" t="s">
        <v>1031</v>
      </c>
      <c r="F149" s="124" t="str">
        <f t="shared" si="34"/>
        <v>📂 Abrir Carpeta</v>
      </c>
      <c r="G149" s="113" t="s">
        <v>102</v>
      </c>
      <c r="H149" s="111" t="s">
        <v>1336</v>
      </c>
      <c r="I149" s="111" t="s">
        <v>1338</v>
      </c>
      <c r="J149" s="111" t="b">
        <v>0</v>
      </c>
      <c r="K149" s="114">
        <v>91105.28</v>
      </c>
      <c r="L149" s="111" t="s">
        <v>1342</v>
      </c>
      <c r="M149" s="113" t="s">
        <v>308</v>
      </c>
      <c r="N149" s="123"/>
      <c r="O149" s="123"/>
      <c r="P149" s="116" t="s">
        <v>311</v>
      </c>
      <c r="Q149" s="96"/>
    </row>
    <row r="150">
      <c r="A150" s="110">
        <v>46091.0</v>
      </c>
      <c r="B150" s="111" t="s">
        <v>1350</v>
      </c>
      <c r="C150" s="111" t="s">
        <v>1231</v>
      </c>
      <c r="D150" s="111" t="s">
        <v>1232</v>
      </c>
      <c r="E150" s="111" t="s">
        <v>1352</v>
      </c>
      <c r="F150" s="124" t="str">
        <f t="shared" ref="F150:F153" si="35">HYPERLINK("https://drive.google.com/drive/folders/1LfTxmuquDAwuY56LJilIsfGDPDnQs13F", "📂 Abrir Carpeta")</f>
        <v>📂 Abrir Carpeta</v>
      </c>
      <c r="G150" s="113" t="s">
        <v>102</v>
      </c>
      <c r="H150" s="111" t="s">
        <v>1355</v>
      </c>
      <c r="I150" s="111" t="s">
        <v>1356</v>
      </c>
      <c r="J150" s="111" t="b">
        <v>0</v>
      </c>
      <c r="K150" s="114">
        <v>343791.84</v>
      </c>
      <c r="L150" s="111" t="s">
        <v>1357</v>
      </c>
      <c r="M150" s="113" t="s">
        <v>308</v>
      </c>
      <c r="N150" s="123"/>
      <c r="O150" s="111" t="s">
        <v>1358</v>
      </c>
      <c r="P150" s="116" t="s">
        <v>311</v>
      </c>
      <c r="Q150" s="133" t="s">
        <v>1359</v>
      </c>
    </row>
    <row r="151">
      <c r="A151" s="110">
        <v>46091.0</v>
      </c>
      <c r="B151" s="111" t="s">
        <v>1350</v>
      </c>
      <c r="C151" s="111" t="s">
        <v>1263</v>
      </c>
      <c r="D151" s="111" t="s">
        <v>1265</v>
      </c>
      <c r="E151" s="111" t="s">
        <v>1360</v>
      </c>
      <c r="F151" s="124" t="str">
        <f t="shared" si="35"/>
        <v>📂 Abrir Carpeta</v>
      </c>
      <c r="G151" s="113" t="s">
        <v>102</v>
      </c>
      <c r="H151" s="111" t="s">
        <v>1355</v>
      </c>
      <c r="I151" s="111" t="s">
        <v>1356</v>
      </c>
      <c r="J151" s="111" t="b">
        <v>0</v>
      </c>
      <c r="K151" s="114">
        <v>343791.84</v>
      </c>
      <c r="L151" s="111" t="s">
        <v>1357</v>
      </c>
      <c r="M151" s="113" t="s">
        <v>308</v>
      </c>
      <c r="N151" s="123"/>
      <c r="O151" s="111" t="s">
        <v>1358</v>
      </c>
      <c r="P151" s="116" t="s">
        <v>311</v>
      </c>
      <c r="Q151" s="133" t="s">
        <v>1359</v>
      </c>
    </row>
    <row r="152">
      <c r="A152" s="110">
        <v>46091.0</v>
      </c>
      <c r="B152" s="111" t="s">
        <v>1350</v>
      </c>
      <c r="C152" s="111" t="s">
        <v>1244</v>
      </c>
      <c r="D152" s="111" t="s">
        <v>1245</v>
      </c>
      <c r="E152" s="111" t="s">
        <v>1364</v>
      </c>
      <c r="F152" s="124" t="str">
        <f t="shared" si="35"/>
        <v>📂 Abrir Carpeta</v>
      </c>
      <c r="G152" s="113" t="s">
        <v>102</v>
      </c>
      <c r="H152" s="111" t="s">
        <v>1355</v>
      </c>
      <c r="I152" s="111" t="s">
        <v>1356</v>
      </c>
      <c r="J152" s="111" t="b">
        <v>0</v>
      </c>
      <c r="K152" s="114">
        <v>343791.84</v>
      </c>
      <c r="L152" s="111" t="s">
        <v>1357</v>
      </c>
      <c r="M152" s="113" t="s">
        <v>308</v>
      </c>
      <c r="N152" s="123"/>
      <c r="O152" s="111" t="s">
        <v>1358</v>
      </c>
      <c r="P152" s="116" t="s">
        <v>311</v>
      </c>
      <c r="Q152" s="133" t="s">
        <v>1359</v>
      </c>
    </row>
    <row r="153">
      <c r="A153" s="110">
        <v>46091.0</v>
      </c>
      <c r="B153" s="111" t="s">
        <v>1350</v>
      </c>
      <c r="C153" s="111" t="s">
        <v>1254</v>
      </c>
      <c r="D153" s="111" t="s">
        <v>1255</v>
      </c>
      <c r="E153" s="111" t="s">
        <v>1370</v>
      </c>
      <c r="F153" s="124" t="str">
        <f t="shared" si="35"/>
        <v>📂 Abrir Carpeta</v>
      </c>
      <c r="G153" s="113" t="s">
        <v>102</v>
      </c>
      <c r="H153" s="111" t="s">
        <v>1355</v>
      </c>
      <c r="I153" s="111" t="s">
        <v>1356</v>
      </c>
      <c r="J153" s="111" t="b">
        <v>0</v>
      </c>
      <c r="K153" s="114">
        <v>343791.84</v>
      </c>
      <c r="L153" s="111" t="s">
        <v>1357</v>
      </c>
      <c r="M153" s="113" t="s">
        <v>308</v>
      </c>
      <c r="N153" s="123"/>
      <c r="O153" s="111" t="s">
        <v>1358</v>
      </c>
      <c r="P153" s="116" t="s">
        <v>311</v>
      </c>
      <c r="Q153" s="133" t="s">
        <v>1359</v>
      </c>
    </row>
    <row r="154">
      <c r="A154" s="110">
        <v>46091.0</v>
      </c>
      <c r="B154" s="111" t="s">
        <v>1373</v>
      </c>
      <c r="C154" s="111" t="s">
        <v>565</v>
      </c>
      <c r="D154" s="111" t="s">
        <v>566</v>
      </c>
      <c r="E154" s="111" t="s">
        <v>1144</v>
      </c>
      <c r="F154" s="124" t="str">
        <f>HYPERLINK("https://drive.google.com/drive/folders/19OXmGkdAAscwS9EurTBoqjpl8M53d0kQ", "📂 Abrir Carpeta")</f>
        <v>📂 Abrir Carpeta</v>
      </c>
      <c r="G154" s="113" t="s">
        <v>102</v>
      </c>
      <c r="H154" s="111" t="s">
        <v>1378</v>
      </c>
      <c r="I154" s="111" t="s">
        <v>1379</v>
      </c>
      <c r="J154" s="111" t="b">
        <v>0</v>
      </c>
      <c r="K154" s="114" t="s">
        <v>1380</v>
      </c>
      <c r="L154" s="111" t="s">
        <v>1381</v>
      </c>
      <c r="M154" s="113" t="s">
        <v>308</v>
      </c>
      <c r="N154" s="123"/>
      <c r="O154" s="123"/>
      <c r="P154" s="116" t="s">
        <v>311</v>
      </c>
      <c r="Q154" s="96"/>
    </row>
    <row r="155">
      <c r="A155" s="110">
        <v>46094.0</v>
      </c>
      <c r="B155" s="111" t="s">
        <v>1382</v>
      </c>
      <c r="C155" s="111" t="s">
        <v>1296</v>
      </c>
      <c r="D155" s="111" t="s">
        <v>1294</v>
      </c>
      <c r="E155" s="111" t="s">
        <v>1295</v>
      </c>
      <c r="F155" s="124" t="str">
        <f t="shared" ref="F155:F160" si="36">HYPERLINK("https://drive.google.com/drive/folders/1mF9JYRIv4j_5oYHHaJx3HGpdfJgvRin2", "📂 Abrir Carpeta")</f>
        <v>📂 Abrir Carpeta</v>
      </c>
      <c r="G155" s="113" t="s">
        <v>102</v>
      </c>
      <c r="H155" s="111" t="s">
        <v>1386</v>
      </c>
      <c r="I155" s="111" t="s">
        <v>1388</v>
      </c>
      <c r="J155" s="111" t="b">
        <v>0</v>
      </c>
      <c r="K155" s="114">
        <v>106820.0</v>
      </c>
      <c r="L155" s="111" t="s">
        <v>1389</v>
      </c>
      <c r="M155" s="113"/>
      <c r="N155" s="123"/>
      <c r="O155" s="111" t="s">
        <v>1390</v>
      </c>
      <c r="P155" s="116" t="s">
        <v>311</v>
      </c>
      <c r="Q155" s="133" t="s">
        <v>1173</v>
      </c>
    </row>
    <row r="156">
      <c r="A156" s="110">
        <v>46094.0</v>
      </c>
      <c r="B156" s="111" t="s">
        <v>1382</v>
      </c>
      <c r="C156" s="111" t="s">
        <v>616</v>
      </c>
      <c r="D156" s="111" t="s">
        <v>617</v>
      </c>
      <c r="E156" s="111" t="s">
        <v>1318</v>
      </c>
      <c r="F156" s="124" t="str">
        <f t="shared" si="36"/>
        <v>📂 Abrir Carpeta</v>
      </c>
      <c r="G156" s="113" t="s">
        <v>102</v>
      </c>
      <c r="H156" s="111" t="s">
        <v>1386</v>
      </c>
      <c r="I156" s="111" t="s">
        <v>1396</v>
      </c>
      <c r="J156" s="111" t="b">
        <v>0</v>
      </c>
      <c r="K156" s="114">
        <v>106820.0</v>
      </c>
      <c r="L156" s="111" t="s">
        <v>1389</v>
      </c>
      <c r="M156" s="113"/>
      <c r="N156" s="123"/>
      <c r="O156" s="111" t="s">
        <v>1390</v>
      </c>
      <c r="P156" s="116" t="s">
        <v>311</v>
      </c>
      <c r="Q156" s="133" t="s">
        <v>1173</v>
      </c>
    </row>
    <row r="157">
      <c r="A157" s="110">
        <v>46094.0</v>
      </c>
      <c r="B157" s="111" t="s">
        <v>1382</v>
      </c>
      <c r="C157" s="111" t="s">
        <v>1347</v>
      </c>
      <c r="D157" s="111" t="s">
        <v>1278</v>
      </c>
      <c r="E157" s="111" t="s">
        <v>1343</v>
      </c>
      <c r="F157" s="124" t="str">
        <f t="shared" si="36"/>
        <v>📂 Abrir Carpeta</v>
      </c>
      <c r="G157" s="113" t="s">
        <v>102</v>
      </c>
      <c r="H157" s="111" t="s">
        <v>1386</v>
      </c>
      <c r="I157" s="111" t="s">
        <v>1396</v>
      </c>
      <c r="J157" s="111" t="b">
        <v>0</v>
      </c>
      <c r="K157" s="114">
        <v>106820.0</v>
      </c>
      <c r="L157" s="111" t="s">
        <v>1389</v>
      </c>
      <c r="M157" s="113"/>
      <c r="N157" s="123"/>
      <c r="O157" s="111" t="s">
        <v>1390</v>
      </c>
      <c r="P157" s="116" t="s">
        <v>311</v>
      </c>
      <c r="Q157" s="133" t="s">
        <v>1173</v>
      </c>
    </row>
    <row r="158">
      <c r="A158" s="110">
        <v>46094.0</v>
      </c>
      <c r="B158" s="111" t="s">
        <v>1382</v>
      </c>
      <c r="C158" s="111" t="s">
        <v>1291</v>
      </c>
      <c r="D158" s="111" t="s">
        <v>1402</v>
      </c>
      <c r="E158" s="111" t="s">
        <v>1403</v>
      </c>
      <c r="F158" s="124" t="str">
        <f t="shared" si="36"/>
        <v>📂 Abrir Carpeta</v>
      </c>
      <c r="G158" s="113" t="s">
        <v>102</v>
      </c>
      <c r="H158" s="111" t="s">
        <v>1386</v>
      </c>
      <c r="I158" s="111" t="s">
        <v>1396</v>
      </c>
      <c r="J158" s="111" t="b">
        <v>0</v>
      </c>
      <c r="K158" s="114">
        <v>106820.0</v>
      </c>
      <c r="L158" s="111" t="s">
        <v>1389</v>
      </c>
      <c r="M158" s="113"/>
      <c r="N158" s="123"/>
      <c r="O158" s="111" t="s">
        <v>1390</v>
      </c>
      <c r="P158" s="116" t="s">
        <v>311</v>
      </c>
      <c r="Q158" s="133" t="s">
        <v>1173</v>
      </c>
    </row>
    <row r="159">
      <c r="A159" s="110">
        <v>46094.0</v>
      </c>
      <c r="B159" s="111" t="s">
        <v>1382</v>
      </c>
      <c r="C159" s="111" t="s">
        <v>1291</v>
      </c>
      <c r="D159" s="111" t="s">
        <v>1407</v>
      </c>
      <c r="E159" s="111" t="s">
        <v>1403</v>
      </c>
      <c r="F159" s="124" t="str">
        <f t="shared" si="36"/>
        <v>📂 Abrir Carpeta</v>
      </c>
      <c r="G159" s="113" t="s">
        <v>102</v>
      </c>
      <c r="H159" s="111" t="s">
        <v>1386</v>
      </c>
      <c r="I159" s="111" t="s">
        <v>1396</v>
      </c>
      <c r="J159" s="111" t="b">
        <v>0</v>
      </c>
      <c r="K159" s="114">
        <v>106820.0</v>
      </c>
      <c r="L159" s="111" t="s">
        <v>1389</v>
      </c>
      <c r="M159" s="113"/>
      <c r="N159" s="123"/>
      <c r="O159" s="111" t="s">
        <v>1390</v>
      </c>
      <c r="P159" s="116" t="s">
        <v>311</v>
      </c>
      <c r="Q159" s="133" t="s">
        <v>1173</v>
      </c>
    </row>
    <row r="160">
      <c r="A160" s="110">
        <v>46094.0</v>
      </c>
      <c r="B160" s="111" t="s">
        <v>1382</v>
      </c>
      <c r="C160" s="111" t="s">
        <v>1291</v>
      </c>
      <c r="D160" s="111" t="s">
        <v>1411</v>
      </c>
      <c r="E160" s="111" t="s">
        <v>1403</v>
      </c>
      <c r="F160" s="124" t="str">
        <f t="shared" si="36"/>
        <v>📂 Abrir Carpeta</v>
      </c>
      <c r="G160" s="113" t="s">
        <v>102</v>
      </c>
      <c r="H160" s="111" t="s">
        <v>1386</v>
      </c>
      <c r="I160" s="111" t="s">
        <v>1396</v>
      </c>
      <c r="J160" s="111" t="b">
        <v>0</v>
      </c>
      <c r="K160" s="114">
        <v>106820.0</v>
      </c>
      <c r="L160" s="111" t="s">
        <v>1389</v>
      </c>
      <c r="M160" s="113"/>
      <c r="N160" s="123"/>
      <c r="O160" s="111" t="s">
        <v>1390</v>
      </c>
      <c r="P160" s="116" t="s">
        <v>311</v>
      </c>
      <c r="Q160" s="133" t="s">
        <v>1173</v>
      </c>
    </row>
    <row r="161">
      <c r="A161" s="110">
        <v>46112.0</v>
      </c>
      <c r="B161" s="111" t="s">
        <v>1412</v>
      </c>
      <c r="C161" s="111" t="s">
        <v>816</v>
      </c>
      <c r="D161" s="111" t="s">
        <v>1185</v>
      </c>
      <c r="E161" s="111" t="s">
        <v>1414</v>
      </c>
      <c r="F161" s="124" t="str">
        <f t="shared" ref="F161:F170" si="37">HYPERLINK("https://drive.google.com/drive/folders/1n9sLXFEv4d2Y61FXE8c3WCRIo24vX3-y", "📂 Abrir Carpeta")</f>
        <v>📂 Abrir Carpeta</v>
      </c>
      <c r="G161" s="113" t="s">
        <v>102</v>
      </c>
      <c r="H161" s="111" t="s">
        <v>1419</v>
      </c>
      <c r="I161" s="111" t="s">
        <v>1420</v>
      </c>
      <c r="J161" s="111" t="b">
        <v>0</v>
      </c>
      <c r="K161" s="114">
        <v>59229.77</v>
      </c>
      <c r="L161" s="111" t="s">
        <v>1421</v>
      </c>
      <c r="M161" s="113" t="s">
        <v>308</v>
      </c>
      <c r="N161" s="123"/>
      <c r="O161" s="111" t="s">
        <v>1422</v>
      </c>
      <c r="P161" s="116" t="s">
        <v>311</v>
      </c>
      <c r="Q161" s="133" t="s">
        <v>1423</v>
      </c>
    </row>
    <row r="162">
      <c r="A162" s="110">
        <v>46112.0</v>
      </c>
      <c r="B162" s="111" t="s">
        <v>1412</v>
      </c>
      <c r="C162" s="111" t="s">
        <v>816</v>
      </c>
      <c r="D162" s="111" t="s">
        <v>1185</v>
      </c>
      <c r="E162" s="111" t="s">
        <v>1414</v>
      </c>
      <c r="F162" s="124" t="str">
        <f t="shared" si="37"/>
        <v>📂 Abrir Carpeta</v>
      </c>
      <c r="G162" s="113" t="s">
        <v>102</v>
      </c>
      <c r="H162" s="111" t="s">
        <v>1419</v>
      </c>
      <c r="I162" s="111" t="s">
        <v>1420</v>
      </c>
      <c r="J162" s="111" t="b">
        <v>0</v>
      </c>
      <c r="K162" s="114">
        <v>59229.77</v>
      </c>
      <c r="L162" s="111" t="s">
        <v>1421</v>
      </c>
      <c r="M162" s="113" t="s">
        <v>308</v>
      </c>
      <c r="N162" s="123"/>
      <c r="O162" s="111" t="s">
        <v>1422</v>
      </c>
      <c r="P162" s="116" t="s">
        <v>311</v>
      </c>
      <c r="Q162" s="133" t="s">
        <v>1423</v>
      </c>
    </row>
    <row r="163">
      <c r="A163" s="110">
        <v>46112.0</v>
      </c>
      <c r="B163" s="111" t="s">
        <v>1412</v>
      </c>
      <c r="C163" s="111" t="s">
        <v>816</v>
      </c>
      <c r="D163" s="111" t="s">
        <v>1239</v>
      </c>
      <c r="E163" s="111" t="s">
        <v>1240</v>
      </c>
      <c r="F163" s="124" t="str">
        <f t="shared" si="37"/>
        <v>📂 Abrir Carpeta</v>
      </c>
      <c r="G163" s="113" t="s">
        <v>102</v>
      </c>
      <c r="H163" s="111" t="s">
        <v>1419</v>
      </c>
      <c r="I163" s="111" t="s">
        <v>1420</v>
      </c>
      <c r="J163" s="111" t="b">
        <v>0</v>
      </c>
      <c r="K163" s="114">
        <v>59229.77</v>
      </c>
      <c r="L163" s="111" t="s">
        <v>1421</v>
      </c>
      <c r="M163" s="113" t="s">
        <v>308</v>
      </c>
      <c r="N163" s="123"/>
      <c r="O163" s="111" t="s">
        <v>1422</v>
      </c>
      <c r="P163" s="116" t="s">
        <v>311</v>
      </c>
      <c r="Q163" s="133" t="s">
        <v>1423</v>
      </c>
    </row>
    <row r="164">
      <c r="A164" s="110">
        <v>46112.0</v>
      </c>
      <c r="B164" s="111" t="s">
        <v>1412</v>
      </c>
      <c r="C164" s="111" t="s">
        <v>816</v>
      </c>
      <c r="D164" s="111" t="s">
        <v>1239</v>
      </c>
      <c r="E164" s="111" t="s">
        <v>1240</v>
      </c>
      <c r="F164" s="124" t="str">
        <f t="shared" si="37"/>
        <v>📂 Abrir Carpeta</v>
      </c>
      <c r="G164" s="113" t="s">
        <v>102</v>
      </c>
      <c r="H164" s="111" t="s">
        <v>1419</v>
      </c>
      <c r="I164" s="111" t="s">
        <v>1420</v>
      </c>
      <c r="J164" s="111" t="b">
        <v>0</v>
      </c>
      <c r="K164" s="114">
        <v>59229.77</v>
      </c>
      <c r="L164" s="111" t="s">
        <v>1421</v>
      </c>
      <c r="M164" s="113" t="s">
        <v>308</v>
      </c>
      <c r="N164" s="123"/>
      <c r="O164" s="111" t="s">
        <v>1422</v>
      </c>
      <c r="P164" s="116" t="s">
        <v>311</v>
      </c>
      <c r="Q164" s="133" t="s">
        <v>1423</v>
      </c>
    </row>
    <row r="165">
      <c r="A165" s="110">
        <v>46112.0</v>
      </c>
      <c r="B165" s="111" t="s">
        <v>1412</v>
      </c>
      <c r="C165" s="111" t="s">
        <v>816</v>
      </c>
      <c r="D165" s="111" t="s">
        <v>817</v>
      </c>
      <c r="E165" s="111" t="s">
        <v>1240</v>
      </c>
      <c r="F165" s="124" t="str">
        <f t="shared" si="37"/>
        <v>📂 Abrir Carpeta</v>
      </c>
      <c r="G165" s="113" t="s">
        <v>102</v>
      </c>
      <c r="H165" s="111" t="s">
        <v>1419</v>
      </c>
      <c r="I165" s="111" t="s">
        <v>1420</v>
      </c>
      <c r="J165" s="111" t="b">
        <v>0</v>
      </c>
      <c r="K165" s="114">
        <v>59229.77</v>
      </c>
      <c r="L165" s="111" t="s">
        <v>1421</v>
      </c>
      <c r="M165" s="113" t="s">
        <v>308</v>
      </c>
      <c r="N165" s="123"/>
      <c r="O165" s="111" t="s">
        <v>1422</v>
      </c>
      <c r="P165" s="116" t="s">
        <v>311</v>
      </c>
      <c r="Q165" s="133" t="s">
        <v>1423</v>
      </c>
    </row>
    <row r="166">
      <c r="A166" s="110">
        <v>46112.0</v>
      </c>
      <c r="B166" s="111" t="s">
        <v>1412</v>
      </c>
      <c r="C166" s="111" t="s">
        <v>816</v>
      </c>
      <c r="D166" s="111" t="s">
        <v>817</v>
      </c>
      <c r="E166" s="111" t="s">
        <v>1240</v>
      </c>
      <c r="F166" s="124" t="str">
        <f t="shared" si="37"/>
        <v>📂 Abrir Carpeta</v>
      </c>
      <c r="G166" s="113" t="s">
        <v>102</v>
      </c>
      <c r="H166" s="111" t="s">
        <v>1419</v>
      </c>
      <c r="I166" s="111" t="s">
        <v>1420</v>
      </c>
      <c r="J166" s="111" t="b">
        <v>0</v>
      </c>
      <c r="K166" s="114">
        <v>59229.77</v>
      </c>
      <c r="L166" s="111" t="s">
        <v>1421</v>
      </c>
      <c r="M166" s="113" t="s">
        <v>308</v>
      </c>
      <c r="N166" s="123"/>
      <c r="O166" s="111" t="s">
        <v>1422</v>
      </c>
      <c r="P166" s="116" t="s">
        <v>311</v>
      </c>
      <c r="Q166" s="133" t="s">
        <v>1423</v>
      </c>
    </row>
    <row r="167">
      <c r="A167" s="110">
        <v>46112.0</v>
      </c>
      <c r="B167" s="111" t="s">
        <v>1412</v>
      </c>
      <c r="C167" s="111" t="s">
        <v>801</v>
      </c>
      <c r="D167" s="111" t="s">
        <v>1442</v>
      </c>
      <c r="E167" s="111" t="s">
        <v>1443</v>
      </c>
      <c r="F167" s="124" t="str">
        <f t="shared" si="37"/>
        <v>📂 Abrir Carpeta</v>
      </c>
      <c r="G167" s="113" t="s">
        <v>102</v>
      </c>
      <c r="H167" s="111" t="s">
        <v>1419</v>
      </c>
      <c r="I167" s="111" t="s">
        <v>1420</v>
      </c>
      <c r="J167" s="111" t="b">
        <v>0</v>
      </c>
      <c r="K167" s="114">
        <v>59229.77</v>
      </c>
      <c r="L167" s="111" t="s">
        <v>1421</v>
      </c>
      <c r="M167" s="113" t="s">
        <v>308</v>
      </c>
      <c r="N167" s="123"/>
      <c r="O167" s="111" t="s">
        <v>1422</v>
      </c>
      <c r="P167" s="116" t="s">
        <v>311</v>
      </c>
      <c r="Q167" s="133" t="s">
        <v>1423</v>
      </c>
    </row>
    <row r="168">
      <c r="A168" s="110">
        <v>46112.0</v>
      </c>
      <c r="B168" s="111" t="s">
        <v>1412</v>
      </c>
      <c r="C168" s="111" t="s">
        <v>816</v>
      </c>
      <c r="D168" s="111" t="s">
        <v>1445</v>
      </c>
      <c r="E168" s="111" t="s">
        <v>1240</v>
      </c>
      <c r="F168" s="124" t="str">
        <f t="shared" si="37"/>
        <v>📂 Abrir Carpeta</v>
      </c>
      <c r="G168" s="113" t="s">
        <v>102</v>
      </c>
      <c r="H168" s="111" t="s">
        <v>1419</v>
      </c>
      <c r="I168" s="111" t="s">
        <v>1420</v>
      </c>
      <c r="J168" s="111" t="b">
        <v>0</v>
      </c>
      <c r="K168" s="114">
        <v>59229.77</v>
      </c>
      <c r="L168" s="111" t="s">
        <v>1421</v>
      </c>
      <c r="M168" s="113" t="s">
        <v>308</v>
      </c>
      <c r="N168" s="123"/>
      <c r="O168" s="111" t="s">
        <v>1422</v>
      </c>
      <c r="P168" s="116" t="s">
        <v>311</v>
      </c>
      <c r="Q168" s="133" t="s">
        <v>1423</v>
      </c>
    </row>
    <row r="169">
      <c r="A169" s="110">
        <v>46112.0</v>
      </c>
      <c r="B169" s="111" t="s">
        <v>1412</v>
      </c>
      <c r="C169" s="111" t="s">
        <v>816</v>
      </c>
      <c r="D169" s="111" t="s">
        <v>1445</v>
      </c>
      <c r="E169" s="111" t="s">
        <v>1240</v>
      </c>
      <c r="F169" s="124" t="str">
        <f t="shared" si="37"/>
        <v>📂 Abrir Carpeta</v>
      </c>
      <c r="G169" s="113" t="s">
        <v>102</v>
      </c>
      <c r="H169" s="111" t="s">
        <v>1419</v>
      </c>
      <c r="I169" s="111" t="s">
        <v>1420</v>
      </c>
      <c r="J169" s="111" t="b">
        <v>0</v>
      </c>
      <c r="K169" s="114">
        <v>59229.77</v>
      </c>
      <c r="L169" s="111" t="s">
        <v>1421</v>
      </c>
      <c r="M169" s="113" t="s">
        <v>308</v>
      </c>
      <c r="N169" s="123"/>
      <c r="O169" s="111" t="s">
        <v>1422</v>
      </c>
      <c r="P169" s="116" t="s">
        <v>311</v>
      </c>
      <c r="Q169" s="133" t="s">
        <v>1423</v>
      </c>
    </row>
    <row r="170">
      <c r="A170" s="110">
        <v>46112.0</v>
      </c>
      <c r="B170" s="111" t="s">
        <v>1412</v>
      </c>
      <c r="C170" s="111" t="s">
        <v>801</v>
      </c>
      <c r="D170" s="111" t="s">
        <v>1451</v>
      </c>
      <c r="E170" s="111" t="s">
        <v>803</v>
      </c>
      <c r="F170" s="124" t="str">
        <f t="shared" si="37"/>
        <v>📂 Abrir Carpeta</v>
      </c>
      <c r="G170" s="113" t="s">
        <v>102</v>
      </c>
      <c r="H170" s="111" t="s">
        <v>1419</v>
      </c>
      <c r="I170" s="111" t="s">
        <v>1420</v>
      </c>
      <c r="J170" s="111" t="b">
        <v>0</v>
      </c>
      <c r="K170" s="114">
        <v>59229.77</v>
      </c>
      <c r="L170" s="111" t="s">
        <v>1421</v>
      </c>
      <c r="M170" s="113" t="s">
        <v>308</v>
      </c>
      <c r="N170" s="123"/>
      <c r="O170" s="111" t="s">
        <v>1422</v>
      </c>
      <c r="P170" s="116" t="s">
        <v>311</v>
      </c>
      <c r="Q170" s="133" t="s">
        <v>1423</v>
      </c>
    </row>
    <row r="171">
      <c r="A171" s="110">
        <v>46112.0</v>
      </c>
      <c r="B171" s="111" t="s">
        <v>1455</v>
      </c>
      <c r="C171" s="111" t="s">
        <v>676</v>
      </c>
      <c r="D171" s="111" t="s">
        <v>677</v>
      </c>
      <c r="E171" s="111" t="s">
        <v>679</v>
      </c>
      <c r="F171" s="124" t="str">
        <f t="shared" ref="F171:F173" si="38">HYPERLINK("https://drive.google.com/drive/folders/1Rc0IzVUxk7q54JxFW5t6r4-_Websi2Zo", "📂 Abrir Carpeta")</f>
        <v>📂 Abrir Carpeta</v>
      </c>
      <c r="G171" s="113" t="s">
        <v>102</v>
      </c>
      <c r="H171" s="111" t="s">
        <v>1456</v>
      </c>
      <c r="I171" s="111" t="s">
        <v>1457</v>
      </c>
      <c r="J171" s="111" t="b">
        <v>0</v>
      </c>
      <c r="K171" s="114">
        <v>79323.22</v>
      </c>
      <c r="L171" s="111" t="s">
        <v>1458</v>
      </c>
      <c r="M171" s="113" t="s">
        <v>308</v>
      </c>
      <c r="N171" s="123"/>
      <c r="O171" s="111" t="s">
        <v>1459</v>
      </c>
      <c r="P171" s="116" t="s">
        <v>311</v>
      </c>
      <c r="Q171" s="133" t="s">
        <v>1261</v>
      </c>
    </row>
    <row r="172">
      <c r="A172" s="110">
        <v>46112.0</v>
      </c>
      <c r="B172" s="111" t="s">
        <v>1455</v>
      </c>
      <c r="C172" s="111" t="s">
        <v>676</v>
      </c>
      <c r="D172" s="111" t="s">
        <v>685</v>
      </c>
      <c r="E172" s="111" t="s">
        <v>679</v>
      </c>
      <c r="F172" s="124" t="str">
        <f t="shared" si="38"/>
        <v>📂 Abrir Carpeta</v>
      </c>
      <c r="G172" s="113" t="s">
        <v>102</v>
      </c>
      <c r="H172" s="111" t="s">
        <v>1456</v>
      </c>
      <c r="I172" s="111" t="s">
        <v>1457</v>
      </c>
      <c r="J172" s="111" t="b">
        <v>0</v>
      </c>
      <c r="K172" s="114">
        <v>79323.22</v>
      </c>
      <c r="L172" s="111" t="s">
        <v>1458</v>
      </c>
      <c r="M172" s="113" t="s">
        <v>308</v>
      </c>
      <c r="N172" s="123"/>
      <c r="O172" s="111" t="s">
        <v>1459</v>
      </c>
      <c r="P172" s="116" t="s">
        <v>311</v>
      </c>
      <c r="Q172" s="133" t="s">
        <v>1261</v>
      </c>
    </row>
    <row r="173">
      <c r="A173" s="110">
        <v>46112.0</v>
      </c>
      <c r="B173" s="111" t="s">
        <v>1455</v>
      </c>
      <c r="C173" s="111" t="s">
        <v>935</v>
      </c>
      <c r="D173" s="111" t="s">
        <v>936</v>
      </c>
      <c r="E173" s="111" t="s">
        <v>937</v>
      </c>
      <c r="F173" s="124" t="str">
        <f t="shared" si="38"/>
        <v>📂 Abrir Carpeta</v>
      </c>
      <c r="G173" s="113" t="s">
        <v>102</v>
      </c>
      <c r="H173" s="111" t="s">
        <v>1456</v>
      </c>
      <c r="I173" s="111" t="s">
        <v>1457</v>
      </c>
      <c r="J173" s="111" t="b">
        <v>0</v>
      </c>
      <c r="K173" s="114">
        <v>79323.22</v>
      </c>
      <c r="L173" s="111" t="s">
        <v>1458</v>
      </c>
      <c r="M173" s="113" t="s">
        <v>308</v>
      </c>
      <c r="N173" s="123"/>
      <c r="O173" s="111" t="s">
        <v>1459</v>
      </c>
      <c r="P173" s="116" t="s">
        <v>311</v>
      </c>
      <c r="Q173" s="133" t="s">
        <v>1261</v>
      </c>
    </row>
    <row r="174">
      <c r="A174" s="110">
        <v>46112.0</v>
      </c>
      <c r="B174" s="111" t="s">
        <v>1465</v>
      </c>
      <c r="C174" s="111" t="s">
        <v>257</v>
      </c>
      <c r="D174" s="111" t="s">
        <v>262</v>
      </c>
      <c r="E174" s="111" t="s">
        <v>1467</v>
      </c>
      <c r="F174" s="124" t="str">
        <f>HYPERLINK("https://drive.google.com/drive/folders/11LzPFikeB8vlhWkVEUFJQlEnO3au7jNq", "📂 Abrir Carpeta")</f>
        <v>📂 Abrir Carpeta</v>
      </c>
      <c r="G174" s="113" t="s">
        <v>102</v>
      </c>
      <c r="H174" s="111" t="s">
        <v>1469</v>
      </c>
      <c r="I174" s="111" t="s">
        <v>1471</v>
      </c>
      <c r="J174" s="111" t="b">
        <v>0</v>
      </c>
      <c r="K174" s="114">
        <v>117192.8</v>
      </c>
      <c r="L174" s="111" t="s">
        <v>1472</v>
      </c>
      <c r="M174" s="113" t="s">
        <v>308</v>
      </c>
      <c r="N174" s="123"/>
      <c r="O174" s="111" t="s">
        <v>1473</v>
      </c>
      <c r="P174" s="116" t="s">
        <v>311</v>
      </c>
      <c r="Q174" s="133" t="s">
        <v>1474</v>
      </c>
    </row>
    <row r="175">
      <c r="A175" s="110">
        <v>46112.0</v>
      </c>
      <c r="B175" s="111" t="s">
        <v>1475</v>
      </c>
      <c r="C175" s="111" t="s">
        <v>1371</v>
      </c>
      <c r="D175" s="111" t="s">
        <v>1365</v>
      </c>
      <c r="E175" s="111" t="s">
        <v>1476</v>
      </c>
      <c r="F175" s="124" t="str">
        <f>HYPERLINK("https://drive.google.com/drive/folders/1YgR_xXwHyLv-Zb8qoJCae-p34i7UrXKe", "📂 Abrir Carpeta")</f>
        <v>📂 Abrir Carpeta</v>
      </c>
      <c r="G175" s="113" t="s">
        <v>102</v>
      </c>
      <c r="H175" s="111" t="s">
        <v>1479</v>
      </c>
      <c r="I175" s="111" t="s">
        <v>1480</v>
      </c>
      <c r="J175" s="111" t="b">
        <v>0</v>
      </c>
      <c r="K175" s="114" t="s">
        <v>1481</v>
      </c>
      <c r="L175" s="111" t="s">
        <v>1482</v>
      </c>
      <c r="M175" s="113" t="s">
        <v>308</v>
      </c>
      <c r="N175" s="123"/>
      <c r="O175" s="111" t="s">
        <v>1483</v>
      </c>
      <c r="P175" s="116" t="s">
        <v>311</v>
      </c>
      <c r="Q175" s="133" t="s">
        <v>1474</v>
      </c>
    </row>
    <row r="176">
      <c r="A176" s="110">
        <v>46127.0</v>
      </c>
      <c r="B176" s="111" t="s">
        <v>1485</v>
      </c>
      <c r="C176" s="111" t="s">
        <v>1486</v>
      </c>
      <c r="D176" s="111" t="s">
        <v>1487</v>
      </c>
      <c r="E176" s="111" t="s">
        <v>1488</v>
      </c>
      <c r="F176" s="124" t="str">
        <f>HYPERLINK("https://drive.google.com/drive/folders/1Rj_us9QIxP45R7seklqJtPK7uN7jsHTE", "📂 Abrir Carpeta")</f>
        <v>📂 Abrir Carpeta</v>
      </c>
      <c r="G176" s="113" t="s">
        <v>102</v>
      </c>
      <c r="H176" s="111" t="s">
        <v>1490</v>
      </c>
      <c r="I176" s="111" t="s">
        <v>1491</v>
      </c>
      <c r="J176" s="111" t="b">
        <v>0</v>
      </c>
      <c r="K176" s="114">
        <v>5680.92</v>
      </c>
      <c r="L176" s="111" t="s">
        <v>1493</v>
      </c>
      <c r="M176" s="113" t="s">
        <v>308</v>
      </c>
      <c r="N176" s="123"/>
      <c r="O176" s="111" t="s">
        <v>339</v>
      </c>
      <c r="P176" s="116" t="s">
        <v>311</v>
      </c>
      <c r="Q176" s="133" t="s">
        <v>1496</v>
      </c>
    </row>
    <row r="177">
      <c r="A177" s="110">
        <v>46136.0</v>
      </c>
      <c r="B177" s="111" t="s">
        <v>1497</v>
      </c>
      <c r="C177" s="111" t="s">
        <v>1301</v>
      </c>
      <c r="D177" s="111" t="s">
        <v>1303</v>
      </c>
      <c r="E177" s="111" t="s">
        <v>1498</v>
      </c>
      <c r="F177" s="124" t="str">
        <f>HYPERLINK("https://drive.google.com/drive/folders/12aI4mmBZdFadoyLhRynJGQ7BXGMEdzQ2", "📂 Abrir Carpeta")</f>
        <v>📂 Abrir Carpeta</v>
      </c>
      <c r="G177" s="113" t="s">
        <v>102</v>
      </c>
      <c r="H177" s="111" t="s">
        <v>1499</v>
      </c>
      <c r="I177" s="111" t="s">
        <v>1500</v>
      </c>
      <c r="J177" s="111" t="b">
        <v>0</v>
      </c>
      <c r="K177" s="114">
        <v>17353.8</v>
      </c>
      <c r="L177" s="111" t="s">
        <v>1501</v>
      </c>
      <c r="M177" s="113" t="s">
        <v>308</v>
      </c>
      <c r="N177" s="123"/>
      <c r="O177" s="111" t="s">
        <v>1503</v>
      </c>
      <c r="P177" s="116" t="s">
        <v>311</v>
      </c>
      <c r="Q177" s="133" t="s">
        <v>1504</v>
      </c>
    </row>
    <row r="178">
      <c r="A178" s="110">
        <v>46136.0</v>
      </c>
      <c r="B178" s="111" t="s">
        <v>1505</v>
      </c>
      <c r="C178" s="111" t="s">
        <v>460</v>
      </c>
      <c r="D178" s="111" t="s">
        <v>493</v>
      </c>
      <c r="E178" s="111" t="s">
        <v>494</v>
      </c>
      <c r="F178" s="124" t="str">
        <f t="shared" ref="F178:F180" si="39">HYPERLINK("https://drive.google.com/drive/folders/1c_ro4vBQLkIco8Bnr9Y9-6mELZp4a37C", "📂 Abrir Carpeta")</f>
        <v>📂 Abrir Carpeta</v>
      </c>
      <c r="G178" s="113" t="s">
        <v>102</v>
      </c>
      <c r="H178" s="111" t="s">
        <v>1509</v>
      </c>
      <c r="I178" s="111" t="s">
        <v>1510</v>
      </c>
      <c r="J178" s="111" t="b">
        <v>0</v>
      </c>
      <c r="K178" s="114">
        <v>12028.7</v>
      </c>
      <c r="L178" s="111" t="s">
        <v>1511</v>
      </c>
      <c r="M178" s="113" t="s">
        <v>308</v>
      </c>
      <c r="N178" s="123"/>
      <c r="O178" s="111" t="s">
        <v>1512</v>
      </c>
      <c r="P178" s="116" t="s">
        <v>311</v>
      </c>
      <c r="Q178" s="133" t="s">
        <v>1514</v>
      </c>
    </row>
    <row r="179">
      <c r="A179" s="110">
        <v>46136.0</v>
      </c>
      <c r="B179" s="111" t="s">
        <v>1505</v>
      </c>
      <c r="C179" s="111" t="s">
        <v>460</v>
      </c>
      <c r="D179" s="111" t="s">
        <v>452</v>
      </c>
      <c r="E179" s="111" t="s">
        <v>1515</v>
      </c>
      <c r="F179" s="124" t="str">
        <f t="shared" si="39"/>
        <v>📂 Abrir Carpeta</v>
      </c>
      <c r="G179" s="113" t="s">
        <v>102</v>
      </c>
      <c r="H179" s="111" t="s">
        <v>1509</v>
      </c>
      <c r="I179" s="111" t="s">
        <v>1510</v>
      </c>
      <c r="J179" s="111" t="b">
        <v>0</v>
      </c>
      <c r="K179" s="114">
        <v>12028.7</v>
      </c>
      <c r="L179" s="111" t="s">
        <v>1511</v>
      </c>
      <c r="M179" s="113" t="s">
        <v>308</v>
      </c>
      <c r="N179" s="123"/>
      <c r="O179" s="111" t="s">
        <v>1512</v>
      </c>
      <c r="P179" s="116" t="s">
        <v>311</v>
      </c>
      <c r="Q179" s="133" t="s">
        <v>1514</v>
      </c>
    </row>
    <row r="180">
      <c r="A180" s="110">
        <v>46136.0</v>
      </c>
      <c r="B180" s="111" t="s">
        <v>1505</v>
      </c>
      <c r="C180" s="111" t="s">
        <v>1522</v>
      </c>
      <c r="D180" s="111" t="s">
        <v>1523</v>
      </c>
      <c r="E180" s="111" t="s">
        <v>1524</v>
      </c>
      <c r="F180" s="124" t="str">
        <f t="shared" si="39"/>
        <v>📂 Abrir Carpeta</v>
      </c>
      <c r="G180" s="113" t="s">
        <v>102</v>
      </c>
      <c r="H180" s="111" t="s">
        <v>1509</v>
      </c>
      <c r="I180" s="111" t="s">
        <v>1510</v>
      </c>
      <c r="J180" s="111" t="b">
        <v>0</v>
      </c>
      <c r="K180" s="114">
        <v>12028.7</v>
      </c>
      <c r="L180" s="111" t="s">
        <v>1511</v>
      </c>
      <c r="M180" s="113" t="s">
        <v>308</v>
      </c>
      <c r="N180" s="123"/>
      <c r="O180" s="111" t="s">
        <v>1512</v>
      </c>
      <c r="P180" s="116" t="s">
        <v>311</v>
      </c>
      <c r="Q180" s="133" t="s">
        <v>1514</v>
      </c>
    </row>
    <row r="181">
      <c r="A181" s="110">
        <v>46136.0</v>
      </c>
      <c r="B181" s="111" t="s">
        <v>1528</v>
      </c>
      <c r="C181" s="111" t="s">
        <v>816</v>
      </c>
      <c r="D181" s="111" t="s">
        <v>1185</v>
      </c>
      <c r="E181" s="111" t="s">
        <v>1414</v>
      </c>
      <c r="F181" s="124" t="str">
        <f t="shared" ref="F181:F188" si="40">HYPERLINK("https://drive.google.com/drive/folders/1Dx0TlNh4Sjmn5R-iFuHIXxTTRwv7fB-n", "📂 Abrir Carpeta")</f>
        <v>📂 Abrir Carpeta</v>
      </c>
      <c r="G181" s="113" t="s">
        <v>102</v>
      </c>
      <c r="H181" s="111" t="s">
        <v>1529</v>
      </c>
      <c r="I181" s="111" t="s">
        <v>1531</v>
      </c>
      <c r="J181" s="111" t="b">
        <v>0</v>
      </c>
      <c r="K181" s="114">
        <v>89667.34</v>
      </c>
      <c r="L181" s="111" t="s">
        <v>1532</v>
      </c>
      <c r="M181" s="113" t="s">
        <v>308</v>
      </c>
      <c r="N181" s="123"/>
      <c r="O181" s="111" t="s">
        <v>1533</v>
      </c>
      <c r="P181" s="116" t="s">
        <v>311</v>
      </c>
      <c r="Q181" s="133" t="s">
        <v>1535</v>
      </c>
    </row>
    <row r="182">
      <c r="A182" s="110">
        <v>46136.0</v>
      </c>
      <c r="B182" s="111" t="s">
        <v>1528</v>
      </c>
      <c r="C182" s="111" t="s">
        <v>816</v>
      </c>
      <c r="D182" s="111" t="s">
        <v>1239</v>
      </c>
      <c r="E182" s="111" t="s">
        <v>1240</v>
      </c>
      <c r="F182" s="124" t="str">
        <f t="shared" si="40"/>
        <v>📂 Abrir Carpeta</v>
      </c>
      <c r="G182" s="113" t="s">
        <v>102</v>
      </c>
      <c r="H182" s="111" t="s">
        <v>1529</v>
      </c>
      <c r="I182" s="111" t="s">
        <v>1531</v>
      </c>
      <c r="J182" s="111" t="b">
        <v>0</v>
      </c>
      <c r="K182" s="114">
        <v>89667.34</v>
      </c>
      <c r="L182" s="111" t="s">
        <v>1532</v>
      </c>
      <c r="M182" s="113" t="s">
        <v>308</v>
      </c>
      <c r="N182" s="123"/>
      <c r="O182" s="111" t="s">
        <v>1533</v>
      </c>
      <c r="P182" s="116" t="s">
        <v>311</v>
      </c>
      <c r="Q182" s="133" t="s">
        <v>1535</v>
      </c>
    </row>
    <row r="183">
      <c r="A183" s="110">
        <v>46136.0</v>
      </c>
      <c r="B183" s="111" t="s">
        <v>1528</v>
      </c>
      <c r="C183" s="111" t="s">
        <v>816</v>
      </c>
      <c r="D183" s="111" t="s">
        <v>1239</v>
      </c>
      <c r="E183" s="111" t="s">
        <v>1240</v>
      </c>
      <c r="F183" s="124" t="str">
        <f t="shared" si="40"/>
        <v>📂 Abrir Carpeta</v>
      </c>
      <c r="G183" s="113" t="s">
        <v>102</v>
      </c>
      <c r="H183" s="111" t="s">
        <v>1529</v>
      </c>
      <c r="I183" s="111" t="s">
        <v>1531</v>
      </c>
      <c r="J183" s="111" t="b">
        <v>0</v>
      </c>
      <c r="K183" s="114">
        <v>89667.34</v>
      </c>
      <c r="L183" s="111" t="s">
        <v>1532</v>
      </c>
      <c r="M183" s="113" t="s">
        <v>308</v>
      </c>
      <c r="N183" s="123"/>
      <c r="O183" s="111" t="s">
        <v>1533</v>
      </c>
      <c r="P183" s="116" t="s">
        <v>311</v>
      </c>
      <c r="Q183" s="133" t="s">
        <v>1535</v>
      </c>
    </row>
    <row r="184">
      <c r="A184" s="110">
        <v>46136.0</v>
      </c>
      <c r="B184" s="111" t="s">
        <v>1528</v>
      </c>
      <c r="C184" s="111" t="s">
        <v>816</v>
      </c>
      <c r="D184" s="111" t="s">
        <v>817</v>
      </c>
      <c r="E184" s="111" t="s">
        <v>1240</v>
      </c>
      <c r="F184" s="124" t="str">
        <f t="shared" si="40"/>
        <v>📂 Abrir Carpeta</v>
      </c>
      <c r="G184" s="113" t="s">
        <v>102</v>
      </c>
      <c r="H184" s="111" t="s">
        <v>1529</v>
      </c>
      <c r="I184" s="111" t="s">
        <v>1531</v>
      </c>
      <c r="J184" s="111" t="b">
        <v>0</v>
      </c>
      <c r="K184" s="114">
        <v>89667.34</v>
      </c>
      <c r="L184" s="111" t="s">
        <v>1532</v>
      </c>
      <c r="M184" s="113" t="s">
        <v>308</v>
      </c>
      <c r="N184" s="123"/>
      <c r="O184" s="111" t="s">
        <v>1533</v>
      </c>
      <c r="P184" s="116" t="s">
        <v>311</v>
      </c>
      <c r="Q184" s="133" t="s">
        <v>1535</v>
      </c>
    </row>
    <row r="185">
      <c r="A185" s="110">
        <v>46136.0</v>
      </c>
      <c r="B185" s="111" t="s">
        <v>1528</v>
      </c>
      <c r="C185" s="111" t="s">
        <v>816</v>
      </c>
      <c r="D185" s="111" t="s">
        <v>1445</v>
      </c>
      <c r="E185" s="111" t="s">
        <v>1240</v>
      </c>
      <c r="F185" s="124" t="str">
        <f t="shared" si="40"/>
        <v>📂 Abrir Carpeta</v>
      </c>
      <c r="G185" s="113" t="s">
        <v>102</v>
      </c>
      <c r="H185" s="111" t="s">
        <v>1529</v>
      </c>
      <c r="I185" s="111" t="s">
        <v>1531</v>
      </c>
      <c r="J185" s="111" t="b">
        <v>0</v>
      </c>
      <c r="K185" s="114">
        <v>89667.34</v>
      </c>
      <c r="L185" s="111" t="s">
        <v>1532</v>
      </c>
      <c r="M185" s="113" t="s">
        <v>308</v>
      </c>
      <c r="N185" s="123"/>
      <c r="O185" s="111" t="s">
        <v>1533</v>
      </c>
      <c r="P185" s="116" t="s">
        <v>311</v>
      </c>
      <c r="Q185" s="133" t="s">
        <v>1535</v>
      </c>
    </row>
    <row r="186">
      <c r="A186" s="110">
        <v>46136.0</v>
      </c>
      <c r="B186" s="111" t="s">
        <v>1528</v>
      </c>
      <c r="C186" s="111" t="s">
        <v>816</v>
      </c>
      <c r="D186" s="111" t="s">
        <v>1445</v>
      </c>
      <c r="E186" s="111" t="s">
        <v>1240</v>
      </c>
      <c r="F186" s="124" t="str">
        <f t="shared" si="40"/>
        <v>📂 Abrir Carpeta</v>
      </c>
      <c r="G186" s="113" t="s">
        <v>102</v>
      </c>
      <c r="H186" s="111" t="s">
        <v>1529</v>
      </c>
      <c r="I186" s="111" t="s">
        <v>1531</v>
      </c>
      <c r="J186" s="111" t="b">
        <v>0</v>
      </c>
      <c r="K186" s="114">
        <v>89667.34</v>
      </c>
      <c r="L186" s="111" t="s">
        <v>1532</v>
      </c>
      <c r="M186" s="113" t="s">
        <v>308</v>
      </c>
      <c r="N186" s="123"/>
      <c r="O186" s="111" t="s">
        <v>1533</v>
      </c>
      <c r="P186" s="116" t="s">
        <v>311</v>
      </c>
      <c r="Q186" s="133" t="s">
        <v>1535</v>
      </c>
    </row>
    <row r="187">
      <c r="A187" s="110">
        <v>46136.0</v>
      </c>
      <c r="B187" s="111" t="s">
        <v>1528</v>
      </c>
      <c r="C187" s="111" t="s">
        <v>816</v>
      </c>
      <c r="D187" s="111" t="s">
        <v>1560</v>
      </c>
      <c r="E187" s="111" t="s">
        <v>1414</v>
      </c>
      <c r="F187" s="124" t="str">
        <f t="shared" si="40"/>
        <v>📂 Abrir Carpeta</v>
      </c>
      <c r="G187" s="113" t="s">
        <v>102</v>
      </c>
      <c r="H187" s="111" t="s">
        <v>1529</v>
      </c>
      <c r="I187" s="111" t="s">
        <v>1531</v>
      </c>
      <c r="J187" s="111" t="b">
        <v>0</v>
      </c>
      <c r="K187" s="114">
        <v>89667.34</v>
      </c>
      <c r="L187" s="111" t="s">
        <v>1532</v>
      </c>
      <c r="M187" s="113" t="s">
        <v>308</v>
      </c>
      <c r="N187" s="123"/>
      <c r="O187" s="111" t="s">
        <v>1533</v>
      </c>
      <c r="P187" s="116" t="s">
        <v>311</v>
      </c>
      <c r="Q187" s="133" t="s">
        <v>1535</v>
      </c>
    </row>
    <row r="188">
      <c r="A188" s="110">
        <v>46136.0</v>
      </c>
      <c r="B188" s="111" t="s">
        <v>1528</v>
      </c>
      <c r="C188" s="111" t="s">
        <v>816</v>
      </c>
      <c r="D188" s="111" t="s">
        <v>826</v>
      </c>
      <c r="E188" s="111" t="s">
        <v>1414</v>
      </c>
      <c r="F188" s="124" t="str">
        <f t="shared" si="40"/>
        <v>📂 Abrir Carpeta</v>
      </c>
      <c r="G188" s="113" t="s">
        <v>102</v>
      </c>
      <c r="H188" s="111" t="s">
        <v>1529</v>
      </c>
      <c r="I188" s="111" t="s">
        <v>1531</v>
      </c>
      <c r="J188" s="111" t="b">
        <v>0</v>
      </c>
      <c r="K188" s="114">
        <v>89667.34</v>
      </c>
      <c r="L188" s="111" t="s">
        <v>1532</v>
      </c>
      <c r="M188" s="113" t="s">
        <v>308</v>
      </c>
      <c r="N188" s="123"/>
      <c r="O188" s="111" t="s">
        <v>1533</v>
      </c>
      <c r="P188" s="116" t="s">
        <v>311</v>
      </c>
      <c r="Q188" s="133" t="s">
        <v>1535</v>
      </c>
    </row>
    <row r="189">
      <c r="A189" s="110">
        <v>46136.0</v>
      </c>
      <c r="B189" s="111" t="s">
        <v>1569</v>
      </c>
      <c r="C189" s="111" t="s">
        <v>314</v>
      </c>
      <c r="D189" s="111" t="s">
        <v>1570</v>
      </c>
      <c r="E189" s="111" t="s">
        <v>1571</v>
      </c>
      <c r="F189" s="124" t="str">
        <f t="shared" ref="F189:F198" si="41">HYPERLINK("https://drive.google.com/drive/folders/1ODLiwbO1iJXPa5qj-NFAtrVUfm-yZBiB", "📂 Abrir Carpeta")</f>
        <v>📂 Abrir Carpeta</v>
      </c>
      <c r="G189" s="113" t="s">
        <v>102</v>
      </c>
      <c r="H189" s="111" t="s">
        <v>1575</v>
      </c>
      <c r="I189" s="111" t="s">
        <v>1576</v>
      </c>
      <c r="J189" s="111" t="b">
        <v>0</v>
      </c>
      <c r="K189" s="114">
        <v>60578.05</v>
      </c>
      <c r="L189" s="111" t="s">
        <v>1578</v>
      </c>
      <c r="M189" s="113" t="s">
        <v>308</v>
      </c>
      <c r="N189" s="123"/>
      <c r="O189" s="111" t="s">
        <v>1579</v>
      </c>
      <c r="P189" s="116" t="s">
        <v>311</v>
      </c>
      <c r="Q189" s="133" t="s">
        <v>1535</v>
      </c>
    </row>
    <row r="190">
      <c r="A190" s="110">
        <v>46136.0</v>
      </c>
      <c r="B190" s="111" t="s">
        <v>1569</v>
      </c>
      <c r="C190" s="111" t="s">
        <v>314</v>
      </c>
      <c r="D190" s="111" t="s">
        <v>379</v>
      </c>
      <c r="E190" s="111" t="s">
        <v>1571</v>
      </c>
      <c r="F190" s="124" t="str">
        <f t="shared" si="41"/>
        <v>📂 Abrir Carpeta</v>
      </c>
      <c r="G190" s="113" t="s">
        <v>102</v>
      </c>
      <c r="H190" s="111" t="s">
        <v>1575</v>
      </c>
      <c r="I190" s="111" t="s">
        <v>1576</v>
      </c>
      <c r="J190" s="111" t="b">
        <v>0</v>
      </c>
      <c r="K190" s="114">
        <v>60578.05</v>
      </c>
      <c r="L190" s="111" t="s">
        <v>1578</v>
      </c>
      <c r="M190" s="113" t="s">
        <v>308</v>
      </c>
      <c r="N190" s="123"/>
      <c r="O190" s="111" t="s">
        <v>1579</v>
      </c>
      <c r="P190" s="116" t="s">
        <v>311</v>
      </c>
      <c r="Q190" s="133" t="s">
        <v>1535</v>
      </c>
    </row>
    <row r="191">
      <c r="A191" s="110">
        <v>46136.0</v>
      </c>
      <c r="B191" s="111" t="s">
        <v>1569</v>
      </c>
      <c r="C191" s="111" t="s">
        <v>314</v>
      </c>
      <c r="D191" s="111" t="s">
        <v>1583</v>
      </c>
      <c r="E191" s="111" t="s">
        <v>1571</v>
      </c>
      <c r="F191" s="124" t="str">
        <f t="shared" si="41"/>
        <v>📂 Abrir Carpeta</v>
      </c>
      <c r="G191" s="113" t="s">
        <v>102</v>
      </c>
      <c r="H191" s="111" t="s">
        <v>1575</v>
      </c>
      <c r="I191" s="111" t="s">
        <v>1576</v>
      </c>
      <c r="J191" s="111" t="b">
        <v>0</v>
      </c>
      <c r="K191" s="114">
        <v>60578.05</v>
      </c>
      <c r="L191" s="111" t="s">
        <v>1578</v>
      </c>
      <c r="M191" s="113" t="s">
        <v>308</v>
      </c>
      <c r="N191" s="123"/>
      <c r="O191" s="111" t="s">
        <v>1579</v>
      </c>
      <c r="P191" s="116" t="s">
        <v>311</v>
      </c>
      <c r="Q191" s="133" t="s">
        <v>1535</v>
      </c>
    </row>
    <row r="192">
      <c r="A192" s="110">
        <v>46136.0</v>
      </c>
      <c r="B192" s="111" t="s">
        <v>1569</v>
      </c>
      <c r="C192" s="111" t="s">
        <v>314</v>
      </c>
      <c r="D192" s="111" t="s">
        <v>1587</v>
      </c>
      <c r="E192" s="111" t="s">
        <v>1588</v>
      </c>
      <c r="F192" s="124" t="str">
        <f t="shared" si="41"/>
        <v>📂 Abrir Carpeta</v>
      </c>
      <c r="G192" s="113" t="s">
        <v>102</v>
      </c>
      <c r="H192" s="111" t="s">
        <v>1575</v>
      </c>
      <c r="I192" s="111" t="s">
        <v>1576</v>
      </c>
      <c r="J192" s="111" t="b">
        <v>0</v>
      </c>
      <c r="K192" s="114">
        <v>60578.05</v>
      </c>
      <c r="L192" s="111" t="s">
        <v>1578</v>
      </c>
      <c r="M192" s="113" t="s">
        <v>308</v>
      </c>
      <c r="N192" s="123"/>
      <c r="O192" s="111" t="s">
        <v>1579</v>
      </c>
      <c r="P192" s="116" t="s">
        <v>311</v>
      </c>
      <c r="Q192" s="133" t="s">
        <v>1535</v>
      </c>
    </row>
    <row r="193">
      <c r="A193" s="110">
        <v>46136.0</v>
      </c>
      <c r="B193" s="111" t="s">
        <v>1569</v>
      </c>
      <c r="C193" s="111" t="s">
        <v>314</v>
      </c>
      <c r="D193" s="111" t="s">
        <v>361</v>
      </c>
      <c r="E193" s="111" t="s">
        <v>1571</v>
      </c>
      <c r="F193" s="124" t="str">
        <f t="shared" si="41"/>
        <v>📂 Abrir Carpeta</v>
      </c>
      <c r="G193" s="113" t="s">
        <v>102</v>
      </c>
      <c r="H193" s="111" t="s">
        <v>1575</v>
      </c>
      <c r="I193" s="111" t="s">
        <v>1576</v>
      </c>
      <c r="J193" s="111" t="b">
        <v>0</v>
      </c>
      <c r="K193" s="114">
        <v>60578.05</v>
      </c>
      <c r="L193" s="111" t="s">
        <v>1578</v>
      </c>
      <c r="M193" s="113" t="s">
        <v>308</v>
      </c>
      <c r="N193" s="123"/>
      <c r="O193" s="111" t="s">
        <v>1579</v>
      </c>
      <c r="P193" s="116" t="s">
        <v>311</v>
      </c>
      <c r="Q193" s="133" t="s">
        <v>1535</v>
      </c>
    </row>
    <row r="194">
      <c r="A194" s="110">
        <v>46136.0</v>
      </c>
      <c r="B194" s="111" t="s">
        <v>1569</v>
      </c>
      <c r="C194" s="111" t="s">
        <v>314</v>
      </c>
      <c r="D194" s="111" t="s">
        <v>1593</v>
      </c>
      <c r="E194" s="111" t="s">
        <v>1571</v>
      </c>
      <c r="F194" s="124" t="str">
        <f t="shared" si="41"/>
        <v>📂 Abrir Carpeta</v>
      </c>
      <c r="G194" s="113" t="s">
        <v>102</v>
      </c>
      <c r="H194" s="111" t="s">
        <v>1575</v>
      </c>
      <c r="I194" s="111" t="s">
        <v>1576</v>
      </c>
      <c r="J194" s="111" t="b">
        <v>0</v>
      </c>
      <c r="K194" s="114">
        <v>60578.05</v>
      </c>
      <c r="L194" s="111" t="s">
        <v>1578</v>
      </c>
      <c r="M194" s="113" t="s">
        <v>308</v>
      </c>
      <c r="N194" s="123"/>
      <c r="O194" s="111" t="s">
        <v>1579</v>
      </c>
      <c r="P194" s="116" t="s">
        <v>311</v>
      </c>
      <c r="Q194" s="133" t="s">
        <v>1535</v>
      </c>
    </row>
    <row r="195">
      <c r="A195" s="110">
        <v>46136.0</v>
      </c>
      <c r="B195" s="111" t="s">
        <v>1569</v>
      </c>
      <c r="C195" s="111" t="s">
        <v>314</v>
      </c>
      <c r="D195" s="111" t="s">
        <v>1600</v>
      </c>
      <c r="E195" s="111" t="s">
        <v>1588</v>
      </c>
      <c r="F195" s="124" t="str">
        <f t="shared" si="41"/>
        <v>📂 Abrir Carpeta</v>
      </c>
      <c r="G195" s="113" t="s">
        <v>102</v>
      </c>
      <c r="H195" s="111" t="s">
        <v>1575</v>
      </c>
      <c r="I195" s="111" t="s">
        <v>1576</v>
      </c>
      <c r="J195" s="111" t="b">
        <v>0</v>
      </c>
      <c r="K195" s="114">
        <v>60578.05</v>
      </c>
      <c r="L195" s="111" t="s">
        <v>1578</v>
      </c>
      <c r="M195" s="113" t="s">
        <v>308</v>
      </c>
      <c r="N195" s="123"/>
      <c r="O195" s="111" t="s">
        <v>1579</v>
      </c>
      <c r="P195" s="116" t="s">
        <v>311</v>
      </c>
      <c r="Q195" s="133" t="s">
        <v>1535</v>
      </c>
    </row>
    <row r="196">
      <c r="A196" s="110">
        <v>46136.0</v>
      </c>
      <c r="B196" s="111" t="s">
        <v>1569</v>
      </c>
      <c r="C196" s="111" t="s">
        <v>314</v>
      </c>
      <c r="D196" s="111" t="s">
        <v>1601</v>
      </c>
      <c r="E196" s="111" t="s">
        <v>1588</v>
      </c>
      <c r="F196" s="124" t="str">
        <f t="shared" si="41"/>
        <v>📂 Abrir Carpeta</v>
      </c>
      <c r="G196" s="113" t="s">
        <v>102</v>
      </c>
      <c r="H196" s="111" t="s">
        <v>1575</v>
      </c>
      <c r="I196" s="111" t="s">
        <v>1576</v>
      </c>
      <c r="J196" s="111" t="b">
        <v>0</v>
      </c>
      <c r="K196" s="114">
        <v>60578.05</v>
      </c>
      <c r="L196" s="111" t="s">
        <v>1578</v>
      </c>
      <c r="M196" s="113" t="s">
        <v>308</v>
      </c>
      <c r="N196" s="123"/>
      <c r="O196" s="111" t="s">
        <v>1579</v>
      </c>
      <c r="P196" s="116" t="s">
        <v>311</v>
      </c>
      <c r="Q196" s="133" t="s">
        <v>1535</v>
      </c>
    </row>
    <row r="197">
      <c r="A197" s="110">
        <v>46136.0</v>
      </c>
      <c r="B197" s="111" t="s">
        <v>1569</v>
      </c>
      <c r="C197" s="111" t="s">
        <v>314</v>
      </c>
      <c r="D197" s="111" t="s">
        <v>1606</v>
      </c>
      <c r="E197" s="111" t="s">
        <v>1588</v>
      </c>
      <c r="F197" s="124" t="str">
        <f t="shared" si="41"/>
        <v>📂 Abrir Carpeta</v>
      </c>
      <c r="G197" s="113" t="s">
        <v>102</v>
      </c>
      <c r="H197" s="111" t="s">
        <v>1575</v>
      </c>
      <c r="I197" s="111" t="s">
        <v>1576</v>
      </c>
      <c r="J197" s="111" t="b">
        <v>0</v>
      </c>
      <c r="K197" s="114">
        <v>60578.05</v>
      </c>
      <c r="L197" s="111" t="s">
        <v>1578</v>
      </c>
      <c r="M197" s="113" t="s">
        <v>308</v>
      </c>
      <c r="N197" s="123"/>
      <c r="O197" s="111" t="s">
        <v>1579</v>
      </c>
      <c r="P197" s="116" t="s">
        <v>311</v>
      </c>
      <c r="Q197" s="133" t="s">
        <v>1535</v>
      </c>
    </row>
    <row r="198">
      <c r="A198" s="110">
        <v>46136.0</v>
      </c>
      <c r="B198" s="111" t="s">
        <v>1569</v>
      </c>
      <c r="C198" s="111" t="s">
        <v>629</v>
      </c>
      <c r="D198" s="111" t="s">
        <v>1607</v>
      </c>
      <c r="E198" s="111" t="s">
        <v>778</v>
      </c>
      <c r="F198" s="124" t="str">
        <f t="shared" si="41"/>
        <v>📂 Abrir Carpeta</v>
      </c>
      <c r="G198" s="113" t="s">
        <v>102</v>
      </c>
      <c r="H198" s="111" t="s">
        <v>1575</v>
      </c>
      <c r="I198" s="111" t="s">
        <v>1576</v>
      </c>
      <c r="J198" s="111" t="b">
        <v>0</v>
      </c>
      <c r="K198" s="114">
        <v>60578.05</v>
      </c>
      <c r="L198" s="111" t="s">
        <v>1578</v>
      </c>
      <c r="M198" s="113" t="s">
        <v>308</v>
      </c>
      <c r="N198" s="123"/>
      <c r="O198" s="111" t="s">
        <v>1579</v>
      </c>
      <c r="P198" s="116" t="s">
        <v>311</v>
      </c>
      <c r="Q198" s="133" t="s">
        <v>1535</v>
      </c>
    </row>
    <row r="199">
      <c r="A199" s="110">
        <v>46139.0</v>
      </c>
      <c r="B199" s="111" t="s">
        <v>1613</v>
      </c>
      <c r="C199" s="111" t="s">
        <v>1224</v>
      </c>
      <c r="D199" s="111" t="s">
        <v>1614</v>
      </c>
      <c r="E199" s="111" t="s">
        <v>1615</v>
      </c>
      <c r="F199" s="124" t="str">
        <f t="shared" ref="F199:F201" si="42">HYPERLINK("https://drive.google.com/drive/folders/1mXTrsi553eep_UnHbprUcXeqViMKlNdI", "📂 Abrir Carpeta")</f>
        <v>📂 Abrir Carpeta</v>
      </c>
      <c r="G199" s="113" t="s">
        <v>102</v>
      </c>
      <c r="H199" s="111" t="s">
        <v>1617</v>
      </c>
      <c r="I199" s="111" t="s">
        <v>1620</v>
      </c>
      <c r="J199" s="111" t="b">
        <v>0</v>
      </c>
      <c r="K199" s="114">
        <v>25164.44</v>
      </c>
      <c r="L199" s="111" t="s">
        <v>1621</v>
      </c>
      <c r="M199" s="113" t="s">
        <v>308</v>
      </c>
      <c r="N199" s="123"/>
      <c r="O199" s="111" t="s">
        <v>1622</v>
      </c>
      <c r="P199" s="116" t="s">
        <v>311</v>
      </c>
      <c r="Q199" s="133" t="s">
        <v>1504</v>
      </c>
    </row>
    <row r="200">
      <c r="A200" s="110">
        <v>46139.0</v>
      </c>
      <c r="B200" s="111" t="s">
        <v>1613</v>
      </c>
      <c r="C200" s="111" t="s">
        <v>1234</v>
      </c>
      <c r="D200" s="111" t="s">
        <v>1623</v>
      </c>
      <c r="E200" s="111" t="s">
        <v>1624</v>
      </c>
      <c r="F200" s="124" t="str">
        <f t="shared" si="42"/>
        <v>📂 Abrir Carpeta</v>
      </c>
      <c r="G200" s="113" t="s">
        <v>102</v>
      </c>
      <c r="H200" s="111" t="s">
        <v>1617</v>
      </c>
      <c r="I200" s="111" t="s">
        <v>1620</v>
      </c>
      <c r="J200" s="111" t="b">
        <v>0</v>
      </c>
      <c r="K200" s="114">
        <v>25164.44</v>
      </c>
      <c r="L200" s="111" t="s">
        <v>1621</v>
      </c>
      <c r="M200" s="113" t="s">
        <v>308</v>
      </c>
      <c r="N200" s="123"/>
      <c r="O200" s="111" t="s">
        <v>1622</v>
      </c>
      <c r="P200" s="116" t="s">
        <v>311</v>
      </c>
      <c r="Q200" s="133" t="s">
        <v>1504</v>
      </c>
    </row>
    <row r="201">
      <c r="A201" s="110">
        <v>46139.0</v>
      </c>
      <c r="B201" s="111" t="s">
        <v>1613</v>
      </c>
      <c r="C201" s="111" t="s">
        <v>1234</v>
      </c>
      <c r="D201" s="111" t="s">
        <v>1235</v>
      </c>
      <c r="E201" s="111" t="s">
        <v>1236</v>
      </c>
      <c r="F201" s="124" t="str">
        <f t="shared" si="42"/>
        <v>📂 Abrir Carpeta</v>
      </c>
      <c r="G201" s="113" t="s">
        <v>102</v>
      </c>
      <c r="H201" s="111" t="s">
        <v>1617</v>
      </c>
      <c r="I201" s="111" t="s">
        <v>1620</v>
      </c>
      <c r="J201" s="111" t="b">
        <v>0</v>
      </c>
      <c r="K201" s="114">
        <v>25164.44</v>
      </c>
      <c r="L201" s="111" t="s">
        <v>1621</v>
      </c>
      <c r="M201" s="113" t="s">
        <v>308</v>
      </c>
      <c r="N201" s="123"/>
      <c r="O201" s="111" t="s">
        <v>1622</v>
      </c>
      <c r="P201" s="116" t="s">
        <v>311</v>
      </c>
      <c r="Q201" s="133" t="s">
        <v>1504</v>
      </c>
    </row>
    <row r="202">
      <c r="A202" s="110">
        <v>46139.0</v>
      </c>
      <c r="B202" s="111" t="s">
        <v>1625</v>
      </c>
      <c r="C202" s="111" t="s">
        <v>599</v>
      </c>
      <c r="D202" s="111" t="s">
        <v>1626</v>
      </c>
      <c r="E202" s="111" t="s">
        <v>754</v>
      </c>
      <c r="F202" s="124" t="str">
        <f t="shared" ref="F202:F206" si="43">HYPERLINK("https://drive.google.com/drive/folders/1PCarHH8s5xWJu8khvid9vBTsdCZ4MUwX", "📂 Abrir Carpeta")</f>
        <v>📂 Abrir Carpeta</v>
      </c>
      <c r="G202" s="113" t="s">
        <v>102</v>
      </c>
      <c r="H202" s="111" t="s">
        <v>1628</v>
      </c>
      <c r="I202" s="111" t="s">
        <v>1629</v>
      </c>
      <c r="J202" s="111" t="b">
        <v>0</v>
      </c>
      <c r="K202" s="114">
        <v>35394.0</v>
      </c>
      <c r="L202" s="111" t="s">
        <v>1630</v>
      </c>
      <c r="M202" s="113" t="s">
        <v>308</v>
      </c>
      <c r="N202" s="123"/>
      <c r="O202" s="111" t="s">
        <v>1633</v>
      </c>
      <c r="P202" s="116" t="s">
        <v>311</v>
      </c>
      <c r="Q202" s="133" t="s">
        <v>1504</v>
      </c>
    </row>
    <row r="203">
      <c r="A203" s="110">
        <v>46139.0</v>
      </c>
      <c r="B203" s="111" t="s">
        <v>1625</v>
      </c>
      <c r="C203" s="111" t="s">
        <v>599</v>
      </c>
      <c r="D203" s="111" t="s">
        <v>1634</v>
      </c>
      <c r="E203" s="111" t="s">
        <v>754</v>
      </c>
      <c r="F203" s="124" t="str">
        <f t="shared" si="43"/>
        <v>📂 Abrir Carpeta</v>
      </c>
      <c r="G203" s="113" t="s">
        <v>102</v>
      </c>
      <c r="H203" s="111" t="s">
        <v>1628</v>
      </c>
      <c r="I203" s="111" t="s">
        <v>1629</v>
      </c>
      <c r="J203" s="111" t="b">
        <v>0</v>
      </c>
      <c r="K203" s="114">
        <v>35394.0</v>
      </c>
      <c r="L203" s="111" t="s">
        <v>1630</v>
      </c>
      <c r="M203" s="113" t="s">
        <v>308</v>
      </c>
      <c r="N203" s="123"/>
      <c r="O203" s="111" t="s">
        <v>1633</v>
      </c>
      <c r="P203" s="116" t="s">
        <v>311</v>
      </c>
      <c r="Q203" s="133" t="s">
        <v>1504</v>
      </c>
    </row>
    <row r="204">
      <c r="A204" s="110">
        <v>46139.0</v>
      </c>
      <c r="B204" s="111" t="s">
        <v>1625</v>
      </c>
      <c r="C204" s="111" t="s">
        <v>608</v>
      </c>
      <c r="D204" s="111" t="s">
        <v>1635</v>
      </c>
      <c r="E204" s="111" t="s">
        <v>770</v>
      </c>
      <c r="F204" s="124" t="str">
        <f t="shared" si="43"/>
        <v>📂 Abrir Carpeta</v>
      </c>
      <c r="G204" s="113" t="s">
        <v>102</v>
      </c>
      <c r="H204" s="111" t="s">
        <v>1628</v>
      </c>
      <c r="I204" s="111" t="s">
        <v>1629</v>
      </c>
      <c r="J204" s="111" t="b">
        <v>0</v>
      </c>
      <c r="K204" s="114">
        <v>35394.0</v>
      </c>
      <c r="L204" s="111" t="s">
        <v>1630</v>
      </c>
      <c r="M204" s="113" t="s">
        <v>308</v>
      </c>
      <c r="N204" s="123"/>
      <c r="O204" s="111" t="s">
        <v>1633</v>
      </c>
      <c r="P204" s="116" t="s">
        <v>311</v>
      </c>
      <c r="Q204" s="133" t="s">
        <v>1504</v>
      </c>
    </row>
    <row r="205">
      <c r="A205" s="110">
        <v>46139.0</v>
      </c>
      <c r="B205" s="111" t="s">
        <v>1625</v>
      </c>
      <c r="C205" s="111" t="s">
        <v>608</v>
      </c>
      <c r="D205" s="111" t="s">
        <v>1638</v>
      </c>
      <c r="E205" s="111" t="s">
        <v>770</v>
      </c>
      <c r="F205" s="124" t="str">
        <f t="shared" si="43"/>
        <v>📂 Abrir Carpeta</v>
      </c>
      <c r="G205" s="113" t="s">
        <v>102</v>
      </c>
      <c r="H205" s="111" t="s">
        <v>1628</v>
      </c>
      <c r="I205" s="111" t="s">
        <v>1629</v>
      </c>
      <c r="J205" s="111" t="b">
        <v>0</v>
      </c>
      <c r="K205" s="114">
        <v>35394.0</v>
      </c>
      <c r="L205" s="111" t="s">
        <v>1630</v>
      </c>
      <c r="M205" s="113" t="s">
        <v>308</v>
      </c>
      <c r="N205" s="123"/>
      <c r="O205" s="111" t="s">
        <v>1633</v>
      </c>
      <c r="P205" s="116" t="s">
        <v>311</v>
      </c>
      <c r="Q205" s="133" t="s">
        <v>1504</v>
      </c>
    </row>
    <row r="206">
      <c r="A206" s="110">
        <v>46139.0</v>
      </c>
      <c r="B206" s="111" t="s">
        <v>1625</v>
      </c>
      <c r="C206" s="111" t="s">
        <v>608</v>
      </c>
      <c r="D206" s="111" t="s">
        <v>784</v>
      </c>
      <c r="E206" s="111" t="s">
        <v>770</v>
      </c>
      <c r="F206" s="124" t="str">
        <f t="shared" si="43"/>
        <v>📂 Abrir Carpeta</v>
      </c>
      <c r="G206" s="113" t="s">
        <v>102</v>
      </c>
      <c r="H206" s="111" t="s">
        <v>1628</v>
      </c>
      <c r="I206" s="111" t="s">
        <v>1629</v>
      </c>
      <c r="J206" s="111" t="b">
        <v>0</v>
      </c>
      <c r="K206" s="114">
        <v>35394.0</v>
      </c>
      <c r="L206" s="111" t="s">
        <v>1630</v>
      </c>
      <c r="M206" s="113" t="s">
        <v>308</v>
      </c>
      <c r="N206" s="123"/>
      <c r="O206" s="111" t="s">
        <v>1633</v>
      </c>
      <c r="P206" s="116" t="s">
        <v>311</v>
      </c>
      <c r="Q206" s="133" t="s">
        <v>1504</v>
      </c>
    </row>
    <row r="207">
      <c r="A207" s="110">
        <v>46142.0</v>
      </c>
      <c r="B207" s="111" t="s">
        <v>1642</v>
      </c>
      <c r="C207" s="111" t="s">
        <v>642</v>
      </c>
      <c r="D207" s="111" t="s">
        <v>643</v>
      </c>
      <c r="E207" s="111" t="s">
        <v>644</v>
      </c>
      <c r="F207" s="124" t="str">
        <f t="shared" ref="F207:F211" si="44">HYPERLINK("https://drive.google.com/drive/folders/1JnWFlIffNxGXBZ1fvgtYVJItiDQyOoWH", "📂 Abrir Carpeta")</f>
        <v>📂 Abrir Carpeta</v>
      </c>
      <c r="G207" s="113" t="s">
        <v>102</v>
      </c>
      <c r="H207" s="111" t="s">
        <v>1643</v>
      </c>
      <c r="I207" s="111" t="s">
        <v>1644</v>
      </c>
      <c r="J207" s="111" t="b">
        <v>0</v>
      </c>
      <c r="K207" s="114">
        <v>42635.44</v>
      </c>
      <c r="L207" s="111" t="s">
        <v>1647</v>
      </c>
      <c r="M207" s="113" t="s">
        <v>308</v>
      </c>
      <c r="N207" s="123"/>
      <c r="O207" s="111" t="s">
        <v>1649</v>
      </c>
      <c r="P207" s="116" t="s">
        <v>311</v>
      </c>
      <c r="Q207" s="133" t="s">
        <v>1504</v>
      </c>
    </row>
    <row r="208">
      <c r="A208" s="110">
        <v>46142.0</v>
      </c>
      <c r="B208" s="111" t="s">
        <v>1642</v>
      </c>
      <c r="C208" s="111" t="s">
        <v>657</v>
      </c>
      <c r="D208" s="111" t="s">
        <v>658</v>
      </c>
      <c r="E208" s="111" t="s">
        <v>659</v>
      </c>
      <c r="F208" s="124" t="str">
        <f t="shared" si="44"/>
        <v>📂 Abrir Carpeta</v>
      </c>
      <c r="G208" s="113" t="s">
        <v>102</v>
      </c>
      <c r="H208" s="111" t="s">
        <v>1643</v>
      </c>
      <c r="I208" s="111" t="s">
        <v>1644</v>
      </c>
      <c r="J208" s="111" t="b">
        <v>0</v>
      </c>
      <c r="K208" s="114">
        <v>42635.44</v>
      </c>
      <c r="L208" s="111" t="s">
        <v>1647</v>
      </c>
      <c r="M208" s="113" t="s">
        <v>308</v>
      </c>
      <c r="N208" s="123"/>
      <c r="O208" s="111" t="s">
        <v>1649</v>
      </c>
      <c r="P208" s="116" t="s">
        <v>311</v>
      </c>
      <c r="Q208" s="133" t="s">
        <v>1504</v>
      </c>
    </row>
    <row r="209">
      <c r="A209" s="110">
        <v>46142.0</v>
      </c>
      <c r="B209" s="111" t="s">
        <v>1642</v>
      </c>
      <c r="C209" s="111" t="s">
        <v>672</v>
      </c>
      <c r="D209" s="111" t="s">
        <v>673</v>
      </c>
      <c r="E209" s="111" t="s">
        <v>674</v>
      </c>
      <c r="F209" s="124" t="str">
        <f t="shared" si="44"/>
        <v>📂 Abrir Carpeta</v>
      </c>
      <c r="G209" s="113" t="s">
        <v>102</v>
      </c>
      <c r="H209" s="111" t="s">
        <v>1643</v>
      </c>
      <c r="I209" s="111" t="s">
        <v>1644</v>
      </c>
      <c r="J209" s="111" t="b">
        <v>0</v>
      </c>
      <c r="K209" s="114">
        <v>42635.44</v>
      </c>
      <c r="L209" s="111" t="s">
        <v>1647</v>
      </c>
      <c r="M209" s="113" t="s">
        <v>308</v>
      </c>
      <c r="N209" s="123"/>
      <c r="O209" s="111" t="s">
        <v>1649</v>
      </c>
      <c r="P209" s="116" t="s">
        <v>311</v>
      </c>
      <c r="Q209" s="133" t="s">
        <v>1504</v>
      </c>
    </row>
    <row r="210">
      <c r="A210" s="110">
        <v>46142.0</v>
      </c>
      <c r="B210" s="111" t="s">
        <v>1642</v>
      </c>
      <c r="C210" s="111" t="s">
        <v>663</v>
      </c>
      <c r="D210" s="111" t="s">
        <v>664</v>
      </c>
      <c r="E210" s="111" t="s">
        <v>666</v>
      </c>
      <c r="F210" s="124" t="str">
        <f t="shared" si="44"/>
        <v>📂 Abrir Carpeta</v>
      </c>
      <c r="G210" s="113" t="s">
        <v>102</v>
      </c>
      <c r="H210" s="111" t="s">
        <v>1643</v>
      </c>
      <c r="I210" s="111" t="s">
        <v>1644</v>
      </c>
      <c r="J210" s="111" t="b">
        <v>0</v>
      </c>
      <c r="K210" s="114">
        <v>42635.44</v>
      </c>
      <c r="L210" s="111" t="s">
        <v>1647</v>
      </c>
      <c r="M210" s="113" t="s">
        <v>308</v>
      </c>
      <c r="N210" s="123"/>
      <c r="O210" s="111" t="s">
        <v>1649</v>
      </c>
      <c r="P210" s="116" t="s">
        <v>311</v>
      </c>
      <c r="Q210" s="133" t="s">
        <v>1504</v>
      </c>
    </row>
    <row r="211">
      <c r="A211" s="110">
        <v>46142.0</v>
      </c>
      <c r="B211" s="111" t="s">
        <v>1642</v>
      </c>
      <c r="C211" s="111" t="s">
        <v>676</v>
      </c>
      <c r="D211" s="111" t="s">
        <v>677</v>
      </c>
      <c r="E211" s="111" t="s">
        <v>679</v>
      </c>
      <c r="F211" s="124" t="str">
        <f t="shared" si="44"/>
        <v>📂 Abrir Carpeta</v>
      </c>
      <c r="G211" s="113" t="s">
        <v>102</v>
      </c>
      <c r="H211" s="111" t="s">
        <v>1643</v>
      </c>
      <c r="I211" s="111" t="s">
        <v>1644</v>
      </c>
      <c r="J211" s="111" t="b">
        <v>0</v>
      </c>
      <c r="K211" s="114">
        <v>42635.44</v>
      </c>
      <c r="L211" s="111" t="s">
        <v>1647</v>
      </c>
      <c r="M211" s="113" t="s">
        <v>308</v>
      </c>
      <c r="N211" s="123"/>
      <c r="O211" s="111" t="s">
        <v>1649</v>
      </c>
      <c r="P211" s="116" t="s">
        <v>311</v>
      </c>
      <c r="Q211" s="133" t="s">
        <v>1504</v>
      </c>
    </row>
    <row r="212">
      <c r="A212" s="110">
        <v>46142.0</v>
      </c>
      <c r="B212" s="111" t="s">
        <v>1656</v>
      </c>
      <c r="C212" s="111" t="s">
        <v>1138</v>
      </c>
      <c r="D212" s="111" t="s">
        <v>1657</v>
      </c>
      <c r="E212" s="111" t="s">
        <v>1658</v>
      </c>
      <c r="F212" s="124" t="str">
        <f t="shared" ref="F212:F216" si="45">HYPERLINK("https://drive.google.com/drive/folders/14EANxFXXFY37W02L0cvTCvL7wf1sNY6E", "📂 Abrir Carpeta")</f>
        <v>📂 Abrir Carpeta</v>
      </c>
      <c r="G212" s="113" t="s">
        <v>102</v>
      </c>
      <c r="H212" s="111" t="s">
        <v>1659</v>
      </c>
      <c r="I212" s="111" t="s">
        <v>1660</v>
      </c>
      <c r="J212" s="111" t="b">
        <v>0</v>
      </c>
      <c r="K212" s="114">
        <v>28902.72</v>
      </c>
      <c r="L212" s="111" t="s">
        <v>1661</v>
      </c>
      <c r="M212" s="113" t="s">
        <v>308</v>
      </c>
      <c r="N212" s="123"/>
      <c r="O212" s="111" t="s">
        <v>1662</v>
      </c>
      <c r="P212" s="116" t="s">
        <v>311</v>
      </c>
      <c r="Q212" s="133" t="s">
        <v>1504</v>
      </c>
    </row>
    <row r="213">
      <c r="A213" s="110">
        <v>46142.0</v>
      </c>
      <c r="B213" s="111" t="s">
        <v>1656</v>
      </c>
      <c r="C213" s="111" t="s">
        <v>1138</v>
      </c>
      <c r="D213" s="111" t="s">
        <v>1139</v>
      </c>
      <c r="E213" s="111" t="s">
        <v>1658</v>
      </c>
      <c r="F213" s="124" t="str">
        <f t="shared" si="45"/>
        <v>📂 Abrir Carpeta</v>
      </c>
      <c r="G213" s="113" t="s">
        <v>102</v>
      </c>
      <c r="H213" s="111" t="s">
        <v>1659</v>
      </c>
      <c r="I213" s="111" t="s">
        <v>1660</v>
      </c>
      <c r="J213" s="111" t="b">
        <v>0</v>
      </c>
      <c r="K213" s="114">
        <v>28902.72</v>
      </c>
      <c r="L213" s="111" t="s">
        <v>1661</v>
      </c>
      <c r="M213" s="113" t="s">
        <v>308</v>
      </c>
      <c r="N213" s="123"/>
      <c r="O213" s="111" t="s">
        <v>1662</v>
      </c>
      <c r="P213" s="116" t="s">
        <v>311</v>
      </c>
      <c r="Q213" s="133" t="s">
        <v>1504</v>
      </c>
    </row>
    <row r="214">
      <c r="A214" s="110">
        <v>46142.0</v>
      </c>
      <c r="B214" s="111" t="s">
        <v>1656</v>
      </c>
      <c r="C214" s="111" t="s">
        <v>1138</v>
      </c>
      <c r="D214" s="111" t="s">
        <v>1139</v>
      </c>
      <c r="E214" s="111" t="s">
        <v>1658</v>
      </c>
      <c r="F214" s="124" t="str">
        <f t="shared" si="45"/>
        <v>📂 Abrir Carpeta</v>
      </c>
      <c r="G214" s="113" t="s">
        <v>102</v>
      </c>
      <c r="H214" s="111" t="s">
        <v>1659</v>
      </c>
      <c r="I214" s="111" t="s">
        <v>1660</v>
      </c>
      <c r="J214" s="111" t="b">
        <v>0</v>
      </c>
      <c r="K214" s="114">
        <v>28902.72</v>
      </c>
      <c r="L214" s="111" t="s">
        <v>1661</v>
      </c>
      <c r="M214" s="113" t="s">
        <v>308</v>
      </c>
      <c r="N214" s="123"/>
      <c r="O214" s="111" t="s">
        <v>1662</v>
      </c>
      <c r="P214" s="116" t="s">
        <v>311</v>
      </c>
      <c r="Q214" s="133" t="s">
        <v>1504</v>
      </c>
    </row>
    <row r="215">
      <c r="A215" s="110">
        <v>46142.0</v>
      </c>
      <c r="B215" s="111" t="s">
        <v>1656</v>
      </c>
      <c r="C215" s="111" t="s">
        <v>1138</v>
      </c>
      <c r="D215" s="111" t="s">
        <v>1667</v>
      </c>
      <c r="E215" s="111" t="s">
        <v>1658</v>
      </c>
      <c r="F215" s="124" t="str">
        <f t="shared" si="45"/>
        <v>📂 Abrir Carpeta</v>
      </c>
      <c r="G215" s="113" t="s">
        <v>102</v>
      </c>
      <c r="H215" s="111" t="s">
        <v>1659</v>
      </c>
      <c r="I215" s="111" t="s">
        <v>1660</v>
      </c>
      <c r="J215" s="111" t="b">
        <v>0</v>
      </c>
      <c r="K215" s="114">
        <v>28902.72</v>
      </c>
      <c r="L215" s="111" t="s">
        <v>1661</v>
      </c>
      <c r="M215" s="113" t="s">
        <v>308</v>
      </c>
      <c r="N215" s="123"/>
      <c r="O215" s="111" t="s">
        <v>1662</v>
      </c>
      <c r="P215" s="116" t="s">
        <v>311</v>
      </c>
      <c r="Q215" s="133" t="s">
        <v>1504</v>
      </c>
    </row>
    <row r="216">
      <c r="A216" s="110">
        <v>46142.0</v>
      </c>
      <c r="B216" s="111" t="s">
        <v>1656</v>
      </c>
      <c r="C216" s="111" t="s">
        <v>1138</v>
      </c>
      <c r="D216" s="111" t="s">
        <v>1669</v>
      </c>
      <c r="E216" s="111" t="s">
        <v>1658</v>
      </c>
      <c r="F216" s="124" t="str">
        <f t="shared" si="45"/>
        <v>📂 Abrir Carpeta</v>
      </c>
      <c r="G216" s="113" t="s">
        <v>102</v>
      </c>
      <c r="H216" s="111" t="s">
        <v>1659</v>
      </c>
      <c r="I216" s="111" t="s">
        <v>1660</v>
      </c>
      <c r="J216" s="111" t="b">
        <v>0</v>
      </c>
      <c r="K216" s="114">
        <v>28902.72</v>
      </c>
      <c r="L216" s="111" t="s">
        <v>1661</v>
      </c>
      <c r="M216" s="113" t="s">
        <v>308</v>
      </c>
      <c r="N216" s="123"/>
      <c r="O216" s="111" t="s">
        <v>1662</v>
      </c>
      <c r="P216" s="116" t="s">
        <v>311</v>
      </c>
      <c r="Q216" s="133" t="s">
        <v>1504</v>
      </c>
    </row>
    <row r="217">
      <c r="A217" s="110">
        <v>46142.0</v>
      </c>
      <c r="B217" s="111" t="s">
        <v>1670</v>
      </c>
      <c r="C217" s="111" t="s">
        <v>935</v>
      </c>
      <c r="D217" s="111" t="s">
        <v>936</v>
      </c>
      <c r="E217" s="111" t="s">
        <v>1671</v>
      </c>
      <c r="F217" s="124" t="str">
        <f>HYPERLINK("https://drive.google.com/drive/folders/10s7oAMBQPMgi0ug5h7ERR1C0y0IVu0VM", "📂 Abrir Carpeta")</f>
        <v>📂 Abrir Carpeta</v>
      </c>
      <c r="G217" s="113" t="s">
        <v>102</v>
      </c>
      <c r="H217" s="111" t="s">
        <v>1675</v>
      </c>
      <c r="I217" s="111" t="s">
        <v>1676</v>
      </c>
      <c r="J217" s="111" t="b">
        <v>0</v>
      </c>
      <c r="K217" s="114">
        <v>5604.39</v>
      </c>
      <c r="L217" s="111" t="s">
        <v>1677</v>
      </c>
      <c r="M217" s="113" t="s">
        <v>308</v>
      </c>
      <c r="N217" s="123"/>
      <c r="O217" s="111" t="s">
        <v>1678</v>
      </c>
      <c r="P217" s="116" t="s">
        <v>311</v>
      </c>
      <c r="Q217" s="133" t="s">
        <v>1504</v>
      </c>
    </row>
    <row r="218">
      <c r="A218" s="110">
        <v>46153.0</v>
      </c>
      <c r="B218" s="111" t="s">
        <v>1679</v>
      </c>
      <c r="C218" s="111" t="s">
        <v>335</v>
      </c>
      <c r="D218" s="111" t="s">
        <v>336</v>
      </c>
      <c r="E218" s="111" t="s">
        <v>337</v>
      </c>
      <c r="F218" s="124" t="str">
        <f>HYPERLINK("https://drive.google.com/drive/folders/1rc_fhpPbrm6RIQktVDGlQhNX-p2LHUkT", "📂 Abrir Carpeta")</f>
        <v>📂 Abrir Carpeta</v>
      </c>
      <c r="G218" s="113" t="s">
        <v>102</v>
      </c>
      <c r="H218" s="111" t="s">
        <v>1683</v>
      </c>
      <c r="I218" s="111" t="s">
        <v>1684</v>
      </c>
      <c r="J218" s="111" t="b">
        <v>0</v>
      </c>
      <c r="K218" s="114" t="s">
        <v>1685</v>
      </c>
      <c r="L218" s="111" t="s">
        <v>1686</v>
      </c>
      <c r="M218" s="113" t="s">
        <v>308</v>
      </c>
      <c r="N218" s="123"/>
      <c r="O218" s="111" t="s">
        <v>1687</v>
      </c>
      <c r="P218" s="116" t="s">
        <v>311</v>
      </c>
      <c r="Q218" s="133" t="s">
        <v>1688</v>
      </c>
    </row>
    <row r="219">
      <c r="A219" s="110">
        <v>46153.0</v>
      </c>
      <c r="B219" s="111" t="s">
        <v>1689</v>
      </c>
      <c r="C219" s="111" t="s">
        <v>436</v>
      </c>
      <c r="D219" s="111" t="s">
        <v>438</v>
      </c>
      <c r="E219" s="111" t="s">
        <v>1690</v>
      </c>
      <c r="F219" s="124" t="str">
        <f t="shared" ref="F219:F223" si="46">HYPERLINK("https://drive.google.com/drive/folders/1fRjrhIcOKGFhYcy3Dwq8vOATKanWJIBU", "📂 Abrir Carpeta")</f>
        <v>📂 Abrir Carpeta</v>
      </c>
      <c r="G219" s="113" t="s">
        <v>102</v>
      </c>
      <c r="H219" s="111" t="s">
        <v>1691</v>
      </c>
      <c r="I219" s="111" t="s">
        <v>1692</v>
      </c>
      <c r="J219" s="111" t="b">
        <v>0</v>
      </c>
      <c r="K219" s="114" t="s">
        <v>1693</v>
      </c>
      <c r="L219" s="111" t="s">
        <v>1694</v>
      </c>
      <c r="M219" s="113" t="s">
        <v>308</v>
      </c>
      <c r="N219" s="123"/>
      <c r="O219" s="111" t="s">
        <v>1695</v>
      </c>
      <c r="P219" s="116" t="s">
        <v>311</v>
      </c>
      <c r="Q219" s="133" t="s">
        <v>1688</v>
      </c>
    </row>
    <row r="220">
      <c r="A220" s="110">
        <v>46153.0</v>
      </c>
      <c r="B220" s="111" t="s">
        <v>1689</v>
      </c>
      <c r="C220" s="111" t="s">
        <v>436</v>
      </c>
      <c r="D220" s="111" t="s">
        <v>438</v>
      </c>
      <c r="E220" s="111" t="s">
        <v>1690</v>
      </c>
      <c r="F220" s="124" t="str">
        <f t="shared" si="46"/>
        <v>📂 Abrir Carpeta</v>
      </c>
      <c r="G220" s="113" t="s">
        <v>102</v>
      </c>
      <c r="H220" s="111" t="s">
        <v>1691</v>
      </c>
      <c r="I220" s="111" t="s">
        <v>1692</v>
      </c>
      <c r="J220" s="111" t="b">
        <v>0</v>
      </c>
      <c r="K220" s="114" t="s">
        <v>1693</v>
      </c>
      <c r="L220" s="111" t="s">
        <v>1694</v>
      </c>
      <c r="M220" s="113" t="s">
        <v>308</v>
      </c>
      <c r="N220" s="123"/>
      <c r="O220" s="111" t="s">
        <v>1695</v>
      </c>
      <c r="P220" s="116" t="s">
        <v>311</v>
      </c>
      <c r="Q220" s="133" t="s">
        <v>1688</v>
      </c>
    </row>
    <row r="221">
      <c r="A221" s="110">
        <v>46153.0</v>
      </c>
      <c r="B221" s="111" t="s">
        <v>1689</v>
      </c>
      <c r="C221" s="111" t="s">
        <v>292</v>
      </c>
      <c r="D221" s="111" t="s">
        <v>1698</v>
      </c>
      <c r="E221" s="111" t="s">
        <v>1699</v>
      </c>
      <c r="F221" s="124" t="str">
        <f t="shared" si="46"/>
        <v>📂 Abrir Carpeta</v>
      </c>
      <c r="G221" s="113" t="s">
        <v>102</v>
      </c>
      <c r="H221" s="111" t="s">
        <v>1691</v>
      </c>
      <c r="I221" s="111" t="s">
        <v>1692</v>
      </c>
      <c r="J221" s="111" t="b">
        <v>0</v>
      </c>
      <c r="K221" s="114" t="s">
        <v>1693</v>
      </c>
      <c r="L221" s="111" t="s">
        <v>1694</v>
      </c>
      <c r="M221" s="113" t="s">
        <v>308</v>
      </c>
      <c r="N221" s="123"/>
      <c r="O221" s="111" t="s">
        <v>1695</v>
      </c>
      <c r="P221" s="116" t="s">
        <v>311</v>
      </c>
      <c r="Q221" s="133" t="s">
        <v>1688</v>
      </c>
    </row>
    <row r="222">
      <c r="A222" s="110">
        <v>46153.0</v>
      </c>
      <c r="B222" s="111" t="s">
        <v>1689</v>
      </c>
      <c r="C222" s="111" t="s">
        <v>1224</v>
      </c>
      <c r="D222" s="111" t="s">
        <v>1225</v>
      </c>
      <c r="E222" s="111" t="s">
        <v>1702</v>
      </c>
      <c r="F222" s="124" t="str">
        <f t="shared" si="46"/>
        <v>📂 Abrir Carpeta</v>
      </c>
      <c r="G222" s="113" t="s">
        <v>102</v>
      </c>
      <c r="H222" s="111" t="s">
        <v>1691</v>
      </c>
      <c r="I222" s="111" t="s">
        <v>1692</v>
      </c>
      <c r="J222" s="111" t="b">
        <v>0</v>
      </c>
      <c r="K222" s="114" t="s">
        <v>1693</v>
      </c>
      <c r="L222" s="111" t="s">
        <v>1694</v>
      </c>
      <c r="M222" s="113" t="s">
        <v>308</v>
      </c>
      <c r="N222" s="123"/>
      <c r="O222" s="111" t="s">
        <v>1695</v>
      </c>
      <c r="P222" s="116" t="s">
        <v>311</v>
      </c>
      <c r="Q222" s="133" t="s">
        <v>1688</v>
      </c>
    </row>
    <row r="223">
      <c r="A223" s="110">
        <v>46153.0</v>
      </c>
      <c r="B223" s="111" t="s">
        <v>1689</v>
      </c>
      <c r="C223" s="111" t="s">
        <v>1234</v>
      </c>
      <c r="D223" s="111" t="s">
        <v>1242</v>
      </c>
      <c r="E223" s="111" t="s">
        <v>1624</v>
      </c>
      <c r="F223" s="124" t="str">
        <f t="shared" si="46"/>
        <v>📂 Abrir Carpeta</v>
      </c>
      <c r="G223" s="113" t="s">
        <v>102</v>
      </c>
      <c r="H223" s="111" t="s">
        <v>1691</v>
      </c>
      <c r="I223" s="111" t="s">
        <v>1692</v>
      </c>
      <c r="J223" s="111" t="b">
        <v>0</v>
      </c>
      <c r="K223" s="114" t="s">
        <v>1693</v>
      </c>
      <c r="L223" s="111" t="s">
        <v>1694</v>
      </c>
      <c r="M223" s="113" t="s">
        <v>308</v>
      </c>
      <c r="N223" s="123"/>
      <c r="O223" s="111" t="s">
        <v>1695</v>
      </c>
      <c r="P223" s="116" t="s">
        <v>311</v>
      </c>
      <c r="Q223" s="133" t="s">
        <v>1688</v>
      </c>
    </row>
    <row r="224">
      <c r="A224" s="110">
        <v>46153.0</v>
      </c>
      <c r="B224" s="111" t="s">
        <v>1707</v>
      </c>
      <c r="C224" s="111" t="s">
        <v>1708</v>
      </c>
      <c r="D224" s="111" t="s">
        <v>1709</v>
      </c>
      <c r="E224" s="111" t="s">
        <v>1710</v>
      </c>
      <c r="F224" s="124" t="str">
        <f>HYPERLINK("https://drive.google.com/drive/folders/1rCH3bWmkP5prcYC48qromtfJAdGnMCOZ", "📂 Abrir Carpeta")</f>
        <v>📂 Abrir Carpeta</v>
      </c>
      <c r="G224" s="113" t="s">
        <v>102</v>
      </c>
      <c r="H224" s="111" t="s">
        <v>1712</v>
      </c>
      <c r="I224" s="111" t="s">
        <v>1713</v>
      </c>
      <c r="J224" s="111" t="b">
        <v>0</v>
      </c>
      <c r="K224" s="122"/>
      <c r="L224" s="123"/>
      <c r="M224" s="113"/>
      <c r="N224" s="123"/>
      <c r="O224" s="123"/>
      <c r="P224" s="116" t="s">
        <v>311</v>
      </c>
      <c r="Q224" s="96"/>
    </row>
    <row r="225">
      <c r="A225" s="110">
        <v>46162.0</v>
      </c>
      <c r="B225" s="111" t="s">
        <v>1714</v>
      </c>
      <c r="C225" s="111" t="s">
        <v>816</v>
      </c>
      <c r="D225" s="111" t="s">
        <v>1185</v>
      </c>
      <c r="E225" s="111" t="s">
        <v>827</v>
      </c>
      <c r="F225" s="124" t="str">
        <f t="shared" ref="F225:F229" si="47">HYPERLINK("https://drive.google.com/drive/folders/1uDuGaO0Dg0_CA4M12R0Ta2LeP-Yz9bEp", "📂 Abrir Carpeta")</f>
        <v>📂 Abrir Carpeta</v>
      </c>
      <c r="G225" s="113" t="s">
        <v>102</v>
      </c>
      <c r="H225" s="111" t="s">
        <v>1716</v>
      </c>
      <c r="I225" s="111" t="s">
        <v>1717</v>
      </c>
      <c r="J225" s="111" t="b">
        <v>0</v>
      </c>
      <c r="K225" s="114" t="s">
        <v>1718</v>
      </c>
      <c r="L225" s="111" t="s">
        <v>1719</v>
      </c>
      <c r="M225" s="113" t="s">
        <v>308</v>
      </c>
      <c r="N225" s="123"/>
      <c r="O225" s="111" t="s">
        <v>1720</v>
      </c>
      <c r="P225" s="116" t="s">
        <v>311</v>
      </c>
      <c r="Q225" s="133" t="s">
        <v>1721</v>
      </c>
    </row>
    <row r="226">
      <c r="A226" s="110">
        <v>46162.0</v>
      </c>
      <c r="B226" s="111" t="s">
        <v>1714</v>
      </c>
      <c r="C226" s="111" t="s">
        <v>816</v>
      </c>
      <c r="D226" s="111" t="s">
        <v>1239</v>
      </c>
      <c r="E226" s="111" t="s">
        <v>1240</v>
      </c>
      <c r="F226" s="124" t="str">
        <f t="shared" si="47"/>
        <v>📂 Abrir Carpeta</v>
      </c>
      <c r="G226" s="113" t="s">
        <v>102</v>
      </c>
      <c r="H226" s="111" t="s">
        <v>1716</v>
      </c>
      <c r="I226" s="111" t="s">
        <v>1717</v>
      </c>
      <c r="J226" s="111" t="b">
        <v>0</v>
      </c>
      <c r="K226" s="114" t="s">
        <v>1718</v>
      </c>
      <c r="L226" s="111" t="s">
        <v>1719</v>
      </c>
      <c r="M226" s="113" t="s">
        <v>308</v>
      </c>
      <c r="N226" s="123"/>
      <c r="O226" s="111" t="s">
        <v>1720</v>
      </c>
      <c r="P226" s="116" t="s">
        <v>311</v>
      </c>
      <c r="Q226" s="133" t="s">
        <v>1721</v>
      </c>
    </row>
    <row r="227">
      <c r="A227" s="110">
        <v>46162.0</v>
      </c>
      <c r="B227" s="111" t="s">
        <v>1714</v>
      </c>
      <c r="C227" s="111" t="s">
        <v>816</v>
      </c>
      <c r="D227" s="111" t="s">
        <v>1239</v>
      </c>
      <c r="E227" s="111" t="s">
        <v>1240</v>
      </c>
      <c r="F227" s="124" t="str">
        <f t="shared" si="47"/>
        <v>📂 Abrir Carpeta</v>
      </c>
      <c r="G227" s="113" t="s">
        <v>102</v>
      </c>
      <c r="H227" s="111" t="s">
        <v>1716</v>
      </c>
      <c r="I227" s="111" t="s">
        <v>1717</v>
      </c>
      <c r="J227" s="111" t="b">
        <v>0</v>
      </c>
      <c r="K227" s="114" t="s">
        <v>1718</v>
      </c>
      <c r="L227" s="111" t="s">
        <v>1719</v>
      </c>
      <c r="M227" s="113" t="s">
        <v>308</v>
      </c>
      <c r="N227" s="123"/>
      <c r="O227" s="111" t="s">
        <v>1720</v>
      </c>
      <c r="P227" s="116" t="s">
        <v>311</v>
      </c>
      <c r="Q227" s="133" t="s">
        <v>1721</v>
      </c>
    </row>
    <row r="228">
      <c r="A228" s="110">
        <v>46162.0</v>
      </c>
      <c r="B228" s="111" t="s">
        <v>1714</v>
      </c>
      <c r="C228" s="111" t="s">
        <v>816</v>
      </c>
      <c r="D228" s="111" t="s">
        <v>817</v>
      </c>
      <c r="E228" s="111" t="s">
        <v>1240</v>
      </c>
      <c r="F228" s="124" t="str">
        <f t="shared" si="47"/>
        <v>📂 Abrir Carpeta</v>
      </c>
      <c r="G228" s="113" t="s">
        <v>102</v>
      </c>
      <c r="H228" s="111" t="s">
        <v>1716</v>
      </c>
      <c r="I228" s="111" t="s">
        <v>1717</v>
      </c>
      <c r="J228" s="111" t="b">
        <v>0</v>
      </c>
      <c r="K228" s="114" t="s">
        <v>1718</v>
      </c>
      <c r="L228" s="111" t="s">
        <v>1719</v>
      </c>
      <c r="M228" s="113" t="s">
        <v>308</v>
      </c>
      <c r="N228" s="123"/>
      <c r="O228" s="111" t="s">
        <v>1720</v>
      </c>
      <c r="P228" s="116" t="s">
        <v>311</v>
      </c>
      <c r="Q228" s="133" t="s">
        <v>1721</v>
      </c>
    </row>
    <row r="229">
      <c r="A229" s="110">
        <v>46162.0</v>
      </c>
      <c r="B229" s="111" t="s">
        <v>1714</v>
      </c>
      <c r="C229" s="111" t="s">
        <v>816</v>
      </c>
      <c r="D229" s="111" t="s">
        <v>1560</v>
      </c>
      <c r="E229" s="111" t="s">
        <v>827</v>
      </c>
      <c r="F229" s="124" t="str">
        <f t="shared" si="47"/>
        <v>📂 Abrir Carpeta</v>
      </c>
      <c r="G229" s="113" t="s">
        <v>102</v>
      </c>
      <c r="H229" s="111" t="s">
        <v>1716</v>
      </c>
      <c r="I229" s="111" t="s">
        <v>1717</v>
      </c>
      <c r="J229" s="111" t="b">
        <v>0</v>
      </c>
      <c r="K229" s="114" t="s">
        <v>1718</v>
      </c>
      <c r="L229" s="111" t="s">
        <v>1719</v>
      </c>
      <c r="M229" s="113" t="s">
        <v>308</v>
      </c>
      <c r="N229" s="123"/>
      <c r="O229" s="111" t="s">
        <v>1720</v>
      </c>
      <c r="P229" s="116" t="s">
        <v>311</v>
      </c>
      <c r="Q229" s="133" t="s">
        <v>1721</v>
      </c>
    </row>
    <row r="230">
      <c r="A230" s="110">
        <v>46162.0</v>
      </c>
      <c r="B230" s="111" t="s">
        <v>1729</v>
      </c>
      <c r="C230" s="111" t="s">
        <v>1095</v>
      </c>
      <c r="D230" s="111" t="s">
        <v>1096</v>
      </c>
      <c r="E230" s="111" t="s">
        <v>1730</v>
      </c>
      <c r="F230" s="124" t="str">
        <f t="shared" ref="F230:F233" si="48">HYPERLINK("https://drive.google.com/drive/folders/1s_bL_rrajrA_NiQ3V1apo8tTViLpXz5f", "📂 Abrir Carpeta")</f>
        <v>📂 Abrir Carpeta</v>
      </c>
      <c r="G230" s="113" t="s">
        <v>102</v>
      </c>
      <c r="H230" s="111" t="s">
        <v>1731</v>
      </c>
      <c r="I230" s="111" t="s">
        <v>1732</v>
      </c>
      <c r="J230" s="111" t="b">
        <v>0</v>
      </c>
      <c r="K230" s="114">
        <v>27568.39</v>
      </c>
      <c r="L230" s="111" t="s">
        <v>1733</v>
      </c>
      <c r="M230" s="113" t="s">
        <v>308</v>
      </c>
      <c r="N230" s="123"/>
      <c r="O230" s="111" t="s">
        <v>1734</v>
      </c>
      <c r="P230" s="116" t="s">
        <v>311</v>
      </c>
      <c r="Q230" s="133" t="s">
        <v>1721</v>
      </c>
    </row>
    <row r="231">
      <c r="A231" s="110">
        <v>46162.0</v>
      </c>
      <c r="B231" s="111" t="s">
        <v>1729</v>
      </c>
      <c r="C231" s="111" t="s">
        <v>849</v>
      </c>
      <c r="D231" s="111" t="s">
        <v>850</v>
      </c>
      <c r="E231" s="111" t="s">
        <v>1735</v>
      </c>
      <c r="F231" s="124" t="str">
        <f t="shared" si="48"/>
        <v>📂 Abrir Carpeta</v>
      </c>
      <c r="G231" s="113" t="s">
        <v>102</v>
      </c>
      <c r="H231" s="111" t="s">
        <v>1731</v>
      </c>
      <c r="I231" s="111" t="s">
        <v>1732</v>
      </c>
      <c r="J231" s="111" t="b">
        <v>0</v>
      </c>
      <c r="K231" s="114">
        <v>27568.39</v>
      </c>
      <c r="L231" s="111" t="s">
        <v>1733</v>
      </c>
      <c r="M231" s="113" t="s">
        <v>308</v>
      </c>
      <c r="N231" s="123"/>
      <c r="O231" s="111" t="s">
        <v>1734</v>
      </c>
      <c r="P231" s="116" t="s">
        <v>311</v>
      </c>
      <c r="Q231" s="133" t="s">
        <v>1721</v>
      </c>
    </row>
    <row r="232">
      <c r="A232" s="110">
        <v>46162.0</v>
      </c>
      <c r="B232" s="111" t="s">
        <v>1729</v>
      </c>
      <c r="C232" s="111" t="s">
        <v>1062</v>
      </c>
      <c r="D232" s="111" t="s">
        <v>1063</v>
      </c>
      <c r="E232" s="111" t="s">
        <v>1064</v>
      </c>
      <c r="F232" s="124" t="str">
        <f t="shared" si="48"/>
        <v>📂 Abrir Carpeta</v>
      </c>
      <c r="G232" s="113" t="s">
        <v>102</v>
      </c>
      <c r="H232" s="111" t="s">
        <v>1731</v>
      </c>
      <c r="I232" s="111" t="s">
        <v>1732</v>
      </c>
      <c r="J232" s="111" t="b">
        <v>0</v>
      </c>
      <c r="K232" s="114">
        <v>27568.39</v>
      </c>
      <c r="L232" s="111" t="s">
        <v>1733</v>
      </c>
      <c r="M232" s="113" t="s">
        <v>308</v>
      </c>
      <c r="N232" s="123"/>
      <c r="O232" s="111" t="s">
        <v>1734</v>
      </c>
      <c r="P232" s="116" t="s">
        <v>311</v>
      </c>
      <c r="Q232" s="133" t="s">
        <v>1721</v>
      </c>
    </row>
    <row r="233">
      <c r="A233" s="110">
        <v>46162.0</v>
      </c>
      <c r="B233" s="111" t="s">
        <v>1729</v>
      </c>
      <c r="C233" s="111" t="s">
        <v>1737</v>
      </c>
      <c r="D233" s="111" t="s">
        <v>1738</v>
      </c>
      <c r="E233" s="111" t="s">
        <v>1739</v>
      </c>
      <c r="F233" s="124" t="str">
        <f t="shared" si="48"/>
        <v>📂 Abrir Carpeta</v>
      </c>
      <c r="G233" s="113" t="s">
        <v>102</v>
      </c>
      <c r="H233" s="111" t="s">
        <v>1731</v>
      </c>
      <c r="I233" s="111" t="s">
        <v>1732</v>
      </c>
      <c r="J233" s="111" t="b">
        <v>0</v>
      </c>
      <c r="K233" s="114">
        <v>27568.39</v>
      </c>
      <c r="L233" s="111" t="s">
        <v>1733</v>
      </c>
      <c r="M233" s="113" t="s">
        <v>308</v>
      </c>
      <c r="N233" s="123"/>
      <c r="O233" s="111" t="s">
        <v>1734</v>
      </c>
      <c r="P233" s="116" t="s">
        <v>311</v>
      </c>
      <c r="Q233" s="133" t="s">
        <v>1721</v>
      </c>
    </row>
    <row r="234">
      <c r="A234" s="110">
        <v>46162.0</v>
      </c>
      <c r="B234" s="111" t="s">
        <v>1740</v>
      </c>
      <c r="C234" s="111" t="s">
        <v>546</v>
      </c>
      <c r="D234" s="111" t="s">
        <v>537</v>
      </c>
      <c r="E234" s="111" t="s">
        <v>539</v>
      </c>
      <c r="F234" s="124" t="str">
        <f>HYPERLINK("https://drive.google.com/drive/folders/1slwNB6bduI0CJ9DdlcA0TJgyKRj242TU", "📂 Abrir Carpeta")</f>
        <v>📂 Abrir Carpeta</v>
      </c>
      <c r="G234" s="113" t="s">
        <v>102</v>
      </c>
      <c r="H234" s="111" t="s">
        <v>1741</v>
      </c>
      <c r="I234" s="111" t="s">
        <v>1742</v>
      </c>
      <c r="J234" s="111" t="b">
        <v>0</v>
      </c>
      <c r="K234" s="114">
        <v>15058.12</v>
      </c>
      <c r="L234" s="111" t="s">
        <v>1743</v>
      </c>
      <c r="M234" s="113" t="s">
        <v>308</v>
      </c>
      <c r="N234" s="123"/>
      <c r="O234" s="111" t="s">
        <v>1744</v>
      </c>
      <c r="P234" s="116" t="s">
        <v>311</v>
      </c>
      <c r="Q234" s="133" t="s">
        <v>1721</v>
      </c>
    </row>
    <row r="235">
      <c r="A235" s="110">
        <v>46162.0</v>
      </c>
      <c r="B235" s="111" t="s">
        <v>1745</v>
      </c>
      <c r="C235" s="111" t="s">
        <v>300</v>
      </c>
      <c r="D235" s="111" t="s">
        <v>1746</v>
      </c>
      <c r="E235" s="111" t="s">
        <v>952</v>
      </c>
      <c r="F235" s="124" t="str">
        <f t="shared" ref="F235:F238" si="49">HYPERLINK("https://drive.google.com/drive/folders/1z8JqaLikJK-n_6U6NQRs7pMaCfVW-VYK", "📂 Abrir Carpeta")</f>
        <v>📂 Abrir Carpeta</v>
      </c>
      <c r="G235" s="113" t="s">
        <v>102</v>
      </c>
      <c r="H235" s="111" t="s">
        <v>1747</v>
      </c>
      <c r="I235" s="111" t="s">
        <v>1748</v>
      </c>
      <c r="J235" s="111" t="b">
        <v>0</v>
      </c>
      <c r="K235" s="114">
        <v>43422.85</v>
      </c>
      <c r="L235" s="111" t="s">
        <v>1749</v>
      </c>
      <c r="M235" s="113" t="s">
        <v>308</v>
      </c>
      <c r="N235" s="123"/>
      <c r="O235" s="111" t="s">
        <v>1750</v>
      </c>
      <c r="P235" s="116" t="s">
        <v>311</v>
      </c>
      <c r="Q235" s="133" t="s">
        <v>1721</v>
      </c>
    </row>
    <row r="236">
      <c r="A236" s="110">
        <v>46162.0</v>
      </c>
      <c r="B236" s="111" t="s">
        <v>1745</v>
      </c>
      <c r="C236" s="111" t="s">
        <v>300</v>
      </c>
      <c r="D236" s="111" t="s">
        <v>1746</v>
      </c>
      <c r="E236" s="111" t="s">
        <v>952</v>
      </c>
      <c r="F236" s="124" t="str">
        <f t="shared" si="49"/>
        <v>📂 Abrir Carpeta</v>
      </c>
      <c r="G236" s="113" t="s">
        <v>102</v>
      </c>
      <c r="H236" s="111" t="s">
        <v>1747</v>
      </c>
      <c r="I236" s="111" t="s">
        <v>1748</v>
      </c>
      <c r="J236" s="111" t="b">
        <v>0</v>
      </c>
      <c r="K236" s="114">
        <v>43422.85</v>
      </c>
      <c r="L236" s="111" t="s">
        <v>1749</v>
      </c>
      <c r="M236" s="113" t="s">
        <v>308</v>
      </c>
      <c r="N236" s="123"/>
      <c r="O236" s="111" t="s">
        <v>1750</v>
      </c>
      <c r="P236" s="116" t="s">
        <v>311</v>
      </c>
      <c r="Q236" s="133" t="s">
        <v>1721</v>
      </c>
    </row>
    <row r="237">
      <c r="A237" s="110">
        <v>46162.0</v>
      </c>
      <c r="B237" s="111" t="s">
        <v>1745</v>
      </c>
      <c r="C237" s="111" t="s">
        <v>599</v>
      </c>
      <c r="D237" s="111" t="s">
        <v>600</v>
      </c>
      <c r="E237" s="111" t="s">
        <v>765</v>
      </c>
      <c r="F237" s="124" t="str">
        <f t="shared" si="49"/>
        <v>📂 Abrir Carpeta</v>
      </c>
      <c r="G237" s="113" t="s">
        <v>102</v>
      </c>
      <c r="H237" s="111" t="s">
        <v>1747</v>
      </c>
      <c r="I237" s="111" t="s">
        <v>1748</v>
      </c>
      <c r="J237" s="111" t="b">
        <v>0</v>
      </c>
      <c r="K237" s="114">
        <v>43422.85</v>
      </c>
      <c r="L237" s="111" t="s">
        <v>1749</v>
      </c>
      <c r="M237" s="113" t="s">
        <v>308</v>
      </c>
      <c r="N237" s="123"/>
      <c r="O237" s="111" t="s">
        <v>1750</v>
      </c>
      <c r="P237" s="116" t="s">
        <v>311</v>
      </c>
      <c r="Q237" s="133" t="s">
        <v>1721</v>
      </c>
    </row>
    <row r="238">
      <c r="A238" s="110">
        <v>46162.0</v>
      </c>
      <c r="B238" s="111" t="s">
        <v>1745</v>
      </c>
      <c r="C238" s="111" t="s">
        <v>608</v>
      </c>
      <c r="D238" s="111" t="s">
        <v>615</v>
      </c>
      <c r="E238" s="111" t="s">
        <v>1752</v>
      </c>
      <c r="F238" s="124" t="str">
        <f t="shared" si="49"/>
        <v>📂 Abrir Carpeta</v>
      </c>
      <c r="G238" s="113" t="s">
        <v>102</v>
      </c>
      <c r="H238" s="111" t="s">
        <v>1747</v>
      </c>
      <c r="I238" s="111" t="s">
        <v>1748</v>
      </c>
      <c r="J238" s="111" t="b">
        <v>0</v>
      </c>
      <c r="K238" s="114">
        <v>43422.85</v>
      </c>
      <c r="L238" s="111" t="s">
        <v>1749</v>
      </c>
      <c r="M238" s="113" t="s">
        <v>308</v>
      </c>
      <c r="N238" s="123"/>
      <c r="O238" s="111" t="s">
        <v>1750</v>
      </c>
      <c r="P238" s="116" t="s">
        <v>311</v>
      </c>
      <c r="Q238" s="133" t="s">
        <v>1721</v>
      </c>
    </row>
    <row r="239">
      <c r="A239" s="110">
        <v>46162.0</v>
      </c>
      <c r="B239" s="111" t="s">
        <v>1755</v>
      </c>
      <c r="C239" s="111" t="s">
        <v>505</v>
      </c>
      <c r="D239" s="111" t="s">
        <v>506</v>
      </c>
      <c r="E239" s="111" t="s">
        <v>508</v>
      </c>
      <c r="F239" s="124" t="str">
        <f>HYPERLINK("https://drive.google.com/drive/folders/1N1vgz1ccYkbJZOK-m6E9BEY8JzGY9D_E", "📂 Abrir Carpeta")</f>
        <v>📂 Abrir Carpeta</v>
      </c>
      <c r="G239" s="113" t="s">
        <v>102</v>
      </c>
      <c r="H239" s="111" t="s">
        <v>1757</v>
      </c>
      <c r="I239" s="111" t="s">
        <v>1758</v>
      </c>
      <c r="J239" s="111" t="b">
        <v>0</v>
      </c>
      <c r="K239" s="114">
        <v>7155.3</v>
      </c>
      <c r="L239" s="111" t="s">
        <v>1759</v>
      </c>
      <c r="M239" s="113" t="s">
        <v>308</v>
      </c>
      <c r="N239" s="123"/>
      <c r="O239" s="111" t="s">
        <v>1760</v>
      </c>
      <c r="P239" s="116" t="s">
        <v>311</v>
      </c>
      <c r="Q239" s="133" t="s">
        <v>1721</v>
      </c>
    </row>
    <row r="240">
      <c r="A240" s="110">
        <v>46168.0</v>
      </c>
      <c r="B240" s="111" t="s">
        <v>1707</v>
      </c>
      <c r="C240" s="111" t="s">
        <v>1708</v>
      </c>
      <c r="D240" s="111" t="s">
        <v>1709</v>
      </c>
      <c r="E240" s="111" t="s">
        <v>1710</v>
      </c>
      <c r="F240" s="124" t="str">
        <f>HYPERLINK("https://drive.google.com/drive/folders/1lbX2d5oeX_CKkYALtjszxabWiNQulBsy", "📂 Abrir Carpeta")</f>
        <v>📂 Abrir Carpeta</v>
      </c>
      <c r="G240" s="113" t="s">
        <v>102</v>
      </c>
      <c r="H240" s="111" t="s">
        <v>1761</v>
      </c>
      <c r="I240" s="111" t="s">
        <v>1762</v>
      </c>
      <c r="J240" s="111" t="b">
        <v>0</v>
      </c>
      <c r="K240" s="114" t="s">
        <v>1765</v>
      </c>
      <c r="L240" s="111" t="s">
        <v>1767</v>
      </c>
      <c r="M240" s="113" t="s">
        <v>308</v>
      </c>
      <c r="N240" s="123"/>
      <c r="O240" s="111" t="s">
        <v>1768</v>
      </c>
      <c r="P240" s="116" t="s">
        <v>311</v>
      </c>
      <c r="Q240" s="133" t="s">
        <v>1769</v>
      </c>
    </row>
    <row r="241">
      <c r="A241" s="110">
        <v>46174.0</v>
      </c>
      <c r="B241" s="111" t="s">
        <v>1770</v>
      </c>
      <c r="C241" s="111" t="s">
        <v>1771</v>
      </c>
      <c r="D241" s="111" t="s">
        <v>1772</v>
      </c>
      <c r="E241" s="111" t="s">
        <v>1773</v>
      </c>
      <c r="F241" s="124" t="str">
        <f t="shared" ref="F241:F246" si="50">HYPERLINK("https://drive.google.com/drive/folders/1SIrvo5Et0Wk4_Tik13B8rnNJwZ0WdAqs", "📂 Abrir Carpeta")</f>
        <v>📂 Abrir Carpeta</v>
      </c>
      <c r="G241" s="113" t="s">
        <v>102</v>
      </c>
      <c r="H241" s="111" t="s">
        <v>1774</v>
      </c>
      <c r="I241" s="111" t="s">
        <v>1775</v>
      </c>
      <c r="J241" s="111" t="b">
        <v>0</v>
      </c>
      <c r="K241" s="114">
        <v>133077.36</v>
      </c>
      <c r="L241" s="111" t="s">
        <v>1776</v>
      </c>
      <c r="M241" s="113" t="s">
        <v>308</v>
      </c>
      <c r="N241" s="123"/>
      <c r="O241" s="111" t="s">
        <v>1777</v>
      </c>
      <c r="P241" s="116" t="s">
        <v>311</v>
      </c>
      <c r="Q241" s="133" t="s">
        <v>1778</v>
      </c>
    </row>
    <row r="242">
      <c r="A242" s="110">
        <v>46174.0</v>
      </c>
      <c r="B242" s="111" t="s">
        <v>1770</v>
      </c>
      <c r="C242" s="111" t="s">
        <v>423</v>
      </c>
      <c r="D242" s="111" t="s">
        <v>424</v>
      </c>
      <c r="E242" s="111" t="s">
        <v>1779</v>
      </c>
      <c r="F242" s="124" t="str">
        <f t="shared" si="50"/>
        <v>📂 Abrir Carpeta</v>
      </c>
      <c r="G242" s="113" t="s">
        <v>102</v>
      </c>
      <c r="H242" s="111" t="s">
        <v>1774</v>
      </c>
      <c r="I242" s="111" t="s">
        <v>1775</v>
      </c>
      <c r="J242" s="111" t="b">
        <v>0</v>
      </c>
      <c r="K242" s="114">
        <v>133077.36</v>
      </c>
      <c r="L242" s="111" t="s">
        <v>1776</v>
      </c>
      <c r="M242" s="113" t="s">
        <v>308</v>
      </c>
      <c r="N242" s="123"/>
      <c r="O242" s="111" t="s">
        <v>1777</v>
      </c>
      <c r="P242" s="116" t="s">
        <v>311</v>
      </c>
      <c r="Q242" s="133" t="s">
        <v>1778</v>
      </c>
    </row>
    <row r="243">
      <c r="A243" s="110">
        <v>46174.0</v>
      </c>
      <c r="B243" s="111" t="s">
        <v>1770</v>
      </c>
      <c r="C243" s="111" t="s">
        <v>423</v>
      </c>
      <c r="D243" s="111" t="s">
        <v>424</v>
      </c>
      <c r="E243" s="111" t="s">
        <v>1779</v>
      </c>
      <c r="F243" s="124" t="str">
        <f t="shared" si="50"/>
        <v>📂 Abrir Carpeta</v>
      </c>
      <c r="G243" s="113" t="s">
        <v>102</v>
      </c>
      <c r="H243" s="111" t="s">
        <v>1774</v>
      </c>
      <c r="I243" s="111" t="s">
        <v>1775</v>
      </c>
      <c r="J243" s="111" t="b">
        <v>0</v>
      </c>
      <c r="K243" s="114">
        <v>133077.36</v>
      </c>
      <c r="L243" s="111" t="s">
        <v>1776</v>
      </c>
      <c r="M243" s="113" t="s">
        <v>308</v>
      </c>
      <c r="N243" s="123"/>
      <c r="O243" s="111" t="s">
        <v>1777</v>
      </c>
      <c r="P243" s="116" t="s">
        <v>311</v>
      </c>
      <c r="Q243" s="133" t="s">
        <v>1778</v>
      </c>
    </row>
    <row r="244">
      <c r="A244" s="110">
        <v>46174.0</v>
      </c>
      <c r="B244" s="111" t="s">
        <v>1770</v>
      </c>
      <c r="C244" s="111" t="s">
        <v>499</v>
      </c>
      <c r="D244" s="111" t="s">
        <v>500</v>
      </c>
      <c r="E244" s="111" t="s">
        <v>1783</v>
      </c>
      <c r="F244" s="124" t="str">
        <f t="shared" si="50"/>
        <v>📂 Abrir Carpeta</v>
      </c>
      <c r="G244" s="113" t="s">
        <v>102</v>
      </c>
      <c r="H244" s="111" t="s">
        <v>1774</v>
      </c>
      <c r="I244" s="111" t="s">
        <v>1775</v>
      </c>
      <c r="J244" s="111" t="b">
        <v>0</v>
      </c>
      <c r="K244" s="114">
        <v>133077.36</v>
      </c>
      <c r="L244" s="111" t="s">
        <v>1776</v>
      </c>
      <c r="M244" s="113" t="s">
        <v>308</v>
      </c>
      <c r="N244" s="123"/>
      <c r="O244" s="111" t="s">
        <v>1777</v>
      </c>
      <c r="P244" s="116" t="s">
        <v>311</v>
      </c>
      <c r="Q244" s="133" t="s">
        <v>1778</v>
      </c>
    </row>
    <row r="245">
      <c r="A245" s="110">
        <v>46174.0</v>
      </c>
      <c r="B245" s="111" t="s">
        <v>1770</v>
      </c>
      <c r="C245" s="111" t="s">
        <v>1344</v>
      </c>
      <c r="D245" s="111" t="s">
        <v>1345</v>
      </c>
      <c r="E245" s="111" t="s">
        <v>1787</v>
      </c>
      <c r="F245" s="124" t="str">
        <f t="shared" si="50"/>
        <v>📂 Abrir Carpeta</v>
      </c>
      <c r="G245" s="113" t="s">
        <v>102</v>
      </c>
      <c r="H245" s="111" t="s">
        <v>1774</v>
      </c>
      <c r="I245" s="111" t="s">
        <v>1775</v>
      </c>
      <c r="J245" s="111" t="b">
        <v>0</v>
      </c>
      <c r="K245" s="114">
        <v>133077.36</v>
      </c>
      <c r="L245" s="111" t="s">
        <v>1776</v>
      </c>
      <c r="M245" s="113" t="s">
        <v>308</v>
      </c>
      <c r="N245" s="123"/>
      <c r="O245" s="111" t="s">
        <v>1777</v>
      </c>
      <c r="P245" s="116" t="s">
        <v>311</v>
      </c>
      <c r="Q245" s="133" t="s">
        <v>1778</v>
      </c>
    </row>
    <row r="246">
      <c r="A246" s="110">
        <v>46174.0</v>
      </c>
      <c r="B246" s="111" t="s">
        <v>1770</v>
      </c>
      <c r="C246" s="111" t="s">
        <v>401</v>
      </c>
      <c r="D246" s="111" t="s">
        <v>402</v>
      </c>
      <c r="E246" s="111" t="s">
        <v>403</v>
      </c>
      <c r="F246" s="124" t="str">
        <f t="shared" si="50"/>
        <v>📂 Abrir Carpeta</v>
      </c>
      <c r="G246" s="113" t="s">
        <v>102</v>
      </c>
      <c r="H246" s="111" t="s">
        <v>1774</v>
      </c>
      <c r="I246" s="111" t="s">
        <v>1775</v>
      </c>
      <c r="J246" s="111" t="b">
        <v>0</v>
      </c>
      <c r="K246" s="114">
        <v>133077.36</v>
      </c>
      <c r="L246" s="111" t="s">
        <v>1776</v>
      </c>
      <c r="M246" s="113" t="s">
        <v>308</v>
      </c>
      <c r="N246" s="123"/>
      <c r="O246" s="111" t="s">
        <v>1777</v>
      </c>
      <c r="P246" s="116" t="s">
        <v>311</v>
      </c>
      <c r="Q246" s="133" t="s">
        <v>1778</v>
      </c>
    </row>
    <row r="247">
      <c r="A247" s="110">
        <v>46174.0</v>
      </c>
      <c r="B247" s="111" t="s">
        <v>1791</v>
      </c>
      <c r="C247" s="111" t="s">
        <v>939</v>
      </c>
      <c r="D247" s="111" t="s">
        <v>940</v>
      </c>
      <c r="E247" s="111" t="s">
        <v>1792</v>
      </c>
      <c r="F247" s="124" t="str">
        <f t="shared" ref="F247:F250" si="51">HYPERLINK("https://drive.google.com/drive/folders/1sWYXEt6V45beSEs5clY958Q9NHPA1uU8", "📂 Abrir Carpeta")</f>
        <v>📂 Abrir Carpeta</v>
      </c>
      <c r="G247" s="113" t="s">
        <v>102</v>
      </c>
      <c r="H247" s="111" t="s">
        <v>1794</v>
      </c>
      <c r="I247" s="111" t="s">
        <v>1795</v>
      </c>
      <c r="J247" s="111" t="b">
        <v>0</v>
      </c>
      <c r="K247" s="114">
        <v>103948.59</v>
      </c>
      <c r="L247" s="111" t="s">
        <v>1796</v>
      </c>
      <c r="M247" s="113" t="s">
        <v>1797</v>
      </c>
      <c r="N247" s="123"/>
      <c r="O247" s="111" t="s">
        <v>1801</v>
      </c>
      <c r="P247" s="116" t="s">
        <v>311</v>
      </c>
      <c r="Q247" s="133" t="s">
        <v>1778</v>
      </c>
    </row>
    <row r="248">
      <c r="A248" s="110">
        <v>46174.0</v>
      </c>
      <c r="B248" s="111" t="s">
        <v>1791</v>
      </c>
      <c r="C248" s="111" t="s">
        <v>939</v>
      </c>
      <c r="D248" s="111" t="s">
        <v>940</v>
      </c>
      <c r="E248" s="111" t="s">
        <v>1792</v>
      </c>
      <c r="F248" s="124" t="str">
        <f t="shared" si="51"/>
        <v>📂 Abrir Carpeta</v>
      </c>
      <c r="G248" s="113" t="s">
        <v>102</v>
      </c>
      <c r="H248" s="111" t="s">
        <v>1794</v>
      </c>
      <c r="I248" s="111" t="s">
        <v>1795</v>
      </c>
      <c r="J248" s="111" t="b">
        <v>0</v>
      </c>
      <c r="K248" s="114">
        <v>103948.59</v>
      </c>
      <c r="L248" s="111" t="s">
        <v>1796</v>
      </c>
      <c r="M248" s="113" t="s">
        <v>1797</v>
      </c>
      <c r="N248" s="123"/>
      <c r="O248" s="111" t="s">
        <v>1801</v>
      </c>
      <c r="P248" s="116" t="s">
        <v>311</v>
      </c>
      <c r="Q248" s="133" t="s">
        <v>1778</v>
      </c>
    </row>
    <row r="249">
      <c r="A249" s="110">
        <v>46174.0</v>
      </c>
      <c r="B249" s="111" t="s">
        <v>1791</v>
      </c>
      <c r="C249" s="111" t="s">
        <v>1082</v>
      </c>
      <c r="D249" s="111" t="s">
        <v>1083</v>
      </c>
      <c r="E249" s="111" t="s">
        <v>1802</v>
      </c>
      <c r="F249" s="124" t="str">
        <f t="shared" si="51"/>
        <v>📂 Abrir Carpeta</v>
      </c>
      <c r="G249" s="113" t="s">
        <v>102</v>
      </c>
      <c r="H249" s="111" t="s">
        <v>1794</v>
      </c>
      <c r="I249" s="111" t="s">
        <v>1795</v>
      </c>
      <c r="J249" s="111" t="b">
        <v>0</v>
      </c>
      <c r="K249" s="114">
        <v>103948.59</v>
      </c>
      <c r="L249" s="111" t="s">
        <v>1796</v>
      </c>
      <c r="M249" s="113" t="s">
        <v>1797</v>
      </c>
      <c r="N249" s="123"/>
      <c r="O249" s="111" t="s">
        <v>1801</v>
      </c>
      <c r="P249" s="116" t="s">
        <v>311</v>
      </c>
      <c r="Q249" s="133" t="s">
        <v>1778</v>
      </c>
    </row>
    <row r="250">
      <c r="A250" s="110">
        <v>46174.0</v>
      </c>
      <c r="B250" s="111" t="s">
        <v>1791</v>
      </c>
      <c r="C250" s="111" t="s">
        <v>381</v>
      </c>
      <c r="D250" s="111" t="s">
        <v>382</v>
      </c>
      <c r="E250" s="111" t="s">
        <v>1803</v>
      </c>
      <c r="F250" s="124" t="str">
        <f t="shared" si="51"/>
        <v>📂 Abrir Carpeta</v>
      </c>
      <c r="G250" s="113" t="s">
        <v>102</v>
      </c>
      <c r="H250" s="111" t="s">
        <v>1794</v>
      </c>
      <c r="I250" s="111" t="s">
        <v>1795</v>
      </c>
      <c r="J250" s="111" t="b">
        <v>0</v>
      </c>
      <c r="K250" s="114">
        <v>103948.59</v>
      </c>
      <c r="L250" s="111" t="s">
        <v>1796</v>
      </c>
      <c r="M250" s="113" t="s">
        <v>1797</v>
      </c>
      <c r="N250" s="123"/>
      <c r="O250" s="111" t="s">
        <v>1801</v>
      </c>
      <c r="P250" s="116" t="s">
        <v>311</v>
      </c>
      <c r="Q250" s="133" t="s">
        <v>1778</v>
      </c>
    </row>
    <row r="251">
      <c r="A251" s="110">
        <v>46174.0</v>
      </c>
      <c r="B251" s="111" t="s">
        <v>1804</v>
      </c>
      <c r="C251" s="111" t="s">
        <v>725</v>
      </c>
      <c r="D251" s="111" t="s">
        <v>728</v>
      </c>
      <c r="E251" s="111" t="s">
        <v>1805</v>
      </c>
      <c r="F251" s="124" t="str">
        <f t="shared" ref="F251:F255" si="52">HYPERLINK("https://drive.google.com/drive/folders/16JXz2BEjXEyu8LFyJgNl1X0Pj7kbogst", "📂 Abrir Carpeta")</f>
        <v>📂 Abrir Carpeta</v>
      </c>
      <c r="G251" s="113" t="s">
        <v>102</v>
      </c>
      <c r="H251" s="111" t="s">
        <v>1806</v>
      </c>
      <c r="I251" s="111" t="s">
        <v>1807</v>
      </c>
      <c r="J251" s="111" t="b">
        <v>0</v>
      </c>
      <c r="K251" s="114">
        <v>136724.92</v>
      </c>
      <c r="L251" s="111" t="s">
        <v>1808</v>
      </c>
      <c r="M251" s="113" t="s">
        <v>308</v>
      </c>
      <c r="N251" s="123"/>
      <c r="O251" s="111" t="s">
        <v>1809</v>
      </c>
      <c r="P251" s="116" t="s">
        <v>311</v>
      </c>
      <c r="Q251" s="133" t="s">
        <v>1778</v>
      </c>
    </row>
    <row r="252">
      <c r="A252" s="110">
        <v>46174.0</v>
      </c>
      <c r="B252" s="111" t="s">
        <v>1804</v>
      </c>
      <c r="C252" s="111" t="s">
        <v>752</v>
      </c>
      <c r="D252" s="111" t="s">
        <v>747</v>
      </c>
      <c r="E252" s="111" t="s">
        <v>1810</v>
      </c>
      <c r="F252" s="124" t="str">
        <f t="shared" si="52"/>
        <v>📂 Abrir Carpeta</v>
      </c>
      <c r="G252" s="113" t="s">
        <v>102</v>
      </c>
      <c r="H252" s="111" t="s">
        <v>1806</v>
      </c>
      <c r="I252" s="111" t="s">
        <v>1807</v>
      </c>
      <c r="J252" s="111" t="b">
        <v>0</v>
      </c>
      <c r="K252" s="114">
        <v>136724.92</v>
      </c>
      <c r="L252" s="111" t="s">
        <v>1808</v>
      </c>
      <c r="M252" s="113" t="s">
        <v>308</v>
      </c>
      <c r="N252" s="123"/>
      <c r="O252" s="111" t="s">
        <v>1809</v>
      </c>
      <c r="P252" s="116" t="s">
        <v>311</v>
      </c>
      <c r="Q252" s="133" t="s">
        <v>1778</v>
      </c>
    </row>
    <row r="253">
      <c r="A253" s="110">
        <v>46174.0</v>
      </c>
      <c r="B253" s="111" t="s">
        <v>1804</v>
      </c>
      <c r="C253" s="111" t="s">
        <v>1333</v>
      </c>
      <c r="D253" s="111" t="s">
        <v>1334</v>
      </c>
      <c r="E253" s="111" t="s">
        <v>1811</v>
      </c>
      <c r="F253" s="124" t="str">
        <f t="shared" si="52"/>
        <v>📂 Abrir Carpeta</v>
      </c>
      <c r="G253" s="113" t="s">
        <v>102</v>
      </c>
      <c r="H253" s="111" t="s">
        <v>1806</v>
      </c>
      <c r="I253" s="111" t="s">
        <v>1807</v>
      </c>
      <c r="J253" s="111" t="b">
        <v>0</v>
      </c>
      <c r="K253" s="114">
        <v>136724.92</v>
      </c>
      <c r="L253" s="111" t="s">
        <v>1808</v>
      </c>
      <c r="M253" s="113" t="s">
        <v>308</v>
      </c>
      <c r="N253" s="123"/>
      <c r="O253" s="111" t="s">
        <v>1809</v>
      </c>
      <c r="P253" s="116" t="s">
        <v>311</v>
      </c>
      <c r="Q253" s="133" t="s">
        <v>1778</v>
      </c>
    </row>
    <row r="254">
      <c r="A254" s="110">
        <v>46174.0</v>
      </c>
      <c r="B254" s="111" t="s">
        <v>1804</v>
      </c>
      <c r="C254" s="111" t="s">
        <v>781</v>
      </c>
      <c r="D254" s="111" t="s">
        <v>775</v>
      </c>
      <c r="E254" s="111" t="s">
        <v>1815</v>
      </c>
      <c r="F254" s="124" t="str">
        <f t="shared" si="52"/>
        <v>📂 Abrir Carpeta</v>
      </c>
      <c r="G254" s="113" t="s">
        <v>102</v>
      </c>
      <c r="H254" s="111" t="s">
        <v>1806</v>
      </c>
      <c r="I254" s="111" t="s">
        <v>1807</v>
      </c>
      <c r="J254" s="111" t="b">
        <v>0</v>
      </c>
      <c r="K254" s="114">
        <v>136724.92</v>
      </c>
      <c r="L254" s="111" t="s">
        <v>1808</v>
      </c>
      <c r="M254" s="113" t="s">
        <v>308</v>
      </c>
      <c r="N254" s="123"/>
      <c r="O254" s="111" t="s">
        <v>1809</v>
      </c>
      <c r="P254" s="116" t="s">
        <v>311</v>
      </c>
      <c r="Q254" s="133" t="s">
        <v>1778</v>
      </c>
    </row>
    <row r="255">
      <c r="A255" s="110">
        <v>46174.0</v>
      </c>
      <c r="B255" s="111" t="s">
        <v>1804</v>
      </c>
      <c r="C255" s="111" t="s">
        <v>1206</v>
      </c>
      <c r="D255" s="111" t="s">
        <v>1207</v>
      </c>
      <c r="E255" s="111" t="s">
        <v>1817</v>
      </c>
      <c r="F255" s="124" t="str">
        <f t="shared" si="52"/>
        <v>📂 Abrir Carpeta</v>
      </c>
      <c r="G255" s="113" t="s">
        <v>102</v>
      </c>
      <c r="H255" s="111" t="s">
        <v>1806</v>
      </c>
      <c r="I255" s="111" t="s">
        <v>1807</v>
      </c>
      <c r="J255" s="111" t="b">
        <v>0</v>
      </c>
      <c r="K255" s="114">
        <v>136724.92</v>
      </c>
      <c r="L255" s="111" t="s">
        <v>1808</v>
      </c>
      <c r="M255" s="113" t="s">
        <v>308</v>
      </c>
      <c r="N255" s="123"/>
      <c r="O255" s="111" t="s">
        <v>1809</v>
      </c>
      <c r="P255" s="116" t="s">
        <v>311</v>
      </c>
      <c r="Q255" s="133" t="s">
        <v>1778</v>
      </c>
    </row>
    <row r="256">
      <c r="A256" s="107">
        <v>46177.0</v>
      </c>
      <c r="B256" s="24" t="s">
        <v>1821</v>
      </c>
      <c r="C256" s="24" t="s">
        <v>1822</v>
      </c>
      <c r="D256" s="24" t="s">
        <v>1823</v>
      </c>
      <c r="E256" s="24" t="s">
        <v>1824</v>
      </c>
      <c r="F256" s="143" t="str">
        <f t="shared" ref="F256:F257" si="53">HYPERLINK("https://drive.google.com/drive/folders/1PSX8KOPn0b-U7v1gvjEVD3556XpKbNvX", "📂 Abrir Carpeta")</f>
        <v>📂 Abrir Carpeta</v>
      </c>
      <c r="G256" s="36" t="s">
        <v>102</v>
      </c>
      <c r="H256" s="24" t="s">
        <v>1825</v>
      </c>
      <c r="I256" s="24" t="s">
        <v>1826</v>
      </c>
      <c r="J256" s="24" t="b">
        <v>0</v>
      </c>
      <c r="K256" s="105"/>
      <c r="L256" s="96"/>
      <c r="M256" s="36" t="s">
        <v>1186</v>
      </c>
      <c r="N256" s="24" t="s">
        <v>1827</v>
      </c>
      <c r="O256" s="24" t="s">
        <v>1828</v>
      </c>
      <c r="P256" s="36" t="s">
        <v>311</v>
      </c>
      <c r="Q256" s="133" t="s">
        <v>1829</v>
      </c>
    </row>
    <row r="257">
      <c r="A257" s="107">
        <v>46177.0</v>
      </c>
      <c r="B257" s="24" t="s">
        <v>1821</v>
      </c>
      <c r="C257" s="24" t="s">
        <v>1830</v>
      </c>
      <c r="D257" s="24" t="s">
        <v>1831</v>
      </c>
      <c r="E257" s="24" t="s">
        <v>1832</v>
      </c>
      <c r="F257" s="143" t="str">
        <f t="shared" si="53"/>
        <v>📂 Abrir Carpeta</v>
      </c>
      <c r="G257" s="36" t="s">
        <v>102</v>
      </c>
      <c r="H257" s="24" t="s">
        <v>1825</v>
      </c>
      <c r="I257" s="24" t="s">
        <v>1826</v>
      </c>
      <c r="J257" s="24" t="b">
        <v>0</v>
      </c>
      <c r="K257" s="105"/>
      <c r="L257" s="96"/>
      <c r="M257" s="36" t="s">
        <v>1186</v>
      </c>
      <c r="N257" s="24" t="s">
        <v>1827</v>
      </c>
      <c r="O257" s="24" t="s">
        <v>1828</v>
      </c>
      <c r="P257" s="36" t="s">
        <v>311</v>
      </c>
      <c r="Q257" s="133" t="s">
        <v>1829</v>
      </c>
    </row>
    <row r="258">
      <c r="A258" s="110">
        <v>46181.0</v>
      </c>
      <c r="B258" s="111" t="s">
        <v>1837</v>
      </c>
      <c r="C258" s="111" t="s">
        <v>1838</v>
      </c>
      <c r="D258" s="111" t="s">
        <v>1839</v>
      </c>
      <c r="E258" s="111" t="s">
        <v>1840</v>
      </c>
      <c r="F258" s="124" t="str">
        <f>HYPERLINK("https://drive.google.com/drive/folders/1LpUgyO8y9fROzzof5S1o3ucqN7W-7T6M", "📂 Abrir Carpeta")</f>
        <v>📂 Abrir Carpeta</v>
      </c>
      <c r="G258" s="113" t="s">
        <v>102</v>
      </c>
      <c r="H258" s="111" t="s">
        <v>1841</v>
      </c>
      <c r="I258" s="111" t="s">
        <v>1842</v>
      </c>
      <c r="J258" s="111" t="b">
        <v>0</v>
      </c>
      <c r="K258" s="114">
        <v>17211.51</v>
      </c>
      <c r="L258" s="111" t="s">
        <v>1843</v>
      </c>
      <c r="M258" s="113" t="s">
        <v>308</v>
      </c>
      <c r="N258" s="123"/>
      <c r="O258" s="111" t="s">
        <v>1844</v>
      </c>
      <c r="P258" s="116" t="s">
        <v>311</v>
      </c>
      <c r="Q258" s="133" t="s">
        <v>1829</v>
      </c>
    </row>
    <row r="259">
      <c r="A259" s="107">
        <v>46181.0</v>
      </c>
      <c r="B259" s="24" t="s">
        <v>1847</v>
      </c>
      <c r="C259" s="24" t="s">
        <v>1322</v>
      </c>
      <c r="D259" s="24" t="s">
        <v>1323</v>
      </c>
      <c r="E259" s="24" t="s">
        <v>1848</v>
      </c>
      <c r="F259" s="143" t="str">
        <f>HYPERLINK("https://drive.google.com/drive/folders/1SFHtYa5gi4JiDxgtlBVA2hl6_LnTLilR", "📂 Abrir Carpeta")</f>
        <v>📂 Abrir Carpeta</v>
      </c>
      <c r="G259" s="36" t="s">
        <v>102</v>
      </c>
      <c r="H259" s="24" t="s">
        <v>1849</v>
      </c>
      <c r="I259" s="24" t="s">
        <v>1850</v>
      </c>
      <c r="J259" s="24" t="b">
        <v>1</v>
      </c>
      <c r="K259" s="105"/>
      <c r="L259" s="96"/>
      <c r="M259" s="36" t="s">
        <v>1186</v>
      </c>
      <c r="N259" s="24" t="s">
        <v>1851</v>
      </c>
      <c r="O259" s="24" t="s">
        <v>1852</v>
      </c>
      <c r="P259" s="36" t="s">
        <v>311</v>
      </c>
      <c r="Q259" s="133" t="s">
        <v>1853</v>
      </c>
    </row>
    <row r="260">
      <c r="A260" s="110">
        <v>46190.0</v>
      </c>
      <c r="B260" s="111" t="s">
        <v>1854</v>
      </c>
      <c r="C260" s="111" t="s">
        <v>1855</v>
      </c>
      <c r="D260" s="111" t="s">
        <v>1856</v>
      </c>
      <c r="E260" s="111" t="s">
        <v>1857</v>
      </c>
      <c r="F260" s="124" t="str">
        <f>HYPERLINK("https://drive.google.com/drive/folders/1hPjcIs7bfKubTTAC4qIwFng5fQFmyiMz", "📂 Abrir Carpeta")</f>
        <v>📂 Abrir Carpeta</v>
      </c>
      <c r="G260" s="113" t="s">
        <v>102</v>
      </c>
      <c r="H260" s="111" t="s">
        <v>1858</v>
      </c>
      <c r="I260" s="111" t="s">
        <v>1859</v>
      </c>
      <c r="J260" s="111" t="b">
        <v>0</v>
      </c>
      <c r="K260" s="114">
        <v>67322.88</v>
      </c>
      <c r="L260" s="111" t="s">
        <v>1860</v>
      </c>
      <c r="M260" s="113" t="s">
        <v>308</v>
      </c>
      <c r="N260" s="111"/>
      <c r="O260" s="111" t="s">
        <v>1861</v>
      </c>
      <c r="P260" s="116" t="s">
        <v>311</v>
      </c>
      <c r="Q260" s="133" t="s">
        <v>1829</v>
      </c>
    </row>
    <row r="261">
      <c r="A261" s="110">
        <v>46190.0</v>
      </c>
      <c r="B261" s="111" t="s">
        <v>1862</v>
      </c>
      <c r="C261" s="111" t="s">
        <v>1244</v>
      </c>
      <c r="D261" s="111" t="s">
        <v>1245</v>
      </c>
      <c r="E261" s="111" t="s">
        <v>1863</v>
      </c>
      <c r="F261" s="124" t="str">
        <f t="shared" ref="F261:F263" si="54">HYPERLINK("https://drive.google.com/drive/folders/1aZ5xcz_TedpbQCF8RRgElttk8kdZcM2d", "📂 Abrir Carpeta")</f>
        <v>📂 Abrir Carpeta</v>
      </c>
      <c r="G261" s="113" t="s">
        <v>102</v>
      </c>
      <c r="H261" s="111" t="s">
        <v>1864</v>
      </c>
      <c r="I261" s="111" t="s">
        <v>1865</v>
      </c>
      <c r="J261" s="111" t="b">
        <v>0</v>
      </c>
      <c r="K261" s="114">
        <v>723720.96</v>
      </c>
      <c r="L261" s="111" t="s">
        <v>1866</v>
      </c>
      <c r="M261" s="113" t="s">
        <v>308</v>
      </c>
      <c r="N261" s="123"/>
      <c r="O261" s="111" t="s">
        <v>1867</v>
      </c>
      <c r="P261" s="116" t="s">
        <v>311</v>
      </c>
      <c r="Q261" s="133" t="s">
        <v>1829</v>
      </c>
    </row>
    <row r="262">
      <c r="A262" s="110">
        <v>46190.0</v>
      </c>
      <c r="B262" s="111" t="s">
        <v>1862</v>
      </c>
      <c r="C262" s="111" t="s">
        <v>1254</v>
      </c>
      <c r="D262" s="111" t="s">
        <v>1255</v>
      </c>
      <c r="E262" s="111" t="s">
        <v>1868</v>
      </c>
      <c r="F262" s="124" t="str">
        <f t="shared" si="54"/>
        <v>📂 Abrir Carpeta</v>
      </c>
      <c r="G262" s="113" t="s">
        <v>102</v>
      </c>
      <c r="H262" s="111" t="s">
        <v>1864</v>
      </c>
      <c r="I262" s="111" t="s">
        <v>1865</v>
      </c>
      <c r="J262" s="111" t="b">
        <v>0</v>
      </c>
      <c r="K262" s="114">
        <v>723720.96</v>
      </c>
      <c r="L262" s="111" t="s">
        <v>1866</v>
      </c>
      <c r="M262" s="113" t="s">
        <v>308</v>
      </c>
      <c r="N262" s="123"/>
      <c r="O262" s="111" t="s">
        <v>1867</v>
      </c>
      <c r="P262" s="116" t="s">
        <v>311</v>
      </c>
      <c r="Q262" s="133" t="s">
        <v>1829</v>
      </c>
    </row>
    <row r="263">
      <c r="A263" s="110">
        <v>46190.0</v>
      </c>
      <c r="B263" s="111" t="s">
        <v>1862</v>
      </c>
      <c r="C263" s="111" t="s">
        <v>1263</v>
      </c>
      <c r="D263" s="111" t="s">
        <v>1265</v>
      </c>
      <c r="E263" s="111" t="s">
        <v>1872</v>
      </c>
      <c r="F263" s="124" t="str">
        <f t="shared" si="54"/>
        <v>📂 Abrir Carpeta</v>
      </c>
      <c r="G263" s="113" t="s">
        <v>102</v>
      </c>
      <c r="H263" s="111" t="s">
        <v>1864</v>
      </c>
      <c r="I263" s="111" t="s">
        <v>1865</v>
      </c>
      <c r="J263" s="111" t="b">
        <v>0</v>
      </c>
      <c r="K263" s="114">
        <v>723720.96</v>
      </c>
      <c r="L263" s="111" t="s">
        <v>1866</v>
      </c>
      <c r="M263" s="113" t="s">
        <v>308</v>
      </c>
      <c r="N263" s="123"/>
      <c r="O263" s="111" t="s">
        <v>1867</v>
      </c>
      <c r="P263" s="116" t="s">
        <v>311</v>
      </c>
      <c r="Q263" s="133" t="s">
        <v>1829</v>
      </c>
    </row>
    <row r="264">
      <c r="A264" s="107">
        <v>46190.0</v>
      </c>
      <c r="B264" s="24" t="s">
        <v>1873</v>
      </c>
      <c r="C264" s="24" t="s">
        <v>314</v>
      </c>
      <c r="D264" s="24" t="s">
        <v>305</v>
      </c>
      <c r="E264" s="24" t="s">
        <v>1874</v>
      </c>
      <c r="F264" s="143" t="str">
        <f t="shared" ref="F264:F267" si="55">HYPERLINK("https://drive.google.com/drive/folders/1PQkucPZfw-m9QeSOrQ21wV_fBylkEXnK", "📂 Abrir Carpeta")</f>
        <v>📂 Abrir Carpeta</v>
      </c>
      <c r="G264" s="36" t="s">
        <v>102</v>
      </c>
      <c r="H264" s="24" t="s">
        <v>1877</v>
      </c>
      <c r="I264" s="24" t="s">
        <v>1879</v>
      </c>
      <c r="J264" s="24" t="b">
        <v>0</v>
      </c>
      <c r="K264" s="105"/>
      <c r="L264" s="24" t="s">
        <v>1880</v>
      </c>
      <c r="M264" s="36" t="s">
        <v>1186</v>
      </c>
      <c r="N264" s="24" t="s">
        <v>1881</v>
      </c>
      <c r="O264" s="24" t="s">
        <v>1882</v>
      </c>
      <c r="P264" s="36" t="s">
        <v>311</v>
      </c>
      <c r="Q264" s="133" t="s">
        <v>1883</v>
      </c>
    </row>
    <row r="265">
      <c r="A265" s="107">
        <v>46190.0</v>
      </c>
      <c r="B265" s="24" t="s">
        <v>1873</v>
      </c>
      <c r="C265" s="24" t="s">
        <v>314</v>
      </c>
      <c r="D265" s="24" t="s">
        <v>345</v>
      </c>
      <c r="E265" s="24" t="s">
        <v>1874</v>
      </c>
      <c r="F265" s="143" t="str">
        <f t="shared" si="55"/>
        <v>📂 Abrir Carpeta</v>
      </c>
      <c r="G265" s="36" t="s">
        <v>102</v>
      </c>
      <c r="H265" s="24" t="s">
        <v>1877</v>
      </c>
      <c r="I265" s="24" t="s">
        <v>1879</v>
      </c>
      <c r="J265" s="24" t="b">
        <v>0</v>
      </c>
      <c r="K265" s="105"/>
      <c r="L265" s="24" t="s">
        <v>1880</v>
      </c>
      <c r="M265" s="36" t="s">
        <v>1186</v>
      </c>
      <c r="N265" s="24" t="s">
        <v>1881</v>
      </c>
      <c r="O265" s="24" t="s">
        <v>1882</v>
      </c>
      <c r="P265" s="36" t="s">
        <v>311</v>
      </c>
      <c r="Q265" s="133" t="s">
        <v>1883</v>
      </c>
    </row>
    <row r="266">
      <c r="A266" s="107">
        <v>46190.0</v>
      </c>
      <c r="B266" s="24" t="s">
        <v>1873</v>
      </c>
      <c r="C266" s="24" t="s">
        <v>314</v>
      </c>
      <c r="D266" s="24" t="s">
        <v>1298</v>
      </c>
      <c r="E266" s="24" t="s">
        <v>1887</v>
      </c>
      <c r="F266" s="143" t="str">
        <f t="shared" si="55"/>
        <v>📂 Abrir Carpeta</v>
      </c>
      <c r="G266" s="36" t="s">
        <v>102</v>
      </c>
      <c r="H266" s="24" t="s">
        <v>1877</v>
      </c>
      <c r="I266" s="24" t="s">
        <v>1879</v>
      </c>
      <c r="J266" s="24" t="b">
        <v>0</v>
      </c>
      <c r="K266" s="105"/>
      <c r="L266" s="24" t="s">
        <v>1880</v>
      </c>
      <c r="M266" s="36" t="s">
        <v>1186</v>
      </c>
      <c r="N266" s="24" t="s">
        <v>1881</v>
      </c>
      <c r="O266" s="24" t="s">
        <v>1882</v>
      </c>
      <c r="P266" s="36" t="s">
        <v>311</v>
      </c>
      <c r="Q266" s="133" t="s">
        <v>1883</v>
      </c>
    </row>
    <row r="267">
      <c r="A267" s="107">
        <v>46190.0</v>
      </c>
      <c r="B267" s="24" t="s">
        <v>1873</v>
      </c>
      <c r="C267" s="24" t="s">
        <v>314</v>
      </c>
      <c r="D267" s="24" t="s">
        <v>1310</v>
      </c>
      <c r="E267" s="24" t="s">
        <v>1887</v>
      </c>
      <c r="F267" s="143" t="str">
        <f t="shared" si="55"/>
        <v>📂 Abrir Carpeta</v>
      </c>
      <c r="G267" s="36" t="s">
        <v>102</v>
      </c>
      <c r="H267" s="24" t="s">
        <v>1877</v>
      </c>
      <c r="I267" s="24" t="s">
        <v>1879</v>
      </c>
      <c r="J267" s="24" t="b">
        <v>0</v>
      </c>
      <c r="K267" s="105"/>
      <c r="L267" s="24" t="s">
        <v>1880</v>
      </c>
      <c r="M267" s="36" t="s">
        <v>1186</v>
      </c>
      <c r="N267" s="24" t="s">
        <v>1881</v>
      </c>
      <c r="O267" s="24" t="s">
        <v>1882</v>
      </c>
      <c r="P267" s="36" t="s">
        <v>311</v>
      </c>
      <c r="Q267" s="133" t="s">
        <v>1883</v>
      </c>
    </row>
    <row r="268">
      <c r="A268" s="107">
        <v>46190.0</v>
      </c>
      <c r="B268" s="24" t="s">
        <v>1888</v>
      </c>
      <c r="C268" s="24" t="s">
        <v>1249</v>
      </c>
      <c r="D268" s="24" t="s">
        <v>1250</v>
      </c>
      <c r="E268" s="24" t="s">
        <v>1251</v>
      </c>
      <c r="F268" s="143" t="str">
        <f>HYPERLINK("https://drive.google.com/drive/folders/1w8FANTqT1y83nMvWALYvkyZaOE4-KwzM", "📂 Abrir Carpeta")</f>
        <v>📂 Abrir Carpeta</v>
      </c>
      <c r="G268" s="36" t="s">
        <v>102</v>
      </c>
      <c r="H268" s="24" t="s">
        <v>1892</v>
      </c>
      <c r="I268" s="24" t="s">
        <v>1893</v>
      </c>
      <c r="J268" s="24" t="b">
        <v>0</v>
      </c>
      <c r="K268" s="105"/>
      <c r="L268" s="96"/>
      <c r="M268" s="36" t="s">
        <v>1186</v>
      </c>
      <c r="N268" s="24" t="s">
        <v>1894</v>
      </c>
      <c r="O268" s="24" t="s">
        <v>1895</v>
      </c>
      <c r="P268" s="36" t="s">
        <v>311</v>
      </c>
      <c r="Q268" s="133" t="s">
        <v>1853</v>
      </c>
    </row>
    <row r="269">
      <c r="A269" s="107">
        <v>46196.0</v>
      </c>
      <c r="B269" s="24" t="s">
        <v>1896</v>
      </c>
      <c r="C269" s="96"/>
      <c r="D269" s="96"/>
      <c r="E269" s="24" t="s">
        <v>635</v>
      </c>
      <c r="F269" s="96"/>
      <c r="G269" s="36" t="s">
        <v>102</v>
      </c>
      <c r="H269" s="96"/>
      <c r="I269" s="96"/>
      <c r="J269" s="96" t="b">
        <v>0</v>
      </c>
      <c r="K269" s="105"/>
      <c r="L269" s="96"/>
      <c r="M269" s="97"/>
      <c r="N269" s="24" t="s">
        <v>1897</v>
      </c>
      <c r="O269" s="96"/>
      <c r="P269" s="36" t="s">
        <v>311</v>
      </c>
      <c r="Q269" s="107">
        <v>46198.0</v>
      </c>
    </row>
    <row r="270">
      <c r="A270" s="107">
        <v>46198.0</v>
      </c>
      <c r="B270" s="24" t="s">
        <v>1898</v>
      </c>
      <c r="C270" s="24" t="s">
        <v>353</v>
      </c>
      <c r="D270" s="24" t="s">
        <v>354</v>
      </c>
      <c r="E270" s="24" t="s">
        <v>1899</v>
      </c>
      <c r="F270" s="143" t="str">
        <f t="shared" ref="F270:F274" si="56">HYPERLINK("https://drive.google.com/drive/folders/1M6BjswtfhMZdp5_sEp3-1ZLzfo6UbHEl", "📂 Abrir Carpeta")</f>
        <v>📂 Abrir Carpeta</v>
      </c>
      <c r="G270" s="36" t="s">
        <v>102</v>
      </c>
      <c r="H270" s="24" t="s">
        <v>1906</v>
      </c>
      <c r="I270" s="24" t="s">
        <v>1907</v>
      </c>
      <c r="J270" s="24" t="b">
        <v>0</v>
      </c>
      <c r="K270" s="105"/>
      <c r="L270" s="96"/>
      <c r="M270" s="36" t="s">
        <v>1186</v>
      </c>
      <c r="N270" s="24" t="s">
        <v>1908</v>
      </c>
      <c r="O270" s="24" t="s">
        <v>1909</v>
      </c>
      <c r="P270" s="36" t="s">
        <v>311</v>
      </c>
      <c r="Q270" s="133" t="s">
        <v>1910</v>
      </c>
    </row>
    <row r="271">
      <c r="A271" s="107">
        <v>46198.0</v>
      </c>
      <c r="B271" s="24" t="s">
        <v>1898</v>
      </c>
      <c r="C271" s="24" t="s">
        <v>353</v>
      </c>
      <c r="D271" s="24" t="s">
        <v>354</v>
      </c>
      <c r="E271" s="24" t="s">
        <v>1899</v>
      </c>
      <c r="F271" s="143" t="str">
        <f t="shared" si="56"/>
        <v>📂 Abrir Carpeta</v>
      </c>
      <c r="G271" s="36" t="s">
        <v>102</v>
      </c>
      <c r="H271" s="24" t="s">
        <v>1906</v>
      </c>
      <c r="I271" s="24" t="s">
        <v>1907</v>
      </c>
      <c r="J271" s="24" t="b">
        <v>0</v>
      </c>
      <c r="K271" s="105"/>
      <c r="L271" s="96"/>
      <c r="M271" s="36" t="s">
        <v>1186</v>
      </c>
      <c r="N271" s="24" t="s">
        <v>1908</v>
      </c>
      <c r="O271" s="24" t="s">
        <v>1909</v>
      </c>
      <c r="P271" s="36" t="s">
        <v>311</v>
      </c>
      <c r="Q271" s="133" t="s">
        <v>1910</v>
      </c>
    </row>
    <row r="272">
      <c r="A272" s="107">
        <v>46198.0</v>
      </c>
      <c r="B272" s="24" t="s">
        <v>1898</v>
      </c>
      <c r="C272" s="24" t="s">
        <v>559</v>
      </c>
      <c r="D272" s="24" t="s">
        <v>560</v>
      </c>
      <c r="E272" s="24" t="s">
        <v>1920</v>
      </c>
      <c r="F272" s="143" t="str">
        <f t="shared" si="56"/>
        <v>📂 Abrir Carpeta</v>
      </c>
      <c r="G272" s="36" t="s">
        <v>102</v>
      </c>
      <c r="H272" s="24" t="s">
        <v>1906</v>
      </c>
      <c r="I272" s="24" t="s">
        <v>1907</v>
      </c>
      <c r="J272" s="24" t="b">
        <v>0</v>
      </c>
      <c r="K272" s="105"/>
      <c r="L272" s="96"/>
      <c r="M272" s="36" t="s">
        <v>1186</v>
      </c>
      <c r="N272" s="24" t="s">
        <v>1908</v>
      </c>
      <c r="O272" s="24" t="s">
        <v>1909</v>
      </c>
      <c r="P272" s="36" t="s">
        <v>311</v>
      </c>
      <c r="Q272" s="133" t="s">
        <v>1910</v>
      </c>
    </row>
    <row r="273">
      <c r="A273" s="107">
        <v>46198.0</v>
      </c>
      <c r="B273" s="24" t="s">
        <v>1898</v>
      </c>
      <c r="C273" s="24" t="s">
        <v>1925</v>
      </c>
      <c r="D273" s="24" t="s">
        <v>1927</v>
      </c>
      <c r="E273" s="24" t="s">
        <v>1928</v>
      </c>
      <c r="F273" s="143" t="str">
        <f t="shared" si="56"/>
        <v>📂 Abrir Carpeta</v>
      </c>
      <c r="G273" s="36" t="s">
        <v>102</v>
      </c>
      <c r="H273" s="24" t="s">
        <v>1906</v>
      </c>
      <c r="I273" s="24" t="s">
        <v>1907</v>
      </c>
      <c r="J273" s="24" t="b">
        <v>0</v>
      </c>
      <c r="K273" s="105"/>
      <c r="L273" s="96"/>
      <c r="M273" s="36" t="s">
        <v>1186</v>
      </c>
      <c r="N273" s="24" t="s">
        <v>1908</v>
      </c>
      <c r="O273" s="24" t="s">
        <v>1909</v>
      </c>
      <c r="P273" s="36" t="s">
        <v>311</v>
      </c>
      <c r="Q273" s="133" t="s">
        <v>1910</v>
      </c>
    </row>
    <row r="274">
      <c r="A274" s="107">
        <v>46198.0</v>
      </c>
      <c r="B274" s="24" t="s">
        <v>1898</v>
      </c>
      <c r="C274" s="24" t="s">
        <v>927</v>
      </c>
      <c r="D274" s="24" t="s">
        <v>928</v>
      </c>
      <c r="E274" s="24" t="s">
        <v>1935</v>
      </c>
      <c r="F274" s="143" t="str">
        <f t="shared" si="56"/>
        <v>📂 Abrir Carpeta</v>
      </c>
      <c r="G274" s="36" t="s">
        <v>102</v>
      </c>
      <c r="H274" s="24" t="s">
        <v>1906</v>
      </c>
      <c r="I274" s="24" t="s">
        <v>1907</v>
      </c>
      <c r="J274" s="24" t="b">
        <v>0</v>
      </c>
      <c r="K274" s="105"/>
      <c r="L274" s="96"/>
      <c r="M274" s="36" t="s">
        <v>1186</v>
      </c>
      <c r="N274" s="24" t="s">
        <v>1908</v>
      </c>
      <c r="O274" s="24" t="s">
        <v>1909</v>
      </c>
      <c r="P274" s="36" t="s">
        <v>311</v>
      </c>
      <c r="Q274" s="133" t="s">
        <v>1910</v>
      </c>
    </row>
    <row r="275">
      <c r="A275" s="107">
        <v>46198.0</v>
      </c>
      <c r="B275" s="24" t="s">
        <v>1937</v>
      </c>
      <c r="C275" s="24" t="s">
        <v>594</v>
      </c>
      <c r="D275" s="24" t="s">
        <v>595</v>
      </c>
      <c r="E275" s="24" t="s">
        <v>1938</v>
      </c>
      <c r="F275" s="143" t="str">
        <f t="shared" ref="F275:F282" si="57">HYPERLINK("https://drive.google.com/drive/folders/1jMHzo2s7NIYPRZkwqjGEdHjxkbiTZPXa", "📂 Abrir Carpeta")</f>
        <v>📂 Abrir Carpeta</v>
      </c>
      <c r="G275" s="36" t="s">
        <v>102</v>
      </c>
      <c r="H275" s="24" t="s">
        <v>1940</v>
      </c>
      <c r="I275" s="24" t="s">
        <v>1944</v>
      </c>
      <c r="J275" s="24" t="b">
        <v>0</v>
      </c>
      <c r="K275" s="105"/>
      <c r="L275" s="24" t="s">
        <v>1946</v>
      </c>
      <c r="M275" s="36" t="s">
        <v>1186</v>
      </c>
      <c r="N275" s="24"/>
      <c r="O275" s="24" t="s">
        <v>1947</v>
      </c>
      <c r="P275" s="36" t="s">
        <v>311</v>
      </c>
      <c r="Q275" s="133" t="s">
        <v>1948</v>
      </c>
    </row>
    <row r="276">
      <c r="A276" s="107">
        <v>46198.0</v>
      </c>
      <c r="B276" s="24" t="s">
        <v>1937</v>
      </c>
      <c r="C276" s="24" t="s">
        <v>1950</v>
      </c>
      <c r="D276" s="24" t="s">
        <v>1951</v>
      </c>
      <c r="E276" s="24" t="s">
        <v>1952</v>
      </c>
      <c r="F276" s="143" t="str">
        <f t="shared" si="57"/>
        <v>📂 Abrir Carpeta</v>
      </c>
      <c r="G276" s="36" t="s">
        <v>102</v>
      </c>
      <c r="H276" s="24" t="s">
        <v>1940</v>
      </c>
      <c r="I276" s="24" t="s">
        <v>1944</v>
      </c>
      <c r="J276" s="24" t="b">
        <v>0</v>
      </c>
      <c r="K276" s="105"/>
      <c r="L276" s="24" t="s">
        <v>1946</v>
      </c>
      <c r="M276" s="36" t="s">
        <v>1186</v>
      </c>
      <c r="N276" s="24"/>
      <c r="O276" s="24" t="s">
        <v>1947</v>
      </c>
      <c r="P276" s="36" t="s">
        <v>311</v>
      </c>
      <c r="Q276" s="133" t="s">
        <v>1948</v>
      </c>
    </row>
    <row r="277">
      <c r="A277" s="107">
        <v>46198.0</v>
      </c>
      <c r="B277" s="24" t="s">
        <v>1937</v>
      </c>
      <c r="C277" s="24" t="s">
        <v>517</v>
      </c>
      <c r="D277" s="24" t="s">
        <v>518</v>
      </c>
      <c r="E277" s="24" t="s">
        <v>1954</v>
      </c>
      <c r="F277" s="143" t="str">
        <f t="shared" si="57"/>
        <v>📂 Abrir Carpeta</v>
      </c>
      <c r="G277" s="36" t="s">
        <v>102</v>
      </c>
      <c r="H277" s="24" t="s">
        <v>1940</v>
      </c>
      <c r="I277" s="24" t="s">
        <v>1944</v>
      </c>
      <c r="J277" s="24" t="b">
        <v>0</v>
      </c>
      <c r="K277" s="105"/>
      <c r="L277" s="24" t="s">
        <v>1946</v>
      </c>
      <c r="M277" s="36" t="s">
        <v>1186</v>
      </c>
      <c r="N277" s="24"/>
      <c r="O277" s="24" t="s">
        <v>1947</v>
      </c>
      <c r="P277" s="36" t="s">
        <v>311</v>
      </c>
      <c r="Q277" s="133" t="s">
        <v>1948</v>
      </c>
    </row>
    <row r="278">
      <c r="A278" s="107">
        <v>46198.0</v>
      </c>
      <c r="B278" s="24" t="s">
        <v>1937</v>
      </c>
      <c r="C278" s="24" t="s">
        <v>796</v>
      </c>
      <c r="D278" s="24" t="s">
        <v>797</v>
      </c>
      <c r="E278" s="24" t="s">
        <v>1961</v>
      </c>
      <c r="F278" s="143" t="str">
        <f t="shared" si="57"/>
        <v>📂 Abrir Carpeta</v>
      </c>
      <c r="G278" s="36" t="s">
        <v>102</v>
      </c>
      <c r="H278" s="24" t="s">
        <v>1940</v>
      </c>
      <c r="I278" s="24" t="s">
        <v>1944</v>
      </c>
      <c r="J278" s="24" t="b">
        <v>0</v>
      </c>
      <c r="K278" s="105"/>
      <c r="L278" s="24" t="s">
        <v>1946</v>
      </c>
      <c r="M278" s="36" t="s">
        <v>1186</v>
      </c>
      <c r="N278" s="24"/>
      <c r="O278" s="24" t="s">
        <v>1947</v>
      </c>
      <c r="P278" s="36" t="s">
        <v>311</v>
      </c>
      <c r="Q278" s="133" t="s">
        <v>1948</v>
      </c>
    </row>
    <row r="279">
      <c r="A279" s="107">
        <v>46198.0</v>
      </c>
      <c r="B279" s="24" t="s">
        <v>1937</v>
      </c>
      <c r="C279" s="24" t="s">
        <v>1962</v>
      </c>
      <c r="D279" s="24" t="s">
        <v>1963</v>
      </c>
      <c r="E279" s="24" t="s">
        <v>1964</v>
      </c>
      <c r="F279" s="143" t="str">
        <f t="shared" si="57"/>
        <v>📂 Abrir Carpeta</v>
      </c>
      <c r="G279" s="36" t="s">
        <v>102</v>
      </c>
      <c r="H279" s="24" t="s">
        <v>1940</v>
      </c>
      <c r="I279" s="24" t="s">
        <v>1944</v>
      </c>
      <c r="J279" s="24" t="b">
        <v>0</v>
      </c>
      <c r="K279" s="105"/>
      <c r="L279" s="24" t="s">
        <v>1946</v>
      </c>
      <c r="M279" s="36" t="s">
        <v>1186</v>
      </c>
      <c r="N279" s="24"/>
      <c r="O279" s="24" t="s">
        <v>1947</v>
      </c>
      <c r="P279" s="36" t="s">
        <v>311</v>
      </c>
      <c r="Q279" s="133" t="s">
        <v>1948</v>
      </c>
    </row>
    <row r="280">
      <c r="A280" s="107">
        <v>46198.0</v>
      </c>
      <c r="B280" s="24" t="s">
        <v>1937</v>
      </c>
      <c r="C280" s="24" t="s">
        <v>526</v>
      </c>
      <c r="D280" s="24" t="s">
        <v>527</v>
      </c>
      <c r="E280" s="24" t="s">
        <v>1974</v>
      </c>
      <c r="F280" s="143" t="str">
        <f t="shared" si="57"/>
        <v>📂 Abrir Carpeta</v>
      </c>
      <c r="G280" s="36" t="s">
        <v>102</v>
      </c>
      <c r="H280" s="24" t="s">
        <v>1940</v>
      </c>
      <c r="I280" s="24" t="s">
        <v>1944</v>
      </c>
      <c r="J280" s="24" t="b">
        <v>0</v>
      </c>
      <c r="K280" s="105"/>
      <c r="L280" s="24" t="s">
        <v>1946</v>
      </c>
      <c r="M280" s="36" t="s">
        <v>1186</v>
      </c>
      <c r="N280" s="24"/>
      <c r="O280" s="24" t="s">
        <v>1947</v>
      </c>
      <c r="P280" s="36" t="s">
        <v>311</v>
      </c>
      <c r="Q280" s="133" t="s">
        <v>1948</v>
      </c>
    </row>
    <row r="281">
      <c r="A281" s="107">
        <v>46198.0</v>
      </c>
      <c r="B281" s="24" t="s">
        <v>1937</v>
      </c>
      <c r="C281" s="24" t="s">
        <v>526</v>
      </c>
      <c r="D281" s="24" t="s">
        <v>527</v>
      </c>
      <c r="E281" s="24" t="s">
        <v>1974</v>
      </c>
      <c r="F281" s="143" t="str">
        <f t="shared" si="57"/>
        <v>📂 Abrir Carpeta</v>
      </c>
      <c r="G281" s="36" t="s">
        <v>102</v>
      </c>
      <c r="H281" s="24" t="s">
        <v>1940</v>
      </c>
      <c r="I281" s="24" t="s">
        <v>1944</v>
      </c>
      <c r="J281" s="24" t="b">
        <v>0</v>
      </c>
      <c r="K281" s="105"/>
      <c r="L281" s="24" t="s">
        <v>1946</v>
      </c>
      <c r="M281" s="36" t="s">
        <v>1186</v>
      </c>
      <c r="N281" s="24"/>
      <c r="O281" s="24" t="s">
        <v>1947</v>
      </c>
      <c r="P281" s="36" t="s">
        <v>311</v>
      </c>
      <c r="Q281" s="133" t="s">
        <v>1948</v>
      </c>
    </row>
    <row r="282">
      <c r="A282" s="107">
        <v>46198.0</v>
      </c>
      <c r="B282" s="24" t="s">
        <v>1937</v>
      </c>
      <c r="C282" s="24" t="s">
        <v>1157</v>
      </c>
      <c r="D282" s="24" t="s">
        <v>1158</v>
      </c>
      <c r="E282" s="24" t="s">
        <v>1978</v>
      </c>
      <c r="F282" s="143" t="str">
        <f t="shared" si="57"/>
        <v>📂 Abrir Carpeta</v>
      </c>
      <c r="G282" s="36" t="s">
        <v>102</v>
      </c>
      <c r="H282" s="24" t="s">
        <v>1940</v>
      </c>
      <c r="I282" s="24" t="s">
        <v>1944</v>
      </c>
      <c r="J282" s="24" t="b">
        <v>0</v>
      </c>
      <c r="K282" s="105"/>
      <c r="L282" s="24" t="s">
        <v>1946</v>
      </c>
      <c r="M282" s="36" t="s">
        <v>1186</v>
      </c>
      <c r="N282" s="24"/>
      <c r="O282" s="24" t="s">
        <v>1947</v>
      </c>
      <c r="P282" s="36" t="s">
        <v>311</v>
      </c>
      <c r="Q282" s="133" t="s">
        <v>1948</v>
      </c>
    </row>
    <row r="283">
      <c r="A283" s="107">
        <v>46198.0</v>
      </c>
      <c r="B283" s="24" t="s">
        <v>1980</v>
      </c>
      <c r="C283" s="24" t="s">
        <v>1981</v>
      </c>
      <c r="D283" s="24" t="s">
        <v>1982</v>
      </c>
      <c r="E283" s="24" t="s">
        <v>1984</v>
      </c>
      <c r="F283" s="143" t="str">
        <f>HYPERLINK("https://drive.google.com/drive/folders/1m-kt2uoG29GuvO9u_UDXPqLGittOInBu", "📂 Abrir Carpeta")</f>
        <v>📂 Abrir Carpeta</v>
      </c>
      <c r="G283" s="36" t="s">
        <v>102</v>
      </c>
      <c r="H283" s="24" t="s">
        <v>1985</v>
      </c>
      <c r="I283" s="24" t="s">
        <v>1986</v>
      </c>
      <c r="J283" s="24" t="b">
        <v>0</v>
      </c>
      <c r="K283" s="105"/>
      <c r="L283" s="96"/>
      <c r="M283" s="36" t="s">
        <v>1186</v>
      </c>
      <c r="N283" s="24" t="s">
        <v>1988</v>
      </c>
      <c r="O283" s="24" t="s">
        <v>1989</v>
      </c>
      <c r="P283" s="36" t="s">
        <v>311</v>
      </c>
      <c r="Q283" s="133" t="s">
        <v>1910</v>
      </c>
    </row>
    <row r="284">
      <c r="A284" s="107">
        <v>46198.0</v>
      </c>
      <c r="B284" s="24" t="s">
        <v>1991</v>
      </c>
      <c r="C284" s="24" t="s">
        <v>1932</v>
      </c>
      <c r="D284" s="24" t="s">
        <v>1993</v>
      </c>
      <c r="E284" s="24" t="s">
        <v>1996</v>
      </c>
      <c r="F284" s="143" t="str">
        <f>HYPERLINK("https://drive.google.com/drive/folders/1ZjP1CnXOUE3NwPQQeI6hFzPNsfJqgHi0", "📂 Abrir Carpeta")</f>
        <v>📂 Abrir Carpeta</v>
      </c>
      <c r="G284" s="36" t="s">
        <v>102</v>
      </c>
      <c r="H284" s="24" t="s">
        <v>1999</v>
      </c>
      <c r="I284" s="24" t="s">
        <v>2000</v>
      </c>
      <c r="J284" s="24" t="b">
        <v>0</v>
      </c>
      <c r="K284" s="105"/>
      <c r="L284" s="96"/>
      <c r="M284" s="36" t="s">
        <v>1186</v>
      </c>
      <c r="N284" s="24" t="s">
        <v>2002</v>
      </c>
      <c r="O284" s="24" t="s">
        <v>2004</v>
      </c>
      <c r="P284" s="36" t="s">
        <v>311</v>
      </c>
      <c r="Q284" s="133" t="s">
        <v>1853</v>
      </c>
    </row>
    <row r="285">
      <c r="A285" s="107">
        <v>46198.0</v>
      </c>
      <c r="B285" s="24" t="s">
        <v>2005</v>
      </c>
      <c r="C285" s="24" t="s">
        <v>1645</v>
      </c>
      <c r="D285" s="24" t="s">
        <v>2006</v>
      </c>
      <c r="E285" s="24" t="s">
        <v>2007</v>
      </c>
      <c r="F285" s="143" t="str">
        <f t="shared" ref="F285:F288" si="58">HYPERLINK("https://drive.google.com/drive/folders/1amImDTQhgYChWv6AUgmb1AWCxDJwg_zI", "📂 Abrir Carpeta")</f>
        <v>📂 Abrir Carpeta</v>
      </c>
      <c r="G285" s="36" t="s">
        <v>102</v>
      </c>
      <c r="H285" s="24" t="s">
        <v>2008</v>
      </c>
      <c r="I285" s="24" t="s">
        <v>2010</v>
      </c>
      <c r="J285" s="24" t="b">
        <v>0</v>
      </c>
      <c r="K285" s="105"/>
      <c r="L285" s="24" t="s">
        <v>2011</v>
      </c>
      <c r="M285" s="36" t="s">
        <v>1186</v>
      </c>
      <c r="N285" s="24"/>
      <c r="O285" s="24" t="s">
        <v>2012</v>
      </c>
      <c r="P285" s="36" t="s">
        <v>311</v>
      </c>
      <c r="Q285" s="133" t="s">
        <v>1948</v>
      </c>
    </row>
    <row r="286">
      <c r="A286" s="107">
        <v>46198.0</v>
      </c>
      <c r="B286" s="24" t="s">
        <v>2005</v>
      </c>
      <c r="C286" s="24" t="s">
        <v>1645</v>
      </c>
      <c r="D286" s="24" t="s">
        <v>2013</v>
      </c>
      <c r="E286" s="24" t="s">
        <v>2014</v>
      </c>
      <c r="F286" s="143" t="str">
        <f t="shared" si="58"/>
        <v>📂 Abrir Carpeta</v>
      </c>
      <c r="G286" s="36" t="s">
        <v>102</v>
      </c>
      <c r="H286" s="24" t="s">
        <v>2008</v>
      </c>
      <c r="I286" s="24" t="s">
        <v>2010</v>
      </c>
      <c r="J286" s="24" t="b">
        <v>0</v>
      </c>
      <c r="K286" s="105"/>
      <c r="L286" s="24" t="s">
        <v>2011</v>
      </c>
      <c r="M286" s="36" t="s">
        <v>1186</v>
      </c>
      <c r="N286" s="24"/>
      <c r="O286" s="24" t="s">
        <v>2012</v>
      </c>
      <c r="P286" s="36" t="s">
        <v>311</v>
      </c>
      <c r="Q286" s="133" t="s">
        <v>1948</v>
      </c>
    </row>
    <row r="287">
      <c r="A287" s="107">
        <v>46198.0</v>
      </c>
      <c r="B287" s="24" t="s">
        <v>2005</v>
      </c>
      <c r="C287" s="24" t="s">
        <v>1645</v>
      </c>
      <c r="D287" s="24" t="s">
        <v>2015</v>
      </c>
      <c r="E287" s="24" t="s">
        <v>2016</v>
      </c>
      <c r="F287" s="143" t="str">
        <f t="shared" si="58"/>
        <v>📂 Abrir Carpeta</v>
      </c>
      <c r="G287" s="36" t="s">
        <v>102</v>
      </c>
      <c r="H287" s="24" t="s">
        <v>2008</v>
      </c>
      <c r="I287" s="24" t="s">
        <v>2010</v>
      </c>
      <c r="J287" s="24" t="b">
        <v>0</v>
      </c>
      <c r="K287" s="105"/>
      <c r="L287" s="24" t="s">
        <v>2011</v>
      </c>
      <c r="M287" s="36" t="s">
        <v>1186</v>
      </c>
      <c r="N287" s="24"/>
      <c r="O287" s="24" t="s">
        <v>2012</v>
      </c>
      <c r="P287" s="36" t="s">
        <v>311</v>
      </c>
      <c r="Q287" s="133" t="s">
        <v>1948</v>
      </c>
    </row>
    <row r="288">
      <c r="A288" s="107">
        <v>46198.0</v>
      </c>
      <c r="B288" s="24" t="s">
        <v>2005</v>
      </c>
      <c r="C288" s="24" t="s">
        <v>1992</v>
      </c>
      <c r="D288" s="24" t="s">
        <v>1994</v>
      </c>
      <c r="E288" s="24" t="s">
        <v>2018</v>
      </c>
      <c r="F288" s="143" t="str">
        <f t="shared" si="58"/>
        <v>📂 Abrir Carpeta</v>
      </c>
      <c r="G288" s="36" t="s">
        <v>102</v>
      </c>
      <c r="H288" s="24" t="s">
        <v>2008</v>
      </c>
      <c r="I288" s="24" t="s">
        <v>2010</v>
      </c>
      <c r="J288" s="24" t="b">
        <v>0</v>
      </c>
      <c r="K288" s="105"/>
      <c r="L288" s="24" t="s">
        <v>2011</v>
      </c>
      <c r="M288" s="36" t="s">
        <v>1186</v>
      </c>
      <c r="N288" s="24"/>
      <c r="O288" s="24" t="s">
        <v>2012</v>
      </c>
      <c r="P288" s="36" t="s">
        <v>311</v>
      </c>
      <c r="Q288" s="133" t="s">
        <v>1948</v>
      </c>
    </row>
    <row r="289">
      <c r="A289" s="198">
        <v>46198.0</v>
      </c>
      <c r="B289" s="23" t="s">
        <v>2019</v>
      </c>
      <c r="C289" s="23" t="s">
        <v>2020</v>
      </c>
      <c r="D289" s="23" t="s">
        <v>2021</v>
      </c>
      <c r="E289" s="23" t="s">
        <v>2022</v>
      </c>
      <c r="F289" s="199" t="str">
        <f t="shared" ref="F289:F290" si="59">HYPERLINK("https://drive.google.com/drive/folders/1qE_YftiB1qdAy4LLUq-3M-y7ngZTcWoj", "📂 Abrir Carpeta")</f>
        <v>📂 Abrir Carpeta</v>
      </c>
      <c r="G289" s="36" t="s">
        <v>102</v>
      </c>
      <c r="H289" s="23" t="s">
        <v>2023</v>
      </c>
      <c r="I289" s="23" t="s">
        <v>2024</v>
      </c>
      <c r="J289" s="36" t="b">
        <v>0</v>
      </c>
      <c r="K289" s="200"/>
      <c r="L289" s="201" t="s">
        <v>2025</v>
      </c>
      <c r="M289" s="202" t="s">
        <v>1186</v>
      </c>
      <c r="N289" s="24"/>
      <c r="O289" s="201" t="s">
        <v>2026</v>
      </c>
      <c r="P289" s="202" t="s">
        <v>311</v>
      </c>
      <c r="Q289" s="203" t="s">
        <v>1948</v>
      </c>
    </row>
    <row r="290">
      <c r="A290" s="198">
        <v>46198.0</v>
      </c>
      <c r="B290" s="23" t="s">
        <v>2019</v>
      </c>
      <c r="C290" s="23" t="s">
        <v>2020</v>
      </c>
      <c r="D290" s="23" t="s">
        <v>2021</v>
      </c>
      <c r="E290" s="23" t="s">
        <v>2022</v>
      </c>
      <c r="F290" s="199" t="str">
        <f t="shared" si="59"/>
        <v>📂 Abrir Carpeta</v>
      </c>
      <c r="G290" s="36" t="s">
        <v>102</v>
      </c>
      <c r="H290" s="23" t="s">
        <v>2023</v>
      </c>
      <c r="I290" s="23" t="s">
        <v>2024</v>
      </c>
      <c r="J290" s="36" t="b">
        <v>0</v>
      </c>
      <c r="K290" s="200"/>
      <c r="L290" s="201" t="s">
        <v>2025</v>
      </c>
      <c r="M290" s="202" t="s">
        <v>1186</v>
      </c>
      <c r="N290" s="24"/>
      <c r="O290" s="201" t="s">
        <v>2026</v>
      </c>
      <c r="P290" s="202" t="s">
        <v>311</v>
      </c>
      <c r="Q290" s="203" t="s">
        <v>1948</v>
      </c>
    </row>
    <row r="291">
      <c r="A291" s="107">
        <v>46198.0</v>
      </c>
      <c r="B291" s="24" t="s">
        <v>2029</v>
      </c>
      <c r="C291" s="24" t="s">
        <v>1018</v>
      </c>
      <c r="D291" s="24" t="s">
        <v>1019</v>
      </c>
      <c r="E291" s="24" t="s">
        <v>2030</v>
      </c>
      <c r="F291" s="143" t="str">
        <f>HYPERLINK("https://drive.google.com/drive/folders/1Q9n-O0Yqcc7Sh7Y6xwQ7TKVvxpZTySK3", "📂 Abrir Carpeta")</f>
        <v>📂 Abrir Carpeta</v>
      </c>
      <c r="G291" s="36" t="s">
        <v>102</v>
      </c>
      <c r="H291" s="24" t="s">
        <v>2031</v>
      </c>
      <c r="I291" s="24" t="s">
        <v>2032</v>
      </c>
      <c r="J291" s="24" t="b">
        <v>0</v>
      </c>
      <c r="K291" s="105"/>
      <c r="L291" s="24" t="s">
        <v>2033</v>
      </c>
      <c r="M291" s="36" t="s">
        <v>1186</v>
      </c>
      <c r="N291" s="24"/>
      <c r="O291" s="24" t="s">
        <v>2034</v>
      </c>
      <c r="P291" s="36" t="s">
        <v>311</v>
      </c>
      <c r="Q291" s="133" t="s">
        <v>1948</v>
      </c>
    </row>
    <row r="292">
      <c r="A292" s="107">
        <v>46205.0</v>
      </c>
      <c r="B292" s="24" t="s">
        <v>2038</v>
      </c>
      <c r="C292" s="24" t="s">
        <v>1157</v>
      </c>
      <c r="D292" s="24" t="s">
        <v>1158</v>
      </c>
      <c r="E292" s="24" t="s">
        <v>2039</v>
      </c>
      <c r="F292" s="143" t="str">
        <f>HYPERLINK("https://drive.google.com/drive/folders/1TgRXzSFmxjaQ8hQnMz-SuZmFjSrFKHiK", "📂 Abrir Carpeta")</f>
        <v>📂 Abrir Carpeta</v>
      </c>
      <c r="G292" s="36" t="s">
        <v>102</v>
      </c>
      <c r="H292" s="24" t="s">
        <v>2041</v>
      </c>
      <c r="I292" s="24" t="s">
        <v>2042</v>
      </c>
      <c r="J292" s="24" t="b">
        <v>0</v>
      </c>
      <c r="K292" s="105"/>
      <c r="L292" s="24" t="s">
        <v>2043</v>
      </c>
      <c r="M292" s="36" t="s">
        <v>1186</v>
      </c>
      <c r="N292" s="24" t="s">
        <v>2044</v>
      </c>
      <c r="O292" s="24" t="s">
        <v>2045</v>
      </c>
      <c r="P292" s="36" t="s">
        <v>311</v>
      </c>
      <c r="Q292" s="133" t="s">
        <v>2046</v>
      </c>
    </row>
    <row r="293">
      <c r="A293" s="107">
        <v>46205.0</v>
      </c>
      <c r="B293" s="24" t="s">
        <v>2047</v>
      </c>
      <c r="C293" s="24" t="s">
        <v>2048</v>
      </c>
      <c r="D293" s="24" t="s">
        <v>2049</v>
      </c>
      <c r="E293" s="24" t="s">
        <v>2050</v>
      </c>
      <c r="F293" s="143" t="str">
        <f t="shared" ref="F293:F294" si="60">HYPERLINK("https://drive.google.com/drive/folders/1rxQhMZRCOJEzRq6xHxrbrxVz2OixRQNG", "📂 Abrir Carpeta")</f>
        <v>📂 Abrir Carpeta</v>
      </c>
      <c r="G293" s="36" t="s">
        <v>102</v>
      </c>
      <c r="H293" s="24" t="s">
        <v>2054</v>
      </c>
      <c r="I293" s="24" t="s">
        <v>2055</v>
      </c>
      <c r="J293" s="24" t="b">
        <v>0</v>
      </c>
      <c r="K293" s="105"/>
      <c r="L293" s="24" t="s">
        <v>2056</v>
      </c>
      <c r="M293" s="36" t="s">
        <v>1186</v>
      </c>
      <c r="N293" s="24" t="s">
        <v>2057</v>
      </c>
      <c r="O293" s="24" t="s">
        <v>2058</v>
      </c>
      <c r="P293" s="36" t="s">
        <v>311</v>
      </c>
      <c r="Q293" s="133" t="s">
        <v>2059</v>
      </c>
    </row>
    <row r="294">
      <c r="A294" s="107">
        <v>46205.0</v>
      </c>
      <c r="B294" s="24" t="s">
        <v>2047</v>
      </c>
      <c r="C294" s="24" t="s">
        <v>120</v>
      </c>
      <c r="D294" s="24" t="s">
        <v>2060</v>
      </c>
      <c r="E294" s="24" t="s">
        <v>2061</v>
      </c>
      <c r="F294" s="143" t="str">
        <f t="shared" si="60"/>
        <v>📂 Abrir Carpeta</v>
      </c>
      <c r="G294" s="36" t="s">
        <v>102</v>
      </c>
      <c r="H294" s="24" t="s">
        <v>2054</v>
      </c>
      <c r="I294" s="24" t="s">
        <v>2055</v>
      </c>
      <c r="J294" s="24" t="b">
        <v>0</v>
      </c>
      <c r="K294" s="105"/>
      <c r="L294" s="24" t="s">
        <v>2056</v>
      </c>
      <c r="M294" s="36" t="s">
        <v>1186</v>
      </c>
      <c r="N294" s="24" t="s">
        <v>2057</v>
      </c>
      <c r="O294" s="24" t="s">
        <v>2058</v>
      </c>
      <c r="P294" s="36" t="s">
        <v>311</v>
      </c>
      <c r="Q294" s="133" t="s">
        <v>2059</v>
      </c>
    </row>
    <row r="295">
      <c r="A295" s="107">
        <v>46205.0</v>
      </c>
      <c r="B295" s="24" t="s">
        <v>2063</v>
      </c>
      <c r="C295" s="24" t="s">
        <v>346</v>
      </c>
      <c r="D295" s="24" t="s">
        <v>2066</v>
      </c>
      <c r="E295" s="24" t="s">
        <v>2067</v>
      </c>
      <c r="F295" s="143" t="str">
        <f t="shared" ref="F295:F302" si="61">HYPERLINK("https://drive.google.com/drive/folders/1MEYgcYkKK2i9YfY95eklnrQiF1vypvxM", "📂 Abrir Carpeta")</f>
        <v>📂 Abrir Carpeta</v>
      </c>
      <c r="G295" s="36" t="s">
        <v>102</v>
      </c>
      <c r="H295" s="24" t="s">
        <v>2068</v>
      </c>
      <c r="I295" s="24" t="s">
        <v>2069</v>
      </c>
      <c r="J295" s="24" t="b">
        <v>0</v>
      </c>
      <c r="K295" s="105"/>
      <c r="L295" s="24" t="s">
        <v>2070</v>
      </c>
      <c r="M295" s="36" t="s">
        <v>1186</v>
      </c>
      <c r="N295" s="96"/>
      <c r="O295" s="24" t="s">
        <v>2071</v>
      </c>
      <c r="P295" s="36" t="s">
        <v>311</v>
      </c>
      <c r="Q295" s="133" t="s">
        <v>1948</v>
      </c>
    </row>
    <row r="296">
      <c r="A296" s="107">
        <v>46205.0</v>
      </c>
      <c r="B296" s="24" t="s">
        <v>2063</v>
      </c>
      <c r="C296" s="24" t="s">
        <v>346</v>
      </c>
      <c r="D296" s="24" t="s">
        <v>2066</v>
      </c>
      <c r="E296" s="24" t="s">
        <v>2067</v>
      </c>
      <c r="F296" s="143" t="str">
        <f t="shared" si="61"/>
        <v>📂 Abrir Carpeta</v>
      </c>
      <c r="G296" s="36" t="s">
        <v>102</v>
      </c>
      <c r="H296" s="24" t="s">
        <v>2068</v>
      </c>
      <c r="I296" s="24" t="s">
        <v>2069</v>
      </c>
      <c r="J296" s="24" t="b">
        <v>0</v>
      </c>
      <c r="K296" s="105"/>
      <c r="L296" s="24" t="s">
        <v>2070</v>
      </c>
      <c r="M296" s="36" t="s">
        <v>1186</v>
      </c>
      <c r="N296" s="96"/>
      <c r="O296" s="24" t="s">
        <v>2071</v>
      </c>
      <c r="P296" s="36" t="s">
        <v>311</v>
      </c>
      <c r="Q296" s="133" t="s">
        <v>1948</v>
      </c>
    </row>
    <row r="297">
      <c r="A297" s="107">
        <v>46205.0</v>
      </c>
      <c r="B297" s="24" t="s">
        <v>2063</v>
      </c>
      <c r="C297" s="24" t="s">
        <v>346</v>
      </c>
      <c r="D297" s="24" t="s">
        <v>871</v>
      </c>
      <c r="E297" s="24" t="s">
        <v>872</v>
      </c>
      <c r="F297" s="143" t="str">
        <f t="shared" si="61"/>
        <v>📂 Abrir Carpeta</v>
      </c>
      <c r="G297" s="36" t="s">
        <v>102</v>
      </c>
      <c r="H297" s="24" t="s">
        <v>2068</v>
      </c>
      <c r="I297" s="24" t="s">
        <v>2069</v>
      </c>
      <c r="J297" s="24" t="b">
        <v>0</v>
      </c>
      <c r="K297" s="105"/>
      <c r="L297" s="24" t="s">
        <v>2070</v>
      </c>
      <c r="M297" s="36" t="s">
        <v>1186</v>
      </c>
      <c r="N297" s="96"/>
      <c r="O297" s="24" t="s">
        <v>2071</v>
      </c>
      <c r="P297" s="36" t="s">
        <v>311</v>
      </c>
      <c r="Q297" s="133" t="s">
        <v>1948</v>
      </c>
    </row>
    <row r="298">
      <c r="A298" s="107">
        <v>46205.0</v>
      </c>
      <c r="B298" s="24" t="s">
        <v>2063</v>
      </c>
      <c r="C298" s="24" t="s">
        <v>346</v>
      </c>
      <c r="D298" s="24" t="s">
        <v>871</v>
      </c>
      <c r="E298" s="24" t="s">
        <v>872</v>
      </c>
      <c r="F298" s="143" t="str">
        <f t="shared" si="61"/>
        <v>📂 Abrir Carpeta</v>
      </c>
      <c r="G298" s="36" t="s">
        <v>102</v>
      </c>
      <c r="H298" s="24" t="s">
        <v>2068</v>
      </c>
      <c r="I298" s="24" t="s">
        <v>2069</v>
      </c>
      <c r="J298" s="24" t="b">
        <v>0</v>
      </c>
      <c r="K298" s="105"/>
      <c r="L298" s="24" t="s">
        <v>2070</v>
      </c>
      <c r="M298" s="36" t="s">
        <v>1186</v>
      </c>
      <c r="N298" s="96"/>
      <c r="O298" s="24" t="s">
        <v>2071</v>
      </c>
      <c r="P298" s="36" t="s">
        <v>311</v>
      </c>
      <c r="Q298" s="133" t="s">
        <v>1948</v>
      </c>
    </row>
    <row r="299">
      <c r="A299" s="107">
        <v>46205.0</v>
      </c>
      <c r="B299" s="24" t="s">
        <v>2063</v>
      </c>
      <c r="C299" s="24" t="s">
        <v>346</v>
      </c>
      <c r="D299" s="24" t="s">
        <v>347</v>
      </c>
      <c r="E299" s="24" t="s">
        <v>348</v>
      </c>
      <c r="F299" s="143" t="str">
        <f t="shared" si="61"/>
        <v>📂 Abrir Carpeta</v>
      </c>
      <c r="G299" s="36" t="s">
        <v>102</v>
      </c>
      <c r="H299" s="24" t="s">
        <v>2068</v>
      </c>
      <c r="I299" s="24" t="s">
        <v>2069</v>
      </c>
      <c r="J299" s="24" t="b">
        <v>0</v>
      </c>
      <c r="K299" s="105"/>
      <c r="L299" s="24" t="s">
        <v>2070</v>
      </c>
      <c r="M299" s="36" t="s">
        <v>1186</v>
      </c>
      <c r="N299" s="96"/>
      <c r="O299" s="24" t="s">
        <v>2071</v>
      </c>
      <c r="P299" s="36" t="s">
        <v>311</v>
      </c>
      <c r="Q299" s="133" t="s">
        <v>1948</v>
      </c>
    </row>
    <row r="300">
      <c r="A300" s="107">
        <v>46205.0</v>
      </c>
      <c r="B300" s="24" t="s">
        <v>2063</v>
      </c>
      <c r="C300" s="24" t="s">
        <v>1234</v>
      </c>
      <c r="D300" s="24" t="s">
        <v>1623</v>
      </c>
      <c r="E300" s="24" t="s">
        <v>1624</v>
      </c>
      <c r="F300" s="143" t="str">
        <f t="shared" si="61"/>
        <v>📂 Abrir Carpeta</v>
      </c>
      <c r="G300" s="36" t="s">
        <v>102</v>
      </c>
      <c r="H300" s="24" t="s">
        <v>2068</v>
      </c>
      <c r="I300" s="24" t="s">
        <v>2069</v>
      </c>
      <c r="J300" s="24" t="b">
        <v>0</v>
      </c>
      <c r="K300" s="105"/>
      <c r="L300" s="24" t="s">
        <v>2070</v>
      </c>
      <c r="M300" s="36" t="s">
        <v>1186</v>
      </c>
      <c r="N300" s="96"/>
      <c r="O300" s="24" t="s">
        <v>2071</v>
      </c>
      <c r="P300" s="36" t="s">
        <v>311</v>
      </c>
      <c r="Q300" s="133" t="s">
        <v>1948</v>
      </c>
    </row>
    <row r="301">
      <c r="A301" s="107">
        <v>46205.0</v>
      </c>
      <c r="B301" s="24" t="s">
        <v>2063</v>
      </c>
      <c r="C301" s="24" t="s">
        <v>1234</v>
      </c>
      <c r="D301" s="24" t="s">
        <v>1242</v>
      </c>
      <c r="E301" s="24" t="s">
        <v>1624</v>
      </c>
      <c r="F301" s="143" t="str">
        <f t="shared" si="61"/>
        <v>📂 Abrir Carpeta</v>
      </c>
      <c r="G301" s="36" t="s">
        <v>102</v>
      </c>
      <c r="H301" s="24" t="s">
        <v>2068</v>
      </c>
      <c r="I301" s="24" t="s">
        <v>2069</v>
      </c>
      <c r="J301" s="24" t="b">
        <v>0</v>
      </c>
      <c r="K301" s="105"/>
      <c r="L301" s="24" t="s">
        <v>2070</v>
      </c>
      <c r="M301" s="36" t="s">
        <v>1186</v>
      </c>
      <c r="N301" s="96"/>
      <c r="O301" s="24" t="s">
        <v>2071</v>
      </c>
      <c r="P301" s="36" t="s">
        <v>311</v>
      </c>
      <c r="Q301" s="133" t="s">
        <v>1948</v>
      </c>
    </row>
    <row r="302">
      <c r="A302" s="107">
        <v>46205.0</v>
      </c>
      <c r="B302" s="24" t="s">
        <v>2063</v>
      </c>
      <c r="C302" s="24" t="s">
        <v>1234</v>
      </c>
      <c r="D302" s="24" t="s">
        <v>1235</v>
      </c>
      <c r="E302" s="24" t="s">
        <v>1624</v>
      </c>
      <c r="F302" s="143" t="str">
        <f t="shared" si="61"/>
        <v>📂 Abrir Carpeta</v>
      </c>
      <c r="G302" s="36" t="s">
        <v>102</v>
      </c>
      <c r="H302" s="24" t="s">
        <v>2068</v>
      </c>
      <c r="I302" s="24" t="s">
        <v>2069</v>
      </c>
      <c r="J302" s="24" t="b">
        <v>0</v>
      </c>
      <c r="K302" s="105"/>
      <c r="L302" s="24" t="s">
        <v>2070</v>
      </c>
      <c r="M302" s="36" t="s">
        <v>1186</v>
      </c>
      <c r="N302" s="96"/>
      <c r="O302" s="24" t="s">
        <v>2071</v>
      </c>
      <c r="P302" s="36" t="s">
        <v>311</v>
      </c>
      <c r="Q302" s="133" t="s">
        <v>1948</v>
      </c>
    </row>
    <row r="303">
      <c r="A303" s="107">
        <v>46209.0</v>
      </c>
      <c r="B303" s="24" t="s">
        <v>2097</v>
      </c>
      <c r="C303" s="24" t="s">
        <v>1231</v>
      </c>
      <c r="D303" s="24" t="s">
        <v>1232</v>
      </c>
      <c r="E303" s="24" t="s">
        <v>1352</v>
      </c>
      <c r="F303" s="143" t="str">
        <f t="shared" ref="F303:F305" si="62">HYPERLINK("https://drive.google.com/drive/folders/1CYy9IXvNZIYFFT_2UWhauHKV68Kre1xb", "📂 Abrir Carpeta")</f>
        <v>📂 Abrir Carpeta</v>
      </c>
      <c r="G303" s="36" t="s">
        <v>102</v>
      </c>
      <c r="H303" s="24" t="s">
        <v>2101</v>
      </c>
      <c r="I303" s="24" t="s">
        <v>2102</v>
      </c>
      <c r="J303" s="24" t="b">
        <v>0</v>
      </c>
      <c r="K303" s="105"/>
      <c r="L303" s="24" t="s">
        <v>2103</v>
      </c>
      <c r="M303" s="36" t="s">
        <v>1186</v>
      </c>
      <c r="N303" s="24" t="s">
        <v>2104</v>
      </c>
      <c r="O303" s="24" t="s">
        <v>2105</v>
      </c>
      <c r="P303" s="36" t="s">
        <v>311</v>
      </c>
      <c r="Q303" s="133" t="s">
        <v>2106</v>
      </c>
    </row>
    <row r="304">
      <c r="A304" s="107">
        <v>46209.0</v>
      </c>
      <c r="B304" s="24" t="s">
        <v>2097</v>
      </c>
      <c r="C304" s="24" t="s">
        <v>511</v>
      </c>
      <c r="D304" s="24" t="s">
        <v>512</v>
      </c>
      <c r="E304" s="24" t="s">
        <v>2109</v>
      </c>
      <c r="F304" s="143" t="str">
        <f t="shared" si="62"/>
        <v>📂 Abrir Carpeta</v>
      </c>
      <c r="G304" s="36" t="s">
        <v>102</v>
      </c>
      <c r="H304" s="24" t="s">
        <v>2101</v>
      </c>
      <c r="I304" s="24" t="s">
        <v>2102</v>
      </c>
      <c r="J304" s="24" t="b">
        <v>0</v>
      </c>
      <c r="K304" s="105"/>
      <c r="L304" s="24" t="s">
        <v>2103</v>
      </c>
      <c r="M304" s="36" t="s">
        <v>1186</v>
      </c>
      <c r="O304" s="24" t="s">
        <v>2105</v>
      </c>
      <c r="P304" s="36" t="s">
        <v>311</v>
      </c>
      <c r="Q304" s="133" t="s">
        <v>2106</v>
      </c>
    </row>
    <row r="305">
      <c r="A305" s="107">
        <v>46209.0</v>
      </c>
      <c r="B305" s="24" t="s">
        <v>2097</v>
      </c>
      <c r="C305" s="24" t="s">
        <v>2115</v>
      </c>
      <c r="D305" s="24" t="s">
        <v>2116</v>
      </c>
      <c r="E305" s="24" t="s">
        <v>2117</v>
      </c>
      <c r="F305" s="143" t="str">
        <f t="shared" si="62"/>
        <v>📂 Abrir Carpeta</v>
      </c>
      <c r="G305" s="36" t="s">
        <v>102</v>
      </c>
      <c r="H305" s="24" t="s">
        <v>2101</v>
      </c>
      <c r="I305" s="24" t="s">
        <v>2102</v>
      </c>
      <c r="J305" s="24" t="b">
        <v>0</v>
      </c>
      <c r="K305" s="105"/>
      <c r="L305" s="24" t="s">
        <v>2103</v>
      </c>
      <c r="M305" s="36" t="s">
        <v>1186</v>
      </c>
      <c r="O305" s="24" t="s">
        <v>2105</v>
      </c>
      <c r="P305" s="36" t="s">
        <v>311</v>
      </c>
      <c r="Q305" s="133" t="s">
        <v>2106</v>
      </c>
    </row>
    <row r="306">
      <c r="A306" s="107">
        <v>46209.0</v>
      </c>
      <c r="B306" s="24" t="s">
        <v>2121</v>
      </c>
      <c r="C306" s="24" t="s">
        <v>2125</v>
      </c>
      <c r="D306" s="24" t="s">
        <v>2126</v>
      </c>
      <c r="E306" s="24" t="s">
        <v>2128</v>
      </c>
      <c r="F306" s="143" t="str">
        <f t="shared" ref="F306:F307" si="63">HYPERLINK("https://drive.google.com/drive/folders/1bSvp21MGlBSCPfNVGr5libv7MKNUC8EA", "📂 Abrir Carpeta")</f>
        <v>📂 Abrir Carpeta</v>
      </c>
      <c r="G306" s="36" t="s">
        <v>102</v>
      </c>
      <c r="H306" s="24" t="s">
        <v>2130</v>
      </c>
      <c r="I306" s="24" t="s">
        <v>2131</v>
      </c>
      <c r="J306" s="24" t="b">
        <v>0</v>
      </c>
      <c r="K306" s="105"/>
      <c r="L306" s="24" t="s">
        <v>2134</v>
      </c>
      <c r="M306" s="36" t="s">
        <v>1186</v>
      </c>
      <c r="N306" s="24" t="s">
        <v>2136</v>
      </c>
      <c r="O306" s="24" t="s">
        <v>2137</v>
      </c>
      <c r="P306" s="36" t="s">
        <v>311</v>
      </c>
      <c r="Q306" s="133" t="s">
        <v>2139</v>
      </c>
    </row>
    <row r="307">
      <c r="A307" s="107">
        <v>46209.0</v>
      </c>
      <c r="B307" s="24" t="s">
        <v>2121</v>
      </c>
      <c r="C307" s="24" t="s">
        <v>2125</v>
      </c>
      <c r="D307" s="24" t="s">
        <v>2126</v>
      </c>
      <c r="E307" s="24" t="s">
        <v>2128</v>
      </c>
      <c r="F307" s="143" t="str">
        <f t="shared" si="63"/>
        <v>📂 Abrir Carpeta</v>
      </c>
      <c r="G307" s="36" t="s">
        <v>102</v>
      </c>
      <c r="H307" s="24" t="s">
        <v>2130</v>
      </c>
      <c r="I307" s="24" t="s">
        <v>2131</v>
      </c>
      <c r="J307" s="24" t="b">
        <v>0</v>
      </c>
      <c r="K307" s="105"/>
      <c r="L307" s="24" t="s">
        <v>2134</v>
      </c>
      <c r="M307" s="36" t="s">
        <v>1186</v>
      </c>
      <c r="N307" s="24" t="s">
        <v>2136</v>
      </c>
      <c r="O307" s="24" t="s">
        <v>2137</v>
      </c>
      <c r="P307" s="36" t="s">
        <v>311</v>
      </c>
      <c r="Q307" s="133" t="s">
        <v>2139</v>
      </c>
    </row>
    <row r="308">
      <c r="A308" s="107">
        <v>46216.0</v>
      </c>
      <c r="B308" s="24" t="s">
        <v>2149</v>
      </c>
      <c r="C308" s="24" t="s">
        <v>1206</v>
      </c>
      <c r="D308" s="24" t="s">
        <v>1207</v>
      </c>
      <c r="E308" s="24" t="s">
        <v>1208</v>
      </c>
      <c r="F308" s="143" t="str">
        <f>HYPERLINK("https://drive.google.com/drive/folders/1B64pR6bkET7sO2rGm1DHY6pIRS_ce1rF", "📂 Abrir Carpeta")</f>
        <v>📂 Abrir Carpeta</v>
      </c>
      <c r="G308" s="36" t="s">
        <v>102</v>
      </c>
      <c r="H308" s="24" t="s">
        <v>2153</v>
      </c>
      <c r="I308" s="24" t="s">
        <v>2154</v>
      </c>
      <c r="J308" s="24" t="b">
        <v>0</v>
      </c>
      <c r="K308" s="105"/>
      <c r="L308" s="24" t="s">
        <v>2155</v>
      </c>
      <c r="M308" s="36" t="s">
        <v>1186</v>
      </c>
      <c r="N308" s="231" t="s">
        <v>2156</v>
      </c>
      <c r="O308" s="24" t="s">
        <v>2157</v>
      </c>
      <c r="P308" s="36" t="s">
        <v>311</v>
      </c>
      <c r="Q308" s="133" t="s">
        <v>2106</v>
      </c>
    </row>
    <row r="309">
      <c r="A309" s="107">
        <v>46223.0</v>
      </c>
      <c r="B309" s="24" t="s">
        <v>2158</v>
      </c>
      <c r="C309" s="24" t="s">
        <v>905</v>
      </c>
      <c r="D309" s="24" t="s">
        <v>906</v>
      </c>
      <c r="E309" s="24" t="s">
        <v>2160</v>
      </c>
      <c r="F309" s="143" t="str">
        <f>HYPERLINK("https://drive.google.com/drive/folders/1Pp9VUdO92a9LF2OCa0EheEZynRnTM0_X", "📂 Abrir Carpeta")</f>
        <v>📂 Abrir Carpeta</v>
      </c>
      <c r="G309" s="36" t="s">
        <v>102</v>
      </c>
      <c r="H309" s="24" t="s">
        <v>2166</v>
      </c>
      <c r="I309" s="24" t="s">
        <v>2167</v>
      </c>
      <c r="J309" s="24" t="b">
        <v>0</v>
      </c>
      <c r="K309" s="105"/>
      <c r="L309" s="238" t="s">
        <v>2168</v>
      </c>
      <c r="M309" s="36" t="s">
        <v>1186</v>
      </c>
      <c r="N309" s="24" t="s">
        <v>2169</v>
      </c>
      <c r="O309" s="24" t="s">
        <v>2170</v>
      </c>
      <c r="P309" s="36" t="s">
        <v>311</v>
      </c>
      <c r="Q309" s="133" t="s">
        <v>2171</v>
      </c>
    </row>
    <row r="310">
      <c r="A310" s="107">
        <v>46223.0</v>
      </c>
      <c r="B310" s="24" t="s">
        <v>2172</v>
      </c>
      <c r="C310" s="24" t="s">
        <v>314</v>
      </c>
      <c r="D310" s="24" t="s">
        <v>1310</v>
      </c>
      <c r="E310" s="24" t="s">
        <v>1299</v>
      </c>
      <c r="F310" s="143" t="str">
        <f t="shared" ref="F310:F312" si="64">HYPERLINK("https://drive.google.com/drive/folders/1FnADU24PvX7LrQhnGfBCOWKlYXMZC_mM", "📂 Abrir Carpeta")</f>
        <v>📂 Abrir Carpeta</v>
      </c>
      <c r="G310" s="36" t="s">
        <v>102</v>
      </c>
      <c r="H310" s="24" t="s">
        <v>2174</v>
      </c>
      <c r="I310" s="24" t="s">
        <v>2175</v>
      </c>
      <c r="J310" s="24" t="b">
        <v>0</v>
      </c>
      <c r="K310" s="105"/>
      <c r="L310" s="4" t="s">
        <v>2178</v>
      </c>
      <c r="M310" s="36" t="s">
        <v>1186</v>
      </c>
      <c r="N310" s="24" t="s">
        <v>2179</v>
      </c>
      <c r="O310" s="24" t="s">
        <v>2180</v>
      </c>
      <c r="P310" s="36" t="s">
        <v>311</v>
      </c>
      <c r="Q310" s="133" t="s">
        <v>2181</v>
      </c>
    </row>
    <row r="311">
      <c r="A311" s="107">
        <v>46223.0</v>
      </c>
      <c r="B311" s="24" t="s">
        <v>2172</v>
      </c>
      <c r="C311" s="24" t="s">
        <v>314</v>
      </c>
      <c r="D311" s="24" t="s">
        <v>1601</v>
      </c>
      <c r="E311" s="24" t="s">
        <v>1299</v>
      </c>
      <c r="F311" s="143" t="str">
        <f t="shared" si="64"/>
        <v>📂 Abrir Carpeta</v>
      </c>
      <c r="H311" s="24" t="s">
        <v>2174</v>
      </c>
      <c r="I311" s="24" t="s">
        <v>2175</v>
      </c>
      <c r="J311" s="24" t="b">
        <v>0</v>
      </c>
      <c r="K311" s="105"/>
      <c r="M311" s="36" t="s">
        <v>1186</v>
      </c>
      <c r="O311" s="24" t="s">
        <v>2180</v>
      </c>
      <c r="P311" s="36" t="s">
        <v>311</v>
      </c>
      <c r="Q311" s="133" t="s">
        <v>2181</v>
      </c>
    </row>
    <row r="312">
      <c r="A312" s="107">
        <v>46223.0</v>
      </c>
      <c r="B312" s="24" t="s">
        <v>2172</v>
      </c>
      <c r="C312" s="24" t="s">
        <v>314</v>
      </c>
      <c r="D312" s="24" t="s">
        <v>1606</v>
      </c>
      <c r="E312" s="24" t="s">
        <v>1299</v>
      </c>
      <c r="F312" s="143" t="str">
        <f t="shared" si="64"/>
        <v>📂 Abrir Carpeta</v>
      </c>
      <c r="H312" s="24" t="s">
        <v>2174</v>
      </c>
      <c r="I312" s="24" t="s">
        <v>2175</v>
      </c>
      <c r="J312" s="24" t="b">
        <v>0</v>
      </c>
      <c r="K312" s="105"/>
      <c r="M312" s="36" t="s">
        <v>1186</v>
      </c>
      <c r="O312" s="24" t="s">
        <v>2180</v>
      </c>
      <c r="P312" s="36" t="s">
        <v>311</v>
      </c>
      <c r="Q312" s="133" t="s">
        <v>2181</v>
      </c>
    </row>
    <row r="313">
      <c r="A313" s="107">
        <v>46225.0</v>
      </c>
      <c r="B313" s="24" t="s">
        <v>2190</v>
      </c>
      <c r="C313" s="24" t="s">
        <v>935</v>
      </c>
      <c r="D313" s="24" t="s">
        <v>936</v>
      </c>
      <c r="E313" s="24" t="s">
        <v>1671</v>
      </c>
      <c r="F313" s="143" t="str">
        <f t="shared" ref="F313:F314" si="65">HYPERLINK("https://drive.google.com/drive/folders/1HEKC6hXrvqh8J9KhnGivpHAoyiEXWuJl", "📂 Abrir Carpeta")</f>
        <v>📂 Abrir Carpeta</v>
      </c>
      <c r="G313" s="36" t="s">
        <v>102</v>
      </c>
      <c r="H313" s="24" t="s">
        <v>2197</v>
      </c>
      <c r="I313" s="24" t="s">
        <v>2198</v>
      </c>
      <c r="J313" s="24" t="b">
        <v>0</v>
      </c>
      <c r="K313" s="105"/>
      <c r="L313" s="24" t="s">
        <v>2200</v>
      </c>
      <c r="M313" s="36" t="s">
        <v>1186</v>
      </c>
      <c r="N313" s="24" t="s">
        <v>2201</v>
      </c>
      <c r="O313" s="24" t="s">
        <v>2202</v>
      </c>
      <c r="P313" s="36" t="s">
        <v>311</v>
      </c>
      <c r="Q313" s="133" t="s">
        <v>2046</v>
      </c>
    </row>
    <row r="314">
      <c r="A314" s="107">
        <v>46225.0</v>
      </c>
      <c r="B314" s="24" t="s">
        <v>2190</v>
      </c>
      <c r="C314" s="24" t="s">
        <v>1273</v>
      </c>
      <c r="D314" s="24" t="s">
        <v>1274</v>
      </c>
      <c r="E314" s="24" t="s">
        <v>2204</v>
      </c>
      <c r="F314" s="143" t="str">
        <f t="shared" si="65"/>
        <v>📂 Abrir Carpeta</v>
      </c>
      <c r="G314" s="36" t="s">
        <v>102</v>
      </c>
      <c r="H314" s="24" t="s">
        <v>2197</v>
      </c>
      <c r="I314" s="24" t="s">
        <v>2198</v>
      </c>
      <c r="J314" s="24" t="b">
        <v>0</v>
      </c>
      <c r="K314" s="105"/>
      <c r="M314" s="36" t="s">
        <v>1186</v>
      </c>
      <c r="O314" s="24" t="s">
        <v>2202</v>
      </c>
      <c r="P314" s="36" t="s">
        <v>311</v>
      </c>
      <c r="Q314" s="133" t="s">
        <v>2046</v>
      </c>
    </row>
    <row r="315">
      <c r="A315" s="107">
        <v>46225.0</v>
      </c>
      <c r="B315" s="24" t="s">
        <v>2208</v>
      </c>
      <c r="C315" s="24" t="s">
        <v>816</v>
      </c>
      <c r="D315" s="24" t="s">
        <v>1445</v>
      </c>
      <c r="E315" s="24" t="s">
        <v>1240</v>
      </c>
      <c r="F315" s="143" t="str">
        <f t="shared" ref="F315:F329" si="66">HYPERLINK("https://drive.google.com/drive/folders/1adGhcojVFkfA1CbQRoGRJMl_n1W31Ph6", "📂 Abrir Carpeta")</f>
        <v>📂 Abrir Carpeta</v>
      </c>
      <c r="G315" s="36" t="s">
        <v>102</v>
      </c>
      <c r="H315" s="24" t="s">
        <v>2210</v>
      </c>
      <c r="I315" s="24" t="s">
        <v>2212</v>
      </c>
      <c r="J315" s="24" t="b">
        <v>0</v>
      </c>
      <c r="K315" s="105"/>
      <c r="L315" s="24" t="s">
        <v>2215</v>
      </c>
      <c r="M315" s="36" t="s">
        <v>1186</v>
      </c>
      <c r="N315" s="24" t="s">
        <v>2216</v>
      </c>
      <c r="O315" s="24" t="s">
        <v>2217</v>
      </c>
      <c r="P315" s="36" t="s">
        <v>311</v>
      </c>
      <c r="Q315" s="133" t="s">
        <v>2171</v>
      </c>
    </row>
    <row r="316">
      <c r="A316" s="107">
        <v>46225.0</v>
      </c>
      <c r="B316" s="24" t="s">
        <v>2208</v>
      </c>
      <c r="C316" s="24" t="s">
        <v>816</v>
      </c>
      <c r="D316" s="24" t="s">
        <v>1445</v>
      </c>
      <c r="E316" s="24" t="s">
        <v>1240</v>
      </c>
      <c r="F316" s="143" t="str">
        <f t="shared" si="66"/>
        <v>📂 Abrir Carpeta</v>
      </c>
      <c r="G316" s="36" t="s">
        <v>102</v>
      </c>
      <c r="H316" s="24" t="s">
        <v>2210</v>
      </c>
      <c r="I316" s="24" t="s">
        <v>2212</v>
      </c>
      <c r="J316" s="24" t="b">
        <v>0</v>
      </c>
      <c r="K316" s="105"/>
      <c r="M316" s="36" t="s">
        <v>1186</v>
      </c>
      <c r="O316" s="24" t="s">
        <v>2217</v>
      </c>
      <c r="P316" s="36" t="s">
        <v>311</v>
      </c>
      <c r="Q316" s="133" t="s">
        <v>2171</v>
      </c>
    </row>
    <row r="317">
      <c r="A317" s="107">
        <v>46225.0</v>
      </c>
      <c r="B317" s="24" t="s">
        <v>2208</v>
      </c>
      <c r="C317" s="24" t="s">
        <v>816</v>
      </c>
      <c r="D317" s="24" t="s">
        <v>826</v>
      </c>
      <c r="E317" s="24" t="s">
        <v>827</v>
      </c>
      <c r="F317" s="143" t="str">
        <f t="shared" si="66"/>
        <v>📂 Abrir Carpeta</v>
      </c>
      <c r="G317" s="36" t="s">
        <v>102</v>
      </c>
      <c r="H317" s="24" t="s">
        <v>2210</v>
      </c>
      <c r="I317" s="24" t="s">
        <v>2212</v>
      </c>
      <c r="J317" s="24" t="b">
        <v>0</v>
      </c>
      <c r="K317" s="105"/>
      <c r="M317" s="36" t="s">
        <v>1186</v>
      </c>
      <c r="O317" s="24" t="s">
        <v>2217</v>
      </c>
      <c r="P317" s="36" t="s">
        <v>311</v>
      </c>
      <c r="Q317" s="133" t="s">
        <v>2171</v>
      </c>
    </row>
    <row r="318">
      <c r="A318" s="107">
        <v>46225.0</v>
      </c>
      <c r="B318" s="24" t="s">
        <v>2208</v>
      </c>
      <c r="C318" s="24" t="s">
        <v>816</v>
      </c>
      <c r="D318" s="24" t="s">
        <v>826</v>
      </c>
      <c r="E318" s="24" t="s">
        <v>827</v>
      </c>
      <c r="F318" s="143" t="str">
        <f t="shared" si="66"/>
        <v>📂 Abrir Carpeta</v>
      </c>
      <c r="G318" s="36" t="s">
        <v>102</v>
      </c>
      <c r="H318" s="24" t="s">
        <v>2210</v>
      </c>
      <c r="I318" s="24" t="s">
        <v>2212</v>
      </c>
      <c r="J318" s="24" t="b">
        <v>0</v>
      </c>
      <c r="K318" s="105"/>
      <c r="M318" s="36" t="s">
        <v>1186</v>
      </c>
      <c r="O318" s="24" t="s">
        <v>2217</v>
      </c>
      <c r="P318" s="36" t="s">
        <v>311</v>
      </c>
      <c r="Q318" s="133" t="s">
        <v>2171</v>
      </c>
    </row>
    <row r="319">
      <c r="A319" s="107">
        <v>46225.0</v>
      </c>
      <c r="B319" s="24" t="s">
        <v>2208</v>
      </c>
      <c r="C319" s="24" t="s">
        <v>1291</v>
      </c>
      <c r="D319" s="24" t="s">
        <v>1402</v>
      </c>
      <c r="E319" s="24" t="s">
        <v>1403</v>
      </c>
      <c r="F319" s="143" t="str">
        <f t="shared" si="66"/>
        <v>📂 Abrir Carpeta</v>
      </c>
      <c r="G319" s="36" t="s">
        <v>102</v>
      </c>
      <c r="H319" s="24" t="s">
        <v>2210</v>
      </c>
      <c r="I319" s="24" t="s">
        <v>2212</v>
      </c>
      <c r="J319" s="24" t="b">
        <v>0</v>
      </c>
      <c r="K319" s="105"/>
      <c r="M319" s="36" t="s">
        <v>1186</v>
      </c>
      <c r="O319" s="24" t="s">
        <v>2217</v>
      </c>
      <c r="P319" s="36" t="s">
        <v>311</v>
      </c>
      <c r="Q319" s="133" t="s">
        <v>2171</v>
      </c>
    </row>
    <row r="320">
      <c r="A320" s="107">
        <v>46225.0</v>
      </c>
      <c r="B320" s="24" t="s">
        <v>2208</v>
      </c>
      <c r="C320" s="24" t="s">
        <v>1291</v>
      </c>
      <c r="D320" s="24" t="s">
        <v>1407</v>
      </c>
      <c r="E320" s="24" t="s">
        <v>1403</v>
      </c>
      <c r="F320" s="143" t="str">
        <f t="shared" si="66"/>
        <v>📂 Abrir Carpeta</v>
      </c>
      <c r="G320" s="36" t="s">
        <v>102</v>
      </c>
      <c r="H320" s="24" t="s">
        <v>2210</v>
      </c>
      <c r="I320" s="24" t="s">
        <v>2212</v>
      </c>
      <c r="J320" s="24" t="b">
        <v>0</v>
      </c>
      <c r="K320" s="105"/>
      <c r="M320" s="36" t="s">
        <v>1186</v>
      </c>
      <c r="O320" s="24" t="s">
        <v>2217</v>
      </c>
      <c r="P320" s="36" t="s">
        <v>311</v>
      </c>
      <c r="Q320" s="133" t="s">
        <v>2171</v>
      </c>
    </row>
    <row r="321">
      <c r="A321" s="107">
        <v>46225.0</v>
      </c>
      <c r="B321" s="24" t="s">
        <v>2208</v>
      </c>
      <c r="C321" s="24" t="s">
        <v>1291</v>
      </c>
      <c r="D321" s="24" t="s">
        <v>1411</v>
      </c>
      <c r="E321" s="24" t="s">
        <v>1403</v>
      </c>
      <c r="F321" s="143" t="str">
        <f t="shared" si="66"/>
        <v>📂 Abrir Carpeta</v>
      </c>
      <c r="G321" s="36" t="s">
        <v>102</v>
      </c>
      <c r="H321" s="24" t="s">
        <v>2210</v>
      </c>
      <c r="I321" s="24" t="s">
        <v>2212</v>
      </c>
      <c r="J321" s="24" t="b">
        <v>0</v>
      </c>
      <c r="K321" s="105"/>
      <c r="M321" s="36" t="s">
        <v>1186</v>
      </c>
      <c r="O321" s="24" t="s">
        <v>2217</v>
      </c>
      <c r="P321" s="36" t="s">
        <v>311</v>
      </c>
      <c r="Q321" s="133" t="s">
        <v>2171</v>
      </c>
    </row>
    <row r="322">
      <c r="A322" s="107">
        <v>46225.0</v>
      </c>
      <c r="B322" s="24" t="s">
        <v>2208</v>
      </c>
      <c r="C322" s="24" t="s">
        <v>816</v>
      </c>
      <c r="D322" s="24" t="s">
        <v>1185</v>
      </c>
      <c r="E322" s="24" t="s">
        <v>827</v>
      </c>
      <c r="F322" s="143" t="str">
        <f t="shared" si="66"/>
        <v>📂 Abrir Carpeta</v>
      </c>
      <c r="G322" s="36" t="s">
        <v>102</v>
      </c>
      <c r="H322" s="24" t="s">
        <v>2210</v>
      </c>
      <c r="I322" s="24" t="s">
        <v>2212</v>
      </c>
      <c r="J322" s="24" t="b">
        <v>0</v>
      </c>
      <c r="K322" s="105"/>
      <c r="M322" s="36" t="s">
        <v>1186</v>
      </c>
      <c r="O322" s="24" t="s">
        <v>2217</v>
      </c>
      <c r="P322" s="36" t="s">
        <v>311</v>
      </c>
      <c r="Q322" s="133" t="s">
        <v>2171</v>
      </c>
    </row>
    <row r="323">
      <c r="A323" s="107">
        <v>46225.0</v>
      </c>
      <c r="B323" s="24" t="s">
        <v>2208</v>
      </c>
      <c r="C323" s="24" t="s">
        <v>816</v>
      </c>
      <c r="D323" s="24" t="s">
        <v>1239</v>
      </c>
      <c r="E323" s="24" t="s">
        <v>1240</v>
      </c>
      <c r="F323" s="143" t="str">
        <f t="shared" si="66"/>
        <v>📂 Abrir Carpeta</v>
      </c>
      <c r="G323" s="36" t="s">
        <v>102</v>
      </c>
      <c r="H323" s="24" t="s">
        <v>2210</v>
      </c>
      <c r="I323" s="24" t="s">
        <v>2212</v>
      </c>
      <c r="J323" s="24" t="b">
        <v>0</v>
      </c>
      <c r="K323" s="105"/>
      <c r="M323" s="36" t="s">
        <v>1186</v>
      </c>
      <c r="O323" s="24" t="s">
        <v>2217</v>
      </c>
      <c r="P323" s="36" t="s">
        <v>311</v>
      </c>
      <c r="Q323" s="133" t="s">
        <v>2171</v>
      </c>
    </row>
    <row r="324">
      <c r="A324" s="107">
        <v>46225.0</v>
      </c>
      <c r="B324" s="24" t="s">
        <v>2208</v>
      </c>
      <c r="C324" s="24" t="s">
        <v>816</v>
      </c>
      <c r="D324" s="24" t="s">
        <v>817</v>
      </c>
      <c r="E324" s="24" t="s">
        <v>1240</v>
      </c>
      <c r="F324" s="143" t="str">
        <f t="shared" si="66"/>
        <v>📂 Abrir Carpeta</v>
      </c>
      <c r="G324" s="36" t="s">
        <v>102</v>
      </c>
      <c r="H324" s="24" t="s">
        <v>2210</v>
      </c>
      <c r="I324" s="24" t="s">
        <v>2212</v>
      </c>
      <c r="J324" s="24" t="b">
        <v>0</v>
      </c>
      <c r="K324" s="105"/>
      <c r="M324" s="36" t="s">
        <v>1186</v>
      </c>
      <c r="O324" s="24" t="s">
        <v>2217</v>
      </c>
      <c r="P324" s="36" t="s">
        <v>311</v>
      </c>
      <c r="Q324" s="133" t="s">
        <v>2171</v>
      </c>
    </row>
    <row r="325">
      <c r="A325" s="107">
        <v>46225.0</v>
      </c>
      <c r="B325" s="24" t="s">
        <v>2208</v>
      </c>
      <c r="C325" s="24" t="s">
        <v>816</v>
      </c>
      <c r="D325" s="24" t="s">
        <v>817</v>
      </c>
      <c r="E325" s="24" t="s">
        <v>1240</v>
      </c>
      <c r="F325" s="143" t="str">
        <f t="shared" si="66"/>
        <v>📂 Abrir Carpeta</v>
      </c>
      <c r="G325" s="36" t="s">
        <v>102</v>
      </c>
      <c r="H325" s="24" t="s">
        <v>2210</v>
      </c>
      <c r="I325" s="24" t="s">
        <v>2212</v>
      </c>
      <c r="J325" s="24" t="b">
        <v>0</v>
      </c>
      <c r="K325" s="105"/>
      <c r="M325" s="36" t="s">
        <v>1186</v>
      </c>
      <c r="O325" s="24" t="s">
        <v>2217</v>
      </c>
      <c r="P325" s="36" t="s">
        <v>311</v>
      </c>
      <c r="Q325" s="133" t="s">
        <v>2171</v>
      </c>
    </row>
    <row r="326">
      <c r="A326" s="107">
        <v>46225.0</v>
      </c>
      <c r="B326" s="24" t="s">
        <v>2208</v>
      </c>
      <c r="C326" s="24" t="s">
        <v>816</v>
      </c>
      <c r="D326" s="24" t="s">
        <v>1560</v>
      </c>
      <c r="E326" s="24" t="s">
        <v>827</v>
      </c>
      <c r="F326" s="143" t="str">
        <f t="shared" si="66"/>
        <v>📂 Abrir Carpeta</v>
      </c>
      <c r="G326" s="36" t="s">
        <v>102</v>
      </c>
      <c r="H326" s="24" t="s">
        <v>2210</v>
      </c>
      <c r="I326" s="24" t="s">
        <v>2212</v>
      </c>
      <c r="J326" s="24" t="b">
        <v>0</v>
      </c>
      <c r="K326" s="105"/>
      <c r="M326" s="36" t="s">
        <v>1186</v>
      </c>
      <c r="O326" s="24" t="s">
        <v>2217</v>
      </c>
      <c r="P326" s="36" t="s">
        <v>311</v>
      </c>
      <c r="Q326" s="133" t="s">
        <v>2171</v>
      </c>
    </row>
    <row r="327">
      <c r="A327" s="107">
        <v>46225.0</v>
      </c>
      <c r="B327" s="24" t="s">
        <v>2208</v>
      </c>
      <c r="C327" s="24" t="s">
        <v>801</v>
      </c>
      <c r="D327" s="24" t="s">
        <v>802</v>
      </c>
      <c r="E327" s="24" t="s">
        <v>803</v>
      </c>
      <c r="F327" s="143" t="str">
        <f t="shared" si="66"/>
        <v>📂 Abrir Carpeta</v>
      </c>
      <c r="G327" s="36" t="s">
        <v>102</v>
      </c>
      <c r="H327" s="24" t="s">
        <v>2210</v>
      </c>
      <c r="I327" s="24" t="s">
        <v>2212</v>
      </c>
      <c r="J327" s="24" t="b">
        <v>0</v>
      </c>
      <c r="K327" s="105"/>
      <c r="M327" s="36" t="s">
        <v>1186</v>
      </c>
      <c r="O327" s="24" t="s">
        <v>2217</v>
      </c>
      <c r="P327" s="36" t="s">
        <v>311</v>
      </c>
      <c r="Q327" s="133" t="s">
        <v>2171</v>
      </c>
    </row>
    <row r="328">
      <c r="A328" s="107">
        <v>46225.0</v>
      </c>
      <c r="B328" s="24" t="s">
        <v>2208</v>
      </c>
      <c r="C328" s="24" t="s">
        <v>2256</v>
      </c>
      <c r="D328" s="24" t="s">
        <v>2258</v>
      </c>
      <c r="E328" s="24" t="s">
        <v>2260</v>
      </c>
      <c r="F328" s="143" t="str">
        <f t="shared" si="66"/>
        <v>📂 Abrir Carpeta</v>
      </c>
      <c r="G328" s="36" t="s">
        <v>102</v>
      </c>
      <c r="H328" s="24" t="s">
        <v>2210</v>
      </c>
      <c r="I328" s="24" t="s">
        <v>2212</v>
      </c>
      <c r="J328" s="24" t="b">
        <v>0</v>
      </c>
      <c r="K328" s="105"/>
      <c r="M328" s="36" t="s">
        <v>1186</v>
      </c>
      <c r="O328" s="24" t="s">
        <v>2217</v>
      </c>
      <c r="P328" s="36" t="s">
        <v>311</v>
      </c>
      <c r="Q328" s="133" t="s">
        <v>2171</v>
      </c>
    </row>
    <row r="329">
      <c r="A329" s="107">
        <v>46225.0</v>
      </c>
      <c r="B329" s="24" t="s">
        <v>2208</v>
      </c>
      <c r="C329" s="24" t="s">
        <v>314</v>
      </c>
      <c r="D329" s="24" t="s">
        <v>1311</v>
      </c>
      <c r="E329" s="24" t="s">
        <v>306</v>
      </c>
      <c r="F329" s="143" t="str">
        <f t="shared" si="66"/>
        <v>📂 Abrir Carpeta</v>
      </c>
      <c r="G329" s="36" t="s">
        <v>102</v>
      </c>
      <c r="H329" s="24" t="s">
        <v>2210</v>
      </c>
      <c r="I329" s="24" t="s">
        <v>2212</v>
      </c>
      <c r="J329" s="24" t="b">
        <v>0</v>
      </c>
      <c r="K329" s="105"/>
      <c r="M329" s="36" t="s">
        <v>1186</v>
      </c>
      <c r="O329" s="24" t="s">
        <v>2217</v>
      </c>
      <c r="P329" s="36" t="s">
        <v>311</v>
      </c>
      <c r="Q329" s="133" t="s">
        <v>2171</v>
      </c>
    </row>
    <row r="330">
      <c r="A330" s="107">
        <v>46225.0</v>
      </c>
      <c r="B330" s="24" t="s">
        <v>2276</v>
      </c>
      <c r="C330" s="24" t="s">
        <v>505</v>
      </c>
      <c r="D330" s="24" t="s">
        <v>506</v>
      </c>
      <c r="E330" s="24" t="s">
        <v>508</v>
      </c>
      <c r="F330" s="143" t="str">
        <f t="shared" ref="F330:F340" si="67">HYPERLINK("https://drive.google.com/drive/folders/1FPT5QhtvS3ydG5pdxMwPoaQqtktDqtNF", "📂 Abrir Carpeta")</f>
        <v>📂 Abrir Carpeta</v>
      </c>
      <c r="G330" s="36" t="s">
        <v>102</v>
      </c>
      <c r="H330" s="24" t="s">
        <v>2277</v>
      </c>
      <c r="I330" s="24" t="s">
        <v>2278</v>
      </c>
      <c r="J330" s="24" t="b">
        <v>0</v>
      </c>
      <c r="K330" s="105"/>
      <c r="L330" s="24" t="s">
        <v>2279</v>
      </c>
      <c r="M330" s="36" t="s">
        <v>1186</v>
      </c>
      <c r="N330" s="96"/>
      <c r="O330" s="24" t="s">
        <v>2280</v>
      </c>
      <c r="P330" s="36" t="s">
        <v>311</v>
      </c>
      <c r="Q330" s="133" t="s">
        <v>2171</v>
      </c>
    </row>
    <row r="331">
      <c r="A331" s="107">
        <v>46225.0</v>
      </c>
      <c r="B331" s="24" t="s">
        <v>2276</v>
      </c>
      <c r="C331" s="24" t="s">
        <v>816</v>
      </c>
      <c r="D331" s="24" t="s">
        <v>1185</v>
      </c>
      <c r="E331" s="24" t="s">
        <v>827</v>
      </c>
      <c r="F331" s="143" t="str">
        <f t="shared" si="67"/>
        <v>📂 Abrir Carpeta</v>
      </c>
      <c r="G331" s="36" t="s">
        <v>102</v>
      </c>
      <c r="H331" s="24" t="s">
        <v>2277</v>
      </c>
      <c r="I331" s="24" t="s">
        <v>2278</v>
      </c>
      <c r="J331" s="24" t="b">
        <v>0</v>
      </c>
      <c r="K331" s="105"/>
      <c r="M331" s="36" t="s">
        <v>1186</v>
      </c>
      <c r="N331" s="96"/>
      <c r="O331" s="24" t="s">
        <v>2280</v>
      </c>
      <c r="P331" s="36" t="s">
        <v>311</v>
      </c>
      <c r="Q331" s="133" t="s">
        <v>2171</v>
      </c>
    </row>
    <row r="332">
      <c r="A332" s="107">
        <v>46225.0</v>
      </c>
      <c r="B332" s="24" t="s">
        <v>2276</v>
      </c>
      <c r="C332" s="24" t="s">
        <v>816</v>
      </c>
      <c r="D332" s="24" t="s">
        <v>1185</v>
      </c>
      <c r="E332" s="24" t="s">
        <v>827</v>
      </c>
      <c r="F332" s="143" t="str">
        <f t="shared" si="67"/>
        <v>📂 Abrir Carpeta</v>
      </c>
      <c r="G332" s="36" t="s">
        <v>102</v>
      </c>
      <c r="H332" s="24" t="s">
        <v>2277</v>
      </c>
      <c r="I332" s="24" t="s">
        <v>2278</v>
      </c>
      <c r="J332" s="24" t="b">
        <v>0</v>
      </c>
      <c r="K332" s="105"/>
      <c r="M332" s="36" t="s">
        <v>1186</v>
      </c>
      <c r="N332" s="96"/>
      <c r="O332" s="24" t="s">
        <v>2280</v>
      </c>
      <c r="P332" s="36" t="s">
        <v>311</v>
      </c>
      <c r="Q332" s="133" t="s">
        <v>2171</v>
      </c>
    </row>
    <row r="333">
      <c r="A333" s="107">
        <v>46225.0</v>
      </c>
      <c r="B333" s="24" t="s">
        <v>2276</v>
      </c>
      <c r="C333" s="24" t="s">
        <v>816</v>
      </c>
      <c r="D333" s="24" t="s">
        <v>1239</v>
      </c>
      <c r="E333" s="24" t="s">
        <v>1240</v>
      </c>
      <c r="F333" s="143" t="str">
        <f t="shared" si="67"/>
        <v>📂 Abrir Carpeta</v>
      </c>
      <c r="G333" s="36" t="s">
        <v>102</v>
      </c>
      <c r="H333" s="24" t="s">
        <v>2277</v>
      </c>
      <c r="I333" s="24" t="s">
        <v>2278</v>
      </c>
      <c r="J333" s="24" t="b">
        <v>0</v>
      </c>
      <c r="K333" s="105"/>
      <c r="M333" s="36" t="s">
        <v>1186</v>
      </c>
      <c r="N333" s="96"/>
      <c r="O333" s="24" t="s">
        <v>2280</v>
      </c>
      <c r="P333" s="36" t="s">
        <v>311</v>
      </c>
      <c r="Q333" s="133" t="s">
        <v>2171</v>
      </c>
    </row>
    <row r="334">
      <c r="A334" s="107">
        <v>46225.0</v>
      </c>
      <c r="B334" s="24" t="s">
        <v>2276</v>
      </c>
      <c r="C334" s="24" t="s">
        <v>816</v>
      </c>
      <c r="D334" s="24" t="s">
        <v>1239</v>
      </c>
      <c r="E334" s="24" t="s">
        <v>1240</v>
      </c>
      <c r="F334" s="143" t="str">
        <f t="shared" si="67"/>
        <v>📂 Abrir Carpeta</v>
      </c>
      <c r="G334" s="36" t="s">
        <v>102</v>
      </c>
      <c r="H334" s="24" t="s">
        <v>2277</v>
      </c>
      <c r="I334" s="24" t="s">
        <v>2278</v>
      </c>
      <c r="J334" s="24" t="b">
        <v>0</v>
      </c>
      <c r="K334" s="105"/>
      <c r="M334" s="36" t="s">
        <v>1186</v>
      </c>
      <c r="N334" s="96"/>
      <c r="O334" s="24" t="s">
        <v>2280</v>
      </c>
      <c r="P334" s="36" t="s">
        <v>311</v>
      </c>
      <c r="Q334" s="133" t="s">
        <v>2171</v>
      </c>
    </row>
    <row r="335">
      <c r="A335" s="107">
        <v>46225.0</v>
      </c>
      <c r="B335" s="24" t="s">
        <v>2276</v>
      </c>
      <c r="C335" s="24" t="s">
        <v>816</v>
      </c>
      <c r="D335" s="24" t="s">
        <v>1445</v>
      </c>
      <c r="E335" s="24" t="s">
        <v>1240</v>
      </c>
      <c r="F335" s="143" t="str">
        <f t="shared" si="67"/>
        <v>📂 Abrir Carpeta</v>
      </c>
      <c r="G335" s="36" t="s">
        <v>102</v>
      </c>
      <c r="H335" s="24" t="s">
        <v>2277</v>
      </c>
      <c r="I335" s="24" t="s">
        <v>2278</v>
      </c>
      <c r="J335" s="24" t="b">
        <v>0</v>
      </c>
      <c r="K335" s="105"/>
      <c r="M335" s="36" t="s">
        <v>1186</v>
      </c>
      <c r="N335" s="96"/>
      <c r="O335" s="24" t="s">
        <v>2280</v>
      </c>
      <c r="P335" s="36" t="s">
        <v>311</v>
      </c>
      <c r="Q335" s="133" t="s">
        <v>2171</v>
      </c>
    </row>
    <row r="336">
      <c r="A336" s="107">
        <v>46225.0</v>
      </c>
      <c r="B336" s="24" t="s">
        <v>2276</v>
      </c>
      <c r="C336" s="24" t="s">
        <v>816</v>
      </c>
      <c r="D336" s="24" t="s">
        <v>1445</v>
      </c>
      <c r="E336" s="24" t="s">
        <v>1240</v>
      </c>
      <c r="F336" s="143" t="str">
        <f t="shared" si="67"/>
        <v>📂 Abrir Carpeta</v>
      </c>
      <c r="G336" s="36" t="s">
        <v>102</v>
      </c>
      <c r="H336" s="24" t="s">
        <v>2277</v>
      </c>
      <c r="I336" s="24" t="s">
        <v>2278</v>
      </c>
      <c r="J336" s="24" t="b">
        <v>0</v>
      </c>
      <c r="K336" s="105"/>
      <c r="M336" s="36" t="s">
        <v>1186</v>
      </c>
      <c r="N336" s="96"/>
      <c r="O336" s="24" t="s">
        <v>2280</v>
      </c>
      <c r="P336" s="36" t="s">
        <v>311</v>
      </c>
      <c r="Q336" s="133" t="s">
        <v>2171</v>
      </c>
    </row>
    <row r="337">
      <c r="A337" s="107">
        <v>46225.0</v>
      </c>
      <c r="B337" s="24" t="s">
        <v>2276</v>
      </c>
      <c r="C337" s="24" t="s">
        <v>816</v>
      </c>
      <c r="D337" s="24" t="s">
        <v>1560</v>
      </c>
      <c r="E337" s="24" t="s">
        <v>827</v>
      </c>
      <c r="F337" s="143" t="str">
        <f t="shared" si="67"/>
        <v>📂 Abrir Carpeta</v>
      </c>
      <c r="G337" s="36" t="s">
        <v>102</v>
      </c>
      <c r="H337" s="24" t="s">
        <v>2277</v>
      </c>
      <c r="I337" s="24" t="s">
        <v>2278</v>
      </c>
      <c r="J337" s="24" t="b">
        <v>0</v>
      </c>
      <c r="K337" s="105"/>
      <c r="M337" s="36" t="s">
        <v>1186</v>
      </c>
      <c r="N337" s="96"/>
      <c r="O337" s="24" t="s">
        <v>2280</v>
      </c>
      <c r="P337" s="36" t="s">
        <v>311</v>
      </c>
      <c r="Q337" s="133" t="s">
        <v>2171</v>
      </c>
    </row>
    <row r="338">
      <c r="A338" s="107">
        <v>46225.0</v>
      </c>
      <c r="B338" s="24" t="s">
        <v>2276</v>
      </c>
      <c r="C338" s="24" t="s">
        <v>816</v>
      </c>
      <c r="D338" s="24" t="s">
        <v>1560</v>
      </c>
      <c r="E338" s="24" t="s">
        <v>827</v>
      </c>
      <c r="F338" s="143" t="str">
        <f t="shared" si="67"/>
        <v>📂 Abrir Carpeta</v>
      </c>
      <c r="G338" s="36" t="s">
        <v>102</v>
      </c>
      <c r="H338" s="24" t="s">
        <v>2277</v>
      </c>
      <c r="I338" s="24" t="s">
        <v>2278</v>
      </c>
      <c r="J338" s="24" t="b">
        <v>0</v>
      </c>
      <c r="K338" s="105"/>
      <c r="M338" s="36" t="s">
        <v>1186</v>
      </c>
      <c r="N338" s="96"/>
      <c r="O338" s="24" t="s">
        <v>2280</v>
      </c>
      <c r="P338" s="36" t="s">
        <v>311</v>
      </c>
      <c r="Q338" s="133" t="s">
        <v>2171</v>
      </c>
    </row>
    <row r="339">
      <c r="A339" s="107">
        <v>46225.0</v>
      </c>
      <c r="B339" s="24" t="s">
        <v>2276</v>
      </c>
      <c r="C339" s="24" t="s">
        <v>300</v>
      </c>
      <c r="D339" s="24" t="s">
        <v>814</v>
      </c>
      <c r="E339" s="24" t="s">
        <v>968</v>
      </c>
      <c r="F339" s="143" t="str">
        <f t="shared" si="67"/>
        <v>📂 Abrir Carpeta</v>
      </c>
      <c r="G339" s="36" t="s">
        <v>102</v>
      </c>
      <c r="H339" s="24" t="s">
        <v>2277</v>
      </c>
      <c r="I339" s="24" t="s">
        <v>2278</v>
      </c>
      <c r="J339" s="24" t="b">
        <v>0</v>
      </c>
      <c r="K339" s="105"/>
      <c r="M339" s="36" t="s">
        <v>1186</v>
      </c>
      <c r="N339" s="96"/>
      <c r="O339" s="24" t="s">
        <v>2280</v>
      </c>
      <c r="P339" s="36" t="s">
        <v>311</v>
      </c>
      <c r="Q339" s="133" t="s">
        <v>2171</v>
      </c>
    </row>
    <row r="340">
      <c r="A340" s="107">
        <v>46225.0</v>
      </c>
      <c r="B340" s="24" t="s">
        <v>2276</v>
      </c>
      <c r="C340" s="24" t="s">
        <v>300</v>
      </c>
      <c r="D340" s="24" t="s">
        <v>814</v>
      </c>
      <c r="E340" s="24" t="s">
        <v>968</v>
      </c>
      <c r="F340" s="143" t="str">
        <f t="shared" si="67"/>
        <v>📂 Abrir Carpeta</v>
      </c>
      <c r="G340" s="36" t="s">
        <v>102</v>
      </c>
      <c r="H340" s="24" t="s">
        <v>2277</v>
      </c>
      <c r="I340" s="24" t="s">
        <v>2278</v>
      </c>
      <c r="J340" s="24" t="b">
        <v>0</v>
      </c>
      <c r="K340" s="105"/>
      <c r="M340" s="36" t="s">
        <v>1186</v>
      </c>
      <c r="N340" s="24" t="s">
        <v>2299</v>
      </c>
      <c r="O340" s="24" t="s">
        <v>2280</v>
      </c>
      <c r="P340" s="36" t="s">
        <v>311</v>
      </c>
      <c r="Q340" s="133" t="s">
        <v>2171</v>
      </c>
    </row>
    <row r="341">
      <c r="A341" s="107">
        <v>46225.0</v>
      </c>
      <c r="B341" s="24" t="s">
        <v>2300</v>
      </c>
      <c r="C341" s="24" t="s">
        <v>599</v>
      </c>
      <c r="D341" s="24" t="s">
        <v>600</v>
      </c>
      <c r="E341" s="24" t="s">
        <v>754</v>
      </c>
      <c r="F341" s="143" t="str">
        <f t="shared" ref="F341:F344" si="68">HYPERLINK("https://drive.google.com/drive/folders/1a-F3e8rCK20oJ9a9-ZfOpAw4AH_9ECie", "📂 Abrir Carpeta")</f>
        <v>📂 Abrir Carpeta</v>
      </c>
      <c r="G341" s="36" t="s">
        <v>102</v>
      </c>
      <c r="H341" s="24" t="s">
        <v>2309</v>
      </c>
      <c r="I341" s="24" t="s">
        <v>2310</v>
      </c>
      <c r="J341" s="24" t="b">
        <v>0</v>
      </c>
      <c r="K341" s="105"/>
      <c r="L341" s="24" t="s">
        <v>2311</v>
      </c>
      <c r="M341" s="36" t="s">
        <v>1186</v>
      </c>
      <c r="N341" s="24" t="s">
        <v>2312</v>
      </c>
      <c r="O341" s="24" t="s">
        <v>2313</v>
      </c>
      <c r="P341" s="36" t="s">
        <v>311</v>
      </c>
      <c r="Q341" s="133" t="s">
        <v>2171</v>
      </c>
    </row>
    <row r="342">
      <c r="A342" s="107">
        <v>46225.0</v>
      </c>
      <c r="B342" s="24" t="s">
        <v>2300</v>
      </c>
      <c r="C342" s="24" t="s">
        <v>599</v>
      </c>
      <c r="D342" s="24" t="s">
        <v>1626</v>
      </c>
      <c r="E342" s="24" t="s">
        <v>754</v>
      </c>
      <c r="F342" s="143" t="str">
        <f t="shared" si="68"/>
        <v>📂 Abrir Carpeta</v>
      </c>
      <c r="G342" s="36" t="s">
        <v>102</v>
      </c>
      <c r="H342" s="24" t="s">
        <v>2309</v>
      </c>
      <c r="I342" s="24" t="s">
        <v>2310</v>
      </c>
      <c r="J342" s="24" t="b">
        <v>0</v>
      </c>
      <c r="K342" s="105"/>
      <c r="M342" s="36" t="s">
        <v>1186</v>
      </c>
      <c r="O342" s="24" t="s">
        <v>2313</v>
      </c>
      <c r="P342" s="36" t="s">
        <v>311</v>
      </c>
      <c r="Q342" s="133" t="s">
        <v>2171</v>
      </c>
    </row>
    <row r="343">
      <c r="A343" s="107">
        <v>46225.0</v>
      </c>
      <c r="B343" s="24" t="s">
        <v>2300</v>
      </c>
      <c r="C343" s="24" t="s">
        <v>629</v>
      </c>
      <c r="D343" s="24" t="s">
        <v>1607</v>
      </c>
      <c r="E343" s="24" t="s">
        <v>778</v>
      </c>
      <c r="F343" s="143" t="str">
        <f t="shared" si="68"/>
        <v>📂 Abrir Carpeta</v>
      </c>
      <c r="G343" s="36" t="s">
        <v>102</v>
      </c>
      <c r="H343" s="24" t="s">
        <v>2309</v>
      </c>
      <c r="I343" s="24" t="s">
        <v>2310</v>
      </c>
      <c r="J343" s="24" t="b">
        <v>0</v>
      </c>
      <c r="K343" s="105"/>
      <c r="M343" s="36" t="s">
        <v>1186</v>
      </c>
      <c r="O343" s="24" t="s">
        <v>2313</v>
      </c>
      <c r="P343" s="36" t="s">
        <v>311</v>
      </c>
      <c r="Q343" s="133" t="s">
        <v>2171</v>
      </c>
    </row>
    <row r="344">
      <c r="A344" s="107">
        <v>46225.0</v>
      </c>
      <c r="B344" s="24" t="s">
        <v>2300</v>
      </c>
      <c r="C344" s="24" t="s">
        <v>391</v>
      </c>
      <c r="D344" s="24" t="s">
        <v>393</v>
      </c>
      <c r="E344" s="24" t="s">
        <v>864</v>
      </c>
      <c r="F344" s="143" t="str">
        <f t="shared" si="68"/>
        <v>📂 Abrir Carpeta</v>
      </c>
      <c r="G344" s="36" t="s">
        <v>102</v>
      </c>
      <c r="H344" s="24" t="s">
        <v>2309</v>
      </c>
      <c r="I344" s="24" t="s">
        <v>2310</v>
      </c>
      <c r="J344" s="24" t="b">
        <v>0</v>
      </c>
      <c r="K344" s="105"/>
      <c r="M344" s="36" t="s">
        <v>1186</v>
      </c>
      <c r="O344" s="24" t="s">
        <v>2313</v>
      </c>
      <c r="P344" s="36" t="s">
        <v>311</v>
      </c>
      <c r="Q344" s="133" t="s">
        <v>2171</v>
      </c>
    </row>
    <row r="345">
      <c r="A345" s="107">
        <v>46225.0</v>
      </c>
      <c r="B345" s="24" t="s">
        <v>2319</v>
      </c>
      <c r="C345" s="24" t="s">
        <v>725</v>
      </c>
      <c r="D345" s="24" t="s">
        <v>728</v>
      </c>
      <c r="E345" s="24" t="s">
        <v>2320</v>
      </c>
      <c r="F345" s="143" t="str">
        <f t="shared" ref="F345:F346" si="69">HYPERLINK("https://drive.google.com/drive/folders/1b3a7S-LrsOsmedgTm0cDGhOHfrBOaOWq", "📂 Abrir Carpeta")</f>
        <v>📂 Abrir Carpeta</v>
      </c>
      <c r="G345" s="36" t="s">
        <v>102</v>
      </c>
      <c r="H345" s="24" t="s">
        <v>2321</v>
      </c>
      <c r="I345" s="24" t="s">
        <v>2322</v>
      </c>
      <c r="J345" s="24" t="b">
        <v>0</v>
      </c>
      <c r="K345" s="105"/>
      <c r="L345" s="24" t="s">
        <v>2325</v>
      </c>
      <c r="M345" s="36" t="s">
        <v>1186</v>
      </c>
      <c r="N345" s="24" t="s">
        <v>2327</v>
      </c>
      <c r="O345" s="24" t="s">
        <v>2328</v>
      </c>
      <c r="P345" s="36" t="s">
        <v>311</v>
      </c>
      <c r="Q345" s="133" t="s">
        <v>2329</v>
      </c>
    </row>
    <row r="346">
      <c r="A346" s="107">
        <v>46225.0</v>
      </c>
      <c r="B346" s="24" t="s">
        <v>2319</v>
      </c>
      <c r="C346" s="24" t="s">
        <v>725</v>
      </c>
      <c r="D346" s="24" t="s">
        <v>728</v>
      </c>
      <c r="E346" s="24" t="s">
        <v>2320</v>
      </c>
      <c r="F346" s="143" t="str">
        <f t="shared" si="69"/>
        <v>📂 Abrir Carpeta</v>
      </c>
      <c r="G346" s="36" t="s">
        <v>102</v>
      </c>
      <c r="H346" s="24" t="s">
        <v>2321</v>
      </c>
      <c r="I346" s="24" t="s">
        <v>2322</v>
      </c>
      <c r="J346" s="24" t="b">
        <v>0</v>
      </c>
      <c r="K346" s="105"/>
      <c r="M346" s="36" t="s">
        <v>1186</v>
      </c>
      <c r="O346" s="24" t="s">
        <v>2328</v>
      </c>
      <c r="P346" s="36" t="s">
        <v>311</v>
      </c>
      <c r="Q346" s="133" t="s">
        <v>2329</v>
      </c>
    </row>
    <row r="347">
      <c r="A347" s="110">
        <v>46225.0</v>
      </c>
      <c r="B347" s="111" t="s">
        <v>619</v>
      </c>
      <c r="C347" s="111" t="s">
        <v>323</v>
      </c>
      <c r="D347" s="111" t="s">
        <v>624</v>
      </c>
      <c r="E347" s="111" t="s">
        <v>626</v>
      </c>
      <c r="F347" s="124" t="str">
        <f>HYPERLINK("https://drive.google.com/drive/folders/1PaEOY9uSn_TpQCH-Rlw-wGi4P_sN-8ir", "📂 Abrir Carpeta")</f>
        <v>📂 Abrir Carpeta</v>
      </c>
      <c r="G347" s="113" t="s">
        <v>2338</v>
      </c>
      <c r="H347" s="111" t="s">
        <v>2339</v>
      </c>
      <c r="I347" s="111" t="s">
        <v>2340</v>
      </c>
      <c r="J347" s="111" t="b">
        <v>0</v>
      </c>
      <c r="K347" s="122"/>
      <c r="L347" s="111"/>
      <c r="M347" s="113"/>
      <c r="N347" s="123"/>
      <c r="O347" s="123"/>
      <c r="P347" s="116" t="s">
        <v>311</v>
      </c>
      <c r="Q347" s="96"/>
    </row>
    <row r="348">
      <c r="A348" s="107">
        <v>46232.0</v>
      </c>
      <c r="B348" s="24" t="s">
        <v>299</v>
      </c>
      <c r="C348" s="24" t="s">
        <v>314</v>
      </c>
      <c r="D348" s="24" t="s">
        <v>305</v>
      </c>
      <c r="E348" s="24" t="s">
        <v>306</v>
      </c>
      <c r="F348" s="143" t="str">
        <f t="shared" ref="F348:F353" si="70">HYPERLINK("https://drive.google.com/drive/folders/1LJnc5VeFnm6W527sLhuNVaLE43z7P-pc", "📂 Abrir Carpeta")</f>
        <v>📂 Abrir Carpeta</v>
      </c>
      <c r="G348" s="36" t="s">
        <v>2344</v>
      </c>
      <c r="H348" s="24" t="s">
        <v>2345</v>
      </c>
      <c r="I348" s="24" t="s">
        <v>2346</v>
      </c>
      <c r="J348" s="24" t="b">
        <v>0</v>
      </c>
      <c r="K348" s="121" t="s">
        <v>2347</v>
      </c>
      <c r="L348" s="24">
        <v>1.660623475E9</v>
      </c>
      <c r="M348" s="36" t="s">
        <v>1186</v>
      </c>
      <c r="N348" s="24" t="s">
        <v>2348</v>
      </c>
      <c r="O348" s="96"/>
      <c r="P348" s="36" t="s">
        <v>311</v>
      </c>
      <c r="Q348" s="96"/>
    </row>
    <row r="349">
      <c r="A349" s="107">
        <v>46232.0</v>
      </c>
      <c r="B349" s="24" t="s">
        <v>299</v>
      </c>
      <c r="C349" s="24" t="s">
        <v>314</v>
      </c>
      <c r="D349" s="24" t="s">
        <v>345</v>
      </c>
      <c r="E349" s="24" t="s">
        <v>306</v>
      </c>
      <c r="F349" s="143" t="str">
        <f t="shared" si="70"/>
        <v>📂 Abrir Carpeta</v>
      </c>
      <c r="G349" s="36" t="s">
        <v>2344</v>
      </c>
      <c r="H349" s="24" t="s">
        <v>2345</v>
      </c>
      <c r="I349" s="24" t="s">
        <v>2346</v>
      </c>
      <c r="J349" s="24" t="b">
        <v>0</v>
      </c>
      <c r="M349" s="36" t="s">
        <v>1186</v>
      </c>
      <c r="O349" s="96"/>
      <c r="P349" s="36" t="s">
        <v>311</v>
      </c>
      <c r="Q349" s="96"/>
    </row>
    <row r="350">
      <c r="A350" s="107">
        <v>46232.0</v>
      </c>
      <c r="B350" s="24" t="s">
        <v>299</v>
      </c>
      <c r="C350" s="24" t="s">
        <v>314</v>
      </c>
      <c r="D350" s="24" t="s">
        <v>361</v>
      </c>
      <c r="E350" s="24" t="s">
        <v>306</v>
      </c>
      <c r="F350" s="143" t="str">
        <f t="shared" si="70"/>
        <v>📂 Abrir Carpeta</v>
      </c>
      <c r="G350" s="36" t="s">
        <v>2344</v>
      </c>
      <c r="H350" s="24" t="s">
        <v>2345</v>
      </c>
      <c r="I350" s="24" t="s">
        <v>2346</v>
      </c>
      <c r="J350" s="24" t="b">
        <v>0</v>
      </c>
      <c r="M350" s="36" t="s">
        <v>1186</v>
      </c>
      <c r="O350" s="96"/>
      <c r="P350" s="36" t="s">
        <v>311</v>
      </c>
      <c r="Q350" s="96"/>
    </row>
    <row r="351">
      <c r="A351" s="107">
        <v>46232.0</v>
      </c>
      <c r="B351" s="24" t="s">
        <v>299</v>
      </c>
      <c r="C351" s="24" t="s">
        <v>314</v>
      </c>
      <c r="D351" s="24" t="s">
        <v>379</v>
      </c>
      <c r="E351" s="24" t="s">
        <v>306</v>
      </c>
      <c r="F351" s="143" t="str">
        <f t="shared" si="70"/>
        <v>📂 Abrir Carpeta</v>
      </c>
      <c r="G351" s="36" t="s">
        <v>2344</v>
      </c>
      <c r="H351" s="24" t="s">
        <v>2345</v>
      </c>
      <c r="I351" s="24" t="s">
        <v>2346</v>
      </c>
      <c r="J351" s="24" t="b">
        <v>0</v>
      </c>
      <c r="M351" s="36" t="s">
        <v>1186</v>
      </c>
      <c r="O351" s="96"/>
      <c r="P351" s="36" t="s">
        <v>311</v>
      </c>
      <c r="Q351" s="96"/>
    </row>
    <row r="352">
      <c r="A352" s="107">
        <v>46232.0</v>
      </c>
      <c r="B352" s="24" t="s">
        <v>299</v>
      </c>
      <c r="C352" s="24" t="s">
        <v>412</v>
      </c>
      <c r="D352" s="24" t="s">
        <v>405</v>
      </c>
      <c r="E352" s="24" t="s">
        <v>406</v>
      </c>
      <c r="F352" s="143" t="str">
        <f t="shared" si="70"/>
        <v>📂 Abrir Carpeta</v>
      </c>
      <c r="G352" s="36" t="s">
        <v>2344</v>
      </c>
      <c r="H352" s="24" t="s">
        <v>2345</v>
      </c>
      <c r="I352" s="24" t="s">
        <v>2346</v>
      </c>
      <c r="J352" s="24" t="b">
        <v>0</v>
      </c>
      <c r="M352" s="36" t="s">
        <v>1186</v>
      </c>
      <c r="O352" s="96"/>
      <c r="P352" s="36" t="s">
        <v>311</v>
      </c>
      <c r="Q352" s="96"/>
    </row>
    <row r="353">
      <c r="A353" s="107">
        <v>46232.0</v>
      </c>
      <c r="B353" s="24" t="s">
        <v>299</v>
      </c>
      <c r="C353" s="24" t="s">
        <v>412</v>
      </c>
      <c r="D353" s="24" t="s">
        <v>405</v>
      </c>
      <c r="E353" s="24" t="s">
        <v>406</v>
      </c>
      <c r="F353" s="143" t="str">
        <f t="shared" si="70"/>
        <v>📂 Abrir Carpeta</v>
      </c>
      <c r="G353" s="36" t="s">
        <v>2344</v>
      </c>
      <c r="H353" s="24" t="s">
        <v>2345</v>
      </c>
      <c r="I353" s="24" t="s">
        <v>2346</v>
      </c>
      <c r="J353" s="24" t="b">
        <v>0</v>
      </c>
      <c r="M353" s="36" t="s">
        <v>1186</v>
      </c>
      <c r="O353" s="96"/>
      <c r="P353" s="36" t="s">
        <v>311</v>
      </c>
      <c r="Q353" s="96"/>
    </row>
    <row r="354">
      <c r="A354" s="107">
        <v>46232.0</v>
      </c>
      <c r="B354" s="24" t="s">
        <v>2358</v>
      </c>
      <c r="C354" s="24" t="s">
        <v>335</v>
      </c>
      <c r="D354" s="24" t="s">
        <v>336</v>
      </c>
      <c r="E354" s="24" t="s">
        <v>2359</v>
      </c>
      <c r="F354" s="143" t="str">
        <f t="shared" ref="F354:F365" si="71">HYPERLINK("https://drive.google.com/drive/folders/1giuvs2h2fPStPyAIyJtFE5oA6jkbdI1b", "📂 Abrir Carpeta")</f>
        <v>📂 Abrir Carpeta</v>
      </c>
      <c r="G354" s="36" t="s">
        <v>102</v>
      </c>
      <c r="H354" s="24" t="s">
        <v>2362</v>
      </c>
      <c r="I354" s="24" t="s">
        <v>2363</v>
      </c>
      <c r="J354" s="24" t="b">
        <v>0</v>
      </c>
      <c r="K354" s="121" t="s">
        <v>2364</v>
      </c>
      <c r="L354" s="24">
        <v>1.660640153E9</v>
      </c>
      <c r="M354" s="36" t="s">
        <v>1186</v>
      </c>
      <c r="N354" s="24" t="s">
        <v>2365</v>
      </c>
      <c r="O354" s="24" t="s">
        <v>2366</v>
      </c>
      <c r="P354" s="36" t="s">
        <v>311</v>
      </c>
      <c r="Q354" s="133" t="s">
        <v>2171</v>
      </c>
    </row>
    <row r="355">
      <c r="A355" s="107">
        <v>46232.0</v>
      </c>
      <c r="B355" s="24" t="s">
        <v>2358</v>
      </c>
      <c r="C355" s="24" t="s">
        <v>314</v>
      </c>
      <c r="D355" s="24" t="s">
        <v>1298</v>
      </c>
      <c r="E355" s="24" t="s">
        <v>2369</v>
      </c>
      <c r="F355" s="143" t="str">
        <f t="shared" si="71"/>
        <v>📂 Abrir Carpeta</v>
      </c>
      <c r="G355" s="36" t="s">
        <v>102</v>
      </c>
      <c r="H355" s="24" t="s">
        <v>2362</v>
      </c>
      <c r="I355" s="24" t="s">
        <v>2363</v>
      </c>
      <c r="J355" s="24" t="b">
        <v>0</v>
      </c>
      <c r="M355" s="36" t="s">
        <v>1186</v>
      </c>
      <c r="O355" s="24" t="s">
        <v>2366</v>
      </c>
      <c r="P355" s="36" t="s">
        <v>311</v>
      </c>
      <c r="Q355" s="133" t="s">
        <v>2171</v>
      </c>
    </row>
    <row r="356">
      <c r="A356" s="107">
        <v>46232.0</v>
      </c>
      <c r="B356" s="24" t="s">
        <v>2358</v>
      </c>
      <c r="C356" s="24" t="s">
        <v>314</v>
      </c>
      <c r="D356" s="24" t="s">
        <v>1583</v>
      </c>
      <c r="E356" s="24" t="s">
        <v>2370</v>
      </c>
      <c r="F356" s="143" t="str">
        <f t="shared" si="71"/>
        <v>📂 Abrir Carpeta</v>
      </c>
      <c r="G356" s="36" t="s">
        <v>102</v>
      </c>
      <c r="H356" s="24" t="s">
        <v>2362</v>
      </c>
      <c r="I356" s="24" t="s">
        <v>2363</v>
      </c>
      <c r="J356" s="24" t="b">
        <v>0</v>
      </c>
      <c r="M356" s="36" t="s">
        <v>1186</v>
      </c>
      <c r="O356" s="24" t="s">
        <v>2366</v>
      </c>
      <c r="P356" s="36" t="s">
        <v>311</v>
      </c>
      <c r="Q356" s="133" t="s">
        <v>2171</v>
      </c>
    </row>
    <row r="357">
      <c r="A357" s="107">
        <v>46232.0</v>
      </c>
      <c r="B357" s="24" t="s">
        <v>2358</v>
      </c>
      <c r="C357" s="24" t="s">
        <v>314</v>
      </c>
      <c r="D357" s="24" t="s">
        <v>1587</v>
      </c>
      <c r="E357" s="24" t="s">
        <v>2369</v>
      </c>
      <c r="F357" s="143" t="str">
        <f t="shared" si="71"/>
        <v>📂 Abrir Carpeta</v>
      </c>
      <c r="G357" s="36" t="s">
        <v>102</v>
      </c>
      <c r="H357" s="24" t="s">
        <v>2362</v>
      </c>
      <c r="I357" s="24" t="s">
        <v>2363</v>
      </c>
      <c r="J357" s="24" t="b">
        <v>0</v>
      </c>
      <c r="M357" s="36" t="s">
        <v>1186</v>
      </c>
      <c r="O357" s="24" t="s">
        <v>2366</v>
      </c>
      <c r="P357" s="36" t="s">
        <v>311</v>
      </c>
      <c r="Q357" s="133" t="s">
        <v>2171</v>
      </c>
    </row>
    <row r="358">
      <c r="A358" s="107">
        <v>46232.0</v>
      </c>
      <c r="B358" s="24" t="s">
        <v>2358</v>
      </c>
      <c r="C358" s="24" t="s">
        <v>314</v>
      </c>
      <c r="D358" s="24" t="s">
        <v>361</v>
      </c>
      <c r="E358" s="24" t="s">
        <v>2370</v>
      </c>
      <c r="F358" s="143" t="str">
        <f t="shared" si="71"/>
        <v>📂 Abrir Carpeta</v>
      </c>
      <c r="G358" s="36" t="s">
        <v>102</v>
      </c>
      <c r="H358" s="24" t="s">
        <v>2362</v>
      </c>
      <c r="I358" s="24" t="s">
        <v>2363</v>
      </c>
      <c r="J358" s="24" t="b">
        <v>0</v>
      </c>
      <c r="M358" s="36" t="s">
        <v>1186</v>
      </c>
      <c r="O358" s="24" t="s">
        <v>2366</v>
      </c>
      <c r="P358" s="36" t="s">
        <v>311</v>
      </c>
      <c r="Q358" s="133" t="s">
        <v>2171</v>
      </c>
    </row>
    <row r="359">
      <c r="A359" s="107">
        <v>46232.0</v>
      </c>
      <c r="B359" s="24" t="s">
        <v>2358</v>
      </c>
      <c r="C359" s="24" t="s">
        <v>314</v>
      </c>
      <c r="D359" s="24" t="s">
        <v>1593</v>
      </c>
      <c r="E359" s="24" t="s">
        <v>2373</v>
      </c>
      <c r="F359" s="143" t="str">
        <f t="shared" si="71"/>
        <v>📂 Abrir Carpeta</v>
      </c>
      <c r="G359" s="36" t="s">
        <v>102</v>
      </c>
      <c r="H359" s="24" t="s">
        <v>2362</v>
      </c>
      <c r="I359" s="24" t="s">
        <v>2363</v>
      </c>
      <c r="J359" s="24" t="b">
        <v>0</v>
      </c>
      <c r="M359" s="36" t="s">
        <v>1186</v>
      </c>
      <c r="O359" s="24" t="s">
        <v>2366</v>
      </c>
      <c r="P359" s="36" t="s">
        <v>311</v>
      </c>
      <c r="Q359" s="133" t="s">
        <v>2171</v>
      </c>
    </row>
    <row r="360">
      <c r="A360" s="107">
        <v>46232.0</v>
      </c>
      <c r="B360" s="24" t="s">
        <v>2358</v>
      </c>
      <c r="C360" s="24" t="s">
        <v>314</v>
      </c>
      <c r="D360" s="24" t="s">
        <v>1600</v>
      </c>
      <c r="E360" s="24" t="s">
        <v>2369</v>
      </c>
      <c r="F360" s="143" t="str">
        <f t="shared" si="71"/>
        <v>📂 Abrir Carpeta</v>
      </c>
      <c r="G360" s="36" t="s">
        <v>102</v>
      </c>
      <c r="H360" s="24" t="s">
        <v>2362</v>
      </c>
      <c r="I360" s="24" t="s">
        <v>2363</v>
      </c>
      <c r="J360" s="24" t="b">
        <v>0</v>
      </c>
      <c r="M360" s="36" t="s">
        <v>1186</v>
      </c>
      <c r="O360" s="24" t="s">
        <v>2366</v>
      </c>
      <c r="P360" s="36" t="s">
        <v>311</v>
      </c>
      <c r="Q360" s="133" t="s">
        <v>2171</v>
      </c>
    </row>
    <row r="361">
      <c r="A361" s="107">
        <v>46232.0</v>
      </c>
      <c r="B361" s="24" t="s">
        <v>2358</v>
      </c>
      <c r="C361" s="24" t="s">
        <v>1138</v>
      </c>
      <c r="D361" s="24" t="s">
        <v>1667</v>
      </c>
      <c r="E361" s="24" t="s">
        <v>2375</v>
      </c>
      <c r="F361" s="143" t="str">
        <f t="shared" si="71"/>
        <v>📂 Abrir Carpeta</v>
      </c>
      <c r="G361" s="36" t="s">
        <v>102</v>
      </c>
      <c r="H361" s="24" t="s">
        <v>2362</v>
      </c>
      <c r="I361" s="24" t="s">
        <v>2363</v>
      </c>
      <c r="J361" s="24" t="b">
        <v>0</v>
      </c>
      <c r="M361" s="36" t="s">
        <v>1186</v>
      </c>
      <c r="O361" s="24" t="s">
        <v>2366</v>
      </c>
      <c r="P361" s="36" t="s">
        <v>311</v>
      </c>
      <c r="Q361" s="133" t="s">
        <v>2171</v>
      </c>
    </row>
    <row r="362">
      <c r="A362" s="107">
        <v>46232.0</v>
      </c>
      <c r="B362" s="24" t="s">
        <v>2358</v>
      </c>
      <c r="C362" s="24" t="s">
        <v>1138</v>
      </c>
      <c r="D362" s="24" t="s">
        <v>1669</v>
      </c>
      <c r="E362" s="24" t="s">
        <v>2375</v>
      </c>
      <c r="F362" s="143" t="str">
        <f t="shared" si="71"/>
        <v>📂 Abrir Carpeta</v>
      </c>
      <c r="G362" s="36" t="s">
        <v>102</v>
      </c>
      <c r="H362" s="24" t="s">
        <v>2362</v>
      </c>
      <c r="I362" s="24" t="s">
        <v>2363</v>
      </c>
      <c r="J362" s="24" t="b">
        <v>0</v>
      </c>
      <c r="M362" s="36" t="s">
        <v>1186</v>
      </c>
      <c r="O362" s="24" t="s">
        <v>2366</v>
      </c>
      <c r="P362" s="36" t="s">
        <v>311</v>
      </c>
      <c r="Q362" s="133" t="s">
        <v>2171</v>
      </c>
    </row>
    <row r="363">
      <c r="A363" s="107">
        <v>46232.0</v>
      </c>
      <c r="B363" s="24" t="s">
        <v>2358</v>
      </c>
      <c r="C363" s="24" t="s">
        <v>1224</v>
      </c>
      <c r="D363" s="24" t="s">
        <v>1614</v>
      </c>
      <c r="E363" s="24" t="s">
        <v>1615</v>
      </c>
      <c r="F363" s="143" t="str">
        <f t="shared" si="71"/>
        <v>📂 Abrir Carpeta</v>
      </c>
      <c r="G363" s="36" t="s">
        <v>102</v>
      </c>
      <c r="H363" s="24" t="s">
        <v>2362</v>
      </c>
      <c r="I363" s="24" t="s">
        <v>2363</v>
      </c>
      <c r="J363" s="24" t="b">
        <v>0</v>
      </c>
      <c r="M363" s="36" t="s">
        <v>1186</v>
      </c>
      <c r="O363" s="24" t="s">
        <v>2366</v>
      </c>
      <c r="P363" s="36" t="s">
        <v>311</v>
      </c>
      <c r="Q363" s="133" t="s">
        <v>2171</v>
      </c>
    </row>
    <row r="364">
      <c r="A364" s="107">
        <v>46232.0</v>
      </c>
      <c r="B364" s="24" t="s">
        <v>2358</v>
      </c>
      <c r="C364" s="24" t="s">
        <v>1138</v>
      </c>
      <c r="D364" s="24" t="s">
        <v>1657</v>
      </c>
      <c r="E364" s="24" t="s">
        <v>2375</v>
      </c>
      <c r="F364" s="143" t="str">
        <f t="shared" si="71"/>
        <v>📂 Abrir Carpeta</v>
      </c>
      <c r="G364" s="36" t="s">
        <v>102</v>
      </c>
      <c r="H364" s="24" t="s">
        <v>2362</v>
      </c>
      <c r="I364" s="24" t="s">
        <v>2363</v>
      </c>
      <c r="J364" s="24" t="b">
        <v>0</v>
      </c>
      <c r="M364" s="36" t="s">
        <v>1186</v>
      </c>
      <c r="O364" s="24" t="s">
        <v>2366</v>
      </c>
      <c r="P364" s="36" t="s">
        <v>311</v>
      </c>
      <c r="Q364" s="133" t="s">
        <v>2171</v>
      </c>
    </row>
    <row r="365">
      <c r="A365" s="107">
        <v>46232.0</v>
      </c>
      <c r="B365" s="24" t="s">
        <v>2358</v>
      </c>
      <c r="C365" s="24" t="s">
        <v>1224</v>
      </c>
      <c r="D365" s="24" t="s">
        <v>1225</v>
      </c>
      <c r="E365" s="24" t="s">
        <v>1615</v>
      </c>
      <c r="F365" s="143" t="str">
        <f t="shared" si="71"/>
        <v>📂 Abrir Carpeta</v>
      </c>
      <c r="G365" s="36" t="s">
        <v>102</v>
      </c>
      <c r="H365" s="24" t="s">
        <v>2362</v>
      </c>
      <c r="I365" s="24" t="s">
        <v>2363</v>
      </c>
      <c r="J365" s="24" t="b">
        <v>0</v>
      </c>
      <c r="M365" s="36" t="s">
        <v>1186</v>
      </c>
      <c r="O365" s="24" t="s">
        <v>2366</v>
      </c>
      <c r="P365" s="36" t="s">
        <v>311</v>
      </c>
      <c r="Q365" s="133" t="s">
        <v>2171</v>
      </c>
    </row>
    <row r="366">
      <c r="A366" s="110">
        <v>46237.0</v>
      </c>
      <c r="B366" s="111" t="s">
        <v>446</v>
      </c>
      <c r="C366" s="111" t="s">
        <v>460</v>
      </c>
      <c r="D366" s="111" t="s">
        <v>452</v>
      </c>
      <c r="E366" s="111" t="s">
        <v>454</v>
      </c>
      <c r="F366" s="124" t="str">
        <f t="shared" ref="F366:F369" si="72">HYPERLINK("https://drive.google.com/drive/folders/1pzqnsfKM1OpDGt9K00fEF7A-w9ySz1fB", "📂 Abrir Carpeta")</f>
        <v>📂 Abrir Carpeta</v>
      </c>
      <c r="G366" s="113" t="s">
        <v>2338</v>
      </c>
      <c r="H366" s="111" t="s">
        <v>2386</v>
      </c>
      <c r="I366" s="111" t="s">
        <v>2387</v>
      </c>
      <c r="J366" s="111" t="b">
        <v>0</v>
      </c>
      <c r="K366" s="122"/>
      <c r="L366" s="111"/>
      <c r="M366" s="113"/>
      <c r="N366" s="123"/>
      <c r="O366" s="123"/>
      <c r="P366" s="116" t="s">
        <v>311</v>
      </c>
      <c r="Q366" s="96"/>
    </row>
    <row r="367">
      <c r="A367" s="110">
        <v>46237.0</v>
      </c>
      <c r="B367" s="111" t="s">
        <v>446</v>
      </c>
      <c r="C367" s="111" t="s">
        <v>460</v>
      </c>
      <c r="D367" s="111" t="s">
        <v>482</v>
      </c>
      <c r="E367" s="111" t="s">
        <v>483</v>
      </c>
      <c r="F367" s="124" t="str">
        <f t="shared" si="72"/>
        <v>📂 Abrir Carpeta</v>
      </c>
      <c r="G367" s="113" t="s">
        <v>2338</v>
      </c>
      <c r="H367" s="111" t="s">
        <v>2386</v>
      </c>
      <c r="I367" s="111" t="s">
        <v>2387</v>
      </c>
      <c r="J367" s="111" t="b">
        <v>0</v>
      </c>
      <c r="K367" s="122"/>
      <c r="M367" s="113"/>
      <c r="N367" s="123"/>
      <c r="O367" s="123"/>
      <c r="P367" s="116" t="s">
        <v>311</v>
      </c>
      <c r="Q367" s="96"/>
    </row>
    <row r="368">
      <c r="A368" s="110">
        <v>46237.0</v>
      </c>
      <c r="B368" s="111" t="s">
        <v>446</v>
      </c>
      <c r="C368" s="111" t="s">
        <v>460</v>
      </c>
      <c r="D368" s="111" t="s">
        <v>493</v>
      </c>
      <c r="E368" s="111" t="s">
        <v>494</v>
      </c>
      <c r="F368" s="124" t="str">
        <f t="shared" si="72"/>
        <v>📂 Abrir Carpeta</v>
      </c>
      <c r="G368" s="113" t="s">
        <v>2338</v>
      </c>
      <c r="H368" s="111" t="s">
        <v>2386</v>
      </c>
      <c r="I368" s="111" t="s">
        <v>2387</v>
      </c>
      <c r="J368" s="111" t="b">
        <v>0</v>
      </c>
      <c r="K368" s="122"/>
      <c r="M368" s="113"/>
      <c r="N368" s="123"/>
      <c r="O368" s="123"/>
      <c r="P368" s="116" t="s">
        <v>311</v>
      </c>
      <c r="Q368" s="96"/>
    </row>
    <row r="369">
      <c r="A369" s="110">
        <v>46237.0</v>
      </c>
      <c r="B369" s="111" t="s">
        <v>446</v>
      </c>
      <c r="C369" s="111" t="s">
        <v>515</v>
      </c>
      <c r="D369" s="111" t="s">
        <v>510</v>
      </c>
      <c r="E369" s="111" t="s">
        <v>513</v>
      </c>
      <c r="F369" s="124" t="str">
        <f t="shared" si="72"/>
        <v>📂 Abrir Carpeta</v>
      </c>
      <c r="G369" s="113" t="s">
        <v>2338</v>
      </c>
      <c r="H369" s="111" t="s">
        <v>2386</v>
      </c>
      <c r="I369" s="111" t="s">
        <v>2387</v>
      </c>
      <c r="J369" s="111" t="b">
        <v>0</v>
      </c>
      <c r="K369" s="122"/>
      <c r="M369" s="113"/>
      <c r="N369" s="123"/>
      <c r="O369" s="123"/>
      <c r="P369" s="116" t="s">
        <v>311</v>
      </c>
      <c r="Q369" s="96"/>
    </row>
    <row r="370">
      <c r="A370" s="110">
        <v>46237.0</v>
      </c>
      <c r="B370" s="111" t="s">
        <v>532</v>
      </c>
      <c r="C370" s="111" t="s">
        <v>546</v>
      </c>
      <c r="D370" s="111" t="s">
        <v>537</v>
      </c>
      <c r="E370" s="111" t="s">
        <v>539</v>
      </c>
      <c r="F370" s="124" t="str">
        <f>HYPERLINK("https://drive.google.com/drive/folders/13LBw_JE9Xe2nb5CqcvASLWcwyxUBMp0j", "📂 Abrir Carpeta")</f>
        <v>📂 Abrir Carpeta</v>
      </c>
      <c r="G370" s="113" t="s">
        <v>2338</v>
      </c>
      <c r="H370" s="111" t="s">
        <v>2398</v>
      </c>
      <c r="I370" s="111" t="s">
        <v>2399</v>
      </c>
      <c r="J370" s="111" t="b">
        <v>0</v>
      </c>
      <c r="K370" s="122"/>
      <c r="L370" s="111"/>
      <c r="M370" s="113"/>
      <c r="N370" s="123"/>
      <c r="O370" s="123"/>
      <c r="P370" s="116" t="s">
        <v>311</v>
      </c>
      <c r="Q370" s="96"/>
    </row>
    <row r="371">
      <c r="A371" s="110">
        <v>46244.0</v>
      </c>
      <c r="B371" s="111" t="s">
        <v>571</v>
      </c>
      <c r="C371" s="111" t="s">
        <v>585</v>
      </c>
      <c r="D371" s="111" t="s">
        <v>581</v>
      </c>
      <c r="E371" s="111" t="s">
        <v>582</v>
      </c>
      <c r="F371" s="124" t="str">
        <f t="shared" ref="F371:F372" si="73">HYPERLINK("https://drive.google.com/drive/folders/1fStowF2vA3HbA5cxNqNV_-b4FxY9vVmA", "📂 Abrir Carpeta")</f>
        <v>📂 Abrir Carpeta</v>
      </c>
      <c r="G371" s="113" t="s">
        <v>2338</v>
      </c>
      <c r="H371" s="111" t="s">
        <v>2404</v>
      </c>
      <c r="I371" s="111" t="s">
        <v>2407</v>
      </c>
      <c r="J371" s="111" t="b">
        <v>0</v>
      </c>
      <c r="K371" s="122"/>
      <c r="L371" s="123"/>
      <c r="M371" s="113"/>
      <c r="N371" s="123"/>
      <c r="O371" s="123"/>
      <c r="P371" s="116" t="s">
        <v>311</v>
      </c>
      <c r="Q371" s="96"/>
    </row>
    <row r="372">
      <c r="A372" s="110">
        <v>46244.0</v>
      </c>
      <c r="B372" s="111" t="s">
        <v>571</v>
      </c>
      <c r="C372" s="111" t="s">
        <v>585</v>
      </c>
      <c r="D372" s="111" t="s">
        <v>581</v>
      </c>
      <c r="E372" s="111" t="s">
        <v>582</v>
      </c>
      <c r="F372" s="124" t="str">
        <f t="shared" si="73"/>
        <v>📂 Abrir Carpeta</v>
      </c>
      <c r="G372" s="113" t="s">
        <v>2338</v>
      </c>
      <c r="H372" s="111" t="s">
        <v>2404</v>
      </c>
      <c r="I372" s="111" t="s">
        <v>2407</v>
      </c>
      <c r="J372" s="111" t="b">
        <v>0</v>
      </c>
      <c r="K372" s="122"/>
      <c r="L372" s="123"/>
      <c r="M372" s="113"/>
      <c r="N372" s="123"/>
      <c r="O372" s="123"/>
      <c r="P372" s="116" t="s">
        <v>311</v>
      </c>
      <c r="Q372" s="96"/>
    </row>
    <row r="373">
      <c r="A373" s="107">
        <v>46244.0</v>
      </c>
      <c r="B373" s="24" t="s">
        <v>651</v>
      </c>
      <c r="C373" s="24" t="s">
        <v>665</v>
      </c>
      <c r="D373" s="24" t="s">
        <v>660</v>
      </c>
      <c r="E373" s="24" t="s">
        <v>662</v>
      </c>
      <c r="F373" s="143" t="str">
        <f>HYPERLINK("https://drive.google.com/drive/folders/1SvevzdoYHJ6lkeIbmBAO1TryO7tExzf7", "📂 Abrir Carpeta")</f>
        <v>📂 Abrir Carpeta</v>
      </c>
      <c r="G373" s="36" t="s">
        <v>2411</v>
      </c>
      <c r="H373" s="24" t="s">
        <v>2412</v>
      </c>
      <c r="I373" s="24" t="s">
        <v>2413</v>
      </c>
      <c r="J373" s="24" t="b">
        <v>0</v>
      </c>
      <c r="K373" s="105"/>
      <c r="L373" s="96"/>
      <c r="M373" s="36" t="s">
        <v>1186</v>
      </c>
      <c r="N373" s="96"/>
      <c r="O373" s="96"/>
      <c r="P373" s="36" t="s">
        <v>311</v>
      </c>
      <c r="Q373" s="96"/>
    </row>
    <row r="374">
      <c r="A374" s="110">
        <v>46244.0</v>
      </c>
      <c r="B374" s="111" t="s">
        <v>692</v>
      </c>
      <c r="C374" s="111" t="s">
        <v>196</v>
      </c>
      <c r="D374" s="111" t="s">
        <v>701</v>
      </c>
      <c r="E374" s="111" t="s">
        <v>703</v>
      </c>
      <c r="F374" s="124" t="str">
        <f t="shared" ref="F374:F376" si="74">HYPERLINK("https://drive.google.com/drive/folders/1r275wo264nCN2hLAQD4avuVU9Ygpg_PY", "📂 Abrir Carpeta")</f>
        <v>📂 Abrir Carpeta</v>
      </c>
      <c r="G374" s="113" t="s">
        <v>2338</v>
      </c>
      <c r="H374" s="111" t="s">
        <v>2415</v>
      </c>
      <c r="I374" s="111" t="s">
        <v>2416</v>
      </c>
      <c r="J374" s="111" t="b">
        <v>0</v>
      </c>
      <c r="K374" s="122"/>
      <c r="L374" s="123"/>
      <c r="M374" s="113"/>
      <c r="N374" s="123"/>
      <c r="O374" s="123"/>
      <c r="P374" s="116" t="s">
        <v>311</v>
      </c>
      <c r="Q374" s="96"/>
    </row>
    <row r="375">
      <c r="A375" s="110">
        <v>46244.0</v>
      </c>
      <c r="B375" s="111" t="s">
        <v>692</v>
      </c>
      <c r="C375" s="111" t="s">
        <v>752</v>
      </c>
      <c r="D375" s="111" t="s">
        <v>747</v>
      </c>
      <c r="E375" s="111" t="s">
        <v>748</v>
      </c>
      <c r="F375" s="124" t="str">
        <f t="shared" si="74"/>
        <v>📂 Abrir Carpeta</v>
      </c>
      <c r="G375" s="113" t="s">
        <v>2338</v>
      </c>
      <c r="H375" s="111" t="s">
        <v>2415</v>
      </c>
      <c r="I375" s="111" t="s">
        <v>2416</v>
      </c>
      <c r="J375" s="111" t="b">
        <v>0</v>
      </c>
      <c r="K375" s="122"/>
      <c r="L375" s="123"/>
      <c r="M375" s="113"/>
      <c r="N375" s="123"/>
      <c r="O375" s="123"/>
      <c r="P375" s="116" t="s">
        <v>311</v>
      </c>
      <c r="Q375" s="96"/>
    </row>
    <row r="376">
      <c r="A376" s="110">
        <v>46244.0</v>
      </c>
      <c r="B376" s="111" t="s">
        <v>692</v>
      </c>
      <c r="C376" s="111" t="s">
        <v>781</v>
      </c>
      <c r="D376" s="111" t="s">
        <v>775</v>
      </c>
      <c r="E376" s="111" t="s">
        <v>776</v>
      </c>
      <c r="F376" s="124" t="str">
        <f t="shared" si="74"/>
        <v>📂 Abrir Carpeta</v>
      </c>
      <c r="G376" s="113" t="s">
        <v>2338</v>
      </c>
      <c r="H376" s="111" t="s">
        <v>2415</v>
      </c>
      <c r="I376" s="111" t="s">
        <v>2416</v>
      </c>
      <c r="J376" s="111" t="b">
        <v>0</v>
      </c>
      <c r="K376" s="122"/>
      <c r="L376" s="123"/>
      <c r="M376" s="113"/>
      <c r="N376" s="123"/>
      <c r="O376" s="123"/>
      <c r="P376" s="116" t="s">
        <v>311</v>
      </c>
      <c r="Q376" s="96"/>
    </row>
    <row r="377">
      <c r="A377" s="110">
        <v>46244.0</v>
      </c>
      <c r="B377" s="111" t="s">
        <v>804</v>
      </c>
      <c r="C377" s="111" t="s">
        <v>300</v>
      </c>
      <c r="D377" s="111" t="s">
        <v>814</v>
      </c>
      <c r="E377" s="111" t="s">
        <v>815</v>
      </c>
      <c r="F377" s="124" t="str">
        <f t="shared" ref="F377:F379" si="75">HYPERLINK("https://drive.google.com/drive/folders/16rTFqbOMklZIkP2jSkAw-xr2hNtKOPrJ", "📂 Abrir Carpeta")</f>
        <v>📂 Abrir Carpeta</v>
      </c>
      <c r="G377" s="113" t="s">
        <v>2338</v>
      </c>
      <c r="H377" s="111" t="s">
        <v>2422</v>
      </c>
      <c r="I377" s="111" t="s">
        <v>2423</v>
      </c>
      <c r="J377" s="111" t="b">
        <v>0</v>
      </c>
      <c r="K377" s="122"/>
      <c r="L377" s="123"/>
      <c r="M377" s="113"/>
      <c r="N377" s="123"/>
      <c r="O377" s="123"/>
      <c r="P377" s="116" t="s">
        <v>311</v>
      </c>
      <c r="Q377" s="96"/>
    </row>
    <row r="378">
      <c r="A378" s="110">
        <v>46244.0</v>
      </c>
      <c r="B378" s="111" t="s">
        <v>804</v>
      </c>
      <c r="C378" s="111" t="s">
        <v>300</v>
      </c>
      <c r="D378" s="111" t="s">
        <v>814</v>
      </c>
      <c r="E378" s="111" t="s">
        <v>815</v>
      </c>
      <c r="F378" s="124" t="str">
        <f t="shared" si="75"/>
        <v>📂 Abrir Carpeta</v>
      </c>
      <c r="G378" s="113" t="s">
        <v>2338</v>
      </c>
      <c r="H378" s="111" t="s">
        <v>2422</v>
      </c>
      <c r="I378" s="111" t="s">
        <v>2423</v>
      </c>
      <c r="J378" s="111" t="b">
        <v>0</v>
      </c>
      <c r="K378" s="122"/>
      <c r="L378" s="123"/>
      <c r="M378" s="113"/>
      <c r="N378" s="123"/>
      <c r="O378" s="123"/>
      <c r="P378" s="116" t="s">
        <v>311</v>
      </c>
      <c r="Q378" s="96"/>
    </row>
    <row r="379">
      <c r="A379" s="110">
        <v>46244.0</v>
      </c>
      <c r="B379" s="111" t="s">
        <v>804</v>
      </c>
      <c r="C379" s="111" t="s">
        <v>423</v>
      </c>
      <c r="D379" s="111" t="s">
        <v>424</v>
      </c>
      <c r="E379" s="111" t="s">
        <v>425</v>
      </c>
      <c r="F379" s="124" t="str">
        <f t="shared" si="75"/>
        <v>📂 Abrir Carpeta</v>
      </c>
      <c r="G379" s="113" t="s">
        <v>2338</v>
      </c>
      <c r="H379" s="111" t="s">
        <v>2422</v>
      </c>
      <c r="I379" s="111" t="s">
        <v>2423</v>
      </c>
      <c r="J379" s="111" t="b">
        <v>0</v>
      </c>
      <c r="K379" s="122"/>
      <c r="L379" s="123"/>
      <c r="M379" s="113"/>
      <c r="N379" s="123"/>
      <c r="O379" s="123"/>
      <c r="P379" s="116" t="s">
        <v>311</v>
      </c>
      <c r="Q379" s="96"/>
    </row>
    <row r="380">
      <c r="A380" s="110">
        <v>46244.0</v>
      </c>
      <c r="B380" s="111" t="s">
        <v>170</v>
      </c>
      <c r="C380" s="111" t="s">
        <v>1116</v>
      </c>
      <c r="D380" s="111" t="s">
        <v>1110</v>
      </c>
      <c r="E380" s="111" t="s">
        <v>1111</v>
      </c>
      <c r="F380" s="124" t="str">
        <f>HYPERLINK("https://drive.google.com/drive/folders/1JE8xVmcycbJyZH6Zff4frJU88nTPqO3Y", "📂 Abrir Carpeta")</f>
        <v>📂 Abrir Carpeta</v>
      </c>
      <c r="G380" s="113" t="s">
        <v>2338</v>
      </c>
      <c r="H380" s="111" t="s">
        <v>2428</v>
      </c>
      <c r="I380" s="111" t="s">
        <v>2429</v>
      </c>
      <c r="J380" s="111" t="b">
        <v>0</v>
      </c>
      <c r="K380" s="122"/>
      <c r="L380" s="111"/>
      <c r="M380" s="113"/>
      <c r="N380" s="123"/>
      <c r="O380" s="123"/>
      <c r="P380" s="116" t="s">
        <v>311</v>
      </c>
      <c r="Q380" s="96"/>
    </row>
    <row r="381">
      <c r="A381" s="110">
        <v>46244.0</v>
      </c>
      <c r="B381" s="111" t="s">
        <v>172</v>
      </c>
      <c r="C381" s="111" t="s">
        <v>1155</v>
      </c>
      <c r="D381" s="111" t="s">
        <v>1148</v>
      </c>
      <c r="E381" s="111" t="s">
        <v>1153</v>
      </c>
      <c r="F381" s="124" t="str">
        <f>HYPERLINK("https://drive.google.com/drive/folders/1M6q_yKfYYiilHzHUIKjlizj8aYC-PUis", "📂 Abrir Carpeta")</f>
        <v>📂 Abrir Carpeta</v>
      </c>
      <c r="G381" s="113" t="s">
        <v>2338</v>
      </c>
      <c r="H381" s="111" t="s">
        <v>2432</v>
      </c>
      <c r="I381" s="111" t="s">
        <v>2433</v>
      </c>
      <c r="J381" s="111" t="b">
        <v>0</v>
      </c>
      <c r="K381" s="122"/>
      <c r="L381" s="111"/>
      <c r="M381" s="113"/>
      <c r="N381" s="123"/>
      <c r="O381" s="123"/>
      <c r="P381" s="116" t="s">
        <v>311</v>
      </c>
      <c r="Q381" s="96"/>
    </row>
    <row r="382">
      <c r="A382" s="110">
        <v>46244.0</v>
      </c>
      <c r="B382" s="111" t="s">
        <v>176</v>
      </c>
      <c r="C382" s="111" t="s">
        <v>1254</v>
      </c>
      <c r="D382" s="111" t="s">
        <v>1255</v>
      </c>
      <c r="E382" s="111" t="s">
        <v>1370</v>
      </c>
      <c r="F382" s="124" t="str">
        <f>HYPERLINK("https://drive.google.com/drive/folders/198k9q3vsNq86CjEMLX6rCHmkITwmK2C3", "📂 Abrir Carpeta")</f>
        <v>📂 Abrir Carpeta</v>
      </c>
      <c r="G382" s="113" t="s">
        <v>2338</v>
      </c>
      <c r="H382" s="111" t="s">
        <v>2437</v>
      </c>
      <c r="I382" s="111" t="s">
        <v>2438</v>
      </c>
      <c r="J382" s="111" t="b">
        <v>0</v>
      </c>
      <c r="K382" s="122"/>
      <c r="L382" s="111"/>
      <c r="M382" s="113"/>
      <c r="N382" s="123"/>
      <c r="O382" s="123"/>
      <c r="P382" s="116" t="s">
        <v>311</v>
      </c>
      <c r="Q382" s="96"/>
    </row>
    <row r="383">
      <c r="A383" s="107">
        <v>46244.0</v>
      </c>
      <c r="B383" s="24" t="s">
        <v>178</v>
      </c>
      <c r="C383" s="24" t="s">
        <v>1441</v>
      </c>
      <c r="D383" s="24" t="s">
        <v>1438</v>
      </c>
      <c r="E383" s="24" t="s">
        <v>1439</v>
      </c>
      <c r="F383" s="143" t="str">
        <f>HYPERLINK("https://drive.google.com/drive/folders/12tyiCaPmPUZHonSeOH4ebo8tOkhJH5pP", "📂 Abrir Carpeta")</f>
        <v>📂 Abrir Carpeta</v>
      </c>
      <c r="G383" s="36" t="s">
        <v>124</v>
      </c>
      <c r="H383" s="24" t="s">
        <v>2442</v>
      </c>
      <c r="I383" s="24" t="s">
        <v>2443</v>
      </c>
      <c r="J383" s="24" t="b">
        <v>0</v>
      </c>
      <c r="K383" s="105"/>
      <c r="L383" s="24" t="s">
        <v>2444</v>
      </c>
      <c r="M383" s="36" t="s">
        <v>1186</v>
      </c>
      <c r="N383" s="96"/>
      <c r="O383" s="96"/>
      <c r="P383" s="36" t="s">
        <v>311</v>
      </c>
      <c r="Q383" s="96"/>
    </row>
    <row r="384">
      <c r="A384" s="107">
        <v>46244.0</v>
      </c>
      <c r="B384" s="24" t="s">
        <v>180</v>
      </c>
      <c r="C384" s="24" t="s">
        <v>1540</v>
      </c>
      <c r="D384" s="24" t="s">
        <v>1536</v>
      </c>
      <c r="E384" s="24" t="s">
        <v>1537</v>
      </c>
      <c r="F384" s="143" t="str">
        <f t="shared" ref="F384:F387" si="76">HYPERLINK("https://drive.google.com/drive/folders/1GKidrObHYP4pdrVkEzEPjQFzOGkmOmgQ", "📂 Abrir Carpeta")</f>
        <v>📂 Abrir Carpeta</v>
      </c>
      <c r="G384" s="36" t="s">
        <v>124</v>
      </c>
      <c r="H384" s="24" t="s">
        <v>2446</v>
      </c>
      <c r="I384" s="24" t="s">
        <v>2447</v>
      </c>
      <c r="J384" s="24" t="b">
        <v>0</v>
      </c>
      <c r="K384" s="105"/>
      <c r="L384" s="24" t="s">
        <v>2444</v>
      </c>
      <c r="M384" s="36" t="s">
        <v>1186</v>
      </c>
      <c r="N384" s="96"/>
      <c r="O384" s="96"/>
      <c r="P384" s="36" t="s">
        <v>311</v>
      </c>
      <c r="Q384" s="96"/>
    </row>
    <row r="385">
      <c r="A385" s="107">
        <v>46244.0</v>
      </c>
      <c r="B385" s="24" t="s">
        <v>180</v>
      </c>
      <c r="C385" s="24" t="s">
        <v>1568</v>
      </c>
      <c r="D385" s="24" t="s">
        <v>1564</v>
      </c>
      <c r="E385" s="24" t="s">
        <v>1565</v>
      </c>
      <c r="F385" s="143" t="str">
        <f t="shared" si="76"/>
        <v>📂 Abrir Carpeta</v>
      </c>
      <c r="G385" s="36" t="s">
        <v>124</v>
      </c>
      <c r="H385" s="24" t="s">
        <v>2446</v>
      </c>
      <c r="I385" s="24" t="s">
        <v>2447</v>
      </c>
      <c r="J385" s="24" t="b">
        <v>0</v>
      </c>
      <c r="K385" s="105"/>
      <c r="M385" s="36" t="s">
        <v>1186</v>
      </c>
      <c r="N385" s="96"/>
      <c r="O385" s="96"/>
      <c r="P385" s="36" t="s">
        <v>311</v>
      </c>
      <c r="Q385" s="96"/>
    </row>
    <row r="386">
      <c r="A386" s="107">
        <v>46244.0</v>
      </c>
      <c r="B386" s="24" t="s">
        <v>180</v>
      </c>
      <c r="C386" s="24" t="s">
        <v>1049</v>
      </c>
      <c r="D386" s="24" t="s">
        <v>1050</v>
      </c>
      <c r="E386" s="24" t="s">
        <v>1051</v>
      </c>
      <c r="F386" s="143" t="str">
        <f t="shared" si="76"/>
        <v>📂 Abrir Carpeta</v>
      </c>
      <c r="G386" s="36" t="s">
        <v>124</v>
      </c>
      <c r="H386" s="24" t="s">
        <v>2446</v>
      </c>
      <c r="I386" s="24" t="s">
        <v>2447</v>
      </c>
      <c r="J386" s="24" t="b">
        <v>0</v>
      </c>
      <c r="K386" s="105"/>
      <c r="M386" s="36" t="s">
        <v>1186</v>
      </c>
      <c r="N386" s="96"/>
      <c r="O386" s="96"/>
      <c r="P386" s="36" t="s">
        <v>311</v>
      </c>
      <c r="Q386" s="96"/>
    </row>
    <row r="387">
      <c r="A387" s="107">
        <v>46244.0</v>
      </c>
      <c r="B387" s="24" t="s">
        <v>180</v>
      </c>
      <c r="C387" s="24" t="s">
        <v>565</v>
      </c>
      <c r="D387" s="24" t="s">
        <v>566</v>
      </c>
      <c r="E387" s="24" t="s">
        <v>567</v>
      </c>
      <c r="F387" s="143" t="str">
        <f t="shared" si="76"/>
        <v>📂 Abrir Carpeta</v>
      </c>
      <c r="G387" s="36" t="s">
        <v>124</v>
      </c>
      <c r="H387" s="24" t="s">
        <v>2446</v>
      </c>
      <c r="I387" s="24" t="s">
        <v>2447</v>
      </c>
      <c r="J387" s="24" t="b">
        <v>0</v>
      </c>
      <c r="K387" s="105"/>
      <c r="M387" s="36" t="s">
        <v>1186</v>
      </c>
      <c r="N387" s="96"/>
      <c r="O387" s="96"/>
      <c r="P387" s="36" t="s">
        <v>311</v>
      </c>
      <c r="Q387" s="96"/>
    </row>
    <row r="388">
      <c r="A388" s="107">
        <v>46244.0</v>
      </c>
      <c r="B388" s="24" t="s">
        <v>183</v>
      </c>
      <c r="C388" s="24" t="s">
        <v>816</v>
      </c>
      <c r="D388" s="24" t="s">
        <v>817</v>
      </c>
      <c r="E388" s="24" t="s">
        <v>1240</v>
      </c>
      <c r="F388" s="143" t="str">
        <f t="shared" ref="F388:F390" si="77">HYPERLINK("https://drive.google.com/drive/folders/1qFNLYeW1OAAsXv61LSL4sbQOgG3rO2SM", "📂 Abrir Carpeta")</f>
        <v>📂 Abrir Carpeta</v>
      </c>
      <c r="G388" s="36" t="s">
        <v>2411</v>
      </c>
      <c r="H388" s="24" t="s">
        <v>2456</v>
      </c>
      <c r="I388" s="24" t="s">
        <v>2457</v>
      </c>
      <c r="J388" s="24" t="b">
        <v>0</v>
      </c>
      <c r="K388" s="105"/>
      <c r="L388" s="24"/>
      <c r="M388" s="36" t="s">
        <v>1186</v>
      </c>
      <c r="N388" s="96"/>
      <c r="O388" s="96"/>
      <c r="P388" s="36" t="s">
        <v>311</v>
      </c>
      <c r="Q388" s="96"/>
    </row>
    <row r="389">
      <c r="A389" s="107">
        <v>46244.0</v>
      </c>
      <c r="B389" s="24" t="s">
        <v>183</v>
      </c>
      <c r="C389" s="24" t="s">
        <v>816</v>
      </c>
      <c r="D389" s="24" t="s">
        <v>817</v>
      </c>
      <c r="E389" s="24" t="s">
        <v>1240</v>
      </c>
      <c r="F389" s="143" t="str">
        <f t="shared" si="77"/>
        <v>📂 Abrir Carpeta</v>
      </c>
      <c r="G389" s="36" t="s">
        <v>2411</v>
      </c>
      <c r="H389" s="24" t="s">
        <v>2456</v>
      </c>
      <c r="I389" s="24" t="s">
        <v>2457</v>
      </c>
      <c r="J389" s="24" t="b">
        <v>0</v>
      </c>
      <c r="K389" s="105"/>
      <c r="M389" s="36" t="s">
        <v>1186</v>
      </c>
      <c r="N389" s="96"/>
      <c r="O389" s="96"/>
      <c r="P389" s="36" t="s">
        <v>311</v>
      </c>
      <c r="Q389" s="96"/>
    </row>
    <row r="390">
      <c r="A390" s="107">
        <v>46244.0</v>
      </c>
      <c r="B390" s="24" t="s">
        <v>183</v>
      </c>
      <c r="C390" s="24" t="s">
        <v>1291</v>
      </c>
      <c r="D390" s="24" t="s">
        <v>1402</v>
      </c>
      <c r="E390" s="24" t="s">
        <v>1403</v>
      </c>
      <c r="F390" s="143" t="str">
        <f t="shared" si="77"/>
        <v>📂 Abrir Carpeta</v>
      </c>
      <c r="G390" s="36" t="s">
        <v>2411</v>
      </c>
      <c r="H390" s="24" t="s">
        <v>2456</v>
      </c>
      <c r="I390" s="24" t="s">
        <v>2457</v>
      </c>
      <c r="J390" s="24" t="b">
        <v>0</v>
      </c>
      <c r="K390" s="105"/>
      <c r="M390" s="36" t="s">
        <v>1186</v>
      </c>
      <c r="N390" s="96"/>
      <c r="O390" s="96"/>
      <c r="P390" s="36" t="s">
        <v>311</v>
      </c>
      <c r="Q390" s="96"/>
    </row>
    <row r="391">
      <c r="A391" s="107">
        <v>46247.0</v>
      </c>
      <c r="B391" s="24" t="s">
        <v>898</v>
      </c>
      <c r="C391" s="24" t="s">
        <v>676</v>
      </c>
      <c r="D391" s="24" t="s">
        <v>677</v>
      </c>
      <c r="E391" s="24" t="s">
        <v>902</v>
      </c>
      <c r="F391" s="143" t="str">
        <f t="shared" ref="F391:F397" si="78">HYPERLINK("https://drive.google.com/drive/folders/13XyQ64H6ivRMhc4LFn2rjFBkcVJujIUw", "📂 Abrir Carpeta")</f>
        <v>📂 Abrir Carpeta</v>
      </c>
      <c r="G391" s="36" t="s">
        <v>2411</v>
      </c>
      <c r="H391" s="24" t="s">
        <v>2461</v>
      </c>
      <c r="I391" s="24" t="s">
        <v>2462</v>
      </c>
      <c r="J391" s="24" t="b">
        <v>0</v>
      </c>
      <c r="K391" s="105"/>
      <c r="L391" s="96"/>
      <c r="M391" s="36" t="s">
        <v>1186</v>
      </c>
      <c r="N391" s="96"/>
      <c r="O391" s="96"/>
      <c r="P391" s="36" t="s">
        <v>311</v>
      </c>
      <c r="Q391" s="96"/>
    </row>
    <row r="392">
      <c r="A392" s="107">
        <v>46247.0</v>
      </c>
      <c r="B392" s="24" t="s">
        <v>898</v>
      </c>
      <c r="C392" s="24" t="s">
        <v>642</v>
      </c>
      <c r="D392" s="24" t="s">
        <v>643</v>
      </c>
      <c r="E392" s="24" t="s">
        <v>644</v>
      </c>
      <c r="F392" s="143" t="str">
        <f t="shared" si="78"/>
        <v>📂 Abrir Carpeta</v>
      </c>
      <c r="G392" s="36" t="s">
        <v>2411</v>
      </c>
      <c r="H392" s="24" t="s">
        <v>2461</v>
      </c>
      <c r="I392" s="24" t="s">
        <v>2462</v>
      </c>
      <c r="J392" s="24" t="b">
        <v>0</v>
      </c>
      <c r="K392" s="105"/>
      <c r="L392" s="96"/>
      <c r="M392" s="36" t="s">
        <v>1186</v>
      </c>
      <c r="N392" s="96"/>
      <c r="O392" s="96"/>
      <c r="P392" s="36" t="s">
        <v>311</v>
      </c>
      <c r="Q392" s="96"/>
    </row>
    <row r="393">
      <c r="A393" s="107">
        <v>46247.0</v>
      </c>
      <c r="B393" s="24" t="s">
        <v>898</v>
      </c>
      <c r="C393" s="24" t="s">
        <v>657</v>
      </c>
      <c r="D393" s="24" t="s">
        <v>658</v>
      </c>
      <c r="E393" s="24" t="s">
        <v>962</v>
      </c>
      <c r="F393" s="143" t="str">
        <f t="shared" si="78"/>
        <v>📂 Abrir Carpeta</v>
      </c>
      <c r="G393" s="36" t="s">
        <v>2411</v>
      </c>
      <c r="H393" s="24" t="s">
        <v>2461</v>
      </c>
      <c r="I393" s="24" t="s">
        <v>2462</v>
      </c>
      <c r="J393" s="24" t="b">
        <v>0</v>
      </c>
      <c r="K393" s="105"/>
      <c r="L393" s="96"/>
      <c r="M393" s="36" t="s">
        <v>1186</v>
      </c>
      <c r="N393" s="96"/>
      <c r="O393" s="96"/>
      <c r="P393" s="36" t="s">
        <v>311</v>
      </c>
      <c r="Q393" s="96"/>
    </row>
    <row r="394">
      <c r="A394" s="107">
        <v>46247.0</v>
      </c>
      <c r="B394" s="24" t="s">
        <v>898</v>
      </c>
      <c r="C394" s="24" t="s">
        <v>672</v>
      </c>
      <c r="D394" s="24" t="s">
        <v>673</v>
      </c>
      <c r="E394" s="24" t="s">
        <v>990</v>
      </c>
      <c r="F394" s="143" t="str">
        <f t="shared" si="78"/>
        <v>📂 Abrir Carpeta</v>
      </c>
      <c r="G394" s="36" t="s">
        <v>2411</v>
      </c>
      <c r="H394" s="24" t="s">
        <v>2461</v>
      </c>
      <c r="I394" s="24" t="s">
        <v>2462</v>
      </c>
      <c r="J394" s="24" t="b">
        <v>0</v>
      </c>
      <c r="K394" s="105"/>
      <c r="L394" s="96"/>
      <c r="M394" s="36" t="s">
        <v>1186</v>
      </c>
      <c r="N394" s="96"/>
      <c r="O394" s="96"/>
      <c r="P394" s="36" t="s">
        <v>311</v>
      </c>
      <c r="Q394" s="96"/>
    </row>
    <row r="395">
      <c r="A395" s="107">
        <v>46247.0</v>
      </c>
      <c r="B395" s="24" t="s">
        <v>898</v>
      </c>
      <c r="C395" s="24" t="s">
        <v>663</v>
      </c>
      <c r="D395" s="24" t="s">
        <v>664</v>
      </c>
      <c r="E395" s="24" t="s">
        <v>1028</v>
      </c>
      <c r="F395" s="143" t="str">
        <f t="shared" si="78"/>
        <v>📂 Abrir Carpeta</v>
      </c>
      <c r="G395" s="36" t="s">
        <v>2411</v>
      </c>
      <c r="H395" s="24" t="s">
        <v>2461</v>
      </c>
      <c r="I395" s="24" t="s">
        <v>2462</v>
      </c>
      <c r="J395" s="24" t="b">
        <v>0</v>
      </c>
      <c r="K395" s="105"/>
      <c r="L395" s="96"/>
      <c r="M395" s="36" t="s">
        <v>1186</v>
      </c>
      <c r="N395" s="96"/>
      <c r="O395" s="96"/>
      <c r="P395" s="36" t="s">
        <v>311</v>
      </c>
      <c r="Q395" s="96"/>
    </row>
    <row r="396">
      <c r="A396" s="107">
        <v>46247.0</v>
      </c>
      <c r="B396" s="24" t="s">
        <v>898</v>
      </c>
      <c r="C396" s="24" t="s">
        <v>1065</v>
      </c>
      <c r="D396" s="24" t="s">
        <v>1058</v>
      </c>
      <c r="E396" s="24" t="s">
        <v>1060</v>
      </c>
      <c r="F396" s="143" t="str">
        <f t="shared" si="78"/>
        <v>📂 Abrir Carpeta</v>
      </c>
      <c r="G396" s="36" t="s">
        <v>2411</v>
      </c>
      <c r="H396" s="24" t="s">
        <v>2461</v>
      </c>
      <c r="I396" s="24" t="s">
        <v>2462</v>
      </c>
      <c r="J396" s="24" t="b">
        <v>0</v>
      </c>
      <c r="K396" s="105"/>
      <c r="L396" s="96"/>
      <c r="M396" s="36" t="s">
        <v>1186</v>
      </c>
      <c r="N396" s="96"/>
      <c r="O396" s="96"/>
      <c r="P396" s="36" t="s">
        <v>311</v>
      </c>
      <c r="Q396" s="96"/>
    </row>
    <row r="397">
      <c r="A397" s="107">
        <v>46247.0</v>
      </c>
      <c r="B397" s="24" t="s">
        <v>898</v>
      </c>
      <c r="C397" s="24" t="s">
        <v>350</v>
      </c>
      <c r="D397" s="24" t="s">
        <v>1075</v>
      </c>
      <c r="E397" s="24" t="s">
        <v>1076</v>
      </c>
      <c r="F397" s="143" t="str">
        <f t="shared" si="78"/>
        <v>📂 Abrir Carpeta</v>
      </c>
      <c r="G397" s="36" t="s">
        <v>2411</v>
      </c>
      <c r="H397" s="24" t="s">
        <v>2461</v>
      </c>
      <c r="I397" s="24" t="s">
        <v>2462</v>
      </c>
      <c r="J397" s="24" t="b">
        <v>0</v>
      </c>
      <c r="K397" s="105"/>
      <c r="L397" s="96"/>
      <c r="M397" s="36" t="s">
        <v>1186</v>
      </c>
      <c r="N397" s="96"/>
      <c r="O397" s="96"/>
      <c r="P397" s="36" t="s">
        <v>311</v>
      </c>
      <c r="Q397" s="96"/>
    </row>
    <row r="398">
      <c r="A398" s="107">
        <v>46247.0</v>
      </c>
      <c r="B398" s="24" t="s">
        <v>1179</v>
      </c>
      <c r="C398" s="24" t="s">
        <v>816</v>
      </c>
      <c r="D398" s="24" t="s">
        <v>1185</v>
      </c>
      <c r="E398" s="24" t="s">
        <v>827</v>
      </c>
      <c r="F398" s="143" t="str">
        <f t="shared" ref="F398:F404" si="79">HYPERLINK("https://drive.google.com/drive/folders/15gkckV4lDr6dGD6uxm9nXq6kGgwmVT46", "📂 Abrir Carpeta")</f>
        <v>📂 Abrir Carpeta</v>
      </c>
      <c r="G398" s="36" t="s">
        <v>2411</v>
      </c>
      <c r="H398" s="24" t="s">
        <v>2470</v>
      </c>
      <c r="I398" s="24" t="s">
        <v>2472</v>
      </c>
      <c r="J398" s="24" t="b">
        <v>0</v>
      </c>
      <c r="K398" s="105"/>
      <c r="L398" s="96"/>
      <c r="M398" s="36" t="s">
        <v>1186</v>
      </c>
      <c r="N398" s="96"/>
      <c r="O398" s="96"/>
      <c r="P398" s="36" t="s">
        <v>311</v>
      </c>
      <c r="Q398" s="96"/>
    </row>
    <row r="399">
      <c r="A399" s="107">
        <v>46247.0</v>
      </c>
      <c r="B399" s="24" t="s">
        <v>1179</v>
      </c>
      <c r="C399" s="24" t="s">
        <v>816</v>
      </c>
      <c r="D399" s="24" t="s">
        <v>1185</v>
      </c>
      <c r="E399" s="24" t="s">
        <v>827</v>
      </c>
      <c r="F399" s="143" t="str">
        <f t="shared" si="79"/>
        <v>📂 Abrir Carpeta</v>
      </c>
      <c r="G399" s="36" t="s">
        <v>2411</v>
      </c>
      <c r="H399" s="24" t="s">
        <v>2470</v>
      </c>
      <c r="I399" s="24" t="s">
        <v>2472</v>
      </c>
      <c r="J399" s="24" t="b">
        <v>0</v>
      </c>
      <c r="K399" s="105"/>
      <c r="L399" s="96"/>
      <c r="M399" s="36" t="s">
        <v>1186</v>
      </c>
      <c r="N399" s="96"/>
      <c r="O399" s="96"/>
      <c r="P399" s="36" t="s">
        <v>311</v>
      </c>
      <c r="Q399" s="96"/>
    </row>
    <row r="400">
      <c r="A400" s="107">
        <v>46247.0</v>
      </c>
      <c r="B400" s="24" t="s">
        <v>1179</v>
      </c>
      <c r="C400" s="24" t="s">
        <v>816</v>
      </c>
      <c r="D400" s="24" t="s">
        <v>1239</v>
      </c>
      <c r="E400" s="24" t="s">
        <v>1240</v>
      </c>
      <c r="F400" s="143" t="str">
        <f t="shared" si="79"/>
        <v>📂 Abrir Carpeta</v>
      </c>
      <c r="G400" s="36" t="s">
        <v>2411</v>
      </c>
      <c r="H400" s="24" t="s">
        <v>2470</v>
      </c>
      <c r="I400" s="24" t="s">
        <v>2472</v>
      </c>
      <c r="J400" s="24" t="b">
        <v>0</v>
      </c>
      <c r="K400" s="105"/>
      <c r="L400" s="96"/>
      <c r="M400" s="36" t="s">
        <v>1186</v>
      </c>
      <c r="N400" s="96"/>
      <c r="O400" s="96"/>
      <c r="P400" s="36" t="s">
        <v>311</v>
      </c>
      <c r="Q400" s="96"/>
    </row>
    <row r="401">
      <c r="A401" s="107">
        <v>46247.0</v>
      </c>
      <c r="B401" s="24" t="s">
        <v>1179</v>
      </c>
      <c r="C401" s="24" t="s">
        <v>816</v>
      </c>
      <c r="D401" s="24" t="s">
        <v>1239</v>
      </c>
      <c r="E401" s="24" t="s">
        <v>1240</v>
      </c>
      <c r="F401" s="143" t="str">
        <f t="shared" si="79"/>
        <v>📂 Abrir Carpeta</v>
      </c>
      <c r="G401" s="36" t="s">
        <v>2411</v>
      </c>
      <c r="H401" s="24" t="s">
        <v>2470</v>
      </c>
      <c r="I401" s="24" t="s">
        <v>2472</v>
      </c>
      <c r="J401" s="24" t="b">
        <v>0</v>
      </c>
      <c r="K401" s="105"/>
      <c r="L401" s="96"/>
      <c r="M401" s="36" t="s">
        <v>1186</v>
      </c>
      <c r="N401" s="96"/>
      <c r="O401" s="96"/>
      <c r="P401" s="36" t="s">
        <v>311</v>
      </c>
      <c r="Q401" s="96"/>
    </row>
    <row r="402">
      <c r="A402" s="107">
        <v>46247.0</v>
      </c>
      <c r="B402" s="24" t="s">
        <v>1179</v>
      </c>
      <c r="C402" s="24" t="s">
        <v>1296</v>
      </c>
      <c r="D402" s="24" t="s">
        <v>1294</v>
      </c>
      <c r="E402" s="24" t="s">
        <v>1295</v>
      </c>
      <c r="F402" s="143" t="str">
        <f t="shared" si="79"/>
        <v>📂 Abrir Carpeta</v>
      </c>
      <c r="G402" s="36" t="s">
        <v>2411</v>
      </c>
      <c r="H402" s="24" t="s">
        <v>2470</v>
      </c>
      <c r="I402" s="24" t="s">
        <v>2472</v>
      </c>
      <c r="J402" s="24" t="b">
        <v>0</v>
      </c>
      <c r="K402" s="105"/>
      <c r="L402" s="96"/>
      <c r="M402" s="36" t="s">
        <v>1186</v>
      </c>
      <c r="N402" s="96"/>
      <c r="O402" s="96"/>
      <c r="P402" s="36" t="s">
        <v>311</v>
      </c>
      <c r="Q402" s="96"/>
    </row>
    <row r="403">
      <c r="A403" s="107">
        <v>46247.0</v>
      </c>
      <c r="B403" s="24" t="s">
        <v>1179</v>
      </c>
      <c r="C403" s="24" t="s">
        <v>616</v>
      </c>
      <c r="D403" s="24" t="s">
        <v>617</v>
      </c>
      <c r="E403" s="24" t="s">
        <v>1318</v>
      </c>
      <c r="F403" s="143" t="str">
        <f t="shared" si="79"/>
        <v>📂 Abrir Carpeta</v>
      </c>
      <c r="G403" s="36" t="s">
        <v>2411</v>
      </c>
      <c r="H403" s="24" t="s">
        <v>2470</v>
      </c>
      <c r="I403" s="24" t="s">
        <v>2472</v>
      </c>
      <c r="J403" s="24" t="b">
        <v>0</v>
      </c>
      <c r="K403" s="105"/>
      <c r="L403" s="96"/>
      <c r="M403" s="36" t="s">
        <v>1186</v>
      </c>
      <c r="N403" s="96"/>
      <c r="O403" s="96"/>
      <c r="P403" s="36" t="s">
        <v>311</v>
      </c>
      <c r="Q403" s="96"/>
    </row>
    <row r="404">
      <c r="A404" s="107">
        <v>46247.0</v>
      </c>
      <c r="B404" s="24" t="s">
        <v>1179</v>
      </c>
      <c r="C404" s="24" t="s">
        <v>1347</v>
      </c>
      <c r="D404" s="24" t="s">
        <v>1278</v>
      </c>
      <c r="E404" s="24" t="s">
        <v>1343</v>
      </c>
      <c r="F404" s="143" t="str">
        <f t="shared" si="79"/>
        <v>📂 Abrir Carpeta</v>
      </c>
      <c r="G404" s="36" t="s">
        <v>2411</v>
      </c>
      <c r="H404" s="24" t="s">
        <v>2470</v>
      </c>
      <c r="I404" s="24" t="s">
        <v>2472</v>
      </c>
      <c r="J404" s="24" t="b">
        <v>0</v>
      </c>
      <c r="K404" s="105"/>
      <c r="L404" s="96"/>
      <c r="M404" s="36" t="s">
        <v>1186</v>
      </c>
      <c r="N404" s="96"/>
      <c r="O404" s="96"/>
      <c r="P404" s="36" t="s">
        <v>311</v>
      </c>
      <c r="Q404" s="96"/>
    </row>
    <row r="405">
      <c r="A405" s="96"/>
      <c r="B405" s="96"/>
      <c r="C405" s="96"/>
      <c r="D405" s="96"/>
      <c r="E405" s="96"/>
      <c r="F405" s="96"/>
      <c r="G405" s="97"/>
      <c r="H405" s="96"/>
      <c r="I405" s="96"/>
      <c r="J405" s="96" t="b">
        <v>0</v>
      </c>
      <c r="K405" s="105"/>
      <c r="L405" s="96"/>
      <c r="M405" s="97"/>
      <c r="N405" s="96"/>
      <c r="O405" s="96"/>
      <c r="P405" s="97"/>
      <c r="Q405" s="96"/>
    </row>
    <row r="406">
      <c r="A406" s="96"/>
      <c r="B406" s="96"/>
      <c r="C406" s="96"/>
      <c r="D406" s="96"/>
      <c r="E406" s="96"/>
      <c r="F406" s="96"/>
      <c r="G406" s="97"/>
      <c r="H406" s="96"/>
      <c r="I406" s="96"/>
      <c r="J406" s="96" t="b">
        <v>0</v>
      </c>
      <c r="K406" s="105"/>
      <c r="L406" s="96"/>
      <c r="M406" s="97"/>
      <c r="N406" s="96"/>
      <c r="O406" s="96"/>
      <c r="P406" s="97"/>
      <c r="Q406" s="96"/>
    </row>
    <row r="407">
      <c r="A407" s="96"/>
      <c r="B407" s="96"/>
      <c r="C407" s="96"/>
      <c r="D407" s="96"/>
      <c r="E407" s="96"/>
      <c r="F407" s="96"/>
      <c r="G407" s="97"/>
      <c r="H407" s="96"/>
      <c r="I407" s="96"/>
      <c r="J407" s="96" t="b">
        <v>0</v>
      </c>
      <c r="K407" s="105"/>
      <c r="L407" s="96"/>
      <c r="M407" s="97"/>
      <c r="N407" s="96"/>
      <c r="O407" s="96"/>
      <c r="P407" s="97"/>
      <c r="Q407" s="96"/>
    </row>
    <row r="408">
      <c r="A408" s="96"/>
      <c r="B408" s="96"/>
      <c r="C408" s="96"/>
      <c r="D408" s="96"/>
      <c r="E408" s="96"/>
      <c r="F408" s="96"/>
      <c r="G408" s="97"/>
      <c r="H408" s="96"/>
      <c r="I408" s="96"/>
      <c r="J408" s="96" t="b">
        <v>0</v>
      </c>
      <c r="K408" s="105"/>
      <c r="L408" s="96"/>
      <c r="M408" s="97"/>
      <c r="N408" s="96"/>
      <c r="O408" s="96"/>
      <c r="P408" s="97"/>
      <c r="Q408" s="96"/>
    </row>
    <row r="409">
      <c r="A409" s="96"/>
      <c r="B409" s="96"/>
      <c r="C409" s="96"/>
      <c r="D409" s="96"/>
      <c r="E409" s="96"/>
      <c r="F409" s="96"/>
      <c r="G409" s="97"/>
      <c r="H409" s="96"/>
      <c r="I409" s="96"/>
      <c r="J409" s="96" t="b">
        <v>0</v>
      </c>
      <c r="K409" s="105"/>
      <c r="L409" s="96"/>
      <c r="M409" s="97"/>
      <c r="N409" s="96"/>
      <c r="O409" s="96"/>
      <c r="P409" s="97"/>
      <c r="Q409" s="96"/>
    </row>
    <row r="410">
      <c r="A410" s="96"/>
      <c r="B410" s="96"/>
      <c r="C410" s="96"/>
      <c r="D410" s="96"/>
      <c r="E410" s="96"/>
      <c r="F410" s="96"/>
      <c r="G410" s="97"/>
      <c r="H410" s="96"/>
      <c r="I410" s="96"/>
      <c r="J410" s="96" t="b">
        <v>0</v>
      </c>
      <c r="K410" s="105"/>
      <c r="L410" s="96"/>
      <c r="M410" s="97"/>
      <c r="N410" s="96"/>
      <c r="O410" s="96"/>
      <c r="P410" s="97"/>
      <c r="Q410" s="96"/>
    </row>
    <row r="411">
      <c r="A411" s="96"/>
      <c r="B411" s="96"/>
      <c r="C411" s="96"/>
      <c r="D411" s="96"/>
      <c r="E411" s="96"/>
      <c r="F411" s="96"/>
      <c r="G411" s="97"/>
      <c r="H411" s="96"/>
      <c r="I411" s="96"/>
      <c r="J411" s="96" t="b">
        <v>0</v>
      </c>
      <c r="K411" s="105"/>
      <c r="L411" s="96"/>
      <c r="M411" s="97"/>
      <c r="N411" s="96"/>
      <c r="O411" s="96"/>
      <c r="P411" s="97"/>
      <c r="Q411" s="96"/>
    </row>
    <row r="412">
      <c r="A412" s="96"/>
      <c r="B412" s="96"/>
      <c r="C412" s="96"/>
      <c r="D412" s="96"/>
      <c r="E412" s="96"/>
      <c r="F412" s="96"/>
      <c r="G412" s="97"/>
      <c r="H412" s="96"/>
      <c r="I412" s="96"/>
      <c r="J412" s="96" t="b">
        <v>0</v>
      </c>
      <c r="K412" s="105"/>
      <c r="L412" s="96"/>
      <c r="M412" s="97"/>
      <c r="N412" s="96"/>
      <c r="O412" s="96"/>
      <c r="P412" s="97"/>
      <c r="Q412" s="96"/>
    </row>
    <row r="413">
      <c r="A413" s="96"/>
      <c r="B413" s="96"/>
      <c r="C413" s="96"/>
      <c r="D413" s="96"/>
      <c r="E413" s="96"/>
      <c r="F413" s="96"/>
      <c r="G413" s="97"/>
      <c r="H413" s="96"/>
      <c r="I413" s="96"/>
      <c r="J413" s="96" t="b">
        <v>0</v>
      </c>
      <c r="K413" s="105"/>
      <c r="L413" s="96"/>
      <c r="M413" s="97"/>
      <c r="N413" s="96"/>
      <c r="O413" s="96"/>
      <c r="P413" s="97"/>
      <c r="Q413" s="96"/>
    </row>
    <row r="414">
      <c r="A414" s="96"/>
      <c r="B414" s="96"/>
      <c r="C414" s="96"/>
      <c r="D414" s="96"/>
      <c r="E414" s="96"/>
      <c r="F414" s="96"/>
      <c r="G414" s="97"/>
      <c r="H414" s="96"/>
      <c r="I414" s="96"/>
      <c r="J414" s="96" t="b">
        <v>0</v>
      </c>
      <c r="K414" s="105"/>
      <c r="L414" s="96"/>
      <c r="M414" s="97"/>
      <c r="N414" s="96"/>
      <c r="O414" s="96"/>
      <c r="P414" s="97"/>
      <c r="Q414" s="96"/>
    </row>
    <row r="415">
      <c r="A415" s="96"/>
      <c r="B415" s="96"/>
      <c r="C415" s="96"/>
      <c r="D415" s="96"/>
      <c r="E415" s="96"/>
      <c r="F415" s="96"/>
      <c r="G415" s="97"/>
      <c r="H415" s="96"/>
      <c r="I415" s="96"/>
      <c r="J415" s="96" t="b">
        <v>0</v>
      </c>
      <c r="K415" s="105"/>
      <c r="L415" s="96"/>
      <c r="M415" s="97"/>
      <c r="N415" s="96"/>
      <c r="O415" s="96"/>
      <c r="P415" s="97"/>
      <c r="Q415" s="96"/>
    </row>
    <row r="416">
      <c r="A416" s="96"/>
      <c r="B416" s="96"/>
      <c r="C416" s="96"/>
      <c r="D416" s="96"/>
      <c r="E416" s="96"/>
      <c r="F416" s="96"/>
      <c r="G416" s="97"/>
      <c r="H416" s="96"/>
      <c r="I416" s="96"/>
      <c r="J416" s="96" t="b">
        <v>0</v>
      </c>
      <c r="K416" s="105"/>
      <c r="L416" s="96"/>
      <c r="M416" s="97"/>
      <c r="N416" s="96"/>
      <c r="O416" s="96"/>
      <c r="P416" s="97"/>
      <c r="Q416" s="96"/>
    </row>
    <row r="417">
      <c r="A417" s="96"/>
      <c r="B417" s="96"/>
      <c r="C417" s="96"/>
      <c r="D417" s="96"/>
      <c r="E417" s="96"/>
      <c r="F417" s="96"/>
      <c r="G417" s="97"/>
      <c r="H417" s="96"/>
      <c r="I417" s="96"/>
      <c r="J417" s="96" t="b">
        <v>0</v>
      </c>
      <c r="K417" s="105"/>
      <c r="L417" s="96"/>
      <c r="M417" s="97"/>
      <c r="N417" s="96"/>
      <c r="O417" s="96"/>
      <c r="P417" s="97"/>
      <c r="Q417" s="96"/>
    </row>
    <row r="418">
      <c r="A418" s="96"/>
      <c r="B418" s="96"/>
      <c r="C418" s="96"/>
      <c r="D418" s="96"/>
      <c r="E418" s="96"/>
      <c r="F418" s="96"/>
      <c r="G418" s="97"/>
      <c r="H418" s="96"/>
      <c r="I418" s="96"/>
      <c r="J418" s="96" t="b">
        <v>0</v>
      </c>
      <c r="K418" s="105"/>
      <c r="L418" s="96"/>
      <c r="M418" s="97"/>
      <c r="N418" s="96"/>
      <c r="O418" s="96"/>
      <c r="P418" s="97"/>
      <c r="Q418" s="96"/>
    </row>
    <row r="419">
      <c r="A419" s="96"/>
      <c r="B419" s="96"/>
      <c r="C419" s="96"/>
      <c r="D419" s="96"/>
      <c r="E419" s="96"/>
      <c r="F419" s="96"/>
      <c r="G419" s="97"/>
      <c r="H419" s="96"/>
      <c r="I419" s="96"/>
      <c r="J419" s="96" t="b">
        <v>0</v>
      </c>
      <c r="K419" s="105"/>
      <c r="L419" s="96"/>
      <c r="M419" s="97"/>
      <c r="N419" s="96"/>
      <c r="O419" s="96"/>
      <c r="P419" s="97"/>
      <c r="Q419" s="96"/>
    </row>
    <row r="420">
      <c r="A420" s="96"/>
      <c r="B420" s="96"/>
      <c r="C420" s="96"/>
      <c r="D420" s="96"/>
      <c r="E420" s="96"/>
      <c r="F420" s="96"/>
      <c r="G420" s="97"/>
      <c r="H420" s="96"/>
      <c r="I420" s="96"/>
      <c r="J420" s="96" t="b">
        <v>0</v>
      </c>
      <c r="K420" s="105"/>
      <c r="L420" s="96"/>
      <c r="M420" s="97"/>
      <c r="N420" s="96"/>
      <c r="O420" s="96"/>
      <c r="P420" s="97"/>
      <c r="Q420" s="96"/>
    </row>
    <row r="421">
      <c r="A421" s="96"/>
      <c r="B421" s="96"/>
      <c r="C421" s="96"/>
      <c r="D421" s="96"/>
      <c r="E421" s="96"/>
      <c r="F421" s="96"/>
      <c r="G421" s="97"/>
      <c r="H421" s="96"/>
      <c r="I421" s="96"/>
      <c r="J421" s="96" t="b">
        <v>0</v>
      </c>
      <c r="K421" s="105"/>
      <c r="L421" s="96"/>
      <c r="M421" s="97"/>
      <c r="N421" s="96"/>
      <c r="O421" s="96"/>
      <c r="P421" s="97"/>
      <c r="Q421" s="96"/>
    </row>
    <row r="422">
      <c r="A422" s="96"/>
      <c r="B422" s="96"/>
      <c r="C422" s="96"/>
      <c r="D422" s="96"/>
      <c r="E422" s="96"/>
      <c r="F422" s="96"/>
      <c r="G422" s="97"/>
      <c r="H422" s="96"/>
      <c r="I422" s="96"/>
      <c r="J422" s="96" t="b">
        <v>0</v>
      </c>
      <c r="K422" s="105"/>
      <c r="L422" s="96"/>
      <c r="M422" s="97"/>
      <c r="N422" s="96"/>
      <c r="O422" s="96"/>
      <c r="P422" s="97"/>
      <c r="Q422" s="96"/>
    </row>
    <row r="423">
      <c r="A423" s="96"/>
      <c r="B423" s="96"/>
      <c r="C423" s="96"/>
      <c r="D423" s="96"/>
      <c r="E423" s="96"/>
      <c r="F423" s="96"/>
      <c r="G423" s="97"/>
      <c r="H423" s="96"/>
      <c r="I423" s="96"/>
      <c r="J423" s="96" t="b">
        <v>0</v>
      </c>
      <c r="K423" s="105"/>
      <c r="L423" s="96"/>
      <c r="M423" s="97"/>
      <c r="N423" s="96"/>
      <c r="O423" s="96"/>
      <c r="P423" s="97"/>
      <c r="Q423" s="96"/>
    </row>
    <row r="424">
      <c r="A424" s="96"/>
      <c r="B424" s="96"/>
      <c r="C424" s="96"/>
      <c r="D424" s="96"/>
      <c r="E424" s="96"/>
      <c r="F424" s="96"/>
      <c r="G424" s="97"/>
      <c r="H424" s="96"/>
      <c r="I424" s="96"/>
      <c r="J424" s="96" t="b">
        <v>0</v>
      </c>
      <c r="K424" s="105"/>
      <c r="L424" s="96"/>
      <c r="M424" s="97"/>
      <c r="N424" s="96"/>
      <c r="O424" s="96"/>
      <c r="P424" s="97"/>
      <c r="Q424" s="96"/>
    </row>
    <row r="425">
      <c r="A425" s="96"/>
      <c r="B425" s="96"/>
      <c r="C425" s="96"/>
      <c r="D425" s="96"/>
      <c r="E425" s="96"/>
      <c r="F425" s="96"/>
      <c r="G425" s="97"/>
      <c r="H425" s="96"/>
      <c r="I425" s="96"/>
      <c r="J425" s="96" t="b">
        <v>0</v>
      </c>
      <c r="K425" s="105"/>
      <c r="L425" s="96"/>
      <c r="M425" s="97"/>
      <c r="N425" s="96"/>
      <c r="O425" s="96"/>
      <c r="P425" s="97"/>
      <c r="Q425" s="96"/>
    </row>
    <row r="426">
      <c r="A426" s="96"/>
      <c r="B426" s="96"/>
      <c r="C426" s="96"/>
      <c r="D426" s="96"/>
      <c r="E426" s="96"/>
      <c r="F426" s="96"/>
      <c r="G426" s="97"/>
      <c r="H426" s="96"/>
      <c r="I426" s="96"/>
      <c r="J426" s="96" t="b">
        <v>0</v>
      </c>
      <c r="K426" s="105"/>
      <c r="L426" s="96"/>
      <c r="M426" s="97"/>
      <c r="N426" s="96"/>
      <c r="O426" s="96"/>
      <c r="P426" s="97"/>
      <c r="Q426" s="96"/>
    </row>
    <row r="427">
      <c r="A427" s="96"/>
      <c r="B427" s="96"/>
      <c r="C427" s="96"/>
      <c r="D427" s="96"/>
      <c r="E427" s="96"/>
      <c r="F427" s="96"/>
      <c r="G427" s="97"/>
      <c r="H427" s="96"/>
      <c r="I427" s="96"/>
      <c r="J427" s="96" t="b">
        <v>0</v>
      </c>
      <c r="K427" s="105"/>
      <c r="L427" s="96"/>
      <c r="M427" s="97"/>
      <c r="N427" s="96"/>
      <c r="O427" s="96"/>
      <c r="P427" s="97"/>
      <c r="Q427" s="96"/>
    </row>
    <row r="428">
      <c r="A428" s="96"/>
      <c r="B428" s="96"/>
      <c r="C428" s="96"/>
      <c r="D428" s="96"/>
      <c r="E428" s="96"/>
      <c r="F428" s="96"/>
      <c r="G428" s="97"/>
      <c r="H428" s="96"/>
      <c r="I428" s="96"/>
      <c r="J428" s="96" t="b">
        <v>0</v>
      </c>
      <c r="K428" s="105"/>
      <c r="L428" s="96"/>
      <c r="M428" s="97"/>
      <c r="N428" s="96"/>
      <c r="O428" s="96"/>
      <c r="P428" s="97"/>
      <c r="Q428" s="96"/>
    </row>
    <row r="429">
      <c r="A429" s="96"/>
      <c r="B429" s="96"/>
      <c r="C429" s="96"/>
      <c r="D429" s="96"/>
      <c r="E429" s="96"/>
      <c r="F429" s="96"/>
      <c r="G429" s="97"/>
      <c r="H429" s="96"/>
      <c r="I429" s="96"/>
      <c r="J429" s="96" t="b">
        <v>0</v>
      </c>
      <c r="K429" s="105"/>
      <c r="L429" s="96"/>
      <c r="M429" s="97"/>
      <c r="N429" s="96"/>
      <c r="O429" s="96"/>
      <c r="P429" s="97"/>
      <c r="Q429" s="96"/>
    </row>
    <row r="430">
      <c r="A430" s="96"/>
      <c r="B430" s="96"/>
      <c r="C430" s="96"/>
      <c r="D430" s="96"/>
      <c r="E430" s="96"/>
      <c r="F430" s="96"/>
      <c r="G430" s="97"/>
      <c r="H430" s="96"/>
      <c r="I430" s="96"/>
      <c r="J430" s="96" t="b">
        <v>0</v>
      </c>
      <c r="K430" s="105"/>
      <c r="L430" s="96"/>
      <c r="M430" s="97"/>
      <c r="N430" s="96"/>
      <c r="O430" s="96"/>
      <c r="P430" s="97"/>
      <c r="Q430" s="96"/>
    </row>
    <row r="431">
      <c r="A431" s="96"/>
      <c r="B431" s="96"/>
      <c r="C431" s="96"/>
      <c r="D431" s="96"/>
      <c r="E431" s="96"/>
      <c r="F431" s="96"/>
      <c r="G431" s="97"/>
      <c r="H431" s="96"/>
      <c r="I431" s="96"/>
      <c r="J431" s="96" t="b">
        <v>0</v>
      </c>
      <c r="K431" s="105"/>
      <c r="L431" s="96"/>
      <c r="M431" s="97"/>
      <c r="N431" s="96"/>
      <c r="O431" s="96"/>
      <c r="P431" s="97"/>
      <c r="Q431" s="96"/>
    </row>
    <row r="432">
      <c r="A432" s="96"/>
      <c r="B432" s="96"/>
      <c r="C432" s="96"/>
      <c r="D432" s="96"/>
      <c r="E432" s="96"/>
      <c r="F432" s="96"/>
      <c r="G432" s="97"/>
      <c r="H432" s="96"/>
      <c r="I432" s="96"/>
      <c r="J432" s="96" t="b">
        <v>0</v>
      </c>
      <c r="K432" s="105"/>
      <c r="L432" s="96"/>
      <c r="M432" s="97"/>
      <c r="N432" s="96"/>
      <c r="O432" s="96"/>
      <c r="P432" s="97"/>
      <c r="Q432" s="96"/>
    </row>
    <row r="433">
      <c r="A433" s="96"/>
      <c r="B433" s="96"/>
      <c r="C433" s="96"/>
      <c r="D433" s="96"/>
      <c r="E433" s="96"/>
      <c r="F433" s="96"/>
      <c r="G433" s="97"/>
      <c r="H433" s="96"/>
      <c r="I433" s="96"/>
      <c r="J433" s="96" t="b">
        <v>0</v>
      </c>
      <c r="K433" s="105"/>
      <c r="L433" s="96"/>
      <c r="M433" s="97"/>
      <c r="N433" s="96"/>
      <c r="O433" s="96"/>
      <c r="P433" s="97"/>
      <c r="Q433" s="96"/>
    </row>
    <row r="434">
      <c r="A434" s="96"/>
      <c r="B434" s="96"/>
      <c r="C434" s="96"/>
      <c r="D434" s="96"/>
      <c r="E434" s="96"/>
      <c r="F434" s="96"/>
      <c r="G434" s="97"/>
      <c r="H434" s="96"/>
      <c r="I434" s="96"/>
      <c r="J434" s="96" t="b">
        <v>0</v>
      </c>
      <c r="K434" s="105"/>
      <c r="L434" s="96"/>
      <c r="M434" s="97"/>
      <c r="N434" s="96"/>
      <c r="O434" s="96"/>
      <c r="P434" s="97"/>
      <c r="Q434" s="96"/>
    </row>
    <row r="435">
      <c r="A435" s="96"/>
      <c r="B435" s="96"/>
      <c r="C435" s="96"/>
      <c r="D435" s="96"/>
      <c r="E435" s="96"/>
      <c r="F435" s="96"/>
      <c r="G435" s="97"/>
      <c r="H435" s="96"/>
      <c r="I435" s="96"/>
      <c r="J435" s="96" t="b">
        <v>0</v>
      </c>
      <c r="K435" s="105"/>
      <c r="L435" s="96"/>
      <c r="M435" s="97"/>
      <c r="N435" s="96"/>
      <c r="O435" s="96"/>
      <c r="P435" s="97"/>
      <c r="Q435" s="96"/>
    </row>
    <row r="436">
      <c r="A436" s="96"/>
      <c r="B436" s="96"/>
      <c r="C436" s="96"/>
      <c r="D436" s="96"/>
      <c r="E436" s="96"/>
      <c r="F436" s="96"/>
      <c r="G436" s="97"/>
      <c r="H436" s="96"/>
      <c r="I436" s="96"/>
      <c r="J436" s="96" t="b">
        <v>0</v>
      </c>
      <c r="K436" s="105"/>
      <c r="L436" s="96"/>
      <c r="M436" s="97"/>
      <c r="N436" s="96"/>
      <c r="O436" s="96"/>
      <c r="P436" s="97"/>
      <c r="Q436" s="96"/>
    </row>
    <row r="437">
      <c r="A437" s="96"/>
      <c r="B437" s="96"/>
      <c r="C437" s="96"/>
      <c r="D437" s="96"/>
      <c r="E437" s="96"/>
      <c r="F437" s="96"/>
      <c r="G437" s="97"/>
      <c r="H437" s="96"/>
      <c r="I437" s="96"/>
      <c r="J437" s="96" t="b">
        <v>0</v>
      </c>
      <c r="K437" s="105"/>
      <c r="L437" s="96"/>
      <c r="M437" s="97"/>
      <c r="N437" s="96"/>
      <c r="O437" s="96"/>
      <c r="P437" s="97"/>
      <c r="Q437" s="96"/>
    </row>
    <row r="438">
      <c r="A438" s="96"/>
      <c r="B438" s="96"/>
      <c r="C438" s="96"/>
      <c r="D438" s="96"/>
      <c r="E438" s="96"/>
      <c r="F438" s="96"/>
      <c r="G438" s="97"/>
      <c r="H438" s="96"/>
      <c r="I438" s="96"/>
      <c r="J438" s="96" t="b">
        <v>0</v>
      </c>
      <c r="K438" s="105"/>
      <c r="L438" s="96"/>
      <c r="M438" s="97"/>
      <c r="N438" s="96"/>
      <c r="O438" s="96"/>
      <c r="P438" s="97"/>
      <c r="Q438" s="96"/>
    </row>
    <row r="439">
      <c r="A439" s="96"/>
      <c r="B439" s="96"/>
      <c r="C439" s="96"/>
      <c r="D439" s="96"/>
      <c r="E439" s="96"/>
      <c r="F439" s="96"/>
      <c r="G439" s="97"/>
      <c r="H439" s="96"/>
      <c r="I439" s="96"/>
      <c r="J439" s="96" t="b">
        <v>0</v>
      </c>
      <c r="K439" s="105"/>
      <c r="L439" s="96"/>
      <c r="M439" s="97"/>
      <c r="N439" s="96"/>
      <c r="O439" s="96"/>
      <c r="P439" s="97"/>
      <c r="Q439" s="96"/>
    </row>
    <row r="440">
      <c r="A440" s="96"/>
      <c r="B440" s="96"/>
      <c r="C440" s="96"/>
      <c r="D440" s="96"/>
      <c r="E440" s="96"/>
      <c r="F440" s="96"/>
      <c r="G440" s="97"/>
      <c r="H440" s="96"/>
      <c r="I440" s="96"/>
      <c r="J440" s="96" t="b">
        <v>0</v>
      </c>
      <c r="K440" s="105"/>
      <c r="L440" s="96"/>
      <c r="M440" s="97"/>
      <c r="N440" s="96"/>
      <c r="O440" s="96"/>
      <c r="P440" s="97"/>
      <c r="Q440" s="96"/>
    </row>
    <row r="441">
      <c r="A441" s="96"/>
      <c r="B441" s="96"/>
      <c r="C441" s="96"/>
      <c r="D441" s="96"/>
      <c r="E441" s="96"/>
      <c r="F441" s="96"/>
      <c r="G441" s="97"/>
      <c r="H441" s="96"/>
      <c r="I441" s="96"/>
      <c r="J441" s="96" t="b">
        <v>0</v>
      </c>
      <c r="K441" s="105"/>
      <c r="L441" s="96"/>
      <c r="M441" s="97"/>
      <c r="N441" s="96"/>
      <c r="O441" s="96"/>
      <c r="P441" s="97"/>
      <c r="Q441" s="96"/>
    </row>
    <row r="442">
      <c r="A442" s="96"/>
      <c r="B442" s="96"/>
      <c r="C442" s="96"/>
      <c r="D442" s="96"/>
      <c r="E442" s="96"/>
      <c r="F442" s="96"/>
      <c r="G442" s="97"/>
      <c r="H442" s="96"/>
      <c r="I442" s="96"/>
      <c r="J442" s="96" t="b">
        <v>0</v>
      </c>
      <c r="K442" s="105"/>
      <c r="L442" s="96"/>
      <c r="M442" s="97"/>
      <c r="N442" s="96"/>
      <c r="O442" s="96"/>
      <c r="P442" s="97"/>
      <c r="Q442" s="96"/>
    </row>
    <row r="443">
      <c r="A443" s="96"/>
      <c r="B443" s="96"/>
      <c r="C443" s="96"/>
      <c r="D443" s="96"/>
      <c r="E443" s="96"/>
      <c r="F443" s="96"/>
      <c r="G443" s="97"/>
      <c r="H443" s="96"/>
      <c r="I443" s="96"/>
      <c r="J443" s="96" t="b">
        <v>0</v>
      </c>
      <c r="K443" s="105"/>
      <c r="L443" s="96"/>
      <c r="M443" s="97"/>
      <c r="N443" s="96"/>
      <c r="O443" s="96"/>
      <c r="P443" s="97"/>
      <c r="Q443" s="96"/>
    </row>
    <row r="444">
      <c r="A444" s="96"/>
      <c r="B444" s="96"/>
      <c r="C444" s="96"/>
      <c r="D444" s="96"/>
      <c r="E444" s="96"/>
      <c r="F444" s="96"/>
      <c r="G444" s="97"/>
      <c r="H444" s="96"/>
      <c r="I444" s="96"/>
      <c r="J444" s="96" t="b">
        <v>0</v>
      </c>
      <c r="K444" s="105"/>
      <c r="L444" s="96"/>
      <c r="M444" s="97"/>
      <c r="N444" s="96"/>
      <c r="O444" s="96"/>
      <c r="P444" s="97"/>
      <c r="Q444" s="96"/>
    </row>
    <row r="445">
      <c r="A445" s="96"/>
      <c r="B445" s="96"/>
      <c r="C445" s="96"/>
      <c r="D445" s="96"/>
      <c r="E445" s="96"/>
      <c r="F445" s="96"/>
      <c r="G445" s="97"/>
      <c r="H445" s="96"/>
      <c r="I445" s="96"/>
      <c r="J445" s="96" t="b">
        <v>0</v>
      </c>
      <c r="K445" s="105"/>
      <c r="L445" s="96"/>
      <c r="M445" s="97"/>
      <c r="N445" s="96"/>
      <c r="O445" s="96"/>
      <c r="P445" s="97"/>
      <c r="Q445" s="96"/>
    </row>
    <row r="446">
      <c r="A446" s="96"/>
      <c r="B446" s="96"/>
      <c r="C446" s="96"/>
      <c r="D446" s="96"/>
      <c r="E446" s="96"/>
      <c r="F446" s="96"/>
      <c r="G446" s="97"/>
      <c r="H446" s="96"/>
      <c r="I446" s="96"/>
      <c r="J446" s="96" t="b">
        <v>0</v>
      </c>
      <c r="K446" s="105"/>
      <c r="L446" s="96"/>
      <c r="M446" s="97"/>
      <c r="N446" s="96"/>
      <c r="O446" s="96"/>
      <c r="P446" s="97"/>
      <c r="Q446" s="96"/>
    </row>
    <row r="447">
      <c r="A447" s="96"/>
      <c r="B447" s="96"/>
      <c r="C447" s="96"/>
      <c r="D447" s="96"/>
      <c r="E447" s="96"/>
      <c r="F447" s="96"/>
      <c r="G447" s="97"/>
      <c r="H447" s="96"/>
      <c r="I447" s="96"/>
      <c r="J447" s="96" t="b">
        <v>0</v>
      </c>
      <c r="K447" s="105"/>
      <c r="L447" s="96"/>
      <c r="M447" s="97"/>
      <c r="N447" s="96"/>
      <c r="O447" s="96"/>
      <c r="P447" s="97"/>
      <c r="Q447" s="96"/>
    </row>
    <row r="448">
      <c r="A448" s="96"/>
      <c r="B448" s="96"/>
      <c r="C448" s="96"/>
      <c r="D448" s="96"/>
      <c r="E448" s="96"/>
      <c r="F448" s="96"/>
      <c r="G448" s="97"/>
      <c r="H448" s="96"/>
      <c r="I448" s="96"/>
      <c r="J448" s="96" t="b">
        <v>0</v>
      </c>
      <c r="K448" s="105"/>
      <c r="L448" s="96"/>
      <c r="M448" s="97"/>
      <c r="N448" s="96"/>
      <c r="O448" s="96"/>
      <c r="P448" s="97"/>
      <c r="Q448" s="96"/>
    </row>
    <row r="449">
      <c r="A449" s="96"/>
      <c r="B449" s="96"/>
      <c r="C449" s="96"/>
      <c r="D449" s="96"/>
      <c r="E449" s="96"/>
      <c r="F449" s="96"/>
      <c r="G449" s="97"/>
      <c r="H449" s="96"/>
      <c r="I449" s="96"/>
      <c r="J449" s="96" t="b">
        <v>0</v>
      </c>
      <c r="K449" s="105"/>
      <c r="L449" s="96"/>
      <c r="M449" s="97"/>
      <c r="N449" s="96"/>
      <c r="O449" s="96"/>
      <c r="P449" s="97"/>
      <c r="Q449" s="96"/>
    </row>
    <row r="450">
      <c r="A450" s="96"/>
      <c r="B450" s="96"/>
      <c r="C450" s="96"/>
      <c r="D450" s="96"/>
      <c r="E450" s="96"/>
      <c r="F450" s="96"/>
      <c r="G450" s="97"/>
      <c r="H450" s="96"/>
      <c r="I450" s="96"/>
      <c r="J450" s="96" t="b">
        <v>0</v>
      </c>
      <c r="K450" s="105"/>
      <c r="L450" s="96"/>
      <c r="M450" s="97"/>
      <c r="N450" s="96"/>
      <c r="O450" s="96"/>
      <c r="P450" s="97"/>
      <c r="Q450" s="96"/>
    </row>
    <row r="451">
      <c r="A451" s="96"/>
      <c r="B451" s="96"/>
      <c r="C451" s="96"/>
      <c r="D451" s="96"/>
      <c r="E451" s="96"/>
      <c r="F451" s="96"/>
      <c r="G451" s="97"/>
      <c r="H451" s="96"/>
      <c r="I451" s="96"/>
      <c r="J451" s="96" t="b">
        <v>0</v>
      </c>
      <c r="K451" s="105"/>
      <c r="L451" s="96"/>
      <c r="M451" s="97"/>
      <c r="N451" s="96"/>
      <c r="O451" s="96"/>
      <c r="P451" s="97"/>
      <c r="Q451" s="96"/>
    </row>
    <row r="452">
      <c r="A452" s="96"/>
      <c r="B452" s="96"/>
      <c r="C452" s="96"/>
      <c r="D452" s="96"/>
      <c r="E452" s="96"/>
      <c r="F452" s="96"/>
      <c r="G452" s="97"/>
      <c r="H452" s="96"/>
      <c r="I452" s="96"/>
      <c r="J452" s="96" t="b">
        <v>0</v>
      </c>
      <c r="K452" s="105"/>
      <c r="L452" s="96"/>
      <c r="M452" s="97"/>
      <c r="N452" s="96"/>
      <c r="O452" s="96"/>
      <c r="P452" s="97"/>
      <c r="Q452" s="96"/>
    </row>
    <row r="453">
      <c r="A453" s="96"/>
      <c r="B453" s="96"/>
      <c r="C453" s="96"/>
      <c r="D453" s="96"/>
      <c r="E453" s="96"/>
      <c r="F453" s="96"/>
      <c r="G453" s="97"/>
      <c r="H453" s="96"/>
      <c r="I453" s="96"/>
      <c r="J453" s="96" t="b">
        <v>0</v>
      </c>
      <c r="K453" s="105"/>
      <c r="L453" s="96"/>
      <c r="M453" s="97"/>
      <c r="N453" s="96"/>
      <c r="O453" s="96"/>
      <c r="P453" s="97"/>
      <c r="Q453" s="96"/>
    </row>
    <row r="454">
      <c r="A454" s="96"/>
      <c r="B454" s="96"/>
      <c r="C454" s="96"/>
      <c r="D454" s="96"/>
      <c r="E454" s="96"/>
      <c r="F454" s="96"/>
      <c r="G454" s="97"/>
      <c r="H454" s="96"/>
      <c r="I454" s="96"/>
      <c r="J454" s="96" t="b">
        <v>0</v>
      </c>
      <c r="K454" s="105"/>
      <c r="L454" s="96"/>
      <c r="M454" s="97"/>
      <c r="N454" s="96"/>
      <c r="O454" s="96"/>
      <c r="P454" s="97"/>
      <c r="Q454" s="96"/>
    </row>
    <row r="455">
      <c r="A455" s="96"/>
      <c r="B455" s="96"/>
      <c r="C455" s="96"/>
      <c r="D455" s="96"/>
      <c r="E455" s="96"/>
      <c r="F455" s="96"/>
      <c r="G455" s="97"/>
      <c r="H455" s="96"/>
      <c r="I455" s="96"/>
      <c r="J455" s="96" t="b">
        <v>0</v>
      </c>
      <c r="K455" s="105"/>
      <c r="L455" s="96"/>
      <c r="M455" s="97"/>
      <c r="N455" s="96"/>
      <c r="O455" s="96"/>
      <c r="P455" s="97"/>
      <c r="Q455" s="96"/>
    </row>
    <row r="456">
      <c r="A456" s="96"/>
      <c r="B456" s="96"/>
      <c r="C456" s="96"/>
      <c r="D456" s="96"/>
      <c r="E456" s="96"/>
      <c r="F456" s="96"/>
      <c r="G456" s="97"/>
      <c r="H456" s="96"/>
      <c r="I456" s="96"/>
      <c r="J456" s="96" t="b">
        <v>0</v>
      </c>
      <c r="K456" s="105"/>
      <c r="L456" s="96"/>
      <c r="M456" s="97"/>
      <c r="N456" s="96"/>
      <c r="O456" s="96"/>
      <c r="P456" s="97"/>
      <c r="Q456" s="96"/>
    </row>
    <row r="457">
      <c r="A457" s="96"/>
      <c r="B457" s="96"/>
      <c r="C457" s="96"/>
      <c r="D457" s="96"/>
      <c r="E457" s="96"/>
      <c r="F457" s="96"/>
      <c r="G457" s="97"/>
      <c r="H457" s="96"/>
      <c r="I457" s="96"/>
      <c r="J457" s="96" t="b">
        <v>0</v>
      </c>
      <c r="K457" s="105"/>
      <c r="L457" s="96"/>
      <c r="M457" s="97"/>
      <c r="N457" s="96"/>
      <c r="O457" s="96"/>
      <c r="P457" s="97"/>
      <c r="Q457" s="96"/>
    </row>
    <row r="458">
      <c r="A458" s="96"/>
      <c r="B458" s="96"/>
      <c r="C458" s="96"/>
      <c r="D458" s="96"/>
      <c r="E458" s="96"/>
      <c r="F458" s="96"/>
      <c r="G458" s="97"/>
      <c r="H458" s="96"/>
      <c r="I458" s="96"/>
      <c r="J458" s="96" t="b">
        <v>0</v>
      </c>
      <c r="K458" s="105"/>
      <c r="L458" s="96"/>
      <c r="M458" s="97"/>
      <c r="N458" s="96"/>
      <c r="O458" s="96"/>
      <c r="P458" s="97"/>
      <c r="Q458" s="96"/>
    </row>
    <row r="459">
      <c r="A459" s="96"/>
      <c r="B459" s="96"/>
      <c r="C459" s="96"/>
      <c r="D459" s="96"/>
      <c r="E459" s="96"/>
      <c r="F459" s="96"/>
      <c r="G459" s="97"/>
      <c r="H459" s="96"/>
      <c r="I459" s="96"/>
      <c r="J459" s="96" t="b">
        <v>0</v>
      </c>
      <c r="K459" s="105"/>
      <c r="L459" s="96"/>
      <c r="M459" s="97"/>
      <c r="N459" s="96"/>
      <c r="O459" s="96"/>
      <c r="P459" s="97"/>
      <c r="Q459" s="96"/>
    </row>
    <row r="460">
      <c r="A460" s="96"/>
      <c r="B460" s="96"/>
      <c r="C460" s="96"/>
      <c r="D460" s="96"/>
      <c r="E460" s="96"/>
      <c r="F460" s="96"/>
      <c r="G460" s="97"/>
      <c r="H460" s="96"/>
      <c r="I460" s="96"/>
      <c r="J460" s="96" t="b">
        <v>0</v>
      </c>
      <c r="K460" s="105"/>
      <c r="L460" s="96"/>
      <c r="M460" s="97"/>
      <c r="N460" s="96"/>
      <c r="O460" s="96"/>
      <c r="P460" s="97"/>
      <c r="Q460" s="96"/>
    </row>
    <row r="461">
      <c r="A461" s="96"/>
      <c r="B461" s="96"/>
      <c r="C461" s="96"/>
      <c r="D461" s="96"/>
      <c r="E461" s="96"/>
      <c r="F461" s="96"/>
      <c r="G461" s="97"/>
      <c r="H461" s="96"/>
      <c r="I461" s="96"/>
      <c r="J461" s="96" t="b">
        <v>0</v>
      </c>
      <c r="K461" s="105"/>
      <c r="L461" s="96"/>
      <c r="M461" s="97"/>
      <c r="N461" s="96"/>
      <c r="O461" s="96"/>
      <c r="P461" s="97"/>
      <c r="Q461" s="96"/>
    </row>
    <row r="462">
      <c r="A462" s="96"/>
      <c r="B462" s="96"/>
      <c r="C462" s="96"/>
      <c r="D462" s="96"/>
      <c r="E462" s="96"/>
      <c r="F462" s="96"/>
      <c r="G462" s="97"/>
      <c r="H462" s="96"/>
      <c r="I462" s="96"/>
      <c r="J462" s="96" t="b">
        <v>0</v>
      </c>
      <c r="K462" s="105"/>
      <c r="L462" s="96"/>
      <c r="M462" s="97"/>
      <c r="N462" s="96"/>
      <c r="O462" s="96"/>
      <c r="P462" s="97"/>
      <c r="Q462" s="96"/>
    </row>
    <row r="463">
      <c r="A463" s="96"/>
      <c r="B463" s="96"/>
      <c r="C463" s="96"/>
      <c r="D463" s="96"/>
      <c r="E463" s="96"/>
      <c r="F463" s="96"/>
      <c r="G463" s="97"/>
      <c r="H463" s="96"/>
      <c r="I463" s="96"/>
      <c r="J463" s="96" t="b">
        <v>0</v>
      </c>
      <c r="K463" s="105"/>
      <c r="L463" s="96"/>
      <c r="M463" s="97"/>
      <c r="N463" s="96"/>
      <c r="O463" s="96"/>
      <c r="P463" s="97"/>
      <c r="Q463" s="96"/>
    </row>
    <row r="464">
      <c r="A464" s="96"/>
      <c r="B464" s="96"/>
      <c r="C464" s="96"/>
      <c r="D464" s="96"/>
      <c r="E464" s="96"/>
      <c r="F464" s="96"/>
      <c r="G464" s="97"/>
      <c r="H464" s="96"/>
      <c r="I464" s="96"/>
      <c r="J464" s="96" t="b">
        <v>0</v>
      </c>
      <c r="K464" s="105"/>
      <c r="L464" s="96"/>
      <c r="M464" s="97"/>
      <c r="N464" s="96"/>
      <c r="O464" s="96"/>
      <c r="P464" s="97"/>
      <c r="Q464" s="96"/>
    </row>
    <row r="465">
      <c r="A465" s="96"/>
      <c r="B465" s="96"/>
      <c r="C465" s="96"/>
      <c r="D465" s="96"/>
      <c r="E465" s="96"/>
      <c r="F465" s="96"/>
      <c r="G465" s="97"/>
      <c r="H465" s="96"/>
      <c r="I465" s="96"/>
      <c r="J465" s="96" t="b">
        <v>0</v>
      </c>
      <c r="K465" s="105"/>
      <c r="L465" s="96"/>
      <c r="M465" s="97"/>
      <c r="N465" s="96"/>
      <c r="O465" s="96"/>
      <c r="P465" s="97"/>
      <c r="Q465" s="96"/>
    </row>
    <row r="466">
      <c r="A466" s="96"/>
      <c r="B466" s="96"/>
      <c r="C466" s="96"/>
      <c r="D466" s="96"/>
      <c r="E466" s="96"/>
      <c r="F466" s="96"/>
      <c r="G466" s="97"/>
      <c r="H466" s="96"/>
      <c r="I466" s="96"/>
      <c r="J466" s="96" t="b">
        <v>0</v>
      </c>
      <c r="K466" s="105"/>
      <c r="L466" s="96"/>
      <c r="M466" s="97"/>
      <c r="N466" s="96"/>
      <c r="O466" s="96"/>
      <c r="P466" s="97"/>
      <c r="Q466" s="96"/>
    </row>
    <row r="467">
      <c r="A467" s="96"/>
      <c r="B467" s="96"/>
      <c r="C467" s="96"/>
      <c r="D467" s="96"/>
      <c r="E467" s="96"/>
      <c r="F467" s="96"/>
      <c r="G467" s="97"/>
      <c r="H467" s="96"/>
      <c r="I467" s="96"/>
      <c r="J467" s="96" t="b">
        <v>0</v>
      </c>
      <c r="K467" s="105"/>
      <c r="L467" s="96"/>
      <c r="M467" s="97"/>
      <c r="N467" s="96"/>
      <c r="O467" s="96"/>
      <c r="P467" s="97"/>
      <c r="Q467" s="96"/>
    </row>
    <row r="468">
      <c r="A468" s="96"/>
      <c r="B468" s="96"/>
      <c r="C468" s="96"/>
      <c r="D468" s="96"/>
      <c r="E468" s="96"/>
      <c r="F468" s="96"/>
      <c r="G468" s="97"/>
      <c r="H468" s="96"/>
      <c r="I468" s="96"/>
      <c r="J468" s="96" t="b">
        <v>0</v>
      </c>
      <c r="K468" s="105"/>
      <c r="L468" s="96"/>
      <c r="M468" s="97"/>
      <c r="N468" s="96"/>
      <c r="O468" s="96"/>
      <c r="P468" s="97"/>
      <c r="Q468" s="96"/>
    </row>
    <row r="469">
      <c r="A469" s="96"/>
      <c r="B469" s="96"/>
      <c r="C469" s="96"/>
      <c r="D469" s="96"/>
      <c r="E469" s="96"/>
      <c r="F469" s="96"/>
      <c r="G469" s="97"/>
      <c r="H469" s="96"/>
      <c r="I469" s="96"/>
      <c r="J469" s="96" t="b">
        <v>0</v>
      </c>
      <c r="K469" s="105"/>
      <c r="L469" s="96"/>
      <c r="M469" s="97"/>
      <c r="N469" s="96"/>
      <c r="O469" s="96"/>
      <c r="P469" s="97"/>
      <c r="Q469" s="96"/>
    </row>
    <row r="470">
      <c r="A470" s="96"/>
      <c r="B470" s="96"/>
      <c r="C470" s="96"/>
      <c r="D470" s="96"/>
      <c r="E470" s="96"/>
      <c r="F470" s="96"/>
      <c r="G470" s="97"/>
      <c r="H470" s="96"/>
      <c r="I470" s="96"/>
      <c r="J470" s="96" t="b">
        <v>0</v>
      </c>
      <c r="K470" s="105"/>
      <c r="L470" s="96"/>
      <c r="M470" s="97"/>
      <c r="N470" s="96"/>
      <c r="O470" s="96"/>
      <c r="P470" s="97"/>
      <c r="Q470" s="96"/>
    </row>
    <row r="471">
      <c r="A471" s="96"/>
      <c r="B471" s="96"/>
      <c r="C471" s="96"/>
      <c r="D471" s="96"/>
      <c r="E471" s="96"/>
      <c r="F471" s="96"/>
      <c r="G471" s="97"/>
      <c r="H471" s="96"/>
      <c r="I471" s="96"/>
      <c r="J471" s="96" t="b">
        <v>0</v>
      </c>
      <c r="K471" s="105"/>
      <c r="L471" s="96"/>
      <c r="M471" s="97"/>
      <c r="N471" s="96"/>
      <c r="O471" s="96"/>
      <c r="P471" s="97"/>
      <c r="Q471" s="96"/>
    </row>
    <row r="472">
      <c r="A472" s="96"/>
      <c r="B472" s="96"/>
      <c r="C472" s="96"/>
      <c r="D472" s="96"/>
      <c r="E472" s="96"/>
      <c r="F472" s="96"/>
      <c r="G472" s="97"/>
      <c r="H472" s="96"/>
      <c r="I472" s="96"/>
      <c r="J472" s="96" t="b">
        <v>0</v>
      </c>
      <c r="K472" s="105"/>
      <c r="L472" s="96"/>
      <c r="M472" s="97"/>
      <c r="N472" s="96"/>
      <c r="O472" s="96"/>
      <c r="P472" s="97"/>
      <c r="Q472" s="96"/>
    </row>
    <row r="473">
      <c r="A473" s="96"/>
      <c r="B473" s="96"/>
      <c r="C473" s="96"/>
      <c r="D473" s="96"/>
      <c r="E473" s="96"/>
      <c r="F473" s="96"/>
      <c r="G473" s="97"/>
      <c r="H473" s="96"/>
      <c r="I473" s="96"/>
      <c r="J473" s="96" t="b">
        <v>0</v>
      </c>
      <c r="K473" s="105"/>
      <c r="L473" s="96"/>
      <c r="M473" s="97"/>
      <c r="N473" s="96"/>
      <c r="O473" s="96"/>
      <c r="P473" s="97"/>
      <c r="Q473" s="96"/>
    </row>
    <row r="474">
      <c r="A474" s="96"/>
      <c r="B474" s="96"/>
      <c r="C474" s="96"/>
      <c r="D474" s="96"/>
      <c r="E474" s="96"/>
      <c r="F474" s="96"/>
      <c r="G474" s="97"/>
      <c r="H474" s="96"/>
      <c r="I474" s="96"/>
      <c r="J474" s="96" t="b">
        <v>0</v>
      </c>
      <c r="K474" s="105"/>
      <c r="L474" s="96"/>
      <c r="M474" s="97"/>
      <c r="N474" s="96"/>
      <c r="O474" s="96"/>
      <c r="P474" s="97"/>
      <c r="Q474" s="96"/>
    </row>
    <row r="475">
      <c r="A475" s="96"/>
      <c r="B475" s="96"/>
      <c r="C475" s="96"/>
      <c r="D475" s="96"/>
      <c r="E475" s="96"/>
      <c r="F475" s="96"/>
      <c r="G475" s="97"/>
      <c r="H475" s="96"/>
      <c r="I475" s="96"/>
      <c r="J475" s="96" t="b">
        <v>0</v>
      </c>
      <c r="K475" s="105"/>
      <c r="L475" s="96"/>
      <c r="M475" s="97"/>
      <c r="N475" s="96"/>
      <c r="O475" s="96"/>
      <c r="P475" s="97"/>
      <c r="Q475" s="96"/>
    </row>
    <row r="476">
      <c r="A476" s="96"/>
      <c r="B476" s="96"/>
      <c r="C476" s="96"/>
      <c r="D476" s="96"/>
      <c r="E476" s="96"/>
      <c r="F476" s="96"/>
      <c r="G476" s="97"/>
      <c r="H476" s="96"/>
      <c r="I476" s="96"/>
      <c r="J476" s="96" t="b">
        <v>0</v>
      </c>
      <c r="K476" s="105"/>
      <c r="L476" s="96"/>
      <c r="M476" s="97"/>
      <c r="N476" s="96"/>
      <c r="O476" s="96"/>
      <c r="P476" s="97"/>
      <c r="Q476" s="96"/>
    </row>
    <row r="477">
      <c r="A477" s="96"/>
      <c r="B477" s="96"/>
      <c r="C477" s="96"/>
      <c r="D477" s="96"/>
      <c r="E477" s="96"/>
      <c r="F477" s="96"/>
      <c r="G477" s="97"/>
      <c r="H477" s="96"/>
      <c r="I477" s="96"/>
      <c r="J477" s="96" t="b">
        <v>0</v>
      </c>
      <c r="K477" s="105"/>
      <c r="L477" s="96"/>
      <c r="M477" s="97"/>
      <c r="N477" s="96"/>
      <c r="O477" s="96"/>
      <c r="P477" s="97"/>
      <c r="Q477" s="96"/>
    </row>
    <row r="478">
      <c r="A478" s="96"/>
      <c r="B478" s="96"/>
      <c r="C478" s="96"/>
      <c r="D478" s="96"/>
      <c r="E478" s="96"/>
      <c r="F478" s="96"/>
      <c r="G478" s="97"/>
      <c r="H478" s="96"/>
      <c r="I478" s="96"/>
      <c r="J478" s="96" t="b">
        <v>0</v>
      </c>
      <c r="K478" s="105"/>
      <c r="L478" s="96"/>
      <c r="M478" s="97"/>
      <c r="N478" s="96"/>
      <c r="O478" s="96"/>
      <c r="P478" s="97"/>
      <c r="Q478" s="96"/>
    </row>
    <row r="479">
      <c r="A479" s="96"/>
      <c r="B479" s="96"/>
      <c r="C479" s="96"/>
      <c r="D479" s="96"/>
      <c r="E479" s="96"/>
      <c r="F479" s="96"/>
      <c r="G479" s="97"/>
      <c r="H479" s="96"/>
      <c r="I479" s="96"/>
      <c r="J479" s="96" t="b">
        <v>0</v>
      </c>
      <c r="K479" s="105"/>
      <c r="L479" s="96"/>
      <c r="M479" s="97"/>
      <c r="N479" s="96"/>
      <c r="O479" s="96"/>
      <c r="P479" s="97"/>
      <c r="Q479" s="96"/>
    </row>
    <row r="480">
      <c r="A480" s="96"/>
      <c r="B480" s="96"/>
      <c r="C480" s="96"/>
      <c r="D480" s="96"/>
      <c r="E480" s="96"/>
      <c r="F480" s="96"/>
      <c r="G480" s="97"/>
      <c r="H480" s="96"/>
      <c r="I480" s="96"/>
      <c r="J480" s="96" t="b">
        <v>0</v>
      </c>
      <c r="K480" s="105"/>
      <c r="L480" s="96"/>
      <c r="M480" s="97"/>
      <c r="N480" s="96"/>
      <c r="O480" s="96"/>
      <c r="P480" s="97"/>
      <c r="Q480" s="96"/>
    </row>
    <row r="481">
      <c r="A481" s="96"/>
      <c r="B481" s="96"/>
      <c r="C481" s="96"/>
      <c r="D481" s="96"/>
      <c r="E481" s="96"/>
      <c r="F481" s="96"/>
      <c r="G481" s="97"/>
      <c r="H481" s="96"/>
      <c r="I481" s="96"/>
      <c r="J481" s="96" t="b">
        <v>0</v>
      </c>
      <c r="K481" s="105"/>
      <c r="L481" s="96"/>
      <c r="M481" s="97"/>
      <c r="N481" s="96"/>
      <c r="O481" s="96"/>
      <c r="P481" s="97"/>
      <c r="Q481" s="96"/>
    </row>
    <row r="482">
      <c r="A482" s="96"/>
      <c r="B482" s="96"/>
      <c r="C482" s="96"/>
      <c r="D482" s="96"/>
      <c r="E482" s="96"/>
      <c r="F482" s="96"/>
      <c r="G482" s="97"/>
      <c r="H482" s="96"/>
      <c r="I482" s="96"/>
      <c r="J482" s="96" t="b">
        <v>0</v>
      </c>
      <c r="K482" s="105"/>
      <c r="L482" s="96"/>
      <c r="M482" s="97"/>
      <c r="N482" s="96"/>
      <c r="O482" s="96"/>
      <c r="P482" s="97"/>
      <c r="Q482" s="96"/>
    </row>
    <row r="483">
      <c r="A483" s="96"/>
      <c r="B483" s="96"/>
      <c r="C483" s="96"/>
      <c r="D483" s="96"/>
      <c r="E483" s="96"/>
      <c r="F483" s="96"/>
      <c r="G483" s="97"/>
      <c r="H483" s="96"/>
      <c r="I483" s="96"/>
      <c r="J483" s="96" t="b">
        <v>0</v>
      </c>
      <c r="K483" s="105"/>
      <c r="L483" s="96"/>
      <c r="M483" s="97"/>
      <c r="N483" s="96"/>
      <c r="O483" s="96"/>
      <c r="P483" s="97"/>
      <c r="Q483" s="96"/>
    </row>
    <row r="484">
      <c r="A484" s="96"/>
      <c r="B484" s="96"/>
      <c r="C484" s="96"/>
      <c r="D484" s="96"/>
      <c r="E484" s="96"/>
      <c r="F484" s="96"/>
      <c r="G484" s="97"/>
      <c r="H484" s="96"/>
      <c r="I484" s="96"/>
      <c r="J484" s="96" t="b">
        <v>0</v>
      </c>
      <c r="K484" s="105"/>
      <c r="L484" s="96"/>
      <c r="M484" s="97"/>
      <c r="N484" s="96"/>
      <c r="O484" s="96"/>
      <c r="P484" s="97"/>
      <c r="Q484" s="96"/>
    </row>
    <row r="485">
      <c r="A485" s="96"/>
      <c r="B485" s="96"/>
      <c r="C485" s="96"/>
      <c r="D485" s="96"/>
      <c r="E485" s="96"/>
      <c r="F485" s="96"/>
      <c r="G485" s="97"/>
      <c r="H485" s="96"/>
      <c r="I485" s="96"/>
      <c r="J485" s="96" t="b">
        <v>0</v>
      </c>
      <c r="K485" s="105"/>
      <c r="L485" s="96"/>
      <c r="M485" s="97"/>
      <c r="N485" s="96"/>
      <c r="O485" s="96"/>
      <c r="P485" s="97"/>
      <c r="Q485" s="96"/>
    </row>
    <row r="486">
      <c r="A486" s="96"/>
      <c r="B486" s="96"/>
      <c r="C486" s="96"/>
      <c r="D486" s="96"/>
      <c r="E486" s="96"/>
      <c r="F486" s="96"/>
      <c r="G486" s="97"/>
      <c r="H486" s="96"/>
      <c r="I486" s="96"/>
      <c r="J486" s="96" t="b">
        <v>0</v>
      </c>
      <c r="K486" s="105"/>
      <c r="L486" s="96"/>
      <c r="M486" s="97"/>
      <c r="N486" s="96"/>
      <c r="O486" s="96"/>
      <c r="P486" s="97"/>
      <c r="Q486" s="96"/>
    </row>
    <row r="487">
      <c r="A487" s="96"/>
      <c r="B487" s="96"/>
      <c r="C487" s="96"/>
      <c r="D487" s="96"/>
      <c r="E487" s="96"/>
      <c r="F487" s="96"/>
      <c r="G487" s="97"/>
      <c r="H487" s="96"/>
      <c r="I487" s="96"/>
      <c r="J487" s="96" t="b">
        <v>0</v>
      </c>
      <c r="K487" s="105"/>
      <c r="L487" s="96"/>
      <c r="M487" s="97"/>
      <c r="N487" s="96"/>
      <c r="O487" s="96"/>
      <c r="P487" s="97"/>
      <c r="Q487" s="96"/>
    </row>
    <row r="488">
      <c r="A488" s="96"/>
      <c r="B488" s="96"/>
      <c r="C488" s="96"/>
      <c r="D488" s="96"/>
      <c r="E488" s="96"/>
      <c r="F488" s="96"/>
      <c r="G488" s="97"/>
      <c r="H488" s="96"/>
      <c r="I488" s="96"/>
      <c r="J488" s="96" t="b">
        <v>0</v>
      </c>
      <c r="K488" s="105"/>
      <c r="L488" s="96"/>
      <c r="M488" s="97"/>
      <c r="N488" s="96"/>
      <c r="O488" s="96"/>
      <c r="P488" s="97"/>
      <c r="Q488" s="96"/>
    </row>
    <row r="489">
      <c r="A489" s="96"/>
      <c r="B489" s="96"/>
      <c r="C489" s="96"/>
      <c r="D489" s="96"/>
      <c r="E489" s="96"/>
      <c r="F489" s="96"/>
      <c r="G489" s="97"/>
      <c r="H489" s="96"/>
      <c r="I489" s="96"/>
      <c r="J489" s="96" t="b">
        <v>0</v>
      </c>
      <c r="K489" s="105"/>
      <c r="L489" s="96"/>
      <c r="M489" s="97"/>
      <c r="N489" s="96"/>
      <c r="O489" s="96"/>
      <c r="P489" s="97"/>
      <c r="Q489" s="96"/>
    </row>
    <row r="490">
      <c r="A490" s="96"/>
      <c r="B490" s="96"/>
      <c r="C490" s="96"/>
      <c r="D490" s="96"/>
      <c r="E490" s="96"/>
      <c r="F490" s="96"/>
      <c r="G490" s="97"/>
      <c r="H490" s="96"/>
      <c r="I490" s="96"/>
      <c r="J490" s="96" t="b">
        <v>0</v>
      </c>
      <c r="K490" s="105"/>
      <c r="L490" s="96"/>
      <c r="M490" s="97"/>
      <c r="N490" s="96"/>
      <c r="O490" s="96"/>
      <c r="P490" s="97"/>
      <c r="Q490" s="96"/>
    </row>
    <row r="491">
      <c r="A491" s="96"/>
      <c r="B491" s="96"/>
      <c r="C491" s="96"/>
      <c r="D491" s="96"/>
      <c r="E491" s="96"/>
      <c r="F491" s="96"/>
      <c r="G491" s="97"/>
      <c r="H491" s="96"/>
      <c r="I491" s="96"/>
      <c r="J491" s="96" t="b">
        <v>0</v>
      </c>
      <c r="K491" s="105"/>
      <c r="L491" s="96"/>
      <c r="M491" s="97"/>
      <c r="N491" s="96"/>
      <c r="O491" s="96"/>
      <c r="P491" s="97"/>
      <c r="Q491" s="96"/>
    </row>
    <row r="492">
      <c r="A492" s="96"/>
      <c r="B492" s="96"/>
      <c r="C492" s="96"/>
      <c r="D492" s="96"/>
      <c r="E492" s="96"/>
      <c r="F492" s="96"/>
      <c r="G492" s="97"/>
      <c r="H492" s="96"/>
      <c r="I492" s="96"/>
      <c r="J492" s="96" t="b">
        <v>0</v>
      </c>
      <c r="K492" s="105"/>
      <c r="L492" s="96"/>
      <c r="M492" s="97"/>
      <c r="N492" s="96"/>
      <c r="O492" s="96"/>
      <c r="P492" s="97"/>
      <c r="Q492" s="96"/>
    </row>
    <row r="493">
      <c r="A493" s="96"/>
      <c r="B493" s="96"/>
      <c r="C493" s="96"/>
      <c r="D493" s="96"/>
      <c r="E493" s="96"/>
      <c r="F493" s="96"/>
      <c r="G493" s="97"/>
      <c r="H493" s="96"/>
      <c r="I493" s="96"/>
      <c r="J493" s="96" t="b">
        <v>0</v>
      </c>
      <c r="K493" s="105"/>
      <c r="L493" s="96"/>
      <c r="M493" s="97"/>
      <c r="N493" s="96"/>
      <c r="O493" s="96"/>
      <c r="P493" s="97"/>
      <c r="Q493" s="96"/>
    </row>
    <row r="494">
      <c r="A494" s="96"/>
      <c r="B494" s="96"/>
      <c r="C494" s="96"/>
      <c r="D494" s="96"/>
      <c r="E494" s="96"/>
      <c r="F494" s="96"/>
      <c r="G494" s="97"/>
      <c r="H494" s="96"/>
      <c r="I494" s="96"/>
      <c r="J494" s="96" t="b">
        <v>0</v>
      </c>
      <c r="K494" s="105"/>
      <c r="L494" s="96"/>
      <c r="M494" s="97"/>
      <c r="N494" s="96"/>
      <c r="O494" s="96"/>
      <c r="P494" s="97"/>
      <c r="Q494" s="96"/>
    </row>
    <row r="495">
      <c r="A495" s="96"/>
      <c r="B495" s="96"/>
      <c r="C495" s="96"/>
      <c r="D495" s="96"/>
      <c r="E495" s="96"/>
      <c r="F495" s="96"/>
      <c r="G495" s="97"/>
      <c r="H495" s="96"/>
      <c r="I495" s="96"/>
      <c r="J495" s="96" t="b">
        <v>0</v>
      </c>
      <c r="K495" s="105"/>
      <c r="L495" s="96"/>
      <c r="M495" s="97"/>
      <c r="N495" s="96"/>
      <c r="O495" s="96"/>
      <c r="P495" s="97"/>
      <c r="Q495" s="96"/>
    </row>
    <row r="496">
      <c r="A496" s="96"/>
      <c r="B496" s="96"/>
      <c r="C496" s="96"/>
      <c r="D496" s="96"/>
      <c r="E496" s="96"/>
      <c r="F496" s="96"/>
      <c r="G496" s="97"/>
      <c r="H496" s="96"/>
      <c r="I496" s="96"/>
      <c r="J496" s="96" t="b">
        <v>0</v>
      </c>
      <c r="K496" s="105"/>
      <c r="L496" s="96"/>
      <c r="M496" s="97"/>
      <c r="N496" s="96"/>
      <c r="O496" s="96"/>
      <c r="P496" s="97"/>
      <c r="Q496" s="96"/>
    </row>
    <row r="497">
      <c r="A497" s="96"/>
      <c r="B497" s="96"/>
      <c r="C497" s="96"/>
      <c r="D497" s="96"/>
      <c r="E497" s="96"/>
      <c r="F497" s="96"/>
      <c r="G497" s="97"/>
      <c r="H497" s="96"/>
      <c r="I497" s="96"/>
      <c r="J497" s="96" t="b">
        <v>0</v>
      </c>
      <c r="K497" s="105"/>
      <c r="L497" s="96"/>
      <c r="M497" s="97"/>
      <c r="N497" s="96"/>
      <c r="O497" s="96"/>
      <c r="P497" s="97"/>
      <c r="Q497" s="96"/>
    </row>
    <row r="498">
      <c r="A498" s="96"/>
      <c r="B498" s="96"/>
      <c r="C498" s="96"/>
      <c r="D498" s="96"/>
      <c r="E498" s="96"/>
      <c r="F498" s="96"/>
      <c r="G498" s="97"/>
      <c r="H498" s="96"/>
      <c r="I498" s="96"/>
      <c r="J498" s="96" t="b">
        <v>0</v>
      </c>
      <c r="K498" s="105"/>
      <c r="L498" s="96"/>
      <c r="M498" s="97"/>
      <c r="N498" s="96"/>
      <c r="O498" s="96"/>
      <c r="P498" s="97"/>
      <c r="Q498" s="96"/>
    </row>
    <row r="499">
      <c r="A499" s="96"/>
      <c r="B499" s="96"/>
      <c r="C499" s="96"/>
      <c r="D499" s="96"/>
      <c r="E499" s="96"/>
      <c r="F499" s="96"/>
      <c r="G499" s="97"/>
      <c r="H499" s="96"/>
      <c r="I499" s="96"/>
      <c r="J499" s="96" t="b">
        <v>0</v>
      </c>
      <c r="K499" s="105"/>
      <c r="L499" s="96"/>
      <c r="M499" s="97"/>
      <c r="N499" s="96"/>
      <c r="O499" s="96"/>
      <c r="P499" s="97"/>
      <c r="Q499" s="96"/>
    </row>
    <row r="500">
      <c r="A500" s="96"/>
      <c r="B500" s="96"/>
      <c r="C500" s="96"/>
      <c r="D500" s="96"/>
      <c r="E500" s="96"/>
      <c r="F500" s="96"/>
      <c r="G500" s="97"/>
      <c r="H500" s="96"/>
      <c r="I500" s="96"/>
      <c r="J500" s="96" t="b">
        <v>0</v>
      </c>
      <c r="K500" s="105"/>
      <c r="L500" s="96"/>
      <c r="M500" s="97"/>
      <c r="N500" s="96"/>
      <c r="O500" s="96"/>
      <c r="P500" s="97"/>
      <c r="Q500" s="96"/>
    </row>
    <row r="501">
      <c r="A501" s="96"/>
      <c r="B501" s="96"/>
      <c r="C501" s="96"/>
      <c r="D501" s="96"/>
      <c r="E501" s="96"/>
      <c r="F501" s="96"/>
      <c r="G501" s="97"/>
      <c r="H501" s="96"/>
      <c r="I501" s="96"/>
      <c r="J501" s="96" t="b">
        <v>0</v>
      </c>
      <c r="K501" s="105"/>
      <c r="L501" s="96"/>
      <c r="M501" s="97"/>
      <c r="N501" s="96"/>
      <c r="O501" s="96"/>
      <c r="P501" s="97"/>
      <c r="Q501" s="96"/>
    </row>
    <row r="502">
      <c r="A502" s="96"/>
      <c r="B502" s="96"/>
      <c r="C502" s="96"/>
      <c r="D502" s="96"/>
      <c r="E502" s="96"/>
      <c r="F502" s="96"/>
      <c r="G502" s="97"/>
      <c r="H502" s="96"/>
      <c r="I502" s="96"/>
      <c r="J502" s="96" t="b">
        <v>0</v>
      </c>
      <c r="K502" s="105"/>
      <c r="L502" s="96"/>
      <c r="M502" s="97"/>
      <c r="N502" s="96"/>
      <c r="O502" s="96"/>
      <c r="P502" s="97"/>
      <c r="Q502" s="96"/>
    </row>
    <row r="503">
      <c r="A503" s="96"/>
      <c r="B503" s="96"/>
      <c r="C503" s="96"/>
      <c r="D503" s="96"/>
      <c r="E503" s="96"/>
      <c r="F503" s="96"/>
      <c r="G503" s="97"/>
      <c r="H503" s="96"/>
      <c r="I503" s="96"/>
      <c r="J503" s="96" t="b">
        <v>0</v>
      </c>
      <c r="K503" s="105"/>
      <c r="L503" s="96"/>
      <c r="M503" s="97"/>
      <c r="N503" s="96"/>
      <c r="O503" s="96"/>
      <c r="P503" s="97"/>
      <c r="Q503" s="96"/>
    </row>
    <row r="504">
      <c r="A504" s="96"/>
      <c r="B504" s="96"/>
      <c r="C504" s="96"/>
      <c r="D504" s="96"/>
      <c r="E504" s="96"/>
      <c r="F504" s="96"/>
      <c r="G504" s="97"/>
      <c r="H504" s="96"/>
      <c r="I504" s="96"/>
      <c r="J504" s="96" t="b">
        <v>0</v>
      </c>
      <c r="K504" s="105"/>
      <c r="L504" s="96"/>
      <c r="M504" s="97"/>
      <c r="N504" s="96"/>
      <c r="O504" s="96"/>
      <c r="P504" s="97"/>
      <c r="Q504" s="96"/>
    </row>
    <row r="505">
      <c r="A505" s="96"/>
      <c r="B505" s="96"/>
      <c r="C505" s="96"/>
      <c r="D505" s="96"/>
      <c r="E505" s="96"/>
      <c r="F505" s="96"/>
      <c r="G505" s="97"/>
      <c r="H505" s="96"/>
      <c r="I505" s="96"/>
      <c r="J505" s="96" t="b">
        <v>0</v>
      </c>
      <c r="K505" s="105"/>
      <c r="L505" s="96"/>
      <c r="M505" s="97"/>
      <c r="N505" s="96"/>
      <c r="O505" s="96"/>
      <c r="P505" s="97"/>
      <c r="Q505" s="96"/>
    </row>
    <row r="506">
      <c r="A506" s="96"/>
      <c r="B506" s="96"/>
      <c r="C506" s="96"/>
      <c r="D506" s="96"/>
      <c r="E506" s="96"/>
      <c r="F506" s="96"/>
      <c r="G506" s="97"/>
      <c r="H506" s="96"/>
      <c r="I506" s="96"/>
      <c r="J506" s="96" t="b">
        <v>0</v>
      </c>
      <c r="K506" s="105"/>
      <c r="L506" s="96"/>
      <c r="M506" s="97"/>
      <c r="N506" s="96"/>
      <c r="O506" s="96"/>
      <c r="P506" s="97"/>
      <c r="Q506" s="96"/>
    </row>
    <row r="507">
      <c r="A507" s="96"/>
      <c r="B507" s="96"/>
      <c r="C507" s="96"/>
      <c r="D507" s="96"/>
      <c r="E507" s="96"/>
      <c r="F507" s="96"/>
      <c r="G507" s="97"/>
      <c r="H507" s="96"/>
      <c r="I507" s="96"/>
      <c r="J507" s="96" t="b">
        <v>0</v>
      </c>
      <c r="K507" s="105"/>
      <c r="L507" s="96"/>
      <c r="M507" s="97"/>
      <c r="N507" s="96"/>
      <c r="O507" s="96"/>
      <c r="P507" s="97"/>
      <c r="Q507" s="96"/>
    </row>
    <row r="508">
      <c r="A508" s="96"/>
      <c r="B508" s="96"/>
      <c r="C508" s="96"/>
      <c r="D508" s="96"/>
      <c r="E508" s="96"/>
      <c r="F508" s="96"/>
      <c r="G508" s="97"/>
      <c r="H508" s="96"/>
      <c r="I508" s="96"/>
      <c r="J508" s="96" t="b">
        <v>0</v>
      </c>
      <c r="K508" s="105"/>
      <c r="L508" s="96"/>
      <c r="M508" s="97"/>
      <c r="N508" s="96"/>
      <c r="O508" s="96"/>
      <c r="P508" s="97"/>
      <c r="Q508" s="96"/>
    </row>
    <row r="509">
      <c r="A509" s="96"/>
      <c r="B509" s="96"/>
      <c r="C509" s="96"/>
      <c r="D509" s="96"/>
      <c r="E509" s="96"/>
      <c r="F509" s="96"/>
      <c r="G509" s="97"/>
      <c r="H509" s="96"/>
      <c r="I509" s="96"/>
      <c r="J509" s="96" t="b">
        <v>0</v>
      </c>
      <c r="K509" s="105"/>
      <c r="L509" s="96"/>
      <c r="M509" s="97"/>
      <c r="N509" s="96"/>
      <c r="O509" s="96"/>
      <c r="P509" s="97"/>
      <c r="Q509" s="96"/>
    </row>
    <row r="510">
      <c r="A510" s="96"/>
      <c r="B510" s="96"/>
      <c r="C510" s="96"/>
      <c r="D510" s="96"/>
      <c r="E510" s="96"/>
      <c r="F510" s="96"/>
      <c r="G510" s="97"/>
      <c r="H510" s="96"/>
      <c r="I510" s="96"/>
      <c r="J510" s="96" t="b">
        <v>0</v>
      </c>
      <c r="K510" s="105"/>
      <c r="L510" s="96"/>
      <c r="M510" s="97"/>
      <c r="N510" s="96"/>
      <c r="O510" s="96"/>
      <c r="P510" s="97"/>
      <c r="Q510" s="96"/>
    </row>
    <row r="511">
      <c r="A511" s="96"/>
      <c r="B511" s="96"/>
      <c r="C511" s="96"/>
      <c r="D511" s="96"/>
      <c r="E511" s="96"/>
      <c r="F511" s="96"/>
      <c r="G511" s="97"/>
      <c r="H511" s="96"/>
      <c r="I511" s="96"/>
      <c r="J511" s="96" t="b">
        <v>0</v>
      </c>
      <c r="K511" s="105"/>
      <c r="L511" s="96"/>
      <c r="M511" s="97"/>
      <c r="N511" s="96"/>
      <c r="O511" s="96"/>
      <c r="P511" s="97"/>
      <c r="Q511" s="96"/>
    </row>
    <row r="512">
      <c r="A512" s="96"/>
      <c r="B512" s="96"/>
      <c r="C512" s="96"/>
      <c r="D512" s="96"/>
      <c r="E512" s="96"/>
      <c r="F512" s="96"/>
      <c r="G512" s="97"/>
      <c r="H512" s="96"/>
      <c r="I512" s="96"/>
      <c r="J512" s="96" t="b">
        <v>0</v>
      </c>
      <c r="K512" s="105"/>
      <c r="L512" s="96"/>
      <c r="M512" s="97"/>
      <c r="N512" s="96"/>
      <c r="O512" s="96"/>
      <c r="P512" s="97"/>
      <c r="Q512" s="96"/>
    </row>
    <row r="513">
      <c r="A513" s="96"/>
      <c r="B513" s="96"/>
      <c r="C513" s="96"/>
      <c r="D513" s="96"/>
      <c r="E513" s="96"/>
      <c r="F513" s="96"/>
      <c r="G513" s="97"/>
      <c r="H513" s="96"/>
      <c r="I513" s="96"/>
      <c r="J513" s="96" t="b">
        <v>0</v>
      </c>
      <c r="K513" s="105"/>
      <c r="L513" s="96"/>
      <c r="M513" s="97"/>
      <c r="N513" s="96"/>
      <c r="O513" s="96"/>
      <c r="P513" s="97"/>
      <c r="Q513" s="96"/>
    </row>
    <row r="514">
      <c r="A514" s="96"/>
      <c r="B514" s="96"/>
      <c r="C514" s="96"/>
      <c r="D514" s="96"/>
      <c r="E514" s="96"/>
      <c r="F514" s="96"/>
      <c r="G514" s="97"/>
      <c r="H514" s="96"/>
      <c r="I514" s="96"/>
      <c r="J514" s="96" t="b">
        <v>0</v>
      </c>
      <c r="K514" s="105"/>
      <c r="L514" s="96"/>
      <c r="M514" s="97"/>
      <c r="N514" s="96"/>
      <c r="O514" s="96"/>
      <c r="P514" s="97"/>
      <c r="Q514" s="96"/>
    </row>
    <row r="515">
      <c r="A515" s="96"/>
      <c r="B515" s="96"/>
      <c r="C515" s="96"/>
      <c r="D515" s="96"/>
      <c r="E515" s="96"/>
      <c r="F515" s="96"/>
      <c r="G515" s="97"/>
      <c r="H515" s="96"/>
      <c r="I515" s="96"/>
      <c r="J515" s="96" t="b">
        <v>0</v>
      </c>
      <c r="K515" s="105"/>
      <c r="L515" s="96"/>
      <c r="M515" s="97"/>
      <c r="N515" s="96"/>
      <c r="O515" s="96"/>
      <c r="P515" s="97"/>
      <c r="Q515" s="96"/>
    </row>
    <row r="516">
      <c r="A516" s="96"/>
      <c r="B516" s="96"/>
      <c r="C516" s="96"/>
      <c r="D516" s="96"/>
      <c r="E516" s="96"/>
      <c r="F516" s="96"/>
      <c r="G516" s="97"/>
      <c r="H516" s="96"/>
      <c r="I516" s="96"/>
      <c r="J516" s="96" t="b">
        <v>0</v>
      </c>
      <c r="K516" s="105"/>
      <c r="L516" s="96"/>
      <c r="M516" s="97"/>
      <c r="N516" s="96"/>
      <c r="O516" s="96"/>
      <c r="P516" s="97"/>
      <c r="Q516" s="96"/>
    </row>
    <row r="517">
      <c r="A517" s="96"/>
      <c r="B517" s="96"/>
      <c r="C517" s="96"/>
      <c r="D517" s="96"/>
      <c r="E517" s="96"/>
      <c r="F517" s="96"/>
      <c r="G517" s="97"/>
      <c r="H517" s="96"/>
      <c r="I517" s="96"/>
      <c r="J517" s="96" t="b">
        <v>0</v>
      </c>
      <c r="K517" s="105"/>
      <c r="L517" s="96"/>
      <c r="M517" s="97"/>
      <c r="N517" s="96"/>
      <c r="O517" s="96"/>
      <c r="P517" s="97"/>
      <c r="Q517" s="96"/>
    </row>
    <row r="518">
      <c r="A518" s="96"/>
      <c r="B518" s="96"/>
      <c r="C518" s="96"/>
      <c r="D518" s="96"/>
      <c r="E518" s="96"/>
      <c r="F518" s="96"/>
      <c r="G518" s="97"/>
      <c r="H518" s="96"/>
      <c r="I518" s="96"/>
      <c r="J518" s="96" t="b">
        <v>0</v>
      </c>
      <c r="K518" s="105"/>
      <c r="L518" s="96"/>
      <c r="M518" s="97"/>
      <c r="N518" s="96"/>
      <c r="O518" s="96"/>
      <c r="P518" s="97"/>
      <c r="Q518" s="96"/>
    </row>
    <row r="519">
      <c r="A519" s="96"/>
      <c r="B519" s="96"/>
      <c r="C519" s="96"/>
      <c r="D519" s="96"/>
      <c r="E519" s="96"/>
      <c r="F519" s="96"/>
      <c r="G519" s="97"/>
      <c r="H519" s="96"/>
      <c r="I519" s="96"/>
      <c r="J519" s="96" t="b">
        <v>0</v>
      </c>
      <c r="K519" s="105"/>
      <c r="L519" s="96"/>
      <c r="M519" s="97"/>
      <c r="N519" s="96"/>
      <c r="O519" s="96"/>
      <c r="P519" s="97"/>
      <c r="Q519" s="96"/>
    </row>
    <row r="520">
      <c r="A520" s="96"/>
      <c r="B520" s="96"/>
      <c r="C520" s="96"/>
      <c r="D520" s="96"/>
      <c r="E520" s="96"/>
      <c r="F520" s="96"/>
      <c r="G520" s="97"/>
      <c r="H520" s="96"/>
      <c r="I520" s="96"/>
      <c r="J520" s="96" t="b">
        <v>0</v>
      </c>
      <c r="K520" s="105"/>
      <c r="L520" s="96"/>
      <c r="M520" s="97"/>
      <c r="N520" s="96"/>
      <c r="O520" s="96"/>
      <c r="P520" s="97"/>
      <c r="Q520" s="96"/>
    </row>
    <row r="521">
      <c r="A521" s="96"/>
      <c r="B521" s="96"/>
      <c r="C521" s="96"/>
      <c r="D521" s="96"/>
      <c r="E521" s="96"/>
      <c r="F521" s="96"/>
      <c r="G521" s="97"/>
      <c r="H521" s="96"/>
      <c r="I521" s="96"/>
      <c r="J521" s="96" t="b">
        <v>0</v>
      </c>
      <c r="K521" s="105"/>
      <c r="L521" s="96"/>
      <c r="M521" s="97"/>
      <c r="N521" s="96"/>
      <c r="O521" s="96"/>
      <c r="P521" s="97"/>
      <c r="Q521" s="96"/>
    </row>
    <row r="522">
      <c r="A522" s="96"/>
      <c r="B522" s="96"/>
      <c r="C522" s="96"/>
      <c r="D522" s="96"/>
      <c r="E522" s="96"/>
      <c r="F522" s="96"/>
      <c r="G522" s="97"/>
      <c r="H522" s="96"/>
      <c r="I522" s="96"/>
      <c r="J522" s="96" t="b">
        <v>0</v>
      </c>
      <c r="K522" s="105"/>
      <c r="L522" s="96"/>
      <c r="M522" s="97"/>
      <c r="N522" s="96"/>
      <c r="O522" s="96"/>
      <c r="P522" s="97"/>
      <c r="Q522" s="96"/>
    </row>
    <row r="523">
      <c r="A523" s="96"/>
      <c r="B523" s="96"/>
      <c r="C523" s="96"/>
      <c r="D523" s="96"/>
      <c r="E523" s="96"/>
      <c r="F523" s="96"/>
      <c r="G523" s="97"/>
      <c r="H523" s="96"/>
      <c r="I523" s="96"/>
      <c r="J523" s="96" t="b">
        <v>0</v>
      </c>
      <c r="K523" s="105"/>
      <c r="L523" s="96"/>
      <c r="M523" s="97"/>
      <c r="N523" s="96"/>
      <c r="O523" s="96"/>
      <c r="P523" s="97"/>
      <c r="Q523" s="96"/>
    </row>
    <row r="524">
      <c r="A524" s="96"/>
      <c r="B524" s="96"/>
      <c r="C524" s="96"/>
      <c r="D524" s="96"/>
      <c r="E524" s="96"/>
      <c r="F524" s="96"/>
      <c r="G524" s="97"/>
      <c r="H524" s="96"/>
      <c r="I524" s="96"/>
      <c r="J524" s="96" t="b">
        <v>0</v>
      </c>
      <c r="K524" s="105"/>
      <c r="L524" s="96"/>
      <c r="M524" s="97"/>
      <c r="N524" s="96"/>
      <c r="O524" s="96"/>
      <c r="P524" s="97"/>
      <c r="Q524" s="96"/>
    </row>
    <row r="525">
      <c r="A525" s="96"/>
      <c r="B525" s="96"/>
      <c r="C525" s="96"/>
      <c r="D525" s="96"/>
      <c r="E525" s="96"/>
      <c r="F525" s="96"/>
      <c r="G525" s="97"/>
      <c r="H525" s="96"/>
      <c r="I525" s="96"/>
      <c r="J525" s="96" t="b">
        <v>0</v>
      </c>
      <c r="K525" s="105"/>
      <c r="L525" s="96"/>
      <c r="M525" s="97"/>
      <c r="N525" s="96"/>
      <c r="O525" s="96"/>
      <c r="P525" s="97"/>
      <c r="Q525" s="96"/>
    </row>
    <row r="526">
      <c r="A526" s="96"/>
      <c r="B526" s="96"/>
      <c r="C526" s="96"/>
      <c r="D526" s="96"/>
      <c r="E526" s="96"/>
      <c r="F526" s="96"/>
      <c r="G526" s="97"/>
      <c r="H526" s="96"/>
      <c r="I526" s="96"/>
      <c r="J526" s="96" t="b">
        <v>0</v>
      </c>
      <c r="K526" s="105"/>
      <c r="L526" s="96"/>
      <c r="M526" s="97"/>
      <c r="N526" s="96"/>
      <c r="O526" s="96"/>
      <c r="P526" s="97"/>
      <c r="Q526" s="96"/>
    </row>
    <row r="527">
      <c r="A527" s="96"/>
      <c r="B527" s="96"/>
      <c r="C527" s="96"/>
      <c r="D527" s="96"/>
      <c r="E527" s="96"/>
      <c r="F527" s="96"/>
      <c r="G527" s="97"/>
      <c r="H527" s="96"/>
      <c r="I527" s="96"/>
      <c r="J527" s="96" t="b">
        <v>0</v>
      </c>
      <c r="K527" s="105"/>
      <c r="L527" s="96"/>
      <c r="M527" s="97"/>
      <c r="N527" s="96"/>
      <c r="O527" s="96"/>
      <c r="P527" s="97"/>
      <c r="Q527" s="96"/>
    </row>
    <row r="528">
      <c r="A528" s="96"/>
      <c r="B528" s="96"/>
      <c r="C528" s="96"/>
      <c r="D528" s="96"/>
      <c r="E528" s="96"/>
      <c r="F528" s="96"/>
      <c r="G528" s="97"/>
      <c r="H528" s="96"/>
      <c r="I528" s="96"/>
      <c r="J528" s="96" t="b">
        <v>0</v>
      </c>
      <c r="K528" s="105"/>
      <c r="L528" s="96"/>
      <c r="M528" s="97"/>
      <c r="N528" s="96"/>
      <c r="O528" s="96"/>
      <c r="P528" s="97"/>
      <c r="Q528" s="96"/>
    </row>
    <row r="529">
      <c r="A529" s="96"/>
      <c r="B529" s="96"/>
      <c r="C529" s="96"/>
      <c r="D529" s="96"/>
      <c r="E529" s="96"/>
      <c r="F529" s="96"/>
      <c r="G529" s="97"/>
      <c r="H529" s="96"/>
      <c r="I529" s="96"/>
      <c r="J529" s="96" t="b">
        <v>0</v>
      </c>
      <c r="K529" s="105"/>
      <c r="L529" s="96"/>
      <c r="M529" s="97"/>
      <c r="N529" s="96"/>
      <c r="O529" s="96"/>
      <c r="P529" s="97"/>
      <c r="Q529" s="96"/>
    </row>
    <row r="530">
      <c r="A530" s="96"/>
      <c r="B530" s="96"/>
      <c r="C530" s="96"/>
      <c r="D530" s="96"/>
      <c r="E530" s="96"/>
      <c r="F530" s="96"/>
      <c r="G530" s="97"/>
      <c r="H530" s="96"/>
      <c r="I530" s="96"/>
      <c r="J530" s="96" t="b">
        <v>0</v>
      </c>
      <c r="K530" s="105"/>
      <c r="L530" s="96"/>
      <c r="M530" s="97"/>
      <c r="N530" s="96"/>
      <c r="O530" s="96"/>
      <c r="P530" s="97"/>
      <c r="Q530" s="96"/>
    </row>
    <row r="531">
      <c r="A531" s="96"/>
      <c r="B531" s="96"/>
      <c r="C531" s="96"/>
      <c r="D531" s="96"/>
      <c r="E531" s="96"/>
      <c r="F531" s="96"/>
      <c r="G531" s="97"/>
      <c r="H531" s="96"/>
      <c r="I531" s="96"/>
      <c r="J531" s="96" t="b">
        <v>0</v>
      </c>
      <c r="K531" s="105"/>
      <c r="L531" s="96"/>
      <c r="M531" s="97"/>
      <c r="N531" s="96"/>
      <c r="O531" s="96"/>
      <c r="P531" s="97"/>
      <c r="Q531" s="96"/>
    </row>
    <row r="532">
      <c r="A532" s="96"/>
      <c r="B532" s="96"/>
      <c r="C532" s="96"/>
      <c r="D532" s="96"/>
      <c r="E532" s="96"/>
      <c r="F532" s="96"/>
      <c r="G532" s="97"/>
      <c r="H532" s="96"/>
      <c r="I532" s="96"/>
      <c r="J532" s="96" t="b">
        <v>0</v>
      </c>
      <c r="K532" s="105"/>
      <c r="L532" s="96"/>
      <c r="M532" s="97"/>
      <c r="N532" s="96"/>
      <c r="O532" s="96"/>
      <c r="P532" s="97"/>
      <c r="Q532" s="96"/>
    </row>
    <row r="533">
      <c r="A533" s="96"/>
      <c r="B533" s="96"/>
      <c r="C533" s="96"/>
      <c r="D533" s="96"/>
      <c r="E533" s="96"/>
      <c r="F533" s="96"/>
      <c r="G533" s="97"/>
      <c r="H533" s="96"/>
      <c r="I533" s="96"/>
      <c r="J533" s="96" t="b">
        <v>0</v>
      </c>
      <c r="K533" s="105"/>
      <c r="L533" s="96"/>
      <c r="M533" s="97"/>
      <c r="N533" s="96"/>
      <c r="O533" s="96"/>
      <c r="P533" s="97"/>
      <c r="Q533" s="96"/>
    </row>
    <row r="534">
      <c r="A534" s="96"/>
      <c r="B534" s="96"/>
      <c r="C534" s="96"/>
      <c r="D534" s="96"/>
      <c r="E534" s="96"/>
      <c r="F534" s="96"/>
      <c r="G534" s="97"/>
      <c r="H534" s="96"/>
      <c r="I534" s="96"/>
      <c r="J534" s="96" t="b">
        <v>0</v>
      </c>
      <c r="K534" s="105"/>
      <c r="L534" s="96"/>
      <c r="M534" s="97"/>
      <c r="N534" s="96"/>
      <c r="O534" s="96"/>
      <c r="P534" s="97"/>
      <c r="Q534" s="96"/>
    </row>
    <row r="535">
      <c r="A535" s="96"/>
      <c r="B535" s="96"/>
      <c r="C535" s="96"/>
      <c r="D535" s="96"/>
      <c r="E535" s="96"/>
      <c r="F535" s="96"/>
      <c r="G535" s="97"/>
      <c r="H535" s="96"/>
      <c r="I535" s="96"/>
      <c r="J535" s="96" t="b">
        <v>0</v>
      </c>
      <c r="K535" s="105"/>
      <c r="L535" s="96"/>
      <c r="M535" s="97"/>
      <c r="N535" s="96"/>
      <c r="O535" s="96"/>
      <c r="P535" s="97"/>
      <c r="Q535" s="96"/>
    </row>
    <row r="536">
      <c r="A536" s="96"/>
      <c r="B536" s="96"/>
      <c r="C536" s="96"/>
      <c r="D536" s="96"/>
      <c r="E536" s="96"/>
      <c r="F536" s="96"/>
      <c r="G536" s="97"/>
      <c r="H536" s="96"/>
      <c r="I536" s="96"/>
      <c r="J536" s="96" t="b">
        <v>0</v>
      </c>
      <c r="K536" s="105"/>
      <c r="L536" s="96"/>
      <c r="M536" s="97"/>
      <c r="N536" s="96"/>
      <c r="O536" s="96"/>
      <c r="P536" s="97"/>
      <c r="Q536" s="96"/>
    </row>
    <row r="537">
      <c r="A537" s="96"/>
      <c r="B537" s="96"/>
      <c r="C537" s="96"/>
      <c r="D537" s="96"/>
      <c r="E537" s="96"/>
      <c r="F537" s="96"/>
      <c r="G537" s="97"/>
      <c r="H537" s="96"/>
      <c r="I537" s="96"/>
      <c r="J537" s="96" t="b">
        <v>0</v>
      </c>
      <c r="K537" s="105"/>
      <c r="L537" s="96"/>
      <c r="M537" s="97"/>
      <c r="N537" s="96"/>
      <c r="O537" s="96"/>
      <c r="P537" s="97"/>
      <c r="Q537" s="96"/>
    </row>
    <row r="538">
      <c r="A538" s="96"/>
      <c r="B538" s="96"/>
      <c r="C538" s="96"/>
      <c r="D538" s="96"/>
      <c r="E538" s="96"/>
      <c r="F538" s="96"/>
      <c r="G538" s="97"/>
      <c r="H538" s="96"/>
      <c r="I538" s="96"/>
      <c r="J538" s="96" t="b">
        <v>0</v>
      </c>
      <c r="K538" s="105"/>
      <c r="L538" s="96"/>
      <c r="M538" s="97"/>
      <c r="N538" s="96"/>
      <c r="O538" s="96"/>
      <c r="P538" s="97"/>
      <c r="Q538" s="96"/>
    </row>
    <row r="539">
      <c r="A539" s="96"/>
      <c r="B539" s="96"/>
      <c r="C539" s="96"/>
      <c r="D539" s="96"/>
      <c r="E539" s="96"/>
      <c r="F539" s="96"/>
      <c r="G539" s="97"/>
      <c r="H539" s="96"/>
      <c r="I539" s="96"/>
      <c r="J539" s="96" t="b">
        <v>0</v>
      </c>
      <c r="K539" s="105"/>
      <c r="L539" s="96"/>
      <c r="M539" s="97"/>
      <c r="N539" s="96"/>
      <c r="O539" s="96"/>
      <c r="P539" s="97"/>
      <c r="Q539" s="96"/>
    </row>
    <row r="540">
      <c r="A540" s="96"/>
      <c r="B540" s="96"/>
      <c r="C540" s="96"/>
      <c r="D540" s="96"/>
      <c r="E540" s="96"/>
      <c r="F540" s="96"/>
      <c r="G540" s="97"/>
      <c r="H540" s="96"/>
      <c r="I540" s="96"/>
      <c r="J540" s="96" t="b">
        <v>0</v>
      </c>
      <c r="K540" s="105"/>
      <c r="L540" s="96"/>
      <c r="M540" s="97"/>
      <c r="N540" s="96"/>
      <c r="O540" s="96"/>
      <c r="P540" s="97"/>
      <c r="Q540" s="96"/>
    </row>
    <row r="541">
      <c r="A541" s="96"/>
      <c r="B541" s="96"/>
      <c r="C541" s="96"/>
      <c r="D541" s="96"/>
      <c r="E541" s="96"/>
      <c r="F541" s="96"/>
      <c r="G541" s="97"/>
      <c r="H541" s="96"/>
      <c r="I541" s="96"/>
      <c r="J541" s="96" t="b">
        <v>0</v>
      </c>
      <c r="K541" s="105"/>
      <c r="L541" s="96"/>
      <c r="M541" s="97"/>
      <c r="N541" s="96"/>
      <c r="O541" s="96"/>
      <c r="P541" s="97"/>
      <c r="Q541" s="96"/>
    </row>
    <row r="542">
      <c r="A542" s="96"/>
      <c r="B542" s="96"/>
      <c r="C542" s="96"/>
      <c r="D542" s="96"/>
      <c r="E542" s="96"/>
      <c r="F542" s="96"/>
      <c r="G542" s="97"/>
      <c r="H542" s="96"/>
      <c r="I542" s="96"/>
      <c r="J542" s="96" t="b">
        <v>0</v>
      </c>
      <c r="K542" s="105"/>
      <c r="L542" s="96"/>
      <c r="M542" s="97"/>
      <c r="N542" s="96"/>
      <c r="O542" s="96"/>
      <c r="P542" s="97"/>
      <c r="Q542" s="96"/>
    </row>
    <row r="543">
      <c r="A543" s="96"/>
      <c r="B543" s="96"/>
      <c r="C543" s="96"/>
      <c r="D543" s="96"/>
      <c r="E543" s="96"/>
      <c r="F543" s="96"/>
      <c r="G543" s="97"/>
      <c r="H543" s="96"/>
      <c r="I543" s="96"/>
      <c r="J543" s="96" t="b">
        <v>0</v>
      </c>
      <c r="K543" s="105"/>
      <c r="L543" s="96"/>
      <c r="M543" s="97"/>
      <c r="N543" s="96"/>
      <c r="O543" s="96"/>
      <c r="P543" s="97"/>
      <c r="Q543" s="96"/>
    </row>
    <row r="544">
      <c r="A544" s="96"/>
      <c r="B544" s="96"/>
      <c r="C544" s="96"/>
      <c r="D544" s="96"/>
      <c r="E544" s="96"/>
      <c r="F544" s="96"/>
      <c r="G544" s="97"/>
      <c r="H544" s="96"/>
      <c r="I544" s="96"/>
      <c r="J544" s="96" t="b">
        <v>0</v>
      </c>
      <c r="K544" s="105"/>
      <c r="L544" s="96"/>
      <c r="M544" s="97"/>
      <c r="N544" s="96"/>
      <c r="O544" s="96"/>
      <c r="P544" s="97"/>
      <c r="Q544" s="96"/>
    </row>
    <row r="545">
      <c r="A545" s="96"/>
      <c r="B545" s="96"/>
      <c r="C545" s="96"/>
      <c r="D545" s="96"/>
      <c r="E545" s="96"/>
      <c r="F545" s="96"/>
      <c r="G545" s="97"/>
      <c r="H545" s="96"/>
      <c r="I545" s="96"/>
      <c r="J545" s="96" t="b">
        <v>0</v>
      </c>
      <c r="K545" s="105"/>
      <c r="L545" s="96"/>
      <c r="M545" s="97"/>
      <c r="N545" s="96"/>
      <c r="O545" s="96"/>
      <c r="P545" s="97"/>
      <c r="Q545" s="96"/>
    </row>
    <row r="546">
      <c r="A546" s="96"/>
      <c r="B546" s="96"/>
      <c r="C546" s="96"/>
      <c r="D546" s="96"/>
      <c r="E546" s="96"/>
      <c r="F546" s="96"/>
      <c r="G546" s="97"/>
      <c r="H546" s="96"/>
      <c r="I546" s="96"/>
      <c r="J546" s="96" t="b">
        <v>0</v>
      </c>
      <c r="K546" s="105"/>
      <c r="L546" s="96"/>
      <c r="M546" s="97"/>
      <c r="N546" s="96"/>
      <c r="O546" s="96"/>
      <c r="P546" s="97"/>
      <c r="Q546" s="96"/>
    </row>
    <row r="547">
      <c r="A547" s="96"/>
      <c r="B547" s="96"/>
      <c r="C547" s="96"/>
      <c r="D547" s="96"/>
      <c r="E547" s="96"/>
      <c r="F547" s="96"/>
      <c r="G547" s="97"/>
      <c r="H547" s="96"/>
      <c r="I547" s="96"/>
      <c r="J547" s="96" t="b">
        <v>0</v>
      </c>
      <c r="K547" s="105"/>
      <c r="L547" s="96"/>
      <c r="M547" s="97"/>
      <c r="N547" s="96"/>
      <c r="O547" s="96"/>
      <c r="P547" s="97"/>
      <c r="Q547" s="96"/>
    </row>
    <row r="548">
      <c r="A548" s="96"/>
      <c r="B548" s="96"/>
      <c r="C548" s="96"/>
      <c r="D548" s="96"/>
      <c r="E548" s="96"/>
      <c r="F548" s="96"/>
      <c r="G548" s="97"/>
      <c r="H548" s="96"/>
      <c r="I548" s="96"/>
      <c r="J548" s="96" t="b">
        <v>0</v>
      </c>
      <c r="K548" s="105"/>
      <c r="L548" s="96"/>
      <c r="M548" s="97"/>
      <c r="N548" s="96"/>
      <c r="O548" s="96"/>
      <c r="P548" s="97"/>
      <c r="Q548" s="96"/>
    </row>
    <row r="549">
      <c r="A549" s="96"/>
      <c r="B549" s="96"/>
      <c r="C549" s="96"/>
      <c r="D549" s="96"/>
      <c r="E549" s="96"/>
      <c r="F549" s="96"/>
      <c r="G549" s="97"/>
      <c r="H549" s="96"/>
      <c r="I549" s="96"/>
      <c r="J549" s="96" t="b">
        <v>0</v>
      </c>
      <c r="K549" s="105"/>
      <c r="L549" s="96"/>
      <c r="M549" s="97"/>
      <c r="N549" s="96"/>
      <c r="O549" s="96"/>
      <c r="P549" s="97"/>
      <c r="Q549" s="96"/>
    </row>
    <row r="550">
      <c r="A550" s="96"/>
      <c r="B550" s="96"/>
      <c r="C550" s="96"/>
      <c r="D550" s="96"/>
      <c r="E550" s="96"/>
      <c r="F550" s="96"/>
      <c r="G550" s="97"/>
      <c r="H550" s="96"/>
      <c r="I550" s="96"/>
      <c r="J550" s="96" t="b">
        <v>0</v>
      </c>
      <c r="K550" s="105"/>
      <c r="L550" s="96"/>
      <c r="M550" s="97"/>
      <c r="N550" s="96"/>
      <c r="O550" s="96"/>
      <c r="P550" s="97"/>
      <c r="Q550" s="96"/>
    </row>
    <row r="551">
      <c r="A551" s="96"/>
      <c r="B551" s="96"/>
      <c r="C551" s="96"/>
      <c r="D551" s="96"/>
      <c r="E551" s="96"/>
      <c r="F551" s="96"/>
      <c r="G551" s="97"/>
      <c r="H551" s="96"/>
      <c r="I551" s="96"/>
      <c r="J551" s="96" t="b">
        <v>0</v>
      </c>
      <c r="K551" s="105"/>
      <c r="L551" s="96"/>
      <c r="M551" s="97"/>
      <c r="N551" s="96"/>
      <c r="O551" s="96"/>
      <c r="P551" s="97"/>
      <c r="Q551" s="96"/>
    </row>
    <row r="552">
      <c r="A552" s="96"/>
      <c r="B552" s="96"/>
      <c r="C552" s="96"/>
      <c r="D552" s="96"/>
      <c r="E552" s="96"/>
      <c r="F552" s="96"/>
      <c r="G552" s="97"/>
      <c r="H552" s="96"/>
      <c r="I552" s="96"/>
      <c r="J552" s="96" t="b">
        <v>0</v>
      </c>
      <c r="K552" s="105"/>
      <c r="L552" s="96"/>
      <c r="M552" s="97"/>
      <c r="N552" s="96"/>
      <c r="O552" s="96"/>
      <c r="P552" s="97"/>
      <c r="Q552" s="96"/>
    </row>
    <row r="553">
      <c r="A553" s="96"/>
      <c r="B553" s="96"/>
      <c r="C553" s="96"/>
      <c r="D553" s="96"/>
      <c r="E553" s="96"/>
      <c r="F553" s="96"/>
      <c r="G553" s="97"/>
      <c r="H553" s="96"/>
      <c r="I553" s="96"/>
      <c r="J553" s="96" t="b">
        <v>0</v>
      </c>
      <c r="K553" s="105"/>
      <c r="L553" s="96"/>
      <c r="M553" s="97"/>
      <c r="N553" s="96"/>
      <c r="O553" s="96"/>
      <c r="P553" s="97"/>
      <c r="Q553" s="96"/>
    </row>
    <row r="554">
      <c r="A554" s="96"/>
      <c r="B554" s="96"/>
      <c r="C554" s="96"/>
      <c r="D554" s="96"/>
      <c r="E554" s="96"/>
      <c r="F554" s="96"/>
      <c r="G554" s="97"/>
      <c r="H554" s="96"/>
      <c r="I554" s="96"/>
      <c r="J554" s="96" t="b">
        <v>0</v>
      </c>
      <c r="K554" s="105"/>
      <c r="L554" s="96"/>
      <c r="M554" s="97"/>
      <c r="N554" s="96"/>
      <c r="O554" s="96"/>
      <c r="P554" s="97"/>
      <c r="Q554" s="96"/>
    </row>
    <row r="555">
      <c r="A555" s="96"/>
      <c r="B555" s="96"/>
      <c r="C555" s="96"/>
      <c r="D555" s="96"/>
      <c r="E555" s="96"/>
      <c r="F555" s="96"/>
      <c r="G555" s="97"/>
      <c r="H555" s="96"/>
      <c r="I555" s="96"/>
      <c r="J555" s="96" t="b">
        <v>0</v>
      </c>
      <c r="K555" s="105"/>
      <c r="L555" s="96"/>
      <c r="M555" s="97"/>
      <c r="N555" s="96"/>
      <c r="O555" s="96"/>
      <c r="P555" s="97"/>
      <c r="Q555" s="96"/>
    </row>
    <row r="556">
      <c r="A556" s="96"/>
      <c r="B556" s="96"/>
      <c r="C556" s="96"/>
      <c r="D556" s="96"/>
      <c r="E556" s="96"/>
      <c r="F556" s="96"/>
      <c r="G556" s="97"/>
      <c r="H556" s="96"/>
      <c r="I556" s="96"/>
      <c r="J556" s="96" t="b">
        <v>0</v>
      </c>
      <c r="K556" s="105"/>
      <c r="L556" s="96"/>
      <c r="M556" s="97"/>
      <c r="N556" s="96"/>
      <c r="O556" s="96"/>
      <c r="P556" s="97"/>
      <c r="Q556" s="96"/>
    </row>
    <row r="557">
      <c r="A557" s="96"/>
      <c r="B557" s="96"/>
      <c r="C557" s="96"/>
      <c r="D557" s="96"/>
      <c r="E557" s="96"/>
      <c r="F557" s="96"/>
      <c r="G557" s="97"/>
      <c r="H557" s="96"/>
      <c r="I557" s="96"/>
      <c r="J557" s="96" t="b">
        <v>0</v>
      </c>
      <c r="K557" s="105"/>
      <c r="L557" s="96"/>
      <c r="M557" s="97"/>
      <c r="N557" s="96"/>
      <c r="O557" s="96"/>
      <c r="P557" s="97"/>
      <c r="Q557" s="96"/>
    </row>
    <row r="558">
      <c r="A558" s="96"/>
      <c r="B558" s="96"/>
      <c r="C558" s="96"/>
      <c r="D558" s="96"/>
      <c r="E558" s="96"/>
      <c r="F558" s="96"/>
      <c r="G558" s="97"/>
      <c r="H558" s="96"/>
      <c r="I558" s="96"/>
      <c r="J558" s="96" t="b">
        <v>0</v>
      </c>
      <c r="K558" s="105"/>
      <c r="L558" s="96"/>
      <c r="M558" s="97"/>
      <c r="N558" s="96"/>
      <c r="O558" s="96"/>
      <c r="P558" s="97"/>
      <c r="Q558" s="96"/>
    </row>
    <row r="559">
      <c r="A559" s="96"/>
      <c r="B559" s="96"/>
      <c r="C559" s="96"/>
      <c r="D559" s="96"/>
      <c r="E559" s="96"/>
      <c r="F559" s="96"/>
      <c r="G559" s="97"/>
      <c r="H559" s="96"/>
      <c r="I559" s="96"/>
      <c r="J559" s="96" t="b">
        <v>0</v>
      </c>
      <c r="K559" s="105"/>
      <c r="L559" s="96"/>
      <c r="M559" s="97"/>
      <c r="N559" s="96"/>
      <c r="O559" s="96"/>
      <c r="P559" s="97"/>
      <c r="Q559" s="96"/>
    </row>
    <row r="560">
      <c r="A560" s="96"/>
      <c r="B560" s="96"/>
      <c r="C560" s="96"/>
      <c r="D560" s="96"/>
      <c r="E560" s="96"/>
      <c r="F560" s="96"/>
      <c r="G560" s="97"/>
      <c r="H560" s="96"/>
      <c r="I560" s="96"/>
      <c r="J560" s="96" t="b">
        <v>0</v>
      </c>
      <c r="K560" s="105"/>
      <c r="L560" s="96"/>
      <c r="M560" s="97"/>
      <c r="N560" s="96"/>
      <c r="O560" s="96"/>
      <c r="P560" s="97"/>
      <c r="Q560" s="96"/>
    </row>
    <row r="561">
      <c r="A561" s="96"/>
      <c r="B561" s="96"/>
      <c r="C561" s="96"/>
      <c r="D561" s="96"/>
      <c r="E561" s="96"/>
      <c r="F561" s="96"/>
      <c r="G561" s="97"/>
      <c r="H561" s="96"/>
      <c r="I561" s="96"/>
      <c r="J561" s="96" t="b">
        <v>0</v>
      </c>
      <c r="K561" s="105"/>
      <c r="L561" s="96"/>
      <c r="M561" s="97"/>
      <c r="N561" s="96"/>
      <c r="O561" s="96"/>
      <c r="P561" s="97"/>
      <c r="Q561" s="96"/>
    </row>
    <row r="562">
      <c r="A562" s="96"/>
      <c r="B562" s="96"/>
      <c r="C562" s="96"/>
      <c r="D562" s="96"/>
      <c r="E562" s="96"/>
      <c r="F562" s="96"/>
      <c r="G562" s="97"/>
      <c r="H562" s="96"/>
      <c r="I562" s="96"/>
      <c r="J562" s="96" t="b">
        <v>0</v>
      </c>
      <c r="K562" s="105"/>
      <c r="L562" s="96"/>
      <c r="M562" s="97"/>
      <c r="N562" s="96"/>
      <c r="O562" s="96"/>
      <c r="P562" s="97"/>
      <c r="Q562" s="96"/>
    </row>
    <row r="563">
      <c r="A563" s="96"/>
      <c r="B563" s="96"/>
      <c r="C563" s="96"/>
      <c r="D563" s="96"/>
      <c r="E563" s="96"/>
      <c r="F563" s="96"/>
      <c r="G563" s="97"/>
      <c r="H563" s="96"/>
      <c r="I563" s="96"/>
      <c r="J563" s="96" t="b">
        <v>0</v>
      </c>
      <c r="K563" s="105"/>
      <c r="L563" s="96"/>
      <c r="M563" s="97"/>
      <c r="N563" s="96"/>
      <c r="O563" s="96"/>
      <c r="P563" s="97"/>
      <c r="Q563" s="96"/>
    </row>
    <row r="564">
      <c r="A564" s="96"/>
      <c r="B564" s="96"/>
      <c r="C564" s="96"/>
      <c r="D564" s="96"/>
      <c r="E564" s="96"/>
      <c r="F564" s="96"/>
      <c r="G564" s="97"/>
      <c r="H564" s="96"/>
      <c r="I564" s="96"/>
      <c r="J564" s="96" t="b">
        <v>0</v>
      </c>
      <c r="K564" s="105"/>
      <c r="L564" s="96"/>
      <c r="M564" s="97"/>
      <c r="N564" s="96"/>
      <c r="O564" s="96"/>
      <c r="P564" s="97"/>
      <c r="Q564" s="96"/>
    </row>
    <row r="565">
      <c r="A565" s="96"/>
      <c r="B565" s="96"/>
      <c r="C565" s="96"/>
      <c r="D565" s="96"/>
      <c r="E565" s="96"/>
      <c r="F565" s="96"/>
      <c r="G565" s="97"/>
      <c r="H565" s="96"/>
      <c r="I565" s="96"/>
      <c r="J565" s="96" t="b">
        <v>0</v>
      </c>
      <c r="K565" s="105"/>
      <c r="L565" s="96"/>
      <c r="M565" s="97"/>
      <c r="N565" s="96"/>
      <c r="O565" s="96"/>
      <c r="P565" s="97"/>
      <c r="Q565" s="96"/>
    </row>
    <row r="566">
      <c r="A566" s="96"/>
      <c r="B566" s="96"/>
      <c r="C566" s="96"/>
      <c r="D566" s="96"/>
      <c r="E566" s="96"/>
      <c r="F566" s="96"/>
      <c r="G566" s="97"/>
      <c r="H566" s="96"/>
      <c r="I566" s="96"/>
      <c r="J566" s="96" t="b">
        <v>0</v>
      </c>
      <c r="K566" s="105"/>
      <c r="L566" s="96"/>
      <c r="M566" s="97"/>
      <c r="N566" s="96"/>
      <c r="O566" s="96"/>
      <c r="P566" s="97"/>
      <c r="Q566" s="96"/>
    </row>
    <row r="567">
      <c r="A567" s="96"/>
      <c r="B567" s="96"/>
      <c r="C567" s="96"/>
      <c r="D567" s="96"/>
      <c r="E567" s="96"/>
      <c r="F567" s="96"/>
      <c r="G567" s="97"/>
      <c r="H567" s="96"/>
      <c r="I567" s="96"/>
      <c r="J567" s="96" t="b">
        <v>0</v>
      </c>
      <c r="K567" s="105"/>
      <c r="L567" s="96"/>
      <c r="M567" s="97"/>
      <c r="N567" s="96"/>
      <c r="O567" s="96"/>
      <c r="P567" s="97"/>
      <c r="Q567" s="96"/>
    </row>
    <row r="568">
      <c r="A568" s="96"/>
      <c r="B568" s="96"/>
      <c r="C568" s="96"/>
      <c r="D568" s="96"/>
      <c r="E568" s="96"/>
      <c r="F568" s="96"/>
      <c r="G568" s="97"/>
      <c r="H568" s="96"/>
      <c r="I568" s="96"/>
      <c r="J568" s="96" t="b">
        <v>0</v>
      </c>
      <c r="K568" s="105"/>
      <c r="L568" s="96"/>
      <c r="M568" s="97"/>
      <c r="N568" s="96"/>
      <c r="O568" s="96"/>
      <c r="P568" s="97"/>
      <c r="Q568" s="96"/>
    </row>
    <row r="569">
      <c r="A569" s="96"/>
      <c r="B569" s="96"/>
      <c r="C569" s="96"/>
      <c r="D569" s="96"/>
      <c r="E569" s="96"/>
      <c r="F569" s="96"/>
      <c r="G569" s="97"/>
      <c r="H569" s="96"/>
      <c r="I569" s="96"/>
      <c r="J569" s="96" t="b">
        <v>0</v>
      </c>
      <c r="K569" s="105"/>
      <c r="L569" s="96"/>
      <c r="M569" s="97"/>
      <c r="N569" s="96"/>
      <c r="O569" s="96"/>
      <c r="P569" s="97"/>
      <c r="Q569" s="96"/>
    </row>
    <row r="570">
      <c r="A570" s="96"/>
      <c r="B570" s="96"/>
      <c r="C570" s="96"/>
      <c r="D570" s="96"/>
      <c r="E570" s="96"/>
      <c r="F570" s="96"/>
      <c r="G570" s="97"/>
      <c r="H570" s="96"/>
      <c r="I570" s="96"/>
      <c r="J570" s="96" t="b">
        <v>0</v>
      </c>
      <c r="K570" s="105"/>
      <c r="L570" s="96"/>
      <c r="M570" s="97"/>
      <c r="N570" s="96"/>
      <c r="O570" s="96"/>
      <c r="P570" s="97"/>
      <c r="Q570" s="96"/>
    </row>
    <row r="571">
      <c r="A571" s="96"/>
      <c r="B571" s="96"/>
      <c r="C571" s="96"/>
      <c r="D571" s="96"/>
      <c r="E571" s="96"/>
      <c r="F571" s="96"/>
      <c r="G571" s="97"/>
      <c r="H571" s="96"/>
      <c r="I571" s="96"/>
      <c r="J571" s="96" t="b">
        <v>0</v>
      </c>
      <c r="K571" s="105"/>
      <c r="L571" s="96"/>
      <c r="M571" s="97"/>
      <c r="N571" s="96"/>
      <c r="O571" s="96"/>
      <c r="P571" s="97"/>
      <c r="Q571" s="96"/>
    </row>
    <row r="572">
      <c r="A572" s="96"/>
      <c r="B572" s="96"/>
      <c r="C572" s="96"/>
      <c r="D572" s="96"/>
      <c r="E572" s="96"/>
      <c r="F572" s="96"/>
      <c r="G572" s="97"/>
      <c r="H572" s="96"/>
      <c r="I572" s="96"/>
      <c r="J572" s="96" t="b">
        <v>0</v>
      </c>
      <c r="K572" s="105"/>
      <c r="L572" s="96"/>
      <c r="M572" s="97"/>
      <c r="N572" s="96"/>
      <c r="O572" s="96"/>
      <c r="P572" s="97"/>
      <c r="Q572" s="96"/>
    </row>
    <row r="573">
      <c r="A573" s="96"/>
      <c r="B573" s="96"/>
      <c r="C573" s="96"/>
      <c r="D573" s="96"/>
      <c r="E573" s="96"/>
      <c r="F573" s="96"/>
      <c r="G573" s="97"/>
      <c r="H573" s="96"/>
      <c r="I573" s="96"/>
      <c r="J573" s="96" t="b">
        <v>0</v>
      </c>
      <c r="K573" s="105"/>
      <c r="L573" s="96"/>
      <c r="M573" s="97"/>
      <c r="N573" s="96"/>
      <c r="O573" s="96"/>
      <c r="P573" s="97"/>
      <c r="Q573" s="96"/>
    </row>
    <row r="574">
      <c r="A574" s="96"/>
      <c r="B574" s="96"/>
      <c r="C574" s="96"/>
      <c r="D574" s="96"/>
      <c r="E574" s="96"/>
      <c r="F574" s="96"/>
      <c r="G574" s="97"/>
      <c r="H574" s="96"/>
      <c r="I574" s="96"/>
      <c r="J574" s="96" t="b">
        <v>0</v>
      </c>
      <c r="K574" s="105"/>
      <c r="L574" s="96"/>
      <c r="M574" s="97"/>
      <c r="N574" s="96"/>
      <c r="O574" s="96"/>
      <c r="P574" s="97"/>
      <c r="Q574" s="96"/>
    </row>
    <row r="575">
      <c r="A575" s="96"/>
      <c r="B575" s="96"/>
      <c r="C575" s="96"/>
      <c r="D575" s="96"/>
      <c r="E575" s="96"/>
      <c r="F575" s="96"/>
      <c r="G575" s="97"/>
      <c r="H575" s="96"/>
      <c r="I575" s="96"/>
      <c r="J575" s="96" t="b">
        <v>0</v>
      </c>
      <c r="K575" s="105"/>
      <c r="L575" s="96"/>
      <c r="M575" s="97"/>
      <c r="N575" s="96"/>
      <c r="O575" s="96"/>
      <c r="P575" s="97"/>
      <c r="Q575" s="96"/>
    </row>
    <row r="576">
      <c r="A576" s="96"/>
      <c r="B576" s="96"/>
      <c r="C576" s="96"/>
      <c r="D576" s="96"/>
      <c r="E576" s="96"/>
      <c r="F576" s="96"/>
      <c r="G576" s="97"/>
      <c r="H576" s="96"/>
      <c r="I576" s="96"/>
      <c r="J576" s="96" t="b">
        <v>0</v>
      </c>
      <c r="K576" s="105"/>
      <c r="L576" s="96"/>
      <c r="M576" s="97"/>
      <c r="N576" s="96"/>
      <c r="O576" s="96"/>
      <c r="P576" s="97"/>
      <c r="Q576" s="96"/>
    </row>
    <row r="577">
      <c r="A577" s="96"/>
      <c r="B577" s="96"/>
      <c r="C577" s="96"/>
      <c r="D577" s="96"/>
      <c r="E577" s="96"/>
      <c r="F577" s="96"/>
      <c r="G577" s="97"/>
      <c r="H577" s="96"/>
      <c r="I577" s="96"/>
      <c r="J577" s="96" t="b">
        <v>0</v>
      </c>
      <c r="K577" s="105"/>
      <c r="L577" s="96"/>
      <c r="M577" s="97"/>
      <c r="N577" s="96"/>
      <c r="O577" s="96"/>
      <c r="P577" s="97"/>
      <c r="Q577" s="96"/>
    </row>
    <row r="578">
      <c r="A578" s="96"/>
      <c r="B578" s="96"/>
      <c r="C578" s="96"/>
      <c r="D578" s="96"/>
      <c r="E578" s="96"/>
      <c r="F578" s="96"/>
      <c r="G578" s="97"/>
      <c r="H578" s="96"/>
      <c r="I578" s="96"/>
      <c r="J578" s="96" t="b">
        <v>0</v>
      </c>
      <c r="K578" s="105"/>
      <c r="L578" s="96"/>
      <c r="M578" s="97"/>
      <c r="N578" s="96"/>
      <c r="O578" s="96"/>
      <c r="P578" s="97"/>
      <c r="Q578" s="96"/>
    </row>
    <row r="579">
      <c r="A579" s="96"/>
      <c r="B579" s="96"/>
      <c r="C579" s="96"/>
      <c r="D579" s="96"/>
      <c r="E579" s="96"/>
      <c r="F579" s="96"/>
      <c r="G579" s="97"/>
      <c r="H579" s="96"/>
      <c r="I579" s="96"/>
      <c r="J579" s="96" t="b">
        <v>0</v>
      </c>
      <c r="K579" s="105"/>
      <c r="L579" s="96"/>
      <c r="M579" s="97"/>
      <c r="N579" s="96"/>
      <c r="O579" s="96"/>
      <c r="P579" s="97"/>
      <c r="Q579" s="96"/>
    </row>
    <row r="580">
      <c r="A580" s="96"/>
      <c r="B580" s="96"/>
      <c r="C580" s="96"/>
      <c r="D580" s="96"/>
      <c r="E580" s="96"/>
      <c r="F580" s="96"/>
      <c r="G580" s="97"/>
      <c r="H580" s="96"/>
      <c r="I580" s="96"/>
      <c r="J580" s="96" t="b">
        <v>0</v>
      </c>
      <c r="K580" s="105"/>
      <c r="L580" s="96"/>
      <c r="M580" s="97"/>
      <c r="N580" s="96"/>
      <c r="O580" s="96"/>
      <c r="P580" s="97"/>
      <c r="Q580" s="96"/>
    </row>
    <row r="581">
      <c r="A581" s="96"/>
      <c r="B581" s="96"/>
      <c r="C581" s="96"/>
      <c r="D581" s="96"/>
      <c r="E581" s="96"/>
      <c r="F581" s="96"/>
      <c r="G581" s="97"/>
      <c r="H581" s="96"/>
      <c r="I581" s="96"/>
      <c r="J581" s="96" t="b">
        <v>0</v>
      </c>
      <c r="K581" s="105"/>
      <c r="L581" s="96"/>
      <c r="M581" s="97"/>
      <c r="N581" s="96"/>
      <c r="O581" s="96"/>
      <c r="P581" s="97"/>
      <c r="Q581" s="96"/>
    </row>
    <row r="582">
      <c r="A582" s="96"/>
      <c r="B582" s="96"/>
      <c r="C582" s="96"/>
      <c r="D582" s="96"/>
      <c r="E582" s="96"/>
      <c r="F582" s="96"/>
      <c r="G582" s="97"/>
      <c r="H582" s="96"/>
      <c r="I582" s="96"/>
      <c r="J582" s="96" t="b">
        <v>0</v>
      </c>
      <c r="K582" s="105"/>
      <c r="L582" s="96"/>
      <c r="M582" s="97"/>
      <c r="N582" s="96"/>
      <c r="O582" s="96"/>
      <c r="P582" s="97"/>
      <c r="Q582" s="96"/>
    </row>
    <row r="583">
      <c r="A583" s="96"/>
      <c r="B583" s="96"/>
      <c r="C583" s="96"/>
      <c r="D583" s="96"/>
      <c r="E583" s="96"/>
      <c r="F583" s="96"/>
      <c r="G583" s="97"/>
      <c r="H583" s="96"/>
      <c r="I583" s="96"/>
      <c r="J583" s="96" t="b">
        <v>0</v>
      </c>
      <c r="K583" s="105"/>
      <c r="L583" s="96"/>
      <c r="M583" s="97"/>
      <c r="N583" s="96"/>
      <c r="O583" s="96"/>
      <c r="P583" s="97"/>
      <c r="Q583" s="96"/>
    </row>
    <row r="584">
      <c r="A584" s="96"/>
      <c r="B584" s="96"/>
      <c r="C584" s="96"/>
      <c r="D584" s="96"/>
      <c r="E584" s="96"/>
      <c r="F584" s="96"/>
      <c r="G584" s="97"/>
      <c r="H584" s="96"/>
      <c r="I584" s="96"/>
      <c r="J584" s="96" t="b">
        <v>0</v>
      </c>
      <c r="K584" s="105"/>
      <c r="L584" s="96"/>
      <c r="M584" s="97"/>
      <c r="N584" s="96"/>
      <c r="O584" s="96"/>
      <c r="P584" s="97"/>
      <c r="Q584" s="96"/>
    </row>
    <row r="585">
      <c r="A585" s="96"/>
      <c r="B585" s="96"/>
      <c r="C585" s="96"/>
      <c r="D585" s="96"/>
      <c r="E585" s="96"/>
      <c r="F585" s="96"/>
      <c r="G585" s="97"/>
      <c r="H585" s="96"/>
      <c r="I585" s="96"/>
      <c r="J585" s="96" t="b">
        <v>0</v>
      </c>
      <c r="K585" s="105"/>
      <c r="L585" s="96"/>
      <c r="M585" s="97"/>
      <c r="N585" s="96"/>
      <c r="O585" s="96"/>
      <c r="P585" s="97"/>
      <c r="Q585" s="96"/>
    </row>
    <row r="586">
      <c r="A586" s="96"/>
      <c r="B586" s="96"/>
      <c r="C586" s="96"/>
      <c r="D586" s="96"/>
      <c r="E586" s="96"/>
      <c r="F586" s="96"/>
      <c r="G586" s="97"/>
      <c r="H586" s="96"/>
      <c r="I586" s="96"/>
      <c r="J586" s="96" t="b">
        <v>0</v>
      </c>
      <c r="K586" s="105"/>
      <c r="L586" s="96"/>
      <c r="M586" s="97"/>
      <c r="N586" s="96"/>
      <c r="O586" s="96"/>
      <c r="P586" s="97"/>
      <c r="Q586" s="96"/>
    </row>
    <row r="587">
      <c r="A587" s="96"/>
      <c r="B587" s="96"/>
      <c r="C587" s="96"/>
      <c r="D587" s="96"/>
      <c r="E587" s="96"/>
      <c r="F587" s="96"/>
      <c r="G587" s="97"/>
      <c r="H587" s="96"/>
      <c r="I587" s="96"/>
      <c r="J587" s="96" t="b">
        <v>0</v>
      </c>
      <c r="K587" s="105"/>
      <c r="L587" s="96"/>
      <c r="M587" s="97"/>
      <c r="N587" s="96"/>
      <c r="O587" s="96"/>
      <c r="P587" s="97"/>
      <c r="Q587" s="96"/>
    </row>
    <row r="588">
      <c r="A588" s="96"/>
      <c r="B588" s="96"/>
      <c r="C588" s="96"/>
      <c r="D588" s="96"/>
      <c r="E588" s="96"/>
      <c r="F588" s="96"/>
      <c r="G588" s="97"/>
      <c r="H588" s="96"/>
      <c r="I588" s="96"/>
      <c r="J588" s="96" t="b">
        <v>0</v>
      </c>
      <c r="K588" s="105"/>
      <c r="L588" s="96"/>
      <c r="M588" s="97"/>
      <c r="N588" s="96"/>
      <c r="O588" s="96"/>
      <c r="P588" s="97"/>
      <c r="Q588" s="96"/>
    </row>
    <row r="589">
      <c r="A589" s="96"/>
      <c r="B589" s="96"/>
      <c r="C589" s="96"/>
      <c r="D589" s="96"/>
      <c r="E589" s="96"/>
      <c r="F589" s="96"/>
      <c r="G589" s="97"/>
      <c r="H589" s="96"/>
      <c r="I589" s="96"/>
      <c r="J589" s="96" t="b">
        <v>0</v>
      </c>
      <c r="K589" s="105"/>
      <c r="L589" s="96"/>
      <c r="M589" s="97"/>
      <c r="N589" s="96"/>
      <c r="O589" s="96"/>
      <c r="P589" s="97"/>
      <c r="Q589" s="96"/>
    </row>
    <row r="590">
      <c r="A590" s="96"/>
      <c r="B590" s="96"/>
      <c r="C590" s="96"/>
      <c r="D590" s="96"/>
      <c r="E590" s="96"/>
      <c r="F590" s="96"/>
      <c r="G590" s="97"/>
      <c r="H590" s="96"/>
      <c r="I590" s="96"/>
      <c r="J590" s="96" t="b">
        <v>0</v>
      </c>
      <c r="K590" s="105"/>
      <c r="L590" s="96"/>
      <c r="M590" s="97"/>
      <c r="N590" s="96"/>
      <c r="O590" s="96"/>
      <c r="P590" s="97"/>
      <c r="Q590" s="96"/>
    </row>
    <row r="591">
      <c r="A591" s="96"/>
      <c r="B591" s="96"/>
      <c r="C591" s="96"/>
      <c r="D591" s="96"/>
      <c r="E591" s="96"/>
      <c r="F591" s="96"/>
      <c r="G591" s="97"/>
      <c r="H591" s="96"/>
      <c r="I591" s="96"/>
      <c r="J591" s="96" t="b">
        <v>0</v>
      </c>
      <c r="K591" s="105"/>
      <c r="L591" s="96"/>
      <c r="M591" s="97"/>
      <c r="N591" s="96"/>
      <c r="O591" s="96"/>
      <c r="P591" s="97"/>
      <c r="Q591" s="96"/>
    </row>
    <row r="592">
      <c r="A592" s="96"/>
      <c r="B592" s="96"/>
      <c r="C592" s="96"/>
      <c r="D592" s="96"/>
      <c r="E592" s="96"/>
      <c r="F592" s="96"/>
      <c r="G592" s="97"/>
      <c r="H592" s="96"/>
      <c r="I592" s="96"/>
      <c r="J592" s="96" t="b">
        <v>0</v>
      </c>
      <c r="K592" s="105"/>
      <c r="L592" s="96"/>
      <c r="M592" s="97"/>
      <c r="N592" s="96"/>
      <c r="O592" s="96"/>
      <c r="P592" s="97"/>
      <c r="Q592" s="96"/>
    </row>
    <row r="593">
      <c r="A593" s="96"/>
      <c r="B593" s="96"/>
      <c r="C593" s="96"/>
      <c r="D593" s="96"/>
      <c r="E593" s="96"/>
      <c r="F593" s="96"/>
      <c r="G593" s="97"/>
      <c r="H593" s="96"/>
      <c r="I593" s="96"/>
      <c r="J593" s="96" t="b">
        <v>0</v>
      </c>
      <c r="K593" s="105"/>
      <c r="L593" s="96"/>
      <c r="M593" s="97"/>
      <c r="N593" s="96"/>
      <c r="O593" s="96"/>
      <c r="P593" s="97"/>
      <c r="Q593" s="96"/>
    </row>
    <row r="594">
      <c r="A594" s="96"/>
      <c r="B594" s="96"/>
      <c r="C594" s="96"/>
      <c r="D594" s="96"/>
      <c r="E594" s="96"/>
      <c r="F594" s="96"/>
      <c r="G594" s="97"/>
      <c r="H594" s="96"/>
      <c r="I594" s="96"/>
      <c r="J594" s="96" t="b">
        <v>0</v>
      </c>
      <c r="K594" s="105"/>
      <c r="L594" s="96"/>
      <c r="M594" s="97"/>
      <c r="N594" s="96"/>
      <c r="O594" s="96"/>
      <c r="P594" s="97"/>
      <c r="Q594" s="96"/>
    </row>
    <row r="595">
      <c r="A595" s="96"/>
      <c r="B595" s="96"/>
      <c r="C595" s="96"/>
      <c r="D595" s="96"/>
      <c r="E595" s="96"/>
      <c r="F595" s="96"/>
      <c r="G595" s="97"/>
      <c r="H595" s="96"/>
      <c r="I595" s="96"/>
      <c r="J595" s="96" t="b">
        <v>0</v>
      </c>
      <c r="K595" s="105"/>
      <c r="L595" s="96"/>
      <c r="M595" s="97"/>
      <c r="N595" s="96"/>
      <c r="O595" s="96"/>
      <c r="P595" s="97"/>
      <c r="Q595" s="96"/>
    </row>
    <row r="596">
      <c r="A596" s="96"/>
      <c r="B596" s="96"/>
      <c r="C596" s="96"/>
      <c r="D596" s="96"/>
      <c r="E596" s="96"/>
      <c r="F596" s="96"/>
      <c r="G596" s="97"/>
      <c r="H596" s="96"/>
      <c r="I596" s="96"/>
      <c r="J596" s="96" t="b">
        <v>0</v>
      </c>
      <c r="K596" s="105"/>
      <c r="L596" s="96"/>
      <c r="M596" s="97"/>
      <c r="N596" s="96"/>
      <c r="O596" s="96"/>
      <c r="P596" s="97"/>
      <c r="Q596" s="96"/>
    </row>
    <row r="597">
      <c r="A597" s="96"/>
      <c r="B597" s="96"/>
      <c r="C597" s="96"/>
      <c r="D597" s="96"/>
      <c r="E597" s="96"/>
      <c r="F597" s="96"/>
      <c r="G597" s="97"/>
      <c r="H597" s="96"/>
      <c r="I597" s="96"/>
      <c r="J597" s="96" t="b">
        <v>0</v>
      </c>
      <c r="K597" s="105"/>
      <c r="L597" s="96"/>
      <c r="M597" s="97"/>
      <c r="N597" s="96"/>
      <c r="O597" s="96"/>
      <c r="P597" s="97"/>
      <c r="Q597" s="96"/>
    </row>
    <row r="598">
      <c r="A598" s="96"/>
      <c r="B598" s="96"/>
      <c r="C598" s="96"/>
      <c r="D598" s="96"/>
      <c r="E598" s="96"/>
      <c r="F598" s="96"/>
      <c r="G598" s="97"/>
      <c r="H598" s="96"/>
      <c r="I598" s="96"/>
      <c r="J598" s="96" t="b">
        <v>0</v>
      </c>
      <c r="K598" s="105"/>
      <c r="L598" s="96"/>
      <c r="M598" s="97"/>
      <c r="N598" s="96"/>
      <c r="O598" s="96"/>
      <c r="P598" s="97"/>
      <c r="Q598" s="96"/>
    </row>
    <row r="599">
      <c r="A599" s="96"/>
      <c r="B599" s="96"/>
      <c r="C599" s="96"/>
      <c r="D599" s="96"/>
      <c r="E599" s="96"/>
      <c r="F599" s="96"/>
      <c r="G599" s="97"/>
      <c r="H599" s="96"/>
      <c r="I599" s="96"/>
      <c r="J599" s="96" t="b">
        <v>0</v>
      </c>
      <c r="K599" s="105"/>
      <c r="L599" s="96"/>
      <c r="M599" s="97"/>
      <c r="N599" s="96"/>
      <c r="O599" s="96"/>
      <c r="P599" s="97"/>
      <c r="Q599" s="96"/>
    </row>
    <row r="600">
      <c r="A600" s="96"/>
      <c r="B600" s="96"/>
      <c r="C600" s="96"/>
      <c r="D600" s="96"/>
      <c r="E600" s="96"/>
      <c r="F600" s="96"/>
      <c r="G600" s="97"/>
      <c r="H600" s="96"/>
      <c r="I600" s="96"/>
      <c r="J600" s="96" t="b">
        <v>0</v>
      </c>
      <c r="K600" s="105"/>
      <c r="L600" s="96"/>
      <c r="M600" s="97"/>
      <c r="N600" s="96"/>
      <c r="O600" s="96"/>
      <c r="P600" s="97"/>
      <c r="Q600" s="96"/>
    </row>
    <row r="601">
      <c r="A601" s="96"/>
      <c r="B601" s="96"/>
      <c r="C601" s="96"/>
      <c r="D601" s="96"/>
      <c r="E601" s="96"/>
      <c r="F601" s="96"/>
      <c r="G601" s="97"/>
      <c r="H601" s="96"/>
      <c r="I601" s="96"/>
      <c r="J601" s="96" t="b">
        <v>0</v>
      </c>
      <c r="K601" s="105"/>
      <c r="L601" s="96"/>
      <c r="M601" s="97"/>
      <c r="N601" s="96"/>
      <c r="O601" s="96"/>
      <c r="P601" s="97"/>
      <c r="Q601" s="96"/>
    </row>
    <row r="602">
      <c r="A602" s="96"/>
      <c r="B602" s="96"/>
      <c r="C602" s="96"/>
      <c r="D602" s="96"/>
      <c r="E602" s="96"/>
      <c r="F602" s="96"/>
      <c r="G602" s="97"/>
      <c r="H602" s="96"/>
      <c r="I602" s="96"/>
      <c r="J602" s="96" t="b">
        <v>0</v>
      </c>
      <c r="K602" s="105"/>
      <c r="L602" s="96"/>
      <c r="M602" s="97"/>
      <c r="N602" s="96"/>
      <c r="O602" s="96"/>
      <c r="P602" s="97"/>
      <c r="Q602" s="96"/>
    </row>
    <row r="603">
      <c r="A603" s="96"/>
      <c r="B603" s="96"/>
      <c r="C603" s="96"/>
      <c r="D603" s="96"/>
      <c r="E603" s="96"/>
      <c r="F603" s="96"/>
      <c r="G603" s="97"/>
      <c r="H603" s="96"/>
      <c r="I603" s="96"/>
      <c r="J603" s="96" t="b">
        <v>0</v>
      </c>
      <c r="K603" s="105"/>
      <c r="L603" s="96"/>
      <c r="M603" s="97"/>
      <c r="N603" s="96"/>
      <c r="O603" s="96"/>
      <c r="P603" s="97"/>
      <c r="Q603" s="96"/>
    </row>
    <row r="604">
      <c r="A604" s="96"/>
      <c r="B604" s="96"/>
      <c r="C604" s="96"/>
      <c r="D604" s="96"/>
      <c r="E604" s="96"/>
      <c r="F604" s="96"/>
      <c r="G604" s="97"/>
      <c r="H604" s="96"/>
      <c r="I604" s="96"/>
      <c r="J604" s="96" t="b">
        <v>0</v>
      </c>
      <c r="K604" s="105"/>
      <c r="L604" s="96"/>
      <c r="M604" s="97"/>
      <c r="N604" s="96"/>
      <c r="O604" s="96"/>
      <c r="P604" s="97"/>
      <c r="Q604" s="96"/>
    </row>
    <row r="605">
      <c r="A605" s="96"/>
      <c r="B605" s="96"/>
      <c r="C605" s="96"/>
      <c r="D605" s="96"/>
      <c r="E605" s="96"/>
      <c r="F605" s="96"/>
      <c r="G605" s="97"/>
      <c r="H605" s="96"/>
      <c r="I605" s="96"/>
      <c r="J605" s="96" t="b">
        <v>0</v>
      </c>
      <c r="K605" s="105"/>
      <c r="L605" s="96"/>
      <c r="M605" s="97"/>
      <c r="N605" s="96"/>
      <c r="O605" s="96"/>
      <c r="P605" s="97"/>
      <c r="Q605" s="96"/>
    </row>
    <row r="606">
      <c r="A606" s="96"/>
      <c r="B606" s="96"/>
      <c r="C606" s="96"/>
      <c r="D606" s="96"/>
      <c r="E606" s="96"/>
      <c r="F606" s="96"/>
      <c r="G606" s="97"/>
      <c r="H606" s="96"/>
      <c r="I606" s="96"/>
      <c r="J606" s="96" t="b">
        <v>0</v>
      </c>
      <c r="K606" s="105"/>
      <c r="L606" s="96"/>
      <c r="M606" s="97"/>
      <c r="N606" s="96"/>
      <c r="O606" s="96"/>
      <c r="P606" s="97"/>
      <c r="Q606" s="96"/>
    </row>
    <row r="607">
      <c r="A607" s="96"/>
      <c r="B607" s="96"/>
      <c r="C607" s="96"/>
      <c r="D607" s="96"/>
      <c r="E607" s="96"/>
      <c r="F607" s="96"/>
      <c r="G607" s="97"/>
      <c r="H607" s="96"/>
      <c r="I607" s="96"/>
      <c r="J607" s="96" t="b">
        <v>0</v>
      </c>
      <c r="K607" s="105"/>
      <c r="L607" s="96"/>
      <c r="M607" s="97"/>
      <c r="N607" s="96"/>
      <c r="O607" s="96"/>
      <c r="P607" s="97"/>
      <c r="Q607" s="96"/>
    </row>
    <row r="608">
      <c r="A608" s="96"/>
      <c r="B608" s="96"/>
      <c r="C608" s="96"/>
      <c r="D608" s="96"/>
      <c r="E608" s="96"/>
      <c r="F608" s="96"/>
      <c r="G608" s="97"/>
      <c r="H608" s="96"/>
      <c r="I608" s="96"/>
      <c r="J608" s="96" t="b">
        <v>0</v>
      </c>
      <c r="K608" s="105"/>
      <c r="L608" s="96"/>
      <c r="M608" s="97"/>
      <c r="N608" s="96"/>
      <c r="O608" s="96"/>
      <c r="P608" s="97"/>
      <c r="Q608" s="96"/>
    </row>
    <row r="609">
      <c r="A609" s="96"/>
      <c r="B609" s="96"/>
      <c r="C609" s="96"/>
      <c r="D609" s="96"/>
      <c r="E609" s="96"/>
      <c r="F609" s="96"/>
      <c r="G609" s="97"/>
      <c r="H609" s="96"/>
      <c r="I609" s="96"/>
      <c r="J609" s="96" t="b">
        <v>0</v>
      </c>
      <c r="K609" s="105"/>
      <c r="L609" s="96"/>
      <c r="M609" s="97"/>
      <c r="N609" s="96"/>
      <c r="O609" s="96"/>
      <c r="P609" s="97"/>
      <c r="Q609" s="96"/>
    </row>
    <row r="610">
      <c r="A610" s="96"/>
      <c r="B610" s="96"/>
      <c r="C610" s="96"/>
      <c r="D610" s="96"/>
      <c r="E610" s="96"/>
      <c r="F610" s="96"/>
      <c r="G610" s="97"/>
      <c r="H610" s="96"/>
      <c r="I610" s="96"/>
      <c r="J610" s="96" t="b">
        <v>0</v>
      </c>
      <c r="K610" s="105"/>
      <c r="L610" s="96"/>
      <c r="M610" s="97"/>
      <c r="N610" s="96"/>
      <c r="O610" s="96"/>
      <c r="P610" s="97"/>
      <c r="Q610" s="96"/>
    </row>
    <row r="611">
      <c r="A611" s="96"/>
      <c r="B611" s="96"/>
      <c r="C611" s="96"/>
      <c r="D611" s="96"/>
      <c r="E611" s="96"/>
      <c r="F611" s="96"/>
      <c r="G611" s="97"/>
      <c r="H611" s="96"/>
      <c r="I611" s="96"/>
      <c r="J611" s="96" t="b">
        <v>0</v>
      </c>
      <c r="K611" s="105"/>
      <c r="L611" s="96"/>
      <c r="M611" s="97"/>
      <c r="N611" s="96"/>
      <c r="O611" s="96"/>
      <c r="P611" s="97"/>
      <c r="Q611" s="96"/>
    </row>
    <row r="612">
      <c r="A612" s="96"/>
      <c r="B612" s="96"/>
      <c r="C612" s="96"/>
      <c r="D612" s="96"/>
      <c r="E612" s="96"/>
      <c r="F612" s="96"/>
      <c r="G612" s="97"/>
      <c r="H612" s="96"/>
      <c r="I612" s="96"/>
      <c r="J612" s="96" t="b">
        <v>0</v>
      </c>
      <c r="K612" s="105"/>
      <c r="L612" s="96"/>
      <c r="M612" s="97"/>
      <c r="N612" s="96"/>
      <c r="O612" s="96"/>
      <c r="P612" s="97"/>
      <c r="Q612" s="96"/>
    </row>
    <row r="613">
      <c r="A613" s="96"/>
      <c r="B613" s="96"/>
      <c r="C613" s="96"/>
      <c r="D613" s="96"/>
      <c r="E613" s="96"/>
      <c r="F613" s="96"/>
      <c r="G613" s="97"/>
      <c r="H613" s="96"/>
      <c r="I613" s="96"/>
      <c r="J613" s="96" t="b">
        <v>0</v>
      </c>
      <c r="K613" s="105"/>
      <c r="L613" s="96"/>
      <c r="M613" s="97"/>
      <c r="N613" s="96"/>
      <c r="O613" s="96"/>
      <c r="P613" s="97"/>
      <c r="Q613" s="96"/>
    </row>
    <row r="614">
      <c r="A614" s="96"/>
      <c r="B614" s="96"/>
      <c r="C614" s="96"/>
      <c r="D614" s="96"/>
      <c r="E614" s="96"/>
      <c r="F614" s="96"/>
      <c r="G614" s="97"/>
      <c r="H614" s="96"/>
      <c r="I614" s="96"/>
      <c r="J614" s="96" t="b">
        <v>0</v>
      </c>
      <c r="K614" s="105"/>
      <c r="L614" s="96"/>
      <c r="M614" s="97"/>
      <c r="N614" s="96"/>
      <c r="O614" s="96"/>
      <c r="P614" s="97"/>
      <c r="Q614" s="96"/>
    </row>
    <row r="615">
      <c r="A615" s="96"/>
      <c r="B615" s="96"/>
      <c r="C615" s="96"/>
      <c r="D615" s="96"/>
      <c r="E615" s="96"/>
      <c r="F615" s="96"/>
      <c r="G615" s="97"/>
      <c r="H615" s="96"/>
      <c r="I615" s="96"/>
      <c r="J615" s="96" t="b">
        <v>0</v>
      </c>
      <c r="K615" s="105"/>
      <c r="L615" s="96"/>
      <c r="M615" s="97"/>
      <c r="N615" s="96"/>
      <c r="O615" s="96"/>
      <c r="P615" s="97"/>
      <c r="Q615" s="96"/>
    </row>
    <row r="616">
      <c r="A616" s="96"/>
      <c r="B616" s="96"/>
      <c r="C616" s="96"/>
      <c r="D616" s="96"/>
      <c r="E616" s="96"/>
      <c r="F616" s="96"/>
      <c r="G616" s="97"/>
      <c r="H616" s="96"/>
      <c r="I616" s="96"/>
      <c r="J616" s="96" t="b">
        <v>0</v>
      </c>
      <c r="K616" s="105"/>
      <c r="L616" s="96"/>
      <c r="M616" s="97"/>
      <c r="N616" s="96"/>
      <c r="O616" s="96"/>
      <c r="P616" s="97"/>
      <c r="Q616" s="96"/>
    </row>
    <row r="617">
      <c r="A617" s="96"/>
      <c r="B617" s="96"/>
      <c r="C617" s="96"/>
      <c r="D617" s="96"/>
      <c r="E617" s="96"/>
      <c r="F617" s="96"/>
      <c r="G617" s="97"/>
      <c r="H617" s="96"/>
      <c r="I617" s="96"/>
      <c r="J617" s="96" t="b">
        <v>0</v>
      </c>
      <c r="K617" s="105"/>
      <c r="L617" s="96"/>
      <c r="M617" s="97"/>
      <c r="N617" s="96"/>
      <c r="O617" s="96"/>
      <c r="P617" s="97"/>
      <c r="Q617" s="96"/>
    </row>
    <row r="618">
      <c r="A618" s="96"/>
      <c r="B618" s="96"/>
      <c r="C618" s="96"/>
      <c r="D618" s="96"/>
      <c r="E618" s="96"/>
      <c r="F618" s="96"/>
      <c r="G618" s="97"/>
      <c r="H618" s="96"/>
      <c r="I618" s="96"/>
      <c r="J618" s="96" t="b">
        <v>0</v>
      </c>
      <c r="K618" s="105"/>
      <c r="L618" s="96"/>
      <c r="M618" s="97"/>
      <c r="N618" s="96"/>
      <c r="O618" s="96"/>
      <c r="P618" s="97"/>
      <c r="Q618" s="96"/>
    </row>
    <row r="619">
      <c r="A619" s="96"/>
      <c r="B619" s="96"/>
      <c r="C619" s="96"/>
      <c r="D619" s="96"/>
      <c r="E619" s="96"/>
      <c r="F619" s="96"/>
      <c r="G619" s="97"/>
      <c r="H619" s="96"/>
      <c r="I619" s="96"/>
      <c r="J619" s="96" t="b">
        <v>0</v>
      </c>
      <c r="K619" s="105"/>
      <c r="L619" s="96"/>
      <c r="M619" s="97"/>
      <c r="N619" s="96"/>
      <c r="O619" s="96"/>
      <c r="P619" s="97"/>
      <c r="Q619" s="96"/>
    </row>
    <row r="620">
      <c r="A620" s="96"/>
      <c r="B620" s="96"/>
      <c r="C620" s="96"/>
      <c r="D620" s="96"/>
      <c r="E620" s="96"/>
      <c r="F620" s="96"/>
      <c r="G620" s="97"/>
      <c r="H620" s="96"/>
      <c r="I620" s="96"/>
      <c r="J620" s="96" t="b">
        <v>0</v>
      </c>
      <c r="K620" s="105"/>
      <c r="L620" s="96"/>
      <c r="M620" s="97"/>
      <c r="N620" s="96"/>
      <c r="O620" s="96"/>
      <c r="P620" s="97"/>
      <c r="Q620" s="96"/>
    </row>
    <row r="621">
      <c r="A621" s="96"/>
      <c r="B621" s="96"/>
      <c r="C621" s="96"/>
      <c r="D621" s="96"/>
      <c r="E621" s="96"/>
      <c r="F621" s="96"/>
      <c r="G621" s="97"/>
      <c r="H621" s="96"/>
      <c r="I621" s="96"/>
      <c r="J621" s="96" t="b">
        <v>0</v>
      </c>
      <c r="K621" s="105"/>
      <c r="L621" s="96"/>
      <c r="M621" s="97"/>
      <c r="N621" s="96"/>
      <c r="O621" s="96"/>
      <c r="P621" s="97"/>
      <c r="Q621" s="96"/>
    </row>
    <row r="622">
      <c r="A622" s="96"/>
      <c r="B622" s="96"/>
      <c r="C622" s="96"/>
      <c r="D622" s="96"/>
      <c r="E622" s="96"/>
      <c r="F622" s="96"/>
      <c r="G622" s="97"/>
      <c r="H622" s="96"/>
      <c r="I622" s="96"/>
      <c r="J622" s="96" t="b">
        <v>0</v>
      </c>
      <c r="K622" s="105"/>
      <c r="L622" s="96"/>
      <c r="M622" s="97"/>
      <c r="N622" s="96"/>
      <c r="O622" s="96"/>
      <c r="P622" s="97"/>
      <c r="Q622" s="96"/>
    </row>
    <row r="623">
      <c r="A623" s="96"/>
      <c r="B623" s="96"/>
      <c r="C623" s="96"/>
      <c r="D623" s="96"/>
      <c r="E623" s="96"/>
      <c r="F623" s="96"/>
      <c r="G623" s="97"/>
      <c r="H623" s="96"/>
      <c r="I623" s="96"/>
      <c r="J623" s="96" t="b">
        <v>0</v>
      </c>
      <c r="K623" s="105"/>
      <c r="L623" s="96"/>
      <c r="M623" s="97"/>
      <c r="N623" s="96"/>
      <c r="O623" s="96"/>
      <c r="P623" s="97"/>
      <c r="Q623" s="96"/>
    </row>
    <row r="624">
      <c r="A624" s="96"/>
      <c r="B624" s="96"/>
      <c r="C624" s="96"/>
      <c r="D624" s="96"/>
      <c r="E624" s="96"/>
      <c r="F624" s="96"/>
      <c r="G624" s="97"/>
      <c r="H624" s="96"/>
      <c r="I624" s="96"/>
      <c r="J624" s="96" t="b">
        <v>0</v>
      </c>
      <c r="K624" s="105"/>
      <c r="L624" s="96"/>
      <c r="M624" s="97"/>
      <c r="N624" s="96"/>
      <c r="O624" s="96"/>
      <c r="P624" s="97"/>
      <c r="Q624" s="96"/>
    </row>
    <row r="625">
      <c r="A625" s="96"/>
      <c r="B625" s="96"/>
      <c r="C625" s="96"/>
      <c r="D625" s="96"/>
      <c r="E625" s="96"/>
      <c r="F625" s="96"/>
      <c r="G625" s="97"/>
      <c r="H625" s="96"/>
      <c r="I625" s="96"/>
      <c r="J625" s="96" t="b">
        <v>0</v>
      </c>
      <c r="K625" s="105"/>
      <c r="L625" s="96"/>
      <c r="M625" s="97"/>
      <c r="N625" s="96"/>
      <c r="O625" s="96"/>
      <c r="P625" s="97"/>
      <c r="Q625" s="96"/>
    </row>
    <row r="626">
      <c r="A626" s="96"/>
      <c r="B626" s="96"/>
      <c r="C626" s="96"/>
      <c r="D626" s="96"/>
      <c r="E626" s="96"/>
      <c r="F626" s="96"/>
      <c r="G626" s="97"/>
      <c r="H626" s="96"/>
      <c r="I626" s="96"/>
      <c r="J626" s="96" t="b">
        <v>0</v>
      </c>
      <c r="K626" s="105"/>
      <c r="L626" s="96"/>
      <c r="M626" s="97"/>
      <c r="N626" s="96"/>
      <c r="O626" s="96"/>
      <c r="P626" s="97"/>
      <c r="Q626" s="96"/>
    </row>
    <row r="627">
      <c r="A627" s="96"/>
      <c r="B627" s="96"/>
      <c r="C627" s="96"/>
      <c r="D627" s="96"/>
      <c r="E627" s="96"/>
      <c r="F627" s="96"/>
      <c r="G627" s="97"/>
      <c r="H627" s="96"/>
      <c r="I627" s="96"/>
      <c r="J627" s="96" t="b">
        <v>0</v>
      </c>
      <c r="K627" s="105"/>
      <c r="L627" s="96"/>
      <c r="M627" s="97"/>
      <c r="N627" s="96"/>
      <c r="O627" s="96"/>
      <c r="P627" s="97"/>
      <c r="Q627" s="96"/>
    </row>
    <row r="628">
      <c r="A628" s="96"/>
      <c r="B628" s="96"/>
      <c r="C628" s="96"/>
      <c r="D628" s="96"/>
      <c r="E628" s="96"/>
      <c r="F628" s="96"/>
      <c r="G628" s="97"/>
      <c r="H628" s="96"/>
      <c r="I628" s="96"/>
      <c r="J628" s="96" t="b">
        <v>0</v>
      </c>
      <c r="K628" s="105"/>
      <c r="L628" s="96"/>
      <c r="M628" s="97"/>
      <c r="N628" s="96"/>
      <c r="O628" s="96"/>
      <c r="P628" s="97"/>
      <c r="Q628" s="96"/>
    </row>
    <row r="629">
      <c r="A629" s="96"/>
      <c r="B629" s="96"/>
      <c r="C629" s="96"/>
      <c r="D629" s="96"/>
      <c r="E629" s="96"/>
      <c r="F629" s="96"/>
      <c r="G629" s="97"/>
      <c r="H629" s="96"/>
      <c r="I629" s="96"/>
      <c r="J629" s="96" t="b">
        <v>0</v>
      </c>
      <c r="K629" s="105"/>
      <c r="L629" s="96"/>
      <c r="M629" s="97"/>
      <c r="N629" s="96"/>
      <c r="O629" s="96"/>
      <c r="P629" s="97"/>
      <c r="Q629" s="96"/>
    </row>
    <row r="630">
      <c r="A630" s="96"/>
      <c r="B630" s="96"/>
      <c r="C630" s="96"/>
      <c r="D630" s="96"/>
      <c r="E630" s="96"/>
      <c r="F630" s="96"/>
      <c r="G630" s="97"/>
      <c r="H630" s="96"/>
      <c r="I630" s="96"/>
      <c r="J630" s="96" t="b">
        <v>0</v>
      </c>
      <c r="K630" s="105"/>
      <c r="L630" s="96"/>
      <c r="M630" s="97"/>
      <c r="N630" s="96"/>
      <c r="O630" s="96"/>
      <c r="P630" s="97"/>
      <c r="Q630" s="96"/>
    </row>
    <row r="631">
      <c r="A631" s="96"/>
      <c r="B631" s="96"/>
      <c r="C631" s="96"/>
      <c r="D631" s="96"/>
      <c r="E631" s="96"/>
      <c r="F631" s="96"/>
      <c r="G631" s="97"/>
      <c r="H631" s="96"/>
      <c r="I631" s="96"/>
      <c r="J631" s="96" t="b">
        <v>0</v>
      </c>
      <c r="K631" s="105"/>
      <c r="L631" s="96"/>
      <c r="M631" s="97"/>
      <c r="N631" s="96"/>
      <c r="O631" s="96"/>
      <c r="P631" s="97"/>
      <c r="Q631" s="96"/>
    </row>
    <row r="632">
      <c r="A632" s="96"/>
      <c r="B632" s="96"/>
      <c r="C632" s="96"/>
      <c r="D632" s="96"/>
      <c r="E632" s="96"/>
      <c r="F632" s="96"/>
      <c r="G632" s="97"/>
      <c r="H632" s="96"/>
      <c r="I632" s="96"/>
      <c r="J632" s="96" t="b">
        <v>0</v>
      </c>
      <c r="K632" s="105"/>
      <c r="L632" s="96"/>
      <c r="M632" s="97"/>
      <c r="N632" s="96"/>
      <c r="O632" s="96"/>
      <c r="P632" s="97"/>
      <c r="Q632" s="96"/>
    </row>
    <row r="633">
      <c r="A633" s="96"/>
      <c r="B633" s="96"/>
      <c r="C633" s="96"/>
      <c r="D633" s="96"/>
      <c r="E633" s="96"/>
      <c r="F633" s="96"/>
      <c r="G633" s="97"/>
      <c r="H633" s="96"/>
      <c r="I633" s="96"/>
      <c r="J633" s="96" t="b">
        <v>0</v>
      </c>
      <c r="K633" s="105"/>
      <c r="L633" s="96"/>
      <c r="M633" s="97"/>
      <c r="N633" s="96"/>
      <c r="O633" s="96"/>
      <c r="P633" s="97"/>
      <c r="Q633" s="96"/>
    </row>
    <row r="634">
      <c r="A634" s="96"/>
      <c r="B634" s="96"/>
      <c r="C634" s="96"/>
      <c r="D634" s="96"/>
      <c r="E634" s="96"/>
      <c r="F634" s="96"/>
      <c r="G634" s="97"/>
      <c r="H634" s="96"/>
      <c r="I634" s="96"/>
      <c r="J634" s="96" t="b">
        <v>0</v>
      </c>
      <c r="K634" s="105"/>
      <c r="L634" s="96"/>
      <c r="M634" s="97"/>
      <c r="N634" s="96"/>
      <c r="O634" s="96"/>
      <c r="P634" s="97"/>
      <c r="Q634" s="96"/>
    </row>
    <row r="635">
      <c r="A635" s="96"/>
      <c r="B635" s="96"/>
      <c r="C635" s="96"/>
      <c r="D635" s="96"/>
      <c r="E635" s="96"/>
      <c r="F635" s="96"/>
      <c r="G635" s="97"/>
      <c r="H635" s="96"/>
      <c r="I635" s="96"/>
      <c r="J635" s="96" t="b">
        <v>0</v>
      </c>
      <c r="K635" s="105"/>
      <c r="L635" s="96"/>
      <c r="M635" s="97"/>
      <c r="N635" s="96"/>
      <c r="O635" s="96"/>
      <c r="P635" s="97"/>
      <c r="Q635" s="96"/>
    </row>
    <row r="636">
      <c r="A636" s="96"/>
      <c r="B636" s="96"/>
      <c r="C636" s="96"/>
      <c r="D636" s="96"/>
      <c r="E636" s="96"/>
      <c r="F636" s="96"/>
      <c r="G636" s="97"/>
      <c r="H636" s="96"/>
      <c r="I636" s="96"/>
      <c r="J636" s="96" t="b">
        <v>0</v>
      </c>
      <c r="K636" s="105"/>
      <c r="L636" s="96"/>
      <c r="M636" s="97"/>
      <c r="N636" s="96"/>
      <c r="O636" s="96"/>
      <c r="P636" s="97"/>
      <c r="Q636" s="96"/>
    </row>
    <row r="637">
      <c r="A637" s="96"/>
      <c r="B637" s="96"/>
      <c r="C637" s="96"/>
      <c r="D637" s="96"/>
      <c r="E637" s="96"/>
      <c r="F637" s="96"/>
      <c r="G637" s="97"/>
      <c r="H637" s="96"/>
      <c r="I637" s="96"/>
      <c r="J637" s="96" t="b">
        <v>0</v>
      </c>
      <c r="K637" s="105"/>
      <c r="L637" s="96"/>
      <c r="M637" s="97"/>
      <c r="N637" s="96"/>
      <c r="O637" s="96"/>
      <c r="P637" s="97"/>
      <c r="Q637" s="96"/>
    </row>
    <row r="638">
      <c r="A638" s="96"/>
      <c r="B638" s="96"/>
      <c r="C638" s="96"/>
      <c r="D638" s="96"/>
      <c r="E638" s="96"/>
      <c r="F638" s="96"/>
      <c r="G638" s="97"/>
      <c r="H638" s="96"/>
      <c r="I638" s="96"/>
      <c r="J638" s="96" t="b">
        <v>0</v>
      </c>
      <c r="K638" s="105"/>
      <c r="L638" s="96"/>
      <c r="M638" s="97"/>
      <c r="N638" s="96"/>
      <c r="O638" s="96"/>
      <c r="P638" s="97"/>
      <c r="Q638" s="96"/>
    </row>
    <row r="639">
      <c r="A639" s="96"/>
      <c r="B639" s="96"/>
      <c r="C639" s="96"/>
      <c r="D639" s="96"/>
      <c r="E639" s="96"/>
      <c r="F639" s="96"/>
      <c r="G639" s="97"/>
      <c r="H639" s="96"/>
      <c r="I639" s="96"/>
      <c r="J639" s="96" t="b">
        <v>0</v>
      </c>
      <c r="K639" s="105"/>
      <c r="L639" s="96"/>
      <c r="M639" s="97"/>
      <c r="N639" s="96"/>
      <c r="O639" s="96"/>
      <c r="P639" s="97"/>
      <c r="Q639" s="96"/>
    </row>
    <row r="640">
      <c r="A640" s="96"/>
      <c r="B640" s="96"/>
      <c r="C640" s="96"/>
      <c r="D640" s="96"/>
      <c r="E640" s="96"/>
      <c r="F640" s="96"/>
      <c r="G640" s="97"/>
      <c r="H640" s="96"/>
      <c r="I640" s="96"/>
      <c r="J640" s="96" t="b">
        <v>0</v>
      </c>
      <c r="K640" s="105"/>
      <c r="L640" s="96"/>
      <c r="M640" s="97"/>
      <c r="N640" s="96"/>
      <c r="O640" s="96"/>
      <c r="P640" s="97"/>
      <c r="Q640" s="96"/>
    </row>
    <row r="641">
      <c r="A641" s="96"/>
      <c r="B641" s="96"/>
      <c r="C641" s="96"/>
      <c r="D641" s="96"/>
      <c r="E641" s="96"/>
      <c r="F641" s="96"/>
      <c r="G641" s="97"/>
      <c r="H641" s="96"/>
      <c r="I641" s="96"/>
      <c r="J641" s="96" t="b">
        <v>0</v>
      </c>
      <c r="K641" s="105"/>
      <c r="L641" s="96"/>
      <c r="M641" s="97"/>
      <c r="N641" s="96"/>
      <c r="O641" s="96"/>
      <c r="P641" s="97"/>
      <c r="Q641" s="96"/>
    </row>
    <row r="642">
      <c r="A642" s="96"/>
      <c r="B642" s="96"/>
      <c r="C642" s="96"/>
      <c r="D642" s="96"/>
      <c r="E642" s="96"/>
      <c r="F642" s="96"/>
      <c r="G642" s="97"/>
      <c r="H642" s="96"/>
      <c r="I642" s="96"/>
      <c r="J642" s="96" t="b">
        <v>0</v>
      </c>
      <c r="K642" s="105"/>
      <c r="L642" s="96"/>
      <c r="M642" s="97"/>
      <c r="N642" s="96"/>
      <c r="O642" s="96"/>
      <c r="P642" s="97"/>
      <c r="Q642" s="96"/>
    </row>
    <row r="643">
      <c r="A643" s="96"/>
      <c r="B643" s="96"/>
      <c r="C643" s="96"/>
      <c r="D643" s="96"/>
      <c r="E643" s="96"/>
      <c r="F643" s="96"/>
      <c r="G643" s="97"/>
      <c r="H643" s="96"/>
      <c r="I643" s="96"/>
      <c r="J643" s="96" t="b">
        <v>0</v>
      </c>
      <c r="K643" s="105"/>
      <c r="L643" s="96"/>
      <c r="M643" s="97"/>
      <c r="N643" s="96"/>
      <c r="O643" s="96"/>
      <c r="P643" s="97"/>
      <c r="Q643" s="96"/>
    </row>
    <row r="644">
      <c r="A644" s="96"/>
      <c r="B644" s="96"/>
      <c r="C644" s="96"/>
      <c r="D644" s="96"/>
      <c r="E644" s="96"/>
      <c r="F644" s="96"/>
      <c r="G644" s="97"/>
      <c r="H644" s="96"/>
      <c r="I644" s="96"/>
      <c r="J644" s="96" t="b">
        <v>0</v>
      </c>
      <c r="K644" s="105"/>
      <c r="L644" s="96"/>
      <c r="M644" s="97"/>
      <c r="N644" s="96"/>
      <c r="O644" s="96"/>
      <c r="P644" s="97"/>
      <c r="Q644" s="96"/>
    </row>
    <row r="645">
      <c r="A645" s="96"/>
      <c r="B645" s="96"/>
      <c r="C645" s="96"/>
      <c r="D645" s="96"/>
      <c r="E645" s="96"/>
      <c r="F645" s="96"/>
      <c r="G645" s="97"/>
      <c r="H645" s="96"/>
      <c r="I645" s="96"/>
      <c r="J645" s="96" t="b">
        <v>0</v>
      </c>
      <c r="K645" s="105"/>
      <c r="L645" s="96"/>
      <c r="M645" s="97"/>
      <c r="N645" s="96"/>
      <c r="O645" s="96"/>
      <c r="P645" s="97"/>
      <c r="Q645" s="96"/>
    </row>
    <row r="646">
      <c r="A646" s="96"/>
      <c r="B646" s="96"/>
      <c r="C646" s="96"/>
      <c r="D646" s="96"/>
      <c r="E646" s="96"/>
      <c r="F646" s="96"/>
      <c r="G646" s="97"/>
      <c r="H646" s="96"/>
      <c r="I646" s="96"/>
      <c r="J646" s="96" t="b">
        <v>0</v>
      </c>
      <c r="K646" s="105"/>
      <c r="L646" s="96"/>
      <c r="M646" s="97"/>
      <c r="N646" s="96"/>
      <c r="O646" s="96"/>
      <c r="P646" s="97"/>
      <c r="Q646" s="96"/>
    </row>
    <row r="647">
      <c r="A647" s="96"/>
      <c r="B647" s="96"/>
      <c r="C647" s="96"/>
      <c r="D647" s="96"/>
      <c r="E647" s="96"/>
      <c r="F647" s="96"/>
      <c r="G647" s="97"/>
      <c r="H647" s="96"/>
      <c r="I647" s="96"/>
      <c r="J647" s="96" t="b">
        <v>0</v>
      </c>
      <c r="K647" s="105"/>
      <c r="L647" s="96"/>
      <c r="M647" s="97"/>
      <c r="N647" s="96"/>
      <c r="O647" s="96"/>
      <c r="P647" s="97"/>
      <c r="Q647" s="96"/>
    </row>
    <row r="648">
      <c r="A648" s="96"/>
      <c r="B648" s="96"/>
      <c r="C648" s="96"/>
      <c r="D648" s="96"/>
      <c r="E648" s="96"/>
      <c r="F648" s="96"/>
      <c r="G648" s="97"/>
      <c r="H648" s="96"/>
      <c r="I648" s="96"/>
      <c r="J648" s="96" t="b">
        <v>0</v>
      </c>
      <c r="K648" s="105"/>
      <c r="L648" s="96"/>
      <c r="M648" s="97"/>
      <c r="N648" s="96"/>
      <c r="O648" s="96"/>
      <c r="P648" s="97"/>
      <c r="Q648" s="96"/>
    </row>
    <row r="649">
      <c r="A649" s="96"/>
      <c r="B649" s="96"/>
      <c r="C649" s="96"/>
      <c r="D649" s="96"/>
      <c r="E649" s="96"/>
      <c r="F649" s="96"/>
      <c r="G649" s="97"/>
      <c r="H649" s="96"/>
      <c r="I649" s="96"/>
      <c r="J649" s="96" t="b">
        <v>0</v>
      </c>
      <c r="K649" s="105"/>
      <c r="L649" s="96"/>
      <c r="M649" s="97"/>
      <c r="N649" s="96"/>
      <c r="O649" s="96"/>
      <c r="P649" s="97"/>
      <c r="Q649" s="96"/>
    </row>
    <row r="650">
      <c r="A650" s="96"/>
      <c r="B650" s="96"/>
      <c r="C650" s="96"/>
      <c r="D650" s="96"/>
      <c r="E650" s="96"/>
      <c r="F650" s="96"/>
      <c r="G650" s="97"/>
      <c r="H650" s="96"/>
      <c r="I650" s="96"/>
      <c r="J650" s="96" t="b">
        <v>0</v>
      </c>
      <c r="K650" s="105"/>
      <c r="L650" s="96"/>
      <c r="M650" s="97"/>
      <c r="N650" s="96"/>
      <c r="O650" s="96"/>
      <c r="P650" s="97"/>
      <c r="Q650" s="96"/>
    </row>
    <row r="651">
      <c r="A651" s="96"/>
      <c r="B651" s="96"/>
      <c r="C651" s="96"/>
      <c r="D651" s="96"/>
      <c r="E651" s="96"/>
      <c r="F651" s="96"/>
      <c r="G651" s="97"/>
      <c r="H651" s="96"/>
      <c r="I651" s="96"/>
      <c r="J651" s="96" t="b">
        <v>0</v>
      </c>
      <c r="K651" s="105"/>
      <c r="L651" s="96"/>
      <c r="M651" s="97"/>
      <c r="N651" s="96"/>
      <c r="O651" s="96"/>
      <c r="P651" s="97"/>
      <c r="Q651" s="96"/>
    </row>
    <row r="652">
      <c r="A652" s="96"/>
      <c r="B652" s="96"/>
      <c r="C652" s="96"/>
      <c r="D652" s="96"/>
      <c r="E652" s="96"/>
      <c r="F652" s="96"/>
      <c r="G652" s="97"/>
      <c r="H652" s="96"/>
      <c r="I652" s="96"/>
      <c r="J652" s="96" t="b">
        <v>0</v>
      </c>
      <c r="K652" s="105"/>
      <c r="L652" s="96"/>
      <c r="M652" s="97"/>
      <c r="N652" s="96"/>
      <c r="O652" s="96"/>
      <c r="P652" s="97"/>
      <c r="Q652" s="96"/>
    </row>
    <row r="653">
      <c r="A653" s="96"/>
      <c r="B653" s="96"/>
      <c r="C653" s="96"/>
      <c r="D653" s="96"/>
      <c r="E653" s="96"/>
      <c r="F653" s="96"/>
      <c r="G653" s="97"/>
      <c r="H653" s="96"/>
      <c r="I653" s="96"/>
      <c r="J653" s="96" t="b">
        <v>0</v>
      </c>
      <c r="K653" s="105"/>
      <c r="L653" s="96"/>
      <c r="M653" s="97"/>
      <c r="N653" s="96"/>
      <c r="O653" s="96"/>
      <c r="P653" s="97"/>
      <c r="Q653" s="96"/>
    </row>
    <row r="654">
      <c r="A654" s="96"/>
      <c r="B654" s="96"/>
      <c r="C654" s="96"/>
      <c r="D654" s="96"/>
      <c r="E654" s="96"/>
      <c r="F654" s="96"/>
      <c r="G654" s="97"/>
      <c r="H654" s="96"/>
      <c r="I654" s="96"/>
      <c r="J654" s="96" t="b">
        <v>0</v>
      </c>
      <c r="K654" s="105"/>
      <c r="L654" s="96"/>
      <c r="M654" s="97"/>
      <c r="N654" s="96"/>
      <c r="O654" s="96"/>
      <c r="P654" s="97"/>
      <c r="Q654" s="96"/>
    </row>
    <row r="655">
      <c r="A655" s="96"/>
      <c r="B655" s="96"/>
      <c r="C655" s="96"/>
      <c r="D655" s="96"/>
      <c r="E655" s="96"/>
      <c r="F655" s="96"/>
      <c r="G655" s="97"/>
      <c r="H655" s="96"/>
      <c r="I655" s="96"/>
      <c r="J655" s="96" t="b">
        <v>0</v>
      </c>
      <c r="K655" s="105"/>
      <c r="L655" s="96"/>
      <c r="M655" s="97"/>
      <c r="N655" s="96"/>
      <c r="O655" s="96"/>
      <c r="P655" s="97"/>
      <c r="Q655" s="96"/>
    </row>
    <row r="656">
      <c r="A656" s="96"/>
      <c r="B656" s="96"/>
      <c r="C656" s="96"/>
      <c r="D656" s="96"/>
      <c r="E656" s="96"/>
      <c r="F656" s="96"/>
      <c r="G656" s="97"/>
      <c r="H656" s="96"/>
      <c r="I656" s="96"/>
      <c r="J656" s="96" t="b">
        <v>0</v>
      </c>
      <c r="K656" s="105"/>
      <c r="L656" s="96"/>
      <c r="M656" s="97"/>
      <c r="N656" s="96"/>
      <c r="O656" s="96"/>
      <c r="P656" s="97"/>
      <c r="Q656" s="96"/>
    </row>
    <row r="657">
      <c r="A657" s="96"/>
      <c r="B657" s="96"/>
      <c r="C657" s="96"/>
      <c r="D657" s="96"/>
      <c r="E657" s="96"/>
      <c r="F657" s="96"/>
      <c r="G657" s="97"/>
      <c r="H657" s="96"/>
      <c r="I657" s="96"/>
      <c r="J657" s="96" t="b">
        <v>0</v>
      </c>
      <c r="K657" s="105"/>
      <c r="L657" s="96"/>
      <c r="M657" s="97"/>
      <c r="N657" s="96"/>
      <c r="O657" s="96"/>
      <c r="P657" s="97"/>
      <c r="Q657" s="96"/>
    </row>
    <row r="658">
      <c r="A658" s="96"/>
      <c r="B658" s="96"/>
      <c r="C658" s="96"/>
      <c r="D658" s="96"/>
      <c r="E658" s="96"/>
      <c r="F658" s="96"/>
      <c r="G658" s="97"/>
      <c r="H658" s="96"/>
      <c r="I658" s="96"/>
      <c r="J658" s="96" t="b">
        <v>0</v>
      </c>
      <c r="K658" s="105"/>
      <c r="L658" s="96"/>
      <c r="M658" s="97"/>
      <c r="N658" s="96"/>
      <c r="O658" s="96"/>
      <c r="P658" s="97"/>
      <c r="Q658" s="96"/>
    </row>
    <row r="659">
      <c r="A659" s="96"/>
      <c r="B659" s="96"/>
      <c r="C659" s="96"/>
      <c r="D659" s="96"/>
      <c r="E659" s="96"/>
      <c r="F659" s="96"/>
      <c r="G659" s="97"/>
      <c r="H659" s="96"/>
      <c r="I659" s="96"/>
      <c r="J659" s="96" t="b">
        <v>0</v>
      </c>
      <c r="K659" s="105"/>
      <c r="L659" s="96"/>
      <c r="M659" s="97"/>
      <c r="N659" s="96"/>
      <c r="O659" s="96"/>
      <c r="P659" s="97"/>
      <c r="Q659" s="96"/>
    </row>
    <row r="660">
      <c r="A660" s="96"/>
      <c r="B660" s="96"/>
      <c r="C660" s="96"/>
      <c r="D660" s="96"/>
      <c r="E660" s="96"/>
      <c r="F660" s="96"/>
      <c r="G660" s="97"/>
      <c r="H660" s="96"/>
      <c r="I660" s="96"/>
      <c r="J660" s="96" t="b">
        <v>0</v>
      </c>
      <c r="K660" s="105"/>
      <c r="L660" s="96"/>
      <c r="M660" s="97"/>
      <c r="N660" s="96"/>
      <c r="O660" s="96"/>
      <c r="P660" s="97"/>
      <c r="Q660" s="96"/>
    </row>
    <row r="661">
      <c r="A661" s="96"/>
      <c r="B661" s="96"/>
      <c r="C661" s="96"/>
      <c r="D661" s="96"/>
      <c r="E661" s="96"/>
      <c r="F661" s="96"/>
      <c r="G661" s="97"/>
      <c r="H661" s="96"/>
      <c r="I661" s="96"/>
      <c r="J661" s="96" t="b">
        <v>0</v>
      </c>
      <c r="K661" s="105"/>
      <c r="L661" s="96"/>
      <c r="M661" s="97"/>
      <c r="N661" s="96"/>
      <c r="O661" s="96"/>
      <c r="P661" s="97"/>
      <c r="Q661" s="96"/>
    </row>
    <row r="662">
      <c r="A662" s="96"/>
      <c r="B662" s="96"/>
      <c r="C662" s="96"/>
      <c r="D662" s="96"/>
      <c r="E662" s="96"/>
      <c r="F662" s="96"/>
      <c r="G662" s="97"/>
      <c r="H662" s="96"/>
      <c r="I662" s="96"/>
      <c r="J662" s="96" t="b">
        <v>0</v>
      </c>
      <c r="K662" s="105"/>
      <c r="L662" s="96"/>
      <c r="M662" s="97"/>
      <c r="N662" s="96"/>
      <c r="O662" s="96"/>
      <c r="P662" s="97"/>
      <c r="Q662" s="96"/>
    </row>
    <row r="663">
      <c r="A663" s="96"/>
      <c r="B663" s="96"/>
      <c r="C663" s="96"/>
      <c r="D663" s="96"/>
      <c r="E663" s="96"/>
      <c r="F663" s="96"/>
      <c r="G663" s="97"/>
      <c r="H663" s="96"/>
      <c r="I663" s="96"/>
      <c r="J663" s="96" t="b">
        <v>0</v>
      </c>
      <c r="K663" s="105"/>
      <c r="L663" s="96"/>
      <c r="M663" s="97"/>
      <c r="N663" s="96"/>
      <c r="O663" s="96"/>
      <c r="P663" s="97"/>
      <c r="Q663" s="96"/>
    </row>
    <row r="664">
      <c r="A664" s="96"/>
      <c r="B664" s="96"/>
      <c r="C664" s="96"/>
      <c r="D664" s="96"/>
      <c r="E664" s="96"/>
      <c r="F664" s="96"/>
      <c r="G664" s="97"/>
      <c r="H664" s="96"/>
      <c r="I664" s="96"/>
      <c r="J664" s="96" t="b">
        <v>0</v>
      </c>
      <c r="K664" s="105"/>
      <c r="L664" s="96"/>
      <c r="M664" s="97"/>
      <c r="N664" s="96"/>
      <c r="O664" s="96"/>
      <c r="P664" s="97"/>
      <c r="Q664" s="96"/>
    </row>
    <row r="665">
      <c r="A665" s="96"/>
      <c r="B665" s="96"/>
      <c r="C665" s="96"/>
      <c r="D665" s="96"/>
      <c r="E665" s="96"/>
      <c r="F665" s="96"/>
      <c r="G665" s="97"/>
      <c r="H665" s="96"/>
      <c r="I665" s="96"/>
      <c r="J665" s="96" t="b">
        <v>0</v>
      </c>
      <c r="K665" s="105"/>
      <c r="L665" s="96"/>
      <c r="M665" s="97"/>
      <c r="N665" s="96"/>
      <c r="O665" s="96"/>
      <c r="P665" s="97"/>
      <c r="Q665" s="96"/>
    </row>
    <row r="666">
      <c r="A666" s="96"/>
      <c r="B666" s="96"/>
      <c r="C666" s="96"/>
      <c r="D666" s="96"/>
      <c r="E666" s="96"/>
      <c r="F666" s="96"/>
      <c r="G666" s="97"/>
      <c r="H666" s="96"/>
      <c r="I666" s="96"/>
      <c r="J666" s="96" t="b">
        <v>0</v>
      </c>
      <c r="K666" s="105"/>
      <c r="L666" s="96"/>
      <c r="M666" s="97"/>
      <c r="N666" s="96"/>
      <c r="O666" s="96"/>
      <c r="P666" s="97"/>
      <c r="Q666" s="96"/>
    </row>
    <row r="667">
      <c r="A667" s="96"/>
      <c r="B667" s="96"/>
      <c r="C667" s="96"/>
      <c r="D667" s="96"/>
      <c r="E667" s="96"/>
      <c r="F667" s="96"/>
      <c r="G667" s="97"/>
      <c r="H667" s="96"/>
      <c r="I667" s="96"/>
      <c r="J667" s="96" t="b">
        <v>0</v>
      </c>
      <c r="K667" s="105"/>
      <c r="L667" s="96"/>
      <c r="M667" s="97"/>
      <c r="N667" s="96"/>
      <c r="O667" s="96"/>
      <c r="P667" s="97"/>
      <c r="Q667" s="96"/>
    </row>
    <row r="668">
      <c r="A668" s="96"/>
      <c r="B668" s="96"/>
      <c r="C668" s="96"/>
      <c r="D668" s="96"/>
      <c r="E668" s="96"/>
      <c r="F668" s="96"/>
      <c r="G668" s="97"/>
      <c r="H668" s="96"/>
      <c r="I668" s="96"/>
      <c r="J668" s="96" t="b">
        <v>0</v>
      </c>
      <c r="K668" s="105"/>
      <c r="L668" s="96"/>
      <c r="M668" s="97"/>
      <c r="N668" s="96"/>
      <c r="O668" s="96"/>
      <c r="P668" s="97"/>
      <c r="Q668" s="96"/>
    </row>
    <row r="669">
      <c r="A669" s="96"/>
      <c r="B669" s="96"/>
      <c r="C669" s="96"/>
      <c r="D669" s="96"/>
      <c r="E669" s="96"/>
      <c r="F669" s="96"/>
      <c r="G669" s="97"/>
      <c r="H669" s="96"/>
      <c r="I669" s="96"/>
      <c r="J669" s="96" t="b">
        <v>0</v>
      </c>
      <c r="K669" s="105"/>
      <c r="L669" s="96"/>
      <c r="M669" s="97"/>
      <c r="N669" s="96"/>
      <c r="O669" s="96"/>
      <c r="P669" s="97"/>
      <c r="Q669" s="96"/>
    </row>
    <row r="670">
      <c r="A670" s="96"/>
      <c r="B670" s="96"/>
      <c r="C670" s="96"/>
      <c r="D670" s="96"/>
      <c r="E670" s="96"/>
      <c r="F670" s="96"/>
      <c r="G670" s="97"/>
      <c r="H670" s="96"/>
      <c r="I670" s="96"/>
      <c r="J670" s="96" t="b">
        <v>0</v>
      </c>
      <c r="K670" s="105"/>
      <c r="L670" s="96"/>
      <c r="M670" s="97"/>
      <c r="N670" s="96"/>
      <c r="O670" s="96"/>
      <c r="P670" s="97"/>
      <c r="Q670" s="96"/>
    </row>
    <row r="671">
      <c r="A671" s="96"/>
      <c r="B671" s="96"/>
      <c r="C671" s="96"/>
      <c r="D671" s="96"/>
      <c r="E671" s="96"/>
      <c r="F671" s="96"/>
      <c r="G671" s="97"/>
      <c r="H671" s="96"/>
      <c r="I671" s="96"/>
      <c r="J671" s="96" t="b">
        <v>0</v>
      </c>
      <c r="K671" s="105"/>
      <c r="L671" s="96"/>
      <c r="M671" s="97"/>
      <c r="N671" s="96"/>
      <c r="O671" s="96"/>
      <c r="P671" s="97"/>
      <c r="Q671" s="96"/>
    </row>
    <row r="672">
      <c r="A672" s="96"/>
      <c r="B672" s="96"/>
      <c r="C672" s="96"/>
      <c r="D672" s="96"/>
      <c r="E672" s="96"/>
      <c r="F672" s="96"/>
      <c r="G672" s="97"/>
      <c r="H672" s="96"/>
      <c r="I672" s="96"/>
      <c r="J672" s="96" t="b">
        <v>0</v>
      </c>
      <c r="K672" s="105"/>
      <c r="L672" s="96"/>
      <c r="M672" s="97"/>
      <c r="N672" s="96"/>
      <c r="O672" s="96"/>
      <c r="P672" s="97"/>
      <c r="Q672" s="96"/>
    </row>
    <row r="673">
      <c r="A673" s="96"/>
      <c r="B673" s="96"/>
      <c r="C673" s="96"/>
      <c r="D673" s="96"/>
      <c r="E673" s="96"/>
      <c r="F673" s="96"/>
      <c r="G673" s="97"/>
      <c r="H673" s="96"/>
      <c r="I673" s="96"/>
      <c r="J673" s="96" t="b">
        <v>0</v>
      </c>
      <c r="K673" s="105"/>
      <c r="L673" s="96"/>
      <c r="M673" s="97"/>
      <c r="N673" s="96"/>
      <c r="O673" s="96"/>
      <c r="P673" s="97"/>
      <c r="Q673" s="96"/>
    </row>
    <row r="674">
      <c r="A674" s="96"/>
      <c r="B674" s="96"/>
      <c r="C674" s="96"/>
      <c r="D674" s="96"/>
      <c r="E674" s="96"/>
      <c r="F674" s="96"/>
      <c r="G674" s="97"/>
      <c r="H674" s="96"/>
      <c r="I674" s="96"/>
      <c r="J674" s="96" t="b">
        <v>0</v>
      </c>
      <c r="K674" s="105"/>
      <c r="L674" s="96"/>
      <c r="M674" s="97"/>
      <c r="N674" s="96"/>
      <c r="O674" s="96"/>
      <c r="P674" s="97"/>
      <c r="Q674" s="96"/>
    </row>
    <row r="675">
      <c r="A675" s="96"/>
      <c r="B675" s="96"/>
      <c r="C675" s="96"/>
      <c r="D675" s="96"/>
      <c r="E675" s="96"/>
      <c r="F675" s="96"/>
      <c r="G675" s="97"/>
      <c r="H675" s="96"/>
      <c r="I675" s="96"/>
      <c r="J675" s="96" t="b">
        <v>0</v>
      </c>
      <c r="K675" s="105"/>
      <c r="L675" s="96"/>
      <c r="M675" s="97"/>
      <c r="N675" s="96"/>
      <c r="O675" s="96"/>
      <c r="P675" s="97"/>
      <c r="Q675" s="96"/>
    </row>
    <row r="676">
      <c r="A676" s="96"/>
      <c r="B676" s="96"/>
      <c r="C676" s="96"/>
      <c r="D676" s="96"/>
      <c r="E676" s="96"/>
      <c r="F676" s="96"/>
      <c r="G676" s="97"/>
      <c r="H676" s="96"/>
      <c r="I676" s="96"/>
      <c r="J676" s="96" t="b">
        <v>0</v>
      </c>
      <c r="K676" s="105"/>
      <c r="L676" s="96"/>
      <c r="M676" s="97"/>
      <c r="N676" s="96"/>
      <c r="O676" s="96"/>
      <c r="P676" s="97"/>
      <c r="Q676" s="96"/>
    </row>
    <row r="677">
      <c r="A677" s="96"/>
      <c r="B677" s="96"/>
      <c r="C677" s="96"/>
      <c r="D677" s="96"/>
      <c r="E677" s="96"/>
      <c r="F677" s="96"/>
      <c r="G677" s="97"/>
      <c r="H677" s="96"/>
      <c r="I677" s="96"/>
      <c r="J677" s="96" t="b">
        <v>0</v>
      </c>
      <c r="K677" s="105"/>
      <c r="L677" s="96"/>
      <c r="M677" s="97"/>
      <c r="N677" s="96"/>
      <c r="O677" s="96"/>
      <c r="P677" s="97"/>
      <c r="Q677" s="96"/>
    </row>
    <row r="678">
      <c r="A678" s="96"/>
      <c r="B678" s="96"/>
      <c r="C678" s="96"/>
      <c r="D678" s="96"/>
      <c r="E678" s="96"/>
      <c r="F678" s="96"/>
      <c r="G678" s="97"/>
      <c r="H678" s="96"/>
      <c r="I678" s="96"/>
      <c r="J678" s="96" t="b">
        <v>0</v>
      </c>
      <c r="K678" s="105"/>
      <c r="L678" s="96"/>
      <c r="M678" s="97"/>
      <c r="N678" s="96"/>
      <c r="O678" s="96"/>
      <c r="P678" s="97"/>
      <c r="Q678" s="96"/>
    </row>
    <row r="679">
      <c r="A679" s="96"/>
      <c r="B679" s="96"/>
      <c r="C679" s="96"/>
      <c r="D679" s="96"/>
      <c r="E679" s="96"/>
      <c r="F679" s="96"/>
      <c r="G679" s="97"/>
      <c r="H679" s="96"/>
      <c r="I679" s="96"/>
      <c r="J679" s="96" t="b">
        <v>0</v>
      </c>
      <c r="K679" s="105"/>
      <c r="L679" s="96"/>
      <c r="M679" s="97"/>
      <c r="N679" s="96"/>
      <c r="O679" s="96"/>
      <c r="P679" s="97"/>
      <c r="Q679" s="96"/>
    </row>
    <row r="680">
      <c r="A680" s="96"/>
      <c r="B680" s="96"/>
      <c r="C680" s="96"/>
      <c r="D680" s="96"/>
      <c r="E680" s="96"/>
      <c r="F680" s="96"/>
      <c r="G680" s="97"/>
      <c r="H680" s="96"/>
      <c r="I680" s="96"/>
      <c r="J680" s="96" t="b">
        <v>0</v>
      </c>
      <c r="K680" s="105"/>
      <c r="L680" s="96"/>
      <c r="M680" s="97"/>
      <c r="N680" s="96"/>
      <c r="O680" s="96"/>
      <c r="P680" s="97"/>
      <c r="Q680" s="96"/>
    </row>
    <row r="681">
      <c r="A681" s="96"/>
      <c r="B681" s="96"/>
      <c r="C681" s="96"/>
      <c r="D681" s="96"/>
      <c r="E681" s="96"/>
      <c r="F681" s="96"/>
      <c r="G681" s="97"/>
      <c r="H681" s="96"/>
      <c r="I681" s="96"/>
      <c r="J681" s="96" t="b">
        <v>0</v>
      </c>
      <c r="K681" s="105"/>
      <c r="L681" s="96"/>
      <c r="M681" s="97"/>
      <c r="N681" s="96"/>
      <c r="O681" s="96"/>
      <c r="P681" s="97"/>
      <c r="Q681" s="96"/>
    </row>
    <row r="682">
      <c r="A682" s="96"/>
      <c r="B682" s="96"/>
      <c r="C682" s="96"/>
      <c r="D682" s="96"/>
      <c r="E682" s="96"/>
      <c r="F682" s="96"/>
      <c r="G682" s="97"/>
      <c r="H682" s="96"/>
      <c r="I682" s="96"/>
      <c r="J682" s="96" t="b">
        <v>0</v>
      </c>
      <c r="K682" s="105"/>
      <c r="L682" s="96"/>
      <c r="M682" s="97"/>
      <c r="N682" s="96"/>
      <c r="O682" s="96"/>
      <c r="P682" s="97"/>
      <c r="Q682" s="96"/>
    </row>
    <row r="683">
      <c r="A683" s="96"/>
      <c r="B683" s="96"/>
      <c r="C683" s="96"/>
      <c r="D683" s="96"/>
      <c r="E683" s="96"/>
      <c r="F683" s="96"/>
      <c r="G683" s="97"/>
      <c r="H683" s="96"/>
      <c r="I683" s="96"/>
      <c r="J683" s="96" t="b">
        <v>0</v>
      </c>
      <c r="K683" s="105"/>
      <c r="L683" s="96"/>
      <c r="M683" s="97"/>
      <c r="N683" s="96"/>
      <c r="O683" s="96"/>
      <c r="P683" s="97"/>
      <c r="Q683" s="96"/>
    </row>
    <row r="684">
      <c r="A684" s="96"/>
      <c r="B684" s="96"/>
      <c r="C684" s="96"/>
      <c r="D684" s="96"/>
      <c r="E684" s="96"/>
      <c r="F684" s="96"/>
      <c r="G684" s="97"/>
      <c r="H684" s="96"/>
      <c r="I684" s="96"/>
      <c r="J684" s="96" t="b">
        <v>0</v>
      </c>
      <c r="K684" s="105"/>
      <c r="L684" s="96"/>
      <c r="M684" s="97"/>
      <c r="N684" s="96"/>
      <c r="O684" s="96"/>
      <c r="P684" s="97"/>
      <c r="Q684" s="96"/>
    </row>
    <row r="685">
      <c r="A685" s="96"/>
      <c r="B685" s="96"/>
      <c r="C685" s="96"/>
      <c r="D685" s="96"/>
      <c r="E685" s="96"/>
      <c r="F685" s="96"/>
      <c r="G685" s="97"/>
      <c r="H685" s="96"/>
      <c r="I685" s="96"/>
      <c r="J685" s="96" t="b">
        <v>0</v>
      </c>
      <c r="K685" s="105"/>
      <c r="L685" s="96"/>
      <c r="M685" s="97"/>
      <c r="N685" s="96"/>
      <c r="O685" s="96"/>
      <c r="P685" s="97"/>
      <c r="Q685" s="96"/>
    </row>
    <row r="686">
      <c r="A686" s="96"/>
      <c r="B686" s="96"/>
      <c r="C686" s="96"/>
      <c r="D686" s="96"/>
      <c r="E686" s="96"/>
      <c r="F686" s="96"/>
      <c r="G686" s="97"/>
      <c r="H686" s="96"/>
      <c r="I686" s="96"/>
      <c r="J686" s="96" t="b">
        <v>0</v>
      </c>
      <c r="K686" s="105"/>
      <c r="L686" s="96"/>
      <c r="M686" s="97"/>
      <c r="N686" s="96"/>
      <c r="O686" s="96"/>
      <c r="P686" s="97"/>
      <c r="Q686" s="96"/>
    </row>
    <row r="687">
      <c r="A687" s="96"/>
      <c r="B687" s="96"/>
      <c r="C687" s="96"/>
      <c r="D687" s="96"/>
      <c r="E687" s="96"/>
      <c r="F687" s="96"/>
      <c r="G687" s="97"/>
      <c r="H687" s="96"/>
      <c r="I687" s="96"/>
      <c r="J687" s="96" t="b">
        <v>0</v>
      </c>
      <c r="K687" s="105"/>
      <c r="L687" s="96"/>
      <c r="M687" s="97"/>
      <c r="N687" s="96"/>
      <c r="O687" s="96"/>
      <c r="P687" s="97"/>
      <c r="Q687" s="96"/>
    </row>
    <row r="688">
      <c r="A688" s="96"/>
      <c r="B688" s="96"/>
      <c r="C688" s="96"/>
      <c r="D688" s="96"/>
      <c r="E688" s="96"/>
      <c r="F688" s="96"/>
      <c r="G688" s="97"/>
      <c r="H688" s="96"/>
      <c r="I688" s="96"/>
      <c r="J688" s="96" t="b">
        <v>0</v>
      </c>
      <c r="K688" s="105"/>
      <c r="L688" s="96"/>
      <c r="M688" s="97"/>
      <c r="N688" s="96"/>
      <c r="O688" s="96"/>
      <c r="P688" s="97"/>
      <c r="Q688" s="96"/>
    </row>
    <row r="689">
      <c r="A689" s="96"/>
      <c r="B689" s="96"/>
      <c r="C689" s="96"/>
      <c r="D689" s="96"/>
      <c r="E689" s="96"/>
      <c r="F689" s="96"/>
      <c r="G689" s="97"/>
      <c r="H689" s="96"/>
      <c r="I689" s="96"/>
      <c r="J689" s="96" t="b">
        <v>0</v>
      </c>
      <c r="K689" s="105"/>
      <c r="L689" s="96"/>
      <c r="M689" s="97"/>
      <c r="N689" s="96"/>
      <c r="O689" s="96"/>
      <c r="P689" s="97"/>
      <c r="Q689" s="96"/>
    </row>
    <row r="690">
      <c r="A690" s="96"/>
      <c r="B690" s="96"/>
      <c r="C690" s="96"/>
      <c r="D690" s="96"/>
      <c r="E690" s="96"/>
      <c r="F690" s="96"/>
      <c r="G690" s="97"/>
      <c r="H690" s="96"/>
      <c r="I690" s="96"/>
      <c r="J690" s="96" t="b">
        <v>0</v>
      </c>
      <c r="K690" s="105"/>
      <c r="L690" s="96"/>
      <c r="M690" s="97"/>
      <c r="N690" s="96"/>
      <c r="O690" s="96"/>
      <c r="P690" s="97"/>
      <c r="Q690" s="96"/>
    </row>
    <row r="691">
      <c r="A691" s="96"/>
      <c r="B691" s="96"/>
      <c r="C691" s="96"/>
      <c r="D691" s="96"/>
      <c r="E691" s="96"/>
      <c r="F691" s="96"/>
      <c r="G691" s="97"/>
      <c r="H691" s="96"/>
      <c r="I691" s="96"/>
      <c r="J691" s="96" t="b">
        <v>0</v>
      </c>
      <c r="K691" s="105"/>
      <c r="L691" s="96"/>
      <c r="M691" s="97"/>
      <c r="N691" s="96"/>
      <c r="O691" s="96"/>
      <c r="P691" s="97"/>
      <c r="Q691" s="96"/>
    </row>
    <row r="692">
      <c r="A692" s="96"/>
      <c r="B692" s="96"/>
      <c r="C692" s="96"/>
      <c r="D692" s="96"/>
      <c r="E692" s="96"/>
      <c r="F692" s="96"/>
      <c r="G692" s="97"/>
      <c r="H692" s="96"/>
      <c r="I692" s="96"/>
      <c r="J692" s="96" t="b">
        <v>0</v>
      </c>
      <c r="K692" s="105"/>
      <c r="L692" s="96"/>
      <c r="M692" s="97"/>
      <c r="N692" s="96"/>
      <c r="O692" s="96"/>
      <c r="P692" s="97"/>
      <c r="Q692" s="96"/>
    </row>
    <row r="693">
      <c r="A693" s="96"/>
      <c r="B693" s="96"/>
      <c r="C693" s="96"/>
      <c r="D693" s="96"/>
      <c r="E693" s="96"/>
      <c r="F693" s="96"/>
      <c r="G693" s="97"/>
      <c r="H693" s="96"/>
      <c r="I693" s="96"/>
      <c r="J693" s="96" t="b">
        <v>0</v>
      </c>
      <c r="K693" s="105"/>
      <c r="L693" s="96"/>
      <c r="M693" s="97"/>
      <c r="N693" s="96"/>
      <c r="O693" s="96"/>
      <c r="P693" s="97"/>
      <c r="Q693" s="96"/>
    </row>
    <row r="694">
      <c r="A694" s="96"/>
      <c r="B694" s="96"/>
      <c r="C694" s="96"/>
      <c r="D694" s="96"/>
      <c r="E694" s="96"/>
      <c r="F694" s="96"/>
      <c r="G694" s="97"/>
      <c r="H694" s="96"/>
      <c r="I694" s="96"/>
      <c r="J694" s="96" t="b">
        <v>0</v>
      </c>
      <c r="K694" s="105"/>
      <c r="L694" s="96"/>
      <c r="M694" s="97"/>
      <c r="N694" s="96"/>
      <c r="O694" s="96"/>
      <c r="P694" s="97"/>
      <c r="Q694" s="96"/>
    </row>
    <row r="695">
      <c r="A695" s="96"/>
      <c r="B695" s="96"/>
      <c r="C695" s="96"/>
      <c r="D695" s="96"/>
      <c r="E695" s="96"/>
      <c r="F695" s="96"/>
      <c r="G695" s="97"/>
      <c r="H695" s="96"/>
      <c r="I695" s="96"/>
      <c r="J695" s="96" t="b">
        <v>0</v>
      </c>
      <c r="K695" s="105"/>
      <c r="L695" s="96"/>
      <c r="M695" s="97"/>
      <c r="N695" s="96"/>
      <c r="O695" s="96"/>
      <c r="P695" s="97"/>
      <c r="Q695" s="96"/>
    </row>
    <row r="696">
      <c r="A696" s="96"/>
      <c r="B696" s="96"/>
      <c r="C696" s="96"/>
      <c r="D696" s="96"/>
      <c r="E696" s="96"/>
      <c r="F696" s="96"/>
      <c r="G696" s="97"/>
      <c r="H696" s="96"/>
      <c r="I696" s="96"/>
      <c r="J696" s="96" t="b">
        <v>0</v>
      </c>
      <c r="K696" s="105"/>
      <c r="L696" s="96"/>
      <c r="M696" s="97"/>
      <c r="N696" s="96"/>
      <c r="O696" s="96"/>
      <c r="P696" s="97"/>
      <c r="Q696" s="96"/>
    </row>
    <row r="697">
      <c r="A697" s="96"/>
      <c r="B697" s="96"/>
      <c r="C697" s="96"/>
      <c r="D697" s="96"/>
      <c r="E697" s="96"/>
      <c r="F697" s="96"/>
      <c r="G697" s="97"/>
      <c r="H697" s="96"/>
      <c r="I697" s="96"/>
      <c r="J697" s="96" t="b">
        <v>0</v>
      </c>
      <c r="K697" s="105"/>
      <c r="L697" s="96"/>
      <c r="M697" s="97"/>
      <c r="N697" s="96"/>
      <c r="O697" s="96"/>
      <c r="P697" s="97"/>
      <c r="Q697" s="96"/>
    </row>
    <row r="698">
      <c r="A698" s="96"/>
      <c r="B698" s="96"/>
      <c r="C698" s="96"/>
      <c r="D698" s="96"/>
      <c r="E698" s="96"/>
      <c r="F698" s="96"/>
      <c r="G698" s="97"/>
      <c r="H698" s="96"/>
      <c r="I698" s="96"/>
      <c r="J698" s="96" t="b">
        <v>0</v>
      </c>
      <c r="K698" s="105"/>
      <c r="L698" s="96"/>
      <c r="M698" s="97"/>
      <c r="N698" s="96"/>
      <c r="O698" s="96"/>
      <c r="P698" s="97"/>
      <c r="Q698" s="96"/>
    </row>
    <row r="699">
      <c r="A699" s="96"/>
      <c r="B699" s="96"/>
      <c r="C699" s="96"/>
      <c r="D699" s="96"/>
      <c r="E699" s="96"/>
      <c r="F699" s="96"/>
      <c r="G699" s="97"/>
      <c r="H699" s="96"/>
      <c r="I699" s="96"/>
      <c r="J699" s="96" t="b">
        <v>0</v>
      </c>
      <c r="K699" s="105"/>
      <c r="L699" s="96"/>
      <c r="M699" s="97"/>
      <c r="N699" s="96"/>
      <c r="O699" s="96"/>
      <c r="P699" s="97"/>
      <c r="Q699" s="96"/>
    </row>
    <row r="700">
      <c r="A700" s="96"/>
      <c r="B700" s="96"/>
      <c r="C700" s="96"/>
      <c r="D700" s="96"/>
      <c r="E700" s="96"/>
      <c r="F700" s="96"/>
      <c r="G700" s="97"/>
      <c r="H700" s="96"/>
      <c r="I700" s="96"/>
      <c r="J700" s="96" t="b">
        <v>0</v>
      </c>
      <c r="K700" s="105"/>
      <c r="L700" s="96"/>
      <c r="M700" s="97"/>
      <c r="N700" s="96"/>
      <c r="O700" s="96"/>
      <c r="P700" s="97"/>
      <c r="Q700" s="96"/>
    </row>
    <row r="701">
      <c r="A701" s="96"/>
      <c r="B701" s="96"/>
      <c r="C701" s="96"/>
      <c r="D701" s="96"/>
      <c r="E701" s="96"/>
      <c r="F701" s="96"/>
      <c r="G701" s="97"/>
      <c r="H701" s="96"/>
      <c r="I701" s="96"/>
      <c r="J701" s="96" t="b">
        <v>0</v>
      </c>
      <c r="K701" s="105"/>
      <c r="L701" s="96"/>
      <c r="M701" s="97"/>
      <c r="N701" s="96"/>
      <c r="O701" s="96"/>
      <c r="P701" s="97"/>
      <c r="Q701" s="96"/>
    </row>
    <row r="702">
      <c r="A702" s="96"/>
      <c r="B702" s="96"/>
      <c r="C702" s="96"/>
      <c r="D702" s="96"/>
      <c r="E702" s="96"/>
      <c r="F702" s="96"/>
      <c r="G702" s="97"/>
      <c r="H702" s="96"/>
      <c r="I702" s="96"/>
      <c r="J702" s="96" t="b">
        <v>0</v>
      </c>
      <c r="K702" s="105"/>
      <c r="L702" s="96"/>
      <c r="M702" s="97"/>
      <c r="N702" s="96"/>
      <c r="O702" s="96"/>
      <c r="P702" s="97"/>
      <c r="Q702" s="96"/>
    </row>
    <row r="703">
      <c r="A703" s="96"/>
      <c r="B703" s="96"/>
      <c r="C703" s="96"/>
      <c r="D703" s="96"/>
      <c r="E703" s="96"/>
      <c r="F703" s="96"/>
      <c r="G703" s="97"/>
      <c r="H703" s="96"/>
      <c r="I703" s="96"/>
      <c r="J703" s="96" t="b">
        <v>0</v>
      </c>
      <c r="K703" s="105"/>
      <c r="L703" s="96"/>
      <c r="M703" s="97"/>
      <c r="N703" s="96"/>
      <c r="O703" s="96"/>
      <c r="P703" s="97"/>
      <c r="Q703" s="96"/>
    </row>
    <row r="704">
      <c r="A704" s="96"/>
      <c r="B704" s="96"/>
      <c r="C704" s="96"/>
      <c r="D704" s="96"/>
      <c r="E704" s="96"/>
      <c r="F704" s="96"/>
      <c r="G704" s="97"/>
      <c r="H704" s="96"/>
      <c r="I704" s="96"/>
      <c r="J704" s="96" t="b">
        <v>0</v>
      </c>
      <c r="K704" s="105"/>
      <c r="L704" s="96"/>
      <c r="M704" s="97"/>
      <c r="N704" s="96"/>
      <c r="O704" s="96"/>
      <c r="P704" s="97"/>
      <c r="Q704" s="96"/>
    </row>
    <row r="705">
      <c r="A705" s="96"/>
      <c r="B705" s="96"/>
      <c r="C705" s="96"/>
      <c r="D705" s="96"/>
      <c r="E705" s="96"/>
      <c r="F705" s="96"/>
      <c r="G705" s="97"/>
      <c r="H705" s="96"/>
      <c r="I705" s="96"/>
      <c r="J705" s="96" t="b">
        <v>0</v>
      </c>
      <c r="K705" s="105"/>
      <c r="L705" s="96"/>
      <c r="M705" s="97"/>
      <c r="N705" s="96"/>
      <c r="O705" s="96"/>
      <c r="P705" s="97"/>
      <c r="Q705" s="96"/>
    </row>
    <row r="706">
      <c r="A706" s="96"/>
      <c r="B706" s="96"/>
      <c r="C706" s="96"/>
      <c r="D706" s="96"/>
      <c r="E706" s="96"/>
      <c r="F706" s="96"/>
      <c r="G706" s="97"/>
      <c r="H706" s="96"/>
      <c r="I706" s="96"/>
      <c r="J706" s="96" t="b">
        <v>0</v>
      </c>
      <c r="K706" s="105"/>
      <c r="L706" s="96"/>
      <c r="M706" s="97"/>
      <c r="N706" s="96"/>
      <c r="O706" s="96"/>
      <c r="P706" s="97"/>
      <c r="Q706" s="96"/>
    </row>
    <row r="707">
      <c r="A707" s="96"/>
      <c r="B707" s="96"/>
      <c r="C707" s="96"/>
      <c r="D707" s="96"/>
      <c r="E707" s="96"/>
      <c r="F707" s="96"/>
      <c r="G707" s="97"/>
      <c r="H707" s="96"/>
      <c r="I707" s="96"/>
      <c r="J707" s="96" t="b">
        <v>0</v>
      </c>
      <c r="K707" s="105"/>
      <c r="L707" s="96"/>
      <c r="M707" s="97"/>
      <c r="N707" s="96"/>
      <c r="O707" s="96"/>
      <c r="P707" s="97"/>
      <c r="Q707" s="96"/>
    </row>
    <row r="708">
      <c r="A708" s="96"/>
      <c r="B708" s="96"/>
      <c r="C708" s="96"/>
      <c r="D708" s="96"/>
      <c r="E708" s="96"/>
      <c r="F708" s="96"/>
      <c r="G708" s="97"/>
      <c r="H708" s="96"/>
      <c r="I708" s="96"/>
      <c r="J708" s="96" t="b">
        <v>0</v>
      </c>
      <c r="K708" s="105"/>
      <c r="L708" s="96"/>
      <c r="M708" s="97"/>
      <c r="N708" s="96"/>
      <c r="O708" s="96"/>
      <c r="P708" s="97"/>
      <c r="Q708" s="96"/>
    </row>
    <row r="709">
      <c r="A709" s="96"/>
      <c r="B709" s="96"/>
      <c r="C709" s="96"/>
      <c r="D709" s="96"/>
      <c r="E709" s="96"/>
      <c r="F709" s="96"/>
      <c r="G709" s="97"/>
      <c r="H709" s="96"/>
      <c r="I709" s="96"/>
      <c r="J709" s="96" t="b">
        <v>0</v>
      </c>
      <c r="K709" s="105"/>
      <c r="L709" s="96"/>
      <c r="M709" s="97"/>
      <c r="N709" s="96"/>
      <c r="O709" s="96"/>
      <c r="P709" s="97"/>
      <c r="Q709" s="96"/>
    </row>
    <row r="710">
      <c r="A710" s="96"/>
      <c r="B710" s="96"/>
      <c r="C710" s="96"/>
      <c r="D710" s="96"/>
      <c r="E710" s="96"/>
      <c r="F710" s="96"/>
      <c r="G710" s="97"/>
      <c r="H710" s="96"/>
      <c r="I710" s="96"/>
      <c r="J710" s="96" t="b">
        <v>0</v>
      </c>
      <c r="K710" s="105"/>
      <c r="L710" s="96"/>
      <c r="M710" s="97"/>
      <c r="N710" s="96"/>
      <c r="O710" s="96"/>
      <c r="P710" s="97"/>
      <c r="Q710" s="96"/>
    </row>
    <row r="711">
      <c r="A711" s="96"/>
      <c r="B711" s="96"/>
      <c r="C711" s="96"/>
      <c r="D711" s="96"/>
      <c r="E711" s="96"/>
      <c r="F711" s="96"/>
      <c r="G711" s="97"/>
      <c r="H711" s="96"/>
      <c r="I711" s="96"/>
      <c r="J711" s="96" t="b">
        <v>0</v>
      </c>
      <c r="K711" s="105"/>
      <c r="L711" s="96"/>
      <c r="M711" s="97"/>
      <c r="N711" s="96"/>
      <c r="O711" s="96"/>
      <c r="P711" s="97"/>
      <c r="Q711" s="96"/>
    </row>
    <row r="712">
      <c r="A712" s="96"/>
      <c r="B712" s="96"/>
      <c r="C712" s="96"/>
      <c r="D712" s="96"/>
      <c r="E712" s="96"/>
      <c r="F712" s="96"/>
      <c r="G712" s="97"/>
      <c r="H712" s="96"/>
      <c r="I712" s="96"/>
      <c r="J712" s="96" t="b">
        <v>0</v>
      </c>
      <c r="K712" s="105"/>
      <c r="L712" s="96"/>
      <c r="M712" s="97"/>
      <c r="N712" s="96"/>
      <c r="O712" s="96"/>
      <c r="P712" s="97"/>
      <c r="Q712" s="96"/>
    </row>
    <row r="713">
      <c r="A713" s="96"/>
      <c r="B713" s="96"/>
      <c r="C713" s="96"/>
      <c r="D713" s="96"/>
      <c r="E713" s="96"/>
      <c r="F713" s="96"/>
      <c r="G713" s="97"/>
      <c r="H713" s="96"/>
      <c r="I713" s="96"/>
      <c r="J713" s="96" t="b">
        <v>0</v>
      </c>
      <c r="K713" s="105"/>
      <c r="L713" s="96"/>
      <c r="M713" s="97"/>
      <c r="N713" s="96"/>
      <c r="O713" s="96"/>
      <c r="P713" s="97"/>
      <c r="Q713" s="96"/>
    </row>
    <row r="714">
      <c r="A714" s="96"/>
      <c r="B714" s="96"/>
      <c r="C714" s="96"/>
      <c r="D714" s="96"/>
      <c r="E714" s="96"/>
      <c r="F714" s="96"/>
      <c r="G714" s="97"/>
      <c r="H714" s="96"/>
      <c r="I714" s="96"/>
      <c r="J714" s="96" t="b">
        <v>0</v>
      </c>
      <c r="K714" s="105"/>
      <c r="L714" s="96"/>
      <c r="M714" s="97"/>
      <c r="N714" s="96"/>
      <c r="O714" s="96"/>
      <c r="P714" s="97"/>
      <c r="Q714" s="96"/>
    </row>
    <row r="715">
      <c r="A715" s="96"/>
      <c r="B715" s="96"/>
      <c r="C715" s="96"/>
      <c r="D715" s="96"/>
      <c r="E715" s="96"/>
      <c r="F715" s="96"/>
      <c r="G715" s="97"/>
      <c r="H715" s="96"/>
      <c r="I715" s="96"/>
      <c r="J715" s="96" t="b">
        <v>0</v>
      </c>
      <c r="K715" s="105"/>
      <c r="L715" s="96"/>
      <c r="M715" s="97"/>
      <c r="N715" s="96"/>
      <c r="O715" s="96"/>
      <c r="P715" s="97"/>
      <c r="Q715" s="96"/>
    </row>
    <row r="716">
      <c r="A716" s="96"/>
      <c r="B716" s="96"/>
      <c r="C716" s="96"/>
      <c r="D716" s="96"/>
      <c r="E716" s="96"/>
      <c r="F716" s="96"/>
      <c r="G716" s="97"/>
      <c r="H716" s="96"/>
      <c r="I716" s="96"/>
      <c r="J716" s="96" t="b">
        <v>0</v>
      </c>
      <c r="K716" s="105"/>
      <c r="L716" s="96"/>
      <c r="M716" s="97"/>
      <c r="N716" s="96"/>
      <c r="O716" s="96"/>
      <c r="P716" s="97"/>
      <c r="Q716" s="96"/>
    </row>
    <row r="717">
      <c r="A717" s="96"/>
      <c r="B717" s="96"/>
      <c r="C717" s="96"/>
      <c r="D717" s="96"/>
      <c r="E717" s="96"/>
      <c r="F717" s="96"/>
      <c r="G717" s="97"/>
      <c r="H717" s="96"/>
      <c r="I717" s="96"/>
      <c r="J717" s="96" t="b">
        <v>0</v>
      </c>
      <c r="K717" s="105"/>
      <c r="L717" s="96"/>
      <c r="M717" s="97"/>
      <c r="N717" s="96"/>
      <c r="O717" s="96"/>
      <c r="P717" s="97"/>
      <c r="Q717" s="96"/>
    </row>
    <row r="718">
      <c r="A718" s="96"/>
      <c r="B718" s="96"/>
      <c r="C718" s="96"/>
      <c r="D718" s="96"/>
      <c r="E718" s="96"/>
      <c r="F718" s="96"/>
      <c r="G718" s="97"/>
      <c r="H718" s="96"/>
      <c r="I718" s="96"/>
      <c r="J718" s="96" t="b">
        <v>0</v>
      </c>
      <c r="K718" s="105"/>
      <c r="L718" s="96"/>
      <c r="M718" s="97"/>
      <c r="N718" s="96"/>
      <c r="O718" s="96"/>
      <c r="P718" s="97"/>
      <c r="Q718" s="96"/>
    </row>
    <row r="719">
      <c r="A719" s="96"/>
      <c r="B719" s="96"/>
      <c r="C719" s="96"/>
      <c r="D719" s="96"/>
      <c r="E719" s="96"/>
      <c r="F719" s="96"/>
      <c r="G719" s="97"/>
      <c r="H719" s="96"/>
      <c r="I719" s="96"/>
      <c r="J719" s="96" t="b">
        <v>0</v>
      </c>
      <c r="K719" s="105"/>
      <c r="L719" s="96"/>
      <c r="M719" s="97"/>
      <c r="N719" s="96"/>
      <c r="O719" s="96"/>
      <c r="P719" s="97"/>
      <c r="Q719" s="96"/>
    </row>
    <row r="720">
      <c r="A720" s="96"/>
      <c r="B720" s="96"/>
      <c r="C720" s="96"/>
      <c r="D720" s="96"/>
      <c r="E720" s="96"/>
      <c r="F720" s="96"/>
      <c r="G720" s="97"/>
      <c r="H720" s="96"/>
      <c r="I720" s="96"/>
      <c r="J720" s="96" t="b">
        <v>0</v>
      </c>
      <c r="K720" s="105"/>
      <c r="L720" s="96"/>
      <c r="M720" s="97"/>
      <c r="N720" s="96"/>
      <c r="O720" s="96"/>
      <c r="P720" s="97"/>
      <c r="Q720" s="96"/>
    </row>
    <row r="721">
      <c r="A721" s="96"/>
      <c r="B721" s="96"/>
      <c r="C721" s="96"/>
      <c r="D721" s="96"/>
      <c r="E721" s="96"/>
      <c r="F721" s="96"/>
      <c r="G721" s="97"/>
      <c r="H721" s="96"/>
      <c r="I721" s="96"/>
      <c r="J721" s="96" t="b">
        <v>0</v>
      </c>
      <c r="K721" s="105"/>
      <c r="L721" s="96"/>
      <c r="M721" s="97"/>
      <c r="N721" s="96"/>
      <c r="O721" s="96"/>
      <c r="P721" s="97"/>
      <c r="Q721" s="96"/>
    </row>
    <row r="722">
      <c r="A722" s="96"/>
      <c r="B722" s="96"/>
      <c r="C722" s="96"/>
      <c r="D722" s="96"/>
      <c r="E722" s="96"/>
      <c r="F722" s="96"/>
      <c r="G722" s="97"/>
      <c r="H722" s="96"/>
      <c r="I722" s="96"/>
      <c r="J722" s="96" t="b">
        <v>0</v>
      </c>
      <c r="K722" s="105"/>
      <c r="L722" s="96"/>
      <c r="M722" s="97"/>
      <c r="N722" s="96"/>
      <c r="O722" s="96"/>
      <c r="P722" s="97"/>
      <c r="Q722" s="96"/>
    </row>
    <row r="723">
      <c r="A723" s="96"/>
      <c r="B723" s="96"/>
      <c r="C723" s="96"/>
      <c r="D723" s="96"/>
      <c r="E723" s="96"/>
      <c r="F723" s="96"/>
      <c r="G723" s="97"/>
      <c r="H723" s="96"/>
      <c r="I723" s="96"/>
      <c r="J723" s="96" t="b">
        <v>0</v>
      </c>
      <c r="K723" s="105"/>
      <c r="L723" s="96"/>
      <c r="M723" s="97"/>
      <c r="N723" s="96"/>
      <c r="O723" s="96"/>
      <c r="P723" s="97"/>
      <c r="Q723" s="96"/>
    </row>
    <row r="724">
      <c r="A724" s="96"/>
      <c r="B724" s="96"/>
      <c r="C724" s="96"/>
      <c r="D724" s="96"/>
      <c r="E724" s="96"/>
      <c r="F724" s="96"/>
      <c r="G724" s="97"/>
      <c r="H724" s="96"/>
      <c r="I724" s="96"/>
      <c r="J724" s="96" t="b">
        <v>0</v>
      </c>
      <c r="K724" s="105"/>
      <c r="L724" s="96"/>
      <c r="M724" s="97"/>
      <c r="N724" s="96"/>
      <c r="O724" s="96"/>
      <c r="P724" s="97"/>
      <c r="Q724" s="96"/>
    </row>
    <row r="725">
      <c r="A725" s="96"/>
      <c r="B725" s="96"/>
      <c r="C725" s="96"/>
      <c r="D725" s="96"/>
      <c r="E725" s="96"/>
      <c r="F725" s="96"/>
      <c r="G725" s="97"/>
      <c r="H725" s="96"/>
      <c r="I725" s="96"/>
      <c r="J725" s="96" t="b">
        <v>0</v>
      </c>
      <c r="K725" s="105"/>
      <c r="L725" s="96"/>
      <c r="M725" s="97"/>
      <c r="N725" s="96"/>
      <c r="O725" s="96"/>
      <c r="P725" s="97"/>
      <c r="Q725" s="96"/>
    </row>
    <row r="726">
      <c r="A726" s="96"/>
      <c r="B726" s="96"/>
      <c r="C726" s="96"/>
      <c r="D726" s="96"/>
      <c r="E726" s="96"/>
      <c r="F726" s="96"/>
      <c r="G726" s="97"/>
      <c r="H726" s="96"/>
      <c r="I726" s="96"/>
      <c r="J726" s="96" t="b">
        <v>0</v>
      </c>
      <c r="K726" s="105"/>
      <c r="L726" s="96"/>
      <c r="M726" s="97"/>
      <c r="N726" s="96"/>
      <c r="O726" s="96"/>
      <c r="P726" s="97"/>
      <c r="Q726" s="96"/>
    </row>
    <row r="727">
      <c r="A727" s="96"/>
      <c r="B727" s="96"/>
      <c r="C727" s="96"/>
      <c r="D727" s="96"/>
      <c r="E727" s="96"/>
      <c r="F727" s="96"/>
      <c r="G727" s="97"/>
      <c r="H727" s="96"/>
      <c r="I727" s="96"/>
      <c r="J727" s="96" t="b">
        <v>0</v>
      </c>
      <c r="K727" s="105"/>
      <c r="L727" s="96"/>
      <c r="M727" s="97"/>
      <c r="N727" s="96"/>
      <c r="O727" s="96"/>
      <c r="P727" s="97"/>
      <c r="Q727" s="96"/>
    </row>
    <row r="728">
      <c r="A728" s="96"/>
      <c r="B728" s="96"/>
      <c r="C728" s="96"/>
      <c r="D728" s="96"/>
      <c r="E728" s="96"/>
      <c r="F728" s="96"/>
      <c r="G728" s="97"/>
      <c r="H728" s="96"/>
      <c r="I728" s="96"/>
      <c r="J728" s="96" t="b">
        <v>0</v>
      </c>
      <c r="K728" s="105"/>
      <c r="L728" s="96"/>
      <c r="M728" s="97"/>
      <c r="N728" s="96"/>
      <c r="O728" s="96"/>
      <c r="P728" s="97"/>
      <c r="Q728" s="96"/>
    </row>
    <row r="729">
      <c r="A729" s="96"/>
      <c r="B729" s="96"/>
      <c r="C729" s="96"/>
      <c r="D729" s="96"/>
      <c r="E729" s="96"/>
      <c r="F729" s="96"/>
      <c r="G729" s="97"/>
      <c r="H729" s="96"/>
      <c r="I729" s="96"/>
      <c r="J729" s="96" t="b">
        <v>0</v>
      </c>
      <c r="K729" s="105"/>
      <c r="L729" s="96"/>
      <c r="M729" s="97"/>
      <c r="N729" s="96"/>
      <c r="O729" s="96"/>
      <c r="P729" s="97"/>
      <c r="Q729" s="96"/>
    </row>
    <row r="730">
      <c r="A730" s="96"/>
      <c r="B730" s="96"/>
      <c r="C730" s="96"/>
      <c r="D730" s="96"/>
      <c r="E730" s="96"/>
      <c r="F730" s="96"/>
      <c r="G730" s="97"/>
      <c r="H730" s="96"/>
      <c r="I730" s="96"/>
      <c r="J730" s="96" t="b">
        <v>0</v>
      </c>
      <c r="K730" s="105"/>
      <c r="L730" s="96"/>
      <c r="M730" s="97"/>
      <c r="N730" s="96"/>
      <c r="O730" s="96"/>
      <c r="P730" s="97"/>
      <c r="Q730" s="96"/>
    </row>
    <row r="731">
      <c r="A731" s="96"/>
      <c r="B731" s="96"/>
      <c r="C731" s="96"/>
      <c r="D731" s="96"/>
      <c r="E731" s="96"/>
      <c r="F731" s="96"/>
      <c r="G731" s="97"/>
      <c r="H731" s="96"/>
      <c r="I731" s="96"/>
      <c r="J731" s="96" t="b">
        <v>0</v>
      </c>
      <c r="K731" s="105"/>
      <c r="L731" s="96"/>
      <c r="M731" s="97"/>
      <c r="N731" s="96"/>
      <c r="O731" s="96"/>
      <c r="P731" s="97"/>
      <c r="Q731" s="96"/>
    </row>
    <row r="732">
      <c r="A732" s="96"/>
      <c r="B732" s="96"/>
      <c r="C732" s="96"/>
      <c r="D732" s="96"/>
      <c r="E732" s="96"/>
      <c r="F732" s="96"/>
      <c r="G732" s="97"/>
      <c r="H732" s="96"/>
      <c r="I732" s="96"/>
      <c r="J732" s="96" t="b">
        <v>0</v>
      </c>
      <c r="K732" s="105"/>
      <c r="L732" s="96"/>
      <c r="M732" s="97"/>
      <c r="N732" s="96"/>
      <c r="O732" s="96"/>
      <c r="P732" s="97"/>
      <c r="Q732" s="96"/>
    </row>
    <row r="733">
      <c r="A733" s="96"/>
      <c r="B733" s="96"/>
      <c r="C733" s="96"/>
      <c r="D733" s="96"/>
      <c r="E733" s="96"/>
      <c r="F733" s="96"/>
      <c r="G733" s="97"/>
      <c r="H733" s="96"/>
      <c r="I733" s="96"/>
      <c r="J733" s="96" t="b">
        <v>0</v>
      </c>
      <c r="K733" s="105"/>
      <c r="L733" s="96"/>
      <c r="M733" s="97"/>
      <c r="N733" s="96"/>
      <c r="O733" s="96"/>
      <c r="P733" s="97"/>
      <c r="Q733" s="96"/>
    </row>
    <row r="734">
      <c r="A734" s="96"/>
      <c r="B734" s="96"/>
      <c r="C734" s="96"/>
      <c r="D734" s="96"/>
      <c r="E734" s="96"/>
      <c r="F734" s="96"/>
      <c r="G734" s="97"/>
      <c r="H734" s="96"/>
      <c r="I734" s="96"/>
      <c r="J734" s="96" t="b">
        <v>0</v>
      </c>
      <c r="K734" s="105"/>
      <c r="L734" s="96"/>
      <c r="M734" s="97"/>
      <c r="N734" s="96"/>
      <c r="O734" s="96"/>
      <c r="P734" s="97"/>
      <c r="Q734" s="96"/>
    </row>
    <row r="735">
      <c r="A735" s="96"/>
      <c r="B735" s="96"/>
      <c r="C735" s="96"/>
      <c r="D735" s="96"/>
      <c r="E735" s="96"/>
      <c r="F735" s="96"/>
      <c r="G735" s="97"/>
      <c r="H735" s="96"/>
      <c r="I735" s="96"/>
      <c r="J735" s="96" t="b">
        <v>0</v>
      </c>
      <c r="K735" s="105"/>
      <c r="L735" s="96"/>
      <c r="M735" s="97"/>
      <c r="N735" s="96"/>
      <c r="O735" s="96"/>
      <c r="P735" s="97"/>
      <c r="Q735" s="96"/>
    </row>
    <row r="736">
      <c r="A736" s="96"/>
      <c r="B736" s="96"/>
      <c r="C736" s="96"/>
      <c r="D736" s="96"/>
      <c r="E736" s="96"/>
      <c r="F736" s="96"/>
      <c r="G736" s="97"/>
      <c r="H736" s="96"/>
      <c r="I736" s="96"/>
      <c r="J736" s="96" t="b">
        <v>0</v>
      </c>
      <c r="K736" s="105"/>
      <c r="L736" s="96"/>
      <c r="M736" s="97"/>
      <c r="N736" s="96"/>
      <c r="O736" s="96"/>
      <c r="P736" s="97"/>
      <c r="Q736" s="96"/>
    </row>
    <row r="737">
      <c r="A737" s="96"/>
      <c r="B737" s="96"/>
      <c r="C737" s="96"/>
      <c r="D737" s="96"/>
      <c r="E737" s="96"/>
      <c r="F737" s="96"/>
      <c r="G737" s="97"/>
      <c r="H737" s="96"/>
      <c r="I737" s="96"/>
      <c r="J737" s="96" t="b">
        <v>0</v>
      </c>
      <c r="K737" s="105"/>
      <c r="L737" s="96"/>
      <c r="M737" s="97"/>
      <c r="N737" s="96"/>
      <c r="O737" s="96"/>
      <c r="P737" s="97"/>
      <c r="Q737" s="96"/>
    </row>
    <row r="738">
      <c r="A738" s="96"/>
      <c r="B738" s="96"/>
      <c r="C738" s="96"/>
      <c r="D738" s="96"/>
      <c r="E738" s="96"/>
      <c r="F738" s="96"/>
      <c r="G738" s="97"/>
      <c r="H738" s="96"/>
      <c r="I738" s="96"/>
      <c r="J738" s="96" t="b">
        <v>0</v>
      </c>
      <c r="K738" s="105"/>
      <c r="L738" s="96"/>
      <c r="M738" s="97"/>
      <c r="N738" s="96"/>
      <c r="O738" s="96"/>
      <c r="P738" s="97"/>
      <c r="Q738" s="96"/>
    </row>
    <row r="739">
      <c r="A739" s="96"/>
      <c r="B739" s="96"/>
      <c r="C739" s="96"/>
      <c r="D739" s="96"/>
      <c r="E739" s="96"/>
      <c r="F739" s="96"/>
      <c r="G739" s="97"/>
      <c r="H739" s="96"/>
      <c r="I739" s="96"/>
      <c r="J739" s="96" t="b">
        <v>0</v>
      </c>
      <c r="K739" s="105"/>
      <c r="L739" s="96"/>
      <c r="M739" s="97"/>
      <c r="N739" s="96"/>
      <c r="O739" s="96"/>
      <c r="P739" s="97"/>
      <c r="Q739" s="96"/>
    </row>
    <row r="740">
      <c r="A740" s="96"/>
      <c r="B740" s="96"/>
      <c r="C740" s="96"/>
      <c r="D740" s="96"/>
      <c r="E740" s="96"/>
      <c r="F740" s="96"/>
      <c r="G740" s="97"/>
      <c r="H740" s="96"/>
      <c r="I740" s="96"/>
      <c r="J740" s="96" t="b">
        <v>0</v>
      </c>
      <c r="K740" s="105"/>
      <c r="L740" s="96"/>
      <c r="M740" s="97"/>
      <c r="N740" s="96"/>
      <c r="O740" s="96"/>
      <c r="P740" s="97"/>
      <c r="Q740" s="96"/>
    </row>
    <row r="741">
      <c r="A741" s="96"/>
      <c r="B741" s="96"/>
      <c r="C741" s="96"/>
      <c r="D741" s="96"/>
      <c r="E741" s="96"/>
      <c r="F741" s="96"/>
      <c r="G741" s="97"/>
      <c r="H741" s="96"/>
      <c r="I741" s="96"/>
      <c r="J741" s="96" t="b">
        <v>0</v>
      </c>
      <c r="K741" s="105"/>
      <c r="L741" s="96"/>
      <c r="M741" s="97"/>
      <c r="N741" s="96"/>
      <c r="O741" s="96"/>
      <c r="P741" s="97"/>
      <c r="Q741" s="96"/>
    </row>
    <row r="742">
      <c r="A742" s="96"/>
      <c r="B742" s="96"/>
      <c r="C742" s="96"/>
      <c r="D742" s="96"/>
      <c r="E742" s="96"/>
      <c r="F742" s="96"/>
      <c r="G742" s="97"/>
      <c r="H742" s="96"/>
      <c r="I742" s="96"/>
      <c r="J742" s="96" t="b">
        <v>0</v>
      </c>
      <c r="K742" s="105"/>
      <c r="L742" s="96"/>
      <c r="M742" s="97"/>
      <c r="N742" s="96"/>
      <c r="O742" s="96"/>
      <c r="P742" s="97"/>
      <c r="Q742" s="96"/>
    </row>
    <row r="743">
      <c r="A743" s="96"/>
      <c r="B743" s="96"/>
      <c r="C743" s="96"/>
      <c r="D743" s="96"/>
      <c r="E743" s="96"/>
      <c r="F743" s="96"/>
      <c r="G743" s="97"/>
      <c r="H743" s="96"/>
      <c r="I743" s="96"/>
      <c r="J743" s="96" t="b">
        <v>0</v>
      </c>
      <c r="K743" s="105"/>
      <c r="L743" s="96"/>
      <c r="M743" s="97"/>
      <c r="N743" s="96"/>
      <c r="O743" s="96"/>
      <c r="P743" s="97"/>
      <c r="Q743" s="96"/>
    </row>
    <row r="744">
      <c r="A744" s="96"/>
      <c r="B744" s="96"/>
      <c r="C744" s="96"/>
      <c r="D744" s="96"/>
      <c r="E744" s="96"/>
      <c r="F744" s="96"/>
      <c r="G744" s="97"/>
      <c r="H744" s="96"/>
      <c r="I744" s="96"/>
      <c r="J744" s="96" t="b">
        <v>0</v>
      </c>
      <c r="K744" s="105"/>
      <c r="L744" s="96"/>
      <c r="M744" s="97"/>
      <c r="N744" s="96"/>
      <c r="O744" s="96"/>
      <c r="P744" s="97"/>
      <c r="Q744" s="96"/>
    </row>
    <row r="745">
      <c r="A745" s="96"/>
      <c r="B745" s="96"/>
      <c r="C745" s="96"/>
      <c r="D745" s="96"/>
      <c r="E745" s="96"/>
      <c r="F745" s="96"/>
      <c r="G745" s="97"/>
      <c r="H745" s="96"/>
      <c r="I745" s="96"/>
      <c r="J745" s="96" t="b">
        <v>0</v>
      </c>
      <c r="K745" s="105"/>
      <c r="L745" s="96"/>
      <c r="M745" s="97"/>
      <c r="N745" s="96"/>
      <c r="O745" s="96"/>
      <c r="P745" s="97"/>
      <c r="Q745" s="96"/>
    </row>
    <row r="746">
      <c r="A746" s="96"/>
      <c r="B746" s="96"/>
      <c r="C746" s="96"/>
      <c r="D746" s="96"/>
      <c r="E746" s="96"/>
      <c r="F746" s="96"/>
      <c r="G746" s="97"/>
      <c r="H746" s="96"/>
      <c r="I746" s="96"/>
      <c r="J746" s="96" t="b">
        <v>0</v>
      </c>
      <c r="K746" s="105"/>
      <c r="L746" s="96"/>
      <c r="M746" s="97"/>
      <c r="N746" s="96"/>
      <c r="O746" s="96"/>
      <c r="P746" s="97"/>
      <c r="Q746" s="96"/>
    </row>
    <row r="747">
      <c r="A747" s="96"/>
      <c r="B747" s="96"/>
      <c r="C747" s="96"/>
      <c r="D747" s="96"/>
      <c r="E747" s="96"/>
      <c r="F747" s="96"/>
      <c r="G747" s="97"/>
      <c r="H747" s="96"/>
      <c r="I747" s="96"/>
      <c r="J747" s="96" t="b">
        <v>0</v>
      </c>
      <c r="K747" s="105"/>
      <c r="L747" s="96"/>
      <c r="M747" s="97"/>
      <c r="N747" s="96"/>
      <c r="O747" s="96"/>
      <c r="P747" s="97"/>
      <c r="Q747" s="96"/>
    </row>
    <row r="748">
      <c r="A748" s="96"/>
      <c r="B748" s="96"/>
      <c r="C748" s="96"/>
      <c r="D748" s="96"/>
      <c r="E748" s="96"/>
      <c r="F748" s="96"/>
      <c r="G748" s="97"/>
      <c r="H748" s="96"/>
      <c r="I748" s="96"/>
      <c r="J748" s="96" t="b">
        <v>0</v>
      </c>
      <c r="K748" s="105"/>
      <c r="L748" s="96"/>
      <c r="M748" s="97"/>
      <c r="N748" s="96"/>
      <c r="O748" s="96"/>
      <c r="P748" s="97"/>
      <c r="Q748" s="96"/>
    </row>
    <row r="749">
      <c r="A749" s="96"/>
      <c r="B749" s="96"/>
      <c r="C749" s="96"/>
      <c r="D749" s="96"/>
      <c r="E749" s="96"/>
      <c r="F749" s="96"/>
      <c r="G749" s="97"/>
      <c r="H749" s="96"/>
      <c r="I749" s="96"/>
      <c r="J749" s="96" t="b">
        <v>0</v>
      </c>
      <c r="K749" s="105"/>
      <c r="L749" s="96"/>
      <c r="M749" s="97"/>
      <c r="N749" s="96"/>
      <c r="O749" s="96"/>
      <c r="P749" s="97"/>
      <c r="Q749" s="96"/>
    </row>
    <row r="750">
      <c r="A750" s="96"/>
      <c r="B750" s="96"/>
      <c r="C750" s="96"/>
      <c r="D750" s="96"/>
      <c r="E750" s="96"/>
      <c r="F750" s="96"/>
      <c r="G750" s="97"/>
      <c r="H750" s="96"/>
      <c r="I750" s="96"/>
      <c r="J750" s="96" t="b">
        <v>0</v>
      </c>
      <c r="K750" s="105"/>
      <c r="L750" s="96"/>
      <c r="M750" s="97"/>
      <c r="N750" s="96"/>
      <c r="O750" s="96"/>
      <c r="P750" s="97"/>
      <c r="Q750" s="96"/>
    </row>
    <row r="751">
      <c r="A751" s="96"/>
      <c r="B751" s="96"/>
      <c r="C751" s="96"/>
      <c r="D751" s="96"/>
      <c r="E751" s="96"/>
      <c r="F751" s="96"/>
      <c r="G751" s="97"/>
      <c r="H751" s="96"/>
      <c r="I751" s="96"/>
      <c r="J751" s="96" t="b">
        <v>0</v>
      </c>
      <c r="K751" s="105"/>
      <c r="L751" s="96"/>
      <c r="M751" s="97"/>
      <c r="N751" s="96"/>
      <c r="O751" s="96"/>
      <c r="P751" s="97"/>
      <c r="Q751" s="96"/>
    </row>
    <row r="752">
      <c r="A752" s="96"/>
      <c r="B752" s="96"/>
      <c r="C752" s="96"/>
      <c r="D752" s="96"/>
      <c r="E752" s="96"/>
      <c r="F752" s="96"/>
      <c r="G752" s="97"/>
      <c r="H752" s="96"/>
      <c r="I752" s="96"/>
      <c r="J752" s="96" t="b">
        <v>0</v>
      </c>
      <c r="K752" s="105"/>
      <c r="L752" s="96"/>
      <c r="M752" s="97"/>
      <c r="N752" s="96"/>
      <c r="O752" s="96"/>
      <c r="P752" s="97"/>
      <c r="Q752" s="96"/>
    </row>
    <row r="753">
      <c r="A753" s="96"/>
      <c r="B753" s="96"/>
      <c r="C753" s="96"/>
      <c r="D753" s="96"/>
      <c r="E753" s="96"/>
      <c r="F753" s="96"/>
      <c r="G753" s="97"/>
      <c r="H753" s="96"/>
      <c r="I753" s="96"/>
      <c r="J753" s="96" t="b">
        <v>0</v>
      </c>
      <c r="K753" s="105"/>
      <c r="L753" s="96"/>
      <c r="M753" s="97"/>
      <c r="N753" s="96"/>
      <c r="O753" s="96"/>
      <c r="P753" s="97"/>
      <c r="Q753" s="96"/>
    </row>
    <row r="754">
      <c r="A754" s="96"/>
      <c r="B754" s="96"/>
      <c r="C754" s="96"/>
      <c r="D754" s="96"/>
      <c r="E754" s="96"/>
      <c r="F754" s="96"/>
      <c r="G754" s="97"/>
      <c r="H754" s="96"/>
      <c r="I754" s="96"/>
      <c r="J754" s="96" t="b">
        <v>0</v>
      </c>
      <c r="K754" s="105"/>
      <c r="L754" s="96"/>
      <c r="M754" s="97"/>
      <c r="N754" s="96"/>
      <c r="O754" s="96"/>
      <c r="P754" s="97"/>
      <c r="Q754" s="96"/>
    </row>
    <row r="755">
      <c r="A755" s="96"/>
      <c r="B755" s="96"/>
      <c r="C755" s="96"/>
      <c r="D755" s="96"/>
      <c r="E755" s="96"/>
      <c r="F755" s="96"/>
      <c r="G755" s="97"/>
      <c r="H755" s="96"/>
      <c r="I755" s="96"/>
      <c r="J755" s="96" t="b">
        <v>0</v>
      </c>
      <c r="K755" s="105"/>
      <c r="L755" s="96"/>
      <c r="M755" s="97"/>
      <c r="N755" s="96"/>
      <c r="O755" s="96"/>
      <c r="P755" s="97"/>
      <c r="Q755" s="96"/>
    </row>
    <row r="756">
      <c r="A756" s="96"/>
      <c r="B756" s="96"/>
      <c r="C756" s="96"/>
      <c r="D756" s="96"/>
      <c r="E756" s="96"/>
      <c r="F756" s="96"/>
      <c r="G756" s="97"/>
      <c r="H756" s="96"/>
      <c r="I756" s="96"/>
      <c r="J756" s="96" t="b">
        <v>0</v>
      </c>
      <c r="K756" s="105"/>
      <c r="L756" s="96"/>
      <c r="M756" s="97"/>
      <c r="N756" s="96"/>
      <c r="O756" s="96"/>
      <c r="P756" s="97"/>
      <c r="Q756" s="96"/>
    </row>
    <row r="757">
      <c r="A757" s="96"/>
      <c r="B757" s="96"/>
      <c r="C757" s="96"/>
      <c r="D757" s="96"/>
      <c r="E757" s="96"/>
      <c r="F757" s="96"/>
      <c r="G757" s="97"/>
      <c r="H757" s="96"/>
      <c r="I757" s="96"/>
      <c r="J757" s="96" t="b">
        <v>0</v>
      </c>
      <c r="K757" s="105"/>
      <c r="L757" s="96"/>
      <c r="M757" s="97"/>
      <c r="N757" s="96"/>
      <c r="O757" s="96"/>
      <c r="P757" s="97"/>
      <c r="Q757" s="96"/>
    </row>
    <row r="758">
      <c r="A758" s="96"/>
      <c r="B758" s="96"/>
      <c r="C758" s="96"/>
      <c r="D758" s="96"/>
      <c r="E758" s="96"/>
      <c r="F758" s="96"/>
      <c r="G758" s="97"/>
      <c r="H758" s="96"/>
      <c r="I758" s="96"/>
      <c r="J758" s="96" t="b">
        <v>0</v>
      </c>
      <c r="K758" s="105"/>
      <c r="L758" s="96"/>
      <c r="M758" s="97"/>
      <c r="N758" s="96"/>
      <c r="O758" s="96"/>
      <c r="P758" s="97"/>
      <c r="Q758" s="96"/>
    </row>
    <row r="759">
      <c r="A759" s="96"/>
      <c r="B759" s="96"/>
      <c r="C759" s="96"/>
      <c r="D759" s="96"/>
      <c r="E759" s="96"/>
      <c r="F759" s="96"/>
      <c r="G759" s="97"/>
      <c r="H759" s="96"/>
      <c r="I759" s="96"/>
      <c r="J759" s="96" t="b">
        <v>0</v>
      </c>
      <c r="K759" s="105"/>
      <c r="L759" s="96"/>
      <c r="M759" s="97"/>
      <c r="N759" s="96"/>
      <c r="O759" s="96"/>
      <c r="P759" s="97"/>
      <c r="Q759" s="96"/>
    </row>
    <row r="760">
      <c r="A760" s="96"/>
      <c r="B760" s="96"/>
      <c r="C760" s="96"/>
      <c r="D760" s="96"/>
      <c r="E760" s="96"/>
      <c r="F760" s="96"/>
      <c r="G760" s="97"/>
      <c r="H760" s="96"/>
      <c r="I760" s="96"/>
      <c r="J760" s="96" t="b">
        <v>0</v>
      </c>
      <c r="K760" s="105"/>
      <c r="L760" s="96"/>
      <c r="M760" s="97"/>
      <c r="N760" s="96"/>
      <c r="O760" s="96"/>
      <c r="P760" s="97"/>
      <c r="Q760" s="96"/>
    </row>
    <row r="761">
      <c r="A761" s="96"/>
      <c r="B761" s="96"/>
      <c r="C761" s="96"/>
      <c r="D761" s="96"/>
      <c r="E761" s="96"/>
      <c r="F761" s="96"/>
      <c r="G761" s="97"/>
      <c r="H761" s="96"/>
      <c r="I761" s="96"/>
      <c r="J761" s="96" t="b">
        <v>0</v>
      </c>
      <c r="K761" s="105"/>
      <c r="L761" s="96"/>
      <c r="M761" s="97"/>
      <c r="N761" s="96"/>
      <c r="O761" s="96"/>
      <c r="P761" s="97"/>
      <c r="Q761" s="96"/>
    </row>
    <row r="762">
      <c r="A762" s="96"/>
      <c r="B762" s="96"/>
      <c r="C762" s="96"/>
      <c r="D762" s="96"/>
      <c r="E762" s="96"/>
      <c r="F762" s="96"/>
      <c r="G762" s="97"/>
      <c r="H762" s="96"/>
      <c r="I762" s="96"/>
      <c r="J762" s="96" t="b">
        <v>0</v>
      </c>
      <c r="K762" s="105"/>
      <c r="L762" s="96"/>
      <c r="M762" s="97"/>
      <c r="N762" s="96"/>
      <c r="O762" s="96"/>
      <c r="P762" s="97"/>
      <c r="Q762" s="96"/>
    </row>
    <row r="763">
      <c r="A763" s="96"/>
      <c r="B763" s="96"/>
      <c r="C763" s="96"/>
      <c r="D763" s="96"/>
      <c r="E763" s="96"/>
      <c r="F763" s="96"/>
      <c r="G763" s="97"/>
      <c r="H763" s="96"/>
      <c r="I763" s="96"/>
      <c r="J763" s="96" t="b">
        <v>0</v>
      </c>
      <c r="K763" s="105"/>
      <c r="L763" s="96"/>
      <c r="M763" s="97"/>
      <c r="N763" s="96"/>
      <c r="O763" s="96"/>
      <c r="P763" s="97"/>
      <c r="Q763" s="96"/>
    </row>
    <row r="764">
      <c r="A764" s="96"/>
      <c r="B764" s="96"/>
      <c r="C764" s="96"/>
      <c r="D764" s="96"/>
      <c r="E764" s="96"/>
      <c r="F764" s="96"/>
      <c r="G764" s="97"/>
      <c r="H764" s="96"/>
      <c r="I764" s="96"/>
      <c r="J764" s="96" t="b">
        <v>0</v>
      </c>
      <c r="K764" s="105"/>
      <c r="L764" s="96"/>
      <c r="M764" s="97"/>
      <c r="N764" s="96"/>
      <c r="O764" s="96"/>
      <c r="P764" s="97"/>
      <c r="Q764" s="96"/>
    </row>
    <row r="765">
      <c r="A765" s="96"/>
      <c r="B765" s="96"/>
      <c r="C765" s="96"/>
      <c r="D765" s="96"/>
      <c r="E765" s="96"/>
      <c r="F765" s="96"/>
      <c r="G765" s="97"/>
      <c r="H765" s="96"/>
      <c r="I765" s="96"/>
      <c r="J765" s="96" t="b">
        <v>0</v>
      </c>
      <c r="K765" s="105"/>
      <c r="L765" s="96"/>
      <c r="M765" s="97"/>
      <c r="N765" s="96"/>
      <c r="O765" s="96"/>
      <c r="P765" s="97"/>
      <c r="Q765" s="96"/>
    </row>
    <row r="766">
      <c r="A766" s="96"/>
      <c r="B766" s="96"/>
      <c r="C766" s="96"/>
      <c r="D766" s="96"/>
      <c r="E766" s="96"/>
      <c r="F766" s="96"/>
      <c r="G766" s="97"/>
      <c r="H766" s="96"/>
      <c r="I766" s="96"/>
      <c r="J766" s="96" t="b">
        <v>0</v>
      </c>
      <c r="K766" s="105"/>
      <c r="L766" s="96"/>
      <c r="M766" s="97"/>
      <c r="N766" s="96"/>
      <c r="O766" s="96"/>
      <c r="P766" s="97"/>
      <c r="Q766" s="96"/>
    </row>
    <row r="767">
      <c r="A767" s="96"/>
      <c r="B767" s="96"/>
      <c r="C767" s="96"/>
      <c r="D767" s="96"/>
      <c r="E767" s="96"/>
      <c r="F767" s="96"/>
      <c r="G767" s="97"/>
      <c r="H767" s="96"/>
      <c r="I767" s="96"/>
      <c r="J767" s="96" t="b">
        <v>0</v>
      </c>
      <c r="K767" s="105"/>
      <c r="L767" s="96"/>
      <c r="M767" s="97"/>
      <c r="N767" s="96"/>
      <c r="O767" s="96"/>
      <c r="P767" s="97"/>
      <c r="Q767" s="96"/>
    </row>
    <row r="768">
      <c r="A768" s="96"/>
      <c r="B768" s="96"/>
      <c r="C768" s="96"/>
      <c r="D768" s="96"/>
      <c r="E768" s="96"/>
      <c r="F768" s="96"/>
      <c r="G768" s="97"/>
      <c r="H768" s="96"/>
      <c r="I768" s="96"/>
      <c r="J768" s="96" t="b">
        <v>0</v>
      </c>
      <c r="K768" s="105"/>
      <c r="L768" s="96"/>
      <c r="M768" s="97"/>
      <c r="N768" s="96"/>
      <c r="O768" s="96"/>
      <c r="P768" s="97"/>
      <c r="Q768" s="96"/>
    </row>
    <row r="769">
      <c r="A769" s="96"/>
      <c r="B769" s="96"/>
      <c r="C769" s="96"/>
      <c r="D769" s="96"/>
      <c r="E769" s="96"/>
      <c r="F769" s="96"/>
      <c r="G769" s="97"/>
      <c r="H769" s="96"/>
      <c r="I769" s="96"/>
      <c r="J769" s="96" t="b">
        <v>0</v>
      </c>
      <c r="K769" s="105"/>
      <c r="L769" s="96"/>
      <c r="M769" s="97"/>
      <c r="N769" s="96"/>
      <c r="O769" s="96"/>
      <c r="P769" s="97"/>
      <c r="Q769" s="96"/>
    </row>
    <row r="770">
      <c r="A770" s="96"/>
      <c r="B770" s="96"/>
      <c r="C770" s="96"/>
      <c r="D770" s="96"/>
      <c r="E770" s="96"/>
      <c r="F770" s="96"/>
      <c r="G770" s="97"/>
      <c r="H770" s="96"/>
      <c r="I770" s="96"/>
      <c r="J770" s="96" t="b">
        <v>0</v>
      </c>
      <c r="K770" s="105"/>
      <c r="L770" s="96"/>
      <c r="M770" s="97"/>
      <c r="N770" s="96"/>
      <c r="O770" s="96"/>
      <c r="P770" s="97"/>
      <c r="Q770" s="96"/>
    </row>
    <row r="771">
      <c r="A771" s="96"/>
      <c r="B771" s="96"/>
      <c r="C771" s="96"/>
      <c r="D771" s="96"/>
      <c r="E771" s="96"/>
      <c r="F771" s="96"/>
      <c r="G771" s="97"/>
      <c r="H771" s="96"/>
      <c r="I771" s="96"/>
      <c r="J771" s="96" t="b">
        <v>0</v>
      </c>
      <c r="K771" s="105"/>
      <c r="L771" s="96"/>
      <c r="M771" s="97"/>
      <c r="N771" s="96"/>
      <c r="O771" s="96"/>
      <c r="P771" s="97"/>
      <c r="Q771" s="96"/>
    </row>
    <row r="772">
      <c r="A772" s="96"/>
      <c r="B772" s="96"/>
      <c r="C772" s="96"/>
      <c r="D772" s="96"/>
      <c r="E772" s="96"/>
      <c r="F772" s="96"/>
      <c r="G772" s="97"/>
      <c r="H772" s="96"/>
      <c r="I772" s="96"/>
      <c r="J772" s="96" t="b">
        <v>0</v>
      </c>
      <c r="K772" s="105"/>
      <c r="L772" s="96"/>
      <c r="M772" s="97"/>
      <c r="N772" s="96"/>
      <c r="O772" s="96"/>
      <c r="P772" s="97"/>
      <c r="Q772" s="96"/>
    </row>
    <row r="773">
      <c r="A773" s="96"/>
      <c r="B773" s="96"/>
      <c r="C773" s="96"/>
      <c r="D773" s="96"/>
      <c r="E773" s="96"/>
      <c r="F773" s="96"/>
      <c r="G773" s="97"/>
      <c r="H773" s="96"/>
      <c r="I773" s="96"/>
      <c r="J773" s="96" t="b">
        <v>0</v>
      </c>
      <c r="K773" s="105"/>
      <c r="L773" s="96"/>
      <c r="M773" s="97"/>
      <c r="N773" s="96"/>
      <c r="O773" s="96"/>
      <c r="P773" s="97"/>
      <c r="Q773" s="96"/>
    </row>
    <row r="774">
      <c r="A774" s="96"/>
      <c r="B774" s="96"/>
      <c r="C774" s="96"/>
      <c r="D774" s="96"/>
      <c r="E774" s="96"/>
      <c r="F774" s="96"/>
      <c r="G774" s="97"/>
      <c r="H774" s="96"/>
      <c r="I774" s="96"/>
      <c r="J774" s="96" t="b">
        <v>0</v>
      </c>
      <c r="K774" s="105"/>
      <c r="L774" s="96"/>
      <c r="M774" s="97"/>
      <c r="N774" s="96"/>
      <c r="O774" s="96"/>
      <c r="P774" s="97"/>
      <c r="Q774" s="96"/>
    </row>
    <row r="775">
      <c r="A775" s="96"/>
      <c r="B775" s="96"/>
      <c r="C775" s="96"/>
      <c r="D775" s="96"/>
      <c r="E775" s="96"/>
      <c r="F775" s="96"/>
      <c r="G775" s="97"/>
      <c r="H775" s="96"/>
      <c r="I775" s="96"/>
      <c r="J775" s="96" t="b">
        <v>0</v>
      </c>
      <c r="K775" s="105"/>
      <c r="L775" s="96"/>
      <c r="M775" s="97"/>
      <c r="N775" s="96"/>
      <c r="O775" s="96"/>
      <c r="P775" s="97"/>
      <c r="Q775" s="96"/>
    </row>
    <row r="776">
      <c r="A776" s="96"/>
      <c r="B776" s="96"/>
      <c r="C776" s="96"/>
      <c r="D776" s="96"/>
      <c r="E776" s="96"/>
      <c r="F776" s="96"/>
      <c r="G776" s="97"/>
      <c r="H776" s="96"/>
      <c r="I776" s="96"/>
      <c r="J776" s="96" t="b">
        <v>0</v>
      </c>
      <c r="K776" s="105"/>
      <c r="L776" s="96"/>
      <c r="M776" s="97"/>
      <c r="N776" s="96"/>
      <c r="O776" s="96"/>
      <c r="P776" s="97"/>
      <c r="Q776" s="96"/>
    </row>
    <row r="777">
      <c r="A777" s="96"/>
      <c r="B777" s="96"/>
      <c r="C777" s="96"/>
      <c r="D777" s="96"/>
      <c r="E777" s="96"/>
      <c r="F777" s="96"/>
      <c r="G777" s="97"/>
      <c r="H777" s="96"/>
      <c r="I777" s="96"/>
      <c r="J777" s="96" t="b">
        <v>0</v>
      </c>
      <c r="K777" s="105"/>
      <c r="L777" s="96"/>
      <c r="M777" s="97"/>
      <c r="N777" s="96"/>
      <c r="O777" s="96"/>
      <c r="P777" s="97"/>
      <c r="Q777" s="96"/>
    </row>
    <row r="778">
      <c r="A778" s="96"/>
      <c r="B778" s="96"/>
      <c r="C778" s="96"/>
      <c r="D778" s="96"/>
      <c r="E778" s="96"/>
      <c r="F778" s="96"/>
      <c r="G778" s="97"/>
      <c r="H778" s="96"/>
      <c r="I778" s="96"/>
      <c r="J778" s="96" t="b">
        <v>0</v>
      </c>
      <c r="K778" s="105"/>
      <c r="L778" s="96"/>
      <c r="M778" s="97"/>
      <c r="N778" s="96"/>
      <c r="O778" s="96"/>
      <c r="P778" s="97"/>
      <c r="Q778" s="96"/>
    </row>
    <row r="779">
      <c r="A779" s="96"/>
      <c r="B779" s="96"/>
      <c r="C779" s="96"/>
      <c r="D779" s="96"/>
      <c r="E779" s="96"/>
      <c r="F779" s="96"/>
      <c r="G779" s="97"/>
      <c r="H779" s="96"/>
      <c r="I779" s="96"/>
      <c r="J779" s="96" t="b">
        <v>0</v>
      </c>
      <c r="K779" s="105"/>
      <c r="L779" s="96"/>
      <c r="M779" s="97"/>
      <c r="N779" s="96"/>
      <c r="O779" s="96"/>
      <c r="P779" s="97"/>
      <c r="Q779" s="96"/>
    </row>
    <row r="780">
      <c r="A780" s="96"/>
      <c r="B780" s="96"/>
      <c r="C780" s="96"/>
      <c r="D780" s="96"/>
      <c r="E780" s="96"/>
      <c r="F780" s="96"/>
      <c r="G780" s="97"/>
      <c r="H780" s="96"/>
      <c r="I780" s="96"/>
      <c r="J780" s="96" t="b">
        <v>0</v>
      </c>
      <c r="K780" s="105"/>
      <c r="L780" s="96"/>
      <c r="M780" s="97"/>
      <c r="N780" s="96"/>
      <c r="O780" s="96"/>
      <c r="P780" s="97"/>
      <c r="Q780" s="96"/>
    </row>
    <row r="781">
      <c r="A781" s="96"/>
      <c r="B781" s="96"/>
      <c r="C781" s="96"/>
      <c r="D781" s="96"/>
      <c r="E781" s="96"/>
      <c r="F781" s="96"/>
      <c r="G781" s="97"/>
      <c r="H781" s="96"/>
      <c r="I781" s="96"/>
      <c r="J781" s="96" t="b">
        <v>0</v>
      </c>
      <c r="K781" s="105"/>
      <c r="L781" s="96"/>
      <c r="M781" s="97"/>
      <c r="N781" s="96"/>
      <c r="O781" s="96"/>
      <c r="P781" s="97"/>
      <c r="Q781" s="96"/>
    </row>
    <row r="782">
      <c r="A782" s="96"/>
      <c r="B782" s="96"/>
      <c r="C782" s="96"/>
      <c r="D782" s="96"/>
      <c r="E782" s="96"/>
      <c r="F782" s="96"/>
      <c r="G782" s="97"/>
      <c r="H782" s="96"/>
      <c r="I782" s="96"/>
      <c r="J782" s="96" t="b">
        <v>0</v>
      </c>
      <c r="K782" s="105"/>
      <c r="L782" s="96"/>
      <c r="M782" s="97"/>
      <c r="N782" s="96"/>
      <c r="O782" s="96"/>
      <c r="P782" s="97"/>
      <c r="Q782" s="96"/>
    </row>
    <row r="783">
      <c r="A783" s="96"/>
      <c r="B783" s="96"/>
      <c r="C783" s="96"/>
      <c r="D783" s="96"/>
      <c r="E783" s="96"/>
      <c r="F783" s="96"/>
      <c r="G783" s="97"/>
      <c r="H783" s="96"/>
      <c r="I783" s="96"/>
      <c r="J783" s="96" t="b">
        <v>0</v>
      </c>
      <c r="K783" s="105"/>
      <c r="L783" s="96"/>
      <c r="M783" s="97"/>
      <c r="N783" s="96"/>
      <c r="O783" s="96"/>
      <c r="P783" s="97"/>
      <c r="Q783" s="96"/>
    </row>
    <row r="784">
      <c r="A784" s="96"/>
      <c r="B784" s="96"/>
      <c r="C784" s="96"/>
      <c r="D784" s="96"/>
      <c r="E784" s="96"/>
      <c r="F784" s="96"/>
      <c r="G784" s="97"/>
      <c r="H784" s="96"/>
      <c r="I784" s="96"/>
      <c r="J784" s="96" t="b">
        <v>0</v>
      </c>
      <c r="K784" s="105"/>
      <c r="L784" s="96"/>
      <c r="M784" s="97"/>
      <c r="N784" s="96"/>
      <c r="O784" s="96"/>
      <c r="P784" s="97"/>
      <c r="Q784" s="96"/>
    </row>
    <row r="785">
      <c r="A785" s="96"/>
      <c r="B785" s="96"/>
      <c r="C785" s="96"/>
      <c r="D785" s="96"/>
      <c r="E785" s="96"/>
      <c r="F785" s="96"/>
      <c r="G785" s="97"/>
      <c r="H785" s="96"/>
      <c r="I785" s="96"/>
      <c r="J785" s="96" t="b">
        <v>0</v>
      </c>
      <c r="K785" s="105"/>
      <c r="L785" s="96"/>
      <c r="M785" s="97"/>
      <c r="N785" s="96"/>
      <c r="O785" s="96"/>
      <c r="P785" s="97"/>
      <c r="Q785" s="96"/>
    </row>
    <row r="786">
      <c r="A786" s="96"/>
      <c r="B786" s="96"/>
      <c r="C786" s="96"/>
      <c r="D786" s="96"/>
      <c r="E786" s="96"/>
      <c r="F786" s="96"/>
      <c r="G786" s="97"/>
      <c r="H786" s="96"/>
      <c r="I786" s="96"/>
      <c r="J786" s="96" t="b">
        <v>0</v>
      </c>
      <c r="K786" s="105"/>
      <c r="L786" s="96"/>
      <c r="M786" s="97"/>
      <c r="N786" s="96"/>
      <c r="O786" s="96"/>
      <c r="P786" s="97"/>
      <c r="Q786" s="96"/>
    </row>
    <row r="787">
      <c r="A787" s="96"/>
      <c r="B787" s="96"/>
      <c r="C787" s="96"/>
      <c r="D787" s="96"/>
      <c r="E787" s="96"/>
      <c r="F787" s="96"/>
      <c r="G787" s="97"/>
      <c r="H787" s="96"/>
      <c r="I787" s="96"/>
      <c r="J787" s="96" t="b">
        <v>0</v>
      </c>
      <c r="K787" s="105"/>
      <c r="L787" s="96"/>
      <c r="M787" s="97"/>
      <c r="N787" s="96"/>
      <c r="O787" s="96"/>
      <c r="P787" s="97"/>
      <c r="Q787" s="96"/>
    </row>
    <row r="788">
      <c r="A788" s="96"/>
      <c r="B788" s="96"/>
      <c r="C788" s="96"/>
      <c r="D788" s="96"/>
      <c r="E788" s="96"/>
      <c r="F788" s="96"/>
      <c r="G788" s="97"/>
      <c r="H788" s="96"/>
      <c r="I788" s="96"/>
      <c r="J788" s="96" t="b">
        <v>0</v>
      </c>
      <c r="K788" s="105"/>
      <c r="L788" s="96"/>
      <c r="M788" s="97"/>
      <c r="N788" s="96"/>
      <c r="O788" s="96"/>
      <c r="P788" s="97"/>
      <c r="Q788" s="96"/>
    </row>
    <row r="789">
      <c r="A789" s="96"/>
      <c r="B789" s="96"/>
      <c r="C789" s="96"/>
      <c r="D789" s="96"/>
      <c r="E789" s="96"/>
      <c r="F789" s="96"/>
      <c r="G789" s="97"/>
      <c r="H789" s="96"/>
      <c r="I789" s="96"/>
      <c r="J789" s="96" t="b">
        <v>0</v>
      </c>
      <c r="K789" s="105"/>
      <c r="L789" s="96"/>
      <c r="M789" s="97"/>
      <c r="N789" s="96"/>
      <c r="O789" s="96"/>
      <c r="P789" s="97"/>
      <c r="Q789" s="96"/>
    </row>
    <row r="790">
      <c r="A790" s="96"/>
      <c r="B790" s="96"/>
      <c r="C790" s="96"/>
      <c r="D790" s="96"/>
      <c r="E790" s="96"/>
      <c r="F790" s="96"/>
      <c r="G790" s="97"/>
      <c r="H790" s="96"/>
      <c r="I790" s="96"/>
      <c r="J790" s="96" t="b">
        <v>0</v>
      </c>
      <c r="K790" s="105"/>
      <c r="L790" s="96"/>
      <c r="M790" s="97"/>
      <c r="N790" s="96"/>
      <c r="O790" s="96"/>
      <c r="P790" s="97"/>
      <c r="Q790" s="96"/>
    </row>
    <row r="791">
      <c r="A791" s="96"/>
      <c r="B791" s="96"/>
      <c r="C791" s="96"/>
      <c r="D791" s="96"/>
      <c r="E791" s="96"/>
      <c r="F791" s="96"/>
      <c r="G791" s="97"/>
      <c r="H791" s="96"/>
      <c r="I791" s="96"/>
      <c r="J791" s="96" t="b">
        <v>0</v>
      </c>
      <c r="K791" s="105"/>
      <c r="L791" s="96"/>
      <c r="M791" s="97"/>
      <c r="N791" s="96"/>
      <c r="O791" s="96"/>
      <c r="P791" s="97"/>
      <c r="Q791" s="96"/>
    </row>
    <row r="792">
      <c r="A792" s="96"/>
      <c r="B792" s="96"/>
      <c r="C792" s="96"/>
      <c r="D792" s="96"/>
      <c r="E792" s="96"/>
      <c r="F792" s="96"/>
      <c r="G792" s="97"/>
      <c r="H792" s="96"/>
      <c r="I792" s="96"/>
      <c r="J792" s="96" t="b">
        <v>0</v>
      </c>
      <c r="K792" s="105"/>
      <c r="L792" s="96"/>
      <c r="M792" s="97"/>
      <c r="N792" s="96"/>
      <c r="O792" s="96"/>
      <c r="P792" s="97"/>
      <c r="Q792" s="96"/>
    </row>
    <row r="793">
      <c r="A793" s="96"/>
      <c r="B793" s="96"/>
      <c r="C793" s="96"/>
      <c r="D793" s="96"/>
      <c r="E793" s="96"/>
      <c r="F793" s="96"/>
      <c r="G793" s="97"/>
      <c r="H793" s="96"/>
      <c r="I793" s="96"/>
      <c r="J793" s="96" t="b">
        <v>0</v>
      </c>
      <c r="K793" s="105"/>
      <c r="L793" s="96"/>
      <c r="M793" s="97"/>
      <c r="N793" s="96"/>
      <c r="O793" s="96"/>
      <c r="P793" s="97"/>
      <c r="Q793" s="96"/>
    </row>
    <row r="794">
      <c r="A794" s="96"/>
      <c r="B794" s="96"/>
      <c r="C794" s="96"/>
      <c r="D794" s="96"/>
      <c r="E794" s="96"/>
      <c r="F794" s="96"/>
      <c r="G794" s="97"/>
      <c r="H794" s="96"/>
      <c r="I794" s="96"/>
      <c r="J794" s="96" t="b">
        <v>0</v>
      </c>
      <c r="K794" s="105"/>
      <c r="L794" s="96"/>
      <c r="M794" s="97"/>
      <c r="N794" s="96"/>
      <c r="O794" s="96"/>
      <c r="P794" s="97"/>
      <c r="Q794" s="96"/>
    </row>
    <row r="795">
      <c r="A795" s="96"/>
      <c r="B795" s="96"/>
      <c r="C795" s="96"/>
      <c r="D795" s="96"/>
      <c r="E795" s="96"/>
      <c r="F795" s="96"/>
      <c r="G795" s="97"/>
      <c r="H795" s="96"/>
      <c r="I795" s="96"/>
      <c r="J795" s="96" t="b">
        <v>0</v>
      </c>
      <c r="K795" s="105"/>
      <c r="L795" s="96"/>
      <c r="M795" s="97"/>
      <c r="N795" s="96"/>
      <c r="O795" s="96"/>
      <c r="P795" s="97"/>
      <c r="Q795" s="96"/>
    </row>
    <row r="796">
      <c r="A796" s="96"/>
      <c r="B796" s="96"/>
      <c r="C796" s="96"/>
      <c r="D796" s="96"/>
      <c r="E796" s="96"/>
      <c r="F796" s="96"/>
      <c r="G796" s="97"/>
      <c r="H796" s="96"/>
      <c r="I796" s="96"/>
      <c r="J796" s="96" t="b">
        <v>0</v>
      </c>
      <c r="K796" s="105"/>
      <c r="L796" s="96"/>
      <c r="M796" s="97"/>
      <c r="N796" s="96"/>
      <c r="O796" s="96"/>
      <c r="P796" s="97"/>
      <c r="Q796" s="96"/>
    </row>
    <row r="797">
      <c r="A797" s="96"/>
      <c r="B797" s="96"/>
      <c r="C797" s="96"/>
      <c r="D797" s="96"/>
      <c r="E797" s="96"/>
      <c r="F797" s="96"/>
      <c r="G797" s="97"/>
      <c r="H797" s="96"/>
      <c r="I797" s="96"/>
      <c r="J797" s="96" t="b">
        <v>0</v>
      </c>
      <c r="K797" s="105"/>
      <c r="L797" s="96"/>
      <c r="M797" s="97"/>
      <c r="N797" s="96"/>
      <c r="O797" s="96"/>
      <c r="P797" s="97"/>
      <c r="Q797" s="96"/>
    </row>
    <row r="798">
      <c r="A798" s="96"/>
      <c r="B798" s="96"/>
      <c r="C798" s="96"/>
      <c r="D798" s="96"/>
      <c r="E798" s="96"/>
      <c r="F798" s="96"/>
      <c r="G798" s="97"/>
      <c r="H798" s="96"/>
      <c r="I798" s="96"/>
      <c r="J798" s="96" t="b">
        <v>0</v>
      </c>
      <c r="K798" s="105"/>
      <c r="L798" s="96"/>
      <c r="M798" s="97"/>
      <c r="N798" s="96"/>
      <c r="O798" s="96"/>
      <c r="P798" s="97"/>
      <c r="Q798" s="96"/>
    </row>
    <row r="799">
      <c r="A799" s="96"/>
      <c r="B799" s="96"/>
      <c r="C799" s="96"/>
      <c r="D799" s="96"/>
      <c r="E799" s="96"/>
      <c r="F799" s="96"/>
      <c r="G799" s="97"/>
      <c r="H799" s="96"/>
      <c r="I799" s="96"/>
      <c r="J799" s="96" t="b">
        <v>0</v>
      </c>
      <c r="K799" s="105"/>
      <c r="L799" s="96"/>
      <c r="M799" s="97"/>
      <c r="N799" s="96"/>
      <c r="O799" s="96"/>
      <c r="P799" s="97"/>
      <c r="Q799" s="96"/>
    </row>
    <row r="800">
      <c r="A800" s="96"/>
      <c r="B800" s="96"/>
      <c r="C800" s="96"/>
      <c r="D800" s="96"/>
      <c r="E800" s="96"/>
      <c r="F800" s="96"/>
      <c r="G800" s="97"/>
      <c r="H800" s="96"/>
      <c r="I800" s="96"/>
      <c r="J800" s="96" t="b">
        <v>0</v>
      </c>
      <c r="K800" s="105"/>
      <c r="L800" s="96"/>
      <c r="M800" s="97"/>
      <c r="N800" s="96"/>
      <c r="O800" s="96"/>
      <c r="P800" s="97"/>
      <c r="Q800" s="96"/>
    </row>
    <row r="801">
      <c r="A801" s="96"/>
      <c r="B801" s="96"/>
      <c r="C801" s="96"/>
      <c r="D801" s="96"/>
      <c r="E801" s="96"/>
      <c r="F801" s="96"/>
      <c r="G801" s="97"/>
      <c r="H801" s="96"/>
      <c r="I801" s="96"/>
      <c r="J801" s="96" t="b">
        <v>0</v>
      </c>
      <c r="K801" s="105"/>
      <c r="L801" s="96"/>
      <c r="M801" s="97"/>
      <c r="N801" s="96"/>
      <c r="O801" s="96"/>
      <c r="P801" s="97"/>
      <c r="Q801" s="96"/>
    </row>
    <row r="802">
      <c r="A802" s="96"/>
      <c r="B802" s="96"/>
      <c r="C802" s="96"/>
      <c r="D802" s="96"/>
      <c r="E802" s="96"/>
      <c r="F802" s="96"/>
      <c r="G802" s="97"/>
      <c r="H802" s="96"/>
      <c r="I802" s="96"/>
      <c r="J802" s="96" t="b">
        <v>0</v>
      </c>
      <c r="K802" s="105"/>
      <c r="L802" s="96"/>
      <c r="M802" s="97"/>
      <c r="N802" s="96"/>
      <c r="O802" s="96"/>
      <c r="P802" s="97"/>
      <c r="Q802" s="96"/>
    </row>
    <row r="803">
      <c r="A803" s="96"/>
      <c r="B803" s="96"/>
      <c r="C803" s="96"/>
      <c r="D803" s="96"/>
      <c r="E803" s="96"/>
      <c r="F803" s="96"/>
      <c r="G803" s="97"/>
      <c r="H803" s="96"/>
      <c r="I803" s="96"/>
      <c r="J803" s="96" t="b">
        <v>0</v>
      </c>
      <c r="K803" s="105"/>
      <c r="L803" s="96"/>
      <c r="M803" s="97"/>
      <c r="N803" s="96"/>
      <c r="O803" s="96"/>
      <c r="P803" s="97"/>
      <c r="Q803" s="96"/>
    </row>
    <row r="804">
      <c r="A804" s="96"/>
      <c r="B804" s="96"/>
      <c r="C804" s="96"/>
      <c r="D804" s="96"/>
      <c r="E804" s="96"/>
      <c r="F804" s="96"/>
      <c r="G804" s="97"/>
      <c r="H804" s="96"/>
      <c r="I804" s="96"/>
      <c r="J804" s="96" t="b">
        <v>0</v>
      </c>
      <c r="K804" s="105"/>
      <c r="L804" s="96"/>
      <c r="M804" s="97"/>
      <c r="N804" s="96"/>
      <c r="O804" s="96"/>
      <c r="P804" s="97"/>
      <c r="Q804" s="96"/>
    </row>
    <row r="805">
      <c r="A805" s="96"/>
      <c r="B805" s="96"/>
      <c r="C805" s="96"/>
      <c r="D805" s="96"/>
      <c r="E805" s="96"/>
      <c r="F805" s="96"/>
      <c r="G805" s="97"/>
      <c r="H805" s="96"/>
      <c r="I805" s="96"/>
      <c r="J805" s="96" t="b">
        <v>0</v>
      </c>
      <c r="K805" s="105"/>
      <c r="L805" s="96"/>
      <c r="M805" s="97"/>
      <c r="N805" s="96"/>
      <c r="O805" s="96"/>
      <c r="P805" s="97"/>
      <c r="Q805" s="96"/>
    </row>
    <row r="806">
      <c r="A806" s="96"/>
      <c r="B806" s="96"/>
      <c r="C806" s="96"/>
      <c r="D806" s="96"/>
      <c r="E806" s="96"/>
      <c r="F806" s="96"/>
      <c r="G806" s="97"/>
      <c r="H806" s="96"/>
      <c r="I806" s="96"/>
      <c r="J806" s="96" t="b">
        <v>0</v>
      </c>
      <c r="K806" s="105"/>
      <c r="L806" s="96"/>
      <c r="M806" s="97"/>
      <c r="N806" s="96"/>
      <c r="O806" s="96"/>
      <c r="P806" s="97"/>
      <c r="Q806" s="96"/>
    </row>
    <row r="807">
      <c r="A807" s="96"/>
      <c r="B807" s="96"/>
      <c r="C807" s="96"/>
      <c r="D807" s="96"/>
      <c r="E807" s="96"/>
      <c r="F807" s="96"/>
      <c r="G807" s="97"/>
      <c r="H807" s="96"/>
      <c r="I807" s="96"/>
      <c r="J807" s="96" t="b">
        <v>0</v>
      </c>
      <c r="K807" s="105"/>
      <c r="L807" s="96"/>
      <c r="M807" s="97"/>
      <c r="N807" s="96"/>
      <c r="O807" s="96"/>
      <c r="P807" s="97"/>
      <c r="Q807" s="96"/>
    </row>
    <row r="808">
      <c r="A808" s="96"/>
      <c r="B808" s="96"/>
      <c r="C808" s="96"/>
      <c r="D808" s="96"/>
      <c r="E808" s="96"/>
      <c r="F808" s="96"/>
      <c r="G808" s="97"/>
      <c r="H808" s="96"/>
      <c r="I808" s="96"/>
      <c r="J808" s="96" t="b">
        <v>0</v>
      </c>
      <c r="K808" s="105"/>
      <c r="L808" s="96"/>
      <c r="M808" s="97"/>
      <c r="N808" s="96"/>
      <c r="O808" s="96"/>
      <c r="P808" s="97"/>
      <c r="Q808" s="96"/>
    </row>
    <row r="809">
      <c r="A809" s="96"/>
      <c r="B809" s="96"/>
      <c r="C809" s="96"/>
      <c r="D809" s="96"/>
      <c r="E809" s="96"/>
      <c r="F809" s="96"/>
      <c r="G809" s="97"/>
      <c r="H809" s="96"/>
      <c r="I809" s="96"/>
      <c r="J809" s="96" t="b">
        <v>0</v>
      </c>
      <c r="K809" s="105"/>
      <c r="L809" s="96"/>
      <c r="M809" s="97"/>
      <c r="N809" s="96"/>
      <c r="O809" s="96"/>
      <c r="P809" s="97"/>
      <c r="Q809" s="96"/>
    </row>
    <row r="810">
      <c r="A810" s="96"/>
      <c r="B810" s="96"/>
      <c r="C810" s="96"/>
      <c r="D810" s="96"/>
      <c r="E810" s="96"/>
      <c r="F810" s="96"/>
      <c r="G810" s="97"/>
      <c r="H810" s="96"/>
      <c r="I810" s="96"/>
      <c r="J810" s="96" t="b">
        <v>0</v>
      </c>
      <c r="K810" s="105"/>
      <c r="L810" s="96"/>
      <c r="M810" s="97"/>
      <c r="N810" s="96"/>
      <c r="O810" s="96"/>
      <c r="P810" s="97"/>
      <c r="Q810" s="96"/>
    </row>
    <row r="811">
      <c r="A811" s="96"/>
      <c r="B811" s="96"/>
      <c r="C811" s="96"/>
      <c r="D811" s="96"/>
      <c r="E811" s="96"/>
      <c r="F811" s="96"/>
      <c r="G811" s="97"/>
      <c r="H811" s="96"/>
      <c r="I811" s="96"/>
      <c r="J811" s="96" t="b">
        <v>0</v>
      </c>
      <c r="K811" s="105"/>
      <c r="L811" s="96"/>
      <c r="M811" s="97"/>
      <c r="N811" s="96"/>
      <c r="O811" s="96"/>
      <c r="P811" s="97"/>
      <c r="Q811" s="96"/>
    </row>
    <row r="812">
      <c r="A812" s="96"/>
      <c r="B812" s="96"/>
      <c r="C812" s="96"/>
      <c r="D812" s="96"/>
      <c r="E812" s="96"/>
      <c r="F812" s="96"/>
      <c r="G812" s="97"/>
      <c r="H812" s="96"/>
      <c r="I812" s="96"/>
      <c r="J812" s="96" t="b">
        <v>0</v>
      </c>
      <c r="K812" s="105"/>
      <c r="L812" s="96"/>
      <c r="M812" s="97"/>
      <c r="N812" s="96"/>
      <c r="O812" s="96"/>
      <c r="P812" s="97"/>
      <c r="Q812" s="96"/>
    </row>
    <row r="813">
      <c r="A813" s="96"/>
      <c r="B813" s="96"/>
      <c r="C813" s="96"/>
      <c r="D813" s="96"/>
      <c r="E813" s="96"/>
      <c r="F813" s="96"/>
      <c r="G813" s="97"/>
      <c r="H813" s="96"/>
      <c r="I813" s="96"/>
      <c r="J813" s="96" t="b">
        <v>0</v>
      </c>
      <c r="K813" s="105"/>
      <c r="L813" s="96"/>
      <c r="M813" s="97"/>
      <c r="N813" s="96"/>
      <c r="O813" s="96"/>
      <c r="P813" s="97"/>
      <c r="Q813" s="96"/>
    </row>
    <row r="814">
      <c r="A814" s="96"/>
      <c r="B814" s="96"/>
      <c r="C814" s="96"/>
      <c r="D814" s="96"/>
      <c r="E814" s="96"/>
      <c r="F814" s="96"/>
      <c r="G814" s="97"/>
      <c r="H814" s="96"/>
      <c r="I814" s="96"/>
      <c r="J814" s="96" t="b">
        <v>0</v>
      </c>
      <c r="K814" s="105"/>
      <c r="L814" s="96"/>
      <c r="M814" s="97"/>
      <c r="N814" s="96"/>
      <c r="O814" s="96"/>
      <c r="P814" s="97"/>
      <c r="Q814" s="96"/>
    </row>
    <row r="815">
      <c r="A815" s="96"/>
      <c r="B815" s="96"/>
      <c r="C815" s="96"/>
      <c r="D815" s="96"/>
      <c r="E815" s="96"/>
      <c r="F815" s="96"/>
      <c r="G815" s="97"/>
      <c r="H815" s="96"/>
      <c r="I815" s="96"/>
      <c r="J815" s="96" t="b">
        <v>0</v>
      </c>
      <c r="K815" s="105"/>
      <c r="L815" s="96"/>
      <c r="M815" s="97"/>
      <c r="N815" s="96"/>
      <c r="O815" s="96"/>
      <c r="P815" s="97"/>
      <c r="Q815" s="96"/>
    </row>
    <row r="816">
      <c r="A816" s="96"/>
      <c r="B816" s="96"/>
      <c r="C816" s="96"/>
      <c r="D816" s="96"/>
      <c r="E816" s="96"/>
      <c r="F816" s="96"/>
      <c r="G816" s="97"/>
      <c r="H816" s="96"/>
      <c r="I816" s="96"/>
      <c r="J816" s="96" t="b">
        <v>0</v>
      </c>
      <c r="K816" s="105"/>
      <c r="L816" s="96"/>
      <c r="M816" s="97"/>
      <c r="N816" s="96"/>
      <c r="O816" s="96"/>
      <c r="P816" s="97"/>
      <c r="Q816" s="96"/>
    </row>
    <row r="817">
      <c r="A817" s="96"/>
      <c r="B817" s="96"/>
      <c r="C817" s="96"/>
      <c r="D817" s="96"/>
      <c r="E817" s="96"/>
      <c r="F817" s="96"/>
      <c r="G817" s="97"/>
      <c r="H817" s="96"/>
      <c r="I817" s="96"/>
      <c r="J817" s="96" t="b">
        <v>0</v>
      </c>
      <c r="K817" s="105"/>
      <c r="L817" s="96"/>
      <c r="M817" s="97"/>
      <c r="N817" s="96"/>
      <c r="O817" s="96"/>
      <c r="P817" s="97"/>
      <c r="Q817" s="96"/>
    </row>
    <row r="818">
      <c r="A818" s="96"/>
      <c r="B818" s="96"/>
      <c r="C818" s="96"/>
      <c r="D818" s="96"/>
      <c r="E818" s="96"/>
      <c r="F818" s="96"/>
      <c r="G818" s="97"/>
      <c r="H818" s="96"/>
      <c r="I818" s="96"/>
      <c r="J818" s="96" t="b">
        <v>0</v>
      </c>
      <c r="K818" s="105"/>
      <c r="L818" s="96"/>
      <c r="M818" s="97"/>
      <c r="N818" s="96"/>
      <c r="O818" s="96"/>
      <c r="P818" s="97"/>
      <c r="Q818" s="96"/>
    </row>
    <row r="819">
      <c r="A819" s="96"/>
      <c r="B819" s="96"/>
      <c r="C819" s="96"/>
      <c r="D819" s="96"/>
      <c r="E819" s="96"/>
      <c r="F819" s="96"/>
      <c r="G819" s="97"/>
      <c r="H819" s="96"/>
      <c r="I819" s="96"/>
      <c r="J819" s="96" t="b">
        <v>0</v>
      </c>
      <c r="K819" s="105"/>
      <c r="L819" s="96"/>
      <c r="M819" s="97"/>
      <c r="N819" s="96"/>
      <c r="O819" s="96"/>
      <c r="P819" s="97"/>
      <c r="Q819" s="96"/>
    </row>
    <row r="820">
      <c r="A820" s="96"/>
      <c r="B820" s="96"/>
      <c r="C820" s="96"/>
      <c r="D820" s="96"/>
      <c r="E820" s="96"/>
      <c r="F820" s="96"/>
      <c r="G820" s="97"/>
      <c r="H820" s="96"/>
      <c r="I820" s="96"/>
      <c r="J820" s="96" t="b">
        <v>0</v>
      </c>
      <c r="K820" s="105"/>
      <c r="L820" s="96"/>
      <c r="M820" s="97"/>
      <c r="N820" s="96"/>
      <c r="O820" s="96"/>
      <c r="P820" s="97"/>
      <c r="Q820" s="96"/>
    </row>
    <row r="821">
      <c r="A821" s="96"/>
      <c r="B821" s="96"/>
      <c r="C821" s="96"/>
      <c r="D821" s="96"/>
      <c r="E821" s="96"/>
      <c r="F821" s="96"/>
      <c r="G821" s="97"/>
      <c r="H821" s="96"/>
      <c r="I821" s="96"/>
      <c r="J821" s="96" t="b">
        <v>0</v>
      </c>
      <c r="K821" s="105"/>
      <c r="L821" s="96"/>
      <c r="M821" s="97"/>
      <c r="N821" s="96"/>
      <c r="O821" s="96"/>
      <c r="P821" s="97"/>
      <c r="Q821" s="96"/>
    </row>
    <row r="822">
      <c r="A822" s="96"/>
      <c r="B822" s="96"/>
      <c r="C822" s="96"/>
      <c r="D822" s="96"/>
      <c r="E822" s="96"/>
      <c r="F822" s="96"/>
      <c r="G822" s="97"/>
      <c r="H822" s="96"/>
      <c r="I822" s="96"/>
      <c r="J822" s="96" t="b">
        <v>0</v>
      </c>
      <c r="K822" s="105"/>
      <c r="L822" s="96"/>
      <c r="M822" s="97"/>
      <c r="N822" s="96"/>
      <c r="O822" s="96"/>
      <c r="P822" s="97"/>
      <c r="Q822" s="96"/>
    </row>
    <row r="823">
      <c r="A823" s="96"/>
      <c r="B823" s="96"/>
      <c r="C823" s="96"/>
      <c r="D823" s="96"/>
      <c r="E823" s="96"/>
      <c r="F823" s="96"/>
      <c r="G823" s="97"/>
      <c r="H823" s="96"/>
      <c r="I823" s="96"/>
      <c r="J823" s="96" t="b">
        <v>0</v>
      </c>
      <c r="K823" s="105"/>
      <c r="L823" s="96"/>
      <c r="M823" s="97"/>
      <c r="N823" s="96"/>
      <c r="O823" s="96"/>
      <c r="P823" s="97"/>
      <c r="Q823" s="96"/>
    </row>
    <row r="824">
      <c r="A824" s="96"/>
      <c r="B824" s="96"/>
      <c r="C824" s="96"/>
      <c r="D824" s="96"/>
      <c r="E824" s="96"/>
      <c r="F824" s="96"/>
      <c r="G824" s="97"/>
      <c r="H824" s="96"/>
      <c r="I824" s="96"/>
      <c r="J824" s="96" t="b">
        <v>0</v>
      </c>
      <c r="K824" s="105"/>
      <c r="L824" s="96"/>
      <c r="M824" s="97"/>
      <c r="N824" s="96"/>
      <c r="O824" s="96"/>
      <c r="P824" s="97"/>
      <c r="Q824" s="96"/>
    </row>
    <row r="825">
      <c r="A825" s="96"/>
      <c r="B825" s="96"/>
      <c r="C825" s="96"/>
      <c r="D825" s="96"/>
      <c r="E825" s="96"/>
      <c r="F825" s="96"/>
      <c r="G825" s="97"/>
      <c r="H825" s="96"/>
      <c r="I825" s="96"/>
      <c r="J825" s="96" t="b">
        <v>0</v>
      </c>
      <c r="K825" s="105"/>
      <c r="L825" s="96"/>
      <c r="M825" s="97"/>
      <c r="N825" s="96"/>
      <c r="O825" s="96"/>
      <c r="P825" s="97"/>
      <c r="Q825" s="96"/>
    </row>
    <row r="826">
      <c r="A826" s="96"/>
      <c r="B826" s="96"/>
      <c r="C826" s="96"/>
      <c r="D826" s="96"/>
      <c r="E826" s="96"/>
      <c r="F826" s="96"/>
      <c r="G826" s="97"/>
      <c r="H826" s="96"/>
      <c r="I826" s="96"/>
      <c r="J826" s="96" t="b">
        <v>0</v>
      </c>
      <c r="K826" s="105"/>
      <c r="L826" s="96"/>
      <c r="M826" s="97"/>
      <c r="N826" s="96"/>
      <c r="O826" s="96"/>
      <c r="P826" s="97"/>
      <c r="Q826" s="96"/>
    </row>
    <row r="827">
      <c r="A827" s="96"/>
      <c r="B827" s="96"/>
      <c r="C827" s="96"/>
      <c r="D827" s="96"/>
      <c r="E827" s="96"/>
      <c r="F827" s="96"/>
      <c r="G827" s="97"/>
      <c r="H827" s="96"/>
      <c r="I827" s="96"/>
      <c r="J827" s="96" t="b">
        <v>0</v>
      </c>
      <c r="K827" s="105"/>
      <c r="L827" s="96"/>
      <c r="M827" s="97"/>
      <c r="N827" s="96"/>
      <c r="O827" s="96"/>
      <c r="P827" s="97"/>
      <c r="Q827" s="96"/>
    </row>
    <row r="828">
      <c r="A828" s="96"/>
      <c r="B828" s="96"/>
      <c r="C828" s="96"/>
      <c r="D828" s="96"/>
      <c r="E828" s="96"/>
      <c r="F828" s="96"/>
      <c r="G828" s="97"/>
      <c r="H828" s="96"/>
      <c r="I828" s="96"/>
      <c r="J828" s="96" t="b">
        <v>0</v>
      </c>
      <c r="K828" s="105"/>
      <c r="L828" s="96"/>
      <c r="M828" s="97"/>
      <c r="N828" s="96"/>
      <c r="O828" s="96"/>
      <c r="P828" s="97"/>
      <c r="Q828" s="96"/>
    </row>
    <row r="829">
      <c r="A829" s="96"/>
      <c r="B829" s="96"/>
      <c r="C829" s="96"/>
      <c r="D829" s="96"/>
      <c r="E829" s="96"/>
      <c r="F829" s="96"/>
      <c r="G829" s="97"/>
      <c r="H829" s="96"/>
      <c r="I829" s="96"/>
      <c r="J829" s="96" t="b">
        <v>0</v>
      </c>
      <c r="K829" s="105"/>
      <c r="L829" s="96"/>
      <c r="M829" s="97"/>
      <c r="N829" s="96"/>
      <c r="O829" s="96"/>
      <c r="P829" s="97"/>
      <c r="Q829" s="96"/>
    </row>
    <row r="830">
      <c r="A830" s="96"/>
      <c r="B830" s="96"/>
      <c r="C830" s="96"/>
      <c r="D830" s="96"/>
      <c r="E830" s="96"/>
      <c r="F830" s="96"/>
      <c r="G830" s="97"/>
      <c r="H830" s="96"/>
      <c r="I830" s="96"/>
      <c r="J830" s="96" t="b">
        <v>0</v>
      </c>
      <c r="K830" s="105"/>
      <c r="L830" s="96"/>
      <c r="M830" s="97"/>
      <c r="N830" s="96"/>
      <c r="O830" s="96"/>
      <c r="P830" s="97"/>
      <c r="Q830" s="96"/>
    </row>
    <row r="831">
      <c r="A831" s="96"/>
      <c r="B831" s="96"/>
      <c r="C831" s="96"/>
      <c r="D831" s="96"/>
      <c r="E831" s="96"/>
      <c r="F831" s="96"/>
      <c r="G831" s="97"/>
      <c r="H831" s="96"/>
      <c r="I831" s="96"/>
      <c r="J831" s="96" t="b">
        <v>0</v>
      </c>
      <c r="K831" s="105"/>
      <c r="L831" s="96"/>
      <c r="M831" s="97"/>
      <c r="N831" s="96"/>
      <c r="O831" s="96"/>
      <c r="P831" s="97"/>
      <c r="Q831" s="96"/>
    </row>
    <row r="832">
      <c r="A832" s="96"/>
      <c r="B832" s="96"/>
      <c r="C832" s="96"/>
      <c r="D832" s="96"/>
      <c r="E832" s="96"/>
      <c r="F832" s="96"/>
      <c r="G832" s="97"/>
      <c r="H832" s="96"/>
      <c r="I832" s="96"/>
      <c r="J832" s="96" t="b">
        <v>0</v>
      </c>
      <c r="K832" s="105"/>
      <c r="L832" s="96"/>
      <c r="M832" s="97"/>
      <c r="N832" s="96"/>
      <c r="O832" s="96"/>
      <c r="P832" s="97"/>
      <c r="Q832" s="96"/>
    </row>
    <row r="833">
      <c r="A833" s="96"/>
      <c r="B833" s="96"/>
      <c r="C833" s="96"/>
      <c r="D833" s="96"/>
      <c r="E833" s="96"/>
      <c r="F833" s="96"/>
      <c r="G833" s="97"/>
      <c r="H833" s="96"/>
      <c r="I833" s="96"/>
      <c r="J833" s="96" t="b">
        <v>0</v>
      </c>
      <c r="K833" s="105"/>
      <c r="L833" s="96"/>
      <c r="M833" s="97"/>
      <c r="N833" s="96"/>
      <c r="O833" s="96"/>
      <c r="P833" s="97"/>
      <c r="Q833" s="96"/>
    </row>
    <row r="834">
      <c r="A834" s="96"/>
      <c r="B834" s="96"/>
      <c r="C834" s="96"/>
      <c r="D834" s="96"/>
      <c r="E834" s="96"/>
      <c r="F834" s="96"/>
      <c r="G834" s="97"/>
      <c r="H834" s="96"/>
      <c r="I834" s="96"/>
      <c r="J834" s="96" t="b">
        <v>0</v>
      </c>
      <c r="K834" s="105"/>
      <c r="L834" s="96"/>
      <c r="M834" s="97"/>
      <c r="N834" s="96"/>
      <c r="O834" s="96"/>
      <c r="P834" s="97"/>
      <c r="Q834" s="96"/>
    </row>
    <row r="835">
      <c r="A835" s="96"/>
      <c r="B835" s="96"/>
      <c r="C835" s="96"/>
      <c r="D835" s="96"/>
      <c r="E835" s="96"/>
      <c r="F835" s="96"/>
      <c r="G835" s="97"/>
      <c r="H835" s="96"/>
      <c r="I835" s="96"/>
      <c r="J835" s="96" t="b">
        <v>0</v>
      </c>
      <c r="K835" s="105"/>
      <c r="L835" s="96"/>
      <c r="M835" s="97"/>
      <c r="N835" s="96"/>
      <c r="O835" s="96"/>
      <c r="P835" s="97"/>
      <c r="Q835" s="96"/>
    </row>
    <row r="836">
      <c r="A836" s="96"/>
      <c r="B836" s="96"/>
      <c r="C836" s="96"/>
      <c r="D836" s="96"/>
      <c r="E836" s="96"/>
      <c r="F836" s="96"/>
      <c r="G836" s="97"/>
      <c r="H836" s="96"/>
      <c r="I836" s="96"/>
      <c r="J836" s="96" t="b">
        <v>0</v>
      </c>
      <c r="K836" s="105"/>
      <c r="L836" s="96"/>
      <c r="M836" s="97"/>
      <c r="N836" s="96"/>
      <c r="O836" s="96"/>
      <c r="P836" s="97"/>
      <c r="Q836" s="96"/>
    </row>
    <row r="837">
      <c r="A837" s="96"/>
      <c r="B837" s="96"/>
      <c r="C837" s="96"/>
      <c r="D837" s="96"/>
      <c r="E837" s="96"/>
      <c r="F837" s="96"/>
      <c r="G837" s="97"/>
      <c r="H837" s="96"/>
      <c r="I837" s="96"/>
      <c r="J837" s="96" t="b">
        <v>0</v>
      </c>
      <c r="K837" s="105"/>
      <c r="L837" s="96"/>
      <c r="M837" s="97"/>
      <c r="N837" s="96"/>
      <c r="O837" s="96"/>
      <c r="P837" s="97"/>
      <c r="Q837" s="96"/>
    </row>
    <row r="838">
      <c r="A838" s="96"/>
      <c r="B838" s="96"/>
      <c r="C838" s="96"/>
      <c r="D838" s="96"/>
      <c r="E838" s="96"/>
      <c r="F838" s="96"/>
      <c r="G838" s="97"/>
      <c r="H838" s="96"/>
      <c r="I838" s="96"/>
      <c r="J838" s="96" t="b">
        <v>0</v>
      </c>
      <c r="K838" s="105"/>
      <c r="L838" s="96"/>
      <c r="M838" s="97"/>
      <c r="N838" s="96"/>
      <c r="O838" s="96"/>
      <c r="P838" s="97"/>
      <c r="Q838" s="96"/>
    </row>
    <row r="839">
      <c r="A839" s="96"/>
      <c r="B839" s="96"/>
      <c r="C839" s="96"/>
      <c r="D839" s="96"/>
      <c r="E839" s="96"/>
      <c r="F839" s="96"/>
      <c r="G839" s="97"/>
      <c r="H839" s="96"/>
      <c r="I839" s="96"/>
      <c r="J839" s="96" t="b">
        <v>0</v>
      </c>
      <c r="K839" s="105"/>
      <c r="L839" s="96"/>
      <c r="M839" s="97"/>
      <c r="N839" s="96"/>
      <c r="O839" s="96"/>
      <c r="P839" s="97"/>
      <c r="Q839" s="96"/>
    </row>
    <row r="840">
      <c r="A840" s="96"/>
      <c r="B840" s="96"/>
      <c r="C840" s="96"/>
      <c r="D840" s="96"/>
      <c r="E840" s="96"/>
      <c r="F840" s="96"/>
      <c r="G840" s="97"/>
      <c r="H840" s="96"/>
      <c r="I840" s="96"/>
      <c r="J840" s="96" t="b">
        <v>0</v>
      </c>
      <c r="K840" s="105"/>
      <c r="L840" s="96"/>
      <c r="M840" s="97"/>
      <c r="N840" s="96"/>
      <c r="O840" s="96"/>
      <c r="P840" s="97"/>
      <c r="Q840" s="96"/>
    </row>
    <row r="841">
      <c r="A841" s="96"/>
      <c r="B841" s="96"/>
      <c r="C841" s="96"/>
      <c r="D841" s="96"/>
      <c r="E841" s="96"/>
      <c r="F841" s="96"/>
      <c r="G841" s="97"/>
      <c r="H841" s="96"/>
      <c r="I841" s="96"/>
      <c r="J841" s="96" t="b">
        <v>0</v>
      </c>
      <c r="K841" s="105"/>
      <c r="L841" s="96"/>
      <c r="M841" s="97"/>
      <c r="N841" s="96"/>
      <c r="O841" s="96"/>
      <c r="P841" s="97"/>
      <c r="Q841" s="96"/>
    </row>
    <row r="842">
      <c r="A842" s="96"/>
      <c r="B842" s="96"/>
      <c r="C842" s="96"/>
      <c r="D842" s="96"/>
      <c r="E842" s="96"/>
      <c r="F842" s="96"/>
      <c r="G842" s="97"/>
      <c r="H842" s="96"/>
      <c r="I842" s="96"/>
      <c r="J842" s="96" t="b">
        <v>0</v>
      </c>
      <c r="K842" s="105"/>
      <c r="L842" s="96"/>
      <c r="M842" s="97"/>
      <c r="N842" s="96"/>
      <c r="O842" s="96"/>
      <c r="P842" s="97"/>
      <c r="Q842" s="96"/>
    </row>
    <row r="843">
      <c r="A843" s="96"/>
      <c r="B843" s="96"/>
      <c r="C843" s="96"/>
      <c r="D843" s="96"/>
      <c r="E843" s="96"/>
      <c r="F843" s="96"/>
      <c r="G843" s="97"/>
      <c r="H843" s="96"/>
      <c r="I843" s="96"/>
      <c r="J843" s="96" t="b">
        <v>0</v>
      </c>
      <c r="K843" s="105"/>
      <c r="L843" s="96"/>
      <c r="M843" s="97"/>
      <c r="N843" s="96"/>
      <c r="O843" s="96"/>
      <c r="P843" s="97"/>
      <c r="Q843" s="96"/>
    </row>
    <row r="844">
      <c r="A844" s="96"/>
      <c r="B844" s="96"/>
      <c r="C844" s="96"/>
      <c r="D844" s="96"/>
      <c r="E844" s="96"/>
      <c r="F844" s="96"/>
      <c r="G844" s="97"/>
      <c r="H844" s="96"/>
      <c r="I844" s="96"/>
      <c r="J844" s="96" t="b">
        <v>0</v>
      </c>
      <c r="K844" s="105"/>
      <c r="L844" s="96"/>
      <c r="M844" s="97"/>
      <c r="N844" s="96"/>
      <c r="O844" s="96"/>
      <c r="P844" s="97"/>
      <c r="Q844" s="96"/>
    </row>
    <row r="845">
      <c r="A845" s="96"/>
      <c r="B845" s="96"/>
      <c r="C845" s="96"/>
      <c r="D845" s="96"/>
      <c r="E845" s="96"/>
      <c r="F845" s="96"/>
      <c r="G845" s="97"/>
      <c r="H845" s="96"/>
      <c r="I845" s="96"/>
      <c r="J845" s="96" t="b">
        <v>0</v>
      </c>
      <c r="K845" s="105"/>
      <c r="L845" s="96"/>
      <c r="M845" s="97"/>
      <c r="N845" s="96"/>
      <c r="O845" s="96"/>
      <c r="P845" s="97"/>
      <c r="Q845" s="96"/>
    </row>
    <row r="846">
      <c r="A846" s="96"/>
      <c r="B846" s="96"/>
      <c r="C846" s="96"/>
      <c r="D846" s="96"/>
      <c r="E846" s="96"/>
      <c r="F846" s="96"/>
      <c r="G846" s="97"/>
      <c r="H846" s="96"/>
      <c r="I846" s="96"/>
      <c r="J846" s="96" t="b">
        <v>0</v>
      </c>
      <c r="K846" s="105"/>
      <c r="L846" s="96"/>
      <c r="M846" s="97"/>
      <c r="N846" s="96"/>
      <c r="O846" s="96"/>
      <c r="P846" s="97"/>
      <c r="Q846" s="96"/>
    </row>
    <row r="847">
      <c r="A847" s="96"/>
      <c r="B847" s="96"/>
      <c r="C847" s="96"/>
      <c r="D847" s="96"/>
      <c r="E847" s="96"/>
      <c r="F847" s="96"/>
      <c r="G847" s="97"/>
      <c r="H847" s="96"/>
      <c r="I847" s="96"/>
      <c r="J847" s="96" t="b">
        <v>0</v>
      </c>
      <c r="K847" s="105"/>
      <c r="L847" s="96"/>
      <c r="M847" s="97"/>
      <c r="N847" s="96"/>
      <c r="O847" s="96"/>
      <c r="P847" s="97"/>
      <c r="Q847" s="96"/>
    </row>
    <row r="848">
      <c r="A848" s="96"/>
      <c r="B848" s="96"/>
      <c r="C848" s="96"/>
      <c r="D848" s="96"/>
      <c r="E848" s="96"/>
      <c r="F848" s="96"/>
      <c r="G848" s="97"/>
      <c r="H848" s="96"/>
      <c r="I848" s="96"/>
      <c r="J848" s="96" t="b">
        <v>0</v>
      </c>
      <c r="K848" s="105"/>
      <c r="L848" s="96"/>
      <c r="M848" s="97"/>
      <c r="N848" s="96"/>
      <c r="O848" s="96"/>
      <c r="P848" s="97"/>
      <c r="Q848" s="96"/>
    </row>
    <row r="849">
      <c r="A849" s="96"/>
      <c r="B849" s="96"/>
      <c r="C849" s="96"/>
      <c r="D849" s="96"/>
      <c r="E849" s="96"/>
      <c r="F849" s="96"/>
      <c r="G849" s="97"/>
      <c r="H849" s="96"/>
      <c r="I849" s="96"/>
      <c r="J849" s="96" t="b">
        <v>0</v>
      </c>
      <c r="K849" s="105"/>
      <c r="L849" s="96"/>
      <c r="M849" s="97"/>
      <c r="N849" s="96"/>
      <c r="O849" s="96"/>
      <c r="P849" s="97"/>
      <c r="Q849" s="96"/>
    </row>
    <row r="850">
      <c r="A850" s="96"/>
      <c r="B850" s="96"/>
      <c r="C850" s="96"/>
      <c r="D850" s="96"/>
      <c r="E850" s="96"/>
      <c r="F850" s="96"/>
      <c r="G850" s="97"/>
      <c r="H850" s="96"/>
      <c r="I850" s="96"/>
      <c r="J850" s="96" t="b">
        <v>0</v>
      </c>
      <c r="K850" s="105"/>
      <c r="L850" s="96"/>
      <c r="M850" s="97"/>
      <c r="N850" s="96"/>
      <c r="O850" s="96"/>
      <c r="P850" s="97"/>
      <c r="Q850" s="96"/>
    </row>
    <row r="851">
      <c r="A851" s="96"/>
      <c r="B851" s="96"/>
      <c r="C851" s="96"/>
      <c r="D851" s="96"/>
      <c r="E851" s="96"/>
      <c r="F851" s="96"/>
      <c r="G851" s="97"/>
      <c r="H851" s="96"/>
      <c r="I851" s="96"/>
      <c r="J851" s="96" t="b">
        <v>0</v>
      </c>
      <c r="K851" s="105"/>
      <c r="L851" s="96"/>
      <c r="M851" s="97"/>
      <c r="N851" s="96"/>
      <c r="O851" s="96"/>
      <c r="P851" s="97"/>
      <c r="Q851" s="96"/>
    </row>
    <row r="852">
      <c r="A852" s="96"/>
      <c r="B852" s="96"/>
      <c r="C852" s="96"/>
      <c r="D852" s="96"/>
      <c r="E852" s="96"/>
      <c r="F852" s="96"/>
      <c r="G852" s="97"/>
      <c r="H852" s="96"/>
      <c r="I852" s="96"/>
      <c r="J852" s="96" t="b">
        <v>0</v>
      </c>
      <c r="K852" s="105"/>
      <c r="L852" s="96"/>
      <c r="M852" s="97"/>
      <c r="N852" s="96"/>
      <c r="O852" s="96"/>
      <c r="P852" s="97"/>
      <c r="Q852" s="96"/>
    </row>
    <row r="853">
      <c r="A853" s="96"/>
      <c r="B853" s="96"/>
      <c r="C853" s="96"/>
      <c r="D853" s="96"/>
      <c r="E853" s="96"/>
      <c r="F853" s="96"/>
      <c r="G853" s="97"/>
      <c r="H853" s="96"/>
      <c r="I853" s="96"/>
      <c r="J853" s="96" t="b">
        <v>0</v>
      </c>
      <c r="K853" s="105"/>
      <c r="L853" s="96"/>
      <c r="M853" s="97"/>
      <c r="N853" s="96"/>
      <c r="O853" s="96"/>
      <c r="P853" s="97"/>
      <c r="Q853" s="96"/>
    </row>
    <row r="854">
      <c r="A854" s="96"/>
      <c r="B854" s="96"/>
      <c r="C854" s="96"/>
      <c r="D854" s="96"/>
      <c r="E854" s="96"/>
      <c r="F854" s="96"/>
      <c r="G854" s="97"/>
      <c r="H854" s="96"/>
      <c r="I854" s="96"/>
      <c r="J854" s="96" t="b">
        <v>0</v>
      </c>
      <c r="K854" s="105"/>
      <c r="L854" s="96"/>
      <c r="M854" s="97"/>
      <c r="N854" s="96"/>
      <c r="O854" s="96"/>
      <c r="P854" s="97"/>
      <c r="Q854" s="96"/>
    </row>
    <row r="855">
      <c r="A855" s="96"/>
      <c r="B855" s="96"/>
      <c r="C855" s="96"/>
      <c r="D855" s="96"/>
      <c r="E855" s="96"/>
      <c r="F855" s="96"/>
      <c r="G855" s="97"/>
      <c r="H855" s="96"/>
      <c r="I855" s="96"/>
      <c r="J855" s="96" t="b">
        <v>0</v>
      </c>
      <c r="K855" s="105"/>
      <c r="L855" s="96"/>
      <c r="M855" s="97"/>
      <c r="N855" s="96"/>
      <c r="O855" s="96"/>
      <c r="P855" s="97"/>
      <c r="Q855" s="96"/>
    </row>
    <row r="856">
      <c r="A856" s="96"/>
      <c r="B856" s="96"/>
      <c r="C856" s="96"/>
      <c r="D856" s="96"/>
      <c r="E856" s="96"/>
      <c r="F856" s="96"/>
      <c r="G856" s="97"/>
      <c r="H856" s="96"/>
      <c r="I856" s="96"/>
      <c r="J856" s="96" t="b">
        <v>0</v>
      </c>
      <c r="K856" s="105"/>
      <c r="L856" s="96"/>
      <c r="M856" s="97"/>
      <c r="N856" s="96"/>
      <c r="O856" s="96"/>
      <c r="P856" s="97"/>
      <c r="Q856" s="96"/>
    </row>
    <row r="857">
      <c r="A857" s="96"/>
      <c r="B857" s="96"/>
      <c r="C857" s="96"/>
      <c r="D857" s="96"/>
      <c r="E857" s="96"/>
      <c r="F857" s="96"/>
      <c r="G857" s="97"/>
      <c r="H857" s="96"/>
      <c r="I857" s="96"/>
      <c r="J857" s="96" t="b">
        <v>0</v>
      </c>
      <c r="K857" s="105"/>
      <c r="L857" s="96"/>
      <c r="M857" s="97"/>
      <c r="N857" s="96"/>
      <c r="O857" s="96"/>
      <c r="P857" s="97"/>
      <c r="Q857" s="96"/>
    </row>
    <row r="858">
      <c r="A858" s="96"/>
      <c r="B858" s="96"/>
      <c r="C858" s="96"/>
      <c r="D858" s="96"/>
      <c r="E858" s="96"/>
      <c r="F858" s="96"/>
      <c r="G858" s="97"/>
      <c r="H858" s="96"/>
      <c r="I858" s="96"/>
      <c r="J858" s="96" t="b">
        <v>0</v>
      </c>
      <c r="K858" s="105"/>
      <c r="L858" s="96"/>
      <c r="M858" s="97"/>
      <c r="N858" s="96"/>
      <c r="O858" s="96"/>
      <c r="P858" s="97"/>
      <c r="Q858" s="96"/>
    </row>
    <row r="859">
      <c r="A859" s="96"/>
      <c r="B859" s="96"/>
      <c r="C859" s="96"/>
      <c r="D859" s="96"/>
      <c r="E859" s="96"/>
      <c r="F859" s="96"/>
      <c r="G859" s="97"/>
      <c r="H859" s="96"/>
      <c r="I859" s="96"/>
      <c r="J859" s="96" t="b">
        <v>0</v>
      </c>
      <c r="K859" s="105"/>
      <c r="L859" s="96"/>
      <c r="M859" s="97"/>
      <c r="N859" s="96"/>
      <c r="O859" s="96"/>
      <c r="P859" s="97"/>
      <c r="Q859" s="96"/>
    </row>
    <row r="860">
      <c r="A860" s="96"/>
      <c r="B860" s="96"/>
      <c r="C860" s="96"/>
      <c r="D860" s="96"/>
      <c r="E860" s="96"/>
      <c r="F860" s="96"/>
      <c r="G860" s="97"/>
      <c r="H860" s="96"/>
      <c r="I860" s="96"/>
      <c r="J860" s="96" t="b">
        <v>0</v>
      </c>
      <c r="K860" s="105"/>
      <c r="L860" s="96"/>
      <c r="M860" s="97"/>
      <c r="N860" s="96"/>
      <c r="O860" s="96"/>
      <c r="P860" s="97"/>
      <c r="Q860" s="96"/>
    </row>
    <row r="861">
      <c r="A861" s="96"/>
      <c r="B861" s="96"/>
      <c r="C861" s="96"/>
      <c r="D861" s="96"/>
      <c r="E861" s="96"/>
      <c r="F861" s="96"/>
      <c r="G861" s="97"/>
      <c r="H861" s="96"/>
      <c r="I861" s="96"/>
      <c r="J861" s="96" t="b">
        <v>0</v>
      </c>
      <c r="K861" s="105"/>
      <c r="L861" s="96"/>
      <c r="M861" s="97"/>
      <c r="N861" s="96"/>
      <c r="O861" s="96"/>
      <c r="P861" s="97"/>
      <c r="Q861" s="96"/>
    </row>
    <row r="862">
      <c r="A862" s="96"/>
      <c r="B862" s="96"/>
      <c r="C862" s="96"/>
      <c r="D862" s="96"/>
      <c r="E862" s="96"/>
      <c r="F862" s="96"/>
      <c r="G862" s="97"/>
      <c r="H862" s="96"/>
      <c r="I862" s="96"/>
      <c r="J862" s="96" t="b">
        <v>0</v>
      </c>
      <c r="K862" s="105"/>
      <c r="L862" s="96"/>
      <c r="M862" s="97"/>
      <c r="N862" s="96"/>
      <c r="O862" s="96"/>
      <c r="P862" s="97"/>
      <c r="Q862" s="96"/>
    </row>
    <row r="863">
      <c r="A863" s="96"/>
      <c r="B863" s="96"/>
      <c r="C863" s="96"/>
      <c r="D863" s="96"/>
      <c r="E863" s="96"/>
      <c r="F863" s="96"/>
      <c r="G863" s="97"/>
      <c r="H863" s="96"/>
      <c r="I863" s="96"/>
      <c r="J863" s="96" t="b">
        <v>0</v>
      </c>
      <c r="K863" s="105"/>
      <c r="L863" s="96"/>
      <c r="M863" s="97"/>
      <c r="N863" s="96"/>
      <c r="O863" s="96"/>
      <c r="P863" s="97"/>
      <c r="Q863" s="96"/>
    </row>
    <row r="864">
      <c r="A864" s="96"/>
      <c r="B864" s="96"/>
      <c r="C864" s="96"/>
      <c r="D864" s="96"/>
      <c r="E864" s="96"/>
      <c r="F864" s="96"/>
      <c r="G864" s="97"/>
      <c r="H864" s="96"/>
      <c r="I864" s="96"/>
      <c r="J864" s="96" t="b">
        <v>0</v>
      </c>
      <c r="K864" s="105"/>
      <c r="L864" s="96"/>
      <c r="M864" s="97"/>
      <c r="N864" s="96"/>
      <c r="O864" s="96"/>
      <c r="P864" s="97"/>
      <c r="Q864" s="96"/>
    </row>
    <row r="865">
      <c r="A865" s="96"/>
      <c r="B865" s="96"/>
      <c r="C865" s="96"/>
      <c r="D865" s="96"/>
      <c r="E865" s="96"/>
      <c r="F865" s="96"/>
      <c r="G865" s="97"/>
      <c r="H865" s="96"/>
      <c r="I865" s="96"/>
      <c r="J865" s="96" t="b">
        <v>0</v>
      </c>
      <c r="K865" s="105"/>
      <c r="L865" s="96"/>
      <c r="M865" s="97"/>
      <c r="N865" s="96"/>
      <c r="O865" s="96"/>
      <c r="P865" s="97"/>
      <c r="Q865" s="96"/>
    </row>
    <row r="866">
      <c r="A866" s="96"/>
      <c r="B866" s="96"/>
      <c r="C866" s="96"/>
      <c r="D866" s="96"/>
      <c r="E866" s="96"/>
      <c r="F866" s="96"/>
      <c r="G866" s="97"/>
      <c r="H866" s="96"/>
      <c r="I866" s="96"/>
      <c r="J866" s="96" t="b">
        <v>0</v>
      </c>
      <c r="K866" s="105"/>
      <c r="L866" s="96"/>
      <c r="M866" s="97"/>
      <c r="N866" s="96"/>
      <c r="O866" s="96"/>
      <c r="P866" s="97"/>
      <c r="Q866" s="96"/>
    </row>
    <row r="867">
      <c r="A867" s="96"/>
      <c r="B867" s="96"/>
      <c r="C867" s="96"/>
      <c r="D867" s="96"/>
      <c r="E867" s="96"/>
      <c r="F867" s="96"/>
      <c r="G867" s="97"/>
      <c r="H867" s="96"/>
      <c r="I867" s="96"/>
      <c r="J867" s="96" t="b">
        <v>0</v>
      </c>
      <c r="K867" s="105"/>
      <c r="L867" s="96"/>
      <c r="M867" s="97"/>
      <c r="N867" s="96"/>
      <c r="O867" s="96"/>
      <c r="P867" s="97"/>
      <c r="Q867" s="96"/>
    </row>
    <row r="868">
      <c r="A868" s="96"/>
      <c r="B868" s="96"/>
      <c r="C868" s="96"/>
      <c r="D868" s="96"/>
      <c r="E868" s="96"/>
      <c r="F868" s="96"/>
      <c r="G868" s="97"/>
      <c r="H868" s="96"/>
      <c r="I868" s="96"/>
      <c r="J868" s="96" t="b">
        <v>0</v>
      </c>
      <c r="K868" s="105"/>
      <c r="L868" s="96"/>
      <c r="M868" s="97"/>
      <c r="N868" s="96"/>
      <c r="O868" s="96"/>
      <c r="P868" s="97"/>
      <c r="Q868" s="96"/>
    </row>
    <row r="869">
      <c r="A869" s="96"/>
      <c r="B869" s="96"/>
      <c r="C869" s="96"/>
      <c r="D869" s="96"/>
      <c r="E869" s="96"/>
      <c r="F869" s="96"/>
      <c r="G869" s="97"/>
      <c r="H869" s="96"/>
      <c r="I869" s="96"/>
      <c r="J869" s="96" t="b">
        <v>0</v>
      </c>
      <c r="K869" s="105"/>
      <c r="L869" s="96"/>
      <c r="M869" s="97"/>
      <c r="N869" s="96"/>
      <c r="O869" s="96"/>
      <c r="P869" s="97"/>
      <c r="Q869" s="96"/>
    </row>
    <row r="870">
      <c r="A870" s="96"/>
      <c r="B870" s="96"/>
      <c r="C870" s="96"/>
      <c r="D870" s="96"/>
      <c r="E870" s="96"/>
      <c r="F870" s="96"/>
      <c r="G870" s="97"/>
      <c r="H870" s="96"/>
      <c r="I870" s="96"/>
      <c r="J870" s="96" t="b">
        <v>0</v>
      </c>
      <c r="K870" s="105"/>
      <c r="L870" s="96"/>
      <c r="M870" s="97"/>
      <c r="N870" s="96"/>
      <c r="O870" s="96"/>
      <c r="P870" s="97"/>
      <c r="Q870" s="96"/>
    </row>
    <row r="871">
      <c r="A871" s="96"/>
      <c r="B871" s="96"/>
      <c r="C871" s="96"/>
      <c r="D871" s="96"/>
      <c r="E871" s="96"/>
      <c r="F871" s="96"/>
      <c r="G871" s="97"/>
      <c r="H871" s="96"/>
      <c r="I871" s="96"/>
      <c r="J871" s="96" t="b">
        <v>0</v>
      </c>
      <c r="K871" s="105"/>
      <c r="L871" s="96"/>
      <c r="M871" s="97"/>
      <c r="N871" s="96"/>
      <c r="O871" s="96"/>
      <c r="P871" s="97"/>
      <c r="Q871" s="96"/>
    </row>
    <row r="872">
      <c r="A872" s="96"/>
      <c r="B872" s="96"/>
      <c r="C872" s="96"/>
      <c r="D872" s="96"/>
      <c r="E872" s="96"/>
      <c r="F872" s="96"/>
      <c r="G872" s="97"/>
      <c r="H872" s="96"/>
      <c r="I872" s="96"/>
      <c r="J872" s="96" t="b">
        <v>0</v>
      </c>
      <c r="K872" s="105"/>
      <c r="L872" s="96"/>
      <c r="M872" s="97"/>
      <c r="N872" s="96"/>
      <c r="O872" s="96"/>
      <c r="P872" s="97"/>
      <c r="Q872" s="96"/>
    </row>
    <row r="873">
      <c r="A873" s="96"/>
      <c r="B873" s="96"/>
      <c r="C873" s="96"/>
      <c r="D873" s="96"/>
      <c r="E873" s="96"/>
      <c r="F873" s="96"/>
      <c r="G873" s="97"/>
      <c r="H873" s="96"/>
      <c r="I873" s="96"/>
      <c r="J873" s="96" t="b">
        <v>0</v>
      </c>
      <c r="K873" s="105"/>
      <c r="L873" s="96"/>
      <c r="M873" s="97"/>
      <c r="N873" s="96"/>
      <c r="O873" s="96"/>
      <c r="P873" s="97"/>
      <c r="Q873" s="96"/>
    </row>
    <row r="874">
      <c r="A874" s="96"/>
      <c r="B874" s="96"/>
      <c r="C874" s="96"/>
      <c r="D874" s="96"/>
      <c r="E874" s="96"/>
      <c r="F874" s="96"/>
      <c r="G874" s="97"/>
      <c r="H874" s="96"/>
      <c r="I874" s="96"/>
      <c r="J874" s="96" t="b">
        <v>0</v>
      </c>
      <c r="K874" s="105"/>
      <c r="L874" s="96"/>
      <c r="M874" s="97"/>
      <c r="N874" s="96"/>
      <c r="O874" s="96"/>
      <c r="P874" s="97"/>
      <c r="Q874" s="96"/>
    </row>
    <row r="875">
      <c r="A875" s="96"/>
      <c r="B875" s="96"/>
      <c r="C875" s="96"/>
      <c r="D875" s="96"/>
      <c r="E875" s="96"/>
      <c r="F875" s="96"/>
      <c r="G875" s="97"/>
      <c r="H875" s="96"/>
      <c r="I875" s="96"/>
      <c r="J875" s="96" t="b">
        <v>0</v>
      </c>
      <c r="K875" s="105"/>
      <c r="L875" s="96"/>
      <c r="M875" s="97"/>
      <c r="N875" s="96"/>
      <c r="O875" s="96"/>
      <c r="P875" s="97"/>
      <c r="Q875" s="96"/>
    </row>
    <row r="876">
      <c r="A876" s="96"/>
      <c r="B876" s="96"/>
      <c r="C876" s="96"/>
      <c r="D876" s="96"/>
      <c r="E876" s="96"/>
      <c r="F876" s="96"/>
      <c r="G876" s="97"/>
      <c r="H876" s="96"/>
      <c r="I876" s="96"/>
      <c r="J876" s="96" t="b">
        <v>0</v>
      </c>
      <c r="K876" s="105"/>
      <c r="L876" s="96"/>
      <c r="M876" s="97"/>
      <c r="N876" s="96"/>
      <c r="O876" s="96"/>
      <c r="P876" s="97"/>
      <c r="Q876" s="96"/>
    </row>
    <row r="877">
      <c r="A877" s="96"/>
      <c r="B877" s="96"/>
      <c r="C877" s="96"/>
      <c r="D877" s="96"/>
      <c r="E877" s="96"/>
      <c r="F877" s="96"/>
      <c r="G877" s="97"/>
      <c r="H877" s="96"/>
      <c r="I877" s="96"/>
      <c r="J877" s="96" t="b">
        <v>0</v>
      </c>
      <c r="K877" s="105"/>
      <c r="L877" s="96"/>
      <c r="M877" s="97"/>
      <c r="N877" s="96"/>
      <c r="O877" s="96"/>
      <c r="P877" s="97"/>
      <c r="Q877" s="96"/>
    </row>
    <row r="878">
      <c r="A878" s="96"/>
      <c r="B878" s="96"/>
      <c r="C878" s="96"/>
      <c r="D878" s="96"/>
      <c r="E878" s="96"/>
      <c r="F878" s="96"/>
      <c r="G878" s="97"/>
      <c r="H878" s="96"/>
      <c r="I878" s="96"/>
      <c r="J878" s="96" t="b">
        <v>0</v>
      </c>
      <c r="K878" s="105"/>
      <c r="L878" s="96"/>
      <c r="M878" s="97"/>
      <c r="N878" s="96"/>
      <c r="O878" s="96"/>
      <c r="P878" s="97"/>
      <c r="Q878" s="96"/>
    </row>
    <row r="879">
      <c r="A879" s="96"/>
      <c r="B879" s="96"/>
      <c r="C879" s="96"/>
      <c r="D879" s="96"/>
      <c r="E879" s="96"/>
      <c r="F879" s="96"/>
      <c r="G879" s="97"/>
      <c r="H879" s="96"/>
      <c r="I879" s="96"/>
      <c r="J879" s="96" t="b">
        <v>0</v>
      </c>
      <c r="K879" s="105"/>
      <c r="L879" s="96"/>
      <c r="M879" s="97"/>
      <c r="N879" s="96"/>
      <c r="O879" s="96"/>
      <c r="P879" s="97"/>
      <c r="Q879" s="96"/>
    </row>
    <row r="880">
      <c r="A880" s="96"/>
      <c r="B880" s="96"/>
      <c r="C880" s="96"/>
      <c r="D880" s="96"/>
      <c r="E880" s="96"/>
      <c r="F880" s="96"/>
      <c r="G880" s="97"/>
      <c r="H880" s="96"/>
      <c r="I880" s="96"/>
      <c r="J880" s="96" t="b">
        <v>0</v>
      </c>
      <c r="K880" s="105"/>
      <c r="L880" s="96"/>
      <c r="M880" s="97"/>
      <c r="N880" s="96"/>
      <c r="O880" s="96"/>
      <c r="P880" s="97"/>
      <c r="Q880" s="96"/>
    </row>
    <row r="881">
      <c r="A881" s="96"/>
      <c r="B881" s="96"/>
      <c r="C881" s="96"/>
      <c r="D881" s="96"/>
      <c r="E881" s="96"/>
      <c r="F881" s="96"/>
      <c r="G881" s="97"/>
      <c r="H881" s="96"/>
      <c r="I881" s="96"/>
      <c r="J881" s="96" t="b">
        <v>0</v>
      </c>
      <c r="K881" s="105"/>
      <c r="L881" s="96"/>
      <c r="M881" s="97"/>
      <c r="N881" s="96"/>
      <c r="O881" s="96"/>
      <c r="P881" s="97"/>
      <c r="Q881" s="96"/>
    </row>
    <row r="882">
      <c r="A882" s="96"/>
      <c r="B882" s="96"/>
      <c r="C882" s="96"/>
      <c r="D882" s="96"/>
      <c r="E882" s="96"/>
      <c r="F882" s="96"/>
      <c r="G882" s="97"/>
      <c r="H882" s="96"/>
      <c r="I882" s="96"/>
      <c r="J882" s="96" t="b">
        <v>0</v>
      </c>
      <c r="K882" s="105"/>
      <c r="L882" s="96"/>
      <c r="M882" s="97"/>
      <c r="N882" s="96"/>
      <c r="O882" s="96"/>
      <c r="P882" s="97"/>
      <c r="Q882" s="96"/>
    </row>
    <row r="883">
      <c r="A883" s="96"/>
      <c r="B883" s="96"/>
      <c r="C883" s="96"/>
      <c r="D883" s="96"/>
      <c r="E883" s="96"/>
      <c r="F883" s="96"/>
      <c r="G883" s="97"/>
      <c r="H883" s="96"/>
      <c r="I883" s="96"/>
      <c r="J883" s="96" t="b">
        <v>0</v>
      </c>
      <c r="K883" s="105"/>
      <c r="L883" s="96"/>
      <c r="M883" s="97"/>
      <c r="N883" s="96"/>
      <c r="O883" s="96"/>
      <c r="P883" s="97"/>
      <c r="Q883" s="96"/>
    </row>
    <row r="884">
      <c r="A884" s="96"/>
      <c r="B884" s="96"/>
      <c r="C884" s="96"/>
      <c r="D884" s="96"/>
      <c r="E884" s="96"/>
      <c r="F884" s="96"/>
      <c r="G884" s="97"/>
      <c r="H884" s="96"/>
      <c r="I884" s="96"/>
      <c r="J884" s="96" t="b">
        <v>0</v>
      </c>
      <c r="K884" s="105"/>
      <c r="L884" s="96"/>
      <c r="M884" s="97"/>
      <c r="N884" s="96"/>
      <c r="O884" s="96"/>
      <c r="P884" s="97"/>
      <c r="Q884" s="96"/>
    </row>
    <row r="885">
      <c r="A885" s="96"/>
      <c r="B885" s="96"/>
      <c r="C885" s="96"/>
      <c r="D885" s="96"/>
      <c r="E885" s="96"/>
      <c r="F885" s="96"/>
      <c r="G885" s="97"/>
      <c r="H885" s="96"/>
      <c r="I885" s="96"/>
      <c r="J885" s="96" t="b">
        <v>0</v>
      </c>
      <c r="K885" s="105"/>
      <c r="L885" s="96"/>
      <c r="M885" s="97"/>
      <c r="N885" s="96"/>
      <c r="O885" s="96"/>
      <c r="P885" s="97"/>
      <c r="Q885" s="96"/>
    </row>
    <row r="886">
      <c r="A886" s="96"/>
      <c r="B886" s="96"/>
      <c r="C886" s="96"/>
      <c r="D886" s="96"/>
      <c r="E886" s="96"/>
      <c r="F886" s="96"/>
      <c r="G886" s="97"/>
      <c r="H886" s="96"/>
      <c r="I886" s="96"/>
      <c r="J886" s="96" t="b">
        <v>0</v>
      </c>
      <c r="K886" s="105"/>
      <c r="L886" s="96"/>
      <c r="M886" s="97"/>
      <c r="N886" s="96"/>
      <c r="O886" s="96"/>
      <c r="P886" s="97"/>
      <c r="Q886" s="96"/>
    </row>
    <row r="887">
      <c r="A887" s="96"/>
      <c r="B887" s="96"/>
      <c r="C887" s="96"/>
      <c r="D887" s="96"/>
      <c r="E887" s="96"/>
      <c r="F887" s="96"/>
      <c r="G887" s="97"/>
      <c r="H887" s="96"/>
      <c r="I887" s="96"/>
      <c r="J887" s="96" t="b">
        <v>0</v>
      </c>
      <c r="K887" s="105"/>
      <c r="L887" s="96"/>
      <c r="M887" s="97"/>
      <c r="N887" s="96"/>
      <c r="O887" s="96"/>
      <c r="P887" s="97"/>
      <c r="Q887" s="96"/>
    </row>
    <row r="888">
      <c r="A888" s="96"/>
      <c r="B888" s="96"/>
      <c r="C888" s="96"/>
      <c r="D888" s="96"/>
      <c r="E888" s="96"/>
      <c r="F888" s="96"/>
      <c r="G888" s="97"/>
      <c r="H888" s="96"/>
      <c r="I888" s="96"/>
      <c r="J888" s="96" t="b">
        <v>0</v>
      </c>
      <c r="K888" s="105"/>
      <c r="L888" s="96"/>
      <c r="M888" s="97"/>
      <c r="N888" s="96"/>
      <c r="O888" s="96"/>
      <c r="P888" s="97"/>
      <c r="Q888" s="96"/>
    </row>
    <row r="889">
      <c r="A889" s="96"/>
      <c r="B889" s="96"/>
      <c r="C889" s="96"/>
      <c r="D889" s="96"/>
      <c r="E889" s="96"/>
      <c r="F889" s="96"/>
      <c r="G889" s="97"/>
      <c r="H889" s="96"/>
      <c r="I889" s="96"/>
      <c r="J889" s="96" t="b">
        <v>0</v>
      </c>
      <c r="K889" s="105"/>
      <c r="L889" s="96"/>
      <c r="M889" s="97"/>
      <c r="N889" s="96"/>
      <c r="O889" s="96"/>
      <c r="P889" s="97"/>
      <c r="Q889" s="96"/>
    </row>
    <row r="890">
      <c r="A890" s="96"/>
      <c r="B890" s="96"/>
      <c r="C890" s="96"/>
      <c r="D890" s="96"/>
      <c r="E890" s="96"/>
      <c r="F890" s="96"/>
      <c r="G890" s="97"/>
      <c r="H890" s="96"/>
      <c r="I890" s="96"/>
      <c r="J890" s="96" t="b">
        <v>0</v>
      </c>
      <c r="K890" s="105"/>
      <c r="L890" s="96"/>
      <c r="M890" s="97"/>
      <c r="N890" s="96"/>
      <c r="O890" s="96"/>
      <c r="P890" s="97"/>
      <c r="Q890" s="96"/>
    </row>
    <row r="891">
      <c r="A891" s="96"/>
      <c r="B891" s="96"/>
      <c r="C891" s="96"/>
      <c r="D891" s="96"/>
      <c r="E891" s="96"/>
      <c r="F891" s="96"/>
      <c r="G891" s="97"/>
      <c r="H891" s="96"/>
      <c r="I891" s="96"/>
      <c r="J891" s="96" t="b">
        <v>0</v>
      </c>
      <c r="K891" s="105"/>
      <c r="L891" s="96"/>
      <c r="M891" s="97"/>
      <c r="N891" s="96"/>
      <c r="O891" s="96"/>
      <c r="P891" s="97"/>
      <c r="Q891" s="96"/>
    </row>
    <row r="892">
      <c r="A892" s="96"/>
      <c r="B892" s="96"/>
      <c r="C892" s="96"/>
      <c r="D892" s="96"/>
      <c r="E892" s="96"/>
      <c r="F892" s="96"/>
      <c r="G892" s="97"/>
      <c r="H892" s="96"/>
      <c r="I892" s="96"/>
      <c r="J892" s="96" t="b">
        <v>0</v>
      </c>
      <c r="K892" s="105"/>
      <c r="L892" s="96"/>
      <c r="M892" s="97"/>
      <c r="N892" s="96"/>
      <c r="O892" s="96"/>
      <c r="P892" s="97"/>
      <c r="Q892" s="96"/>
    </row>
    <row r="893">
      <c r="A893" s="96"/>
      <c r="B893" s="96"/>
      <c r="C893" s="96"/>
      <c r="D893" s="96"/>
      <c r="E893" s="96"/>
      <c r="F893" s="96"/>
      <c r="G893" s="97"/>
      <c r="H893" s="96"/>
      <c r="I893" s="96"/>
      <c r="J893" s="96" t="b">
        <v>0</v>
      </c>
      <c r="K893" s="105"/>
      <c r="L893" s="96"/>
      <c r="M893" s="97"/>
      <c r="N893" s="96"/>
      <c r="O893" s="96"/>
      <c r="P893" s="97"/>
      <c r="Q893" s="96"/>
    </row>
    <row r="894">
      <c r="A894" s="96"/>
      <c r="B894" s="96"/>
      <c r="C894" s="96"/>
      <c r="D894" s="96"/>
      <c r="E894" s="96"/>
      <c r="F894" s="96"/>
      <c r="G894" s="97"/>
      <c r="H894" s="96"/>
      <c r="I894" s="96"/>
      <c r="J894" s="96" t="b">
        <v>0</v>
      </c>
      <c r="K894" s="105"/>
      <c r="L894" s="96"/>
      <c r="M894" s="97"/>
      <c r="N894" s="96"/>
      <c r="O894" s="96"/>
      <c r="P894" s="97"/>
      <c r="Q894" s="96"/>
    </row>
    <row r="895">
      <c r="A895" s="96"/>
      <c r="B895" s="96"/>
      <c r="C895" s="96"/>
      <c r="D895" s="96"/>
      <c r="E895" s="96"/>
      <c r="F895" s="96"/>
      <c r="G895" s="97"/>
      <c r="H895" s="96"/>
      <c r="I895" s="96"/>
      <c r="J895" s="96" t="b">
        <v>0</v>
      </c>
      <c r="K895" s="105"/>
      <c r="L895" s="96"/>
      <c r="M895" s="97"/>
      <c r="N895" s="96"/>
      <c r="O895" s="96"/>
      <c r="P895" s="97"/>
      <c r="Q895" s="96"/>
    </row>
    <row r="896">
      <c r="A896" s="96"/>
      <c r="B896" s="96"/>
      <c r="C896" s="96"/>
      <c r="D896" s="96"/>
      <c r="E896" s="96"/>
      <c r="F896" s="96"/>
      <c r="G896" s="97"/>
      <c r="H896" s="96"/>
      <c r="I896" s="96"/>
      <c r="J896" s="96" t="b">
        <v>0</v>
      </c>
      <c r="K896" s="105"/>
      <c r="L896" s="96"/>
      <c r="M896" s="97"/>
      <c r="N896" s="96"/>
      <c r="O896" s="96"/>
      <c r="P896" s="97"/>
      <c r="Q896" s="96"/>
    </row>
    <row r="897">
      <c r="A897" s="96"/>
      <c r="B897" s="96"/>
      <c r="C897" s="96"/>
      <c r="D897" s="96"/>
      <c r="E897" s="96"/>
      <c r="F897" s="96"/>
      <c r="G897" s="97"/>
      <c r="H897" s="96"/>
      <c r="I897" s="96"/>
      <c r="J897" s="96" t="b">
        <v>0</v>
      </c>
      <c r="K897" s="105"/>
      <c r="L897" s="96"/>
      <c r="M897" s="97"/>
      <c r="N897" s="96"/>
      <c r="O897" s="96"/>
      <c r="P897" s="97"/>
      <c r="Q897" s="96"/>
    </row>
    <row r="898">
      <c r="A898" s="96"/>
      <c r="B898" s="96"/>
      <c r="C898" s="96"/>
      <c r="D898" s="96"/>
      <c r="E898" s="96"/>
      <c r="F898" s="96"/>
      <c r="G898" s="97"/>
      <c r="H898" s="96"/>
      <c r="I898" s="96"/>
      <c r="J898" s="96" t="b">
        <v>0</v>
      </c>
      <c r="K898" s="105"/>
      <c r="L898" s="96"/>
      <c r="M898" s="97"/>
      <c r="N898" s="96"/>
      <c r="O898" s="96"/>
      <c r="P898" s="97"/>
      <c r="Q898" s="96"/>
    </row>
    <row r="899">
      <c r="A899" s="96"/>
      <c r="B899" s="96"/>
      <c r="C899" s="96"/>
      <c r="D899" s="96"/>
      <c r="E899" s="96"/>
      <c r="F899" s="96"/>
      <c r="G899" s="97"/>
      <c r="H899" s="96"/>
      <c r="I899" s="96"/>
      <c r="J899" s="96" t="b">
        <v>0</v>
      </c>
      <c r="K899" s="105"/>
      <c r="L899" s="96"/>
      <c r="M899" s="97"/>
      <c r="N899" s="96"/>
      <c r="O899" s="96"/>
      <c r="P899" s="97"/>
      <c r="Q899" s="96"/>
    </row>
    <row r="900">
      <c r="A900" s="96"/>
      <c r="B900" s="96"/>
      <c r="C900" s="96"/>
      <c r="D900" s="96"/>
      <c r="E900" s="96"/>
      <c r="F900" s="96"/>
      <c r="G900" s="97"/>
      <c r="H900" s="96"/>
      <c r="I900" s="96"/>
      <c r="J900" s="96" t="b">
        <v>0</v>
      </c>
      <c r="K900" s="105"/>
      <c r="L900" s="96"/>
      <c r="M900" s="97"/>
      <c r="N900" s="96"/>
      <c r="O900" s="96"/>
      <c r="P900" s="97"/>
      <c r="Q900" s="96"/>
    </row>
    <row r="901">
      <c r="A901" s="96"/>
      <c r="B901" s="96"/>
      <c r="C901" s="96"/>
      <c r="D901" s="96"/>
      <c r="E901" s="96"/>
      <c r="F901" s="96"/>
      <c r="G901" s="97"/>
      <c r="H901" s="96"/>
      <c r="I901" s="96"/>
      <c r="J901" s="96" t="b">
        <v>0</v>
      </c>
      <c r="K901" s="105"/>
      <c r="L901" s="96"/>
      <c r="M901" s="97"/>
      <c r="N901" s="96"/>
      <c r="O901" s="96"/>
      <c r="P901" s="97"/>
      <c r="Q901" s="96"/>
    </row>
    <row r="902">
      <c r="A902" s="96"/>
      <c r="B902" s="96"/>
      <c r="C902" s="96"/>
      <c r="D902" s="96"/>
      <c r="E902" s="96"/>
      <c r="F902" s="96"/>
      <c r="G902" s="97"/>
      <c r="H902" s="96"/>
      <c r="I902" s="96"/>
      <c r="J902" s="96" t="b">
        <v>0</v>
      </c>
      <c r="K902" s="105"/>
      <c r="L902" s="96"/>
      <c r="M902" s="97"/>
      <c r="N902" s="96"/>
      <c r="O902" s="96"/>
      <c r="P902" s="97"/>
      <c r="Q902" s="96"/>
    </row>
    <row r="903">
      <c r="A903" s="96"/>
      <c r="B903" s="96"/>
      <c r="C903" s="96"/>
      <c r="D903" s="96"/>
      <c r="E903" s="96"/>
      <c r="F903" s="96"/>
      <c r="G903" s="97"/>
      <c r="H903" s="96"/>
      <c r="I903" s="96"/>
      <c r="J903" s="96" t="b">
        <v>0</v>
      </c>
      <c r="K903" s="105"/>
      <c r="L903" s="96"/>
      <c r="M903" s="97"/>
      <c r="N903" s="96"/>
      <c r="O903" s="96"/>
      <c r="P903" s="97"/>
      <c r="Q903" s="96"/>
    </row>
    <row r="904">
      <c r="A904" s="96"/>
      <c r="B904" s="96"/>
      <c r="C904" s="96"/>
      <c r="D904" s="96"/>
      <c r="E904" s="96"/>
      <c r="F904" s="96"/>
      <c r="G904" s="97"/>
      <c r="H904" s="96"/>
      <c r="I904" s="96"/>
      <c r="J904" s="96" t="b">
        <v>0</v>
      </c>
      <c r="K904" s="105"/>
      <c r="L904" s="96"/>
      <c r="M904" s="97"/>
      <c r="N904" s="96"/>
      <c r="O904" s="96"/>
      <c r="P904" s="97"/>
      <c r="Q904" s="96"/>
    </row>
    <row r="905">
      <c r="A905" s="96"/>
      <c r="B905" s="96"/>
      <c r="C905" s="96"/>
      <c r="D905" s="96"/>
      <c r="E905" s="96"/>
      <c r="F905" s="96"/>
      <c r="G905" s="97"/>
      <c r="H905" s="96"/>
      <c r="I905" s="96"/>
      <c r="J905" s="96" t="b">
        <v>0</v>
      </c>
      <c r="K905" s="105"/>
      <c r="L905" s="96"/>
      <c r="M905" s="97"/>
      <c r="N905" s="96"/>
      <c r="O905" s="96"/>
      <c r="P905" s="97"/>
      <c r="Q905" s="96"/>
    </row>
    <row r="906">
      <c r="A906" s="96"/>
      <c r="B906" s="96"/>
      <c r="C906" s="96"/>
      <c r="D906" s="96"/>
      <c r="E906" s="96"/>
      <c r="F906" s="96"/>
      <c r="G906" s="97"/>
      <c r="H906" s="96"/>
      <c r="I906" s="96"/>
      <c r="J906" s="96" t="b">
        <v>0</v>
      </c>
      <c r="K906" s="105"/>
      <c r="L906" s="96"/>
      <c r="M906" s="97"/>
      <c r="N906" s="96"/>
      <c r="O906" s="96"/>
      <c r="P906" s="97"/>
      <c r="Q906" s="96"/>
    </row>
    <row r="907">
      <c r="A907" s="96"/>
      <c r="B907" s="96"/>
      <c r="C907" s="96"/>
      <c r="D907" s="96"/>
      <c r="E907" s="96"/>
      <c r="F907" s="96"/>
      <c r="G907" s="97"/>
      <c r="H907" s="96"/>
      <c r="I907" s="96"/>
      <c r="J907" s="96" t="b">
        <v>0</v>
      </c>
      <c r="K907" s="105"/>
      <c r="L907" s="96"/>
      <c r="M907" s="97"/>
      <c r="N907" s="96"/>
      <c r="O907" s="96"/>
      <c r="P907" s="97"/>
      <c r="Q907" s="96"/>
    </row>
    <row r="908">
      <c r="A908" s="96"/>
      <c r="B908" s="96"/>
      <c r="C908" s="96"/>
      <c r="D908" s="96"/>
      <c r="E908" s="96"/>
      <c r="F908" s="96"/>
      <c r="G908" s="97"/>
      <c r="H908" s="96"/>
      <c r="I908" s="96"/>
      <c r="J908" s="96" t="b">
        <v>0</v>
      </c>
      <c r="K908" s="105"/>
      <c r="L908" s="96"/>
      <c r="M908" s="97"/>
      <c r="N908" s="96"/>
      <c r="O908" s="96"/>
      <c r="P908" s="97"/>
      <c r="Q908" s="96"/>
    </row>
    <row r="909">
      <c r="A909" s="96"/>
      <c r="B909" s="96"/>
      <c r="C909" s="96"/>
      <c r="D909" s="96"/>
      <c r="E909" s="96"/>
      <c r="F909" s="96"/>
      <c r="G909" s="97"/>
      <c r="H909" s="96"/>
      <c r="I909" s="96"/>
      <c r="J909" s="96" t="b">
        <v>0</v>
      </c>
      <c r="K909" s="105"/>
      <c r="L909" s="96"/>
      <c r="M909" s="97"/>
      <c r="N909" s="96"/>
      <c r="O909" s="96"/>
      <c r="P909" s="97"/>
      <c r="Q909" s="96"/>
    </row>
    <row r="910">
      <c r="A910" s="96"/>
      <c r="B910" s="96"/>
      <c r="C910" s="96"/>
      <c r="D910" s="96"/>
      <c r="E910" s="96"/>
      <c r="F910" s="96"/>
      <c r="G910" s="97"/>
      <c r="H910" s="96"/>
      <c r="I910" s="96"/>
      <c r="J910" s="96" t="b">
        <v>0</v>
      </c>
      <c r="K910" s="105"/>
      <c r="L910" s="96"/>
      <c r="M910" s="97"/>
      <c r="N910" s="96"/>
      <c r="O910" s="96"/>
      <c r="P910" s="97"/>
      <c r="Q910" s="96"/>
    </row>
    <row r="911">
      <c r="A911" s="96"/>
      <c r="B911" s="96"/>
      <c r="C911" s="96"/>
      <c r="D911" s="96"/>
      <c r="E911" s="96"/>
      <c r="F911" s="96"/>
      <c r="G911" s="97"/>
      <c r="H911" s="96"/>
      <c r="I911" s="96"/>
      <c r="J911" s="96" t="b">
        <v>0</v>
      </c>
      <c r="K911" s="105"/>
      <c r="L911" s="96"/>
      <c r="M911" s="97"/>
      <c r="N911" s="96"/>
      <c r="O911" s="96"/>
      <c r="P911" s="97"/>
      <c r="Q911" s="96"/>
    </row>
    <row r="912">
      <c r="A912" s="96"/>
      <c r="B912" s="6"/>
      <c r="C912" s="6"/>
      <c r="D912" s="6"/>
      <c r="E912" s="6"/>
      <c r="F912" s="6"/>
      <c r="G912" s="106"/>
      <c r="H912" s="6"/>
      <c r="I912" s="6"/>
      <c r="J912" s="6" t="b">
        <v>0</v>
      </c>
      <c r="K912" s="105"/>
      <c r="L912" s="6"/>
      <c r="M912" s="106"/>
      <c r="N912" s="6"/>
      <c r="O912" s="6"/>
      <c r="P912" s="106"/>
      <c r="Q912" s="6"/>
    </row>
  </sheetData>
  <mergeCells count="23">
    <mergeCell ref="A1:G1"/>
    <mergeCell ref="N303:N305"/>
    <mergeCell ref="G310:G312"/>
    <mergeCell ref="L310:L312"/>
    <mergeCell ref="N310:N312"/>
    <mergeCell ref="L313:L314"/>
    <mergeCell ref="L315:L329"/>
    <mergeCell ref="N313:N314"/>
    <mergeCell ref="N315:N329"/>
    <mergeCell ref="L330:L340"/>
    <mergeCell ref="L341:L344"/>
    <mergeCell ref="N341:N344"/>
    <mergeCell ref="L345:L346"/>
    <mergeCell ref="N345:N346"/>
    <mergeCell ref="L384:L387"/>
    <mergeCell ref="L388:L390"/>
    <mergeCell ref="K348:K353"/>
    <mergeCell ref="L348:L353"/>
    <mergeCell ref="N348:N353"/>
    <mergeCell ref="K354:K365"/>
    <mergeCell ref="L354:L365"/>
    <mergeCell ref="N354:N365"/>
    <mergeCell ref="L366:L369"/>
  </mergeCells>
  <conditionalFormatting sqref="G2:G912">
    <cfRule type="cellIs" dxfId="16" priority="1" stopIfTrue="1" operator="equal">
      <formula>"En Curso"</formula>
    </cfRule>
  </conditionalFormatting>
  <conditionalFormatting sqref="G2:G912">
    <cfRule type="cellIs" dxfId="17" priority="2" stopIfTrue="1" operator="equal">
      <formula>"Finalizado"</formula>
    </cfRule>
  </conditionalFormatting>
  <conditionalFormatting sqref="G2:G912">
    <cfRule type="cellIs" dxfId="18" priority="3" stopIfTrue="1" operator="equal">
      <formula>"Cancelado"</formula>
    </cfRule>
  </conditionalFormatting>
  <conditionalFormatting sqref="G2:G912">
    <cfRule type="cellIs" dxfId="19" priority="4" stopIfTrue="1" operator="equal">
      <formula>"En ensayo"</formula>
    </cfRule>
  </conditionalFormatting>
  <conditionalFormatting sqref="G2:G912">
    <cfRule type="cellIs" dxfId="20" priority="5" stopIfTrue="1" operator="equal">
      <formula>"Enviado a Consultora"</formula>
    </cfRule>
  </conditionalFormatting>
  <conditionalFormatting sqref="G2:G912">
    <cfRule type="cellIs" dxfId="17" priority="6" stopIfTrue="1" operator="equal">
      <formula>"Enviado a Pagar"</formula>
    </cfRule>
  </conditionalFormatting>
  <conditionalFormatting sqref="G2:G912">
    <cfRule type="cellIs" dxfId="21" priority="7" stopIfTrue="1" operator="equal">
      <formula>"Listo para enviar"</formula>
    </cfRule>
  </conditionalFormatting>
  <conditionalFormatting sqref="A3:F912 J3:Q912">
    <cfRule type="expression" dxfId="3" priority="8">
      <formula>ISODD(MATCH($B3, UNIQUE($B$2:$B912), 0))</formula>
    </cfRule>
  </conditionalFormatting>
  <dataValidations>
    <dataValidation type="list" allowBlank="1" sqref="G261:G263 G309 G313:G370">
      <formula1>"En Curso,Finalizado,Cancelado,En ensayo,Enviado a Consultora,Enviado a Pagar,Listo para enviar,ANMAT "</formula1>
    </dataValidation>
    <dataValidation type="list" allowBlank="1" sqref="G3:G28 G65:G68 G259 G264:G267 G269:G308 G310 G405:G902">
      <formula1>"En Curso,Finalizado,Cancelado,En ensayo,Enviado a Consultora,Enviado a Pagar,Listo para enviar,Presentado en Anmat"</formula1>
    </dataValidation>
    <dataValidation type="list" allowBlank="1" sqref="G29:G64 G69:G258 G260 G268">
      <formula1>"En Curso,Finalizado,Cancelado,En ensayo,Enviado a Consultora,Enviado a Pagar,Listo para enviar,Presentado en Anmat"</formula1>
    </dataValidation>
    <dataValidation type="list" allowBlank="1" sqref="G371:G404">
      <formula1>"En Curso,Finalizado,Cancelado,En ensayo,Enviado a Consultora,Enviado a Pagar,Listo para enviar"</formula1>
    </dataValidation>
  </dataValidations>
  <hyperlinks>
    <hyperlink r:id="rId1" ref="I135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38"/>
    <col customWidth="1" min="8" max="8" width="22.75"/>
    <col customWidth="1" min="10" max="10" width="21.25"/>
    <col customWidth="1" min="11" max="11" width="14.75"/>
    <col customWidth="1" min="12" max="12" width="15.88"/>
    <col customWidth="1" min="13" max="13" width="15.63"/>
    <col customWidth="1" min="14" max="14" width="17.75"/>
    <col customWidth="1" min="15" max="15" width="16.25"/>
  </cols>
  <sheetData>
    <row r="2">
      <c r="B2" s="76" t="s">
        <v>157</v>
      </c>
      <c r="C2" s="76" t="s">
        <v>158</v>
      </c>
      <c r="D2" s="76" t="s">
        <v>159</v>
      </c>
      <c r="E2" s="76" t="s">
        <v>160</v>
      </c>
      <c r="F2" s="76" t="s">
        <v>161</v>
      </c>
      <c r="G2" s="77" t="s">
        <v>162</v>
      </c>
      <c r="H2" s="77" t="s">
        <v>163</v>
      </c>
    </row>
    <row r="3">
      <c r="B3" s="80" t="s">
        <v>1875</v>
      </c>
      <c r="C3" s="167" t="s">
        <v>1878</v>
      </c>
      <c r="D3" s="167" t="s">
        <v>168</v>
      </c>
      <c r="E3" s="167" t="s">
        <v>1884</v>
      </c>
      <c r="F3" s="168" t="s">
        <v>1729</v>
      </c>
      <c r="G3" s="169" t="str">
        <f t="array" ref="G3">IFERROR(IF($H3="", "", INDEX(status_cargas!L$2:L1000, MATCH(1, (status_cargas!$H$2:$H1000 = $E3) * (status_cargas!$A$2:$A1000 = $H3), 0))),"")</f>
        <v/>
      </c>
      <c r="H3" s="169" t="str">
        <f t="array" ref="H3">IFERROR(IF($H3="", "", IFNA(INDEX(status_cargas!A$2:A1000, MATCH(1, (status_cargas!$H$2:$H1000 = $E3) * (status_cargas!$A$2:$A1000 = $H3), 0)), INDEX(status_cargas!A$2:A1000, MATCH(1, (status_cargas!$K$2:$K1000 = $E3) * (status_cargas!$A$2:$A1000 = $H3), 0)))),"")</f>
        <v>#REF!</v>
      </c>
    </row>
    <row r="6">
      <c r="B6" s="76" t="s">
        <v>157</v>
      </c>
      <c r="C6" s="76" t="s">
        <v>158</v>
      </c>
      <c r="D6" s="76" t="s">
        <v>159</v>
      </c>
      <c r="E6" s="76" t="s">
        <v>160</v>
      </c>
      <c r="F6" s="76" t="s">
        <v>161</v>
      </c>
      <c r="G6" s="77" t="s">
        <v>162</v>
      </c>
      <c r="H6" s="77" t="s">
        <v>163</v>
      </c>
    </row>
    <row r="7">
      <c r="B7" s="72" t="s">
        <v>1900</v>
      </c>
      <c r="C7" s="73" t="s">
        <v>1901</v>
      </c>
      <c r="D7" s="73" t="s">
        <v>168</v>
      </c>
      <c r="E7" s="73" t="s">
        <v>1902</v>
      </c>
      <c r="F7" s="170" t="s">
        <v>1707</v>
      </c>
      <c r="G7" s="171">
        <v>46152.0</v>
      </c>
      <c r="H7" s="171">
        <v>46193.0</v>
      </c>
      <c r="I7" s="172"/>
    </row>
    <row r="8">
      <c r="B8" s="173"/>
      <c r="C8" s="11"/>
      <c r="D8" s="11"/>
      <c r="E8" s="167"/>
      <c r="F8" s="167"/>
      <c r="G8" s="81"/>
      <c r="H8" s="81"/>
    </row>
    <row r="9">
      <c r="B9" s="11"/>
      <c r="C9" s="11"/>
      <c r="D9" s="11"/>
      <c r="E9" s="167"/>
      <c r="F9" s="168"/>
      <c r="G9" s="81"/>
      <c r="H9" s="81"/>
    </row>
    <row r="18">
      <c r="C18" s="174" t="s">
        <v>1911</v>
      </c>
      <c r="D18" s="175" t="s">
        <v>1912</v>
      </c>
      <c r="E18" s="175" t="s">
        <v>1913</v>
      </c>
      <c r="F18" s="176" t="s">
        <v>1914</v>
      </c>
      <c r="G18" s="177" t="s">
        <v>1915</v>
      </c>
      <c r="J18" s="24"/>
      <c r="K18" s="24"/>
      <c r="L18" s="24"/>
    </row>
    <row r="19">
      <c r="C19" s="174" t="s">
        <v>1911</v>
      </c>
      <c r="D19" s="175" t="s">
        <v>1912</v>
      </c>
      <c r="E19" s="175" t="s">
        <v>1919</v>
      </c>
      <c r="F19" s="176" t="s">
        <v>1914</v>
      </c>
      <c r="G19" s="177" t="s">
        <v>1915</v>
      </c>
    </row>
    <row r="20">
      <c r="C20" s="174" t="s">
        <v>1911</v>
      </c>
      <c r="D20" s="175" t="s">
        <v>1912</v>
      </c>
      <c r="E20" s="175" t="s">
        <v>1921</v>
      </c>
      <c r="F20" s="176" t="s">
        <v>1914</v>
      </c>
      <c r="G20" s="177" t="s">
        <v>1915</v>
      </c>
    </row>
    <row r="21">
      <c r="C21" s="178" t="s">
        <v>1911</v>
      </c>
      <c r="D21" s="179" t="s">
        <v>1912</v>
      </c>
      <c r="E21" s="179" t="s">
        <v>1922</v>
      </c>
      <c r="F21" s="180" t="s">
        <v>1914</v>
      </c>
      <c r="G21" s="181" t="s">
        <v>1915</v>
      </c>
      <c r="J21" s="4" t="s">
        <v>1923</v>
      </c>
      <c r="K21" s="4" t="s">
        <v>1924</v>
      </c>
      <c r="L21" s="4" t="s">
        <v>11</v>
      </c>
      <c r="M21" s="4" t="s">
        <v>1926</v>
      </c>
      <c r="N21" s="4" t="s">
        <v>1929</v>
      </c>
      <c r="O21" s="4" t="s">
        <v>1930</v>
      </c>
    </row>
    <row r="22">
      <c r="J22" s="182" t="s">
        <v>1931</v>
      </c>
      <c r="K22" s="182" t="s">
        <v>1559</v>
      </c>
      <c r="L22" s="182" t="s">
        <v>1933</v>
      </c>
      <c r="M22" s="182" t="s">
        <v>1934</v>
      </c>
      <c r="N22" s="183">
        <v>46274.0</v>
      </c>
      <c r="O22" s="184" t="s">
        <v>1936</v>
      </c>
    </row>
    <row r="23">
      <c r="J23" s="182" t="s">
        <v>1945</v>
      </c>
      <c r="K23" s="182" t="s">
        <v>1553</v>
      </c>
      <c r="L23" s="182" t="s">
        <v>1949</v>
      </c>
      <c r="M23" s="182" t="s">
        <v>1934</v>
      </c>
      <c r="N23" s="183">
        <v>46276.0</v>
      </c>
      <c r="O23" s="184" t="s">
        <v>1953</v>
      </c>
    </row>
    <row r="24">
      <c r="J24" s="182" t="s">
        <v>1958</v>
      </c>
      <c r="K24" s="182" t="s">
        <v>1557</v>
      </c>
      <c r="L24" s="182" t="s">
        <v>1959</v>
      </c>
      <c r="M24" s="182" t="s">
        <v>1934</v>
      </c>
      <c r="N24" s="183">
        <v>46277.0</v>
      </c>
      <c r="O24" s="184" t="s">
        <v>1960</v>
      </c>
    </row>
    <row r="26">
      <c r="E26" s="188" t="s">
        <v>1965</v>
      </c>
    </row>
    <row r="32">
      <c r="G32" s="189" t="s">
        <v>254</v>
      </c>
      <c r="H32" s="189" t="s">
        <v>1969</v>
      </c>
      <c r="I32" s="189" t="s">
        <v>1970</v>
      </c>
      <c r="J32" s="190" t="s">
        <v>1971</v>
      </c>
      <c r="K32" s="190" t="s">
        <v>1972</v>
      </c>
      <c r="L32" s="191" t="s">
        <v>1973</v>
      </c>
    </row>
    <row r="33">
      <c r="G33" s="193" t="s">
        <v>316</v>
      </c>
      <c r="H33" s="194" t="s">
        <v>1979</v>
      </c>
      <c r="I33" s="195" t="s">
        <v>1983</v>
      </c>
      <c r="J33" s="86">
        <v>46258.0</v>
      </c>
      <c r="K33" s="86">
        <v>46265.0</v>
      </c>
      <c r="L33" s="196">
        <v>46265.0</v>
      </c>
    </row>
    <row r="34">
      <c r="G34" s="193" t="s">
        <v>876</v>
      </c>
      <c r="H34" s="194" t="s">
        <v>1987</v>
      </c>
      <c r="I34" s="195" t="s">
        <v>1990</v>
      </c>
      <c r="J34" s="86">
        <v>46269.0</v>
      </c>
      <c r="K34" s="86">
        <v>46275.0</v>
      </c>
      <c r="L34" s="196">
        <v>46266.0</v>
      </c>
    </row>
    <row r="35">
      <c r="G35" s="197" t="s">
        <v>1995</v>
      </c>
      <c r="H35" s="194" t="s">
        <v>1998</v>
      </c>
      <c r="I35" s="195" t="s">
        <v>188</v>
      </c>
      <c r="J35" s="86">
        <v>46220.0</v>
      </c>
      <c r="K35" s="86">
        <v>46227.0</v>
      </c>
      <c r="L35" s="196">
        <v>46258.0</v>
      </c>
    </row>
    <row r="36">
      <c r="G36" s="193" t="s">
        <v>583</v>
      </c>
      <c r="H36" s="194" t="s">
        <v>2001</v>
      </c>
      <c r="I36" s="195" t="s">
        <v>2003</v>
      </c>
      <c r="J36" s="86">
        <v>46267.0</v>
      </c>
      <c r="K36" s="86">
        <v>46274.0</v>
      </c>
      <c r="L36" s="196">
        <v>46279.0</v>
      </c>
    </row>
  </sheetData>
  <conditionalFormatting sqref="J18:L18">
    <cfRule type="expression" dxfId="7" priority="1" stopIfTrue="1">
      <formula>$M18="Finalizado"</formula>
    </cfRule>
  </conditionalFormatting>
  <conditionalFormatting sqref="J18:L18">
    <cfRule type="expression" dxfId="8" priority="2" stopIfTrue="1">
      <formula>$M18="Cancelado"</formula>
    </cfRule>
  </conditionalFormatting>
  <conditionalFormatting sqref="J18:L18">
    <cfRule type="expression" dxfId="9" priority="3" stopIfTrue="1">
      <formula>$M18="Por Ingresar"</formula>
    </cfRule>
  </conditionalFormatting>
  <conditionalFormatting sqref="J18:L18">
    <cfRule type="expression" dxfId="10" priority="4" stopIfTrue="1">
      <formula>$M18="En Consulta"</formula>
    </cfRule>
  </conditionalFormatting>
  <conditionalFormatting sqref="J18">
    <cfRule type="expression" dxfId="11" priority="5" stopIfTrue="1">
      <formula>$O18=FALSE</formula>
    </cfRule>
  </conditionalFormatting>
  <dataValidations>
    <dataValidation type="list" allowBlank="1" sqref="B3">
      <formula1>"Caduceus,TNT,DHL,Fedex,Vinpac,Bilanz,New Logistic,Hapag Lloyd,MSC,Fasttrack,LiberLine,Pluscargo,UPS,Delfin Group,Cargo Net,Tau Cargo,K + N,LHS,JAP,South Atlantic,TIBA,Gestion Forward,Maersk,STICE,HELLMAN,Green Company,RHENUS,LX PANTOS,ETERNITY"</formula1>
    </dataValidation>
    <dataValidation type="list" allowBlank="1" sqref="C3">
      <formula1>"Avion,Avion ZFLP,Barco 20,Barco 40,Barco ZFLP 20,Barco ZFLP 40,Courrier,Avion ZF Guemes,Camion,LCL,Camion ZFLP"</formula1>
    </dataValidation>
    <dataValidation type="list" allowBlank="1" sqref="D3">
      <formula1>"AIR,SEA,TRUCK"</formula1>
    </dataValidation>
  </dataValidations>
  <hyperlinks>
    <hyperlink r:id="rId1" ref="O22"/>
    <hyperlink r:id="rId2" ref="O23"/>
    <hyperlink r:id="rId3" ref="O24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9.13"/>
    <col customWidth="1" min="5" max="5" width="15.75"/>
    <col customWidth="1" min="6" max="6" width="18.25"/>
    <col customWidth="1" min="7" max="7" width="13.5"/>
    <col customWidth="1" min="8" max="8" width="14.0"/>
    <col customWidth="1" min="9" max="9" width="24.5"/>
    <col customWidth="1" min="10" max="10" width="16.88"/>
    <col customWidth="1" min="11" max="11" width="20.63"/>
    <col customWidth="1" min="12" max="12" width="19.0"/>
    <col customWidth="1" min="13" max="13" width="22.75"/>
    <col customWidth="1" min="15" max="15" width="19.13"/>
  </cols>
  <sheetData>
    <row r="5">
      <c r="C5" s="204" t="s">
        <v>2074</v>
      </c>
      <c r="D5" s="207" t="s">
        <v>2075</v>
      </c>
      <c r="E5" s="207" t="s">
        <v>12</v>
      </c>
      <c r="F5" s="207" t="s">
        <v>278</v>
      </c>
      <c r="G5" s="207" t="s">
        <v>2076</v>
      </c>
      <c r="H5" s="207" t="s">
        <v>2077</v>
      </c>
      <c r="I5" s="207" t="s">
        <v>2078</v>
      </c>
      <c r="J5" s="207" t="s">
        <v>2079</v>
      </c>
      <c r="K5" s="207" t="s">
        <v>269</v>
      </c>
      <c r="L5" s="207" t="s">
        <v>2083</v>
      </c>
    </row>
    <row r="6">
      <c r="C6" s="208" t="s">
        <v>2084</v>
      </c>
      <c r="D6" s="209" t="s">
        <v>2085</v>
      </c>
      <c r="E6" s="208" t="s">
        <v>2086</v>
      </c>
      <c r="F6" s="210" t="s">
        <v>455</v>
      </c>
      <c r="G6" s="209" t="s">
        <v>2087</v>
      </c>
      <c r="H6" s="211">
        <v>47696.0</v>
      </c>
      <c r="I6" s="209">
        <v>120.0</v>
      </c>
      <c r="J6" s="209">
        <v>1000.0</v>
      </c>
      <c r="K6" s="209" t="s">
        <v>2088</v>
      </c>
      <c r="L6" s="209" t="s">
        <v>2089</v>
      </c>
    </row>
    <row r="7">
      <c r="C7" s="212"/>
      <c r="D7" s="213"/>
      <c r="E7" s="4"/>
      <c r="F7" s="213"/>
      <c r="G7" s="213"/>
    </row>
    <row r="11">
      <c r="C11" s="214"/>
      <c r="D11" s="214"/>
      <c r="E11" s="214"/>
      <c r="F11" s="214"/>
    </row>
    <row r="12">
      <c r="C12" s="204" t="s">
        <v>2074</v>
      </c>
      <c r="D12" s="207" t="s">
        <v>2075</v>
      </c>
      <c r="E12" s="207" t="s">
        <v>12</v>
      </c>
      <c r="F12" s="207" t="s">
        <v>278</v>
      </c>
      <c r="G12" s="207" t="s">
        <v>2076</v>
      </c>
      <c r="H12" s="207" t="s">
        <v>2077</v>
      </c>
      <c r="I12" s="207" t="s">
        <v>2078</v>
      </c>
      <c r="J12" s="207" t="s">
        <v>2079</v>
      </c>
      <c r="K12" s="207" t="s">
        <v>269</v>
      </c>
      <c r="L12" s="207" t="s">
        <v>161</v>
      </c>
    </row>
    <row r="13">
      <c r="C13" s="215" t="s">
        <v>2094</v>
      </c>
      <c r="D13" s="216" t="s">
        <v>2095</v>
      </c>
      <c r="E13" s="216" t="s">
        <v>2096</v>
      </c>
      <c r="F13" s="217" t="s">
        <v>455</v>
      </c>
      <c r="G13" s="218" t="s">
        <v>2087</v>
      </c>
      <c r="H13" s="219">
        <v>47696.0</v>
      </c>
      <c r="I13" s="220">
        <v>3000.0</v>
      </c>
      <c r="J13" s="220">
        <v>3000.0</v>
      </c>
      <c r="K13" s="221" t="s">
        <v>2098</v>
      </c>
      <c r="L13" s="222" t="s">
        <v>2099</v>
      </c>
    </row>
    <row r="14">
      <c r="C14" s="216" t="s">
        <v>2100</v>
      </c>
      <c r="D14" s="216" t="s">
        <v>2095</v>
      </c>
      <c r="E14" s="216" t="s">
        <v>2086</v>
      </c>
      <c r="F14" s="217" t="s">
        <v>455</v>
      </c>
      <c r="G14" s="218" t="s">
        <v>2087</v>
      </c>
      <c r="H14" s="219">
        <v>47696.0</v>
      </c>
      <c r="I14" s="220">
        <v>2000.0</v>
      </c>
      <c r="J14" s="220">
        <v>2000.0</v>
      </c>
      <c r="K14" s="221" t="s">
        <v>2098</v>
      </c>
      <c r="L14" s="222" t="s">
        <v>2099</v>
      </c>
    </row>
    <row r="15">
      <c r="C15" s="216" t="s">
        <v>2111</v>
      </c>
      <c r="D15" s="216" t="s">
        <v>2112</v>
      </c>
      <c r="E15" s="216" t="s">
        <v>2113</v>
      </c>
      <c r="F15" s="217" t="s">
        <v>455</v>
      </c>
      <c r="G15" s="218" t="s">
        <v>2114</v>
      </c>
      <c r="H15" s="219">
        <v>47640.0</v>
      </c>
      <c r="I15" s="220">
        <v>1200.0</v>
      </c>
      <c r="J15" s="220">
        <v>1200.0</v>
      </c>
      <c r="K15" s="221" t="s">
        <v>2098</v>
      </c>
      <c r="L15" s="222" t="s">
        <v>2099</v>
      </c>
    </row>
    <row r="16">
      <c r="C16" s="216" t="s">
        <v>2118</v>
      </c>
      <c r="D16" s="216" t="s">
        <v>2112</v>
      </c>
      <c r="E16" s="216" t="s">
        <v>2119</v>
      </c>
      <c r="F16" s="217" t="s">
        <v>455</v>
      </c>
      <c r="G16" s="218" t="s">
        <v>2114</v>
      </c>
      <c r="H16" s="219">
        <v>47640.0</v>
      </c>
      <c r="I16" s="220">
        <v>1200.0</v>
      </c>
      <c r="J16" s="220">
        <v>1200.0</v>
      </c>
      <c r="K16" s="221" t="s">
        <v>2098</v>
      </c>
      <c r="L16" s="222" t="s">
        <v>2099</v>
      </c>
    </row>
    <row r="17">
      <c r="C17" s="216" t="s">
        <v>2122</v>
      </c>
      <c r="D17" s="216" t="s">
        <v>2124</v>
      </c>
      <c r="E17" s="216" t="s">
        <v>2127</v>
      </c>
      <c r="F17" s="217" t="s">
        <v>455</v>
      </c>
      <c r="G17" s="222" t="s">
        <v>2129</v>
      </c>
      <c r="H17" s="224">
        <v>47640.0</v>
      </c>
      <c r="I17" s="220">
        <v>1104.0</v>
      </c>
      <c r="J17" s="220">
        <v>1104.0</v>
      </c>
      <c r="K17" s="221" t="s">
        <v>2098</v>
      </c>
      <c r="L17" s="222" t="s">
        <v>2099</v>
      </c>
    </row>
    <row r="22">
      <c r="K22" s="82" t="s">
        <v>2132</v>
      </c>
      <c r="L22" s="82" t="s">
        <v>2133</v>
      </c>
      <c r="M22" s="82" t="s">
        <v>11</v>
      </c>
      <c r="N22" s="82" t="s">
        <v>2135</v>
      </c>
      <c r="O22" s="82" t="s">
        <v>2138</v>
      </c>
    </row>
    <row r="23">
      <c r="C23" s="225" t="s">
        <v>11</v>
      </c>
      <c r="D23" s="226" t="s">
        <v>2140</v>
      </c>
      <c r="E23" s="226" t="s">
        <v>2141</v>
      </c>
      <c r="F23" s="227" t="s">
        <v>2142</v>
      </c>
      <c r="G23" s="228" t="s">
        <v>2144</v>
      </c>
      <c r="K23" s="229" t="s">
        <v>2145</v>
      </c>
      <c r="L23" s="230" t="s">
        <v>2146</v>
      </c>
      <c r="M23" s="230" t="s">
        <v>2147</v>
      </c>
      <c r="N23" s="232" t="s">
        <v>2148</v>
      </c>
      <c r="O23" s="233">
        <v>46178.0</v>
      </c>
    </row>
    <row r="24">
      <c r="C24" s="234" t="s">
        <v>2159</v>
      </c>
      <c r="D24" s="235" t="s">
        <v>455</v>
      </c>
      <c r="E24" s="235" t="s">
        <v>2161</v>
      </c>
      <c r="F24" s="236" t="s">
        <v>2162</v>
      </c>
      <c r="G24" s="237" t="s">
        <v>2164</v>
      </c>
      <c r="K24" s="229" t="s">
        <v>2165</v>
      </c>
      <c r="L24" s="230" t="s">
        <v>863</v>
      </c>
      <c r="M24" s="230" t="s">
        <v>862</v>
      </c>
      <c r="N24" s="232" t="s">
        <v>2148</v>
      </c>
      <c r="O24" s="239">
        <v>46191.0</v>
      </c>
    </row>
    <row r="25">
      <c r="C25" s="240" t="s">
        <v>2159</v>
      </c>
      <c r="D25" s="241" t="s">
        <v>455</v>
      </c>
      <c r="E25" s="241" t="s">
        <v>2173</v>
      </c>
      <c r="F25" s="242" t="s">
        <v>2162</v>
      </c>
      <c r="G25" s="243" t="s">
        <v>2164</v>
      </c>
      <c r="K25" s="229" t="s">
        <v>2176</v>
      </c>
      <c r="L25" s="230" t="s">
        <v>948</v>
      </c>
      <c r="M25" s="230" t="s">
        <v>947</v>
      </c>
      <c r="N25" s="232" t="s">
        <v>2148</v>
      </c>
      <c r="O25" s="239">
        <v>46197.0</v>
      </c>
    </row>
    <row r="26">
      <c r="B26" s="244" t="s">
        <v>274</v>
      </c>
      <c r="C26" s="245" t="s">
        <v>9</v>
      </c>
      <c r="D26" s="246" t="s">
        <v>279</v>
      </c>
      <c r="E26" s="246" t="s">
        <v>2186</v>
      </c>
      <c r="F26" s="246" t="s">
        <v>2187</v>
      </c>
    </row>
    <row r="27">
      <c r="B27" s="212" t="s">
        <v>2188</v>
      </c>
      <c r="C27" s="212" t="s">
        <v>2119</v>
      </c>
      <c r="D27" s="212">
        <v>48.0</v>
      </c>
      <c r="E27" s="247" t="s">
        <v>2189</v>
      </c>
      <c r="F27" s="248">
        <v>46150.0</v>
      </c>
    </row>
    <row r="28">
      <c r="B28" s="212" t="s">
        <v>2191</v>
      </c>
      <c r="C28" s="212" t="s">
        <v>2192</v>
      </c>
      <c r="D28" s="212">
        <v>24.0</v>
      </c>
      <c r="E28" s="249" t="s">
        <v>2189</v>
      </c>
      <c r="F28" s="250">
        <v>46150.0</v>
      </c>
    </row>
    <row r="29">
      <c r="B29" s="212" t="s">
        <v>2195</v>
      </c>
      <c r="C29" s="212" t="s">
        <v>2113</v>
      </c>
      <c r="D29" s="212">
        <v>72.0</v>
      </c>
      <c r="E29" s="247" t="s">
        <v>2189</v>
      </c>
      <c r="F29" s="248">
        <v>46150.0</v>
      </c>
    </row>
    <row r="30">
      <c r="B30" s="212" t="s">
        <v>2188</v>
      </c>
      <c r="C30" s="212" t="s">
        <v>2119</v>
      </c>
      <c r="D30" s="212">
        <v>72.0</v>
      </c>
      <c r="E30" s="249" t="s">
        <v>2199</v>
      </c>
      <c r="F30" s="250">
        <v>46150.0</v>
      </c>
    </row>
    <row r="37">
      <c r="E37" s="251"/>
      <c r="F37" s="251"/>
      <c r="G37" s="251"/>
    </row>
    <row r="38">
      <c r="E38" s="252" t="s">
        <v>2203</v>
      </c>
      <c r="F38" s="252" t="s">
        <v>11</v>
      </c>
      <c r="G38" s="252" t="s">
        <v>2205</v>
      </c>
    </row>
    <row r="39">
      <c r="E39" s="78" t="s">
        <v>2206</v>
      </c>
      <c r="F39" s="253" t="s">
        <v>2207</v>
      </c>
      <c r="G39" s="254" t="s">
        <v>2148</v>
      </c>
    </row>
    <row r="40">
      <c r="E40" s="78" t="s">
        <v>2209</v>
      </c>
      <c r="F40" s="255" t="s">
        <v>2211</v>
      </c>
      <c r="G40" s="254" t="s">
        <v>2148</v>
      </c>
    </row>
    <row r="41">
      <c r="E41" s="82" t="s">
        <v>2209</v>
      </c>
      <c r="F41" s="255" t="s">
        <v>2159</v>
      </c>
      <c r="G41" s="256" t="s">
        <v>2148</v>
      </c>
    </row>
    <row r="42">
      <c r="E42" s="257" t="s">
        <v>2220</v>
      </c>
      <c r="F42" s="255" t="s">
        <v>51</v>
      </c>
      <c r="G42" s="256" t="s">
        <v>2148</v>
      </c>
    </row>
    <row r="43">
      <c r="E43" s="258" t="s">
        <v>2221</v>
      </c>
      <c r="F43" s="255" t="s">
        <v>51</v>
      </c>
      <c r="G43" s="256" t="s">
        <v>2148</v>
      </c>
    </row>
    <row r="44">
      <c r="E44" s="257" t="s">
        <v>2223</v>
      </c>
      <c r="F44" s="255" t="s">
        <v>51</v>
      </c>
      <c r="G44" s="256" t="s">
        <v>2148</v>
      </c>
    </row>
    <row r="45">
      <c r="E45" s="259" t="s">
        <v>2224</v>
      </c>
      <c r="F45" s="255" t="s">
        <v>51</v>
      </c>
      <c r="G45" s="256" t="s">
        <v>2148</v>
      </c>
    </row>
    <row r="46">
      <c r="E46" s="82" t="s">
        <v>2225</v>
      </c>
      <c r="F46" s="259" t="s">
        <v>2226</v>
      </c>
      <c r="G46" s="256" t="s">
        <v>2148</v>
      </c>
    </row>
    <row r="47">
      <c r="E47" s="82" t="s">
        <v>2230</v>
      </c>
      <c r="F47" s="259" t="s">
        <v>2231</v>
      </c>
      <c r="G47" s="256" t="s">
        <v>2148</v>
      </c>
    </row>
    <row r="48">
      <c r="F48" s="261"/>
      <c r="G48" s="262"/>
    </row>
    <row r="49">
      <c r="F49" s="261"/>
      <c r="G49" s="262"/>
    </row>
    <row r="50">
      <c r="F50" s="261"/>
      <c r="G50" s="262"/>
    </row>
    <row r="53">
      <c r="F53" s="263" t="s">
        <v>2233</v>
      </c>
      <c r="G53" s="264" t="s">
        <v>2235</v>
      </c>
    </row>
    <row r="54">
      <c r="F54" s="263" t="s">
        <v>2236</v>
      </c>
      <c r="G54" s="264" t="s">
        <v>2237</v>
      </c>
    </row>
    <row r="55">
      <c r="F55" s="263" t="s">
        <v>2238</v>
      </c>
      <c r="G55" s="264" t="s">
        <v>2240</v>
      </c>
    </row>
    <row r="56">
      <c r="F56" s="263" t="s">
        <v>2241</v>
      </c>
      <c r="G56" s="264" t="s">
        <v>2242</v>
      </c>
    </row>
    <row r="57">
      <c r="F57" s="263" t="s">
        <v>2243</v>
      </c>
      <c r="G57" s="264" t="s">
        <v>2244</v>
      </c>
    </row>
    <row r="58">
      <c r="F58" s="263" t="s">
        <v>2245</v>
      </c>
      <c r="G58" s="264" t="s">
        <v>1848</v>
      </c>
    </row>
    <row r="61">
      <c r="F61" s="264" t="s">
        <v>2235</v>
      </c>
      <c r="G61" s="264" t="s">
        <v>2237</v>
      </c>
      <c r="H61" s="264" t="s">
        <v>2240</v>
      </c>
      <c r="I61" s="264" t="s">
        <v>2242</v>
      </c>
      <c r="J61" s="264" t="s">
        <v>2244</v>
      </c>
      <c r="K61" s="264" t="s">
        <v>1848</v>
      </c>
    </row>
    <row r="69">
      <c r="C69" s="4" t="s">
        <v>2247</v>
      </c>
    </row>
    <row r="71">
      <c r="F71" s="4" t="s">
        <v>2248</v>
      </c>
      <c r="G71" s="4" t="s">
        <v>11</v>
      </c>
      <c r="H71" s="4" t="s">
        <v>2249</v>
      </c>
      <c r="I71" s="4" t="s">
        <v>2250</v>
      </c>
    </row>
    <row r="72">
      <c r="F72" s="265" t="s">
        <v>2251</v>
      </c>
      <c r="G72" s="4" t="s">
        <v>2252</v>
      </c>
      <c r="H72" s="213">
        <v>46224.0</v>
      </c>
      <c r="I72" s="86">
        <v>46256.0</v>
      </c>
    </row>
    <row r="73">
      <c r="F73" s="265" t="s">
        <v>2253</v>
      </c>
      <c r="G73" s="4" t="s">
        <v>2254</v>
      </c>
      <c r="H73" s="213">
        <v>46224.0</v>
      </c>
      <c r="I73" s="86">
        <v>46256.0</v>
      </c>
    </row>
    <row r="80">
      <c r="F80" s="4" t="s">
        <v>2255</v>
      </c>
    </row>
    <row r="87">
      <c r="E87" s="4" t="s">
        <v>2259</v>
      </c>
    </row>
    <row r="92">
      <c r="I92" s="4" t="s">
        <v>2261</v>
      </c>
    </row>
    <row r="93">
      <c r="I93" s="4" t="s">
        <v>2262</v>
      </c>
    </row>
    <row r="94">
      <c r="I94" s="4" t="s">
        <v>2263</v>
      </c>
    </row>
    <row r="95">
      <c r="I95" s="4" t="s">
        <v>2264</v>
      </c>
    </row>
    <row r="96">
      <c r="I96" s="4" t="s">
        <v>2265</v>
      </c>
    </row>
    <row r="97">
      <c r="I97" s="4" t="s">
        <v>2266</v>
      </c>
    </row>
    <row r="98">
      <c r="I98" s="4" t="s">
        <v>2267</v>
      </c>
    </row>
    <row r="99">
      <c r="I99" s="4" t="s">
        <v>2268</v>
      </c>
    </row>
    <row r="100">
      <c r="I100" s="4" t="s">
        <v>2269</v>
      </c>
    </row>
    <row r="101">
      <c r="I101" s="4" t="s">
        <v>2270</v>
      </c>
    </row>
    <row r="102">
      <c r="I102" s="4" t="s">
        <v>2271</v>
      </c>
    </row>
    <row r="103">
      <c r="I103" s="4" t="s">
        <v>2272</v>
      </c>
    </row>
    <row r="104">
      <c r="I104" s="4" t="s">
        <v>2273</v>
      </c>
    </row>
  </sheetData>
  <hyperlinks>
    <hyperlink r:id="rId1" ref="N23"/>
    <hyperlink r:id="rId2" ref="N24"/>
    <hyperlink r:id="rId3" ref="N25"/>
    <hyperlink r:id="rId4" ref="G39"/>
    <hyperlink r:id="rId5" ref="G40"/>
    <hyperlink r:id="rId6" ref="G41"/>
    <hyperlink r:id="rId7" ref="G42"/>
    <hyperlink r:id="rId8" ref="G43"/>
    <hyperlink r:id="rId9" ref="G44"/>
    <hyperlink r:id="rId10" ref="G45"/>
    <hyperlink r:id="rId11" ref="G46"/>
    <hyperlink r:id="rId12" ref="G47"/>
  </hyperlinks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</cols>
  <sheetData>
    <row r="1">
      <c r="A1" s="4" t="s">
        <v>2292</v>
      </c>
      <c r="B1" s="4" t="s">
        <v>2293</v>
      </c>
      <c r="C1" s="4" t="s">
        <v>2294</v>
      </c>
      <c r="D1" s="4" t="s">
        <v>2295</v>
      </c>
      <c r="E1" s="4" t="s">
        <v>2296</v>
      </c>
      <c r="F1" s="4" t="s">
        <v>2297</v>
      </c>
    </row>
    <row r="2">
      <c r="A2" s="4" t="s">
        <v>2298</v>
      </c>
      <c r="B2" s="267">
        <v>5.0</v>
      </c>
      <c r="C2" s="267">
        <v>30.0</v>
      </c>
      <c r="D2" s="267">
        <v>7.0</v>
      </c>
      <c r="E2" s="162">
        <f t="shared" ref="E2:E7" si="1">SUM(B2:D2)</f>
        <v>42</v>
      </c>
      <c r="F2" s="4">
        <v>5.0</v>
      </c>
    </row>
    <row r="3">
      <c r="A3" s="4" t="s">
        <v>2301</v>
      </c>
      <c r="B3" s="267">
        <v>5.0</v>
      </c>
      <c r="C3" s="267">
        <v>20.0</v>
      </c>
      <c r="D3" s="267">
        <v>7.0</v>
      </c>
      <c r="E3" s="162">
        <f t="shared" si="1"/>
        <v>32</v>
      </c>
      <c r="F3" s="4">
        <v>5.0</v>
      </c>
    </row>
    <row r="4">
      <c r="A4" s="4" t="s">
        <v>2302</v>
      </c>
      <c r="B4" s="267">
        <v>7.0</v>
      </c>
      <c r="C4" s="267">
        <v>28.0</v>
      </c>
      <c r="D4" s="267">
        <v>7.0</v>
      </c>
      <c r="E4" s="162">
        <f t="shared" si="1"/>
        <v>42</v>
      </c>
      <c r="F4" s="4">
        <v>5.0</v>
      </c>
    </row>
    <row r="5">
      <c r="A5" s="4" t="s">
        <v>2303</v>
      </c>
      <c r="B5" s="267">
        <v>7.0</v>
      </c>
      <c r="C5" s="267">
        <v>10.0</v>
      </c>
      <c r="D5" s="267">
        <v>7.0</v>
      </c>
      <c r="E5" s="162">
        <f t="shared" si="1"/>
        <v>24</v>
      </c>
      <c r="F5" s="4">
        <v>3.0</v>
      </c>
    </row>
    <row r="6">
      <c r="A6" s="4" t="s">
        <v>2304</v>
      </c>
      <c r="B6" s="267">
        <v>7.0</v>
      </c>
      <c r="C6" s="267">
        <v>7.0</v>
      </c>
      <c r="D6" s="267">
        <v>7.0</v>
      </c>
      <c r="E6" s="162">
        <f t="shared" si="1"/>
        <v>21</v>
      </c>
      <c r="F6" s="4">
        <v>5.0</v>
      </c>
    </row>
    <row r="7">
      <c r="A7" s="4" t="s">
        <v>2305</v>
      </c>
      <c r="B7" s="267">
        <v>7.0</v>
      </c>
      <c r="C7" s="267">
        <v>3.0</v>
      </c>
      <c r="D7" s="267">
        <v>7.0</v>
      </c>
      <c r="E7" s="162">
        <f t="shared" si="1"/>
        <v>17</v>
      </c>
      <c r="F7" s="4">
        <v>3.0</v>
      </c>
    </row>
    <row r="8">
      <c r="A8" s="4" t="s">
        <v>2306</v>
      </c>
      <c r="B8" s="4">
        <v>5.0</v>
      </c>
      <c r="C8" s="4">
        <v>20.0</v>
      </c>
      <c r="D8" s="4">
        <v>7.0</v>
      </c>
      <c r="E8" s="4">
        <v>32.0</v>
      </c>
      <c r="F8" s="4">
        <v>5.0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5"/>
    <col customWidth="1" min="2" max="94" width="5.13"/>
  </cols>
  <sheetData>
    <row r="1">
      <c r="B1" s="269" t="s">
        <v>2330</v>
      </c>
      <c r="C1" s="269" t="s">
        <v>2332</v>
      </c>
      <c r="D1" s="269" t="s">
        <v>2333</v>
      </c>
      <c r="E1" s="269" t="s">
        <v>2334</v>
      </c>
      <c r="F1" s="269" t="s">
        <v>2335</v>
      </c>
      <c r="G1" s="269" t="s">
        <v>2336</v>
      </c>
      <c r="H1" s="269" t="s">
        <v>2337</v>
      </c>
      <c r="I1" s="269" t="s">
        <v>2330</v>
      </c>
      <c r="J1" s="269" t="s">
        <v>2332</v>
      </c>
      <c r="K1" s="269" t="s">
        <v>2333</v>
      </c>
      <c r="L1" s="269" t="s">
        <v>2334</v>
      </c>
      <c r="M1" s="269" t="s">
        <v>2335</v>
      </c>
      <c r="N1" s="269" t="s">
        <v>2336</v>
      </c>
      <c r="O1" s="269" t="s">
        <v>2337</v>
      </c>
      <c r="P1" s="269" t="s">
        <v>2330</v>
      </c>
      <c r="Q1" s="269" t="s">
        <v>2332</v>
      </c>
      <c r="R1" s="269" t="s">
        <v>2333</v>
      </c>
      <c r="S1" s="269" t="s">
        <v>2334</v>
      </c>
      <c r="T1" s="269" t="s">
        <v>2335</v>
      </c>
      <c r="U1" s="269" t="s">
        <v>2336</v>
      </c>
      <c r="V1" s="269" t="s">
        <v>2337</v>
      </c>
      <c r="W1" s="269" t="s">
        <v>2330</v>
      </c>
      <c r="X1" s="269" t="s">
        <v>2332</v>
      </c>
      <c r="Y1" s="269" t="s">
        <v>2333</v>
      </c>
      <c r="Z1" s="269" t="s">
        <v>2334</v>
      </c>
      <c r="AA1" s="269" t="s">
        <v>2335</v>
      </c>
      <c r="AB1" s="269" t="s">
        <v>2336</v>
      </c>
      <c r="AC1" s="269" t="s">
        <v>2337</v>
      </c>
      <c r="AD1" s="269" t="s">
        <v>2330</v>
      </c>
      <c r="AE1" s="269" t="s">
        <v>2332</v>
      </c>
      <c r="AF1" s="269" t="s">
        <v>2333</v>
      </c>
      <c r="AG1" s="269" t="s">
        <v>2334</v>
      </c>
      <c r="AH1" s="269" t="s">
        <v>2335</v>
      </c>
      <c r="AI1" s="269" t="s">
        <v>2336</v>
      </c>
      <c r="AJ1" s="269" t="s">
        <v>2337</v>
      </c>
      <c r="AK1" s="269" t="s">
        <v>2330</v>
      </c>
      <c r="AL1" s="270" t="s">
        <v>2332</v>
      </c>
      <c r="AM1" s="270" t="s">
        <v>2333</v>
      </c>
      <c r="AN1" s="269" t="s">
        <v>2334</v>
      </c>
      <c r="AO1" s="269" t="s">
        <v>2335</v>
      </c>
      <c r="AP1" s="269" t="s">
        <v>2336</v>
      </c>
      <c r="AQ1" s="269" t="s">
        <v>2337</v>
      </c>
      <c r="AR1" s="269" t="s">
        <v>2330</v>
      </c>
      <c r="AS1" s="270" t="s">
        <v>2332</v>
      </c>
      <c r="AT1" s="270" t="s">
        <v>2333</v>
      </c>
      <c r="AU1" s="269" t="s">
        <v>2334</v>
      </c>
      <c r="AV1" s="269" t="s">
        <v>2335</v>
      </c>
      <c r="AW1" s="269" t="s">
        <v>2336</v>
      </c>
      <c r="AX1" s="269" t="s">
        <v>2337</v>
      </c>
      <c r="AY1" s="269" t="s">
        <v>2330</v>
      </c>
      <c r="AZ1" s="270" t="s">
        <v>2332</v>
      </c>
      <c r="BA1" s="270" t="s">
        <v>2333</v>
      </c>
      <c r="BB1" s="269" t="s">
        <v>2334</v>
      </c>
      <c r="BC1" s="269" t="s">
        <v>2335</v>
      </c>
      <c r="BD1" s="269" t="s">
        <v>2336</v>
      </c>
      <c r="BE1" s="269" t="s">
        <v>2337</v>
      </c>
      <c r="BF1" s="269" t="s">
        <v>2330</v>
      </c>
      <c r="BG1" s="270" t="s">
        <v>2332</v>
      </c>
      <c r="BH1" s="270" t="s">
        <v>2333</v>
      </c>
      <c r="BI1" s="269" t="s">
        <v>2334</v>
      </c>
      <c r="BJ1" s="269" t="s">
        <v>2335</v>
      </c>
      <c r="BK1" s="269" t="s">
        <v>2336</v>
      </c>
      <c r="BL1" s="269" t="s">
        <v>2337</v>
      </c>
      <c r="BM1" s="269" t="s">
        <v>2330</v>
      </c>
      <c r="BN1" s="270" t="s">
        <v>2332</v>
      </c>
      <c r="BO1" s="270" t="s">
        <v>2333</v>
      </c>
      <c r="BP1" s="269" t="s">
        <v>2334</v>
      </c>
      <c r="BQ1" s="269" t="s">
        <v>2335</v>
      </c>
      <c r="BR1" s="269" t="s">
        <v>2336</v>
      </c>
      <c r="BS1" s="269" t="s">
        <v>2337</v>
      </c>
      <c r="BT1" s="269" t="s">
        <v>2330</v>
      </c>
      <c r="BU1" s="270" t="s">
        <v>2332</v>
      </c>
      <c r="BV1" s="270" t="s">
        <v>2333</v>
      </c>
      <c r="BW1" s="269" t="s">
        <v>2334</v>
      </c>
      <c r="BX1" s="269" t="s">
        <v>2335</v>
      </c>
      <c r="BY1" s="269" t="s">
        <v>2336</v>
      </c>
      <c r="BZ1" s="269" t="s">
        <v>2337</v>
      </c>
      <c r="CA1" s="269" t="s">
        <v>2330</v>
      </c>
      <c r="CB1" s="270" t="s">
        <v>2332</v>
      </c>
      <c r="CC1" s="270" t="s">
        <v>2333</v>
      </c>
      <c r="CD1" s="269" t="s">
        <v>2334</v>
      </c>
      <c r="CE1" s="269" t="s">
        <v>2335</v>
      </c>
      <c r="CF1" s="269" t="s">
        <v>2336</v>
      </c>
      <c r="CG1" s="269" t="s">
        <v>2337</v>
      </c>
      <c r="CH1" s="269" t="s">
        <v>2330</v>
      </c>
      <c r="CI1" s="270" t="s">
        <v>2332</v>
      </c>
      <c r="CJ1" s="270" t="s">
        <v>2333</v>
      </c>
      <c r="CK1" s="269" t="s">
        <v>2334</v>
      </c>
      <c r="CL1" s="269" t="s">
        <v>2335</v>
      </c>
      <c r="CM1" s="269" t="s">
        <v>2336</v>
      </c>
      <c r="CN1" s="269" t="s">
        <v>2337</v>
      </c>
      <c r="CO1" s="269" t="s">
        <v>2330</v>
      </c>
      <c r="CP1" s="269"/>
    </row>
    <row r="2">
      <c r="A2" s="4" t="s">
        <v>120</v>
      </c>
      <c r="B2" s="271">
        <v>45870.0</v>
      </c>
      <c r="C2" s="271">
        <v>45871.0</v>
      </c>
      <c r="D2" s="271">
        <v>45872.0</v>
      </c>
      <c r="E2" s="271">
        <v>45873.0</v>
      </c>
      <c r="F2" s="271">
        <v>45874.0</v>
      </c>
      <c r="G2" s="271">
        <v>45875.0</v>
      </c>
      <c r="H2" s="271">
        <v>45876.0</v>
      </c>
      <c r="I2" s="271">
        <v>45877.0</v>
      </c>
      <c r="J2" s="271">
        <v>45878.0</v>
      </c>
      <c r="K2" s="271">
        <v>45879.0</v>
      </c>
      <c r="L2" s="271">
        <v>45880.0</v>
      </c>
      <c r="M2" s="271">
        <v>45881.0</v>
      </c>
      <c r="N2" s="271">
        <v>45882.0</v>
      </c>
      <c r="O2" s="271">
        <v>45883.0</v>
      </c>
      <c r="P2" s="271">
        <v>45884.0</v>
      </c>
      <c r="Q2" s="271">
        <v>45885.0</v>
      </c>
      <c r="R2" s="271">
        <v>45886.0</v>
      </c>
      <c r="S2" s="271">
        <v>45887.0</v>
      </c>
      <c r="T2" s="271">
        <v>45888.0</v>
      </c>
      <c r="U2" s="271">
        <v>45889.0</v>
      </c>
      <c r="V2" s="271">
        <v>45890.0</v>
      </c>
      <c r="W2" s="271">
        <v>45891.0</v>
      </c>
      <c r="X2" s="271">
        <v>45892.0</v>
      </c>
      <c r="Y2" s="271">
        <v>45893.0</v>
      </c>
      <c r="Z2" s="271">
        <v>45894.0</v>
      </c>
      <c r="AA2" s="271">
        <v>45895.0</v>
      </c>
      <c r="AB2" s="271">
        <v>45896.0</v>
      </c>
      <c r="AC2" s="271">
        <v>45897.0</v>
      </c>
      <c r="AD2" s="271">
        <v>45898.0</v>
      </c>
      <c r="AE2" s="271">
        <v>45899.0</v>
      </c>
      <c r="AF2" s="272">
        <v>45900.0</v>
      </c>
      <c r="AG2" s="273">
        <v>45901.0</v>
      </c>
      <c r="AH2" s="274">
        <v>45902.0</v>
      </c>
      <c r="AI2" s="274">
        <v>45903.0</v>
      </c>
      <c r="AJ2" s="274">
        <v>45904.0</v>
      </c>
      <c r="AK2" s="274">
        <v>45905.0</v>
      </c>
      <c r="AL2" s="275">
        <v>45906.0</v>
      </c>
      <c r="AM2" s="275">
        <v>45907.0</v>
      </c>
      <c r="AN2" s="273">
        <v>45908.0</v>
      </c>
      <c r="AO2" s="274">
        <v>45909.0</v>
      </c>
      <c r="AP2" s="274">
        <v>45910.0</v>
      </c>
      <c r="AQ2" s="274">
        <v>45911.0</v>
      </c>
      <c r="AR2" s="274">
        <v>45912.0</v>
      </c>
      <c r="AS2" s="275">
        <v>45913.0</v>
      </c>
      <c r="AT2" s="275">
        <v>45914.0</v>
      </c>
      <c r="AU2" s="273">
        <v>45915.0</v>
      </c>
      <c r="AV2" s="274">
        <v>45916.0</v>
      </c>
      <c r="AW2" s="274">
        <v>45917.0</v>
      </c>
      <c r="AX2" s="274">
        <v>45918.0</v>
      </c>
      <c r="AY2" s="274">
        <v>45919.0</v>
      </c>
      <c r="AZ2" s="275">
        <v>45920.0</v>
      </c>
      <c r="BA2" s="275">
        <v>45921.0</v>
      </c>
      <c r="BB2" s="273">
        <v>45922.0</v>
      </c>
      <c r="BC2" s="274">
        <v>45923.0</v>
      </c>
      <c r="BD2" s="274">
        <v>45924.0</v>
      </c>
      <c r="BE2" s="274">
        <v>45925.0</v>
      </c>
      <c r="BF2" s="274">
        <v>45926.0</v>
      </c>
      <c r="BG2" s="275">
        <v>45927.0</v>
      </c>
      <c r="BH2" s="275">
        <v>45928.0</v>
      </c>
      <c r="BI2" s="273">
        <v>45929.0</v>
      </c>
      <c r="BJ2" s="274">
        <v>45930.0</v>
      </c>
      <c r="BK2" s="277">
        <v>45931.0</v>
      </c>
      <c r="BL2" s="278">
        <v>45932.0</v>
      </c>
      <c r="BM2" s="278">
        <v>45933.0</v>
      </c>
      <c r="BN2" s="275">
        <v>45934.0</v>
      </c>
      <c r="BO2" s="275">
        <v>45935.0</v>
      </c>
      <c r="BP2" s="278">
        <v>45936.0</v>
      </c>
      <c r="BQ2" s="278">
        <v>45937.0</v>
      </c>
      <c r="BR2" s="278">
        <v>45938.0</v>
      </c>
      <c r="BS2" s="278">
        <v>45939.0</v>
      </c>
      <c r="BT2" s="278">
        <v>45940.0</v>
      </c>
      <c r="BU2" s="275">
        <v>45941.0</v>
      </c>
      <c r="BV2" s="275">
        <v>45942.0</v>
      </c>
      <c r="BW2" s="278">
        <v>45943.0</v>
      </c>
      <c r="BX2" s="278">
        <v>45944.0</v>
      </c>
      <c r="BY2" s="278">
        <v>45945.0</v>
      </c>
      <c r="BZ2" s="278">
        <v>45946.0</v>
      </c>
      <c r="CA2" s="278">
        <v>45947.0</v>
      </c>
      <c r="CB2" s="275">
        <v>45948.0</v>
      </c>
      <c r="CC2" s="275">
        <v>45949.0</v>
      </c>
      <c r="CD2" s="278">
        <v>45950.0</v>
      </c>
      <c r="CE2" s="278">
        <v>45951.0</v>
      </c>
      <c r="CF2" s="278">
        <v>45952.0</v>
      </c>
      <c r="CG2" s="278">
        <v>45953.0</v>
      </c>
      <c r="CH2" s="278">
        <v>45954.0</v>
      </c>
      <c r="CI2" s="275">
        <v>45955.0</v>
      </c>
      <c r="CJ2" s="275">
        <v>45956.0</v>
      </c>
      <c r="CK2" s="278">
        <v>45957.0</v>
      </c>
      <c r="CL2" s="278">
        <v>45958.0</v>
      </c>
      <c r="CM2" s="278">
        <v>45959.0</v>
      </c>
      <c r="CN2" s="278">
        <v>45960.0</v>
      </c>
      <c r="CO2" s="278">
        <v>45961.0</v>
      </c>
      <c r="CP2" s="279"/>
    </row>
    <row r="3">
      <c r="B3" s="280" t="s">
        <v>2374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281"/>
      <c r="AG3" s="282" t="s">
        <v>2378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281"/>
      <c r="BK3" s="283" t="s">
        <v>2379</v>
      </c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8"/>
      <c r="CP3" s="214"/>
    </row>
    <row r="4">
      <c r="A4" s="284" t="s">
        <v>2383</v>
      </c>
      <c r="B4" s="285"/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6"/>
      <c r="R4" s="286"/>
      <c r="S4" s="286"/>
      <c r="T4" s="286"/>
      <c r="U4" s="286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7"/>
      <c r="AG4" s="288"/>
      <c r="AH4" s="286"/>
      <c r="AI4" s="286"/>
      <c r="AJ4" s="286"/>
      <c r="AK4" s="286"/>
      <c r="AL4" s="289"/>
      <c r="AM4" s="289"/>
      <c r="AN4" s="286"/>
      <c r="AO4" s="290"/>
      <c r="AP4" s="286"/>
      <c r="AQ4" s="291" t="s">
        <v>2391</v>
      </c>
      <c r="AR4" s="292" t="s">
        <v>2392</v>
      </c>
      <c r="AS4" s="289"/>
      <c r="AT4" s="289"/>
      <c r="AU4" s="292" t="s">
        <v>2393</v>
      </c>
      <c r="AV4" s="293" t="s">
        <v>2394</v>
      </c>
      <c r="AW4" s="294"/>
      <c r="AX4" s="292" t="s">
        <v>2396</v>
      </c>
      <c r="AY4" s="294"/>
      <c r="AZ4" s="289"/>
      <c r="BA4" s="289"/>
      <c r="BB4" s="295" t="s">
        <v>2397</v>
      </c>
      <c r="BC4" s="286"/>
      <c r="BD4" s="286"/>
      <c r="BE4" s="286"/>
      <c r="BF4" s="285"/>
      <c r="BG4" s="289"/>
      <c r="BH4" s="289"/>
      <c r="BI4" s="285"/>
      <c r="BJ4" s="296"/>
      <c r="BK4" s="285"/>
      <c r="BL4" s="285"/>
      <c r="BM4" s="285"/>
      <c r="BN4" s="297"/>
      <c r="BO4" s="297"/>
      <c r="BP4" s="285"/>
      <c r="BQ4" s="285"/>
      <c r="BR4" s="285"/>
      <c r="BS4" s="285"/>
      <c r="BT4" s="285"/>
      <c r="BU4" s="297"/>
      <c r="BV4" s="297"/>
      <c r="BW4" s="285"/>
      <c r="BX4" s="285"/>
      <c r="BY4" s="285"/>
      <c r="BZ4" s="285"/>
      <c r="CA4" s="285"/>
      <c r="CB4" s="297"/>
      <c r="CC4" s="297"/>
      <c r="CD4" s="285"/>
      <c r="CE4" s="285"/>
      <c r="CF4" s="285"/>
      <c r="CG4" s="285"/>
      <c r="CH4" s="285"/>
      <c r="CI4" s="297"/>
      <c r="CJ4" s="297"/>
      <c r="CK4" s="285"/>
      <c r="CL4" s="285"/>
      <c r="CM4" s="285"/>
      <c r="CN4" s="285"/>
      <c r="CO4" s="285"/>
      <c r="CP4" s="165"/>
    </row>
    <row r="5">
      <c r="A5" s="298" t="s">
        <v>2408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  <c r="M5" s="285"/>
      <c r="N5" s="285"/>
      <c r="O5" s="285"/>
      <c r="P5" s="285"/>
      <c r="Q5" s="286"/>
      <c r="R5" s="286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  <c r="AE5" s="286"/>
      <c r="AF5" s="287"/>
      <c r="AG5" s="288"/>
      <c r="AH5" s="286"/>
      <c r="AI5" s="286"/>
      <c r="AJ5" s="286"/>
      <c r="AK5" s="286"/>
      <c r="AL5" s="289"/>
      <c r="AM5" s="289"/>
      <c r="AN5" s="286"/>
      <c r="AO5" s="290"/>
      <c r="AP5" s="286"/>
      <c r="AQ5" s="286"/>
      <c r="AR5" s="286"/>
      <c r="AS5" s="289"/>
      <c r="AT5" s="289"/>
      <c r="AU5" s="291" t="s">
        <v>2392</v>
      </c>
      <c r="AV5" s="292" t="s">
        <v>2393</v>
      </c>
      <c r="AW5" s="293" t="s">
        <v>2394</v>
      </c>
      <c r="AX5" s="292" t="s">
        <v>2396</v>
      </c>
      <c r="AY5" s="294"/>
      <c r="AZ5" s="289"/>
      <c r="BA5" s="289"/>
      <c r="BB5" s="295" t="s">
        <v>2397</v>
      </c>
      <c r="BC5" s="286"/>
      <c r="BD5" s="286"/>
      <c r="BE5" s="286"/>
      <c r="BF5" s="285"/>
      <c r="BG5" s="289"/>
      <c r="BH5" s="289"/>
      <c r="BI5" s="285"/>
      <c r="BJ5" s="296"/>
      <c r="BK5" s="285"/>
      <c r="BL5" s="285"/>
      <c r="BM5" s="285"/>
      <c r="BN5" s="297"/>
      <c r="BO5" s="297"/>
      <c r="BP5" s="285"/>
      <c r="BQ5" s="285"/>
      <c r="BR5" s="285"/>
      <c r="BS5" s="285"/>
      <c r="BT5" s="285"/>
      <c r="BU5" s="297"/>
      <c r="BV5" s="297"/>
      <c r="BW5" s="285"/>
      <c r="BX5" s="285"/>
      <c r="BY5" s="285"/>
      <c r="BZ5" s="285"/>
      <c r="CA5" s="285"/>
      <c r="CB5" s="297"/>
      <c r="CC5" s="297"/>
      <c r="CD5" s="285"/>
      <c r="CE5" s="285"/>
      <c r="CF5" s="286"/>
      <c r="CG5" s="286"/>
      <c r="CH5" s="286"/>
      <c r="CI5" s="299"/>
      <c r="CJ5" s="299"/>
      <c r="CK5" s="286"/>
      <c r="CL5" s="286"/>
      <c r="CM5" s="286"/>
      <c r="CN5" s="286"/>
      <c r="CO5" s="286"/>
      <c r="CP5" s="300"/>
    </row>
    <row r="6">
      <c r="A6" s="298" t="s">
        <v>1075</v>
      </c>
      <c r="B6" s="285"/>
      <c r="C6" s="285"/>
      <c r="D6" s="285"/>
      <c r="E6" s="285"/>
      <c r="F6" s="285"/>
      <c r="G6" s="285"/>
      <c r="H6" s="285"/>
      <c r="I6" s="285"/>
      <c r="J6" s="285"/>
      <c r="K6" s="285"/>
      <c r="L6" s="285"/>
      <c r="M6" s="285"/>
      <c r="N6" s="285"/>
      <c r="O6" s="285"/>
      <c r="P6" s="285"/>
      <c r="Q6" s="286"/>
      <c r="R6" s="286"/>
      <c r="S6" s="290"/>
      <c r="T6" s="290"/>
      <c r="U6" s="290"/>
      <c r="V6" s="290"/>
      <c r="W6" s="286"/>
      <c r="X6" s="286"/>
      <c r="Y6" s="286"/>
      <c r="Z6" s="286"/>
      <c r="AA6" s="286"/>
      <c r="AB6" s="290"/>
      <c r="AC6" s="286"/>
      <c r="AD6" s="286"/>
      <c r="AE6" s="286"/>
      <c r="AF6" s="287"/>
      <c r="AG6" s="288"/>
      <c r="AH6" s="286"/>
      <c r="AI6" s="286"/>
      <c r="AJ6" s="301"/>
      <c r="AK6" s="301"/>
      <c r="AL6" s="289"/>
      <c r="AM6" s="289"/>
      <c r="AN6" s="301"/>
      <c r="AO6" s="292" t="s">
        <v>2392</v>
      </c>
      <c r="AP6" s="294"/>
      <c r="AQ6" s="294"/>
      <c r="AR6" s="292" t="s">
        <v>2393</v>
      </c>
      <c r="AS6" s="289"/>
      <c r="AT6" s="289"/>
      <c r="AU6" s="293" t="s">
        <v>2394</v>
      </c>
      <c r="AV6" s="294"/>
      <c r="AW6" s="294"/>
      <c r="AX6" s="292" t="s">
        <v>2396</v>
      </c>
      <c r="AY6" s="294"/>
      <c r="AZ6" s="289"/>
      <c r="BA6" s="289"/>
      <c r="BB6" s="294"/>
      <c r="BC6" s="302"/>
      <c r="BD6" s="294"/>
      <c r="BE6" s="294"/>
      <c r="BF6" s="303"/>
      <c r="BG6" s="289"/>
      <c r="BH6" s="289"/>
      <c r="BI6" s="304" t="s">
        <v>2397</v>
      </c>
      <c r="BJ6" s="296"/>
      <c r="BK6" s="285"/>
      <c r="BL6" s="285"/>
      <c r="BM6" s="285"/>
      <c r="BN6" s="297"/>
      <c r="BO6" s="297"/>
      <c r="BP6" s="285"/>
      <c r="BQ6" s="285"/>
      <c r="BR6" s="285"/>
      <c r="BS6" s="285"/>
      <c r="BT6" s="285"/>
      <c r="BU6" s="297"/>
      <c r="BV6" s="297"/>
      <c r="BW6" s="285"/>
      <c r="BX6" s="285"/>
      <c r="BY6" s="285"/>
      <c r="BZ6" s="285"/>
      <c r="CA6" s="285"/>
      <c r="CB6" s="297"/>
      <c r="CC6" s="297"/>
      <c r="CD6" s="285"/>
      <c r="CE6" s="285"/>
      <c r="CF6" s="286"/>
      <c r="CG6" s="286"/>
      <c r="CH6" s="286"/>
      <c r="CI6" s="299"/>
      <c r="CJ6" s="299"/>
      <c r="CK6" s="286"/>
      <c r="CL6" s="286"/>
      <c r="CM6" s="286"/>
      <c r="CN6" s="286"/>
      <c r="CO6" s="286"/>
      <c r="CP6" s="300"/>
    </row>
    <row r="7">
      <c r="A7" s="298" t="s">
        <v>237</v>
      </c>
      <c r="B7" s="285"/>
      <c r="C7" s="285"/>
      <c r="D7" s="285"/>
      <c r="E7" s="285"/>
      <c r="F7" s="285"/>
      <c r="G7" s="285"/>
      <c r="H7" s="285"/>
      <c r="I7" s="285"/>
      <c r="J7" s="285"/>
      <c r="K7" s="285"/>
      <c r="L7" s="285"/>
      <c r="M7" s="285"/>
      <c r="N7" s="285"/>
      <c r="O7" s="285"/>
      <c r="P7" s="285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7"/>
      <c r="AG7" s="288"/>
      <c r="AH7" s="286"/>
      <c r="AI7" s="286"/>
      <c r="AJ7" s="286"/>
      <c r="AK7" s="286"/>
      <c r="AL7" s="289"/>
      <c r="AM7" s="289"/>
      <c r="AN7" s="286"/>
      <c r="AO7" s="290"/>
      <c r="AP7" s="286"/>
      <c r="AQ7" s="286"/>
      <c r="AR7" s="286"/>
      <c r="AS7" s="289"/>
      <c r="AT7" s="289"/>
      <c r="AU7" s="286"/>
      <c r="AV7" s="286"/>
      <c r="AW7" s="291" t="s">
        <v>2392</v>
      </c>
      <c r="AX7" s="292" t="s">
        <v>2393</v>
      </c>
      <c r="AY7" s="293" t="s">
        <v>2394</v>
      </c>
      <c r="AZ7" s="289"/>
      <c r="BA7" s="289"/>
      <c r="BB7" s="295" t="s">
        <v>2397</v>
      </c>
      <c r="BC7" s="286"/>
      <c r="BD7" s="286"/>
      <c r="BE7" s="286"/>
      <c r="BF7" s="285"/>
      <c r="BG7" s="289"/>
      <c r="BH7" s="289"/>
      <c r="BI7" s="285"/>
      <c r="BJ7" s="296"/>
      <c r="BK7" s="285"/>
      <c r="BL7" s="285"/>
      <c r="BM7" s="285"/>
      <c r="BN7" s="297"/>
      <c r="BO7" s="297"/>
      <c r="BP7" s="285"/>
      <c r="BQ7" s="285"/>
      <c r="BR7" s="285"/>
      <c r="BS7" s="285"/>
      <c r="BT7" s="285"/>
      <c r="BU7" s="297"/>
      <c r="BV7" s="297"/>
      <c r="BW7" s="285"/>
      <c r="BX7" s="285"/>
      <c r="BY7" s="285"/>
      <c r="BZ7" s="285"/>
      <c r="CA7" s="285"/>
      <c r="CB7" s="297"/>
      <c r="CC7" s="297"/>
      <c r="CD7" s="285"/>
      <c r="CE7" s="285"/>
      <c r="CF7" s="286"/>
      <c r="CG7" s="286"/>
      <c r="CH7" s="286"/>
      <c r="CI7" s="299"/>
      <c r="CJ7" s="299"/>
      <c r="CK7" s="286"/>
      <c r="CL7" s="286"/>
      <c r="CM7" s="286"/>
      <c r="CN7" s="286"/>
      <c r="CO7" s="286"/>
      <c r="CP7" s="305">
        <v>71310.51</v>
      </c>
    </row>
    <row r="8">
      <c r="A8" s="298" t="s">
        <v>2453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5"/>
      <c r="Q8" s="286"/>
      <c r="R8" s="286"/>
      <c r="S8" s="286"/>
      <c r="T8" s="286"/>
      <c r="U8" s="286"/>
      <c r="V8" s="286"/>
      <c r="W8" s="286"/>
      <c r="X8" s="286"/>
      <c r="Y8" s="286"/>
      <c r="Z8" s="286"/>
      <c r="AA8" s="286"/>
      <c r="AB8" s="286"/>
      <c r="AC8" s="286"/>
      <c r="AD8" s="286"/>
      <c r="AE8" s="286"/>
      <c r="AF8" s="287"/>
      <c r="AG8" s="288"/>
      <c r="AH8" s="286"/>
      <c r="AI8" s="286"/>
      <c r="AJ8" s="286"/>
      <c r="AK8" s="286"/>
      <c r="AL8" s="289"/>
      <c r="AM8" s="289"/>
      <c r="AN8" s="286"/>
      <c r="AO8" s="290"/>
      <c r="AP8" s="286"/>
      <c r="AQ8" s="286"/>
      <c r="AR8" s="286"/>
      <c r="AS8" s="289"/>
      <c r="AT8" s="289"/>
      <c r="AU8" s="286"/>
      <c r="AV8" s="286"/>
      <c r="AW8" s="286"/>
      <c r="AX8" s="291" t="s">
        <v>2392</v>
      </c>
      <c r="AY8" s="293" t="s">
        <v>2394</v>
      </c>
      <c r="AZ8" s="289"/>
      <c r="BA8" s="289"/>
      <c r="BB8" s="292" t="s">
        <v>2396</v>
      </c>
      <c r="BC8" s="295" t="s">
        <v>2397</v>
      </c>
      <c r="BD8" s="286"/>
      <c r="BE8" s="286"/>
      <c r="BF8" s="285"/>
      <c r="BG8" s="289"/>
      <c r="BH8" s="289"/>
      <c r="BI8" s="285"/>
      <c r="BJ8" s="296"/>
      <c r="BK8" s="285"/>
      <c r="BL8" s="285"/>
      <c r="BM8" s="285"/>
      <c r="BN8" s="297"/>
      <c r="BO8" s="297"/>
      <c r="BP8" s="285"/>
      <c r="BQ8" s="285"/>
      <c r="BR8" s="285"/>
      <c r="BS8" s="285"/>
      <c r="BT8" s="285"/>
      <c r="BU8" s="297"/>
      <c r="BV8" s="297"/>
      <c r="BW8" s="285"/>
      <c r="BX8" s="285"/>
      <c r="BY8" s="285"/>
      <c r="BZ8" s="285"/>
      <c r="CA8" s="285"/>
      <c r="CB8" s="297"/>
      <c r="CC8" s="297"/>
      <c r="CD8" s="285"/>
      <c r="CE8" s="285"/>
      <c r="CF8" s="286"/>
      <c r="CG8" s="286"/>
      <c r="CH8" s="286"/>
      <c r="CI8" s="299"/>
      <c r="CJ8" s="299"/>
      <c r="CK8" s="286"/>
      <c r="CL8" s="286"/>
      <c r="CM8" s="286"/>
      <c r="CN8" s="286"/>
      <c r="CO8" s="286"/>
      <c r="CP8" s="300"/>
    </row>
    <row r="9">
      <c r="A9" s="298" t="s">
        <v>289</v>
      </c>
      <c r="B9" s="285"/>
      <c r="C9" s="285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285"/>
      <c r="P9" s="285"/>
      <c r="Q9" s="286"/>
      <c r="R9" s="286"/>
      <c r="S9" s="286"/>
      <c r="T9" s="286"/>
      <c r="U9" s="286"/>
      <c r="V9" s="286"/>
      <c r="W9" s="286"/>
      <c r="X9" s="286"/>
      <c r="Y9" s="286"/>
      <c r="Z9" s="286"/>
      <c r="AA9" s="286"/>
      <c r="AB9" s="286"/>
      <c r="AC9" s="286"/>
      <c r="AD9" s="286"/>
      <c r="AE9" s="286"/>
      <c r="AF9" s="287"/>
      <c r="AG9" s="288"/>
      <c r="AH9" s="286"/>
      <c r="AI9" s="286"/>
      <c r="AJ9" s="286"/>
      <c r="AK9" s="286"/>
      <c r="AL9" s="289"/>
      <c r="AM9" s="289"/>
      <c r="AN9" s="286"/>
      <c r="AO9" s="291" t="s">
        <v>2392</v>
      </c>
      <c r="AP9" s="292" t="s">
        <v>2393</v>
      </c>
      <c r="AQ9" s="294"/>
      <c r="AR9" s="294"/>
      <c r="AS9" s="289"/>
      <c r="AT9" s="289"/>
      <c r="AU9" s="294"/>
      <c r="AV9" s="294"/>
      <c r="AW9" s="294"/>
      <c r="AX9" s="294"/>
      <c r="AY9" s="293" t="s">
        <v>2394</v>
      </c>
      <c r="AZ9" s="289"/>
      <c r="BA9" s="289"/>
      <c r="BB9" s="292" t="s">
        <v>2396</v>
      </c>
      <c r="BC9" s="295" t="s">
        <v>2397</v>
      </c>
      <c r="BD9" s="286"/>
      <c r="BE9" s="286"/>
      <c r="BF9" s="285"/>
      <c r="BG9" s="289"/>
      <c r="BH9" s="289"/>
      <c r="BI9" s="285"/>
      <c r="BJ9" s="296"/>
      <c r="BK9" s="285"/>
      <c r="BL9" s="285"/>
      <c r="BM9" s="285"/>
      <c r="BN9" s="297"/>
      <c r="BO9" s="297"/>
      <c r="BP9" s="285"/>
      <c r="BQ9" s="285"/>
      <c r="BR9" s="285"/>
      <c r="BS9" s="285"/>
      <c r="BT9" s="285"/>
      <c r="BU9" s="297"/>
      <c r="BV9" s="297"/>
      <c r="BW9" s="285"/>
      <c r="BX9" s="285"/>
      <c r="BY9" s="285"/>
      <c r="BZ9" s="285"/>
      <c r="CA9" s="285"/>
      <c r="CB9" s="297"/>
      <c r="CC9" s="297"/>
      <c r="CD9" s="285"/>
      <c r="CE9" s="285"/>
      <c r="CF9" s="286"/>
      <c r="CG9" s="286"/>
      <c r="CH9" s="286"/>
      <c r="CI9" s="299"/>
      <c r="CJ9" s="299"/>
      <c r="CK9" s="286"/>
      <c r="CL9" s="286"/>
      <c r="CM9" s="286"/>
      <c r="CN9" s="286"/>
      <c r="CO9" s="286"/>
      <c r="CP9" s="300"/>
    </row>
    <row r="10">
      <c r="A10" s="307" t="s">
        <v>2474</v>
      </c>
      <c r="B10" s="285"/>
      <c r="C10" s="285"/>
      <c r="D10" s="285"/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5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7"/>
      <c r="AG10" s="288"/>
      <c r="AH10" s="286"/>
      <c r="AI10" s="286"/>
      <c r="AJ10" s="286"/>
      <c r="AK10" s="286"/>
      <c r="AL10" s="289"/>
      <c r="AM10" s="289"/>
      <c r="AN10" s="286"/>
      <c r="AO10" s="290"/>
      <c r="AP10" s="286"/>
      <c r="AQ10" s="286"/>
      <c r="AR10" s="286"/>
      <c r="AS10" s="289"/>
      <c r="AT10" s="289"/>
      <c r="AU10" s="286"/>
      <c r="AV10" s="286"/>
      <c r="AW10" s="286"/>
      <c r="AX10" s="286"/>
      <c r="AY10" s="286"/>
      <c r="AZ10" s="289"/>
      <c r="BA10" s="289"/>
      <c r="BB10" s="286"/>
      <c r="BC10" s="286"/>
      <c r="BD10" s="286"/>
      <c r="BE10" s="286"/>
      <c r="BF10" s="285"/>
      <c r="BG10" s="289"/>
      <c r="BH10" s="289"/>
      <c r="BI10" s="285"/>
      <c r="BJ10" s="296"/>
      <c r="BK10" s="308" t="s">
        <v>2392</v>
      </c>
      <c r="BL10" s="309" t="s">
        <v>2394</v>
      </c>
      <c r="BM10" s="303"/>
      <c r="BN10" s="297"/>
      <c r="BO10" s="297"/>
      <c r="BP10" s="310" t="s">
        <v>2396</v>
      </c>
      <c r="BQ10" s="303"/>
      <c r="BR10" s="311"/>
      <c r="BS10" s="311"/>
      <c r="BT10" s="311"/>
      <c r="BU10" s="297"/>
      <c r="BV10" s="297"/>
      <c r="BW10" s="312" t="s">
        <v>2397</v>
      </c>
      <c r="BX10" s="285"/>
      <c r="BY10" s="285"/>
      <c r="BZ10" s="285"/>
      <c r="CA10" s="285"/>
      <c r="CB10" s="297"/>
      <c r="CC10" s="297"/>
      <c r="CD10" s="285"/>
      <c r="CE10" s="285"/>
      <c r="CF10" s="286"/>
      <c r="CG10" s="286"/>
      <c r="CH10" s="286"/>
      <c r="CI10" s="299"/>
      <c r="CJ10" s="299"/>
      <c r="CK10" s="286"/>
      <c r="CL10" s="286"/>
      <c r="CM10" s="286"/>
      <c r="CN10" s="286"/>
      <c r="CO10" s="286"/>
      <c r="CP10" s="300"/>
    </row>
    <row r="11">
      <c r="A11" s="307" t="s">
        <v>2480</v>
      </c>
      <c r="B11" s="285"/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7"/>
      <c r="AG11" s="288"/>
      <c r="AH11" s="286"/>
      <c r="AI11" s="286"/>
      <c r="AJ11" s="286"/>
      <c r="AK11" s="286"/>
      <c r="AL11" s="289"/>
      <c r="AM11" s="289"/>
      <c r="AN11" s="286"/>
      <c r="AO11" s="290"/>
      <c r="AP11" s="286"/>
      <c r="AQ11" s="286"/>
      <c r="AR11" s="286"/>
      <c r="AS11" s="289"/>
      <c r="AT11" s="289"/>
      <c r="AU11" s="286"/>
      <c r="AV11" s="286"/>
      <c r="AW11" s="286"/>
      <c r="AX11" s="286"/>
      <c r="AY11" s="286"/>
      <c r="AZ11" s="289"/>
      <c r="BA11" s="289"/>
      <c r="BB11" s="286"/>
      <c r="BC11" s="286"/>
      <c r="BD11" s="286"/>
      <c r="BE11" s="286"/>
      <c r="BF11" s="285"/>
      <c r="BG11" s="289"/>
      <c r="BH11" s="289"/>
      <c r="BI11" s="285"/>
      <c r="BJ11" s="296"/>
      <c r="BK11" s="308" t="s">
        <v>2392</v>
      </c>
      <c r="BL11" s="309" t="s">
        <v>2394</v>
      </c>
      <c r="BM11" s="303"/>
      <c r="BN11" s="297"/>
      <c r="BO11" s="297"/>
      <c r="BP11" s="310" t="s">
        <v>2396</v>
      </c>
      <c r="BQ11" s="303"/>
      <c r="BR11" s="311"/>
      <c r="BS11" s="311"/>
      <c r="BT11" s="311"/>
      <c r="BU11" s="297"/>
      <c r="BV11" s="297"/>
      <c r="BW11" s="312" t="s">
        <v>2397</v>
      </c>
      <c r="BX11" s="285"/>
      <c r="BY11" s="285"/>
      <c r="BZ11" s="285"/>
      <c r="CA11" s="285"/>
      <c r="CB11" s="297"/>
      <c r="CC11" s="297"/>
      <c r="CD11" s="285"/>
      <c r="CE11" s="285"/>
      <c r="CF11" s="286"/>
      <c r="CG11" s="286"/>
      <c r="CH11" s="286"/>
      <c r="CI11" s="299"/>
      <c r="CJ11" s="299"/>
      <c r="CK11" s="286"/>
      <c r="CL11" s="286"/>
      <c r="CM11" s="286"/>
      <c r="CN11" s="286"/>
      <c r="CO11" s="286"/>
      <c r="CP11" s="300"/>
    </row>
    <row r="12">
      <c r="A12" s="307" t="s">
        <v>2491</v>
      </c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  <c r="O12" s="285"/>
      <c r="P12" s="285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7"/>
      <c r="AG12" s="288"/>
      <c r="AH12" s="286"/>
      <c r="AI12" s="286"/>
      <c r="AJ12" s="286"/>
      <c r="AK12" s="286"/>
      <c r="AL12" s="289"/>
      <c r="AM12" s="289"/>
      <c r="AN12" s="286"/>
      <c r="AO12" s="290"/>
      <c r="AP12" s="286"/>
      <c r="AQ12" s="286"/>
      <c r="AR12" s="286"/>
      <c r="AS12" s="289"/>
      <c r="AT12" s="289"/>
      <c r="AU12" s="286"/>
      <c r="AV12" s="286"/>
      <c r="AW12" s="286"/>
      <c r="AX12" s="286"/>
      <c r="AY12" s="286"/>
      <c r="AZ12" s="289"/>
      <c r="BA12" s="289"/>
      <c r="BB12" s="286"/>
      <c r="BC12" s="286"/>
      <c r="BD12" s="286"/>
      <c r="BE12" s="286"/>
      <c r="BF12" s="285"/>
      <c r="BG12" s="289"/>
      <c r="BH12" s="289"/>
      <c r="BI12" s="285"/>
      <c r="BJ12" s="296"/>
      <c r="BK12" s="308" t="s">
        <v>2392</v>
      </c>
      <c r="BL12" s="309" t="s">
        <v>2394</v>
      </c>
      <c r="BM12" s="303"/>
      <c r="BN12" s="297"/>
      <c r="BO12" s="297"/>
      <c r="BP12" s="310" t="s">
        <v>2396</v>
      </c>
      <c r="BQ12" s="303"/>
      <c r="BR12" s="311"/>
      <c r="BS12" s="311"/>
      <c r="BT12" s="311"/>
      <c r="BU12" s="297"/>
      <c r="BV12" s="297"/>
      <c r="BW12" s="312" t="s">
        <v>2397</v>
      </c>
      <c r="BX12" s="285"/>
      <c r="BY12" s="285"/>
      <c r="BZ12" s="285"/>
      <c r="CA12" s="285"/>
      <c r="CB12" s="297"/>
      <c r="CC12" s="297"/>
      <c r="CD12" s="285"/>
      <c r="CE12" s="285"/>
      <c r="CF12" s="286"/>
      <c r="CG12" s="286"/>
      <c r="CH12" s="286"/>
      <c r="CI12" s="299"/>
      <c r="CJ12" s="299"/>
      <c r="CK12" s="286"/>
      <c r="CL12" s="286"/>
      <c r="CM12" s="286"/>
      <c r="CN12" s="286"/>
      <c r="CO12" s="286"/>
      <c r="CP12" s="300"/>
    </row>
    <row r="13">
      <c r="A13" s="307" t="s">
        <v>2499</v>
      </c>
      <c r="B13" s="285"/>
      <c r="C13" s="285"/>
      <c r="D13" s="285"/>
      <c r="E13" s="285"/>
      <c r="F13" s="285"/>
      <c r="G13" s="285"/>
      <c r="H13" s="285"/>
      <c r="I13" s="285"/>
      <c r="J13" s="285"/>
      <c r="K13" s="285"/>
      <c r="L13" s="285"/>
      <c r="M13" s="285"/>
      <c r="N13" s="285"/>
      <c r="O13" s="285"/>
      <c r="P13" s="285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7"/>
      <c r="AG13" s="288"/>
      <c r="AH13" s="286"/>
      <c r="AI13" s="286"/>
      <c r="AJ13" s="286"/>
      <c r="AK13" s="286"/>
      <c r="AL13" s="289"/>
      <c r="AM13" s="289"/>
      <c r="AN13" s="286"/>
      <c r="AO13" s="290"/>
      <c r="AP13" s="286"/>
      <c r="AQ13" s="286"/>
      <c r="AR13" s="286"/>
      <c r="AS13" s="289"/>
      <c r="AT13" s="289"/>
      <c r="AU13" s="286"/>
      <c r="AV13" s="286"/>
      <c r="AW13" s="286"/>
      <c r="AX13" s="286"/>
      <c r="AY13" s="286"/>
      <c r="AZ13" s="289"/>
      <c r="BA13" s="289"/>
      <c r="BB13" s="286"/>
      <c r="BC13" s="286"/>
      <c r="BD13" s="286"/>
      <c r="BE13" s="286"/>
      <c r="BF13" s="285"/>
      <c r="BG13" s="289"/>
      <c r="BH13" s="289"/>
      <c r="BI13" s="285"/>
      <c r="BJ13" s="296"/>
      <c r="BK13" s="308" t="s">
        <v>2392</v>
      </c>
      <c r="BL13" s="309" t="s">
        <v>2394</v>
      </c>
      <c r="BM13" s="303"/>
      <c r="BN13" s="297"/>
      <c r="BO13" s="297"/>
      <c r="BP13" s="310" t="s">
        <v>2396</v>
      </c>
      <c r="BQ13" s="303"/>
      <c r="BR13" s="311"/>
      <c r="BS13" s="311"/>
      <c r="BT13" s="311"/>
      <c r="BU13" s="297"/>
      <c r="BV13" s="297"/>
      <c r="BW13" s="312" t="s">
        <v>2397</v>
      </c>
      <c r="BX13" s="285"/>
      <c r="BY13" s="285"/>
      <c r="BZ13" s="285"/>
      <c r="CA13" s="285"/>
      <c r="CB13" s="297"/>
      <c r="CC13" s="297"/>
      <c r="CD13" s="285"/>
      <c r="CE13" s="285"/>
      <c r="CF13" s="286"/>
      <c r="CG13" s="286"/>
      <c r="CH13" s="286"/>
      <c r="CI13" s="299"/>
      <c r="CJ13" s="299"/>
      <c r="CK13" s="286"/>
      <c r="CL13" s="286"/>
      <c r="CM13" s="286"/>
      <c r="CN13" s="286"/>
      <c r="CO13" s="286"/>
      <c r="CP13" s="300"/>
    </row>
    <row r="14">
      <c r="A14" s="307" t="s">
        <v>2512</v>
      </c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7"/>
      <c r="AG14" s="288"/>
      <c r="AH14" s="286"/>
      <c r="AI14" s="286"/>
      <c r="AJ14" s="286"/>
      <c r="AK14" s="286"/>
      <c r="AL14" s="289"/>
      <c r="AM14" s="289"/>
      <c r="AN14" s="286"/>
      <c r="AO14" s="290"/>
      <c r="AP14" s="286"/>
      <c r="AQ14" s="286"/>
      <c r="AR14" s="286"/>
      <c r="AS14" s="289"/>
      <c r="AT14" s="289"/>
      <c r="AU14" s="286"/>
      <c r="AV14" s="286"/>
      <c r="AW14" s="286"/>
      <c r="AX14" s="286"/>
      <c r="AY14" s="286"/>
      <c r="AZ14" s="289"/>
      <c r="BA14" s="289"/>
      <c r="BB14" s="286"/>
      <c r="BC14" s="286"/>
      <c r="BD14" s="286"/>
      <c r="BE14" s="286"/>
      <c r="BF14" s="285"/>
      <c r="BG14" s="289"/>
      <c r="BH14" s="289"/>
      <c r="BI14" s="285"/>
      <c r="BJ14" s="296"/>
      <c r="BK14" s="285"/>
      <c r="BL14" s="308" t="s">
        <v>2392</v>
      </c>
      <c r="BM14" s="309" t="s">
        <v>2394</v>
      </c>
      <c r="BN14" s="297"/>
      <c r="BO14" s="297"/>
      <c r="BP14" s="310" t="s">
        <v>2396</v>
      </c>
      <c r="BQ14" s="303"/>
      <c r="BR14" s="303"/>
      <c r="BS14" s="311"/>
      <c r="BT14" s="311"/>
      <c r="BU14" s="297"/>
      <c r="BV14" s="297"/>
      <c r="BW14" s="312" t="s">
        <v>2397</v>
      </c>
      <c r="BX14" s="285"/>
      <c r="BY14" s="285"/>
      <c r="BZ14" s="285"/>
      <c r="CA14" s="285"/>
      <c r="CB14" s="297"/>
      <c r="CC14" s="297"/>
      <c r="CD14" s="285"/>
      <c r="CE14" s="285"/>
      <c r="CF14" s="286"/>
      <c r="CG14" s="286"/>
      <c r="CH14" s="286"/>
      <c r="CI14" s="299"/>
      <c r="CJ14" s="299"/>
      <c r="CK14" s="286"/>
      <c r="CL14" s="286"/>
      <c r="CM14" s="286"/>
      <c r="CN14" s="286"/>
      <c r="CO14" s="286"/>
      <c r="CP14" s="300"/>
    </row>
    <row r="15">
      <c r="A15" s="307" t="s">
        <v>2520</v>
      </c>
      <c r="B15" s="285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7"/>
      <c r="AG15" s="288"/>
      <c r="AH15" s="286"/>
      <c r="AI15" s="286"/>
      <c r="AJ15" s="286"/>
      <c r="AK15" s="286"/>
      <c r="AL15" s="289"/>
      <c r="AM15" s="289"/>
      <c r="AN15" s="286"/>
      <c r="AO15" s="290"/>
      <c r="AP15" s="286"/>
      <c r="AQ15" s="286"/>
      <c r="AR15" s="286"/>
      <c r="AS15" s="289"/>
      <c r="AT15" s="289"/>
      <c r="AU15" s="286"/>
      <c r="AV15" s="286"/>
      <c r="AW15" s="286"/>
      <c r="AX15" s="286"/>
      <c r="AY15" s="286"/>
      <c r="AZ15" s="289"/>
      <c r="BA15" s="289"/>
      <c r="BB15" s="286"/>
      <c r="BC15" s="286"/>
      <c r="BD15" s="286"/>
      <c r="BE15" s="286"/>
      <c r="BF15" s="285"/>
      <c r="BG15" s="289"/>
      <c r="BH15" s="289"/>
      <c r="BI15" s="285"/>
      <c r="BJ15" s="296"/>
      <c r="BK15" s="285"/>
      <c r="BL15" s="308" t="s">
        <v>2392</v>
      </c>
      <c r="BM15" s="309" t="s">
        <v>2394</v>
      </c>
      <c r="BN15" s="297"/>
      <c r="BO15" s="297"/>
      <c r="BP15" s="310" t="s">
        <v>2396</v>
      </c>
      <c r="BQ15" s="310"/>
      <c r="BR15" s="303"/>
      <c r="BS15" s="311"/>
      <c r="BT15" s="311"/>
      <c r="BU15" s="297"/>
      <c r="BV15" s="297"/>
      <c r="BW15" s="312" t="s">
        <v>2397</v>
      </c>
      <c r="BX15" s="285"/>
      <c r="BY15" s="285"/>
      <c r="BZ15" s="285"/>
      <c r="CA15" s="285"/>
      <c r="CB15" s="297"/>
      <c r="CC15" s="297"/>
      <c r="CD15" s="285"/>
      <c r="CE15" s="285"/>
      <c r="CF15" s="286"/>
      <c r="CG15" s="286"/>
      <c r="CH15" s="286"/>
      <c r="CI15" s="299"/>
      <c r="CJ15" s="299"/>
      <c r="CK15" s="286"/>
      <c r="CL15" s="286"/>
      <c r="CM15" s="286"/>
      <c r="CN15" s="286"/>
      <c r="CO15" s="286"/>
      <c r="CP15" s="300"/>
    </row>
    <row r="16">
      <c r="B16" s="285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7"/>
      <c r="AG16" s="288"/>
      <c r="AH16" s="286"/>
      <c r="AI16" s="286"/>
      <c r="AJ16" s="286"/>
      <c r="AK16" s="286"/>
      <c r="AL16" s="289"/>
      <c r="AM16" s="289"/>
      <c r="AN16" s="286"/>
      <c r="AO16" s="290"/>
      <c r="AP16" s="286"/>
      <c r="AQ16" s="286"/>
      <c r="AR16" s="286"/>
      <c r="AS16" s="289"/>
      <c r="AT16" s="289"/>
      <c r="AU16" s="286"/>
      <c r="AV16" s="286"/>
      <c r="AW16" s="286"/>
      <c r="AX16" s="286"/>
      <c r="AY16" s="286"/>
      <c r="AZ16" s="289"/>
      <c r="BA16" s="289"/>
      <c r="BB16" s="286"/>
      <c r="BC16" s="286"/>
      <c r="BD16" s="286"/>
      <c r="BE16" s="286"/>
      <c r="BF16" s="285"/>
      <c r="BG16" s="289"/>
      <c r="BH16" s="289"/>
      <c r="BI16" s="285"/>
      <c r="BJ16" s="296"/>
      <c r="BK16" s="285"/>
      <c r="BL16" s="313"/>
      <c r="BM16" s="285"/>
      <c r="BN16" s="297"/>
      <c r="BO16" s="297"/>
      <c r="BP16" s="285"/>
      <c r="BQ16" s="285"/>
      <c r="BR16" s="285"/>
      <c r="BS16" s="285"/>
      <c r="BT16" s="285"/>
      <c r="BU16" s="297"/>
      <c r="BV16" s="297"/>
      <c r="BW16" s="285"/>
      <c r="BX16" s="285"/>
      <c r="BY16" s="285"/>
      <c r="BZ16" s="285"/>
      <c r="CA16" s="285"/>
      <c r="CB16" s="297"/>
      <c r="CC16" s="297"/>
      <c r="CD16" s="285"/>
      <c r="CE16" s="285"/>
      <c r="CF16" s="286"/>
      <c r="CG16" s="286"/>
      <c r="CH16" s="286"/>
      <c r="CI16" s="299"/>
      <c r="CJ16" s="299"/>
      <c r="CK16" s="286"/>
      <c r="CL16" s="286"/>
      <c r="CM16" s="286"/>
      <c r="CN16" s="286"/>
      <c r="CO16" s="286"/>
      <c r="CP16" s="300"/>
    </row>
    <row r="17">
      <c r="A17" s="307" t="s">
        <v>2544</v>
      </c>
      <c r="B17" s="285"/>
      <c r="C17" s="285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5"/>
      <c r="O17" s="285"/>
      <c r="P17" s="285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7"/>
      <c r="AG17" s="288"/>
      <c r="AH17" s="286"/>
      <c r="AI17" s="286"/>
      <c r="AJ17" s="286"/>
      <c r="AK17" s="286"/>
      <c r="AL17" s="289"/>
      <c r="AM17" s="289"/>
      <c r="AN17" s="286"/>
      <c r="AO17" s="290"/>
      <c r="AP17" s="286"/>
      <c r="AQ17" s="286"/>
      <c r="AR17" s="286"/>
      <c r="AS17" s="289"/>
      <c r="AT17" s="289"/>
      <c r="AU17" s="286"/>
      <c r="AV17" s="286"/>
      <c r="AW17" s="286"/>
      <c r="AX17" s="286"/>
      <c r="AY17" s="286"/>
      <c r="AZ17" s="289"/>
      <c r="BA17" s="289"/>
      <c r="BB17" s="286"/>
      <c r="BC17" s="286"/>
      <c r="BD17" s="286"/>
      <c r="BE17" s="286"/>
      <c r="BF17" s="285"/>
      <c r="BG17" s="289"/>
      <c r="BH17" s="289"/>
      <c r="BI17" s="285"/>
      <c r="BJ17" s="296"/>
      <c r="BK17" s="285"/>
      <c r="BL17" s="285"/>
      <c r="BM17" s="285"/>
      <c r="BN17" s="297"/>
      <c r="BO17" s="297"/>
      <c r="BP17" s="285"/>
      <c r="BQ17" s="285"/>
      <c r="BR17" s="285"/>
      <c r="BS17" s="285"/>
      <c r="BT17" s="285"/>
      <c r="BU17" s="297"/>
      <c r="BV17" s="297"/>
      <c r="BW17" s="285"/>
      <c r="BX17" s="308" t="s">
        <v>2392</v>
      </c>
      <c r="BY17" s="309" t="s">
        <v>2394</v>
      </c>
      <c r="BZ17" s="303"/>
      <c r="CA17" s="303"/>
      <c r="CB17" s="297"/>
      <c r="CC17" s="297"/>
      <c r="CD17" s="310" t="s">
        <v>2396</v>
      </c>
      <c r="CE17" s="312" t="s">
        <v>2397</v>
      </c>
      <c r="CF17" s="286"/>
      <c r="CG17" s="286"/>
      <c r="CH17" s="286"/>
      <c r="CI17" s="299"/>
      <c r="CJ17" s="299"/>
      <c r="CK17" s="286"/>
      <c r="CL17" s="286"/>
      <c r="CM17" s="286"/>
      <c r="CN17" s="286"/>
      <c r="CO17" s="286"/>
      <c r="CP17" s="300"/>
    </row>
    <row r="18">
      <c r="A18" s="5" t="s">
        <v>2557</v>
      </c>
      <c r="B18" s="285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5"/>
      <c r="O18" s="285"/>
      <c r="P18" s="285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7"/>
      <c r="AG18" s="288"/>
      <c r="AH18" s="286"/>
      <c r="AI18" s="286"/>
      <c r="AJ18" s="286"/>
      <c r="AK18" s="286"/>
      <c r="AL18" s="289"/>
      <c r="AM18" s="289"/>
      <c r="AN18" s="286"/>
      <c r="AO18" s="290"/>
      <c r="AP18" s="286"/>
      <c r="AQ18" s="286"/>
      <c r="AR18" s="286"/>
      <c r="AS18" s="289"/>
      <c r="AT18" s="289"/>
      <c r="AU18" s="286"/>
      <c r="AV18" s="286"/>
      <c r="AW18" s="286"/>
      <c r="AX18" s="286"/>
      <c r="AY18" s="286"/>
      <c r="AZ18" s="289"/>
      <c r="BA18" s="289"/>
      <c r="BB18" s="286"/>
      <c r="BC18" s="286"/>
      <c r="BD18" s="286"/>
      <c r="BE18" s="286"/>
      <c r="BF18" s="285"/>
      <c r="BG18" s="289"/>
      <c r="BH18" s="289"/>
      <c r="BI18" s="285"/>
      <c r="BJ18" s="296"/>
      <c r="BK18" s="285"/>
      <c r="BL18" s="285"/>
      <c r="BM18" s="285"/>
      <c r="BN18" s="297"/>
      <c r="BO18" s="297"/>
      <c r="BP18" s="285"/>
      <c r="BQ18" s="285"/>
      <c r="BR18" s="285"/>
      <c r="BS18" s="285"/>
      <c r="BT18" s="285"/>
      <c r="BU18" s="297"/>
      <c r="BV18" s="297"/>
      <c r="BW18" s="285"/>
      <c r="BX18" s="308" t="s">
        <v>2392</v>
      </c>
      <c r="BY18" s="309" t="s">
        <v>2394</v>
      </c>
      <c r="BZ18" s="303"/>
      <c r="CA18" s="304" t="s">
        <v>2568</v>
      </c>
      <c r="CB18" s="297"/>
      <c r="CC18" s="297"/>
      <c r="CD18" s="286"/>
      <c r="CE18" s="286"/>
      <c r="CF18" s="286"/>
      <c r="CG18" s="286"/>
      <c r="CH18" s="286"/>
      <c r="CI18" s="299"/>
      <c r="CJ18" s="299"/>
      <c r="CK18" s="286"/>
      <c r="CL18" s="286"/>
      <c r="CM18" s="286"/>
      <c r="CN18" s="286"/>
      <c r="CO18" s="286"/>
      <c r="CP18" s="300"/>
    </row>
    <row r="19">
      <c r="A19" s="307" t="s">
        <v>2569</v>
      </c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285"/>
      <c r="AB19" s="285"/>
      <c r="AC19" s="285"/>
      <c r="AD19" s="285"/>
      <c r="AE19" s="285"/>
      <c r="AF19" s="296"/>
      <c r="AG19" s="290"/>
      <c r="AH19" s="286"/>
      <c r="AI19" s="286"/>
      <c r="AJ19" s="286"/>
      <c r="AK19" s="286"/>
      <c r="AL19" s="289"/>
      <c r="AM19" s="289"/>
      <c r="AN19" s="286"/>
      <c r="AO19" s="290"/>
      <c r="AP19" s="286"/>
      <c r="AQ19" s="286"/>
      <c r="AR19" s="286"/>
      <c r="AS19" s="289"/>
      <c r="AT19" s="289"/>
      <c r="AU19" s="286"/>
      <c r="AV19" s="286"/>
      <c r="AW19" s="286"/>
      <c r="AX19" s="286"/>
      <c r="AY19" s="286"/>
      <c r="AZ19" s="289"/>
      <c r="BA19" s="289"/>
      <c r="BB19" s="286"/>
      <c r="BC19" s="286"/>
      <c r="BD19" s="286"/>
      <c r="BE19" s="286"/>
      <c r="BF19" s="285"/>
      <c r="BG19" s="289"/>
      <c r="BH19" s="289"/>
      <c r="BI19" s="285"/>
      <c r="BJ19" s="296"/>
      <c r="BK19" s="318"/>
      <c r="BL19" s="285"/>
      <c r="BM19" s="285"/>
      <c r="BN19" s="297"/>
      <c r="BO19" s="297"/>
      <c r="BP19" s="285"/>
      <c r="BQ19" s="285"/>
      <c r="BR19" s="285"/>
      <c r="BS19" s="285"/>
      <c r="BT19" s="285"/>
      <c r="BU19" s="297"/>
      <c r="BV19" s="297"/>
      <c r="BW19" s="285"/>
      <c r="BX19" s="285"/>
      <c r="BY19" s="308" t="s">
        <v>2392</v>
      </c>
      <c r="BZ19" s="309" t="s">
        <v>2394</v>
      </c>
      <c r="CA19" s="303"/>
      <c r="CB19" s="297"/>
      <c r="CC19" s="297"/>
      <c r="CD19" s="310" t="s">
        <v>2396</v>
      </c>
      <c r="CE19" s="312" t="s">
        <v>2397</v>
      </c>
      <c r="CF19" s="286"/>
      <c r="CG19" s="286"/>
      <c r="CH19" s="286"/>
      <c r="CI19" s="299"/>
      <c r="CJ19" s="299"/>
      <c r="CK19" s="286"/>
      <c r="CL19" s="286"/>
      <c r="CM19" s="286"/>
      <c r="CN19" s="286"/>
      <c r="CO19" s="286"/>
      <c r="CP19" s="300"/>
    </row>
    <row r="20">
      <c r="A20" s="307" t="s">
        <v>2579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85"/>
      <c r="AB20" s="285"/>
      <c r="AC20" s="285"/>
      <c r="AD20" s="285"/>
      <c r="AE20" s="285"/>
      <c r="AF20" s="296"/>
      <c r="AG20" s="290"/>
      <c r="AH20" s="286"/>
      <c r="AI20" s="286"/>
      <c r="AJ20" s="286"/>
      <c r="AK20" s="286"/>
      <c r="AL20" s="289"/>
      <c r="AM20" s="289"/>
      <c r="AN20" s="286"/>
      <c r="AO20" s="290"/>
      <c r="AP20" s="286"/>
      <c r="AQ20" s="286"/>
      <c r="AR20" s="286"/>
      <c r="AS20" s="289"/>
      <c r="AT20" s="289"/>
      <c r="AU20" s="286"/>
      <c r="AV20" s="286"/>
      <c r="AW20" s="286"/>
      <c r="AX20" s="286"/>
      <c r="AY20" s="286"/>
      <c r="AZ20" s="289"/>
      <c r="BA20" s="289"/>
      <c r="BB20" s="286"/>
      <c r="BC20" s="286"/>
      <c r="BD20" s="286"/>
      <c r="BE20" s="286"/>
      <c r="BF20" s="285"/>
      <c r="BG20" s="289"/>
      <c r="BH20" s="289"/>
      <c r="BI20" s="285"/>
      <c r="BJ20" s="296"/>
      <c r="BK20" s="318"/>
      <c r="BL20" s="285"/>
      <c r="BM20" s="285"/>
      <c r="BN20" s="297"/>
      <c r="BO20" s="297"/>
      <c r="BP20" s="285"/>
      <c r="BQ20" s="285"/>
      <c r="BR20" s="285"/>
      <c r="BS20" s="285"/>
      <c r="BT20" s="285"/>
      <c r="BU20" s="297"/>
      <c r="BV20" s="297"/>
      <c r="BW20" s="285"/>
      <c r="BX20" s="285"/>
      <c r="BY20" s="308" t="s">
        <v>2392</v>
      </c>
      <c r="BZ20" s="309" t="s">
        <v>2394</v>
      </c>
      <c r="CA20" s="303"/>
      <c r="CB20" s="297"/>
      <c r="CC20" s="297"/>
      <c r="CD20" s="310" t="s">
        <v>2396</v>
      </c>
      <c r="CE20" s="312" t="s">
        <v>2397</v>
      </c>
      <c r="CF20" s="285"/>
      <c r="CG20" s="285"/>
      <c r="CH20" s="285"/>
      <c r="CI20" s="297"/>
      <c r="CJ20" s="297"/>
      <c r="CK20" s="285"/>
      <c r="CL20" s="285"/>
      <c r="CM20" s="285"/>
      <c r="CN20" s="285"/>
      <c r="CO20" s="285"/>
      <c r="CP20" s="165"/>
    </row>
    <row r="21">
      <c r="A21" s="307" t="s">
        <v>788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85"/>
      <c r="AB21" s="285"/>
      <c r="AC21" s="285"/>
      <c r="AD21" s="285"/>
      <c r="AE21" s="285"/>
      <c r="AF21" s="296"/>
      <c r="AG21" s="290"/>
      <c r="AH21" s="286"/>
      <c r="AI21" s="286"/>
      <c r="AJ21" s="286"/>
      <c r="AK21" s="286"/>
      <c r="AL21" s="289"/>
      <c r="AM21" s="289"/>
      <c r="AN21" s="286"/>
      <c r="AO21" s="290"/>
      <c r="AP21" s="286"/>
      <c r="AQ21" s="286"/>
      <c r="AR21" s="286"/>
      <c r="AS21" s="289"/>
      <c r="AT21" s="289"/>
      <c r="AU21" s="286"/>
      <c r="AV21" s="286"/>
      <c r="AW21" s="286"/>
      <c r="AX21" s="286"/>
      <c r="AY21" s="286"/>
      <c r="AZ21" s="289"/>
      <c r="BA21" s="289"/>
      <c r="BB21" s="286"/>
      <c r="BC21" s="286"/>
      <c r="BD21" s="286"/>
      <c r="BE21" s="286"/>
      <c r="BF21" s="285"/>
      <c r="BG21" s="289"/>
      <c r="BH21" s="289"/>
      <c r="BI21" s="285"/>
      <c r="BJ21" s="296"/>
      <c r="BK21" s="318"/>
      <c r="BL21" s="285"/>
      <c r="BM21" s="285"/>
      <c r="BN21" s="297"/>
      <c r="BO21" s="297"/>
      <c r="BP21" s="285"/>
      <c r="BQ21" s="285"/>
      <c r="BR21" s="285"/>
      <c r="BS21" s="285"/>
      <c r="BT21" s="285"/>
      <c r="BU21" s="297"/>
      <c r="BV21" s="297"/>
      <c r="BW21" s="285"/>
      <c r="BX21" s="285"/>
      <c r="BY21" s="308" t="s">
        <v>2392</v>
      </c>
      <c r="BZ21" s="309" t="s">
        <v>2394</v>
      </c>
      <c r="CA21" s="303"/>
      <c r="CB21" s="297"/>
      <c r="CC21" s="297"/>
      <c r="CD21" s="310" t="s">
        <v>2396</v>
      </c>
      <c r="CE21" s="312" t="s">
        <v>2397</v>
      </c>
      <c r="CF21" s="285"/>
      <c r="CG21" s="285"/>
      <c r="CH21" s="285"/>
      <c r="CI21" s="297"/>
      <c r="CJ21" s="297"/>
      <c r="CK21" s="285"/>
      <c r="CL21" s="285"/>
      <c r="CM21" s="285"/>
      <c r="CN21" s="285"/>
      <c r="CO21" s="285"/>
      <c r="CP21" s="165"/>
    </row>
    <row r="22">
      <c r="A22" s="4" t="s">
        <v>2599</v>
      </c>
      <c r="B22" s="285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  <c r="AA22" s="285"/>
      <c r="AB22" s="285"/>
      <c r="AC22" s="285"/>
      <c r="AD22" s="285"/>
      <c r="AE22" s="285"/>
      <c r="AF22" s="296"/>
      <c r="AG22" s="290"/>
      <c r="AH22" s="286"/>
      <c r="AI22" s="286"/>
      <c r="AJ22" s="286"/>
      <c r="AK22" s="286"/>
      <c r="AL22" s="289"/>
      <c r="AM22" s="289"/>
      <c r="AN22" s="286"/>
      <c r="AO22" s="290"/>
      <c r="AP22" s="286"/>
      <c r="AQ22" s="286"/>
      <c r="AR22" s="286"/>
      <c r="AS22" s="289"/>
      <c r="AT22" s="289"/>
      <c r="AU22" s="286"/>
      <c r="AV22" s="286"/>
      <c r="AW22" s="286"/>
      <c r="AX22" s="286"/>
      <c r="AY22" s="286"/>
      <c r="AZ22" s="289"/>
      <c r="BA22" s="289"/>
      <c r="BB22" s="286"/>
      <c r="BC22" s="286"/>
      <c r="BD22" s="286"/>
      <c r="BE22" s="286"/>
      <c r="BF22" s="285"/>
      <c r="BG22" s="289"/>
      <c r="BH22" s="289"/>
      <c r="BI22" s="285"/>
      <c r="BJ22" s="296"/>
      <c r="BK22" s="318"/>
      <c r="BL22" s="285"/>
      <c r="BM22" s="285"/>
      <c r="BN22" s="297"/>
      <c r="BO22" s="297"/>
      <c r="BP22" s="285"/>
      <c r="BQ22" s="285"/>
      <c r="BR22" s="285"/>
      <c r="BS22" s="285"/>
      <c r="BT22" s="285"/>
      <c r="BU22" s="297"/>
      <c r="BV22" s="297"/>
      <c r="BW22" s="285"/>
      <c r="BX22" s="285"/>
      <c r="BY22" s="308" t="s">
        <v>2392</v>
      </c>
      <c r="BZ22" s="309" t="s">
        <v>2394</v>
      </c>
      <c r="CA22" s="303"/>
      <c r="CB22" s="297"/>
      <c r="CC22" s="297"/>
      <c r="CD22" s="310"/>
      <c r="CE22" s="321"/>
      <c r="CF22" s="303"/>
      <c r="CG22" s="303"/>
      <c r="CH22" s="303"/>
      <c r="CI22" s="297"/>
      <c r="CJ22" s="297"/>
      <c r="CK22" s="303"/>
      <c r="CL22" s="303"/>
      <c r="CM22" s="303"/>
      <c r="CN22" s="303"/>
      <c r="CO22" s="303"/>
      <c r="CP22" s="165"/>
    </row>
    <row r="23">
      <c r="A23" s="307" t="s">
        <v>2612</v>
      </c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  <c r="AA23" s="285"/>
      <c r="AB23" s="285"/>
      <c r="AC23" s="285"/>
      <c r="AD23" s="285"/>
      <c r="AE23" s="285"/>
      <c r="AF23" s="296"/>
      <c r="AG23" s="290"/>
      <c r="AH23" s="286"/>
      <c r="AI23" s="286"/>
      <c r="AJ23" s="286"/>
      <c r="AK23" s="286"/>
      <c r="AL23" s="289"/>
      <c r="AM23" s="289"/>
      <c r="AN23" s="286"/>
      <c r="AO23" s="290"/>
      <c r="AP23" s="286"/>
      <c r="AQ23" s="286"/>
      <c r="AR23" s="286"/>
      <c r="AS23" s="289"/>
      <c r="AT23" s="289"/>
      <c r="AU23" s="286"/>
      <c r="AV23" s="286"/>
      <c r="AW23" s="286"/>
      <c r="AX23" s="286"/>
      <c r="AY23" s="286"/>
      <c r="AZ23" s="289"/>
      <c r="BA23" s="289"/>
      <c r="BB23" s="286"/>
      <c r="BC23" s="286"/>
      <c r="BD23" s="286"/>
      <c r="BE23" s="286"/>
      <c r="BF23" s="285"/>
      <c r="BG23" s="289"/>
      <c r="BH23" s="289"/>
      <c r="BI23" s="285"/>
      <c r="BJ23" s="296"/>
      <c r="BK23" s="318"/>
      <c r="BL23" s="285"/>
      <c r="BM23" s="285"/>
      <c r="BN23" s="297"/>
      <c r="BO23" s="297"/>
      <c r="BP23" s="285"/>
      <c r="BQ23" s="285"/>
      <c r="BR23" s="285"/>
      <c r="BS23" s="285"/>
      <c r="BT23" s="285"/>
      <c r="BU23" s="297"/>
      <c r="BV23" s="297"/>
      <c r="BW23" s="285"/>
      <c r="BX23" s="285"/>
      <c r="BY23" s="285"/>
      <c r="BZ23" s="285"/>
      <c r="CA23" s="285"/>
      <c r="CB23" s="297"/>
      <c r="CC23" s="297"/>
      <c r="CD23" s="308" t="s">
        <v>2392</v>
      </c>
      <c r="CE23" s="309" t="s">
        <v>2394</v>
      </c>
      <c r="CF23" s="303"/>
      <c r="CG23" s="303"/>
      <c r="CH23" s="312" t="s">
        <v>2397</v>
      </c>
      <c r="CI23" s="297"/>
      <c r="CJ23" s="297"/>
      <c r="CK23" s="285"/>
      <c r="CL23" s="285"/>
      <c r="CM23" s="285"/>
      <c r="CN23" s="285"/>
      <c r="CO23" s="285"/>
      <c r="CP23" s="165"/>
    </row>
    <row r="24">
      <c r="A24" s="307" t="s">
        <v>2621</v>
      </c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  <c r="AA24" s="285"/>
      <c r="AB24" s="285"/>
      <c r="AC24" s="285"/>
      <c r="AD24" s="285"/>
      <c r="AE24" s="285"/>
      <c r="AF24" s="296"/>
      <c r="AG24" s="290"/>
      <c r="AH24" s="286"/>
      <c r="AI24" s="286"/>
      <c r="AJ24" s="286"/>
      <c r="AK24" s="286"/>
      <c r="AL24" s="289"/>
      <c r="AM24" s="289"/>
      <c r="AN24" s="286"/>
      <c r="AO24" s="290"/>
      <c r="AP24" s="286"/>
      <c r="AQ24" s="286"/>
      <c r="AR24" s="286"/>
      <c r="AS24" s="289"/>
      <c r="AT24" s="289"/>
      <c r="AU24" s="286"/>
      <c r="AV24" s="286"/>
      <c r="AW24" s="286"/>
      <c r="AX24" s="286"/>
      <c r="AY24" s="286"/>
      <c r="AZ24" s="289"/>
      <c r="BA24" s="289"/>
      <c r="BB24" s="286"/>
      <c r="BC24" s="286"/>
      <c r="BD24" s="286"/>
      <c r="BE24" s="286"/>
      <c r="BF24" s="285"/>
      <c r="BG24" s="289"/>
      <c r="BH24" s="289"/>
      <c r="BI24" s="285"/>
      <c r="BJ24" s="296"/>
      <c r="BK24" s="318"/>
      <c r="BL24" s="285"/>
      <c r="BM24" s="285"/>
      <c r="BN24" s="297"/>
      <c r="BO24" s="297"/>
      <c r="BP24" s="285"/>
      <c r="BQ24" s="285"/>
      <c r="BR24" s="285"/>
      <c r="BS24" s="285"/>
      <c r="BT24" s="285"/>
      <c r="BU24" s="297"/>
      <c r="BV24" s="297"/>
      <c r="BW24" s="285"/>
      <c r="BX24" s="285"/>
      <c r="BY24" s="285"/>
      <c r="BZ24" s="285"/>
      <c r="CA24" s="285"/>
      <c r="CB24" s="297"/>
      <c r="CC24" s="297"/>
      <c r="CD24" s="285"/>
      <c r="CE24" s="308" t="s">
        <v>2392</v>
      </c>
      <c r="CF24" s="311"/>
      <c r="CG24" s="309" t="s">
        <v>2394</v>
      </c>
      <c r="CH24" s="303"/>
      <c r="CI24" s="297"/>
      <c r="CJ24" s="297"/>
      <c r="CK24" s="303"/>
      <c r="CL24" s="312" t="s">
        <v>2397</v>
      </c>
      <c r="CM24" s="285"/>
      <c r="CN24" s="285"/>
      <c r="CO24" s="285"/>
      <c r="CP24" s="165"/>
    </row>
    <row r="25">
      <c r="A25" s="307" t="s">
        <v>2633</v>
      </c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  <c r="AA25" s="285"/>
      <c r="AB25" s="285"/>
      <c r="AC25" s="285"/>
      <c r="AD25" s="285"/>
      <c r="AE25" s="285"/>
      <c r="AF25" s="296"/>
      <c r="AG25" s="290"/>
      <c r="AH25" s="286"/>
      <c r="AI25" s="286"/>
      <c r="AJ25" s="286"/>
      <c r="AK25" s="286"/>
      <c r="AL25" s="289"/>
      <c r="AM25" s="289"/>
      <c r="AN25" s="286"/>
      <c r="AO25" s="290"/>
      <c r="AP25" s="286"/>
      <c r="AQ25" s="286"/>
      <c r="AR25" s="286"/>
      <c r="AS25" s="289"/>
      <c r="AT25" s="289"/>
      <c r="AU25" s="286"/>
      <c r="AV25" s="286"/>
      <c r="AW25" s="286"/>
      <c r="AX25" s="286"/>
      <c r="AY25" s="286"/>
      <c r="AZ25" s="289"/>
      <c r="BA25" s="289"/>
      <c r="BB25" s="286"/>
      <c r="BC25" s="286"/>
      <c r="BD25" s="286"/>
      <c r="BE25" s="286"/>
      <c r="BF25" s="285"/>
      <c r="BG25" s="289"/>
      <c r="BH25" s="289"/>
      <c r="BI25" s="285"/>
      <c r="BJ25" s="296"/>
      <c r="BK25" s="318"/>
      <c r="BL25" s="285"/>
      <c r="BM25" s="285"/>
      <c r="BN25" s="297"/>
      <c r="BO25" s="297"/>
      <c r="BP25" s="285"/>
      <c r="BQ25" s="285"/>
      <c r="BR25" s="285"/>
      <c r="BS25" s="285"/>
      <c r="BT25" s="285"/>
      <c r="BU25" s="297"/>
      <c r="BV25" s="297"/>
      <c r="BW25" s="285"/>
      <c r="BX25" s="285"/>
      <c r="BY25" s="285"/>
      <c r="BZ25" s="285"/>
      <c r="CA25" s="285"/>
      <c r="CB25" s="297"/>
      <c r="CC25" s="297"/>
      <c r="CD25" s="285"/>
      <c r="CE25" s="308" t="s">
        <v>2392</v>
      </c>
      <c r="CF25" s="311"/>
      <c r="CG25" s="309" t="s">
        <v>2394</v>
      </c>
      <c r="CH25" s="303"/>
      <c r="CI25" s="297"/>
      <c r="CJ25" s="297"/>
      <c r="CK25" s="303"/>
      <c r="CL25" s="312" t="s">
        <v>2397</v>
      </c>
      <c r="CM25" s="285"/>
      <c r="CN25" s="285"/>
      <c r="CO25" s="285"/>
      <c r="CP25" s="165"/>
    </row>
    <row r="26">
      <c r="A26" s="307" t="s">
        <v>181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85"/>
      <c r="AB26" s="285"/>
      <c r="AC26" s="285"/>
      <c r="AD26" s="285"/>
      <c r="AE26" s="285"/>
      <c r="AF26" s="296"/>
      <c r="AG26" s="290"/>
      <c r="AH26" s="286"/>
      <c r="AI26" s="286"/>
      <c r="AJ26" s="286"/>
      <c r="AK26" s="286"/>
      <c r="AL26" s="289"/>
      <c r="AM26" s="289"/>
      <c r="AN26" s="286"/>
      <c r="AO26" s="290"/>
      <c r="AP26" s="286"/>
      <c r="AQ26" s="286"/>
      <c r="AR26" s="286"/>
      <c r="AS26" s="289"/>
      <c r="AT26" s="289"/>
      <c r="AU26" s="286"/>
      <c r="AV26" s="286"/>
      <c r="AW26" s="286"/>
      <c r="AX26" s="286"/>
      <c r="AY26" s="286"/>
      <c r="AZ26" s="289"/>
      <c r="BA26" s="289"/>
      <c r="BB26" s="286"/>
      <c r="BC26" s="286"/>
      <c r="BD26" s="286"/>
      <c r="BE26" s="286"/>
      <c r="BF26" s="285"/>
      <c r="BG26" s="289"/>
      <c r="BH26" s="289"/>
      <c r="BI26" s="285"/>
      <c r="BJ26" s="296"/>
      <c r="BK26" s="318"/>
      <c r="BL26" s="285"/>
      <c r="BM26" s="285"/>
      <c r="BN26" s="297"/>
      <c r="BO26" s="297"/>
      <c r="BP26" s="285"/>
      <c r="BQ26" s="285"/>
      <c r="BR26" s="285"/>
      <c r="BS26" s="285"/>
      <c r="BT26" s="285"/>
      <c r="BU26" s="297"/>
      <c r="BV26" s="297"/>
      <c r="BW26" s="285"/>
      <c r="BX26" s="285"/>
      <c r="BY26" s="285"/>
      <c r="BZ26" s="285"/>
      <c r="CA26" s="285"/>
      <c r="CB26" s="297"/>
      <c r="CC26" s="297"/>
      <c r="CD26" s="285"/>
      <c r="CE26" s="308" t="s">
        <v>2392</v>
      </c>
      <c r="CF26" s="311"/>
      <c r="CG26" s="309" t="s">
        <v>2394</v>
      </c>
      <c r="CH26" s="303"/>
      <c r="CI26" s="297"/>
      <c r="CJ26" s="297"/>
      <c r="CK26" s="303"/>
      <c r="CL26" s="312" t="s">
        <v>2397</v>
      </c>
      <c r="CM26" s="285"/>
      <c r="CN26" s="285"/>
      <c r="CO26" s="285"/>
      <c r="CP26" s="165"/>
    </row>
    <row r="27">
      <c r="A27" s="307" t="s">
        <v>378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96"/>
      <c r="AG27" s="290"/>
      <c r="AH27" s="286"/>
      <c r="AI27" s="286"/>
      <c r="AJ27" s="286"/>
      <c r="AK27" s="286"/>
      <c r="AL27" s="289"/>
      <c r="AM27" s="289"/>
      <c r="AN27" s="286"/>
      <c r="AO27" s="290"/>
      <c r="AP27" s="286"/>
      <c r="AQ27" s="286"/>
      <c r="AR27" s="286"/>
      <c r="AS27" s="289"/>
      <c r="AT27" s="289"/>
      <c r="AU27" s="286"/>
      <c r="AV27" s="286"/>
      <c r="AW27" s="286"/>
      <c r="AX27" s="286"/>
      <c r="AY27" s="286"/>
      <c r="AZ27" s="289"/>
      <c r="BA27" s="289"/>
      <c r="BB27" s="286"/>
      <c r="BC27" s="286"/>
      <c r="BD27" s="286"/>
      <c r="BE27" s="286"/>
      <c r="BF27" s="285"/>
      <c r="BG27" s="289"/>
      <c r="BH27" s="289"/>
      <c r="BI27" s="285"/>
      <c r="BJ27" s="296"/>
      <c r="BK27" s="318"/>
      <c r="BL27" s="285"/>
      <c r="BM27" s="285"/>
      <c r="BN27" s="297"/>
      <c r="BO27" s="297"/>
      <c r="BP27" s="285"/>
      <c r="BQ27" s="285"/>
      <c r="BR27" s="285"/>
      <c r="BS27" s="285"/>
      <c r="BT27" s="285"/>
      <c r="BU27" s="297"/>
      <c r="BV27" s="297"/>
      <c r="BW27" s="285"/>
      <c r="BX27" s="285"/>
      <c r="BY27" s="285"/>
      <c r="BZ27" s="285"/>
      <c r="CA27" s="285"/>
      <c r="CB27" s="297"/>
      <c r="CC27" s="297"/>
      <c r="CD27" s="285"/>
      <c r="CE27" s="308" t="s">
        <v>2392</v>
      </c>
      <c r="CF27" s="311"/>
      <c r="CG27" s="309" t="s">
        <v>2394</v>
      </c>
      <c r="CH27" s="303"/>
      <c r="CI27" s="297"/>
      <c r="CJ27" s="297"/>
      <c r="CK27" s="303"/>
      <c r="CL27" s="312" t="s">
        <v>2397</v>
      </c>
      <c r="CM27" s="285"/>
      <c r="CN27" s="285"/>
      <c r="CO27" s="285"/>
      <c r="CP27" s="165"/>
    </row>
    <row r="28">
      <c r="A28" s="307" t="s">
        <v>2658</v>
      </c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  <c r="AA28" s="285"/>
      <c r="AB28" s="285"/>
      <c r="AC28" s="285"/>
      <c r="AD28" s="285"/>
      <c r="AE28" s="285"/>
      <c r="AF28" s="296"/>
      <c r="AG28" s="290"/>
      <c r="AH28" s="286"/>
      <c r="AI28" s="286"/>
      <c r="AJ28" s="286"/>
      <c r="AK28" s="286"/>
      <c r="AL28" s="289"/>
      <c r="AM28" s="289"/>
      <c r="AN28" s="286"/>
      <c r="AO28" s="290"/>
      <c r="AP28" s="286"/>
      <c r="AQ28" s="286"/>
      <c r="AR28" s="286"/>
      <c r="AS28" s="289"/>
      <c r="AT28" s="289"/>
      <c r="AU28" s="286"/>
      <c r="AV28" s="286"/>
      <c r="AW28" s="286"/>
      <c r="AX28" s="286"/>
      <c r="AY28" s="286"/>
      <c r="AZ28" s="289"/>
      <c r="BA28" s="289"/>
      <c r="BB28" s="286"/>
      <c r="BC28" s="286"/>
      <c r="BD28" s="286"/>
      <c r="BE28" s="286"/>
      <c r="BF28" s="285"/>
      <c r="BG28" s="289"/>
      <c r="BH28" s="289"/>
      <c r="BI28" s="285"/>
      <c r="BJ28" s="296"/>
      <c r="BK28" s="318"/>
      <c r="BL28" s="285"/>
      <c r="BM28" s="285"/>
      <c r="BN28" s="297"/>
      <c r="BO28" s="297"/>
      <c r="BP28" s="285"/>
      <c r="BQ28" s="285"/>
      <c r="BR28" s="285"/>
      <c r="BS28" s="285"/>
      <c r="BT28" s="285"/>
      <c r="BU28" s="297"/>
      <c r="BV28" s="297"/>
      <c r="BW28" s="285"/>
      <c r="BX28" s="285"/>
      <c r="BY28" s="285"/>
      <c r="BZ28" s="285"/>
      <c r="CA28" s="285"/>
      <c r="CB28" s="297"/>
      <c r="CC28" s="297"/>
      <c r="CD28" s="285"/>
      <c r="CE28" s="308" t="s">
        <v>2392</v>
      </c>
      <c r="CF28" s="311"/>
      <c r="CG28" s="309" t="s">
        <v>2394</v>
      </c>
      <c r="CH28" s="303"/>
      <c r="CI28" s="297"/>
      <c r="CJ28" s="297"/>
      <c r="CK28" s="303"/>
      <c r="CL28" s="312" t="s">
        <v>2397</v>
      </c>
      <c r="CM28" s="285"/>
      <c r="CN28" s="285"/>
      <c r="CO28" s="285"/>
      <c r="CP28" s="165"/>
    </row>
    <row r="29">
      <c r="A29" s="4" t="s">
        <v>801</v>
      </c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  <c r="AA29" s="285"/>
      <c r="AB29" s="285"/>
      <c r="AC29" s="285"/>
      <c r="AD29" s="285"/>
      <c r="AE29" s="285"/>
      <c r="AF29" s="296"/>
      <c r="AG29" s="290"/>
      <c r="AH29" s="286"/>
      <c r="AI29" s="286"/>
      <c r="AJ29" s="286"/>
      <c r="AK29" s="286"/>
      <c r="AL29" s="289"/>
      <c r="AM29" s="289"/>
      <c r="AN29" s="286"/>
      <c r="AO29" s="290"/>
      <c r="AP29" s="286"/>
      <c r="AQ29" s="286"/>
      <c r="AR29" s="286"/>
      <c r="AS29" s="289"/>
      <c r="AT29" s="289"/>
      <c r="AU29" s="286"/>
      <c r="AV29" s="286"/>
      <c r="AW29" s="286"/>
      <c r="AX29" s="286"/>
      <c r="AY29" s="286"/>
      <c r="AZ29" s="289"/>
      <c r="BA29" s="289"/>
      <c r="BB29" s="286"/>
      <c r="BC29" s="286"/>
      <c r="BD29" s="286"/>
      <c r="BE29" s="286"/>
      <c r="BF29" s="285"/>
      <c r="BG29" s="289"/>
      <c r="BH29" s="289"/>
      <c r="BI29" s="285"/>
      <c r="BJ29" s="296"/>
      <c r="BK29" s="318"/>
      <c r="BL29" s="285"/>
      <c r="BM29" s="285"/>
      <c r="BN29" s="297"/>
      <c r="BO29" s="297"/>
      <c r="BP29" s="308" t="s">
        <v>2690</v>
      </c>
      <c r="BQ29" s="308" t="s">
        <v>2392</v>
      </c>
      <c r="BR29" s="303"/>
      <c r="BS29" s="303"/>
      <c r="BT29" s="303"/>
      <c r="BU29" s="297"/>
      <c r="BV29" s="297"/>
      <c r="BW29" s="309" t="s">
        <v>2394</v>
      </c>
      <c r="BX29" s="303"/>
      <c r="BY29" s="303"/>
      <c r="BZ29" s="303"/>
      <c r="CA29" s="303"/>
      <c r="CB29" s="297"/>
      <c r="CC29" s="297"/>
      <c r="CD29" s="303"/>
      <c r="CE29" s="303"/>
      <c r="CF29" s="303"/>
      <c r="CG29" s="303"/>
      <c r="CH29" s="303"/>
      <c r="CI29" s="297"/>
      <c r="CJ29" s="297"/>
      <c r="CK29" s="312" t="s">
        <v>2397</v>
      </c>
      <c r="CL29" s="285"/>
      <c r="CM29" s="285"/>
      <c r="CN29" s="285"/>
      <c r="CO29" s="285"/>
      <c r="CP29" s="165"/>
    </row>
    <row r="30">
      <c r="A30" s="4" t="s">
        <v>460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85"/>
      <c r="AB30" s="285"/>
      <c r="AC30" s="285"/>
      <c r="AD30" s="285"/>
      <c r="AE30" s="285"/>
      <c r="AF30" s="296"/>
      <c r="AG30" s="290"/>
      <c r="AH30" s="286"/>
      <c r="AI30" s="286"/>
      <c r="AJ30" s="286"/>
      <c r="AK30" s="286"/>
      <c r="AL30" s="289"/>
      <c r="AM30" s="289"/>
      <c r="AN30" s="286"/>
      <c r="AO30" s="290"/>
      <c r="AP30" s="286"/>
      <c r="AQ30" s="286"/>
      <c r="AR30" s="286"/>
      <c r="AS30" s="289"/>
      <c r="AT30" s="289"/>
      <c r="AU30" s="286"/>
      <c r="AV30" s="286"/>
      <c r="AW30" s="286"/>
      <c r="AX30" s="286"/>
      <c r="AY30" s="286"/>
      <c r="AZ30" s="289"/>
      <c r="BA30" s="289"/>
      <c r="BB30" s="286"/>
      <c r="BC30" s="286"/>
      <c r="BD30" s="286"/>
      <c r="BE30" s="286"/>
      <c r="BF30" s="285"/>
      <c r="BG30" s="289"/>
      <c r="BH30" s="289"/>
      <c r="BI30" s="285"/>
      <c r="BJ30" s="296"/>
      <c r="BK30" s="318"/>
      <c r="BL30" s="285"/>
      <c r="BM30" s="285"/>
      <c r="BN30" s="297"/>
      <c r="BO30" s="297"/>
      <c r="BP30" s="285"/>
      <c r="BQ30" s="285"/>
      <c r="BR30" s="285"/>
      <c r="BS30" s="285"/>
      <c r="BT30" s="285"/>
      <c r="BU30" s="297"/>
      <c r="BV30" s="297"/>
      <c r="BW30" s="285"/>
      <c r="BX30" s="285"/>
      <c r="BY30" s="285"/>
      <c r="BZ30" s="285"/>
      <c r="CA30" s="285"/>
      <c r="CB30" s="297"/>
      <c r="CC30" s="297"/>
      <c r="CD30" s="285"/>
      <c r="CE30" s="285"/>
      <c r="CF30" s="285"/>
      <c r="CG30" s="308" t="s">
        <v>2392</v>
      </c>
      <c r="CH30" s="303"/>
      <c r="CI30" s="297"/>
      <c r="CJ30" s="297"/>
      <c r="CK30" s="303"/>
      <c r="CL30" s="303"/>
      <c r="CM30" s="303"/>
      <c r="CN30" s="303"/>
      <c r="CO30" s="303"/>
      <c r="CP30" s="165"/>
    </row>
    <row r="31">
      <c r="A31" s="4" t="s">
        <v>1029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85"/>
      <c r="AB31" s="285"/>
      <c r="AC31" s="285"/>
      <c r="AD31" s="285"/>
      <c r="AE31" s="285"/>
      <c r="AF31" s="296"/>
      <c r="AG31" s="290"/>
      <c r="AH31" s="286"/>
      <c r="AI31" s="286"/>
      <c r="AJ31" s="286"/>
      <c r="AK31" s="286"/>
      <c r="AL31" s="289"/>
      <c r="AM31" s="289"/>
      <c r="AN31" s="286"/>
      <c r="AO31" s="290"/>
      <c r="AP31" s="286"/>
      <c r="AQ31" s="286"/>
      <c r="AR31" s="286"/>
      <c r="AS31" s="289"/>
      <c r="AT31" s="289"/>
      <c r="AU31" s="286"/>
      <c r="AV31" s="286"/>
      <c r="AW31" s="286"/>
      <c r="AX31" s="286"/>
      <c r="AY31" s="286"/>
      <c r="AZ31" s="289"/>
      <c r="BA31" s="289"/>
      <c r="BB31" s="286"/>
      <c r="BC31" s="286"/>
      <c r="BD31" s="286"/>
      <c r="BE31" s="286"/>
      <c r="BF31" s="285"/>
      <c r="BG31" s="289"/>
      <c r="BH31" s="289"/>
      <c r="BI31" s="285"/>
      <c r="BJ31" s="296"/>
      <c r="BK31" s="318"/>
      <c r="BL31" s="285"/>
      <c r="BM31" s="285"/>
      <c r="BN31" s="297"/>
      <c r="BO31" s="297"/>
      <c r="BP31" s="285"/>
      <c r="BQ31" s="285"/>
      <c r="BR31" s="285"/>
      <c r="BS31" s="285"/>
      <c r="BT31" s="285"/>
      <c r="BU31" s="297"/>
      <c r="BV31" s="297"/>
      <c r="BW31" s="285"/>
      <c r="BX31" s="285"/>
      <c r="BY31" s="285"/>
      <c r="BZ31" s="285"/>
      <c r="CA31" s="285"/>
      <c r="CB31" s="297"/>
      <c r="CC31" s="297"/>
      <c r="CD31" s="285"/>
      <c r="CE31" s="285"/>
      <c r="CF31" s="285"/>
      <c r="CG31" s="285"/>
      <c r="CH31" s="285"/>
      <c r="CI31" s="297"/>
      <c r="CJ31" s="297"/>
      <c r="CK31" s="285"/>
      <c r="CL31" s="285"/>
      <c r="CM31" s="285"/>
      <c r="CN31" s="285"/>
      <c r="CO31" s="285"/>
      <c r="CP31" s="165"/>
    </row>
    <row r="32">
      <c r="A32" s="4" t="s">
        <v>1024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85"/>
      <c r="AB32" s="285"/>
      <c r="AC32" s="285"/>
      <c r="AD32" s="285"/>
      <c r="AE32" s="285"/>
      <c r="AF32" s="296"/>
      <c r="AG32" s="290"/>
      <c r="AH32" s="286"/>
      <c r="AI32" s="286"/>
      <c r="AJ32" s="286"/>
      <c r="AK32" s="286"/>
      <c r="AL32" s="289"/>
      <c r="AM32" s="289"/>
      <c r="AN32" s="286"/>
      <c r="AO32" s="290"/>
      <c r="AP32" s="286"/>
      <c r="AQ32" s="286"/>
      <c r="AR32" s="286"/>
      <c r="AS32" s="289"/>
      <c r="AT32" s="289"/>
      <c r="AU32" s="286"/>
      <c r="AV32" s="286"/>
      <c r="AW32" s="286"/>
      <c r="AX32" s="286"/>
      <c r="AY32" s="286"/>
      <c r="AZ32" s="289"/>
      <c r="BA32" s="289"/>
      <c r="BB32" s="286"/>
      <c r="BC32" s="286"/>
      <c r="BD32" s="286"/>
      <c r="BE32" s="286"/>
      <c r="BF32" s="285"/>
      <c r="BG32" s="289"/>
      <c r="BH32" s="289"/>
      <c r="BI32" s="285"/>
      <c r="BJ32" s="296"/>
      <c r="BK32" s="318"/>
      <c r="BL32" s="285"/>
      <c r="BM32" s="285"/>
      <c r="BN32" s="297"/>
      <c r="BO32" s="297"/>
      <c r="BP32" s="285"/>
      <c r="BQ32" s="285"/>
      <c r="BR32" s="285"/>
      <c r="BS32" s="285"/>
      <c r="BT32" s="285"/>
      <c r="BU32" s="297"/>
      <c r="BV32" s="297"/>
      <c r="BW32" s="285"/>
      <c r="BX32" s="285"/>
      <c r="BY32" s="285"/>
      <c r="BZ32" s="285"/>
      <c r="CA32" s="285"/>
      <c r="CB32" s="297"/>
      <c r="CC32" s="297"/>
      <c r="CD32" s="285"/>
      <c r="CE32" s="285"/>
      <c r="CF32" s="285"/>
      <c r="CG32" s="285"/>
      <c r="CH32" s="308" t="s">
        <v>2392</v>
      </c>
      <c r="CI32" s="297"/>
      <c r="CJ32" s="297"/>
      <c r="CK32" s="309" t="s">
        <v>2394</v>
      </c>
      <c r="CL32" s="303"/>
      <c r="CM32" s="303"/>
      <c r="CN32" s="303"/>
      <c r="CO32" s="303"/>
      <c r="CP32" s="165"/>
    </row>
    <row r="33">
      <c r="A33" s="4" t="s">
        <v>1018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85"/>
      <c r="AB33" s="285"/>
      <c r="AC33" s="285"/>
      <c r="AD33" s="285"/>
      <c r="AE33" s="285"/>
      <c r="AF33" s="296"/>
      <c r="AG33" s="290"/>
      <c r="AH33" s="286"/>
      <c r="AI33" s="286"/>
      <c r="AJ33" s="286"/>
      <c r="AK33" s="286"/>
      <c r="AL33" s="289"/>
      <c r="AM33" s="289"/>
      <c r="AN33" s="286"/>
      <c r="AO33" s="290"/>
      <c r="AP33" s="286"/>
      <c r="AQ33" s="286"/>
      <c r="AR33" s="286"/>
      <c r="AS33" s="289"/>
      <c r="AT33" s="289"/>
      <c r="AU33" s="286"/>
      <c r="AV33" s="286"/>
      <c r="AW33" s="286"/>
      <c r="AX33" s="286"/>
      <c r="AY33" s="286"/>
      <c r="AZ33" s="289"/>
      <c r="BA33" s="289"/>
      <c r="BB33" s="286"/>
      <c r="BC33" s="286"/>
      <c r="BD33" s="286"/>
      <c r="BE33" s="286"/>
      <c r="BF33" s="285"/>
      <c r="BG33" s="289"/>
      <c r="BH33" s="289"/>
      <c r="BI33" s="285"/>
      <c r="BJ33" s="296"/>
      <c r="BK33" s="318"/>
      <c r="BL33" s="285"/>
      <c r="BM33" s="285"/>
      <c r="BN33" s="297"/>
      <c r="BO33" s="297"/>
      <c r="BP33" s="285"/>
      <c r="BQ33" s="285"/>
      <c r="BR33" s="285"/>
      <c r="BS33" s="285"/>
      <c r="BT33" s="285"/>
      <c r="BU33" s="297"/>
      <c r="BV33" s="297"/>
      <c r="BW33" s="285"/>
      <c r="BX33" s="285"/>
      <c r="BY33" s="285"/>
      <c r="BZ33" s="285"/>
      <c r="CA33" s="285"/>
      <c r="CB33" s="297"/>
      <c r="CC33" s="297"/>
      <c r="CD33" s="285"/>
      <c r="CE33" s="285"/>
      <c r="CF33" s="285"/>
      <c r="CG33" s="285"/>
      <c r="CH33" s="308" t="s">
        <v>2392</v>
      </c>
      <c r="CI33" s="297"/>
      <c r="CJ33" s="297"/>
      <c r="CK33" s="309" t="s">
        <v>2394</v>
      </c>
      <c r="CL33" s="303"/>
      <c r="CM33" s="303"/>
      <c r="CN33" s="303"/>
      <c r="CO33" s="303"/>
      <c r="CP33" s="165"/>
    </row>
    <row r="34">
      <c r="A34" s="4" t="s">
        <v>1009</v>
      </c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85"/>
      <c r="AC34" s="285"/>
      <c r="AD34" s="285"/>
      <c r="AE34" s="285"/>
      <c r="AF34" s="296"/>
      <c r="AG34" s="290"/>
      <c r="AH34" s="286"/>
      <c r="AI34" s="286"/>
      <c r="AJ34" s="286"/>
      <c r="AK34" s="286"/>
      <c r="AL34" s="289"/>
      <c r="AM34" s="289"/>
      <c r="AN34" s="286"/>
      <c r="AO34" s="290"/>
      <c r="AP34" s="286"/>
      <c r="AQ34" s="286"/>
      <c r="AR34" s="286"/>
      <c r="AS34" s="289"/>
      <c r="AT34" s="289"/>
      <c r="AU34" s="286"/>
      <c r="AV34" s="286"/>
      <c r="AW34" s="286"/>
      <c r="AX34" s="286"/>
      <c r="AY34" s="286"/>
      <c r="AZ34" s="289"/>
      <c r="BA34" s="289"/>
      <c r="BB34" s="286"/>
      <c r="BC34" s="286"/>
      <c r="BD34" s="286"/>
      <c r="BE34" s="286"/>
      <c r="BF34" s="285"/>
      <c r="BG34" s="289"/>
      <c r="BH34" s="289"/>
      <c r="BI34" s="285"/>
      <c r="BJ34" s="296"/>
      <c r="BK34" s="318"/>
      <c r="BL34" s="285"/>
      <c r="BM34" s="285"/>
      <c r="BN34" s="297"/>
      <c r="BO34" s="297"/>
      <c r="BP34" s="285"/>
      <c r="BQ34" s="285"/>
      <c r="BR34" s="285"/>
      <c r="BS34" s="285"/>
      <c r="BT34" s="285"/>
      <c r="BU34" s="297"/>
      <c r="BV34" s="297"/>
      <c r="BW34" s="285"/>
      <c r="BX34" s="285"/>
      <c r="BY34" s="285"/>
      <c r="BZ34" s="285"/>
      <c r="CA34" s="285"/>
      <c r="CB34" s="297"/>
      <c r="CC34" s="297"/>
      <c r="CD34" s="285"/>
      <c r="CE34" s="285"/>
      <c r="CF34" s="285"/>
      <c r="CG34" s="285"/>
      <c r="CH34" s="308" t="s">
        <v>2392</v>
      </c>
      <c r="CI34" s="297"/>
      <c r="CJ34" s="297"/>
      <c r="CK34" s="309" t="s">
        <v>2394</v>
      </c>
      <c r="CL34" s="303"/>
      <c r="CM34" s="303"/>
      <c r="CN34" s="303"/>
      <c r="CO34" s="303"/>
      <c r="CP34" s="165"/>
    </row>
    <row r="35"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96"/>
      <c r="AG35" s="290"/>
      <c r="AH35" s="286"/>
      <c r="AI35" s="286"/>
      <c r="AJ35" s="286"/>
      <c r="AK35" s="286"/>
      <c r="AL35" s="289"/>
      <c r="AM35" s="289"/>
      <c r="AN35" s="286"/>
      <c r="AO35" s="290"/>
      <c r="AP35" s="286"/>
      <c r="AQ35" s="286"/>
      <c r="AR35" s="286"/>
      <c r="AS35" s="289"/>
      <c r="AT35" s="289"/>
      <c r="AU35" s="286"/>
      <c r="AV35" s="286"/>
      <c r="AW35" s="286"/>
      <c r="AX35" s="286"/>
      <c r="AY35" s="286"/>
      <c r="AZ35" s="289"/>
      <c r="BA35" s="289"/>
      <c r="BB35" s="286"/>
      <c r="BC35" s="286"/>
      <c r="BD35" s="286"/>
      <c r="BE35" s="286"/>
      <c r="BF35" s="285"/>
      <c r="BG35" s="289"/>
      <c r="BH35" s="289"/>
      <c r="BI35" s="285"/>
      <c r="BJ35" s="296"/>
      <c r="BK35" s="318"/>
      <c r="BL35" s="285"/>
      <c r="BM35" s="285"/>
      <c r="BN35" s="297"/>
      <c r="BO35" s="297"/>
      <c r="BP35" s="285"/>
      <c r="BQ35" s="285"/>
      <c r="BR35" s="285"/>
      <c r="BS35" s="285"/>
      <c r="BT35" s="285"/>
      <c r="BU35" s="297"/>
      <c r="BV35" s="297"/>
      <c r="BW35" s="285"/>
      <c r="BX35" s="285"/>
      <c r="BY35" s="285"/>
      <c r="BZ35" s="285"/>
      <c r="CA35" s="285"/>
      <c r="CB35" s="297"/>
      <c r="CC35" s="297"/>
      <c r="CD35" s="285"/>
      <c r="CE35" s="285"/>
      <c r="CF35" s="285"/>
      <c r="CG35" s="285"/>
      <c r="CH35" s="285"/>
      <c r="CI35" s="297"/>
      <c r="CJ35" s="297"/>
      <c r="CK35" s="285"/>
      <c r="CL35" s="285"/>
      <c r="CM35" s="285"/>
      <c r="CN35" s="285"/>
      <c r="CO35" s="285"/>
      <c r="CP35" s="165"/>
    </row>
    <row r="36">
      <c r="A36" s="4" t="s">
        <v>791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  <c r="AE36" s="285"/>
      <c r="AF36" s="296"/>
      <c r="AG36" s="290"/>
      <c r="AH36" s="286"/>
      <c r="AI36" s="286"/>
      <c r="AJ36" s="286"/>
      <c r="AK36" s="286"/>
      <c r="AL36" s="289"/>
      <c r="AM36" s="289"/>
      <c r="AN36" s="286"/>
      <c r="AO36" s="290"/>
      <c r="AP36" s="286"/>
      <c r="AQ36" s="286"/>
      <c r="AR36" s="286"/>
      <c r="AS36" s="289"/>
      <c r="AT36" s="289"/>
      <c r="AU36" s="286"/>
      <c r="AV36" s="286"/>
      <c r="AW36" s="286"/>
      <c r="AX36" s="286"/>
      <c r="AY36" s="286"/>
      <c r="AZ36" s="289"/>
      <c r="BA36" s="289"/>
      <c r="BB36" s="286"/>
      <c r="BC36" s="286"/>
      <c r="BD36" s="286"/>
      <c r="BE36" s="286"/>
      <c r="BF36" s="285"/>
      <c r="BG36" s="289"/>
      <c r="BH36" s="289"/>
      <c r="BI36" s="285"/>
      <c r="BJ36" s="296"/>
      <c r="BK36" s="318"/>
      <c r="BL36" s="285"/>
      <c r="BM36" s="285"/>
      <c r="BN36" s="297"/>
      <c r="BO36" s="297"/>
      <c r="BP36" s="285"/>
      <c r="BQ36" s="285"/>
      <c r="BR36" s="285"/>
      <c r="BS36" s="285"/>
      <c r="BT36" s="285"/>
      <c r="BU36" s="297"/>
      <c r="BV36" s="297"/>
      <c r="BW36" s="285"/>
      <c r="BX36" s="285"/>
      <c r="BY36" s="285"/>
      <c r="BZ36" s="285"/>
      <c r="CA36" s="285"/>
      <c r="CB36" s="297"/>
      <c r="CC36" s="297"/>
      <c r="CD36" s="285"/>
      <c r="CE36" s="285"/>
      <c r="CF36" s="285"/>
      <c r="CG36" s="285"/>
      <c r="CH36" s="285"/>
      <c r="CI36" s="297"/>
      <c r="CJ36" s="297"/>
      <c r="CK36" s="285"/>
      <c r="CL36" s="308" t="s">
        <v>2392</v>
      </c>
      <c r="CM36" s="309" t="s">
        <v>2394</v>
      </c>
      <c r="CN36" s="285"/>
      <c r="CO36" s="285"/>
      <c r="CP36" s="165"/>
    </row>
    <row r="37">
      <c r="A37" s="4" t="s">
        <v>2749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85"/>
      <c r="AB37" s="285"/>
      <c r="AC37" s="285"/>
      <c r="AD37" s="285"/>
      <c r="AE37" s="285"/>
      <c r="AF37" s="296"/>
      <c r="AG37" s="290"/>
      <c r="AH37" s="286"/>
      <c r="AI37" s="286"/>
      <c r="AJ37" s="286"/>
      <c r="AK37" s="286"/>
      <c r="AL37" s="289"/>
      <c r="AM37" s="289"/>
      <c r="AN37" s="286"/>
      <c r="AO37" s="290"/>
      <c r="AP37" s="286"/>
      <c r="AQ37" s="286"/>
      <c r="AR37" s="286"/>
      <c r="AS37" s="289"/>
      <c r="AT37" s="289"/>
      <c r="AU37" s="286"/>
      <c r="AV37" s="286"/>
      <c r="AW37" s="286"/>
      <c r="AX37" s="286"/>
      <c r="AY37" s="286"/>
      <c r="AZ37" s="289"/>
      <c r="BA37" s="289"/>
      <c r="BB37" s="286"/>
      <c r="BC37" s="286"/>
      <c r="BD37" s="286"/>
      <c r="BE37" s="286"/>
      <c r="BF37" s="285"/>
      <c r="BG37" s="289"/>
      <c r="BH37" s="289"/>
      <c r="BI37" s="285"/>
      <c r="BJ37" s="296"/>
      <c r="BK37" s="318"/>
      <c r="BL37" s="285"/>
      <c r="BM37" s="285"/>
      <c r="BN37" s="297"/>
      <c r="BO37" s="297"/>
      <c r="BP37" s="285"/>
      <c r="BQ37" s="285"/>
      <c r="BR37" s="285"/>
      <c r="BS37" s="285"/>
      <c r="BT37" s="285"/>
      <c r="BU37" s="297"/>
      <c r="BV37" s="297"/>
      <c r="BW37" s="285"/>
      <c r="BX37" s="285"/>
      <c r="BY37" s="285"/>
      <c r="BZ37" s="285"/>
      <c r="CA37" s="285"/>
      <c r="CB37" s="297"/>
      <c r="CC37" s="297"/>
      <c r="CD37" s="285"/>
      <c r="CE37" s="285"/>
      <c r="CF37" s="285"/>
      <c r="CG37" s="285"/>
      <c r="CH37" s="285"/>
      <c r="CI37" s="297"/>
      <c r="CJ37" s="297"/>
      <c r="CK37" s="285"/>
      <c r="CL37" s="308" t="s">
        <v>2392</v>
      </c>
      <c r="CM37" s="309" t="s">
        <v>2394</v>
      </c>
      <c r="CN37" s="285"/>
      <c r="CO37" s="285"/>
      <c r="CP37" s="165"/>
    </row>
    <row r="38">
      <c r="A38" s="4" t="s">
        <v>2759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96"/>
      <c r="AG38" s="290"/>
      <c r="AH38" s="286"/>
      <c r="AI38" s="286"/>
      <c r="AJ38" s="286"/>
      <c r="AK38" s="286"/>
      <c r="AL38" s="289"/>
      <c r="AM38" s="289"/>
      <c r="AN38" s="286"/>
      <c r="AO38" s="290"/>
      <c r="AP38" s="286"/>
      <c r="AQ38" s="286"/>
      <c r="AR38" s="286"/>
      <c r="AS38" s="289"/>
      <c r="AT38" s="289"/>
      <c r="AU38" s="286"/>
      <c r="AV38" s="286"/>
      <c r="AW38" s="286"/>
      <c r="AX38" s="286"/>
      <c r="AY38" s="286"/>
      <c r="AZ38" s="289"/>
      <c r="BA38" s="289"/>
      <c r="BB38" s="286"/>
      <c r="BC38" s="286"/>
      <c r="BD38" s="286"/>
      <c r="BE38" s="286"/>
      <c r="BF38" s="285"/>
      <c r="BG38" s="289"/>
      <c r="BH38" s="289"/>
      <c r="BI38" s="285"/>
      <c r="BJ38" s="296"/>
      <c r="BK38" s="318"/>
      <c r="BL38" s="285"/>
      <c r="BM38" s="285"/>
      <c r="BN38" s="297"/>
      <c r="BO38" s="297"/>
      <c r="BP38" s="285"/>
      <c r="BQ38" s="285"/>
      <c r="BR38" s="285"/>
      <c r="BS38" s="285"/>
      <c r="BT38" s="285"/>
      <c r="BU38" s="297"/>
      <c r="BV38" s="297"/>
      <c r="BW38" s="285"/>
      <c r="BX38" s="285"/>
      <c r="BY38" s="285"/>
      <c r="BZ38" s="285"/>
      <c r="CA38" s="285"/>
      <c r="CB38" s="297"/>
      <c r="CC38" s="297"/>
      <c r="CD38" s="285"/>
      <c r="CE38" s="285"/>
      <c r="CF38" s="285"/>
      <c r="CG38" s="285"/>
      <c r="CH38" s="285"/>
      <c r="CI38" s="297"/>
      <c r="CJ38" s="297"/>
      <c r="CK38" s="285"/>
      <c r="CL38" s="308" t="s">
        <v>2392</v>
      </c>
      <c r="CM38" s="309" t="s">
        <v>2394</v>
      </c>
      <c r="CN38" s="285"/>
      <c r="CO38" s="285"/>
      <c r="CP38" s="165"/>
    </row>
    <row r="39">
      <c r="A39" s="4" t="s">
        <v>2770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85"/>
      <c r="AB39" s="285"/>
      <c r="AC39" s="285"/>
      <c r="AD39" s="285"/>
      <c r="AE39" s="285"/>
      <c r="AF39" s="296"/>
      <c r="AG39" s="290"/>
      <c r="AH39" s="286"/>
      <c r="AI39" s="286"/>
      <c r="AJ39" s="286"/>
      <c r="AK39" s="286"/>
      <c r="AL39" s="289"/>
      <c r="AM39" s="289"/>
      <c r="AN39" s="286"/>
      <c r="AO39" s="290"/>
      <c r="AP39" s="286"/>
      <c r="AQ39" s="286"/>
      <c r="AR39" s="286"/>
      <c r="AS39" s="289"/>
      <c r="AT39" s="289"/>
      <c r="AU39" s="286"/>
      <c r="AV39" s="286"/>
      <c r="AW39" s="286"/>
      <c r="AX39" s="286"/>
      <c r="AY39" s="286"/>
      <c r="AZ39" s="289"/>
      <c r="BA39" s="289"/>
      <c r="BB39" s="286"/>
      <c r="BC39" s="286"/>
      <c r="BD39" s="286"/>
      <c r="BE39" s="286"/>
      <c r="BF39" s="285"/>
      <c r="BG39" s="289"/>
      <c r="BH39" s="289"/>
      <c r="BI39" s="285"/>
      <c r="BJ39" s="296"/>
      <c r="BK39" s="318"/>
      <c r="BL39" s="285"/>
      <c r="BM39" s="285"/>
      <c r="BN39" s="297"/>
      <c r="BO39" s="297"/>
      <c r="BP39" s="285"/>
      <c r="BQ39" s="285"/>
      <c r="BR39" s="285"/>
      <c r="BS39" s="285"/>
      <c r="BT39" s="285"/>
      <c r="BU39" s="297"/>
      <c r="BV39" s="297"/>
      <c r="BW39" s="285"/>
      <c r="BX39" s="285"/>
      <c r="BY39" s="285"/>
      <c r="BZ39" s="285"/>
      <c r="CA39" s="285"/>
      <c r="CB39" s="297"/>
      <c r="CC39" s="297"/>
      <c r="CD39" s="285"/>
      <c r="CE39" s="285"/>
      <c r="CF39" s="285"/>
      <c r="CG39" s="285"/>
      <c r="CH39" s="285"/>
      <c r="CI39" s="297"/>
      <c r="CJ39" s="297"/>
      <c r="CK39" s="285"/>
      <c r="CL39" s="285"/>
      <c r="CM39" s="285"/>
      <c r="CN39" s="308" t="s">
        <v>2392</v>
      </c>
      <c r="CO39" s="309" t="s">
        <v>2394</v>
      </c>
      <c r="CP39" s="165"/>
    </row>
    <row r="40">
      <c r="A40" s="4" t="s">
        <v>2781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85"/>
      <c r="AB40" s="285"/>
      <c r="AC40" s="285"/>
      <c r="AD40" s="285"/>
      <c r="AE40" s="285"/>
      <c r="AF40" s="296"/>
      <c r="AG40" s="290"/>
      <c r="AH40" s="286"/>
      <c r="AI40" s="286"/>
      <c r="AJ40" s="286"/>
      <c r="AK40" s="286"/>
      <c r="AL40" s="289"/>
      <c r="AM40" s="289"/>
      <c r="AN40" s="286"/>
      <c r="AO40" s="290"/>
      <c r="AP40" s="286"/>
      <c r="AQ40" s="286"/>
      <c r="AR40" s="286"/>
      <c r="AS40" s="289"/>
      <c r="AT40" s="289"/>
      <c r="AU40" s="286"/>
      <c r="AV40" s="286"/>
      <c r="AW40" s="286"/>
      <c r="AX40" s="286"/>
      <c r="AY40" s="286"/>
      <c r="AZ40" s="289"/>
      <c r="BA40" s="289"/>
      <c r="BB40" s="286"/>
      <c r="BC40" s="286"/>
      <c r="BD40" s="286"/>
      <c r="BE40" s="286"/>
      <c r="BF40" s="285"/>
      <c r="BG40" s="289"/>
      <c r="BH40" s="289"/>
      <c r="BI40" s="285"/>
      <c r="BJ40" s="296"/>
      <c r="BK40" s="318"/>
      <c r="BL40" s="285"/>
      <c r="BM40" s="285"/>
      <c r="BN40" s="297"/>
      <c r="BO40" s="297"/>
      <c r="BP40" s="285"/>
      <c r="BQ40" s="285"/>
      <c r="BR40" s="285"/>
      <c r="BS40" s="285"/>
      <c r="BT40" s="285"/>
      <c r="BU40" s="297"/>
      <c r="BV40" s="297"/>
      <c r="BW40" s="285"/>
      <c r="BX40" s="285"/>
      <c r="BY40" s="285"/>
      <c r="BZ40" s="285"/>
      <c r="CA40" s="285"/>
      <c r="CB40" s="297"/>
      <c r="CC40" s="297"/>
      <c r="CD40" s="285"/>
      <c r="CE40" s="285"/>
      <c r="CF40" s="285"/>
      <c r="CG40" s="285"/>
      <c r="CH40" s="285"/>
      <c r="CI40" s="297"/>
      <c r="CJ40" s="297"/>
      <c r="CK40" s="285"/>
      <c r="CL40" s="285"/>
      <c r="CM40" s="285"/>
      <c r="CN40" s="308" t="s">
        <v>2392</v>
      </c>
      <c r="CO40" s="309" t="s">
        <v>2394</v>
      </c>
      <c r="CP40" s="165"/>
    </row>
    <row r="41">
      <c r="A41" s="4" t="s">
        <v>2784</v>
      </c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  <c r="AA41" s="285"/>
      <c r="AB41" s="285"/>
      <c r="AC41" s="285"/>
      <c r="AD41" s="285"/>
      <c r="AE41" s="285"/>
      <c r="AF41" s="296"/>
      <c r="AG41" s="290"/>
      <c r="AH41" s="286"/>
      <c r="AI41" s="286"/>
      <c r="AJ41" s="286"/>
      <c r="AK41" s="286"/>
      <c r="AL41" s="289"/>
      <c r="AM41" s="289"/>
      <c r="AN41" s="286"/>
      <c r="AO41" s="290"/>
      <c r="AP41" s="286"/>
      <c r="AQ41" s="286"/>
      <c r="AR41" s="286"/>
      <c r="AS41" s="289"/>
      <c r="AT41" s="289"/>
      <c r="AU41" s="286"/>
      <c r="AV41" s="286"/>
      <c r="AW41" s="286"/>
      <c r="AX41" s="286"/>
      <c r="AY41" s="286"/>
      <c r="AZ41" s="289"/>
      <c r="BA41" s="289"/>
      <c r="BB41" s="286"/>
      <c r="BC41" s="286"/>
      <c r="BD41" s="286"/>
      <c r="BE41" s="286"/>
      <c r="BF41" s="285"/>
      <c r="BG41" s="289"/>
      <c r="BH41" s="289"/>
      <c r="BI41" s="285"/>
      <c r="BJ41" s="296"/>
      <c r="BK41" s="318"/>
      <c r="BL41" s="285"/>
      <c r="BM41" s="285"/>
      <c r="BN41" s="297"/>
      <c r="BO41" s="297"/>
      <c r="BP41" s="285"/>
      <c r="BQ41" s="285"/>
      <c r="BR41" s="285"/>
      <c r="BS41" s="285"/>
      <c r="BT41" s="285"/>
      <c r="BU41" s="297"/>
      <c r="BV41" s="297"/>
      <c r="BW41" s="285"/>
      <c r="BX41" s="285"/>
      <c r="BY41" s="285"/>
      <c r="BZ41" s="285"/>
      <c r="CA41" s="285"/>
      <c r="CB41" s="297"/>
      <c r="CC41" s="297"/>
      <c r="CD41" s="285"/>
      <c r="CE41" s="285"/>
      <c r="CF41" s="285"/>
      <c r="CG41" s="285"/>
      <c r="CH41" s="285"/>
      <c r="CI41" s="297"/>
      <c r="CJ41" s="297"/>
      <c r="CK41" s="285"/>
      <c r="CL41" s="285"/>
      <c r="CM41" s="285"/>
      <c r="CN41" s="308" t="s">
        <v>2392</v>
      </c>
      <c r="CO41" s="309" t="s">
        <v>2394</v>
      </c>
      <c r="CP41" s="165"/>
    </row>
    <row r="42">
      <c r="A42" s="4" t="s">
        <v>2794</v>
      </c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285"/>
      <c r="AB42" s="285"/>
      <c r="AC42" s="285"/>
      <c r="AD42" s="285"/>
      <c r="AE42" s="285"/>
      <c r="AF42" s="296"/>
      <c r="AG42" s="290"/>
      <c r="AH42" s="286"/>
      <c r="AI42" s="286"/>
      <c r="AJ42" s="286"/>
      <c r="AK42" s="286"/>
      <c r="AL42" s="289"/>
      <c r="AM42" s="289"/>
      <c r="AN42" s="286"/>
      <c r="AO42" s="290"/>
      <c r="AP42" s="286"/>
      <c r="AQ42" s="286"/>
      <c r="AR42" s="286"/>
      <c r="AS42" s="289"/>
      <c r="AT42" s="289"/>
      <c r="AU42" s="286"/>
      <c r="AV42" s="286"/>
      <c r="AW42" s="286"/>
      <c r="AX42" s="286"/>
      <c r="AY42" s="286"/>
      <c r="AZ42" s="289"/>
      <c r="BA42" s="289"/>
      <c r="BB42" s="286"/>
      <c r="BC42" s="286"/>
      <c r="BD42" s="286"/>
      <c r="BE42" s="286"/>
      <c r="BF42" s="285"/>
      <c r="BG42" s="289"/>
      <c r="BH42" s="289"/>
      <c r="BI42" s="285"/>
      <c r="BJ42" s="296"/>
      <c r="BK42" s="318"/>
      <c r="BL42" s="285"/>
      <c r="BM42" s="285"/>
      <c r="BN42" s="297"/>
      <c r="BO42" s="297"/>
      <c r="BP42" s="285"/>
      <c r="BQ42" s="285"/>
      <c r="BR42" s="285"/>
      <c r="BS42" s="285"/>
      <c r="BT42" s="285"/>
      <c r="BU42" s="297"/>
      <c r="BV42" s="297"/>
      <c r="BW42" s="285"/>
      <c r="BX42" s="285"/>
      <c r="BY42" s="285"/>
      <c r="BZ42" s="285"/>
      <c r="CA42" s="285"/>
      <c r="CB42" s="297"/>
      <c r="CC42" s="297"/>
      <c r="CD42" s="285"/>
      <c r="CE42" s="285"/>
      <c r="CF42" s="285"/>
      <c r="CG42" s="285"/>
      <c r="CH42" s="285"/>
      <c r="CI42" s="297"/>
      <c r="CJ42" s="297"/>
      <c r="CK42" s="285"/>
      <c r="CL42" s="285"/>
      <c r="CM42" s="285"/>
      <c r="CN42" s="308" t="s">
        <v>2392</v>
      </c>
      <c r="CO42" s="309" t="s">
        <v>2394</v>
      </c>
      <c r="CP42" s="165"/>
    </row>
    <row r="43">
      <c r="A43" s="4" t="s">
        <v>2800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85"/>
      <c r="AB43" s="285"/>
      <c r="AC43" s="285"/>
      <c r="AD43" s="285"/>
      <c r="AE43" s="285"/>
      <c r="AF43" s="296"/>
      <c r="AG43" s="290"/>
      <c r="AH43" s="286"/>
      <c r="AI43" s="286"/>
      <c r="AJ43" s="286"/>
      <c r="AK43" s="286"/>
      <c r="AL43" s="289"/>
      <c r="AM43" s="289"/>
      <c r="AN43" s="286"/>
      <c r="AO43" s="290"/>
      <c r="AP43" s="286"/>
      <c r="AQ43" s="286"/>
      <c r="AR43" s="286"/>
      <c r="AS43" s="289"/>
      <c r="AT43" s="289"/>
      <c r="AU43" s="286"/>
      <c r="AV43" s="286"/>
      <c r="AW43" s="286"/>
      <c r="AX43" s="286"/>
      <c r="AY43" s="286"/>
      <c r="AZ43" s="289"/>
      <c r="BA43" s="289"/>
      <c r="BB43" s="286"/>
      <c r="BC43" s="286"/>
      <c r="BD43" s="286"/>
      <c r="BE43" s="286"/>
      <c r="BF43" s="285"/>
      <c r="BG43" s="289"/>
      <c r="BH43" s="289"/>
      <c r="BI43" s="285"/>
      <c r="BJ43" s="296"/>
      <c r="BK43" s="318"/>
      <c r="BL43" s="285"/>
      <c r="BM43" s="285"/>
      <c r="BN43" s="297"/>
      <c r="BO43" s="297"/>
      <c r="BP43" s="285"/>
      <c r="BQ43" s="285"/>
      <c r="BR43" s="285"/>
      <c r="BS43" s="285"/>
      <c r="BT43" s="285"/>
      <c r="BU43" s="297"/>
      <c r="BV43" s="297"/>
      <c r="BW43" s="285"/>
      <c r="BX43" s="285"/>
      <c r="BY43" s="285"/>
      <c r="BZ43" s="285"/>
      <c r="CA43" s="285"/>
      <c r="CB43" s="297"/>
      <c r="CC43" s="297"/>
      <c r="CD43" s="285"/>
      <c r="CE43" s="285"/>
      <c r="CF43" s="285"/>
      <c r="CG43" s="285"/>
      <c r="CH43" s="285"/>
      <c r="CI43" s="297"/>
      <c r="CJ43" s="297"/>
      <c r="CK43" s="285"/>
      <c r="CL43" s="285"/>
      <c r="CM43" s="285"/>
      <c r="CN43" s="308" t="s">
        <v>2392</v>
      </c>
      <c r="CO43" s="309" t="s">
        <v>2394</v>
      </c>
      <c r="CP43" s="165"/>
    </row>
    <row r="44">
      <c r="A44" s="4" t="s">
        <v>2801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85"/>
      <c r="AB44" s="285"/>
      <c r="AC44" s="285"/>
      <c r="AD44" s="285"/>
      <c r="AE44" s="285"/>
      <c r="AF44" s="296"/>
      <c r="AG44" s="290"/>
      <c r="AH44" s="286"/>
      <c r="AI44" s="286"/>
      <c r="AJ44" s="286"/>
      <c r="AK44" s="286"/>
      <c r="AL44" s="289"/>
      <c r="AM44" s="289"/>
      <c r="AN44" s="286"/>
      <c r="AO44" s="290"/>
      <c r="AP44" s="286"/>
      <c r="AQ44" s="286"/>
      <c r="AR44" s="286"/>
      <c r="AS44" s="289"/>
      <c r="AT44" s="289"/>
      <c r="AU44" s="286"/>
      <c r="AV44" s="286"/>
      <c r="AW44" s="286"/>
      <c r="AX44" s="286"/>
      <c r="AY44" s="286"/>
      <c r="AZ44" s="289"/>
      <c r="BA44" s="289"/>
      <c r="BB44" s="286"/>
      <c r="BC44" s="286"/>
      <c r="BD44" s="286"/>
      <c r="BE44" s="286"/>
      <c r="BF44" s="285"/>
      <c r="BG44" s="289"/>
      <c r="BH44" s="289"/>
      <c r="BI44" s="285"/>
      <c r="BJ44" s="296"/>
      <c r="BK44" s="318"/>
      <c r="BL44" s="285"/>
      <c r="BM44" s="285"/>
      <c r="BN44" s="297"/>
      <c r="BO44" s="297"/>
      <c r="BP44" s="285"/>
      <c r="BQ44" s="285"/>
      <c r="BR44" s="285"/>
      <c r="BS44" s="285"/>
      <c r="BT44" s="285"/>
      <c r="BU44" s="297"/>
      <c r="BV44" s="297"/>
      <c r="BW44" s="285"/>
      <c r="BX44" s="285"/>
      <c r="BY44" s="285"/>
      <c r="BZ44" s="285"/>
      <c r="CA44" s="285"/>
      <c r="CB44" s="297"/>
      <c r="CC44" s="297"/>
      <c r="CD44" s="285"/>
      <c r="CE44" s="285"/>
      <c r="CF44" s="285"/>
      <c r="CG44" s="285"/>
      <c r="CH44" s="285"/>
      <c r="CI44" s="297"/>
      <c r="CJ44" s="297"/>
      <c r="CK44" s="285"/>
      <c r="CL44" s="285"/>
      <c r="CM44" s="285"/>
      <c r="CN44" s="285"/>
      <c r="CO44" s="308" t="s">
        <v>2392</v>
      </c>
      <c r="CP44" s="165"/>
    </row>
    <row r="45"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A45" s="285"/>
      <c r="AB45" s="285"/>
      <c r="AC45" s="285"/>
      <c r="AD45" s="285"/>
      <c r="AE45" s="285"/>
      <c r="AF45" s="296"/>
      <c r="AG45" s="290"/>
      <c r="AH45" s="286"/>
      <c r="AI45" s="286"/>
      <c r="AJ45" s="286"/>
      <c r="AK45" s="286"/>
      <c r="AL45" s="289"/>
      <c r="AM45" s="289"/>
      <c r="AN45" s="286"/>
      <c r="AO45" s="290"/>
      <c r="AP45" s="286"/>
      <c r="AQ45" s="286"/>
      <c r="AR45" s="286"/>
      <c r="AS45" s="289"/>
      <c r="AT45" s="289"/>
      <c r="AU45" s="286"/>
      <c r="AV45" s="286"/>
      <c r="AW45" s="286"/>
      <c r="AX45" s="286"/>
      <c r="AY45" s="286"/>
      <c r="AZ45" s="289"/>
      <c r="BA45" s="289"/>
      <c r="BB45" s="286"/>
      <c r="BC45" s="286"/>
      <c r="BD45" s="286"/>
      <c r="BE45" s="286"/>
      <c r="BF45" s="285"/>
      <c r="BG45" s="289"/>
      <c r="BH45" s="289"/>
      <c r="BI45" s="285"/>
      <c r="BJ45" s="296"/>
      <c r="BK45" s="318"/>
      <c r="BL45" s="285"/>
      <c r="BM45" s="285"/>
      <c r="BN45" s="297"/>
      <c r="BO45" s="297"/>
      <c r="BP45" s="285"/>
      <c r="BQ45" s="285"/>
      <c r="BR45" s="285"/>
      <c r="BS45" s="285"/>
      <c r="BT45" s="285"/>
      <c r="BU45" s="297"/>
      <c r="BV45" s="297"/>
      <c r="BW45" s="285"/>
      <c r="BX45" s="285"/>
      <c r="BY45" s="285"/>
      <c r="BZ45" s="285"/>
      <c r="CA45" s="285"/>
      <c r="CB45" s="297"/>
      <c r="CC45" s="297"/>
      <c r="CD45" s="285"/>
      <c r="CE45" s="285"/>
      <c r="CF45" s="285"/>
      <c r="CG45" s="285"/>
      <c r="CH45" s="285"/>
      <c r="CI45" s="297"/>
      <c r="CJ45" s="297"/>
      <c r="CK45" s="285"/>
      <c r="CL45" s="285"/>
      <c r="CM45" s="285"/>
      <c r="CN45" s="285"/>
      <c r="CO45" s="285"/>
      <c r="CP45" s="165"/>
    </row>
    <row r="46"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96"/>
      <c r="AG46" s="290"/>
      <c r="AH46" s="286"/>
      <c r="AI46" s="286"/>
      <c r="AJ46" s="286"/>
      <c r="AK46" s="286"/>
      <c r="AL46" s="289"/>
      <c r="AM46" s="289"/>
      <c r="AN46" s="286"/>
      <c r="AO46" s="290"/>
      <c r="AP46" s="286"/>
      <c r="AQ46" s="286"/>
      <c r="AR46" s="286"/>
      <c r="AS46" s="289"/>
      <c r="AT46" s="289"/>
      <c r="AU46" s="286"/>
      <c r="AV46" s="286"/>
      <c r="AW46" s="286"/>
      <c r="AX46" s="286"/>
      <c r="AY46" s="286"/>
      <c r="AZ46" s="289"/>
      <c r="BA46" s="289"/>
      <c r="BB46" s="286"/>
      <c r="BC46" s="286"/>
      <c r="BD46" s="286"/>
      <c r="BE46" s="286"/>
      <c r="BF46" s="285"/>
      <c r="BG46" s="289"/>
      <c r="BH46" s="289"/>
      <c r="BI46" s="285"/>
      <c r="BJ46" s="296"/>
      <c r="BK46" s="318"/>
      <c r="BL46" s="285"/>
      <c r="BM46" s="285"/>
      <c r="BN46" s="297"/>
      <c r="BO46" s="297"/>
      <c r="BP46" s="285"/>
      <c r="BQ46" s="285"/>
      <c r="BR46" s="285"/>
      <c r="BS46" s="285"/>
      <c r="BT46" s="285"/>
      <c r="BU46" s="297"/>
      <c r="BV46" s="297"/>
      <c r="BW46" s="285"/>
      <c r="BX46" s="285"/>
      <c r="BY46" s="285"/>
      <c r="BZ46" s="285"/>
      <c r="CA46" s="285"/>
      <c r="CB46" s="297"/>
      <c r="CC46" s="297"/>
      <c r="CD46" s="285"/>
      <c r="CE46" s="285"/>
      <c r="CF46" s="285"/>
      <c r="CG46" s="285"/>
      <c r="CH46" s="285"/>
      <c r="CI46" s="297"/>
      <c r="CJ46" s="297"/>
      <c r="CK46" s="285"/>
      <c r="CL46" s="285"/>
      <c r="CM46" s="285"/>
      <c r="CN46" s="285"/>
      <c r="CO46" s="285"/>
      <c r="CP46" s="165"/>
    </row>
    <row r="47"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85"/>
      <c r="AB47" s="285"/>
      <c r="AC47" s="285"/>
      <c r="AD47" s="285"/>
      <c r="AE47" s="285"/>
      <c r="AF47" s="296"/>
      <c r="AG47" s="290"/>
      <c r="AH47" s="286"/>
      <c r="AI47" s="286"/>
      <c r="AJ47" s="286"/>
      <c r="AK47" s="286"/>
      <c r="AL47" s="289"/>
      <c r="AM47" s="289"/>
      <c r="AN47" s="286"/>
      <c r="AO47" s="290"/>
      <c r="AP47" s="286"/>
      <c r="AQ47" s="286"/>
      <c r="AR47" s="286"/>
      <c r="AS47" s="289"/>
      <c r="AT47" s="289"/>
      <c r="AU47" s="286"/>
      <c r="AV47" s="286"/>
      <c r="AW47" s="286"/>
      <c r="AX47" s="286"/>
      <c r="AY47" s="286"/>
      <c r="AZ47" s="289"/>
      <c r="BA47" s="289"/>
      <c r="BB47" s="286"/>
      <c r="BC47" s="286"/>
      <c r="BD47" s="286"/>
      <c r="BE47" s="286"/>
      <c r="BF47" s="285"/>
      <c r="BG47" s="289"/>
      <c r="BH47" s="289"/>
      <c r="BI47" s="285"/>
      <c r="BJ47" s="296"/>
      <c r="BK47" s="318"/>
      <c r="BL47" s="285"/>
      <c r="BM47" s="285"/>
      <c r="BN47" s="297"/>
      <c r="BO47" s="297"/>
      <c r="BP47" s="285"/>
      <c r="BQ47" s="285"/>
      <c r="BR47" s="285"/>
      <c r="BS47" s="285"/>
      <c r="BT47" s="285"/>
      <c r="BU47" s="297"/>
      <c r="BV47" s="297"/>
      <c r="BW47" s="285"/>
      <c r="BX47" s="285"/>
      <c r="BY47" s="285"/>
      <c r="BZ47" s="285"/>
      <c r="CA47" s="285"/>
      <c r="CB47" s="297"/>
      <c r="CC47" s="297"/>
      <c r="CD47" s="285"/>
      <c r="CE47" s="285"/>
      <c r="CF47" s="285"/>
      <c r="CG47" s="285"/>
      <c r="CH47" s="285"/>
      <c r="CI47" s="297"/>
      <c r="CJ47" s="297"/>
      <c r="CK47" s="285"/>
      <c r="CL47" s="285"/>
      <c r="CM47" s="285"/>
      <c r="CN47" s="285"/>
      <c r="CO47" s="285"/>
      <c r="CP47" s="165"/>
    </row>
    <row r="48"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  <c r="AB48" s="285"/>
      <c r="AC48" s="285"/>
      <c r="AD48" s="285"/>
      <c r="AE48" s="285"/>
      <c r="AF48" s="296"/>
      <c r="AG48" s="290"/>
      <c r="AH48" s="286"/>
      <c r="AI48" s="286"/>
      <c r="AJ48" s="286"/>
      <c r="AK48" s="286"/>
      <c r="AL48" s="289"/>
      <c r="AM48" s="289"/>
      <c r="AN48" s="286"/>
      <c r="AO48" s="290"/>
      <c r="AP48" s="286"/>
      <c r="AQ48" s="286"/>
      <c r="AR48" s="286"/>
      <c r="AS48" s="289"/>
      <c r="AT48" s="289"/>
      <c r="AU48" s="286"/>
      <c r="AV48" s="286"/>
      <c r="AW48" s="286"/>
      <c r="AX48" s="286"/>
      <c r="AY48" s="286"/>
      <c r="AZ48" s="289"/>
      <c r="BA48" s="289"/>
      <c r="BB48" s="286"/>
      <c r="BC48" s="286"/>
      <c r="BD48" s="286"/>
      <c r="BE48" s="286"/>
      <c r="BF48" s="285"/>
      <c r="BG48" s="289"/>
      <c r="BH48" s="289"/>
      <c r="BI48" s="285"/>
      <c r="BJ48" s="296"/>
      <c r="BK48" s="318"/>
      <c r="BL48" s="285"/>
      <c r="BM48" s="285"/>
      <c r="BN48" s="297"/>
      <c r="BO48" s="297"/>
      <c r="BP48" s="285"/>
      <c r="BQ48" s="285"/>
      <c r="BR48" s="285"/>
      <c r="BS48" s="285"/>
      <c r="BT48" s="285"/>
      <c r="BU48" s="297"/>
      <c r="BV48" s="297"/>
      <c r="BW48" s="285"/>
      <c r="BX48" s="285"/>
      <c r="BY48" s="285"/>
      <c r="BZ48" s="285"/>
      <c r="CA48" s="285"/>
      <c r="CB48" s="297"/>
      <c r="CC48" s="297"/>
      <c r="CD48" s="285"/>
      <c r="CE48" s="285"/>
      <c r="CF48" s="285"/>
      <c r="CG48" s="285"/>
      <c r="CH48" s="285"/>
      <c r="CI48" s="297"/>
      <c r="CJ48" s="297"/>
      <c r="CK48" s="285"/>
      <c r="CL48" s="285"/>
      <c r="CM48" s="285"/>
      <c r="CN48" s="285"/>
      <c r="CO48" s="285"/>
      <c r="CP48" s="165"/>
    </row>
    <row r="49"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96"/>
      <c r="AG49" s="290"/>
      <c r="AH49" s="286"/>
      <c r="AI49" s="286"/>
      <c r="AJ49" s="286"/>
      <c r="AK49" s="286"/>
      <c r="AL49" s="289"/>
      <c r="AM49" s="289"/>
      <c r="AN49" s="286"/>
      <c r="AO49" s="290"/>
      <c r="AP49" s="286"/>
      <c r="AQ49" s="286"/>
      <c r="AR49" s="286"/>
      <c r="AS49" s="289"/>
      <c r="AT49" s="289"/>
      <c r="AU49" s="286"/>
      <c r="AV49" s="286"/>
      <c r="AW49" s="286"/>
      <c r="AX49" s="286"/>
      <c r="AY49" s="286"/>
      <c r="AZ49" s="289"/>
      <c r="BA49" s="289"/>
      <c r="BB49" s="286"/>
      <c r="BC49" s="286"/>
      <c r="BD49" s="286"/>
      <c r="BE49" s="286"/>
      <c r="BF49" s="285"/>
      <c r="BG49" s="289"/>
      <c r="BH49" s="289"/>
      <c r="BI49" s="285"/>
      <c r="BJ49" s="296"/>
      <c r="BK49" s="318"/>
      <c r="BL49" s="285"/>
      <c r="BM49" s="285"/>
      <c r="BN49" s="297"/>
      <c r="BO49" s="297"/>
      <c r="BP49" s="285"/>
      <c r="BQ49" s="285"/>
      <c r="BR49" s="285"/>
      <c r="BS49" s="285"/>
      <c r="BT49" s="285"/>
      <c r="BU49" s="297"/>
      <c r="BV49" s="297"/>
      <c r="BW49" s="285"/>
      <c r="BX49" s="285"/>
      <c r="BY49" s="285"/>
      <c r="BZ49" s="285"/>
      <c r="CA49" s="285"/>
      <c r="CB49" s="297"/>
      <c r="CC49" s="297"/>
      <c r="CD49" s="285"/>
      <c r="CE49" s="285"/>
      <c r="CF49" s="285"/>
      <c r="CG49" s="285"/>
      <c r="CH49" s="285"/>
      <c r="CI49" s="297"/>
      <c r="CJ49" s="297"/>
      <c r="CK49" s="285"/>
      <c r="CL49" s="285"/>
      <c r="CM49" s="285"/>
      <c r="CN49" s="285"/>
      <c r="CO49" s="285"/>
      <c r="CP49" s="165"/>
    </row>
    <row r="50"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85"/>
      <c r="AB50" s="285"/>
      <c r="AC50" s="285"/>
      <c r="AD50" s="285"/>
      <c r="AE50" s="285"/>
      <c r="AF50" s="296"/>
      <c r="AG50" s="290"/>
      <c r="AH50" s="286"/>
      <c r="AI50" s="286"/>
      <c r="AJ50" s="286"/>
      <c r="AK50" s="286"/>
      <c r="AL50" s="289"/>
      <c r="AM50" s="289"/>
      <c r="AN50" s="286"/>
      <c r="AO50" s="290"/>
      <c r="AP50" s="286"/>
      <c r="AQ50" s="286"/>
      <c r="AR50" s="286"/>
      <c r="AS50" s="289"/>
      <c r="AT50" s="289"/>
      <c r="AU50" s="286"/>
      <c r="AV50" s="286"/>
      <c r="AW50" s="286"/>
      <c r="AX50" s="286"/>
      <c r="AY50" s="286"/>
      <c r="AZ50" s="289"/>
      <c r="BA50" s="289"/>
      <c r="BB50" s="286"/>
      <c r="BC50" s="286"/>
      <c r="BD50" s="286"/>
      <c r="BE50" s="286"/>
      <c r="BF50" s="285"/>
      <c r="BG50" s="289"/>
      <c r="BH50" s="289"/>
      <c r="BI50" s="285"/>
      <c r="BJ50" s="296"/>
      <c r="BK50" s="318"/>
      <c r="BL50" s="285"/>
      <c r="BM50" s="285"/>
      <c r="BN50" s="297"/>
      <c r="BO50" s="297"/>
      <c r="BP50" s="285"/>
      <c r="BQ50" s="285"/>
      <c r="BR50" s="285"/>
      <c r="BS50" s="285"/>
      <c r="BT50" s="285"/>
      <c r="BU50" s="297"/>
      <c r="BV50" s="297"/>
      <c r="BW50" s="285"/>
      <c r="BX50" s="285"/>
      <c r="BY50" s="285"/>
      <c r="BZ50" s="285"/>
      <c r="CA50" s="285"/>
      <c r="CB50" s="297"/>
      <c r="CC50" s="297"/>
      <c r="CD50" s="285"/>
      <c r="CE50" s="285"/>
      <c r="CF50" s="285"/>
      <c r="CG50" s="285"/>
      <c r="CH50" s="285"/>
      <c r="CI50" s="297"/>
      <c r="CJ50" s="297"/>
      <c r="CK50" s="285"/>
      <c r="CL50" s="285"/>
      <c r="CM50" s="285"/>
      <c r="CN50" s="285"/>
      <c r="CO50" s="285"/>
      <c r="CP50" s="165"/>
    </row>
    <row r="51"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85"/>
      <c r="AB51" s="285"/>
      <c r="AC51" s="285"/>
      <c r="AD51" s="285"/>
      <c r="AE51" s="285"/>
      <c r="AF51" s="296"/>
      <c r="AG51" s="290"/>
      <c r="AH51" s="286"/>
      <c r="AI51" s="286"/>
      <c r="AJ51" s="286"/>
      <c r="AK51" s="286"/>
      <c r="AL51" s="289"/>
      <c r="AM51" s="289"/>
      <c r="AN51" s="286"/>
      <c r="AO51" s="290"/>
      <c r="AP51" s="286"/>
      <c r="AQ51" s="286"/>
      <c r="AR51" s="286"/>
      <c r="AS51" s="289"/>
      <c r="AT51" s="289"/>
      <c r="AU51" s="286"/>
      <c r="AV51" s="286"/>
      <c r="AW51" s="286"/>
      <c r="AX51" s="286"/>
      <c r="AY51" s="286"/>
      <c r="AZ51" s="289"/>
      <c r="BA51" s="289"/>
      <c r="BB51" s="286"/>
      <c r="BC51" s="286"/>
      <c r="BD51" s="286"/>
      <c r="BE51" s="286"/>
      <c r="BF51" s="285"/>
      <c r="BG51" s="289"/>
      <c r="BH51" s="289"/>
      <c r="BI51" s="285"/>
      <c r="BJ51" s="296"/>
      <c r="BK51" s="318"/>
      <c r="BL51" s="285"/>
      <c r="BM51" s="285"/>
      <c r="BN51" s="297"/>
      <c r="BO51" s="297"/>
      <c r="BP51" s="285"/>
      <c r="BQ51" s="285"/>
      <c r="BR51" s="285"/>
      <c r="BS51" s="285"/>
      <c r="BT51" s="285"/>
      <c r="BU51" s="297"/>
      <c r="BV51" s="297"/>
      <c r="BW51" s="285"/>
      <c r="BX51" s="285"/>
      <c r="BY51" s="285"/>
      <c r="BZ51" s="285"/>
      <c r="CA51" s="285"/>
      <c r="CB51" s="297"/>
      <c r="CC51" s="297"/>
      <c r="CD51" s="285"/>
      <c r="CE51" s="285"/>
      <c r="CF51" s="285"/>
      <c r="CG51" s="285"/>
      <c r="CH51" s="285"/>
      <c r="CI51" s="297"/>
      <c r="CJ51" s="297"/>
      <c r="CK51" s="285"/>
      <c r="CL51" s="285"/>
      <c r="CM51" s="285"/>
      <c r="CN51" s="285"/>
      <c r="CO51" s="285"/>
      <c r="CP51" s="165"/>
    </row>
    <row r="52"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85"/>
      <c r="AB52" s="285"/>
      <c r="AC52" s="285"/>
      <c r="AD52" s="285"/>
      <c r="AE52" s="285"/>
      <c r="AF52" s="296"/>
      <c r="AG52" s="290"/>
      <c r="AH52" s="286"/>
      <c r="AI52" s="286"/>
      <c r="AJ52" s="286"/>
      <c r="AK52" s="286"/>
      <c r="AL52" s="289"/>
      <c r="AM52" s="289"/>
      <c r="AN52" s="286"/>
      <c r="AO52" s="290"/>
      <c r="AP52" s="286"/>
      <c r="AQ52" s="286"/>
      <c r="AR52" s="286"/>
      <c r="AS52" s="289"/>
      <c r="AT52" s="289"/>
      <c r="AU52" s="286"/>
      <c r="AV52" s="286"/>
      <c r="AW52" s="286"/>
      <c r="AX52" s="286"/>
      <c r="AY52" s="286"/>
      <c r="AZ52" s="289"/>
      <c r="BA52" s="289"/>
      <c r="BB52" s="286"/>
      <c r="BC52" s="286"/>
      <c r="BD52" s="286"/>
      <c r="BE52" s="286"/>
      <c r="BF52" s="285"/>
      <c r="BG52" s="289"/>
      <c r="BH52" s="289"/>
      <c r="BI52" s="285"/>
      <c r="BJ52" s="296"/>
      <c r="BK52" s="318"/>
      <c r="BL52" s="285"/>
      <c r="BM52" s="285"/>
      <c r="BN52" s="297"/>
      <c r="BO52" s="297"/>
      <c r="BP52" s="285"/>
      <c r="BQ52" s="285"/>
      <c r="BR52" s="285"/>
      <c r="BS52" s="285"/>
      <c r="BT52" s="285"/>
      <c r="BU52" s="297"/>
      <c r="BV52" s="297"/>
      <c r="BW52" s="285"/>
      <c r="BX52" s="285"/>
      <c r="BY52" s="285"/>
      <c r="BZ52" s="285"/>
      <c r="CA52" s="285"/>
      <c r="CB52" s="297"/>
      <c r="CC52" s="297"/>
      <c r="CD52" s="285"/>
      <c r="CE52" s="285"/>
      <c r="CF52" s="285"/>
      <c r="CG52" s="285"/>
      <c r="CH52" s="285"/>
      <c r="CI52" s="297"/>
      <c r="CJ52" s="297"/>
      <c r="CK52" s="285"/>
      <c r="CL52" s="285"/>
      <c r="CM52" s="285"/>
      <c r="CN52" s="285"/>
      <c r="CO52" s="285"/>
      <c r="CP52" s="165"/>
    </row>
    <row r="53"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  <c r="AA53" s="285"/>
      <c r="AB53" s="285"/>
      <c r="AC53" s="285"/>
      <c r="AD53" s="285"/>
      <c r="AE53" s="285"/>
      <c r="AF53" s="296"/>
      <c r="AG53" s="290"/>
      <c r="AH53" s="286"/>
      <c r="AI53" s="286"/>
      <c r="AJ53" s="286"/>
      <c r="AK53" s="286"/>
      <c r="AL53" s="289"/>
      <c r="AM53" s="289"/>
      <c r="AN53" s="286"/>
      <c r="AO53" s="290"/>
      <c r="AP53" s="286"/>
      <c r="AQ53" s="286"/>
      <c r="AR53" s="286"/>
      <c r="AS53" s="289"/>
      <c r="AT53" s="289"/>
      <c r="AU53" s="286"/>
      <c r="AV53" s="286"/>
      <c r="AW53" s="286"/>
      <c r="AX53" s="286"/>
      <c r="AY53" s="286"/>
      <c r="AZ53" s="289"/>
      <c r="BA53" s="289"/>
      <c r="BB53" s="286"/>
      <c r="BC53" s="286"/>
      <c r="BD53" s="286"/>
      <c r="BE53" s="286"/>
      <c r="BF53" s="285"/>
      <c r="BG53" s="289"/>
      <c r="BH53" s="289"/>
      <c r="BI53" s="285"/>
      <c r="BJ53" s="296"/>
      <c r="BK53" s="318"/>
      <c r="BL53" s="285"/>
      <c r="BM53" s="285"/>
      <c r="BN53" s="297"/>
      <c r="BO53" s="297"/>
      <c r="BP53" s="285"/>
      <c r="BQ53" s="285"/>
      <c r="BR53" s="285"/>
      <c r="BS53" s="285"/>
      <c r="BT53" s="285"/>
      <c r="BU53" s="297"/>
      <c r="BV53" s="297"/>
      <c r="BW53" s="285"/>
      <c r="BX53" s="285"/>
      <c r="BY53" s="285"/>
      <c r="BZ53" s="285"/>
      <c r="CA53" s="285"/>
      <c r="CB53" s="297"/>
      <c r="CC53" s="297"/>
      <c r="CD53" s="285"/>
      <c r="CE53" s="285"/>
      <c r="CF53" s="285"/>
      <c r="CG53" s="285"/>
      <c r="CH53" s="285"/>
      <c r="CI53" s="297"/>
      <c r="CJ53" s="297"/>
      <c r="CK53" s="285"/>
      <c r="CL53" s="285"/>
      <c r="CM53" s="285"/>
      <c r="CN53" s="285"/>
      <c r="CO53" s="285"/>
      <c r="CP53" s="165"/>
    </row>
    <row r="54"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  <c r="AA54" s="285"/>
      <c r="AB54" s="285"/>
      <c r="AC54" s="285"/>
      <c r="AD54" s="285"/>
      <c r="AE54" s="285"/>
      <c r="AF54" s="296"/>
      <c r="AG54" s="290"/>
      <c r="AH54" s="286"/>
      <c r="AI54" s="286"/>
      <c r="AJ54" s="286"/>
      <c r="AK54" s="286"/>
      <c r="AL54" s="289"/>
      <c r="AM54" s="289"/>
      <c r="AN54" s="286"/>
      <c r="AO54" s="290"/>
      <c r="AP54" s="286"/>
      <c r="AQ54" s="286"/>
      <c r="AR54" s="286"/>
      <c r="AS54" s="289"/>
      <c r="AT54" s="289"/>
      <c r="AU54" s="286"/>
      <c r="AV54" s="286"/>
      <c r="AW54" s="286"/>
      <c r="AX54" s="286"/>
      <c r="AY54" s="286"/>
      <c r="AZ54" s="289"/>
      <c r="BA54" s="289"/>
      <c r="BB54" s="286"/>
      <c r="BC54" s="286"/>
      <c r="BD54" s="286"/>
      <c r="BE54" s="286"/>
      <c r="BF54" s="285"/>
      <c r="BG54" s="289"/>
      <c r="BH54" s="289"/>
      <c r="BI54" s="285"/>
      <c r="BJ54" s="296"/>
      <c r="BK54" s="318"/>
      <c r="BL54" s="285"/>
      <c r="BM54" s="285"/>
      <c r="BN54" s="297"/>
      <c r="BO54" s="297"/>
      <c r="BP54" s="285"/>
      <c r="BQ54" s="285"/>
      <c r="BR54" s="285"/>
      <c r="BS54" s="285"/>
      <c r="BT54" s="285"/>
      <c r="BU54" s="297"/>
      <c r="BV54" s="297"/>
      <c r="BW54" s="285"/>
      <c r="BX54" s="285"/>
      <c r="BY54" s="285"/>
      <c r="BZ54" s="285"/>
      <c r="CA54" s="285"/>
      <c r="CB54" s="297"/>
      <c r="CC54" s="297"/>
      <c r="CD54" s="285"/>
      <c r="CE54" s="285"/>
      <c r="CF54" s="285"/>
      <c r="CG54" s="285"/>
      <c r="CH54" s="285"/>
      <c r="CI54" s="297"/>
      <c r="CJ54" s="297"/>
      <c r="CK54" s="285"/>
      <c r="CL54" s="285"/>
      <c r="CM54" s="285"/>
      <c r="CN54" s="285"/>
      <c r="CO54" s="285"/>
      <c r="CP54" s="165"/>
    </row>
    <row r="55"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A55" s="285"/>
      <c r="AB55" s="285"/>
      <c r="AC55" s="285"/>
      <c r="AD55" s="285"/>
      <c r="AE55" s="285"/>
      <c r="AF55" s="296"/>
      <c r="AG55" s="290"/>
      <c r="AH55" s="286"/>
      <c r="AI55" s="286"/>
      <c r="AJ55" s="286"/>
      <c r="AK55" s="286"/>
      <c r="AL55" s="289"/>
      <c r="AM55" s="289"/>
      <c r="AN55" s="286"/>
      <c r="AO55" s="290"/>
      <c r="AP55" s="286"/>
      <c r="AQ55" s="286"/>
      <c r="AR55" s="286"/>
      <c r="AS55" s="289"/>
      <c r="AT55" s="289"/>
      <c r="AU55" s="286"/>
      <c r="AV55" s="286"/>
      <c r="AW55" s="286"/>
      <c r="AX55" s="286"/>
      <c r="AY55" s="286"/>
      <c r="AZ55" s="289"/>
      <c r="BA55" s="289"/>
      <c r="BB55" s="286"/>
      <c r="BC55" s="286"/>
      <c r="BD55" s="286"/>
      <c r="BE55" s="286"/>
      <c r="BF55" s="285"/>
      <c r="BG55" s="289"/>
      <c r="BH55" s="289"/>
      <c r="BI55" s="285"/>
      <c r="BJ55" s="296"/>
      <c r="BK55" s="318"/>
      <c r="BL55" s="285"/>
      <c r="BM55" s="285"/>
      <c r="BN55" s="297"/>
      <c r="BO55" s="297"/>
      <c r="BP55" s="285"/>
      <c r="BQ55" s="285"/>
      <c r="BR55" s="285"/>
      <c r="BS55" s="285"/>
      <c r="BT55" s="285"/>
      <c r="BU55" s="297"/>
      <c r="BV55" s="297"/>
      <c r="BW55" s="285"/>
      <c r="BX55" s="285"/>
      <c r="BY55" s="285"/>
      <c r="BZ55" s="285"/>
      <c r="CA55" s="285"/>
      <c r="CB55" s="297"/>
      <c r="CC55" s="297"/>
      <c r="CD55" s="285"/>
      <c r="CE55" s="285"/>
      <c r="CF55" s="285"/>
      <c r="CG55" s="285"/>
      <c r="CH55" s="285"/>
      <c r="CI55" s="297"/>
      <c r="CJ55" s="297"/>
      <c r="CK55" s="285"/>
      <c r="CL55" s="285"/>
      <c r="CM55" s="285"/>
      <c r="CN55" s="285"/>
      <c r="CO55" s="285"/>
      <c r="CP55" s="165"/>
    </row>
    <row r="56"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85"/>
      <c r="AB56" s="285"/>
      <c r="AC56" s="285"/>
      <c r="AD56" s="285"/>
      <c r="AE56" s="285"/>
      <c r="AF56" s="296"/>
      <c r="AG56" s="290"/>
      <c r="AH56" s="286"/>
      <c r="AI56" s="286"/>
      <c r="AJ56" s="286"/>
      <c r="AK56" s="286"/>
      <c r="AL56" s="289"/>
      <c r="AM56" s="289"/>
      <c r="AN56" s="286"/>
      <c r="AO56" s="290"/>
      <c r="AP56" s="286"/>
      <c r="AQ56" s="286"/>
      <c r="AR56" s="286"/>
      <c r="AS56" s="289"/>
      <c r="AT56" s="289"/>
      <c r="AU56" s="286"/>
      <c r="AV56" s="286"/>
      <c r="AW56" s="286"/>
      <c r="AX56" s="286"/>
      <c r="AY56" s="286"/>
      <c r="AZ56" s="289"/>
      <c r="BA56" s="289"/>
      <c r="BB56" s="286"/>
      <c r="BC56" s="286"/>
      <c r="BD56" s="286"/>
      <c r="BE56" s="286"/>
      <c r="BF56" s="285"/>
      <c r="BG56" s="289"/>
      <c r="BH56" s="289"/>
      <c r="BI56" s="285"/>
      <c r="BJ56" s="296"/>
      <c r="BK56" s="318"/>
      <c r="BL56" s="285"/>
      <c r="BM56" s="285"/>
      <c r="BN56" s="297"/>
      <c r="BO56" s="297"/>
      <c r="BP56" s="285"/>
      <c r="BQ56" s="285"/>
      <c r="BR56" s="285"/>
      <c r="BS56" s="285"/>
      <c r="BT56" s="285"/>
      <c r="BU56" s="297"/>
      <c r="BV56" s="297"/>
      <c r="BW56" s="285"/>
      <c r="BX56" s="285"/>
      <c r="BY56" s="285"/>
      <c r="BZ56" s="285"/>
      <c r="CA56" s="285"/>
      <c r="CB56" s="297"/>
      <c r="CC56" s="297"/>
      <c r="CD56" s="285"/>
      <c r="CE56" s="285"/>
      <c r="CF56" s="285"/>
      <c r="CG56" s="285"/>
      <c r="CH56" s="285"/>
      <c r="CI56" s="297"/>
      <c r="CJ56" s="297"/>
      <c r="CK56" s="285"/>
      <c r="CL56" s="285"/>
      <c r="CM56" s="285"/>
      <c r="CN56" s="285"/>
      <c r="CO56" s="285"/>
      <c r="CP56" s="165"/>
    </row>
    <row r="57"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96"/>
      <c r="AG57" s="290"/>
      <c r="AH57" s="286"/>
      <c r="AI57" s="286"/>
      <c r="AJ57" s="286"/>
      <c r="AK57" s="286"/>
      <c r="AL57" s="289"/>
      <c r="AM57" s="289"/>
      <c r="AN57" s="286"/>
      <c r="AO57" s="290"/>
      <c r="AP57" s="286"/>
      <c r="AQ57" s="286"/>
      <c r="AR57" s="286"/>
      <c r="AS57" s="289"/>
      <c r="AT57" s="289"/>
      <c r="AU57" s="286"/>
      <c r="AV57" s="286"/>
      <c r="AW57" s="286"/>
      <c r="AX57" s="286"/>
      <c r="AY57" s="286"/>
      <c r="AZ57" s="289"/>
      <c r="BA57" s="289"/>
      <c r="BB57" s="286"/>
      <c r="BC57" s="286"/>
      <c r="BD57" s="286"/>
      <c r="BE57" s="286"/>
      <c r="BF57" s="285"/>
      <c r="BG57" s="289"/>
      <c r="BH57" s="289"/>
      <c r="BI57" s="285"/>
      <c r="BJ57" s="296"/>
      <c r="BK57" s="318"/>
      <c r="BL57" s="285"/>
      <c r="BM57" s="285"/>
      <c r="BN57" s="297"/>
      <c r="BO57" s="297"/>
      <c r="BP57" s="285"/>
      <c r="BQ57" s="285"/>
      <c r="BR57" s="285"/>
      <c r="BS57" s="285"/>
      <c r="BT57" s="285"/>
      <c r="BU57" s="297"/>
      <c r="BV57" s="297"/>
      <c r="BW57" s="285"/>
      <c r="BX57" s="285"/>
      <c r="BY57" s="285"/>
      <c r="BZ57" s="285"/>
      <c r="CA57" s="285"/>
      <c r="CB57" s="297"/>
      <c r="CC57" s="297"/>
      <c r="CD57" s="285"/>
      <c r="CE57" s="285"/>
      <c r="CF57" s="285"/>
      <c r="CG57" s="285"/>
      <c r="CH57" s="285"/>
      <c r="CI57" s="297"/>
      <c r="CJ57" s="297"/>
      <c r="CK57" s="285"/>
      <c r="CL57" s="285"/>
      <c r="CM57" s="285"/>
      <c r="CN57" s="285"/>
      <c r="CO57" s="285"/>
      <c r="CP57" s="165"/>
    </row>
    <row r="58"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85"/>
      <c r="AB58" s="285"/>
      <c r="AC58" s="285"/>
      <c r="AD58" s="285"/>
      <c r="AE58" s="285"/>
      <c r="AF58" s="296"/>
      <c r="AG58" s="290"/>
      <c r="AH58" s="286"/>
      <c r="AI58" s="286"/>
      <c r="AJ58" s="286"/>
      <c r="AK58" s="286"/>
      <c r="AL58" s="289"/>
      <c r="AM58" s="289"/>
      <c r="AN58" s="286"/>
      <c r="AO58" s="290"/>
      <c r="AP58" s="286"/>
      <c r="AQ58" s="286"/>
      <c r="AR58" s="286"/>
      <c r="AS58" s="289"/>
      <c r="AT58" s="289"/>
      <c r="AU58" s="286"/>
      <c r="AV58" s="286"/>
      <c r="AW58" s="286"/>
      <c r="AX58" s="286"/>
      <c r="AY58" s="286"/>
      <c r="AZ58" s="289"/>
      <c r="BA58" s="289"/>
      <c r="BB58" s="286"/>
      <c r="BC58" s="286"/>
      <c r="BD58" s="286"/>
      <c r="BE58" s="286"/>
      <c r="BF58" s="285"/>
      <c r="BG58" s="289"/>
      <c r="BH58" s="289"/>
      <c r="BI58" s="285"/>
      <c r="BJ58" s="296"/>
      <c r="BK58" s="318"/>
      <c r="BL58" s="285"/>
      <c r="BM58" s="285"/>
      <c r="BN58" s="297"/>
      <c r="BO58" s="297"/>
      <c r="BP58" s="285"/>
      <c r="BQ58" s="285"/>
      <c r="BR58" s="285"/>
      <c r="BS58" s="285"/>
      <c r="BT58" s="285"/>
      <c r="BU58" s="297"/>
      <c r="BV58" s="297"/>
      <c r="BW58" s="285"/>
      <c r="BX58" s="285"/>
      <c r="BY58" s="285"/>
      <c r="BZ58" s="285"/>
      <c r="CA58" s="285"/>
      <c r="CB58" s="297"/>
      <c r="CC58" s="297"/>
      <c r="CD58" s="285"/>
      <c r="CE58" s="285"/>
      <c r="CF58" s="285"/>
      <c r="CG58" s="285"/>
      <c r="CH58" s="285"/>
      <c r="CI58" s="297"/>
      <c r="CJ58" s="297"/>
      <c r="CK58" s="285"/>
      <c r="CL58" s="285"/>
      <c r="CM58" s="285"/>
      <c r="CN58" s="285"/>
      <c r="CO58" s="285"/>
      <c r="CP58" s="165"/>
    </row>
    <row r="59"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85"/>
      <c r="AB59" s="285"/>
      <c r="AC59" s="285"/>
      <c r="AD59" s="285"/>
      <c r="AE59" s="285"/>
      <c r="AF59" s="296"/>
      <c r="AG59" s="290"/>
      <c r="AH59" s="286"/>
      <c r="AI59" s="286"/>
      <c r="AJ59" s="286"/>
      <c r="AK59" s="286"/>
      <c r="AL59" s="289"/>
      <c r="AM59" s="289"/>
      <c r="AN59" s="286"/>
      <c r="AO59" s="290"/>
      <c r="AP59" s="286"/>
      <c r="AQ59" s="286"/>
      <c r="AR59" s="286"/>
      <c r="AS59" s="289"/>
      <c r="AT59" s="289"/>
      <c r="AU59" s="286"/>
      <c r="AV59" s="286"/>
      <c r="AW59" s="286"/>
      <c r="AX59" s="286"/>
      <c r="AY59" s="286"/>
      <c r="AZ59" s="289"/>
      <c r="BA59" s="289"/>
      <c r="BB59" s="286"/>
      <c r="BC59" s="286"/>
      <c r="BD59" s="286"/>
      <c r="BE59" s="286"/>
      <c r="BF59" s="285"/>
      <c r="BG59" s="289"/>
      <c r="BH59" s="289"/>
      <c r="BI59" s="285"/>
      <c r="BJ59" s="296"/>
      <c r="BK59" s="318"/>
      <c r="BL59" s="285"/>
      <c r="BM59" s="285"/>
      <c r="BN59" s="297"/>
      <c r="BO59" s="297"/>
      <c r="BP59" s="285"/>
      <c r="BQ59" s="285"/>
      <c r="BR59" s="285"/>
      <c r="BS59" s="285"/>
      <c r="BT59" s="285"/>
      <c r="BU59" s="297"/>
      <c r="BV59" s="297"/>
      <c r="BW59" s="285"/>
      <c r="BX59" s="285"/>
      <c r="BY59" s="285"/>
      <c r="BZ59" s="285"/>
      <c r="CA59" s="285"/>
      <c r="CB59" s="297"/>
      <c r="CC59" s="297"/>
      <c r="CD59" s="285"/>
      <c r="CE59" s="285"/>
      <c r="CF59" s="285"/>
      <c r="CG59" s="285"/>
      <c r="CH59" s="285"/>
      <c r="CI59" s="297"/>
      <c r="CJ59" s="297"/>
      <c r="CK59" s="285"/>
      <c r="CL59" s="285"/>
      <c r="CM59" s="285"/>
      <c r="CN59" s="285"/>
      <c r="CO59" s="285"/>
      <c r="CP59" s="165"/>
    </row>
    <row r="60"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A60" s="285"/>
      <c r="AB60" s="285"/>
      <c r="AC60" s="285"/>
      <c r="AD60" s="285"/>
      <c r="AE60" s="285"/>
      <c r="AF60" s="296"/>
      <c r="AG60" s="290"/>
      <c r="AH60" s="286"/>
      <c r="AI60" s="286"/>
      <c r="AJ60" s="286"/>
      <c r="AK60" s="286"/>
      <c r="AL60" s="289"/>
      <c r="AM60" s="289"/>
      <c r="AN60" s="286"/>
      <c r="AO60" s="290"/>
      <c r="AP60" s="286"/>
      <c r="AQ60" s="286"/>
      <c r="AR60" s="286"/>
      <c r="AS60" s="289"/>
      <c r="AT60" s="289"/>
      <c r="AU60" s="286"/>
      <c r="AV60" s="286"/>
      <c r="AW60" s="286"/>
      <c r="AX60" s="286"/>
      <c r="AY60" s="286"/>
      <c r="AZ60" s="289"/>
      <c r="BA60" s="289"/>
      <c r="BB60" s="286"/>
      <c r="BC60" s="286"/>
      <c r="BD60" s="286"/>
      <c r="BE60" s="286"/>
      <c r="BF60" s="285"/>
      <c r="BG60" s="289"/>
      <c r="BH60" s="289"/>
      <c r="BI60" s="285"/>
      <c r="BJ60" s="296"/>
      <c r="BK60" s="318"/>
      <c r="BL60" s="285"/>
      <c r="BM60" s="285"/>
      <c r="BN60" s="297"/>
      <c r="BO60" s="297"/>
      <c r="BP60" s="285"/>
      <c r="BQ60" s="285"/>
      <c r="BR60" s="285"/>
      <c r="BS60" s="285"/>
      <c r="BT60" s="285"/>
      <c r="BU60" s="297"/>
      <c r="BV60" s="297"/>
      <c r="BW60" s="285"/>
      <c r="BX60" s="285"/>
      <c r="BY60" s="285"/>
      <c r="BZ60" s="285"/>
      <c r="CA60" s="285"/>
      <c r="CB60" s="297"/>
      <c r="CC60" s="297"/>
      <c r="CD60" s="285"/>
      <c r="CE60" s="285"/>
      <c r="CF60" s="285"/>
      <c r="CG60" s="285"/>
      <c r="CH60" s="285"/>
      <c r="CI60" s="297"/>
      <c r="CJ60" s="297"/>
      <c r="CK60" s="285"/>
      <c r="CL60" s="285"/>
      <c r="CM60" s="285"/>
      <c r="CN60" s="285"/>
      <c r="CO60" s="285"/>
      <c r="CP60" s="165"/>
    </row>
    <row r="61"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85"/>
      <c r="AB61" s="285"/>
      <c r="AC61" s="285"/>
      <c r="AD61" s="285"/>
      <c r="AE61" s="285"/>
      <c r="AF61" s="296"/>
      <c r="AG61" s="290"/>
      <c r="AH61" s="286"/>
      <c r="AI61" s="286"/>
      <c r="AJ61" s="286"/>
      <c r="AK61" s="286"/>
      <c r="AL61" s="289"/>
      <c r="AM61" s="289"/>
      <c r="AN61" s="286"/>
      <c r="AO61" s="290"/>
      <c r="AP61" s="286"/>
      <c r="AQ61" s="286"/>
      <c r="AR61" s="286"/>
      <c r="AS61" s="289"/>
      <c r="AT61" s="289"/>
      <c r="AU61" s="286"/>
      <c r="AV61" s="286"/>
      <c r="AW61" s="286"/>
      <c r="AX61" s="286"/>
      <c r="AY61" s="286"/>
      <c r="AZ61" s="289"/>
      <c r="BA61" s="289"/>
      <c r="BB61" s="286"/>
      <c r="BC61" s="286"/>
      <c r="BD61" s="286"/>
      <c r="BE61" s="286"/>
      <c r="BF61" s="285"/>
      <c r="BG61" s="289"/>
      <c r="BH61" s="289"/>
      <c r="BI61" s="285"/>
      <c r="BJ61" s="296"/>
      <c r="BK61" s="318"/>
      <c r="BL61" s="285"/>
      <c r="BM61" s="285"/>
      <c r="BN61" s="297"/>
      <c r="BO61" s="297"/>
      <c r="BP61" s="285"/>
      <c r="BQ61" s="285"/>
      <c r="BR61" s="285"/>
      <c r="BS61" s="285"/>
      <c r="BT61" s="285"/>
      <c r="BU61" s="297"/>
      <c r="BV61" s="297"/>
      <c r="BW61" s="285"/>
      <c r="BX61" s="285"/>
      <c r="BY61" s="285"/>
      <c r="BZ61" s="285"/>
      <c r="CA61" s="285"/>
      <c r="CB61" s="297"/>
      <c r="CC61" s="297"/>
      <c r="CD61" s="285"/>
      <c r="CE61" s="285"/>
      <c r="CF61" s="285"/>
      <c r="CG61" s="285"/>
      <c r="CH61" s="285"/>
      <c r="CI61" s="297"/>
      <c r="CJ61" s="297"/>
      <c r="CK61" s="285"/>
      <c r="CL61" s="285"/>
      <c r="CM61" s="285"/>
      <c r="CN61" s="285"/>
      <c r="CO61" s="285"/>
      <c r="CP61" s="165"/>
    </row>
    <row r="62"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  <c r="AA62" s="285"/>
      <c r="AB62" s="285"/>
      <c r="AC62" s="285"/>
      <c r="AD62" s="285"/>
      <c r="AE62" s="285"/>
      <c r="AF62" s="296"/>
      <c r="AG62" s="290"/>
      <c r="AH62" s="286"/>
      <c r="AI62" s="286"/>
      <c r="AJ62" s="286"/>
      <c r="AK62" s="286"/>
      <c r="AL62" s="289"/>
      <c r="AM62" s="289"/>
      <c r="AN62" s="286"/>
      <c r="AO62" s="290"/>
      <c r="AP62" s="286"/>
      <c r="AQ62" s="286"/>
      <c r="AR62" s="286"/>
      <c r="AS62" s="289"/>
      <c r="AT62" s="289"/>
      <c r="AU62" s="286"/>
      <c r="AV62" s="286"/>
      <c r="AW62" s="286"/>
      <c r="AX62" s="286"/>
      <c r="AY62" s="286"/>
      <c r="AZ62" s="289"/>
      <c r="BA62" s="289"/>
      <c r="BB62" s="286"/>
      <c r="BC62" s="286"/>
      <c r="BD62" s="286"/>
      <c r="BE62" s="286"/>
      <c r="BF62" s="285"/>
      <c r="BG62" s="289"/>
      <c r="BH62" s="289"/>
      <c r="BI62" s="285"/>
      <c r="BJ62" s="296"/>
      <c r="BK62" s="318"/>
      <c r="BL62" s="285"/>
      <c r="BM62" s="285"/>
      <c r="BN62" s="297"/>
      <c r="BO62" s="297"/>
      <c r="BP62" s="285"/>
      <c r="BQ62" s="285"/>
      <c r="BR62" s="285"/>
      <c r="BS62" s="285"/>
      <c r="BT62" s="285"/>
      <c r="BU62" s="297"/>
      <c r="BV62" s="297"/>
      <c r="BW62" s="285"/>
      <c r="BX62" s="285"/>
      <c r="BY62" s="285"/>
      <c r="BZ62" s="285"/>
      <c r="CA62" s="285"/>
      <c r="CB62" s="297"/>
      <c r="CC62" s="297"/>
      <c r="CD62" s="285"/>
      <c r="CE62" s="285"/>
      <c r="CF62" s="285"/>
      <c r="CG62" s="285"/>
      <c r="CH62" s="285"/>
      <c r="CI62" s="297"/>
      <c r="CJ62" s="297"/>
      <c r="CK62" s="285"/>
      <c r="CL62" s="285"/>
      <c r="CM62" s="285"/>
      <c r="CN62" s="285"/>
      <c r="CO62" s="285"/>
      <c r="CP62" s="165"/>
    </row>
    <row r="63"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85"/>
      <c r="AB63" s="285"/>
      <c r="AC63" s="285"/>
      <c r="AD63" s="285"/>
      <c r="AE63" s="285"/>
      <c r="AF63" s="296"/>
      <c r="AG63" s="290"/>
      <c r="AH63" s="286"/>
      <c r="AI63" s="286"/>
      <c r="AJ63" s="286"/>
      <c r="AK63" s="286"/>
      <c r="AL63" s="289"/>
      <c r="AM63" s="289"/>
      <c r="AN63" s="286"/>
      <c r="AO63" s="290"/>
      <c r="AP63" s="286"/>
      <c r="AQ63" s="286"/>
      <c r="AR63" s="286"/>
      <c r="AS63" s="289"/>
      <c r="AT63" s="289"/>
      <c r="AU63" s="286"/>
      <c r="AV63" s="286"/>
      <c r="AW63" s="286"/>
      <c r="AX63" s="286"/>
      <c r="AY63" s="286"/>
      <c r="AZ63" s="289"/>
      <c r="BA63" s="289"/>
      <c r="BB63" s="286"/>
      <c r="BC63" s="286"/>
      <c r="BD63" s="286"/>
      <c r="BE63" s="286"/>
      <c r="BF63" s="285"/>
      <c r="BG63" s="289"/>
      <c r="BH63" s="289"/>
      <c r="BI63" s="285"/>
      <c r="BJ63" s="296"/>
      <c r="BK63" s="318"/>
      <c r="BL63" s="285"/>
      <c r="BM63" s="285"/>
      <c r="BN63" s="297"/>
      <c r="BO63" s="297"/>
      <c r="BP63" s="285"/>
      <c r="BQ63" s="285"/>
      <c r="BR63" s="285"/>
      <c r="BS63" s="285"/>
      <c r="BT63" s="285"/>
      <c r="BU63" s="297"/>
      <c r="BV63" s="297"/>
      <c r="BW63" s="285"/>
      <c r="BX63" s="285"/>
      <c r="BY63" s="285"/>
      <c r="BZ63" s="285"/>
      <c r="CA63" s="285"/>
      <c r="CB63" s="297"/>
      <c r="CC63" s="297"/>
      <c r="CD63" s="285"/>
      <c r="CE63" s="285"/>
      <c r="CF63" s="285"/>
      <c r="CG63" s="285"/>
      <c r="CH63" s="285"/>
      <c r="CI63" s="297"/>
      <c r="CJ63" s="297"/>
      <c r="CK63" s="285"/>
      <c r="CL63" s="285"/>
      <c r="CM63" s="285"/>
      <c r="CN63" s="285"/>
      <c r="CO63" s="285"/>
      <c r="CP63" s="165"/>
    </row>
    <row r="64"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85"/>
      <c r="AB64" s="285"/>
      <c r="AC64" s="285"/>
      <c r="AD64" s="285"/>
      <c r="AE64" s="285"/>
      <c r="AF64" s="296"/>
      <c r="AG64" s="290"/>
      <c r="AH64" s="286"/>
      <c r="AI64" s="286"/>
      <c r="AJ64" s="286"/>
      <c r="AK64" s="286"/>
      <c r="AL64" s="289"/>
      <c r="AM64" s="289"/>
      <c r="AN64" s="286"/>
      <c r="AO64" s="290"/>
      <c r="AP64" s="286"/>
      <c r="AQ64" s="286"/>
      <c r="AR64" s="286"/>
      <c r="AS64" s="289"/>
      <c r="AT64" s="289"/>
      <c r="AU64" s="286"/>
      <c r="AV64" s="286"/>
      <c r="AW64" s="286"/>
      <c r="AX64" s="286"/>
      <c r="AY64" s="286"/>
      <c r="AZ64" s="289"/>
      <c r="BA64" s="289"/>
      <c r="BB64" s="286"/>
      <c r="BC64" s="286"/>
      <c r="BD64" s="286"/>
      <c r="BE64" s="286"/>
      <c r="BF64" s="285"/>
      <c r="BG64" s="289"/>
      <c r="BH64" s="289"/>
      <c r="BI64" s="285"/>
      <c r="BJ64" s="296"/>
      <c r="BK64" s="318"/>
      <c r="BL64" s="285"/>
      <c r="BM64" s="285"/>
      <c r="BN64" s="297"/>
      <c r="BO64" s="297"/>
      <c r="BP64" s="285"/>
      <c r="BQ64" s="285"/>
      <c r="BR64" s="285"/>
      <c r="BS64" s="285"/>
      <c r="BT64" s="285"/>
      <c r="BU64" s="297"/>
      <c r="BV64" s="297"/>
      <c r="BW64" s="285"/>
      <c r="BX64" s="285"/>
      <c r="BY64" s="285"/>
      <c r="BZ64" s="285"/>
      <c r="CA64" s="285"/>
      <c r="CB64" s="297"/>
      <c r="CC64" s="297"/>
      <c r="CD64" s="285"/>
      <c r="CE64" s="285"/>
      <c r="CF64" s="285"/>
      <c r="CG64" s="285"/>
      <c r="CH64" s="285"/>
      <c r="CI64" s="297"/>
      <c r="CJ64" s="297"/>
      <c r="CK64" s="285"/>
      <c r="CL64" s="285"/>
      <c r="CM64" s="285"/>
      <c r="CN64" s="285"/>
      <c r="CO64" s="285"/>
      <c r="CP64" s="165"/>
    </row>
    <row r="65"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85"/>
      <c r="AB65" s="285"/>
      <c r="AC65" s="285"/>
      <c r="AD65" s="285"/>
      <c r="AE65" s="285"/>
      <c r="AF65" s="296"/>
      <c r="AG65" s="290"/>
      <c r="AH65" s="286"/>
      <c r="AI65" s="286"/>
      <c r="AJ65" s="286"/>
      <c r="AK65" s="286"/>
      <c r="AL65" s="289"/>
      <c r="AM65" s="289"/>
      <c r="AN65" s="286"/>
      <c r="AO65" s="290"/>
      <c r="AP65" s="286"/>
      <c r="AQ65" s="286"/>
      <c r="AR65" s="286"/>
      <c r="AS65" s="289"/>
      <c r="AT65" s="289"/>
      <c r="AU65" s="286"/>
      <c r="AV65" s="286"/>
      <c r="AW65" s="286"/>
      <c r="AX65" s="286"/>
      <c r="AY65" s="286"/>
      <c r="AZ65" s="289"/>
      <c r="BA65" s="289"/>
      <c r="BB65" s="286"/>
      <c r="BC65" s="286"/>
      <c r="BD65" s="286"/>
      <c r="BE65" s="286"/>
      <c r="BF65" s="285"/>
      <c r="BG65" s="289"/>
      <c r="BH65" s="289"/>
      <c r="BI65" s="285"/>
      <c r="BJ65" s="296"/>
      <c r="BK65" s="318"/>
      <c r="BL65" s="285"/>
      <c r="BM65" s="285"/>
      <c r="BN65" s="297"/>
      <c r="BO65" s="297"/>
      <c r="BP65" s="285"/>
      <c r="BQ65" s="285"/>
      <c r="BR65" s="285"/>
      <c r="BS65" s="285"/>
      <c r="BT65" s="285"/>
      <c r="BU65" s="297"/>
      <c r="BV65" s="297"/>
      <c r="BW65" s="285"/>
      <c r="BX65" s="285"/>
      <c r="BY65" s="285"/>
      <c r="BZ65" s="285"/>
      <c r="CA65" s="285"/>
      <c r="CB65" s="297"/>
      <c r="CC65" s="297"/>
      <c r="CD65" s="285"/>
      <c r="CE65" s="285"/>
      <c r="CF65" s="285"/>
      <c r="CG65" s="285"/>
      <c r="CH65" s="285"/>
      <c r="CI65" s="297"/>
      <c r="CJ65" s="297"/>
      <c r="CK65" s="285"/>
      <c r="CL65" s="285"/>
      <c r="CM65" s="285"/>
      <c r="CN65" s="285"/>
      <c r="CO65" s="285"/>
      <c r="CP65" s="165"/>
    </row>
    <row r="66"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  <c r="AA66" s="285"/>
      <c r="AB66" s="285"/>
      <c r="AC66" s="285"/>
      <c r="AD66" s="285"/>
      <c r="AE66" s="285"/>
      <c r="AF66" s="296"/>
      <c r="AG66" s="290"/>
      <c r="AH66" s="286"/>
      <c r="AI66" s="286"/>
      <c r="AJ66" s="286"/>
      <c r="AK66" s="286"/>
      <c r="AL66" s="289"/>
      <c r="AM66" s="289"/>
      <c r="AN66" s="286"/>
      <c r="AO66" s="290"/>
      <c r="AP66" s="286"/>
      <c r="AQ66" s="286"/>
      <c r="AR66" s="286"/>
      <c r="AS66" s="289"/>
      <c r="AT66" s="289"/>
      <c r="AU66" s="286"/>
      <c r="AV66" s="286"/>
      <c r="AW66" s="286"/>
      <c r="AX66" s="286"/>
      <c r="AY66" s="286"/>
      <c r="AZ66" s="289"/>
      <c r="BA66" s="289"/>
      <c r="BB66" s="286"/>
      <c r="BC66" s="286"/>
      <c r="BD66" s="286"/>
      <c r="BE66" s="286"/>
      <c r="BF66" s="285"/>
      <c r="BG66" s="289"/>
      <c r="BH66" s="289"/>
      <c r="BI66" s="285"/>
      <c r="BJ66" s="296"/>
      <c r="BK66" s="318"/>
      <c r="BL66" s="285"/>
      <c r="BM66" s="285"/>
      <c r="BN66" s="297"/>
      <c r="BO66" s="297"/>
      <c r="BP66" s="285"/>
      <c r="BQ66" s="285"/>
      <c r="BR66" s="285"/>
      <c r="BS66" s="285"/>
      <c r="BT66" s="285"/>
      <c r="BU66" s="297"/>
      <c r="BV66" s="297"/>
      <c r="BW66" s="285"/>
      <c r="BX66" s="285"/>
      <c r="BY66" s="285"/>
      <c r="BZ66" s="285"/>
      <c r="CA66" s="285"/>
      <c r="CB66" s="297"/>
      <c r="CC66" s="297"/>
      <c r="CD66" s="285"/>
      <c r="CE66" s="285"/>
      <c r="CF66" s="285"/>
      <c r="CG66" s="285"/>
      <c r="CH66" s="285"/>
      <c r="CI66" s="297"/>
      <c r="CJ66" s="297"/>
      <c r="CK66" s="285"/>
      <c r="CL66" s="285"/>
      <c r="CM66" s="285"/>
      <c r="CN66" s="285"/>
      <c r="CO66" s="285"/>
      <c r="CP66" s="165"/>
    </row>
    <row r="67"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85"/>
      <c r="AB67" s="285"/>
      <c r="AC67" s="285"/>
      <c r="AD67" s="285"/>
      <c r="AE67" s="285"/>
      <c r="AF67" s="296"/>
      <c r="AG67" s="290"/>
      <c r="AH67" s="286"/>
      <c r="AI67" s="286"/>
      <c r="AJ67" s="286"/>
      <c r="AK67" s="286"/>
      <c r="AL67" s="289"/>
      <c r="AM67" s="289"/>
      <c r="AN67" s="286"/>
      <c r="AO67" s="290"/>
      <c r="AP67" s="286"/>
      <c r="AQ67" s="286"/>
      <c r="AR67" s="286"/>
      <c r="AS67" s="289"/>
      <c r="AT67" s="289"/>
      <c r="AU67" s="286"/>
      <c r="AV67" s="286"/>
      <c r="AW67" s="286"/>
      <c r="AX67" s="286"/>
      <c r="AY67" s="286"/>
      <c r="AZ67" s="289"/>
      <c r="BA67" s="289"/>
      <c r="BB67" s="286"/>
      <c r="BC67" s="286"/>
      <c r="BD67" s="286"/>
      <c r="BE67" s="286"/>
      <c r="BF67" s="285"/>
      <c r="BG67" s="289"/>
      <c r="BH67" s="289"/>
      <c r="BI67" s="285"/>
      <c r="BJ67" s="296"/>
      <c r="BK67" s="318"/>
      <c r="BL67" s="285"/>
      <c r="BM67" s="285"/>
      <c r="BN67" s="297"/>
      <c r="BO67" s="297"/>
      <c r="BP67" s="285"/>
      <c r="BQ67" s="285"/>
      <c r="BR67" s="285"/>
      <c r="BS67" s="285"/>
      <c r="BT67" s="285"/>
      <c r="BU67" s="297"/>
      <c r="BV67" s="297"/>
      <c r="BW67" s="285"/>
      <c r="BX67" s="285"/>
      <c r="BY67" s="285"/>
      <c r="BZ67" s="285"/>
      <c r="CA67" s="285"/>
      <c r="CB67" s="297"/>
      <c r="CC67" s="297"/>
      <c r="CD67" s="285"/>
      <c r="CE67" s="285"/>
      <c r="CF67" s="285"/>
      <c r="CG67" s="285"/>
      <c r="CH67" s="285"/>
      <c r="CI67" s="297"/>
      <c r="CJ67" s="297"/>
      <c r="CK67" s="285"/>
      <c r="CL67" s="285"/>
      <c r="CM67" s="285"/>
      <c r="CN67" s="285"/>
      <c r="CO67" s="285"/>
      <c r="CP67" s="165"/>
    </row>
    <row r="68"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  <c r="AE68" s="285"/>
      <c r="AF68" s="296"/>
      <c r="AG68" s="290"/>
      <c r="AH68" s="286"/>
      <c r="AI68" s="286"/>
      <c r="AJ68" s="286"/>
      <c r="AK68" s="286"/>
      <c r="AL68" s="289"/>
      <c r="AM68" s="289"/>
      <c r="AN68" s="286"/>
      <c r="AO68" s="290"/>
      <c r="AP68" s="286"/>
      <c r="AQ68" s="286"/>
      <c r="AR68" s="286"/>
      <c r="AS68" s="289"/>
      <c r="AT68" s="289"/>
      <c r="AU68" s="286"/>
      <c r="AV68" s="286"/>
      <c r="AW68" s="286"/>
      <c r="AX68" s="286"/>
      <c r="AY68" s="286"/>
      <c r="AZ68" s="289"/>
      <c r="BA68" s="289"/>
      <c r="BB68" s="286"/>
      <c r="BC68" s="286"/>
      <c r="BD68" s="286"/>
      <c r="BE68" s="286"/>
      <c r="BF68" s="285"/>
      <c r="BG68" s="289"/>
      <c r="BH68" s="289"/>
      <c r="BI68" s="285"/>
      <c r="BJ68" s="296"/>
      <c r="BK68" s="318"/>
      <c r="BL68" s="285"/>
      <c r="BM68" s="285"/>
      <c r="BN68" s="297"/>
      <c r="BO68" s="297"/>
      <c r="BP68" s="285"/>
      <c r="BQ68" s="285"/>
      <c r="BR68" s="285"/>
      <c r="BS68" s="285"/>
      <c r="BT68" s="285"/>
      <c r="BU68" s="297"/>
      <c r="BV68" s="297"/>
      <c r="BW68" s="285"/>
      <c r="BX68" s="285"/>
      <c r="BY68" s="285"/>
      <c r="BZ68" s="285"/>
      <c r="CA68" s="285"/>
      <c r="CB68" s="297"/>
      <c r="CC68" s="297"/>
      <c r="CD68" s="285"/>
      <c r="CE68" s="285"/>
      <c r="CF68" s="285"/>
      <c r="CG68" s="285"/>
      <c r="CH68" s="285"/>
      <c r="CI68" s="297"/>
      <c r="CJ68" s="297"/>
      <c r="CK68" s="285"/>
      <c r="CL68" s="285"/>
      <c r="CM68" s="285"/>
      <c r="CN68" s="285"/>
      <c r="CO68" s="285"/>
      <c r="CP68" s="165"/>
    </row>
    <row r="69"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  <c r="AE69" s="285"/>
      <c r="AF69" s="296"/>
      <c r="AG69" s="290"/>
      <c r="AH69" s="286"/>
      <c r="AI69" s="286"/>
      <c r="AJ69" s="286"/>
      <c r="AK69" s="286"/>
      <c r="AL69" s="289"/>
      <c r="AM69" s="289"/>
      <c r="AN69" s="286"/>
      <c r="AO69" s="290"/>
      <c r="AP69" s="286"/>
      <c r="AQ69" s="286"/>
      <c r="AR69" s="286"/>
      <c r="AS69" s="289"/>
      <c r="AT69" s="289"/>
      <c r="AU69" s="286"/>
      <c r="AV69" s="286"/>
      <c r="AW69" s="286"/>
      <c r="AX69" s="286"/>
      <c r="AY69" s="286"/>
      <c r="AZ69" s="289"/>
      <c r="BA69" s="289"/>
      <c r="BB69" s="286"/>
      <c r="BC69" s="286"/>
      <c r="BD69" s="286"/>
      <c r="BE69" s="286"/>
      <c r="BF69" s="285"/>
      <c r="BG69" s="289"/>
      <c r="BH69" s="289"/>
      <c r="BI69" s="285"/>
      <c r="BJ69" s="296"/>
      <c r="BK69" s="318"/>
      <c r="BL69" s="285"/>
      <c r="BM69" s="285"/>
      <c r="BN69" s="297"/>
      <c r="BO69" s="297"/>
      <c r="BP69" s="285"/>
      <c r="BQ69" s="285"/>
      <c r="BR69" s="285"/>
      <c r="BS69" s="285"/>
      <c r="BT69" s="285"/>
      <c r="BU69" s="297"/>
      <c r="BV69" s="297"/>
      <c r="BW69" s="285"/>
      <c r="BX69" s="285"/>
      <c r="BY69" s="285"/>
      <c r="BZ69" s="285"/>
      <c r="CA69" s="285"/>
      <c r="CB69" s="297"/>
      <c r="CC69" s="297"/>
      <c r="CD69" s="285"/>
      <c r="CE69" s="285"/>
      <c r="CF69" s="285"/>
      <c r="CG69" s="285"/>
      <c r="CH69" s="285"/>
      <c r="CI69" s="297"/>
      <c r="CJ69" s="297"/>
      <c r="CK69" s="285"/>
      <c r="CL69" s="285"/>
      <c r="CM69" s="285"/>
      <c r="CN69" s="285"/>
      <c r="CO69" s="285"/>
      <c r="CP69" s="165"/>
    </row>
    <row r="70"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  <c r="AA70" s="285"/>
      <c r="AB70" s="285"/>
      <c r="AC70" s="285"/>
      <c r="AD70" s="285"/>
      <c r="AE70" s="285"/>
      <c r="AF70" s="296"/>
      <c r="AG70" s="290"/>
      <c r="AH70" s="286"/>
      <c r="AI70" s="286"/>
      <c r="AJ70" s="286"/>
      <c r="AK70" s="286"/>
      <c r="AL70" s="289"/>
      <c r="AM70" s="289"/>
      <c r="AN70" s="286"/>
      <c r="AO70" s="290"/>
      <c r="AP70" s="286"/>
      <c r="AQ70" s="286"/>
      <c r="AR70" s="286"/>
      <c r="AS70" s="289"/>
      <c r="AT70" s="289"/>
      <c r="AU70" s="286"/>
      <c r="AV70" s="286"/>
      <c r="AW70" s="286"/>
      <c r="AX70" s="286"/>
      <c r="AY70" s="286"/>
      <c r="AZ70" s="289"/>
      <c r="BA70" s="289"/>
      <c r="BB70" s="286"/>
      <c r="BC70" s="286"/>
      <c r="BD70" s="286"/>
      <c r="BE70" s="286"/>
      <c r="BF70" s="285"/>
      <c r="BG70" s="289"/>
      <c r="BH70" s="289"/>
      <c r="BI70" s="285"/>
      <c r="BJ70" s="296"/>
      <c r="BK70" s="318"/>
      <c r="BL70" s="285"/>
      <c r="BM70" s="285"/>
      <c r="BN70" s="297"/>
      <c r="BO70" s="297"/>
      <c r="BP70" s="285"/>
      <c r="BQ70" s="285"/>
      <c r="BR70" s="285"/>
      <c r="BS70" s="285"/>
      <c r="BT70" s="285"/>
      <c r="BU70" s="297"/>
      <c r="BV70" s="297"/>
      <c r="BW70" s="285"/>
      <c r="BX70" s="285"/>
      <c r="BY70" s="285"/>
      <c r="BZ70" s="285"/>
      <c r="CA70" s="285"/>
      <c r="CB70" s="297"/>
      <c r="CC70" s="297"/>
      <c r="CD70" s="285"/>
      <c r="CE70" s="285"/>
      <c r="CF70" s="285"/>
      <c r="CG70" s="285"/>
      <c r="CH70" s="285"/>
      <c r="CI70" s="297"/>
      <c r="CJ70" s="297"/>
      <c r="CK70" s="285"/>
      <c r="CL70" s="285"/>
      <c r="CM70" s="285"/>
      <c r="CN70" s="285"/>
      <c r="CO70" s="285"/>
      <c r="CP70" s="165"/>
    </row>
    <row r="71"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  <c r="AA71" s="285"/>
      <c r="AB71" s="285"/>
      <c r="AC71" s="285"/>
      <c r="AD71" s="285"/>
      <c r="AE71" s="285"/>
      <c r="AF71" s="296"/>
      <c r="AG71" s="290"/>
      <c r="AH71" s="286"/>
      <c r="AI71" s="286"/>
      <c r="AJ71" s="286"/>
      <c r="AK71" s="286"/>
      <c r="AL71" s="289"/>
      <c r="AM71" s="289"/>
      <c r="AN71" s="286"/>
      <c r="AO71" s="290"/>
      <c r="AP71" s="286"/>
      <c r="AQ71" s="286"/>
      <c r="AR71" s="286"/>
      <c r="AS71" s="289"/>
      <c r="AT71" s="289"/>
      <c r="AU71" s="286"/>
      <c r="AV71" s="286"/>
      <c r="AW71" s="286"/>
      <c r="AX71" s="286"/>
      <c r="AY71" s="286"/>
      <c r="AZ71" s="289"/>
      <c r="BA71" s="289"/>
      <c r="BB71" s="286"/>
      <c r="BC71" s="286"/>
      <c r="BD71" s="286"/>
      <c r="BE71" s="286"/>
      <c r="BF71" s="285"/>
      <c r="BG71" s="289"/>
      <c r="BH71" s="289"/>
      <c r="BI71" s="285"/>
      <c r="BJ71" s="296"/>
      <c r="BK71" s="318"/>
      <c r="BL71" s="285"/>
      <c r="BM71" s="285"/>
      <c r="BN71" s="297"/>
      <c r="BO71" s="297"/>
      <c r="BP71" s="285"/>
      <c r="BQ71" s="285"/>
      <c r="BR71" s="285"/>
      <c r="BS71" s="285"/>
      <c r="BT71" s="285"/>
      <c r="BU71" s="297"/>
      <c r="BV71" s="297"/>
      <c r="BW71" s="285"/>
      <c r="BX71" s="285"/>
      <c r="BY71" s="285"/>
      <c r="BZ71" s="285"/>
      <c r="CA71" s="285"/>
      <c r="CB71" s="297"/>
      <c r="CC71" s="297"/>
      <c r="CD71" s="285"/>
      <c r="CE71" s="285"/>
      <c r="CF71" s="285"/>
      <c r="CG71" s="285"/>
      <c r="CH71" s="285"/>
      <c r="CI71" s="297"/>
      <c r="CJ71" s="297"/>
      <c r="CK71" s="285"/>
      <c r="CL71" s="285"/>
      <c r="CM71" s="285"/>
      <c r="CN71" s="285"/>
      <c r="CO71" s="285"/>
      <c r="CP71" s="165"/>
    </row>
    <row r="72"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85"/>
      <c r="AB72" s="285"/>
      <c r="AC72" s="285"/>
      <c r="AD72" s="285"/>
      <c r="AE72" s="285"/>
      <c r="AF72" s="296"/>
      <c r="AG72" s="290"/>
      <c r="AH72" s="286"/>
      <c r="AI72" s="286"/>
      <c r="AJ72" s="286"/>
      <c r="AK72" s="286"/>
      <c r="AL72" s="289"/>
      <c r="AM72" s="289"/>
      <c r="AN72" s="286"/>
      <c r="AO72" s="290"/>
      <c r="AP72" s="286"/>
      <c r="AQ72" s="286"/>
      <c r="AR72" s="286"/>
      <c r="AS72" s="289"/>
      <c r="AT72" s="289"/>
      <c r="AU72" s="286"/>
      <c r="AV72" s="286"/>
      <c r="AW72" s="286"/>
      <c r="AX72" s="286"/>
      <c r="AY72" s="286"/>
      <c r="AZ72" s="289"/>
      <c r="BA72" s="289"/>
      <c r="BB72" s="286"/>
      <c r="BC72" s="286"/>
      <c r="BD72" s="286"/>
      <c r="BE72" s="286"/>
      <c r="BF72" s="285"/>
      <c r="BG72" s="289"/>
      <c r="BH72" s="289"/>
      <c r="BI72" s="285"/>
      <c r="BJ72" s="296"/>
      <c r="BK72" s="318"/>
      <c r="BL72" s="285"/>
      <c r="BM72" s="285"/>
      <c r="BN72" s="297"/>
      <c r="BO72" s="297"/>
      <c r="BP72" s="285"/>
      <c r="BQ72" s="285"/>
      <c r="BR72" s="285"/>
      <c r="BS72" s="285"/>
      <c r="BT72" s="285"/>
      <c r="BU72" s="297"/>
      <c r="BV72" s="297"/>
      <c r="BW72" s="285"/>
      <c r="BX72" s="285"/>
      <c r="BY72" s="285"/>
      <c r="BZ72" s="285"/>
      <c r="CA72" s="285"/>
      <c r="CB72" s="297"/>
      <c r="CC72" s="297"/>
      <c r="CD72" s="285"/>
      <c r="CE72" s="285"/>
      <c r="CF72" s="285"/>
      <c r="CG72" s="285"/>
      <c r="CH72" s="285"/>
      <c r="CI72" s="297"/>
      <c r="CJ72" s="297"/>
      <c r="CK72" s="285"/>
      <c r="CL72" s="285"/>
      <c r="CM72" s="285"/>
      <c r="CN72" s="285"/>
      <c r="CO72" s="285"/>
      <c r="CP72" s="165"/>
    </row>
    <row r="73"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  <c r="AE73" s="285"/>
      <c r="AF73" s="296"/>
      <c r="AG73" s="290"/>
      <c r="AH73" s="286"/>
      <c r="AI73" s="286"/>
      <c r="AJ73" s="286"/>
      <c r="AK73" s="286"/>
      <c r="AL73" s="289"/>
      <c r="AM73" s="289"/>
      <c r="AN73" s="286"/>
      <c r="AO73" s="290"/>
      <c r="AP73" s="286"/>
      <c r="AQ73" s="286"/>
      <c r="AR73" s="286"/>
      <c r="AS73" s="289"/>
      <c r="AT73" s="289"/>
      <c r="AU73" s="286"/>
      <c r="AV73" s="286"/>
      <c r="AW73" s="286"/>
      <c r="AX73" s="286"/>
      <c r="AY73" s="286"/>
      <c r="AZ73" s="289"/>
      <c r="BA73" s="289"/>
      <c r="BB73" s="286"/>
      <c r="BC73" s="286"/>
      <c r="BD73" s="286"/>
      <c r="BE73" s="286"/>
      <c r="BF73" s="285"/>
      <c r="BG73" s="289"/>
      <c r="BH73" s="289"/>
      <c r="BI73" s="285"/>
      <c r="BJ73" s="296"/>
      <c r="BK73" s="318"/>
      <c r="BL73" s="285"/>
      <c r="BM73" s="285"/>
      <c r="BN73" s="297"/>
      <c r="BO73" s="297"/>
      <c r="BP73" s="285"/>
      <c r="BQ73" s="285"/>
      <c r="BR73" s="285"/>
      <c r="BS73" s="285"/>
      <c r="BT73" s="285"/>
      <c r="BU73" s="297"/>
      <c r="BV73" s="297"/>
      <c r="BW73" s="285"/>
      <c r="BX73" s="285"/>
      <c r="BY73" s="285"/>
      <c r="BZ73" s="285"/>
      <c r="CA73" s="285"/>
      <c r="CB73" s="297"/>
      <c r="CC73" s="297"/>
      <c r="CD73" s="285"/>
      <c r="CE73" s="285"/>
      <c r="CF73" s="285"/>
      <c r="CG73" s="285"/>
      <c r="CH73" s="285"/>
      <c r="CI73" s="297"/>
      <c r="CJ73" s="297"/>
      <c r="CK73" s="285"/>
      <c r="CL73" s="285"/>
      <c r="CM73" s="285"/>
      <c r="CN73" s="285"/>
      <c r="CO73" s="285"/>
      <c r="CP73" s="165"/>
    </row>
    <row r="74"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85"/>
      <c r="AB74" s="285"/>
      <c r="AC74" s="285"/>
      <c r="AD74" s="285"/>
      <c r="AE74" s="285"/>
      <c r="AF74" s="296"/>
      <c r="AG74" s="290"/>
      <c r="AH74" s="286"/>
      <c r="AI74" s="286"/>
      <c r="AJ74" s="286"/>
      <c r="AK74" s="286"/>
      <c r="AL74" s="289"/>
      <c r="AM74" s="289"/>
      <c r="AN74" s="286"/>
      <c r="AO74" s="290"/>
      <c r="AP74" s="286"/>
      <c r="AQ74" s="286"/>
      <c r="AR74" s="286"/>
      <c r="AS74" s="289"/>
      <c r="AT74" s="289"/>
      <c r="AU74" s="286"/>
      <c r="AV74" s="286"/>
      <c r="AW74" s="286"/>
      <c r="AX74" s="286"/>
      <c r="AY74" s="286"/>
      <c r="AZ74" s="289"/>
      <c r="BA74" s="289"/>
      <c r="BB74" s="286"/>
      <c r="BC74" s="286"/>
      <c r="BD74" s="286"/>
      <c r="BE74" s="286"/>
      <c r="BF74" s="285"/>
      <c r="BG74" s="289"/>
      <c r="BH74" s="289"/>
      <c r="BI74" s="285"/>
      <c r="BJ74" s="296"/>
      <c r="BK74" s="318"/>
      <c r="BL74" s="285"/>
      <c r="BM74" s="285"/>
      <c r="BN74" s="297"/>
      <c r="BO74" s="297"/>
      <c r="BP74" s="285"/>
      <c r="BQ74" s="285"/>
      <c r="BR74" s="285"/>
      <c r="BS74" s="285"/>
      <c r="BT74" s="285"/>
      <c r="BU74" s="297"/>
      <c r="BV74" s="297"/>
      <c r="BW74" s="285"/>
      <c r="BX74" s="285"/>
      <c r="BY74" s="285"/>
      <c r="BZ74" s="285"/>
      <c r="CA74" s="285"/>
      <c r="CB74" s="297"/>
      <c r="CC74" s="297"/>
      <c r="CD74" s="285"/>
      <c r="CE74" s="285"/>
      <c r="CF74" s="285"/>
      <c r="CG74" s="285"/>
      <c r="CH74" s="285"/>
      <c r="CI74" s="297"/>
      <c r="CJ74" s="297"/>
      <c r="CK74" s="285"/>
      <c r="CL74" s="285"/>
      <c r="CM74" s="285"/>
      <c r="CN74" s="285"/>
      <c r="CO74" s="285"/>
      <c r="CP74" s="165"/>
    </row>
    <row r="75"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  <c r="AA75" s="285"/>
      <c r="AB75" s="285"/>
      <c r="AC75" s="285"/>
      <c r="AD75" s="285"/>
      <c r="AE75" s="285"/>
      <c r="AF75" s="296"/>
      <c r="AG75" s="290"/>
      <c r="AH75" s="286"/>
      <c r="AI75" s="286"/>
      <c r="AJ75" s="286"/>
      <c r="AK75" s="286"/>
      <c r="AL75" s="289"/>
      <c r="AM75" s="289"/>
      <c r="AN75" s="286"/>
      <c r="AO75" s="290"/>
      <c r="AP75" s="286"/>
      <c r="AQ75" s="286"/>
      <c r="AR75" s="286"/>
      <c r="AS75" s="289"/>
      <c r="AT75" s="289"/>
      <c r="AU75" s="286"/>
      <c r="AV75" s="286"/>
      <c r="AW75" s="286"/>
      <c r="AX75" s="286"/>
      <c r="AY75" s="286"/>
      <c r="AZ75" s="289"/>
      <c r="BA75" s="289"/>
      <c r="BB75" s="286"/>
      <c r="BC75" s="286"/>
      <c r="BD75" s="286"/>
      <c r="BE75" s="286"/>
      <c r="BF75" s="285"/>
      <c r="BG75" s="289"/>
      <c r="BH75" s="289"/>
      <c r="BI75" s="285"/>
      <c r="BJ75" s="296"/>
      <c r="BK75" s="318"/>
      <c r="BL75" s="285"/>
      <c r="BM75" s="285"/>
      <c r="BN75" s="297"/>
      <c r="BO75" s="297"/>
      <c r="BP75" s="285"/>
      <c r="BQ75" s="285"/>
      <c r="BR75" s="285"/>
      <c r="BS75" s="285"/>
      <c r="BT75" s="285"/>
      <c r="BU75" s="297"/>
      <c r="BV75" s="297"/>
      <c r="BW75" s="285"/>
      <c r="BX75" s="285"/>
      <c r="BY75" s="285"/>
      <c r="BZ75" s="285"/>
      <c r="CA75" s="285"/>
      <c r="CB75" s="297"/>
      <c r="CC75" s="297"/>
      <c r="CD75" s="285"/>
      <c r="CE75" s="285"/>
      <c r="CF75" s="285"/>
      <c r="CG75" s="285"/>
      <c r="CH75" s="285"/>
      <c r="CI75" s="297"/>
      <c r="CJ75" s="297"/>
      <c r="CK75" s="285"/>
      <c r="CL75" s="285"/>
      <c r="CM75" s="285"/>
      <c r="CN75" s="285"/>
      <c r="CO75" s="285"/>
      <c r="CP75" s="165"/>
    </row>
    <row r="76"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  <c r="AA76" s="285"/>
      <c r="AB76" s="285"/>
      <c r="AC76" s="285"/>
      <c r="AD76" s="285"/>
      <c r="AE76" s="285"/>
      <c r="AF76" s="296"/>
      <c r="AG76" s="290"/>
      <c r="AH76" s="286"/>
      <c r="AI76" s="286"/>
      <c r="AJ76" s="286"/>
      <c r="AK76" s="286"/>
      <c r="AL76" s="289"/>
      <c r="AM76" s="289"/>
      <c r="AN76" s="286"/>
      <c r="AO76" s="290"/>
      <c r="AP76" s="286"/>
      <c r="AQ76" s="286"/>
      <c r="AR76" s="286"/>
      <c r="AS76" s="289"/>
      <c r="AT76" s="289"/>
      <c r="AU76" s="286"/>
      <c r="AV76" s="286"/>
      <c r="AW76" s="286"/>
      <c r="AX76" s="286"/>
      <c r="AY76" s="286"/>
      <c r="AZ76" s="289"/>
      <c r="BA76" s="289"/>
      <c r="BB76" s="286"/>
      <c r="BC76" s="286"/>
      <c r="BD76" s="286"/>
      <c r="BE76" s="286"/>
      <c r="BF76" s="285"/>
      <c r="BG76" s="289"/>
      <c r="BH76" s="289"/>
      <c r="BI76" s="285"/>
      <c r="BJ76" s="296"/>
      <c r="BK76" s="318"/>
      <c r="BL76" s="285"/>
      <c r="BM76" s="285"/>
      <c r="BN76" s="297"/>
      <c r="BO76" s="297"/>
      <c r="BP76" s="285"/>
      <c r="BQ76" s="285"/>
      <c r="BR76" s="285"/>
      <c r="BS76" s="285"/>
      <c r="BT76" s="285"/>
      <c r="BU76" s="297"/>
      <c r="BV76" s="297"/>
      <c r="BW76" s="285"/>
      <c r="BX76" s="285"/>
      <c r="BY76" s="285"/>
      <c r="BZ76" s="285"/>
      <c r="CA76" s="285"/>
      <c r="CB76" s="297"/>
      <c r="CC76" s="297"/>
      <c r="CD76" s="285"/>
      <c r="CE76" s="285"/>
      <c r="CF76" s="285"/>
      <c r="CG76" s="285"/>
      <c r="CH76" s="285"/>
      <c r="CI76" s="297"/>
      <c r="CJ76" s="297"/>
      <c r="CK76" s="285"/>
      <c r="CL76" s="285"/>
      <c r="CM76" s="285"/>
      <c r="CN76" s="285"/>
      <c r="CO76" s="285"/>
      <c r="CP76" s="165"/>
    </row>
    <row r="77"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  <c r="AA77" s="285"/>
      <c r="AB77" s="285"/>
      <c r="AC77" s="285"/>
      <c r="AD77" s="285"/>
      <c r="AE77" s="285"/>
      <c r="AF77" s="296"/>
      <c r="AG77" s="290"/>
      <c r="AH77" s="286"/>
      <c r="AI77" s="286"/>
      <c r="AJ77" s="286"/>
      <c r="AK77" s="286"/>
      <c r="AL77" s="289"/>
      <c r="AM77" s="289"/>
      <c r="AN77" s="286"/>
      <c r="AO77" s="290"/>
      <c r="AP77" s="286"/>
      <c r="AQ77" s="286"/>
      <c r="AR77" s="286"/>
      <c r="AS77" s="289"/>
      <c r="AT77" s="289"/>
      <c r="AU77" s="286"/>
      <c r="AV77" s="286"/>
      <c r="AW77" s="286"/>
      <c r="AX77" s="286"/>
      <c r="AY77" s="286"/>
      <c r="AZ77" s="289"/>
      <c r="BA77" s="289"/>
      <c r="BB77" s="286"/>
      <c r="BC77" s="286"/>
      <c r="BD77" s="286"/>
      <c r="BE77" s="286"/>
      <c r="BF77" s="285"/>
      <c r="BG77" s="289"/>
      <c r="BH77" s="289"/>
      <c r="BI77" s="285"/>
      <c r="BJ77" s="296"/>
      <c r="BK77" s="318"/>
      <c r="BL77" s="285"/>
      <c r="BM77" s="285"/>
      <c r="BN77" s="297"/>
      <c r="BO77" s="297"/>
      <c r="BP77" s="285"/>
      <c r="BQ77" s="285"/>
      <c r="BR77" s="285"/>
      <c r="BS77" s="285"/>
      <c r="BT77" s="285"/>
      <c r="BU77" s="297"/>
      <c r="BV77" s="297"/>
      <c r="BW77" s="285"/>
      <c r="BX77" s="285"/>
      <c r="BY77" s="285"/>
      <c r="BZ77" s="285"/>
      <c r="CA77" s="285"/>
      <c r="CB77" s="297"/>
      <c r="CC77" s="297"/>
      <c r="CD77" s="285"/>
      <c r="CE77" s="285"/>
      <c r="CF77" s="285"/>
      <c r="CG77" s="285"/>
      <c r="CH77" s="285"/>
      <c r="CI77" s="297"/>
      <c r="CJ77" s="297"/>
      <c r="CK77" s="285"/>
      <c r="CL77" s="285"/>
      <c r="CM77" s="285"/>
      <c r="CN77" s="285"/>
      <c r="CO77" s="285"/>
      <c r="CP77" s="165"/>
    </row>
    <row r="78"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85"/>
      <c r="AB78" s="285"/>
      <c r="AC78" s="285"/>
      <c r="AD78" s="285"/>
      <c r="AE78" s="285"/>
      <c r="AF78" s="296"/>
      <c r="AG78" s="290"/>
      <c r="AH78" s="286"/>
      <c r="AI78" s="286"/>
      <c r="AJ78" s="286"/>
      <c r="AK78" s="286"/>
      <c r="AL78" s="289"/>
      <c r="AM78" s="289"/>
      <c r="AN78" s="286"/>
      <c r="AO78" s="290"/>
      <c r="AP78" s="286"/>
      <c r="AQ78" s="286"/>
      <c r="AR78" s="286"/>
      <c r="AS78" s="289"/>
      <c r="AT78" s="289"/>
      <c r="AU78" s="286"/>
      <c r="AV78" s="286"/>
      <c r="AW78" s="286"/>
      <c r="AX78" s="286"/>
      <c r="AY78" s="286"/>
      <c r="AZ78" s="289"/>
      <c r="BA78" s="289"/>
      <c r="BB78" s="286"/>
      <c r="BC78" s="286"/>
      <c r="BD78" s="286"/>
      <c r="BE78" s="286"/>
      <c r="BF78" s="285"/>
      <c r="BG78" s="289"/>
      <c r="BH78" s="289"/>
      <c r="BI78" s="285"/>
      <c r="BJ78" s="296"/>
      <c r="BK78" s="318"/>
      <c r="BL78" s="285"/>
      <c r="BM78" s="285"/>
      <c r="BN78" s="297"/>
      <c r="BO78" s="297"/>
      <c r="BP78" s="285"/>
      <c r="BQ78" s="285"/>
      <c r="BR78" s="285"/>
      <c r="BS78" s="285"/>
      <c r="BT78" s="285"/>
      <c r="BU78" s="297"/>
      <c r="BV78" s="297"/>
      <c r="BW78" s="285"/>
      <c r="BX78" s="285"/>
      <c r="BY78" s="285"/>
      <c r="BZ78" s="285"/>
      <c r="CA78" s="285"/>
      <c r="CB78" s="297"/>
      <c r="CC78" s="297"/>
      <c r="CD78" s="285"/>
      <c r="CE78" s="285"/>
      <c r="CF78" s="285"/>
      <c r="CG78" s="285"/>
      <c r="CH78" s="285"/>
      <c r="CI78" s="297"/>
      <c r="CJ78" s="297"/>
      <c r="CK78" s="285"/>
      <c r="CL78" s="285"/>
      <c r="CM78" s="285"/>
      <c r="CN78" s="285"/>
      <c r="CO78" s="285"/>
      <c r="CP78" s="165"/>
    </row>
    <row r="79"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85"/>
      <c r="AB79" s="285"/>
      <c r="AC79" s="285"/>
      <c r="AD79" s="285"/>
      <c r="AE79" s="285"/>
      <c r="AF79" s="296"/>
      <c r="AG79" s="290"/>
      <c r="AH79" s="286"/>
      <c r="AI79" s="286"/>
      <c r="AJ79" s="286"/>
      <c r="AK79" s="286"/>
      <c r="AL79" s="289"/>
      <c r="AM79" s="289"/>
      <c r="AN79" s="286"/>
      <c r="AO79" s="290"/>
      <c r="AP79" s="286"/>
      <c r="AQ79" s="286"/>
      <c r="AR79" s="286"/>
      <c r="AS79" s="289"/>
      <c r="AT79" s="289"/>
      <c r="AU79" s="286"/>
      <c r="AV79" s="286"/>
      <c r="AW79" s="286"/>
      <c r="AX79" s="286"/>
      <c r="AY79" s="286"/>
      <c r="AZ79" s="289"/>
      <c r="BA79" s="289"/>
      <c r="BB79" s="286"/>
      <c r="BC79" s="286"/>
      <c r="BD79" s="286"/>
      <c r="BE79" s="286"/>
      <c r="BF79" s="285"/>
      <c r="BG79" s="289"/>
      <c r="BH79" s="289"/>
      <c r="BI79" s="285"/>
      <c r="BJ79" s="296"/>
      <c r="BK79" s="318"/>
      <c r="BL79" s="285"/>
      <c r="BM79" s="285"/>
      <c r="BN79" s="297"/>
      <c r="BO79" s="297"/>
      <c r="BP79" s="285"/>
      <c r="BQ79" s="285"/>
      <c r="BR79" s="285"/>
      <c r="BS79" s="285"/>
      <c r="BT79" s="285"/>
      <c r="BU79" s="297"/>
      <c r="BV79" s="297"/>
      <c r="BW79" s="285"/>
      <c r="BX79" s="285"/>
      <c r="BY79" s="285"/>
      <c r="BZ79" s="285"/>
      <c r="CA79" s="285"/>
      <c r="CB79" s="297"/>
      <c r="CC79" s="297"/>
      <c r="CD79" s="285"/>
      <c r="CE79" s="285"/>
      <c r="CF79" s="285"/>
      <c r="CG79" s="285"/>
      <c r="CH79" s="285"/>
      <c r="CI79" s="297"/>
      <c r="CJ79" s="297"/>
      <c r="CK79" s="285"/>
      <c r="CL79" s="285"/>
      <c r="CM79" s="285"/>
      <c r="CN79" s="285"/>
      <c r="CO79" s="285"/>
      <c r="CP79" s="165"/>
    </row>
    <row r="80"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96"/>
      <c r="AG80" s="290"/>
      <c r="AH80" s="286"/>
      <c r="AI80" s="286"/>
      <c r="AJ80" s="286"/>
      <c r="AK80" s="286"/>
      <c r="AL80" s="289"/>
      <c r="AM80" s="289"/>
      <c r="AN80" s="286"/>
      <c r="AO80" s="290"/>
      <c r="AP80" s="286"/>
      <c r="AQ80" s="286"/>
      <c r="AR80" s="286"/>
      <c r="AS80" s="289"/>
      <c r="AT80" s="289"/>
      <c r="AU80" s="286"/>
      <c r="AV80" s="286"/>
      <c r="AW80" s="286"/>
      <c r="AX80" s="286"/>
      <c r="AY80" s="286"/>
      <c r="AZ80" s="289"/>
      <c r="BA80" s="289"/>
      <c r="BB80" s="286"/>
      <c r="BC80" s="286"/>
      <c r="BD80" s="286"/>
      <c r="BE80" s="286"/>
      <c r="BF80" s="285"/>
      <c r="BG80" s="289"/>
      <c r="BH80" s="289"/>
      <c r="BI80" s="285"/>
      <c r="BJ80" s="296"/>
      <c r="BK80" s="318"/>
      <c r="BL80" s="285"/>
      <c r="BM80" s="285"/>
      <c r="BN80" s="297"/>
      <c r="BO80" s="297"/>
      <c r="BP80" s="285"/>
      <c r="BQ80" s="285"/>
      <c r="BR80" s="285"/>
      <c r="BS80" s="285"/>
      <c r="BT80" s="285"/>
      <c r="BU80" s="297"/>
      <c r="BV80" s="297"/>
      <c r="BW80" s="285"/>
      <c r="BX80" s="285"/>
      <c r="BY80" s="285"/>
      <c r="BZ80" s="285"/>
      <c r="CA80" s="285"/>
      <c r="CB80" s="297"/>
      <c r="CC80" s="297"/>
      <c r="CD80" s="285"/>
      <c r="CE80" s="285"/>
      <c r="CF80" s="285"/>
      <c r="CG80" s="285"/>
      <c r="CH80" s="285"/>
      <c r="CI80" s="297"/>
      <c r="CJ80" s="297"/>
      <c r="CK80" s="285"/>
      <c r="CL80" s="285"/>
      <c r="CM80" s="285"/>
      <c r="CN80" s="285"/>
      <c r="CO80" s="285"/>
      <c r="CP80" s="165"/>
    </row>
    <row r="81"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85"/>
      <c r="AB81" s="285"/>
      <c r="AC81" s="285"/>
      <c r="AD81" s="285"/>
      <c r="AE81" s="285"/>
      <c r="AF81" s="296"/>
      <c r="AG81" s="290"/>
      <c r="AH81" s="286"/>
      <c r="AI81" s="286"/>
      <c r="AJ81" s="286"/>
      <c r="AK81" s="286"/>
      <c r="AL81" s="289"/>
      <c r="AM81" s="289"/>
      <c r="AN81" s="286"/>
      <c r="AO81" s="290"/>
      <c r="AP81" s="286"/>
      <c r="AQ81" s="286"/>
      <c r="AR81" s="286"/>
      <c r="AS81" s="289"/>
      <c r="AT81" s="289"/>
      <c r="AU81" s="286"/>
      <c r="AV81" s="286"/>
      <c r="AW81" s="286"/>
      <c r="AX81" s="286"/>
      <c r="AY81" s="286"/>
      <c r="AZ81" s="289"/>
      <c r="BA81" s="289"/>
      <c r="BB81" s="286"/>
      <c r="BC81" s="286"/>
      <c r="BD81" s="286"/>
      <c r="BE81" s="286"/>
      <c r="BF81" s="285"/>
      <c r="BG81" s="289"/>
      <c r="BH81" s="289"/>
      <c r="BI81" s="285"/>
      <c r="BJ81" s="296"/>
      <c r="BK81" s="318"/>
      <c r="BL81" s="285"/>
      <c r="BM81" s="285"/>
      <c r="BN81" s="297"/>
      <c r="BO81" s="297"/>
      <c r="BP81" s="285"/>
      <c r="BQ81" s="285"/>
      <c r="BR81" s="285"/>
      <c r="BS81" s="285"/>
      <c r="BT81" s="285"/>
      <c r="BU81" s="297"/>
      <c r="BV81" s="297"/>
      <c r="BW81" s="285"/>
      <c r="BX81" s="285"/>
      <c r="BY81" s="285"/>
      <c r="BZ81" s="285"/>
      <c r="CA81" s="285"/>
      <c r="CB81" s="297"/>
      <c r="CC81" s="297"/>
      <c r="CD81" s="285"/>
      <c r="CE81" s="285"/>
      <c r="CF81" s="285"/>
      <c r="CG81" s="285"/>
      <c r="CH81" s="285"/>
      <c r="CI81" s="297"/>
      <c r="CJ81" s="297"/>
      <c r="CK81" s="285"/>
      <c r="CL81" s="285"/>
      <c r="CM81" s="285"/>
      <c r="CN81" s="285"/>
      <c r="CO81" s="285"/>
      <c r="CP81" s="165"/>
    </row>
    <row r="82"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  <c r="AA82" s="285"/>
      <c r="AB82" s="285"/>
      <c r="AC82" s="285"/>
      <c r="AD82" s="285"/>
      <c r="AE82" s="285"/>
      <c r="AF82" s="296"/>
      <c r="AG82" s="290"/>
      <c r="AH82" s="286"/>
      <c r="AI82" s="286"/>
      <c r="AJ82" s="286"/>
      <c r="AK82" s="286"/>
      <c r="AL82" s="289"/>
      <c r="AM82" s="289"/>
      <c r="AN82" s="286"/>
      <c r="AO82" s="290"/>
      <c r="AP82" s="286"/>
      <c r="AQ82" s="286"/>
      <c r="AR82" s="286"/>
      <c r="AS82" s="289"/>
      <c r="AT82" s="289"/>
      <c r="AU82" s="286"/>
      <c r="AV82" s="286"/>
      <c r="AW82" s="286"/>
      <c r="AX82" s="286"/>
      <c r="AY82" s="286"/>
      <c r="AZ82" s="289"/>
      <c r="BA82" s="289"/>
      <c r="BB82" s="286"/>
      <c r="BC82" s="286"/>
      <c r="BD82" s="286"/>
      <c r="BE82" s="286"/>
      <c r="BF82" s="285"/>
      <c r="BG82" s="289"/>
      <c r="BH82" s="289"/>
      <c r="BI82" s="285"/>
      <c r="BJ82" s="296"/>
      <c r="BK82" s="318"/>
      <c r="BL82" s="285"/>
      <c r="BM82" s="285"/>
      <c r="BN82" s="297"/>
      <c r="BO82" s="297"/>
      <c r="BP82" s="285"/>
      <c r="BQ82" s="285"/>
      <c r="BR82" s="285"/>
      <c r="BS82" s="285"/>
      <c r="BT82" s="285"/>
      <c r="BU82" s="297"/>
      <c r="BV82" s="297"/>
      <c r="BW82" s="285"/>
      <c r="BX82" s="285"/>
      <c r="BY82" s="285"/>
      <c r="BZ82" s="285"/>
      <c r="CA82" s="285"/>
      <c r="CB82" s="297"/>
      <c r="CC82" s="297"/>
      <c r="CD82" s="285"/>
      <c r="CE82" s="285"/>
      <c r="CF82" s="285"/>
      <c r="CG82" s="285"/>
      <c r="CH82" s="285"/>
      <c r="CI82" s="297"/>
      <c r="CJ82" s="297"/>
      <c r="CK82" s="285"/>
      <c r="CL82" s="285"/>
      <c r="CM82" s="285"/>
      <c r="CN82" s="285"/>
      <c r="CO82" s="285"/>
      <c r="CP82" s="165"/>
    </row>
    <row r="83"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96"/>
      <c r="AG83" s="290"/>
      <c r="AH83" s="286"/>
      <c r="AI83" s="286"/>
      <c r="AJ83" s="286"/>
      <c r="AK83" s="286"/>
      <c r="AL83" s="289"/>
      <c r="AM83" s="289"/>
      <c r="AN83" s="286"/>
      <c r="AO83" s="290"/>
      <c r="AP83" s="286"/>
      <c r="AQ83" s="286"/>
      <c r="AR83" s="286"/>
      <c r="AS83" s="289"/>
      <c r="AT83" s="289"/>
      <c r="AU83" s="286"/>
      <c r="AV83" s="286"/>
      <c r="AW83" s="286"/>
      <c r="AX83" s="286"/>
      <c r="AY83" s="286"/>
      <c r="AZ83" s="289"/>
      <c r="BA83" s="289"/>
      <c r="BB83" s="286"/>
      <c r="BC83" s="286"/>
      <c r="BD83" s="286"/>
      <c r="BE83" s="286"/>
      <c r="BF83" s="285"/>
      <c r="BG83" s="289"/>
      <c r="BH83" s="289"/>
      <c r="BI83" s="285"/>
      <c r="BJ83" s="296"/>
      <c r="BK83" s="318"/>
      <c r="BL83" s="285"/>
      <c r="BM83" s="285"/>
      <c r="BN83" s="297"/>
      <c r="BO83" s="297"/>
      <c r="BP83" s="285"/>
      <c r="BQ83" s="285"/>
      <c r="BR83" s="285"/>
      <c r="BS83" s="285"/>
      <c r="BT83" s="285"/>
      <c r="BU83" s="297"/>
      <c r="BV83" s="297"/>
      <c r="BW83" s="285"/>
      <c r="BX83" s="285"/>
      <c r="BY83" s="285"/>
      <c r="BZ83" s="285"/>
      <c r="CA83" s="285"/>
      <c r="CB83" s="297"/>
      <c r="CC83" s="297"/>
      <c r="CD83" s="285"/>
      <c r="CE83" s="285"/>
      <c r="CF83" s="285"/>
      <c r="CG83" s="285"/>
      <c r="CH83" s="285"/>
      <c r="CI83" s="297"/>
      <c r="CJ83" s="297"/>
      <c r="CK83" s="285"/>
      <c r="CL83" s="285"/>
      <c r="CM83" s="285"/>
      <c r="CN83" s="285"/>
      <c r="CO83" s="285"/>
      <c r="CP83" s="165"/>
    </row>
    <row r="84"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  <c r="AC84" s="285"/>
      <c r="AD84" s="285"/>
      <c r="AE84" s="285"/>
      <c r="AF84" s="296"/>
      <c r="AG84" s="290"/>
      <c r="AH84" s="286"/>
      <c r="AI84" s="286"/>
      <c r="AJ84" s="286"/>
      <c r="AK84" s="286"/>
      <c r="AL84" s="289"/>
      <c r="AM84" s="289"/>
      <c r="AN84" s="286"/>
      <c r="AO84" s="290"/>
      <c r="AP84" s="286"/>
      <c r="AQ84" s="286"/>
      <c r="AR84" s="286"/>
      <c r="AS84" s="289"/>
      <c r="AT84" s="289"/>
      <c r="AU84" s="286"/>
      <c r="AV84" s="286"/>
      <c r="AW84" s="286"/>
      <c r="AX84" s="286"/>
      <c r="AY84" s="286"/>
      <c r="AZ84" s="289"/>
      <c r="BA84" s="289"/>
      <c r="BB84" s="286"/>
      <c r="BC84" s="286"/>
      <c r="BD84" s="286"/>
      <c r="BE84" s="286"/>
      <c r="BF84" s="285"/>
      <c r="BG84" s="289"/>
      <c r="BH84" s="289"/>
      <c r="BI84" s="285"/>
      <c r="BJ84" s="296"/>
      <c r="BK84" s="318"/>
      <c r="BL84" s="285"/>
      <c r="BM84" s="285"/>
      <c r="BN84" s="297"/>
      <c r="BO84" s="297"/>
      <c r="BP84" s="285"/>
      <c r="BQ84" s="285"/>
      <c r="BR84" s="285"/>
      <c r="BS84" s="285"/>
      <c r="BT84" s="285"/>
      <c r="BU84" s="297"/>
      <c r="BV84" s="297"/>
      <c r="BW84" s="285"/>
      <c r="BX84" s="285"/>
      <c r="BY84" s="285"/>
      <c r="BZ84" s="285"/>
      <c r="CA84" s="285"/>
      <c r="CB84" s="297"/>
      <c r="CC84" s="297"/>
      <c r="CD84" s="285"/>
      <c r="CE84" s="285"/>
      <c r="CF84" s="285"/>
      <c r="CG84" s="285"/>
      <c r="CH84" s="285"/>
      <c r="CI84" s="297"/>
      <c r="CJ84" s="297"/>
      <c r="CK84" s="285"/>
      <c r="CL84" s="285"/>
      <c r="CM84" s="285"/>
      <c r="CN84" s="285"/>
      <c r="CO84" s="285"/>
      <c r="CP84" s="165"/>
    </row>
    <row r="85"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  <c r="AC85" s="285"/>
      <c r="AD85" s="285"/>
      <c r="AE85" s="285"/>
      <c r="AF85" s="296"/>
      <c r="AG85" s="290"/>
      <c r="AH85" s="286"/>
      <c r="AI85" s="286"/>
      <c r="AJ85" s="286"/>
      <c r="AK85" s="286"/>
      <c r="AL85" s="289"/>
      <c r="AM85" s="289"/>
      <c r="AN85" s="286"/>
      <c r="AO85" s="290"/>
      <c r="AP85" s="286"/>
      <c r="AQ85" s="286"/>
      <c r="AR85" s="286"/>
      <c r="AS85" s="289"/>
      <c r="AT85" s="289"/>
      <c r="AU85" s="286"/>
      <c r="AV85" s="286"/>
      <c r="AW85" s="286"/>
      <c r="AX85" s="286"/>
      <c r="AY85" s="286"/>
      <c r="AZ85" s="289"/>
      <c r="BA85" s="289"/>
      <c r="BB85" s="286"/>
      <c r="BC85" s="286"/>
      <c r="BD85" s="286"/>
      <c r="BE85" s="286"/>
      <c r="BF85" s="285"/>
      <c r="BG85" s="289"/>
      <c r="BH85" s="289"/>
      <c r="BI85" s="285"/>
      <c r="BJ85" s="296"/>
      <c r="BK85" s="318"/>
      <c r="BL85" s="285"/>
      <c r="BM85" s="285"/>
      <c r="BN85" s="297"/>
      <c r="BO85" s="297"/>
      <c r="BP85" s="285"/>
      <c r="BQ85" s="285"/>
      <c r="BR85" s="285"/>
      <c r="BS85" s="285"/>
      <c r="BT85" s="285"/>
      <c r="BU85" s="297"/>
      <c r="BV85" s="297"/>
      <c r="BW85" s="285"/>
      <c r="BX85" s="285"/>
      <c r="BY85" s="285"/>
      <c r="BZ85" s="285"/>
      <c r="CA85" s="285"/>
      <c r="CB85" s="297"/>
      <c r="CC85" s="297"/>
      <c r="CD85" s="285"/>
      <c r="CE85" s="285"/>
      <c r="CF85" s="285"/>
      <c r="CG85" s="285"/>
      <c r="CH85" s="285"/>
      <c r="CI85" s="297"/>
      <c r="CJ85" s="297"/>
      <c r="CK85" s="285"/>
      <c r="CL85" s="285"/>
      <c r="CM85" s="285"/>
      <c r="CN85" s="285"/>
      <c r="CO85" s="285"/>
      <c r="CP85" s="165"/>
    </row>
    <row r="86"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85"/>
      <c r="AB86" s="285"/>
      <c r="AC86" s="285"/>
      <c r="AD86" s="285"/>
      <c r="AE86" s="285"/>
      <c r="AF86" s="296"/>
      <c r="AG86" s="290"/>
      <c r="AH86" s="286"/>
      <c r="AI86" s="286"/>
      <c r="AJ86" s="286"/>
      <c r="AK86" s="286"/>
      <c r="AL86" s="289"/>
      <c r="AM86" s="289"/>
      <c r="AN86" s="286"/>
      <c r="AO86" s="290"/>
      <c r="AP86" s="286"/>
      <c r="AQ86" s="286"/>
      <c r="AR86" s="286"/>
      <c r="AS86" s="289"/>
      <c r="AT86" s="289"/>
      <c r="AU86" s="286"/>
      <c r="AV86" s="286"/>
      <c r="AW86" s="286"/>
      <c r="AX86" s="286"/>
      <c r="AY86" s="286"/>
      <c r="AZ86" s="289"/>
      <c r="BA86" s="289"/>
      <c r="BB86" s="286"/>
      <c r="BC86" s="286"/>
      <c r="BD86" s="286"/>
      <c r="BE86" s="286"/>
      <c r="BF86" s="285"/>
      <c r="BG86" s="289"/>
      <c r="BH86" s="289"/>
      <c r="BI86" s="285"/>
      <c r="BJ86" s="296"/>
      <c r="BK86" s="318"/>
      <c r="BL86" s="285"/>
      <c r="BM86" s="285"/>
      <c r="BN86" s="297"/>
      <c r="BO86" s="297"/>
      <c r="BP86" s="285"/>
      <c r="BQ86" s="285"/>
      <c r="BR86" s="285"/>
      <c r="BS86" s="285"/>
      <c r="BT86" s="285"/>
      <c r="BU86" s="297"/>
      <c r="BV86" s="297"/>
      <c r="BW86" s="285"/>
      <c r="BX86" s="285"/>
      <c r="BY86" s="285"/>
      <c r="BZ86" s="285"/>
      <c r="CA86" s="285"/>
      <c r="CB86" s="297"/>
      <c r="CC86" s="297"/>
      <c r="CD86" s="285"/>
      <c r="CE86" s="285"/>
      <c r="CF86" s="285"/>
      <c r="CG86" s="285"/>
      <c r="CH86" s="285"/>
      <c r="CI86" s="297"/>
      <c r="CJ86" s="297"/>
      <c r="CK86" s="285"/>
      <c r="CL86" s="285"/>
      <c r="CM86" s="285"/>
      <c r="CN86" s="285"/>
      <c r="CO86" s="285"/>
      <c r="CP86" s="165"/>
    </row>
    <row r="87"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  <c r="AD87" s="285"/>
      <c r="AE87" s="285"/>
      <c r="AF87" s="296"/>
      <c r="AG87" s="290"/>
      <c r="AH87" s="286"/>
      <c r="AI87" s="286"/>
      <c r="AJ87" s="286"/>
      <c r="AK87" s="286"/>
      <c r="AL87" s="289"/>
      <c r="AM87" s="289"/>
      <c r="AN87" s="286"/>
      <c r="AO87" s="290"/>
      <c r="AP87" s="286"/>
      <c r="AQ87" s="286"/>
      <c r="AR87" s="286"/>
      <c r="AS87" s="289"/>
      <c r="AT87" s="289"/>
      <c r="AU87" s="286"/>
      <c r="AV87" s="286"/>
      <c r="AW87" s="286"/>
      <c r="AX87" s="286"/>
      <c r="AY87" s="286"/>
      <c r="AZ87" s="289"/>
      <c r="BA87" s="289"/>
      <c r="BB87" s="286"/>
      <c r="BC87" s="286"/>
      <c r="BD87" s="286"/>
      <c r="BE87" s="286"/>
      <c r="BF87" s="285"/>
      <c r="BG87" s="289"/>
      <c r="BH87" s="289"/>
      <c r="BI87" s="285"/>
      <c r="BJ87" s="296"/>
      <c r="BK87" s="318"/>
      <c r="BL87" s="285"/>
      <c r="BM87" s="285"/>
      <c r="BN87" s="297"/>
      <c r="BO87" s="297"/>
      <c r="BP87" s="285"/>
      <c r="BQ87" s="285"/>
      <c r="BR87" s="285"/>
      <c r="BS87" s="285"/>
      <c r="BT87" s="285"/>
      <c r="BU87" s="297"/>
      <c r="BV87" s="297"/>
      <c r="BW87" s="285"/>
      <c r="BX87" s="285"/>
      <c r="BY87" s="285"/>
      <c r="BZ87" s="285"/>
      <c r="CA87" s="285"/>
      <c r="CB87" s="297"/>
      <c r="CC87" s="297"/>
      <c r="CD87" s="285"/>
      <c r="CE87" s="285"/>
      <c r="CF87" s="285"/>
      <c r="CG87" s="285"/>
      <c r="CH87" s="285"/>
      <c r="CI87" s="297"/>
      <c r="CJ87" s="297"/>
      <c r="CK87" s="285"/>
      <c r="CL87" s="285"/>
      <c r="CM87" s="285"/>
      <c r="CN87" s="285"/>
      <c r="CO87" s="285"/>
      <c r="CP87" s="165"/>
    </row>
    <row r="88"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  <c r="AA88" s="285"/>
      <c r="AB88" s="285"/>
      <c r="AC88" s="285"/>
      <c r="AD88" s="285"/>
      <c r="AE88" s="285"/>
      <c r="AF88" s="296"/>
      <c r="AG88" s="290"/>
      <c r="AH88" s="286"/>
      <c r="AI88" s="286"/>
      <c r="AJ88" s="286"/>
      <c r="AK88" s="286"/>
      <c r="AL88" s="289"/>
      <c r="AM88" s="289"/>
      <c r="AN88" s="286"/>
      <c r="AO88" s="290"/>
      <c r="AP88" s="286"/>
      <c r="AQ88" s="286"/>
      <c r="AR88" s="286"/>
      <c r="AS88" s="289"/>
      <c r="AT88" s="289"/>
      <c r="AU88" s="286"/>
      <c r="AV88" s="286"/>
      <c r="AW88" s="286"/>
      <c r="AX88" s="286"/>
      <c r="AY88" s="286"/>
      <c r="AZ88" s="289"/>
      <c r="BA88" s="289"/>
      <c r="BB88" s="286"/>
      <c r="BC88" s="286"/>
      <c r="BD88" s="286"/>
      <c r="BE88" s="286"/>
      <c r="BF88" s="285"/>
      <c r="BG88" s="289"/>
      <c r="BH88" s="289"/>
      <c r="BI88" s="285"/>
      <c r="BJ88" s="296"/>
      <c r="BK88" s="318"/>
      <c r="BL88" s="285"/>
      <c r="BM88" s="285"/>
      <c r="BN88" s="297"/>
      <c r="BO88" s="297"/>
      <c r="BP88" s="285"/>
      <c r="BQ88" s="285"/>
      <c r="BR88" s="285"/>
      <c r="BS88" s="285"/>
      <c r="BT88" s="285"/>
      <c r="BU88" s="297"/>
      <c r="BV88" s="297"/>
      <c r="BW88" s="285"/>
      <c r="BX88" s="285"/>
      <c r="BY88" s="285"/>
      <c r="BZ88" s="285"/>
      <c r="CA88" s="285"/>
      <c r="CB88" s="297"/>
      <c r="CC88" s="297"/>
      <c r="CD88" s="285"/>
      <c r="CE88" s="285"/>
      <c r="CF88" s="285"/>
      <c r="CG88" s="285"/>
      <c r="CH88" s="285"/>
      <c r="CI88" s="297"/>
      <c r="CJ88" s="297"/>
      <c r="CK88" s="285"/>
      <c r="CL88" s="285"/>
      <c r="CM88" s="285"/>
      <c r="CN88" s="285"/>
      <c r="CO88" s="285"/>
      <c r="CP88" s="165"/>
    </row>
    <row r="89"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85"/>
      <c r="AB89" s="285"/>
      <c r="AC89" s="285"/>
      <c r="AD89" s="285"/>
      <c r="AE89" s="285"/>
      <c r="AF89" s="296"/>
      <c r="AG89" s="290"/>
      <c r="AH89" s="286"/>
      <c r="AI89" s="286"/>
      <c r="AJ89" s="286"/>
      <c r="AK89" s="286"/>
      <c r="AL89" s="289"/>
      <c r="AM89" s="289"/>
      <c r="AN89" s="286"/>
      <c r="AO89" s="290"/>
      <c r="AP89" s="286"/>
      <c r="AQ89" s="286"/>
      <c r="AR89" s="286"/>
      <c r="AS89" s="289"/>
      <c r="AT89" s="289"/>
      <c r="AU89" s="286"/>
      <c r="AV89" s="286"/>
      <c r="AW89" s="286"/>
      <c r="AX89" s="286"/>
      <c r="AY89" s="286"/>
      <c r="AZ89" s="289"/>
      <c r="BA89" s="289"/>
      <c r="BB89" s="286"/>
      <c r="BC89" s="286"/>
      <c r="BD89" s="286"/>
      <c r="BE89" s="286"/>
      <c r="BF89" s="285"/>
      <c r="BG89" s="289"/>
      <c r="BH89" s="289"/>
      <c r="BI89" s="285"/>
      <c r="BJ89" s="296"/>
      <c r="BK89" s="318"/>
      <c r="BL89" s="285"/>
      <c r="BM89" s="285"/>
      <c r="BN89" s="297"/>
      <c r="BO89" s="297"/>
      <c r="BP89" s="285"/>
      <c r="BQ89" s="285"/>
      <c r="BR89" s="285"/>
      <c r="BS89" s="285"/>
      <c r="BT89" s="285"/>
      <c r="BU89" s="297"/>
      <c r="BV89" s="297"/>
      <c r="BW89" s="285"/>
      <c r="BX89" s="285"/>
      <c r="BY89" s="285"/>
      <c r="BZ89" s="285"/>
      <c r="CA89" s="285"/>
      <c r="CB89" s="297"/>
      <c r="CC89" s="297"/>
      <c r="CD89" s="285"/>
      <c r="CE89" s="285"/>
      <c r="CF89" s="285"/>
      <c r="CG89" s="285"/>
      <c r="CH89" s="285"/>
      <c r="CI89" s="297"/>
      <c r="CJ89" s="297"/>
      <c r="CK89" s="285"/>
      <c r="CL89" s="285"/>
      <c r="CM89" s="285"/>
      <c r="CN89" s="285"/>
      <c r="CO89" s="285"/>
      <c r="CP89" s="165"/>
    </row>
    <row r="90"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85"/>
      <c r="AB90" s="285"/>
      <c r="AC90" s="285"/>
      <c r="AD90" s="285"/>
      <c r="AE90" s="285"/>
      <c r="AF90" s="296"/>
      <c r="AG90" s="290"/>
      <c r="AH90" s="286"/>
      <c r="AI90" s="286"/>
      <c r="AJ90" s="286"/>
      <c r="AK90" s="286"/>
      <c r="AL90" s="289"/>
      <c r="AM90" s="289"/>
      <c r="AN90" s="286"/>
      <c r="AO90" s="290"/>
      <c r="AP90" s="286"/>
      <c r="AQ90" s="286"/>
      <c r="AR90" s="286"/>
      <c r="AS90" s="289"/>
      <c r="AT90" s="289"/>
      <c r="AU90" s="286"/>
      <c r="AV90" s="286"/>
      <c r="AW90" s="286"/>
      <c r="AX90" s="286"/>
      <c r="AY90" s="286"/>
      <c r="AZ90" s="289"/>
      <c r="BA90" s="289"/>
      <c r="BB90" s="286"/>
      <c r="BC90" s="286"/>
      <c r="BD90" s="286"/>
      <c r="BE90" s="286"/>
      <c r="BF90" s="285"/>
      <c r="BG90" s="289"/>
      <c r="BH90" s="289"/>
      <c r="BI90" s="285"/>
      <c r="BJ90" s="296"/>
      <c r="BK90" s="318"/>
      <c r="BL90" s="285"/>
      <c r="BM90" s="285"/>
      <c r="BN90" s="297"/>
      <c r="BO90" s="297"/>
      <c r="BP90" s="285"/>
      <c r="BQ90" s="285"/>
      <c r="BR90" s="285"/>
      <c r="BS90" s="285"/>
      <c r="BT90" s="285"/>
      <c r="BU90" s="297"/>
      <c r="BV90" s="297"/>
      <c r="BW90" s="285"/>
      <c r="BX90" s="285"/>
      <c r="BY90" s="285"/>
      <c r="BZ90" s="285"/>
      <c r="CA90" s="285"/>
      <c r="CB90" s="297"/>
      <c r="CC90" s="297"/>
      <c r="CD90" s="285"/>
      <c r="CE90" s="285"/>
      <c r="CF90" s="285"/>
      <c r="CG90" s="285"/>
      <c r="CH90" s="285"/>
      <c r="CI90" s="297"/>
      <c r="CJ90" s="297"/>
      <c r="CK90" s="285"/>
      <c r="CL90" s="285"/>
      <c r="CM90" s="285"/>
      <c r="CN90" s="285"/>
      <c r="CO90" s="285"/>
      <c r="CP90" s="165"/>
    </row>
    <row r="91"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A91" s="285"/>
      <c r="AB91" s="285"/>
      <c r="AC91" s="285"/>
      <c r="AD91" s="285"/>
      <c r="AE91" s="285"/>
      <c r="AF91" s="296"/>
      <c r="AG91" s="290"/>
      <c r="AH91" s="286"/>
      <c r="AI91" s="286"/>
      <c r="AJ91" s="286"/>
      <c r="AK91" s="286"/>
      <c r="AL91" s="289"/>
      <c r="AM91" s="289"/>
      <c r="AN91" s="286"/>
      <c r="AO91" s="290"/>
      <c r="AP91" s="286"/>
      <c r="AQ91" s="286"/>
      <c r="AR91" s="286"/>
      <c r="AS91" s="289"/>
      <c r="AT91" s="289"/>
      <c r="AU91" s="286"/>
      <c r="AV91" s="286"/>
      <c r="AW91" s="286"/>
      <c r="AX91" s="286"/>
      <c r="AY91" s="286"/>
      <c r="AZ91" s="289"/>
      <c r="BA91" s="289"/>
      <c r="BB91" s="286"/>
      <c r="BC91" s="286"/>
      <c r="BD91" s="286"/>
      <c r="BE91" s="286"/>
      <c r="BF91" s="285"/>
      <c r="BG91" s="289"/>
      <c r="BH91" s="289"/>
      <c r="BI91" s="285"/>
      <c r="BJ91" s="296"/>
      <c r="BK91" s="318"/>
      <c r="BL91" s="285"/>
      <c r="BM91" s="285"/>
      <c r="BN91" s="297"/>
      <c r="BO91" s="297"/>
      <c r="BP91" s="285"/>
      <c r="BQ91" s="285"/>
      <c r="BR91" s="285"/>
      <c r="BS91" s="285"/>
      <c r="BT91" s="285"/>
      <c r="BU91" s="297"/>
      <c r="BV91" s="297"/>
      <c r="BW91" s="285"/>
      <c r="BX91" s="285"/>
      <c r="BY91" s="285"/>
      <c r="BZ91" s="285"/>
      <c r="CA91" s="285"/>
      <c r="CB91" s="297"/>
      <c r="CC91" s="297"/>
      <c r="CD91" s="285"/>
      <c r="CE91" s="285"/>
      <c r="CF91" s="285"/>
      <c r="CG91" s="285"/>
      <c r="CH91" s="285"/>
      <c r="CI91" s="297"/>
      <c r="CJ91" s="297"/>
      <c r="CK91" s="285"/>
      <c r="CL91" s="285"/>
      <c r="CM91" s="285"/>
      <c r="CN91" s="285"/>
      <c r="CO91" s="285"/>
      <c r="CP91" s="165"/>
    </row>
    <row r="92"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85"/>
      <c r="AB92" s="285"/>
      <c r="AC92" s="285"/>
      <c r="AD92" s="285"/>
      <c r="AE92" s="285"/>
      <c r="AF92" s="296"/>
      <c r="AG92" s="290"/>
      <c r="AH92" s="286"/>
      <c r="AI92" s="286"/>
      <c r="AJ92" s="286"/>
      <c r="AK92" s="286"/>
      <c r="AL92" s="289"/>
      <c r="AM92" s="289"/>
      <c r="AN92" s="286"/>
      <c r="AO92" s="290"/>
      <c r="AP92" s="286"/>
      <c r="AQ92" s="286"/>
      <c r="AR92" s="286"/>
      <c r="AS92" s="289"/>
      <c r="AT92" s="289"/>
      <c r="AU92" s="286"/>
      <c r="AV92" s="286"/>
      <c r="AW92" s="286"/>
      <c r="AX92" s="286"/>
      <c r="AY92" s="286"/>
      <c r="AZ92" s="289"/>
      <c r="BA92" s="289"/>
      <c r="BB92" s="286"/>
      <c r="BC92" s="286"/>
      <c r="BD92" s="286"/>
      <c r="BE92" s="286"/>
      <c r="BF92" s="285"/>
      <c r="BG92" s="289"/>
      <c r="BH92" s="289"/>
      <c r="BI92" s="285"/>
      <c r="BJ92" s="296"/>
      <c r="BK92" s="318"/>
      <c r="BL92" s="285"/>
      <c r="BM92" s="285"/>
      <c r="BN92" s="297"/>
      <c r="BO92" s="297"/>
      <c r="BP92" s="285"/>
      <c r="BQ92" s="285"/>
      <c r="BR92" s="285"/>
      <c r="BS92" s="285"/>
      <c r="BT92" s="285"/>
      <c r="BU92" s="297"/>
      <c r="BV92" s="297"/>
      <c r="BW92" s="285"/>
      <c r="BX92" s="285"/>
      <c r="BY92" s="285"/>
      <c r="BZ92" s="285"/>
      <c r="CA92" s="285"/>
      <c r="CB92" s="297"/>
      <c r="CC92" s="297"/>
      <c r="CD92" s="285"/>
      <c r="CE92" s="285"/>
      <c r="CF92" s="285"/>
      <c r="CG92" s="285"/>
      <c r="CH92" s="285"/>
      <c r="CI92" s="297"/>
      <c r="CJ92" s="297"/>
      <c r="CK92" s="285"/>
      <c r="CL92" s="285"/>
      <c r="CM92" s="285"/>
      <c r="CN92" s="285"/>
      <c r="CO92" s="285"/>
      <c r="CP92" s="165"/>
    </row>
    <row r="93"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  <c r="AA93" s="285"/>
      <c r="AB93" s="285"/>
      <c r="AC93" s="285"/>
      <c r="AD93" s="285"/>
      <c r="AE93" s="285"/>
      <c r="AF93" s="296"/>
      <c r="AG93" s="290"/>
      <c r="AH93" s="286"/>
      <c r="AI93" s="286"/>
      <c r="AJ93" s="286"/>
      <c r="AK93" s="286"/>
      <c r="AL93" s="289"/>
      <c r="AM93" s="289"/>
      <c r="AN93" s="286"/>
      <c r="AO93" s="290"/>
      <c r="AP93" s="286"/>
      <c r="AQ93" s="286"/>
      <c r="AR93" s="286"/>
      <c r="AS93" s="289"/>
      <c r="AT93" s="289"/>
      <c r="AU93" s="286"/>
      <c r="AV93" s="286"/>
      <c r="AW93" s="286"/>
      <c r="AX93" s="286"/>
      <c r="AY93" s="286"/>
      <c r="AZ93" s="289"/>
      <c r="BA93" s="289"/>
      <c r="BB93" s="286"/>
      <c r="BC93" s="286"/>
      <c r="BD93" s="286"/>
      <c r="BE93" s="286"/>
      <c r="BF93" s="285"/>
      <c r="BG93" s="289"/>
      <c r="BH93" s="289"/>
      <c r="BI93" s="285"/>
      <c r="BJ93" s="296"/>
      <c r="BK93" s="318"/>
      <c r="BL93" s="285"/>
      <c r="BM93" s="285"/>
      <c r="BN93" s="297"/>
      <c r="BO93" s="297"/>
      <c r="BP93" s="285"/>
      <c r="BQ93" s="285"/>
      <c r="BR93" s="285"/>
      <c r="BS93" s="285"/>
      <c r="BT93" s="285"/>
      <c r="BU93" s="297"/>
      <c r="BV93" s="297"/>
      <c r="BW93" s="285"/>
      <c r="BX93" s="285"/>
      <c r="BY93" s="285"/>
      <c r="BZ93" s="285"/>
      <c r="CA93" s="285"/>
      <c r="CB93" s="297"/>
      <c r="CC93" s="297"/>
      <c r="CD93" s="285"/>
      <c r="CE93" s="285"/>
      <c r="CF93" s="285"/>
      <c r="CG93" s="285"/>
      <c r="CH93" s="285"/>
      <c r="CI93" s="297"/>
      <c r="CJ93" s="297"/>
      <c r="CK93" s="285"/>
      <c r="CL93" s="285"/>
      <c r="CM93" s="285"/>
      <c r="CN93" s="285"/>
      <c r="CO93" s="285"/>
      <c r="CP93" s="165"/>
    </row>
    <row r="94"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85"/>
      <c r="AB94" s="285"/>
      <c r="AC94" s="285"/>
      <c r="AD94" s="285"/>
      <c r="AE94" s="285"/>
      <c r="AF94" s="296"/>
      <c r="AG94" s="290"/>
      <c r="AH94" s="286"/>
      <c r="AI94" s="286"/>
      <c r="AJ94" s="286"/>
      <c r="AK94" s="286"/>
      <c r="AL94" s="289"/>
      <c r="AM94" s="289"/>
      <c r="AN94" s="286"/>
      <c r="AO94" s="290"/>
      <c r="AP94" s="286"/>
      <c r="AQ94" s="286"/>
      <c r="AR94" s="286"/>
      <c r="AS94" s="289"/>
      <c r="AT94" s="289"/>
      <c r="AU94" s="286"/>
      <c r="AV94" s="286"/>
      <c r="AW94" s="286"/>
      <c r="AX94" s="286"/>
      <c r="AY94" s="286"/>
      <c r="AZ94" s="289"/>
      <c r="BA94" s="289"/>
      <c r="BB94" s="286"/>
      <c r="BC94" s="286"/>
      <c r="BD94" s="286"/>
      <c r="BE94" s="286"/>
      <c r="BF94" s="285"/>
      <c r="BG94" s="289"/>
      <c r="BH94" s="289"/>
      <c r="BI94" s="285"/>
      <c r="BJ94" s="296"/>
      <c r="BK94" s="318"/>
      <c r="BL94" s="285"/>
      <c r="BM94" s="285"/>
      <c r="BN94" s="297"/>
      <c r="BO94" s="297"/>
      <c r="BP94" s="285"/>
      <c r="BQ94" s="285"/>
      <c r="BR94" s="285"/>
      <c r="BS94" s="285"/>
      <c r="BT94" s="285"/>
      <c r="BU94" s="297"/>
      <c r="BV94" s="297"/>
      <c r="BW94" s="285"/>
      <c r="BX94" s="285"/>
      <c r="BY94" s="285"/>
      <c r="BZ94" s="285"/>
      <c r="CA94" s="285"/>
      <c r="CB94" s="297"/>
      <c r="CC94" s="297"/>
      <c r="CD94" s="285"/>
      <c r="CE94" s="285"/>
      <c r="CF94" s="285"/>
      <c r="CG94" s="285"/>
      <c r="CH94" s="285"/>
      <c r="CI94" s="297"/>
      <c r="CJ94" s="297"/>
      <c r="CK94" s="285"/>
      <c r="CL94" s="285"/>
      <c r="CM94" s="285"/>
      <c r="CN94" s="285"/>
      <c r="CO94" s="285"/>
      <c r="CP94" s="165"/>
    </row>
    <row r="95"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85"/>
      <c r="AB95" s="285"/>
      <c r="AC95" s="285"/>
      <c r="AD95" s="285"/>
      <c r="AE95" s="285"/>
      <c r="AF95" s="296"/>
      <c r="AG95" s="290"/>
      <c r="AH95" s="286"/>
      <c r="AI95" s="286"/>
      <c r="AJ95" s="286"/>
      <c r="AK95" s="286"/>
      <c r="AL95" s="289"/>
      <c r="AM95" s="289"/>
      <c r="AN95" s="286"/>
      <c r="AO95" s="290"/>
      <c r="AP95" s="286"/>
      <c r="AQ95" s="286"/>
      <c r="AR95" s="286"/>
      <c r="AS95" s="289"/>
      <c r="AT95" s="289"/>
      <c r="AU95" s="286"/>
      <c r="AV95" s="286"/>
      <c r="AW95" s="286"/>
      <c r="AX95" s="286"/>
      <c r="AY95" s="286"/>
      <c r="AZ95" s="289"/>
      <c r="BA95" s="289"/>
      <c r="BB95" s="286"/>
      <c r="BC95" s="286"/>
      <c r="BD95" s="286"/>
      <c r="BE95" s="286"/>
      <c r="BF95" s="285"/>
      <c r="BG95" s="289"/>
      <c r="BH95" s="289"/>
      <c r="BI95" s="285"/>
      <c r="BJ95" s="296"/>
      <c r="BK95" s="318"/>
      <c r="BL95" s="285"/>
      <c r="BM95" s="285"/>
      <c r="BN95" s="297"/>
      <c r="BO95" s="297"/>
      <c r="BP95" s="285"/>
      <c r="BQ95" s="285"/>
      <c r="BR95" s="285"/>
      <c r="BS95" s="285"/>
      <c r="BT95" s="285"/>
      <c r="BU95" s="297"/>
      <c r="BV95" s="297"/>
      <c r="BW95" s="285"/>
      <c r="BX95" s="285"/>
      <c r="BY95" s="285"/>
      <c r="BZ95" s="285"/>
      <c r="CA95" s="285"/>
      <c r="CB95" s="297"/>
      <c r="CC95" s="297"/>
      <c r="CD95" s="285"/>
      <c r="CE95" s="285"/>
      <c r="CF95" s="285"/>
      <c r="CG95" s="285"/>
      <c r="CH95" s="285"/>
      <c r="CI95" s="297"/>
      <c r="CJ95" s="297"/>
      <c r="CK95" s="285"/>
      <c r="CL95" s="285"/>
      <c r="CM95" s="285"/>
      <c r="CN95" s="285"/>
      <c r="CO95" s="285"/>
      <c r="CP95" s="165"/>
    </row>
    <row r="96"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85"/>
      <c r="AB96" s="285"/>
      <c r="AC96" s="285"/>
      <c r="AD96" s="285"/>
      <c r="AE96" s="285"/>
      <c r="AF96" s="296"/>
      <c r="AG96" s="290"/>
      <c r="AH96" s="286"/>
      <c r="AI96" s="286"/>
      <c r="AJ96" s="286"/>
      <c r="AK96" s="286"/>
      <c r="AL96" s="289"/>
      <c r="AM96" s="289"/>
      <c r="AN96" s="286"/>
      <c r="AO96" s="290"/>
      <c r="AP96" s="286"/>
      <c r="AQ96" s="286"/>
      <c r="AR96" s="286"/>
      <c r="AS96" s="289"/>
      <c r="AT96" s="289"/>
      <c r="AU96" s="286"/>
      <c r="AV96" s="286"/>
      <c r="AW96" s="286"/>
      <c r="AX96" s="286"/>
      <c r="AY96" s="286"/>
      <c r="AZ96" s="289"/>
      <c r="BA96" s="289"/>
      <c r="BB96" s="286"/>
      <c r="BC96" s="286"/>
      <c r="BD96" s="286"/>
      <c r="BE96" s="286"/>
      <c r="BF96" s="285"/>
      <c r="BG96" s="289"/>
      <c r="BH96" s="289"/>
      <c r="BI96" s="285"/>
      <c r="BJ96" s="296"/>
      <c r="BK96" s="318"/>
      <c r="BL96" s="285"/>
      <c r="BM96" s="285"/>
      <c r="BN96" s="297"/>
      <c r="BO96" s="297"/>
      <c r="BP96" s="285"/>
      <c r="BQ96" s="285"/>
      <c r="BR96" s="285"/>
      <c r="BS96" s="285"/>
      <c r="BT96" s="285"/>
      <c r="BU96" s="297"/>
      <c r="BV96" s="297"/>
      <c r="BW96" s="285"/>
      <c r="BX96" s="285"/>
      <c r="BY96" s="285"/>
      <c r="BZ96" s="285"/>
      <c r="CA96" s="285"/>
      <c r="CB96" s="297"/>
      <c r="CC96" s="297"/>
      <c r="CD96" s="285"/>
      <c r="CE96" s="285"/>
      <c r="CF96" s="285"/>
      <c r="CG96" s="285"/>
      <c r="CH96" s="285"/>
      <c r="CI96" s="297"/>
      <c r="CJ96" s="297"/>
      <c r="CK96" s="285"/>
      <c r="CL96" s="285"/>
      <c r="CM96" s="285"/>
      <c r="CN96" s="285"/>
      <c r="CO96" s="285"/>
      <c r="CP96" s="165"/>
    </row>
    <row r="97"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A97" s="285"/>
      <c r="AB97" s="285"/>
      <c r="AC97" s="285"/>
      <c r="AD97" s="285"/>
      <c r="AE97" s="285"/>
      <c r="AF97" s="296"/>
      <c r="AG97" s="290"/>
      <c r="AH97" s="286"/>
      <c r="AI97" s="286"/>
      <c r="AJ97" s="286"/>
      <c r="AK97" s="286"/>
      <c r="AL97" s="289"/>
      <c r="AM97" s="289"/>
      <c r="AN97" s="286"/>
      <c r="AO97" s="290"/>
      <c r="AP97" s="286"/>
      <c r="AQ97" s="286"/>
      <c r="AR97" s="286"/>
      <c r="AS97" s="289"/>
      <c r="AT97" s="289"/>
      <c r="AU97" s="286"/>
      <c r="AV97" s="286"/>
      <c r="AW97" s="286"/>
      <c r="AX97" s="286"/>
      <c r="AY97" s="286"/>
      <c r="AZ97" s="289"/>
      <c r="BA97" s="289"/>
      <c r="BB97" s="286"/>
      <c r="BC97" s="286"/>
      <c r="BD97" s="286"/>
      <c r="BE97" s="286"/>
      <c r="BF97" s="285"/>
      <c r="BG97" s="289"/>
      <c r="BH97" s="289"/>
      <c r="BI97" s="285"/>
      <c r="BJ97" s="296"/>
      <c r="BK97" s="318"/>
      <c r="BL97" s="285"/>
      <c r="BM97" s="285"/>
      <c r="BN97" s="297"/>
      <c r="BO97" s="297"/>
      <c r="BP97" s="285"/>
      <c r="BQ97" s="285"/>
      <c r="BR97" s="285"/>
      <c r="BS97" s="285"/>
      <c r="BT97" s="285"/>
      <c r="BU97" s="297"/>
      <c r="BV97" s="297"/>
      <c r="BW97" s="285"/>
      <c r="BX97" s="285"/>
      <c r="BY97" s="285"/>
      <c r="BZ97" s="285"/>
      <c r="CA97" s="285"/>
      <c r="CB97" s="297"/>
      <c r="CC97" s="297"/>
      <c r="CD97" s="285"/>
      <c r="CE97" s="285"/>
      <c r="CF97" s="285"/>
      <c r="CG97" s="285"/>
      <c r="CH97" s="285"/>
      <c r="CI97" s="297"/>
      <c r="CJ97" s="297"/>
      <c r="CK97" s="285"/>
      <c r="CL97" s="285"/>
      <c r="CM97" s="285"/>
      <c r="CN97" s="285"/>
      <c r="CO97" s="285"/>
      <c r="CP97" s="165"/>
    </row>
    <row r="98"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A98" s="285"/>
      <c r="AB98" s="285"/>
      <c r="AC98" s="285"/>
      <c r="AD98" s="285"/>
      <c r="AE98" s="285"/>
      <c r="AF98" s="296"/>
      <c r="AG98" s="290"/>
      <c r="AH98" s="286"/>
      <c r="AI98" s="286"/>
      <c r="AJ98" s="286"/>
      <c r="AK98" s="286"/>
      <c r="AL98" s="289"/>
      <c r="AM98" s="289"/>
      <c r="AN98" s="286"/>
      <c r="AO98" s="290"/>
      <c r="AP98" s="286"/>
      <c r="AQ98" s="286"/>
      <c r="AR98" s="286"/>
      <c r="AS98" s="289"/>
      <c r="AT98" s="289"/>
      <c r="AU98" s="286"/>
      <c r="AV98" s="286"/>
      <c r="AW98" s="286"/>
      <c r="AX98" s="286"/>
      <c r="AY98" s="286"/>
      <c r="AZ98" s="289"/>
      <c r="BA98" s="289"/>
      <c r="BB98" s="286"/>
      <c r="BC98" s="286"/>
      <c r="BD98" s="286"/>
      <c r="BE98" s="286"/>
      <c r="BF98" s="285"/>
      <c r="BG98" s="289"/>
      <c r="BH98" s="289"/>
      <c r="BI98" s="285"/>
      <c r="BJ98" s="296"/>
      <c r="BK98" s="318"/>
      <c r="BL98" s="285"/>
      <c r="BM98" s="285"/>
      <c r="BN98" s="297"/>
      <c r="BO98" s="297"/>
      <c r="BP98" s="285"/>
      <c r="BQ98" s="285"/>
      <c r="BR98" s="285"/>
      <c r="BS98" s="285"/>
      <c r="BT98" s="285"/>
      <c r="BU98" s="297"/>
      <c r="BV98" s="297"/>
      <c r="BW98" s="285"/>
      <c r="BX98" s="285"/>
      <c r="BY98" s="285"/>
      <c r="BZ98" s="285"/>
      <c r="CA98" s="285"/>
      <c r="CB98" s="297"/>
      <c r="CC98" s="297"/>
      <c r="CD98" s="285"/>
      <c r="CE98" s="285"/>
      <c r="CF98" s="285"/>
      <c r="CG98" s="285"/>
      <c r="CH98" s="285"/>
      <c r="CI98" s="297"/>
      <c r="CJ98" s="297"/>
      <c r="CK98" s="285"/>
      <c r="CL98" s="285"/>
      <c r="CM98" s="285"/>
      <c r="CN98" s="285"/>
      <c r="CO98" s="285"/>
      <c r="CP98" s="165"/>
    </row>
    <row r="99"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A99" s="285"/>
      <c r="AB99" s="285"/>
      <c r="AC99" s="285"/>
      <c r="AD99" s="285"/>
      <c r="AE99" s="285"/>
      <c r="AF99" s="296"/>
      <c r="AG99" s="290"/>
      <c r="AH99" s="286"/>
      <c r="AI99" s="286"/>
      <c r="AJ99" s="286"/>
      <c r="AK99" s="286"/>
      <c r="AL99" s="289"/>
      <c r="AM99" s="289"/>
      <c r="AN99" s="286"/>
      <c r="AO99" s="290"/>
      <c r="AP99" s="286"/>
      <c r="AQ99" s="286"/>
      <c r="AR99" s="286"/>
      <c r="AS99" s="289"/>
      <c r="AT99" s="289"/>
      <c r="AU99" s="286"/>
      <c r="AV99" s="286"/>
      <c r="AW99" s="286"/>
      <c r="AX99" s="286"/>
      <c r="AY99" s="286"/>
      <c r="AZ99" s="289"/>
      <c r="BA99" s="289"/>
      <c r="BB99" s="286"/>
      <c r="BC99" s="286"/>
      <c r="BD99" s="286"/>
      <c r="BE99" s="286"/>
      <c r="BF99" s="285"/>
      <c r="BG99" s="289"/>
      <c r="BH99" s="289"/>
      <c r="BI99" s="285"/>
      <c r="BJ99" s="296"/>
      <c r="BK99" s="318"/>
      <c r="BL99" s="285"/>
      <c r="BM99" s="285"/>
      <c r="BN99" s="297"/>
      <c r="BO99" s="297"/>
      <c r="BP99" s="285"/>
      <c r="BQ99" s="285"/>
      <c r="BR99" s="285"/>
      <c r="BS99" s="285"/>
      <c r="BT99" s="285"/>
      <c r="BU99" s="297"/>
      <c r="BV99" s="297"/>
      <c r="BW99" s="285"/>
      <c r="BX99" s="285"/>
      <c r="BY99" s="285"/>
      <c r="BZ99" s="285"/>
      <c r="CA99" s="285"/>
      <c r="CB99" s="297"/>
      <c r="CC99" s="297"/>
      <c r="CD99" s="285"/>
      <c r="CE99" s="285"/>
      <c r="CF99" s="285"/>
      <c r="CG99" s="285"/>
      <c r="CH99" s="285"/>
      <c r="CI99" s="297"/>
      <c r="CJ99" s="297"/>
      <c r="CK99" s="285"/>
      <c r="CL99" s="285"/>
      <c r="CM99" s="285"/>
      <c r="CN99" s="285"/>
      <c r="CO99" s="285"/>
      <c r="CP99" s="165"/>
    </row>
    <row r="100"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85"/>
      <c r="AB100" s="285"/>
      <c r="AC100" s="285"/>
      <c r="AD100" s="285"/>
      <c r="AE100" s="285"/>
      <c r="AF100" s="296"/>
      <c r="AG100" s="290"/>
      <c r="AH100" s="286"/>
      <c r="AI100" s="286"/>
      <c r="AJ100" s="286"/>
      <c r="AK100" s="286"/>
      <c r="AL100" s="289"/>
      <c r="AM100" s="289"/>
      <c r="AN100" s="286"/>
      <c r="AO100" s="290"/>
      <c r="AP100" s="286"/>
      <c r="AQ100" s="286"/>
      <c r="AR100" s="286"/>
      <c r="AS100" s="289"/>
      <c r="AT100" s="289"/>
      <c r="AU100" s="286"/>
      <c r="AV100" s="286"/>
      <c r="AW100" s="286"/>
      <c r="AX100" s="286"/>
      <c r="AY100" s="286"/>
      <c r="AZ100" s="289"/>
      <c r="BA100" s="289"/>
      <c r="BB100" s="286"/>
      <c r="BC100" s="286"/>
      <c r="BD100" s="286"/>
      <c r="BE100" s="286"/>
      <c r="BF100" s="285"/>
      <c r="BG100" s="289"/>
      <c r="BH100" s="289"/>
      <c r="BI100" s="285"/>
      <c r="BJ100" s="296"/>
      <c r="BK100" s="318"/>
      <c r="BL100" s="285"/>
      <c r="BM100" s="285"/>
      <c r="BN100" s="297"/>
      <c r="BO100" s="297"/>
      <c r="BP100" s="285"/>
      <c r="BQ100" s="285"/>
      <c r="BR100" s="285"/>
      <c r="BS100" s="285"/>
      <c r="BT100" s="285"/>
      <c r="BU100" s="297"/>
      <c r="BV100" s="297"/>
      <c r="BW100" s="285"/>
      <c r="BX100" s="285"/>
      <c r="BY100" s="285"/>
      <c r="BZ100" s="285"/>
      <c r="CA100" s="285"/>
      <c r="CB100" s="297"/>
      <c r="CC100" s="297"/>
      <c r="CD100" s="285"/>
      <c r="CE100" s="285"/>
      <c r="CF100" s="285"/>
      <c r="CG100" s="285"/>
      <c r="CH100" s="285"/>
      <c r="CI100" s="297"/>
      <c r="CJ100" s="297"/>
      <c r="CK100" s="285"/>
      <c r="CL100" s="285"/>
      <c r="CM100" s="285"/>
      <c r="CN100" s="285"/>
      <c r="CO100" s="285"/>
      <c r="CP100" s="165"/>
    </row>
    <row r="101"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85"/>
      <c r="AB101" s="285"/>
      <c r="AC101" s="285"/>
      <c r="AD101" s="285"/>
      <c r="AE101" s="285"/>
      <c r="AF101" s="296"/>
      <c r="AG101" s="290"/>
      <c r="AH101" s="286"/>
      <c r="AI101" s="286"/>
      <c r="AJ101" s="286"/>
      <c r="AK101" s="286"/>
      <c r="AL101" s="289"/>
      <c r="AM101" s="289"/>
      <c r="AN101" s="286"/>
      <c r="AO101" s="290"/>
      <c r="AP101" s="286"/>
      <c r="AQ101" s="286"/>
      <c r="AR101" s="286"/>
      <c r="AS101" s="289"/>
      <c r="AT101" s="289"/>
      <c r="AU101" s="286"/>
      <c r="AV101" s="286"/>
      <c r="AW101" s="286"/>
      <c r="AX101" s="286"/>
      <c r="AY101" s="286"/>
      <c r="AZ101" s="289"/>
      <c r="BA101" s="289"/>
      <c r="BB101" s="286"/>
      <c r="BC101" s="286"/>
      <c r="BD101" s="286"/>
      <c r="BE101" s="286"/>
      <c r="BF101" s="285"/>
      <c r="BG101" s="289"/>
      <c r="BH101" s="289"/>
      <c r="BI101" s="285"/>
      <c r="BJ101" s="296"/>
      <c r="BK101" s="318"/>
      <c r="BL101" s="285"/>
      <c r="BM101" s="285"/>
      <c r="BN101" s="297"/>
      <c r="BO101" s="297"/>
      <c r="BP101" s="285"/>
      <c r="BQ101" s="285"/>
      <c r="BR101" s="285"/>
      <c r="BS101" s="285"/>
      <c r="BT101" s="285"/>
      <c r="BU101" s="297"/>
      <c r="BV101" s="297"/>
      <c r="BW101" s="285"/>
      <c r="BX101" s="285"/>
      <c r="BY101" s="285"/>
      <c r="BZ101" s="285"/>
      <c r="CA101" s="285"/>
      <c r="CB101" s="297"/>
      <c r="CC101" s="297"/>
      <c r="CD101" s="285"/>
      <c r="CE101" s="285"/>
      <c r="CF101" s="285"/>
      <c r="CG101" s="285"/>
      <c r="CH101" s="285"/>
      <c r="CI101" s="297"/>
      <c r="CJ101" s="297"/>
      <c r="CK101" s="285"/>
      <c r="CL101" s="285"/>
      <c r="CM101" s="285"/>
      <c r="CN101" s="285"/>
      <c r="CO101" s="285"/>
      <c r="CP101" s="165"/>
    </row>
    <row r="102"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  <c r="AA102" s="285"/>
      <c r="AB102" s="285"/>
      <c r="AC102" s="285"/>
      <c r="AD102" s="285"/>
      <c r="AE102" s="285"/>
      <c r="AF102" s="296"/>
      <c r="AG102" s="290"/>
      <c r="AH102" s="286"/>
      <c r="AI102" s="286"/>
      <c r="AJ102" s="286"/>
      <c r="AK102" s="286"/>
      <c r="AL102" s="289"/>
      <c r="AM102" s="289"/>
      <c r="AN102" s="286"/>
      <c r="AO102" s="290"/>
      <c r="AP102" s="286"/>
      <c r="AQ102" s="286"/>
      <c r="AR102" s="286"/>
      <c r="AS102" s="289"/>
      <c r="AT102" s="289"/>
      <c r="AU102" s="286"/>
      <c r="AV102" s="286"/>
      <c r="AW102" s="286"/>
      <c r="AX102" s="286"/>
      <c r="AY102" s="286"/>
      <c r="AZ102" s="289"/>
      <c r="BA102" s="289"/>
      <c r="BB102" s="286"/>
      <c r="BC102" s="286"/>
      <c r="BD102" s="286"/>
      <c r="BE102" s="286"/>
      <c r="BF102" s="285"/>
      <c r="BG102" s="289"/>
      <c r="BH102" s="289"/>
      <c r="BI102" s="285"/>
      <c r="BJ102" s="296"/>
      <c r="BK102" s="318"/>
      <c r="BL102" s="285"/>
      <c r="BM102" s="285"/>
      <c r="BN102" s="297"/>
      <c r="BO102" s="297"/>
      <c r="BP102" s="285"/>
      <c r="BQ102" s="285"/>
      <c r="BR102" s="285"/>
      <c r="BS102" s="285"/>
      <c r="BT102" s="285"/>
      <c r="BU102" s="297"/>
      <c r="BV102" s="297"/>
      <c r="BW102" s="285"/>
      <c r="BX102" s="285"/>
      <c r="BY102" s="285"/>
      <c r="BZ102" s="285"/>
      <c r="CA102" s="285"/>
      <c r="CB102" s="297"/>
      <c r="CC102" s="297"/>
      <c r="CD102" s="285"/>
      <c r="CE102" s="285"/>
      <c r="CF102" s="285"/>
      <c r="CG102" s="285"/>
      <c r="CH102" s="285"/>
      <c r="CI102" s="297"/>
      <c r="CJ102" s="297"/>
      <c r="CK102" s="285"/>
      <c r="CL102" s="285"/>
      <c r="CM102" s="285"/>
      <c r="CN102" s="285"/>
      <c r="CO102" s="285"/>
      <c r="CP102" s="165"/>
    </row>
    <row r="103"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  <c r="AA103" s="285"/>
      <c r="AB103" s="285"/>
      <c r="AC103" s="285"/>
      <c r="AD103" s="285"/>
      <c r="AE103" s="285"/>
      <c r="AF103" s="296"/>
      <c r="AG103" s="290"/>
      <c r="AH103" s="286"/>
      <c r="AI103" s="286"/>
      <c r="AJ103" s="286"/>
      <c r="AK103" s="286"/>
      <c r="AL103" s="289"/>
      <c r="AM103" s="289"/>
      <c r="AN103" s="286"/>
      <c r="AO103" s="290"/>
      <c r="AP103" s="286"/>
      <c r="AQ103" s="286"/>
      <c r="AR103" s="286"/>
      <c r="AS103" s="289"/>
      <c r="AT103" s="289"/>
      <c r="AU103" s="286"/>
      <c r="AV103" s="286"/>
      <c r="AW103" s="286"/>
      <c r="AX103" s="286"/>
      <c r="AY103" s="286"/>
      <c r="AZ103" s="289"/>
      <c r="BA103" s="289"/>
      <c r="BB103" s="286"/>
      <c r="BC103" s="286"/>
      <c r="BD103" s="286"/>
      <c r="BE103" s="286"/>
      <c r="BF103" s="285"/>
      <c r="BG103" s="289"/>
      <c r="BH103" s="289"/>
      <c r="BI103" s="285"/>
      <c r="BJ103" s="296"/>
      <c r="BK103" s="318"/>
      <c r="BL103" s="285"/>
      <c r="BM103" s="285"/>
      <c r="BN103" s="297"/>
      <c r="BO103" s="297"/>
      <c r="BP103" s="285"/>
      <c r="BQ103" s="285"/>
      <c r="BR103" s="285"/>
      <c r="BS103" s="285"/>
      <c r="BT103" s="285"/>
      <c r="BU103" s="297"/>
      <c r="BV103" s="297"/>
      <c r="BW103" s="285"/>
      <c r="BX103" s="285"/>
      <c r="BY103" s="285"/>
      <c r="BZ103" s="285"/>
      <c r="CA103" s="285"/>
      <c r="CB103" s="297"/>
      <c r="CC103" s="297"/>
      <c r="CD103" s="285"/>
      <c r="CE103" s="285"/>
      <c r="CF103" s="285"/>
      <c r="CG103" s="285"/>
      <c r="CH103" s="285"/>
      <c r="CI103" s="297"/>
      <c r="CJ103" s="297"/>
      <c r="CK103" s="285"/>
      <c r="CL103" s="285"/>
      <c r="CM103" s="285"/>
      <c r="CN103" s="285"/>
      <c r="CO103" s="285"/>
      <c r="CP103" s="165"/>
    </row>
    <row r="104"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  <c r="AA104" s="285"/>
      <c r="AB104" s="285"/>
      <c r="AC104" s="285"/>
      <c r="AD104" s="285"/>
      <c r="AE104" s="285"/>
      <c r="AF104" s="296"/>
      <c r="AG104" s="290"/>
      <c r="AH104" s="286"/>
      <c r="AI104" s="286"/>
      <c r="AJ104" s="286"/>
      <c r="AK104" s="286"/>
      <c r="AL104" s="289"/>
      <c r="AM104" s="289"/>
      <c r="AN104" s="286"/>
      <c r="AO104" s="290"/>
      <c r="AP104" s="286"/>
      <c r="AQ104" s="286"/>
      <c r="AR104" s="286"/>
      <c r="AS104" s="289"/>
      <c r="AT104" s="289"/>
      <c r="AU104" s="286"/>
      <c r="AV104" s="286"/>
      <c r="AW104" s="286"/>
      <c r="AX104" s="286"/>
      <c r="AY104" s="286"/>
      <c r="AZ104" s="289"/>
      <c r="BA104" s="289"/>
      <c r="BB104" s="286"/>
      <c r="BC104" s="286"/>
      <c r="BD104" s="286"/>
      <c r="BE104" s="286"/>
      <c r="BF104" s="285"/>
      <c r="BG104" s="289"/>
      <c r="BH104" s="289"/>
      <c r="BI104" s="285"/>
      <c r="BJ104" s="296"/>
      <c r="BK104" s="318"/>
      <c r="BL104" s="285"/>
      <c r="BM104" s="285"/>
      <c r="BN104" s="297"/>
      <c r="BO104" s="297"/>
      <c r="BP104" s="285"/>
      <c r="BQ104" s="285"/>
      <c r="BR104" s="285"/>
      <c r="BS104" s="285"/>
      <c r="BT104" s="285"/>
      <c r="BU104" s="297"/>
      <c r="BV104" s="297"/>
      <c r="BW104" s="285"/>
      <c r="BX104" s="285"/>
      <c r="BY104" s="285"/>
      <c r="BZ104" s="285"/>
      <c r="CA104" s="285"/>
      <c r="CB104" s="297"/>
      <c r="CC104" s="297"/>
      <c r="CD104" s="285"/>
      <c r="CE104" s="285"/>
      <c r="CF104" s="285"/>
      <c r="CG104" s="285"/>
      <c r="CH104" s="285"/>
      <c r="CI104" s="297"/>
      <c r="CJ104" s="297"/>
      <c r="CK104" s="285"/>
      <c r="CL104" s="285"/>
      <c r="CM104" s="285"/>
      <c r="CN104" s="285"/>
      <c r="CO104" s="285"/>
      <c r="CP104" s="165"/>
    </row>
    <row r="105"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85"/>
      <c r="AB105" s="285"/>
      <c r="AC105" s="285"/>
      <c r="AD105" s="285"/>
      <c r="AE105" s="285"/>
      <c r="AF105" s="296"/>
      <c r="AG105" s="290"/>
      <c r="AH105" s="286"/>
      <c r="AI105" s="286"/>
      <c r="AJ105" s="286"/>
      <c r="AK105" s="286"/>
      <c r="AL105" s="289"/>
      <c r="AM105" s="289"/>
      <c r="AN105" s="286"/>
      <c r="AO105" s="290"/>
      <c r="AP105" s="286"/>
      <c r="AQ105" s="286"/>
      <c r="AR105" s="286"/>
      <c r="AS105" s="289"/>
      <c r="AT105" s="289"/>
      <c r="AU105" s="286"/>
      <c r="AV105" s="286"/>
      <c r="AW105" s="286"/>
      <c r="AX105" s="286"/>
      <c r="AY105" s="286"/>
      <c r="AZ105" s="289"/>
      <c r="BA105" s="289"/>
      <c r="BB105" s="286"/>
      <c r="BC105" s="286"/>
      <c r="BD105" s="286"/>
      <c r="BE105" s="286"/>
      <c r="BF105" s="285"/>
      <c r="BG105" s="289"/>
      <c r="BH105" s="289"/>
      <c r="BI105" s="285"/>
      <c r="BJ105" s="296"/>
      <c r="BK105" s="318"/>
      <c r="BL105" s="285"/>
      <c r="BM105" s="285"/>
      <c r="BN105" s="297"/>
      <c r="BO105" s="297"/>
      <c r="BP105" s="285"/>
      <c r="BQ105" s="285"/>
      <c r="BR105" s="285"/>
      <c r="BS105" s="285"/>
      <c r="BT105" s="285"/>
      <c r="BU105" s="297"/>
      <c r="BV105" s="297"/>
      <c r="BW105" s="285"/>
      <c r="BX105" s="285"/>
      <c r="BY105" s="285"/>
      <c r="BZ105" s="285"/>
      <c r="CA105" s="285"/>
      <c r="CB105" s="297"/>
      <c r="CC105" s="297"/>
      <c r="CD105" s="285"/>
      <c r="CE105" s="285"/>
      <c r="CF105" s="285"/>
      <c r="CG105" s="285"/>
      <c r="CH105" s="285"/>
      <c r="CI105" s="297"/>
      <c r="CJ105" s="297"/>
      <c r="CK105" s="285"/>
      <c r="CL105" s="285"/>
      <c r="CM105" s="285"/>
      <c r="CN105" s="285"/>
      <c r="CO105" s="285"/>
      <c r="CP105" s="165"/>
    </row>
    <row r="106"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85"/>
      <c r="AB106" s="285"/>
      <c r="AC106" s="285"/>
      <c r="AD106" s="285"/>
      <c r="AE106" s="285"/>
      <c r="AF106" s="296"/>
      <c r="AG106" s="290"/>
      <c r="AH106" s="286"/>
      <c r="AI106" s="286"/>
      <c r="AJ106" s="286"/>
      <c r="AK106" s="286"/>
      <c r="AL106" s="289"/>
      <c r="AM106" s="289"/>
      <c r="AN106" s="286"/>
      <c r="AO106" s="290"/>
      <c r="AP106" s="286"/>
      <c r="AQ106" s="286"/>
      <c r="AR106" s="286"/>
      <c r="AS106" s="289"/>
      <c r="AT106" s="289"/>
      <c r="AU106" s="286"/>
      <c r="AV106" s="286"/>
      <c r="AW106" s="286"/>
      <c r="AX106" s="286"/>
      <c r="AY106" s="286"/>
      <c r="AZ106" s="289"/>
      <c r="BA106" s="289"/>
      <c r="BB106" s="286"/>
      <c r="BC106" s="286"/>
      <c r="BD106" s="286"/>
      <c r="BE106" s="286"/>
      <c r="BF106" s="285"/>
      <c r="BG106" s="289"/>
      <c r="BH106" s="289"/>
      <c r="BI106" s="285"/>
      <c r="BJ106" s="296"/>
      <c r="BK106" s="318"/>
      <c r="BL106" s="285"/>
      <c r="BM106" s="285"/>
      <c r="BN106" s="297"/>
      <c r="BO106" s="297"/>
      <c r="BP106" s="285"/>
      <c r="BQ106" s="285"/>
      <c r="BR106" s="285"/>
      <c r="BS106" s="285"/>
      <c r="BT106" s="285"/>
      <c r="BU106" s="297"/>
      <c r="BV106" s="297"/>
      <c r="BW106" s="285"/>
      <c r="BX106" s="285"/>
      <c r="BY106" s="285"/>
      <c r="BZ106" s="285"/>
      <c r="CA106" s="285"/>
      <c r="CB106" s="297"/>
      <c r="CC106" s="297"/>
      <c r="CD106" s="285"/>
      <c r="CE106" s="285"/>
      <c r="CF106" s="285"/>
      <c r="CG106" s="285"/>
      <c r="CH106" s="285"/>
      <c r="CI106" s="297"/>
      <c r="CJ106" s="297"/>
      <c r="CK106" s="285"/>
      <c r="CL106" s="285"/>
      <c r="CM106" s="285"/>
      <c r="CN106" s="285"/>
      <c r="CO106" s="285"/>
      <c r="CP106" s="165"/>
    </row>
    <row r="107"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A107" s="285"/>
      <c r="AB107" s="285"/>
      <c r="AC107" s="285"/>
      <c r="AD107" s="285"/>
      <c r="AE107" s="285"/>
      <c r="AF107" s="296"/>
      <c r="AG107" s="290"/>
      <c r="AH107" s="286"/>
      <c r="AI107" s="286"/>
      <c r="AJ107" s="286"/>
      <c r="AK107" s="286"/>
      <c r="AL107" s="289"/>
      <c r="AM107" s="289"/>
      <c r="AN107" s="286"/>
      <c r="AO107" s="290"/>
      <c r="AP107" s="286"/>
      <c r="AQ107" s="286"/>
      <c r="AR107" s="286"/>
      <c r="AS107" s="289"/>
      <c r="AT107" s="289"/>
      <c r="AU107" s="286"/>
      <c r="AV107" s="286"/>
      <c r="AW107" s="286"/>
      <c r="AX107" s="286"/>
      <c r="AY107" s="286"/>
      <c r="AZ107" s="289"/>
      <c r="BA107" s="289"/>
      <c r="BB107" s="286"/>
      <c r="BC107" s="286"/>
      <c r="BD107" s="286"/>
      <c r="BE107" s="286"/>
      <c r="BF107" s="285"/>
      <c r="BG107" s="289"/>
      <c r="BH107" s="289"/>
      <c r="BI107" s="285"/>
      <c r="BJ107" s="296"/>
      <c r="BK107" s="318"/>
      <c r="BL107" s="285"/>
      <c r="BM107" s="285"/>
      <c r="BN107" s="297"/>
      <c r="BO107" s="297"/>
      <c r="BP107" s="285"/>
      <c r="BQ107" s="285"/>
      <c r="BR107" s="285"/>
      <c r="BS107" s="285"/>
      <c r="BT107" s="285"/>
      <c r="BU107" s="297"/>
      <c r="BV107" s="297"/>
      <c r="BW107" s="285"/>
      <c r="BX107" s="285"/>
      <c r="BY107" s="285"/>
      <c r="BZ107" s="285"/>
      <c r="CA107" s="285"/>
      <c r="CB107" s="297"/>
      <c r="CC107" s="297"/>
      <c r="CD107" s="285"/>
      <c r="CE107" s="285"/>
      <c r="CF107" s="285"/>
      <c r="CG107" s="285"/>
      <c r="CH107" s="285"/>
      <c r="CI107" s="297"/>
      <c r="CJ107" s="297"/>
      <c r="CK107" s="285"/>
      <c r="CL107" s="285"/>
      <c r="CM107" s="285"/>
      <c r="CN107" s="285"/>
      <c r="CO107" s="285"/>
      <c r="CP107" s="165"/>
    </row>
    <row r="108"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A108" s="285"/>
      <c r="AB108" s="285"/>
      <c r="AC108" s="285"/>
      <c r="AD108" s="285"/>
      <c r="AE108" s="285"/>
      <c r="AF108" s="296"/>
      <c r="AG108" s="290"/>
      <c r="AH108" s="286"/>
      <c r="AI108" s="286"/>
      <c r="AJ108" s="286"/>
      <c r="AK108" s="286"/>
      <c r="AL108" s="289"/>
      <c r="AM108" s="289"/>
      <c r="AN108" s="286"/>
      <c r="AO108" s="290"/>
      <c r="AP108" s="286"/>
      <c r="AQ108" s="286"/>
      <c r="AR108" s="286"/>
      <c r="AS108" s="289"/>
      <c r="AT108" s="289"/>
      <c r="AU108" s="286"/>
      <c r="AV108" s="286"/>
      <c r="AW108" s="286"/>
      <c r="AX108" s="286"/>
      <c r="AY108" s="286"/>
      <c r="AZ108" s="289"/>
      <c r="BA108" s="289"/>
      <c r="BB108" s="286"/>
      <c r="BC108" s="286"/>
      <c r="BD108" s="286"/>
      <c r="BE108" s="286"/>
      <c r="BF108" s="285"/>
      <c r="BG108" s="289"/>
      <c r="BH108" s="289"/>
      <c r="BI108" s="285"/>
      <c r="BJ108" s="296"/>
      <c r="BK108" s="318"/>
      <c r="BL108" s="285"/>
      <c r="BM108" s="285"/>
      <c r="BN108" s="297"/>
      <c r="BO108" s="297"/>
      <c r="BP108" s="285"/>
      <c r="BQ108" s="285"/>
      <c r="BR108" s="285"/>
      <c r="BS108" s="285"/>
      <c r="BT108" s="285"/>
      <c r="BU108" s="297"/>
      <c r="BV108" s="297"/>
      <c r="BW108" s="285"/>
      <c r="BX108" s="285"/>
      <c r="BY108" s="285"/>
      <c r="BZ108" s="285"/>
      <c r="CA108" s="285"/>
      <c r="CB108" s="297"/>
      <c r="CC108" s="297"/>
      <c r="CD108" s="285"/>
      <c r="CE108" s="285"/>
      <c r="CF108" s="285"/>
      <c r="CG108" s="285"/>
      <c r="CH108" s="285"/>
      <c r="CI108" s="297"/>
      <c r="CJ108" s="297"/>
      <c r="CK108" s="285"/>
      <c r="CL108" s="285"/>
      <c r="CM108" s="285"/>
      <c r="CN108" s="285"/>
      <c r="CO108" s="285"/>
      <c r="CP108" s="165"/>
    </row>
    <row r="109"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  <c r="AA109" s="285"/>
      <c r="AB109" s="285"/>
      <c r="AC109" s="285"/>
      <c r="AD109" s="285"/>
      <c r="AE109" s="285"/>
      <c r="AF109" s="296"/>
      <c r="AG109" s="290"/>
      <c r="AH109" s="286"/>
      <c r="AI109" s="286"/>
      <c r="AJ109" s="286"/>
      <c r="AK109" s="286"/>
      <c r="AL109" s="289"/>
      <c r="AM109" s="289"/>
      <c r="AN109" s="286"/>
      <c r="AO109" s="290"/>
      <c r="AP109" s="286"/>
      <c r="AQ109" s="286"/>
      <c r="AR109" s="286"/>
      <c r="AS109" s="289"/>
      <c r="AT109" s="289"/>
      <c r="AU109" s="286"/>
      <c r="AV109" s="286"/>
      <c r="AW109" s="286"/>
      <c r="AX109" s="286"/>
      <c r="AY109" s="286"/>
      <c r="AZ109" s="289"/>
      <c r="BA109" s="289"/>
      <c r="BB109" s="286"/>
      <c r="BC109" s="286"/>
      <c r="BD109" s="286"/>
      <c r="BE109" s="286"/>
      <c r="BF109" s="285"/>
      <c r="BG109" s="289"/>
      <c r="BH109" s="289"/>
      <c r="BI109" s="285"/>
      <c r="BJ109" s="296"/>
      <c r="BK109" s="318"/>
      <c r="BL109" s="285"/>
      <c r="BM109" s="285"/>
      <c r="BN109" s="297"/>
      <c r="BO109" s="297"/>
      <c r="BP109" s="285"/>
      <c r="BQ109" s="285"/>
      <c r="BR109" s="285"/>
      <c r="BS109" s="285"/>
      <c r="BT109" s="285"/>
      <c r="BU109" s="297"/>
      <c r="BV109" s="297"/>
      <c r="BW109" s="285"/>
      <c r="BX109" s="285"/>
      <c r="BY109" s="285"/>
      <c r="BZ109" s="285"/>
      <c r="CA109" s="285"/>
      <c r="CB109" s="297"/>
      <c r="CC109" s="297"/>
      <c r="CD109" s="285"/>
      <c r="CE109" s="285"/>
      <c r="CF109" s="285"/>
      <c r="CG109" s="285"/>
      <c r="CH109" s="285"/>
      <c r="CI109" s="297"/>
      <c r="CJ109" s="297"/>
      <c r="CK109" s="285"/>
      <c r="CL109" s="285"/>
      <c r="CM109" s="285"/>
      <c r="CN109" s="285"/>
      <c r="CO109" s="285"/>
      <c r="CP109" s="165"/>
    </row>
    <row r="110"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  <c r="AA110" s="285"/>
      <c r="AB110" s="285"/>
      <c r="AC110" s="285"/>
      <c r="AD110" s="285"/>
      <c r="AE110" s="285"/>
      <c r="AF110" s="296"/>
      <c r="AG110" s="290"/>
      <c r="AH110" s="286"/>
      <c r="AI110" s="286"/>
      <c r="AJ110" s="286"/>
      <c r="AK110" s="286"/>
      <c r="AL110" s="289"/>
      <c r="AM110" s="289"/>
      <c r="AN110" s="286"/>
      <c r="AO110" s="290"/>
      <c r="AP110" s="286"/>
      <c r="AQ110" s="286"/>
      <c r="AR110" s="286"/>
      <c r="AS110" s="289"/>
      <c r="AT110" s="289"/>
      <c r="AU110" s="286"/>
      <c r="AV110" s="286"/>
      <c r="AW110" s="286"/>
      <c r="AX110" s="286"/>
      <c r="AY110" s="286"/>
      <c r="AZ110" s="289"/>
      <c r="BA110" s="289"/>
      <c r="BB110" s="286"/>
      <c r="BC110" s="286"/>
      <c r="BD110" s="286"/>
      <c r="BE110" s="286"/>
      <c r="BF110" s="285"/>
      <c r="BG110" s="289"/>
      <c r="BH110" s="289"/>
      <c r="BI110" s="285"/>
      <c r="BJ110" s="296"/>
      <c r="BK110" s="318"/>
      <c r="BL110" s="285"/>
      <c r="BM110" s="285"/>
      <c r="BN110" s="297"/>
      <c r="BO110" s="297"/>
      <c r="BP110" s="285"/>
      <c r="BQ110" s="285"/>
      <c r="BR110" s="285"/>
      <c r="BS110" s="285"/>
      <c r="BT110" s="285"/>
      <c r="BU110" s="297"/>
      <c r="BV110" s="297"/>
      <c r="BW110" s="285"/>
      <c r="BX110" s="285"/>
      <c r="BY110" s="285"/>
      <c r="BZ110" s="285"/>
      <c r="CA110" s="285"/>
      <c r="CB110" s="297"/>
      <c r="CC110" s="297"/>
      <c r="CD110" s="285"/>
      <c r="CE110" s="285"/>
      <c r="CF110" s="285"/>
      <c r="CG110" s="285"/>
      <c r="CH110" s="285"/>
      <c r="CI110" s="297"/>
      <c r="CJ110" s="297"/>
      <c r="CK110" s="285"/>
      <c r="CL110" s="285"/>
      <c r="CM110" s="285"/>
      <c r="CN110" s="285"/>
      <c r="CO110" s="285"/>
      <c r="CP110" s="165"/>
    </row>
    <row r="111"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85"/>
      <c r="AB111" s="285"/>
      <c r="AC111" s="285"/>
      <c r="AD111" s="285"/>
      <c r="AE111" s="285"/>
      <c r="AF111" s="296"/>
      <c r="AG111" s="290"/>
      <c r="AH111" s="286"/>
      <c r="AI111" s="286"/>
      <c r="AJ111" s="286"/>
      <c r="AK111" s="286"/>
      <c r="AL111" s="289"/>
      <c r="AM111" s="289"/>
      <c r="AN111" s="286"/>
      <c r="AO111" s="290"/>
      <c r="AP111" s="286"/>
      <c r="AQ111" s="286"/>
      <c r="AR111" s="286"/>
      <c r="AS111" s="289"/>
      <c r="AT111" s="289"/>
      <c r="AU111" s="286"/>
      <c r="AV111" s="286"/>
      <c r="AW111" s="286"/>
      <c r="AX111" s="286"/>
      <c r="AY111" s="286"/>
      <c r="AZ111" s="289"/>
      <c r="BA111" s="289"/>
      <c r="BB111" s="286"/>
      <c r="BC111" s="286"/>
      <c r="BD111" s="286"/>
      <c r="BE111" s="286"/>
      <c r="BF111" s="285"/>
      <c r="BG111" s="328"/>
      <c r="BH111" s="328"/>
      <c r="BI111" s="285"/>
      <c r="BJ111" s="296"/>
      <c r="BK111" s="318"/>
      <c r="BL111" s="285"/>
      <c r="BM111" s="285"/>
      <c r="BN111" s="297"/>
      <c r="BO111" s="297"/>
      <c r="BP111" s="285"/>
      <c r="BQ111" s="285"/>
      <c r="BR111" s="285"/>
      <c r="BS111" s="285"/>
      <c r="BT111" s="285"/>
      <c r="BU111" s="297"/>
      <c r="BV111" s="297"/>
      <c r="BW111" s="285"/>
      <c r="BX111" s="285"/>
      <c r="BY111" s="285"/>
      <c r="BZ111" s="285"/>
      <c r="CA111" s="285"/>
      <c r="CB111" s="297"/>
      <c r="CC111" s="297"/>
      <c r="CD111" s="285"/>
      <c r="CE111" s="285"/>
      <c r="CF111" s="285"/>
      <c r="CG111" s="285"/>
      <c r="CH111" s="285"/>
      <c r="CI111" s="297"/>
      <c r="CJ111" s="297"/>
      <c r="CK111" s="285"/>
      <c r="CL111" s="285"/>
      <c r="CM111" s="285"/>
      <c r="CN111" s="285"/>
      <c r="CO111" s="285"/>
      <c r="CP111" s="165"/>
    </row>
    <row r="112"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85"/>
      <c r="AB112" s="285"/>
      <c r="AC112" s="285"/>
      <c r="AD112" s="285"/>
      <c r="AE112" s="285"/>
      <c r="AF112" s="296"/>
      <c r="AG112" s="290"/>
      <c r="AH112" s="286"/>
      <c r="AI112" s="286"/>
      <c r="AJ112" s="286"/>
      <c r="AK112" s="286"/>
      <c r="AL112" s="289"/>
      <c r="AM112" s="289"/>
      <c r="AN112" s="286"/>
      <c r="AO112" s="290"/>
      <c r="AP112" s="286"/>
      <c r="AQ112" s="286"/>
      <c r="AR112" s="286"/>
      <c r="AS112" s="289"/>
      <c r="AT112" s="289"/>
      <c r="AU112" s="286"/>
      <c r="AV112" s="286"/>
      <c r="AW112" s="286"/>
      <c r="AX112" s="286"/>
      <c r="AY112" s="286"/>
      <c r="AZ112" s="289"/>
      <c r="BA112" s="289"/>
      <c r="BB112" s="286"/>
      <c r="BC112" s="286"/>
      <c r="BD112" s="286"/>
      <c r="BE112" s="286"/>
      <c r="BF112" s="285"/>
      <c r="BG112" s="328"/>
      <c r="BH112" s="328"/>
      <c r="BI112" s="285"/>
      <c r="BJ112" s="296"/>
      <c r="BK112" s="318"/>
      <c r="BL112" s="285"/>
      <c r="BM112" s="285"/>
      <c r="BN112" s="297"/>
      <c r="BO112" s="297"/>
      <c r="BP112" s="285"/>
      <c r="BQ112" s="285"/>
      <c r="BR112" s="285"/>
      <c r="BS112" s="285"/>
      <c r="BT112" s="285"/>
      <c r="BU112" s="297"/>
      <c r="BV112" s="297"/>
      <c r="BW112" s="285"/>
      <c r="BX112" s="285"/>
      <c r="BY112" s="285"/>
      <c r="BZ112" s="285"/>
      <c r="CA112" s="285"/>
      <c r="CB112" s="297"/>
      <c r="CC112" s="297"/>
      <c r="CD112" s="285"/>
      <c r="CE112" s="285"/>
      <c r="CF112" s="285"/>
      <c r="CG112" s="285"/>
      <c r="CH112" s="285"/>
      <c r="CI112" s="297"/>
      <c r="CJ112" s="297"/>
      <c r="CK112" s="285"/>
      <c r="CL112" s="285"/>
      <c r="CM112" s="285"/>
      <c r="CN112" s="285"/>
      <c r="CO112" s="285"/>
      <c r="CP112" s="165"/>
    </row>
    <row r="113"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A113" s="285"/>
      <c r="AB113" s="285"/>
      <c r="AC113" s="285"/>
      <c r="AD113" s="285"/>
      <c r="AE113" s="285"/>
      <c r="AF113" s="296"/>
      <c r="AG113" s="318"/>
      <c r="AH113" s="285"/>
      <c r="AI113" s="285"/>
      <c r="AJ113" s="285"/>
      <c r="AK113" s="285"/>
      <c r="AL113" s="328"/>
      <c r="AM113" s="328"/>
      <c r="AN113" s="285"/>
      <c r="AO113" s="285"/>
      <c r="AP113" s="285"/>
      <c r="AQ113" s="285"/>
      <c r="AR113" s="285"/>
      <c r="AS113" s="328"/>
      <c r="AT113" s="328"/>
      <c r="AU113" s="285"/>
      <c r="AV113" s="285"/>
      <c r="AW113" s="285"/>
      <c r="AX113" s="285"/>
      <c r="AY113" s="285"/>
      <c r="AZ113" s="328"/>
      <c r="BA113" s="328"/>
      <c r="BB113" s="285"/>
      <c r="BC113" s="285"/>
      <c r="BD113" s="285"/>
      <c r="BE113" s="285"/>
      <c r="BF113" s="285"/>
      <c r="BG113" s="328"/>
      <c r="BH113" s="328"/>
      <c r="BI113" s="285"/>
      <c r="BJ113" s="296"/>
      <c r="BK113" s="318"/>
      <c r="BL113" s="285"/>
      <c r="BM113" s="285"/>
      <c r="BN113" s="297"/>
      <c r="BO113" s="297"/>
      <c r="BP113" s="285"/>
      <c r="BQ113" s="285"/>
      <c r="BR113" s="285"/>
      <c r="BS113" s="285"/>
      <c r="BT113" s="285"/>
      <c r="BU113" s="297"/>
      <c r="BV113" s="297"/>
      <c r="BW113" s="285"/>
      <c r="BX113" s="285"/>
      <c r="BY113" s="285"/>
      <c r="BZ113" s="285"/>
      <c r="CA113" s="285"/>
      <c r="CB113" s="297"/>
      <c r="CC113" s="297"/>
      <c r="CD113" s="285"/>
      <c r="CE113" s="285"/>
      <c r="CF113" s="285"/>
      <c r="CG113" s="285"/>
      <c r="CH113" s="285"/>
      <c r="CI113" s="297"/>
      <c r="CJ113" s="297"/>
      <c r="CK113" s="285"/>
      <c r="CL113" s="285"/>
      <c r="CM113" s="285"/>
      <c r="CN113" s="285"/>
      <c r="CO113" s="285"/>
      <c r="CP113" s="165"/>
    </row>
    <row r="114"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A114" s="285"/>
      <c r="AB114" s="285"/>
      <c r="AC114" s="285"/>
      <c r="AD114" s="285"/>
      <c r="AE114" s="285"/>
      <c r="AF114" s="296"/>
      <c r="AG114" s="318"/>
      <c r="AH114" s="285"/>
      <c r="AI114" s="285"/>
      <c r="AJ114" s="285"/>
      <c r="AK114" s="285"/>
      <c r="AL114" s="328"/>
      <c r="AM114" s="328"/>
      <c r="AN114" s="285"/>
      <c r="AO114" s="285"/>
      <c r="AP114" s="285"/>
      <c r="AQ114" s="285"/>
      <c r="AR114" s="285"/>
      <c r="AS114" s="328"/>
      <c r="AT114" s="328"/>
      <c r="AU114" s="285"/>
      <c r="AV114" s="285"/>
      <c r="AW114" s="285"/>
      <c r="AX114" s="285"/>
      <c r="AY114" s="285"/>
      <c r="AZ114" s="328"/>
      <c r="BA114" s="328"/>
      <c r="BB114" s="285"/>
      <c r="BC114" s="285"/>
      <c r="BD114" s="285"/>
      <c r="BE114" s="285"/>
      <c r="BF114" s="285"/>
      <c r="BG114" s="328"/>
      <c r="BH114" s="328"/>
      <c r="BI114" s="285"/>
      <c r="BJ114" s="296"/>
      <c r="BK114" s="318"/>
      <c r="BL114" s="285"/>
      <c r="BM114" s="285"/>
      <c r="BN114" s="297"/>
      <c r="BO114" s="297"/>
      <c r="BP114" s="285"/>
      <c r="BQ114" s="285"/>
      <c r="BR114" s="285"/>
      <c r="BS114" s="285"/>
      <c r="BT114" s="285"/>
      <c r="BU114" s="297"/>
      <c r="BV114" s="297"/>
      <c r="BW114" s="285"/>
      <c r="BX114" s="285"/>
      <c r="BY114" s="285"/>
      <c r="BZ114" s="285"/>
      <c r="CA114" s="285"/>
      <c r="CB114" s="297"/>
      <c r="CC114" s="297"/>
      <c r="CD114" s="285"/>
      <c r="CE114" s="285"/>
      <c r="CF114" s="285"/>
      <c r="CG114" s="285"/>
      <c r="CH114" s="285"/>
      <c r="CI114" s="297"/>
      <c r="CJ114" s="297"/>
      <c r="CK114" s="285"/>
      <c r="CL114" s="285"/>
      <c r="CM114" s="285"/>
      <c r="CN114" s="285"/>
      <c r="CO114" s="285"/>
      <c r="CP114" s="165"/>
    </row>
    <row r="115"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  <c r="AA115" s="285"/>
      <c r="AB115" s="285"/>
      <c r="AC115" s="285"/>
      <c r="AD115" s="285"/>
      <c r="AE115" s="285"/>
      <c r="AF115" s="296"/>
      <c r="AG115" s="318"/>
      <c r="AH115" s="285"/>
      <c r="AI115" s="285"/>
      <c r="AJ115" s="285"/>
      <c r="AK115" s="285"/>
      <c r="AL115" s="328"/>
      <c r="AM115" s="328"/>
      <c r="AN115" s="285"/>
      <c r="AO115" s="285"/>
      <c r="AP115" s="285"/>
      <c r="AQ115" s="285"/>
      <c r="AR115" s="285"/>
      <c r="AS115" s="328"/>
      <c r="AT115" s="328"/>
      <c r="AU115" s="285"/>
      <c r="AV115" s="285"/>
      <c r="AW115" s="285"/>
      <c r="AX115" s="285"/>
      <c r="AY115" s="285"/>
      <c r="AZ115" s="328"/>
      <c r="BA115" s="328"/>
      <c r="BB115" s="285"/>
      <c r="BC115" s="285"/>
      <c r="BD115" s="285"/>
      <c r="BE115" s="285"/>
      <c r="BF115" s="285"/>
      <c r="BG115" s="328"/>
      <c r="BH115" s="328"/>
      <c r="BI115" s="285"/>
      <c r="BJ115" s="296"/>
      <c r="BK115" s="318"/>
      <c r="BL115" s="285"/>
      <c r="BM115" s="285"/>
      <c r="BN115" s="297"/>
      <c r="BO115" s="297"/>
      <c r="BP115" s="285"/>
      <c r="BQ115" s="285"/>
      <c r="BR115" s="285"/>
      <c r="BS115" s="285"/>
      <c r="BT115" s="285"/>
      <c r="BU115" s="297"/>
      <c r="BV115" s="297"/>
      <c r="BW115" s="285"/>
      <c r="BX115" s="285"/>
      <c r="BY115" s="285"/>
      <c r="BZ115" s="285"/>
      <c r="CA115" s="285"/>
      <c r="CB115" s="297"/>
      <c r="CC115" s="297"/>
      <c r="CD115" s="285"/>
      <c r="CE115" s="285"/>
      <c r="CF115" s="285"/>
      <c r="CG115" s="285"/>
      <c r="CH115" s="285"/>
      <c r="CI115" s="297"/>
      <c r="CJ115" s="297"/>
      <c r="CK115" s="285"/>
      <c r="CL115" s="285"/>
      <c r="CM115" s="285"/>
      <c r="CN115" s="285"/>
      <c r="CO115" s="285"/>
      <c r="CP115" s="165"/>
    </row>
    <row r="116"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85"/>
      <c r="AB116" s="285"/>
      <c r="AC116" s="285"/>
      <c r="AD116" s="285"/>
      <c r="AE116" s="285"/>
      <c r="AF116" s="296"/>
      <c r="AG116" s="318"/>
      <c r="AH116" s="285"/>
      <c r="AI116" s="285"/>
      <c r="AJ116" s="285"/>
      <c r="AK116" s="285"/>
      <c r="AL116" s="328"/>
      <c r="AM116" s="328"/>
      <c r="AN116" s="285"/>
      <c r="AO116" s="285"/>
      <c r="AP116" s="285"/>
      <c r="AQ116" s="285"/>
      <c r="AR116" s="285"/>
      <c r="AS116" s="328"/>
      <c r="AT116" s="328"/>
      <c r="AU116" s="285"/>
      <c r="AV116" s="285"/>
      <c r="AW116" s="285"/>
      <c r="AX116" s="285"/>
      <c r="AY116" s="285"/>
      <c r="AZ116" s="328"/>
      <c r="BA116" s="328"/>
      <c r="BB116" s="285"/>
      <c r="BC116" s="285"/>
      <c r="BD116" s="285"/>
      <c r="BE116" s="285"/>
      <c r="BF116" s="285"/>
      <c r="BG116" s="328"/>
      <c r="BH116" s="328"/>
      <c r="BI116" s="285"/>
      <c r="BJ116" s="296"/>
      <c r="BK116" s="318"/>
      <c r="BL116" s="285"/>
      <c r="BM116" s="285"/>
      <c r="BN116" s="297"/>
      <c r="BO116" s="297"/>
      <c r="BP116" s="285"/>
      <c r="BQ116" s="285"/>
      <c r="BR116" s="285"/>
      <c r="BS116" s="285"/>
      <c r="BT116" s="285"/>
      <c r="BU116" s="297"/>
      <c r="BV116" s="297"/>
      <c r="BW116" s="285"/>
      <c r="BX116" s="285"/>
      <c r="BY116" s="285"/>
      <c r="BZ116" s="285"/>
      <c r="CA116" s="285"/>
      <c r="CB116" s="297"/>
      <c r="CC116" s="297"/>
      <c r="CD116" s="285"/>
      <c r="CE116" s="285"/>
      <c r="CF116" s="285"/>
      <c r="CG116" s="285"/>
      <c r="CH116" s="285"/>
      <c r="CI116" s="297"/>
      <c r="CJ116" s="297"/>
      <c r="CK116" s="285"/>
      <c r="CL116" s="285"/>
      <c r="CM116" s="285"/>
      <c r="CN116" s="285"/>
      <c r="CO116" s="285"/>
      <c r="CP116" s="165"/>
    </row>
    <row r="117"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  <c r="AA117" s="285"/>
      <c r="AB117" s="285"/>
      <c r="AC117" s="285"/>
      <c r="AD117" s="285"/>
      <c r="AE117" s="285"/>
      <c r="AF117" s="296"/>
      <c r="AG117" s="318"/>
      <c r="AH117" s="285"/>
      <c r="AI117" s="285"/>
      <c r="AJ117" s="285"/>
      <c r="AK117" s="285"/>
      <c r="AL117" s="328"/>
      <c r="AM117" s="328"/>
      <c r="AN117" s="285"/>
      <c r="AO117" s="285"/>
      <c r="AP117" s="285"/>
      <c r="AQ117" s="285"/>
      <c r="AR117" s="285"/>
      <c r="AS117" s="328"/>
      <c r="AT117" s="328"/>
      <c r="AU117" s="285"/>
      <c r="AV117" s="285"/>
      <c r="AW117" s="285"/>
      <c r="AX117" s="285"/>
      <c r="AY117" s="285"/>
      <c r="AZ117" s="328"/>
      <c r="BA117" s="328"/>
      <c r="BB117" s="285"/>
      <c r="BC117" s="285"/>
      <c r="BD117" s="285"/>
      <c r="BE117" s="285"/>
      <c r="BF117" s="285"/>
      <c r="BG117" s="328"/>
      <c r="BH117" s="328"/>
      <c r="BI117" s="285"/>
      <c r="BJ117" s="296"/>
      <c r="BK117" s="318"/>
      <c r="BL117" s="285"/>
      <c r="BM117" s="285"/>
      <c r="BN117" s="297"/>
      <c r="BO117" s="297"/>
      <c r="BP117" s="285"/>
      <c r="BQ117" s="285"/>
      <c r="BR117" s="285"/>
      <c r="BS117" s="285"/>
      <c r="BT117" s="285"/>
      <c r="BU117" s="297"/>
      <c r="BV117" s="297"/>
      <c r="BW117" s="285"/>
      <c r="BX117" s="285"/>
      <c r="BY117" s="285"/>
      <c r="BZ117" s="285"/>
      <c r="CA117" s="285"/>
      <c r="CB117" s="297"/>
      <c r="CC117" s="297"/>
      <c r="CD117" s="285"/>
      <c r="CE117" s="285"/>
      <c r="CF117" s="285"/>
      <c r="CG117" s="285"/>
      <c r="CH117" s="285"/>
      <c r="CI117" s="297"/>
      <c r="CJ117" s="297"/>
      <c r="CK117" s="285"/>
      <c r="CL117" s="285"/>
      <c r="CM117" s="285"/>
      <c r="CN117" s="285"/>
      <c r="CO117" s="285"/>
      <c r="CP117" s="165"/>
    </row>
    <row r="118"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  <c r="AA118" s="285"/>
      <c r="AB118" s="285"/>
      <c r="AC118" s="285"/>
      <c r="AD118" s="285"/>
      <c r="AE118" s="285"/>
      <c r="AF118" s="296"/>
      <c r="AG118" s="318"/>
      <c r="AH118" s="285"/>
      <c r="AI118" s="285"/>
      <c r="AJ118" s="285"/>
      <c r="AK118" s="285"/>
      <c r="AL118" s="328"/>
      <c r="AM118" s="328"/>
      <c r="AN118" s="285"/>
      <c r="AO118" s="285"/>
      <c r="AP118" s="285"/>
      <c r="AQ118" s="285"/>
      <c r="AR118" s="285"/>
      <c r="AS118" s="328"/>
      <c r="AT118" s="328"/>
      <c r="AU118" s="285"/>
      <c r="AV118" s="285"/>
      <c r="AW118" s="285"/>
      <c r="AX118" s="285"/>
      <c r="AY118" s="285"/>
      <c r="AZ118" s="328"/>
      <c r="BA118" s="328"/>
      <c r="BB118" s="285"/>
      <c r="BC118" s="285"/>
      <c r="BD118" s="285"/>
      <c r="BE118" s="285"/>
      <c r="BF118" s="285"/>
      <c r="BG118" s="328"/>
      <c r="BH118" s="328"/>
      <c r="BI118" s="285"/>
      <c r="BJ118" s="296"/>
      <c r="BK118" s="318"/>
      <c r="BL118" s="285"/>
      <c r="BM118" s="285"/>
      <c r="BN118" s="297"/>
      <c r="BO118" s="297"/>
      <c r="BP118" s="285"/>
      <c r="BQ118" s="285"/>
      <c r="BR118" s="285"/>
      <c r="BS118" s="285"/>
      <c r="BT118" s="285"/>
      <c r="BU118" s="297"/>
      <c r="BV118" s="297"/>
      <c r="BW118" s="285"/>
      <c r="BX118" s="285"/>
      <c r="BY118" s="285"/>
      <c r="BZ118" s="285"/>
      <c r="CA118" s="285"/>
      <c r="CB118" s="297"/>
      <c r="CC118" s="297"/>
      <c r="CD118" s="285"/>
      <c r="CE118" s="285"/>
      <c r="CF118" s="285"/>
      <c r="CG118" s="285"/>
      <c r="CH118" s="285"/>
      <c r="CI118" s="297"/>
      <c r="CJ118" s="297"/>
      <c r="CK118" s="285"/>
      <c r="CL118" s="285"/>
      <c r="CM118" s="285"/>
      <c r="CN118" s="285"/>
      <c r="CO118" s="285"/>
      <c r="CP118" s="165"/>
    </row>
    <row r="119"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  <c r="AA119" s="285"/>
      <c r="AB119" s="285"/>
      <c r="AC119" s="285"/>
      <c r="AD119" s="285"/>
      <c r="AE119" s="285"/>
      <c r="AF119" s="296"/>
      <c r="AG119" s="318"/>
      <c r="AH119" s="285"/>
      <c r="AI119" s="285"/>
      <c r="AJ119" s="285"/>
      <c r="AK119" s="285"/>
      <c r="AL119" s="328"/>
      <c r="AM119" s="328"/>
      <c r="AN119" s="285"/>
      <c r="AO119" s="285"/>
      <c r="AP119" s="285"/>
      <c r="AQ119" s="285"/>
      <c r="AR119" s="285"/>
      <c r="AS119" s="328"/>
      <c r="AT119" s="328"/>
      <c r="AU119" s="285"/>
      <c r="AV119" s="285"/>
      <c r="AW119" s="285"/>
      <c r="AX119" s="285"/>
      <c r="AY119" s="285"/>
      <c r="AZ119" s="328"/>
      <c r="BA119" s="328"/>
      <c r="BB119" s="285"/>
      <c r="BC119" s="285"/>
      <c r="BD119" s="285"/>
      <c r="BE119" s="285"/>
      <c r="BF119" s="285"/>
      <c r="BG119" s="328"/>
      <c r="BH119" s="328"/>
      <c r="BI119" s="285"/>
      <c r="BJ119" s="296"/>
      <c r="BK119" s="318"/>
      <c r="BL119" s="285"/>
      <c r="BM119" s="285"/>
      <c r="BN119" s="297"/>
      <c r="BO119" s="297"/>
      <c r="BP119" s="285"/>
      <c r="BQ119" s="285"/>
      <c r="BR119" s="285"/>
      <c r="BS119" s="285"/>
      <c r="BT119" s="285"/>
      <c r="BU119" s="297"/>
      <c r="BV119" s="297"/>
      <c r="BW119" s="285"/>
      <c r="BX119" s="285"/>
      <c r="BY119" s="285"/>
      <c r="BZ119" s="285"/>
      <c r="CA119" s="285"/>
      <c r="CB119" s="297"/>
      <c r="CC119" s="297"/>
      <c r="CD119" s="285"/>
      <c r="CE119" s="285"/>
      <c r="CF119" s="285"/>
      <c r="CG119" s="285"/>
      <c r="CH119" s="285"/>
      <c r="CI119" s="297"/>
      <c r="CJ119" s="297"/>
      <c r="CK119" s="285"/>
      <c r="CL119" s="285"/>
      <c r="CM119" s="285"/>
      <c r="CN119" s="285"/>
      <c r="CO119" s="285"/>
      <c r="CP119" s="165"/>
    </row>
    <row r="120"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85"/>
      <c r="AB120" s="285"/>
      <c r="AC120" s="285"/>
      <c r="AD120" s="285"/>
      <c r="AE120" s="285"/>
      <c r="AF120" s="296"/>
      <c r="AG120" s="318"/>
      <c r="AH120" s="285"/>
      <c r="AI120" s="285"/>
      <c r="AJ120" s="285"/>
      <c r="AK120" s="285"/>
      <c r="AL120" s="328"/>
      <c r="AM120" s="328"/>
      <c r="AN120" s="285"/>
      <c r="AO120" s="285"/>
      <c r="AP120" s="285"/>
      <c r="AQ120" s="285"/>
      <c r="AR120" s="285"/>
      <c r="AS120" s="328"/>
      <c r="AT120" s="328"/>
      <c r="AU120" s="285"/>
      <c r="AV120" s="285"/>
      <c r="AW120" s="285"/>
      <c r="AX120" s="285"/>
      <c r="AY120" s="285"/>
      <c r="AZ120" s="328"/>
      <c r="BA120" s="328"/>
      <c r="BB120" s="285"/>
      <c r="BC120" s="285"/>
      <c r="BD120" s="285"/>
      <c r="BE120" s="285"/>
      <c r="BF120" s="285"/>
      <c r="BG120" s="328"/>
      <c r="BH120" s="328"/>
      <c r="BI120" s="285"/>
      <c r="BJ120" s="296"/>
      <c r="BK120" s="318"/>
      <c r="BL120" s="285"/>
      <c r="BM120" s="285"/>
      <c r="BN120" s="297"/>
      <c r="BO120" s="297"/>
      <c r="BP120" s="285"/>
      <c r="BQ120" s="285"/>
      <c r="BR120" s="285"/>
      <c r="BS120" s="285"/>
      <c r="BT120" s="285"/>
      <c r="BU120" s="297"/>
      <c r="BV120" s="297"/>
      <c r="BW120" s="285"/>
      <c r="BX120" s="285"/>
      <c r="BY120" s="285"/>
      <c r="BZ120" s="285"/>
      <c r="CA120" s="285"/>
      <c r="CB120" s="297"/>
      <c r="CC120" s="297"/>
      <c r="CD120" s="285"/>
      <c r="CE120" s="285"/>
      <c r="CF120" s="285"/>
      <c r="CG120" s="285"/>
      <c r="CH120" s="285"/>
      <c r="CI120" s="297"/>
      <c r="CJ120" s="297"/>
      <c r="CK120" s="285"/>
      <c r="CL120" s="285"/>
      <c r="CM120" s="285"/>
      <c r="CN120" s="285"/>
      <c r="CO120" s="285"/>
      <c r="CP120" s="165"/>
    </row>
    <row r="121"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85"/>
      <c r="AB121" s="285"/>
      <c r="AC121" s="285"/>
      <c r="AD121" s="285"/>
      <c r="AE121" s="285"/>
      <c r="AF121" s="296"/>
      <c r="AG121" s="318"/>
      <c r="AH121" s="285"/>
      <c r="AI121" s="285"/>
      <c r="AJ121" s="285"/>
      <c r="AK121" s="285"/>
      <c r="AL121" s="328"/>
      <c r="AM121" s="328"/>
      <c r="AN121" s="285"/>
      <c r="AO121" s="285"/>
      <c r="AP121" s="285"/>
      <c r="AQ121" s="285"/>
      <c r="AR121" s="285"/>
      <c r="AS121" s="328"/>
      <c r="AT121" s="328"/>
      <c r="AU121" s="285"/>
      <c r="AV121" s="285"/>
      <c r="AW121" s="285"/>
      <c r="AX121" s="285"/>
      <c r="AY121" s="285"/>
      <c r="AZ121" s="328"/>
      <c r="BA121" s="328"/>
      <c r="BB121" s="285"/>
      <c r="BC121" s="285"/>
      <c r="BD121" s="285"/>
      <c r="BE121" s="285"/>
      <c r="BF121" s="285"/>
      <c r="BG121" s="328"/>
      <c r="BH121" s="328"/>
      <c r="BI121" s="285"/>
      <c r="BJ121" s="296"/>
      <c r="BK121" s="318"/>
      <c r="BL121" s="285"/>
      <c r="BM121" s="285"/>
      <c r="BN121" s="297"/>
      <c r="BO121" s="297"/>
      <c r="BP121" s="285"/>
      <c r="BQ121" s="285"/>
      <c r="BR121" s="285"/>
      <c r="BS121" s="285"/>
      <c r="BT121" s="285"/>
      <c r="BU121" s="297"/>
      <c r="BV121" s="297"/>
      <c r="BW121" s="285"/>
      <c r="BX121" s="285"/>
      <c r="BY121" s="285"/>
      <c r="BZ121" s="285"/>
      <c r="CA121" s="285"/>
      <c r="CB121" s="297"/>
      <c r="CC121" s="297"/>
      <c r="CD121" s="285"/>
      <c r="CE121" s="285"/>
      <c r="CF121" s="285"/>
      <c r="CG121" s="285"/>
      <c r="CH121" s="285"/>
      <c r="CI121" s="297"/>
      <c r="CJ121" s="297"/>
      <c r="CK121" s="285"/>
      <c r="CL121" s="285"/>
      <c r="CM121" s="285"/>
      <c r="CN121" s="285"/>
      <c r="CO121" s="285"/>
      <c r="CP121" s="165"/>
    </row>
    <row r="122"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  <c r="AA122" s="285"/>
      <c r="AB122" s="285"/>
      <c r="AC122" s="285"/>
      <c r="AD122" s="285"/>
      <c r="AE122" s="285"/>
      <c r="AF122" s="296"/>
      <c r="AG122" s="318"/>
      <c r="AH122" s="285"/>
      <c r="AI122" s="285"/>
      <c r="AJ122" s="285"/>
      <c r="AK122" s="285"/>
      <c r="AL122" s="328"/>
      <c r="AM122" s="328"/>
      <c r="AN122" s="285"/>
      <c r="AO122" s="285"/>
      <c r="AP122" s="285"/>
      <c r="AQ122" s="285"/>
      <c r="AR122" s="285"/>
      <c r="AS122" s="328"/>
      <c r="AT122" s="328"/>
      <c r="AU122" s="285"/>
      <c r="AV122" s="285"/>
      <c r="AW122" s="285"/>
      <c r="AX122" s="285"/>
      <c r="AY122" s="285"/>
      <c r="AZ122" s="328"/>
      <c r="BA122" s="328"/>
      <c r="BB122" s="285"/>
      <c r="BC122" s="285"/>
      <c r="BD122" s="285"/>
      <c r="BE122" s="285"/>
      <c r="BF122" s="285"/>
      <c r="BG122" s="328"/>
      <c r="BH122" s="328"/>
      <c r="BI122" s="285"/>
      <c r="BJ122" s="296"/>
      <c r="BK122" s="318"/>
      <c r="BL122" s="285"/>
      <c r="BM122" s="285"/>
      <c r="BN122" s="297"/>
      <c r="BO122" s="297"/>
      <c r="BP122" s="285"/>
      <c r="BQ122" s="285"/>
      <c r="BR122" s="285"/>
      <c r="BS122" s="285"/>
      <c r="BT122" s="285"/>
      <c r="BU122" s="297"/>
      <c r="BV122" s="297"/>
      <c r="BW122" s="285"/>
      <c r="BX122" s="285"/>
      <c r="BY122" s="285"/>
      <c r="BZ122" s="285"/>
      <c r="CA122" s="285"/>
      <c r="CB122" s="297"/>
      <c r="CC122" s="297"/>
      <c r="CD122" s="285"/>
      <c r="CE122" s="285"/>
      <c r="CF122" s="285"/>
      <c r="CG122" s="285"/>
      <c r="CH122" s="285"/>
      <c r="CI122" s="297"/>
      <c r="CJ122" s="297"/>
      <c r="CK122" s="285"/>
      <c r="CL122" s="285"/>
      <c r="CM122" s="285"/>
      <c r="CN122" s="285"/>
      <c r="CO122" s="285"/>
      <c r="CP122" s="165"/>
    </row>
    <row r="123"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85"/>
      <c r="AB123" s="285"/>
      <c r="AC123" s="285"/>
      <c r="AD123" s="285"/>
      <c r="AE123" s="285"/>
      <c r="AF123" s="296"/>
      <c r="AG123" s="318"/>
      <c r="AH123" s="285"/>
      <c r="AI123" s="285"/>
      <c r="AJ123" s="285"/>
      <c r="AK123" s="285"/>
      <c r="AL123" s="328"/>
      <c r="AM123" s="328"/>
      <c r="AN123" s="285"/>
      <c r="AO123" s="285"/>
      <c r="AP123" s="285"/>
      <c r="AQ123" s="285"/>
      <c r="AR123" s="285"/>
      <c r="AS123" s="328"/>
      <c r="AT123" s="328"/>
      <c r="AU123" s="285"/>
      <c r="AV123" s="285"/>
      <c r="AW123" s="285"/>
      <c r="AX123" s="285"/>
      <c r="AY123" s="285"/>
      <c r="AZ123" s="328"/>
      <c r="BA123" s="328"/>
      <c r="BB123" s="285"/>
      <c r="BC123" s="285"/>
      <c r="BD123" s="285"/>
      <c r="BE123" s="285"/>
      <c r="BF123" s="285"/>
      <c r="BG123" s="328"/>
      <c r="BH123" s="328"/>
      <c r="BI123" s="285"/>
      <c r="BJ123" s="296"/>
      <c r="BK123" s="318"/>
      <c r="BL123" s="285"/>
      <c r="BM123" s="285"/>
      <c r="BN123" s="297"/>
      <c r="BO123" s="297"/>
      <c r="BP123" s="285"/>
      <c r="BQ123" s="285"/>
      <c r="BR123" s="285"/>
      <c r="BS123" s="285"/>
      <c r="BT123" s="285"/>
      <c r="BU123" s="297"/>
      <c r="BV123" s="297"/>
      <c r="BW123" s="285"/>
      <c r="BX123" s="285"/>
      <c r="BY123" s="285"/>
      <c r="BZ123" s="285"/>
      <c r="CA123" s="285"/>
      <c r="CB123" s="297"/>
      <c r="CC123" s="297"/>
      <c r="CD123" s="285"/>
      <c r="CE123" s="285"/>
      <c r="CF123" s="285"/>
      <c r="CG123" s="285"/>
      <c r="CH123" s="285"/>
      <c r="CI123" s="297"/>
      <c r="CJ123" s="297"/>
      <c r="CK123" s="285"/>
      <c r="CL123" s="285"/>
      <c r="CM123" s="285"/>
      <c r="CN123" s="285"/>
      <c r="CO123" s="285"/>
      <c r="CP123" s="165"/>
    </row>
    <row r="124"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85"/>
      <c r="AB124" s="285"/>
      <c r="AC124" s="285"/>
      <c r="AD124" s="285"/>
      <c r="AE124" s="285"/>
      <c r="AF124" s="296"/>
      <c r="AG124" s="318"/>
      <c r="AH124" s="285"/>
      <c r="AI124" s="285"/>
      <c r="AJ124" s="285"/>
      <c r="AK124" s="285"/>
      <c r="AL124" s="328"/>
      <c r="AM124" s="328"/>
      <c r="AN124" s="285"/>
      <c r="AO124" s="285"/>
      <c r="AP124" s="285"/>
      <c r="AQ124" s="285"/>
      <c r="AR124" s="285"/>
      <c r="AS124" s="328"/>
      <c r="AT124" s="328"/>
      <c r="AU124" s="285"/>
      <c r="AV124" s="285"/>
      <c r="AW124" s="285"/>
      <c r="AX124" s="285"/>
      <c r="AY124" s="285"/>
      <c r="AZ124" s="328"/>
      <c r="BA124" s="328"/>
      <c r="BB124" s="285"/>
      <c r="BC124" s="285"/>
      <c r="BD124" s="285"/>
      <c r="BE124" s="285"/>
      <c r="BF124" s="285"/>
      <c r="BG124" s="328"/>
      <c r="BH124" s="328"/>
      <c r="BI124" s="285"/>
      <c r="BJ124" s="296"/>
      <c r="BK124" s="318"/>
      <c r="BL124" s="285"/>
      <c r="BM124" s="285"/>
      <c r="BN124" s="297"/>
      <c r="BO124" s="297"/>
      <c r="BP124" s="285"/>
      <c r="BQ124" s="285"/>
      <c r="BR124" s="285"/>
      <c r="BS124" s="285"/>
      <c r="BT124" s="285"/>
      <c r="BU124" s="297"/>
      <c r="BV124" s="297"/>
      <c r="BW124" s="285"/>
      <c r="BX124" s="285"/>
      <c r="BY124" s="285"/>
      <c r="BZ124" s="285"/>
      <c r="CA124" s="285"/>
      <c r="CB124" s="297"/>
      <c r="CC124" s="297"/>
      <c r="CD124" s="285"/>
      <c r="CE124" s="285"/>
      <c r="CF124" s="285"/>
      <c r="CG124" s="285"/>
      <c r="CH124" s="285"/>
      <c r="CI124" s="297"/>
      <c r="CJ124" s="297"/>
      <c r="CK124" s="285"/>
      <c r="CL124" s="285"/>
      <c r="CM124" s="285"/>
      <c r="CN124" s="285"/>
      <c r="CO124" s="285"/>
      <c r="CP124" s="165"/>
    </row>
    <row r="125"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A125" s="285"/>
      <c r="AB125" s="285"/>
      <c r="AC125" s="285"/>
      <c r="AD125" s="285"/>
      <c r="AE125" s="285"/>
      <c r="AF125" s="296"/>
      <c r="AG125" s="318"/>
      <c r="AH125" s="285"/>
      <c r="AI125" s="285"/>
      <c r="AJ125" s="285"/>
      <c r="AK125" s="285"/>
      <c r="AL125" s="328"/>
      <c r="AM125" s="328"/>
      <c r="AN125" s="285"/>
      <c r="AO125" s="285"/>
      <c r="AP125" s="285"/>
      <c r="AQ125" s="285"/>
      <c r="AR125" s="285"/>
      <c r="AS125" s="328"/>
      <c r="AT125" s="328"/>
      <c r="AU125" s="285"/>
      <c r="AV125" s="285"/>
      <c r="AW125" s="285"/>
      <c r="AX125" s="285"/>
      <c r="AY125" s="285"/>
      <c r="AZ125" s="328"/>
      <c r="BA125" s="328"/>
      <c r="BB125" s="285"/>
      <c r="BC125" s="285"/>
      <c r="BD125" s="285"/>
      <c r="BE125" s="285"/>
      <c r="BF125" s="285"/>
      <c r="BG125" s="328"/>
      <c r="BH125" s="328"/>
      <c r="BI125" s="285"/>
      <c r="BJ125" s="296"/>
      <c r="BK125" s="318"/>
      <c r="BL125" s="285"/>
      <c r="BM125" s="285"/>
      <c r="BN125" s="297"/>
      <c r="BO125" s="297"/>
      <c r="BP125" s="285"/>
      <c r="BQ125" s="285"/>
      <c r="BR125" s="285"/>
      <c r="BS125" s="285"/>
      <c r="BT125" s="285"/>
      <c r="BU125" s="297"/>
      <c r="BV125" s="297"/>
      <c r="BW125" s="285"/>
      <c r="BX125" s="285"/>
      <c r="BY125" s="285"/>
      <c r="BZ125" s="285"/>
      <c r="CA125" s="285"/>
      <c r="CB125" s="297"/>
      <c r="CC125" s="297"/>
      <c r="CD125" s="285"/>
      <c r="CE125" s="285"/>
      <c r="CF125" s="285"/>
      <c r="CG125" s="285"/>
      <c r="CH125" s="285"/>
      <c r="CI125" s="297"/>
      <c r="CJ125" s="297"/>
      <c r="CK125" s="285"/>
      <c r="CL125" s="285"/>
      <c r="CM125" s="285"/>
      <c r="CN125" s="285"/>
      <c r="CO125" s="285"/>
      <c r="CP125" s="165"/>
    </row>
    <row r="126"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85"/>
      <c r="AB126" s="285"/>
      <c r="AC126" s="285"/>
      <c r="AD126" s="285"/>
      <c r="AE126" s="285"/>
      <c r="AF126" s="296"/>
      <c r="AG126" s="318"/>
      <c r="AH126" s="285"/>
      <c r="AI126" s="285"/>
      <c r="AJ126" s="285"/>
      <c r="AK126" s="285"/>
      <c r="AL126" s="328"/>
      <c r="AM126" s="328"/>
      <c r="AN126" s="285"/>
      <c r="AO126" s="285"/>
      <c r="AP126" s="285"/>
      <c r="AQ126" s="285"/>
      <c r="AR126" s="285"/>
      <c r="AS126" s="328"/>
      <c r="AT126" s="328"/>
      <c r="AU126" s="285"/>
      <c r="AV126" s="285"/>
      <c r="AW126" s="285"/>
      <c r="AX126" s="285"/>
      <c r="AY126" s="285"/>
      <c r="AZ126" s="328"/>
      <c r="BA126" s="328"/>
      <c r="BB126" s="285"/>
      <c r="BC126" s="285"/>
      <c r="BD126" s="285"/>
      <c r="BE126" s="285"/>
      <c r="BF126" s="285"/>
      <c r="BG126" s="328"/>
      <c r="BH126" s="328"/>
      <c r="BI126" s="285"/>
      <c r="BJ126" s="296"/>
      <c r="BK126" s="318"/>
      <c r="BL126" s="285"/>
      <c r="BM126" s="285"/>
      <c r="BN126" s="297"/>
      <c r="BO126" s="297"/>
      <c r="BP126" s="285"/>
      <c r="BQ126" s="285"/>
      <c r="BR126" s="285"/>
      <c r="BS126" s="285"/>
      <c r="BT126" s="285"/>
      <c r="BU126" s="297"/>
      <c r="BV126" s="297"/>
      <c r="BW126" s="285"/>
      <c r="BX126" s="285"/>
      <c r="BY126" s="285"/>
      <c r="BZ126" s="285"/>
      <c r="CA126" s="285"/>
      <c r="CB126" s="297"/>
      <c r="CC126" s="297"/>
      <c r="CD126" s="285"/>
      <c r="CE126" s="285"/>
      <c r="CF126" s="285"/>
      <c r="CG126" s="285"/>
      <c r="CH126" s="285"/>
      <c r="CI126" s="297"/>
      <c r="CJ126" s="297"/>
      <c r="CK126" s="285"/>
      <c r="CL126" s="285"/>
      <c r="CM126" s="285"/>
      <c r="CN126" s="285"/>
      <c r="CO126" s="285"/>
      <c r="CP126" s="165"/>
    </row>
    <row r="127"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85"/>
      <c r="AB127" s="285"/>
      <c r="AC127" s="285"/>
      <c r="AD127" s="285"/>
      <c r="AE127" s="285"/>
      <c r="AF127" s="296"/>
      <c r="AG127" s="318"/>
      <c r="AH127" s="285"/>
      <c r="AI127" s="285"/>
      <c r="AJ127" s="285"/>
      <c r="AK127" s="285"/>
      <c r="AL127" s="328"/>
      <c r="AM127" s="328"/>
      <c r="AN127" s="285"/>
      <c r="AO127" s="285"/>
      <c r="AP127" s="285"/>
      <c r="AQ127" s="285"/>
      <c r="AR127" s="285"/>
      <c r="AS127" s="328"/>
      <c r="AT127" s="328"/>
      <c r="AU127" s="285"/>
      <c r="AV127" s="285"/>
      <c r="AW127" s="285"/>
      <c r="AX127" s="285"/>
      <c r="AY127" s="285"/>
      <c r="AZ127" s="328"/>
      <c r="BA127" s="328"/>
      <c r="BB127" s="285"/>
      <c r="BC127" s="285"/>
      <c r="BD127" s="285"/>
      <c r="BE127" s="285"/>
      <c r="BF127" s="285"/>
      <c r="BG127" s="328"/>
      <c r="BH127" s="328"/>
      <c r="BI127" s="285"/>
      <c r="BJ127" s="296"/>
      <c r="BK127" s="318"/>
      <c r="BL127" s="285"/>
      <c r="BM127" s="285"/>
      <c r="BN127" s="297"/>
      <c r="BO127" s="297"/>
      <c r="BP127" s="285"/>
      <c r="BQ127" s="285"/>
      <c r="BR127" s="285"/>
      <c r="BS127" s="285"/>
      <c r="BT127" s="285"/>
      <c r="BU127" s="297"/>
      <c r="BV127" s="297"/>
      <c r="BW127" s="285"/>
      <c r="BX127" s="285"/>
      <c r="BY127" s="285"/>
      <c r="BZ127" s="285"/>
      <c r="CA127" s="285"/>
      <c r="CB127" s="297"/>
      <c r="CC127" s="297"/>
      <c r="CD127" s="285"/>
      <c r="CE127" s="285"/>
      <c r="CF127" s="285"/>
      <c r="CG127" s="285"/>
      <c r="CH127" s="285"/>
      <c r="CI127" s="297"/>
      <c r="CJ127" s="297"/>
      <c r="CK127" s="285"/>
      <c r="CL127" s="285"/>
      <c r="CM127" s="285"/>
      <c r="CN127" s="285"/>
      <c r="CO127" s="285"/>
      <c r="CP127" s="165"/>
    </row>
    <row r="128"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A128" s="285"/>
      <c r="AB128" s="285"/>
      <c r="AC128" s="285"/>
      <c r="AD128" s="285"/>
      <c r="AE128" s="285"/>
      <c r="AF128" s="296"/>
      <c r="AG128" s="318"/>
      <c r="AH128" s="285"/>
      <c r="AI128" s="285"/>
      <c r="AJ128" s="285"/>
      <c r="AK128" s="285"/>
      <c r="AL128" s="328"/>
      <c r="AM128" s="328"/>
      <c r="AN128" s="285"/>
      <c r="AO128" s="285"/>
      <c r="AP128" s="285"/>
      <c r="AQ128" s="285"/>
      <c r="AR128" s="285"/>
      <c r="AS128" s="328"/>
      <c r="AT128" s="328"/>
      <c r="AU128" s="285"/>
      <c r="AV128" s="285"/>
      <c r="AW128" s="285"/>
      <c r="AX128" s="285"/>
      <c r="AY128" s="285"/>
      <c r="AZ128" s="328"/>
      <c r="BA128" s="328"/>
      <c r="BB128" s="285"/>
      <c r="BC128" s="285"/>
      <c r="BD128" s="285"/>
      <c r="BE128" s="285"/>
      <c r="BF128" s="285"/>
      <c r="BG128" s="328"/>
      <c r="BH128" s="328"/>
      <c r="BI128" s="285"/>
      <c r="BJ128" s="296"/>
      <c r="BK128" s="318"/>
      <c r="BL128" s="285"/>
      <c r="BM128" s="285"/>
      <c r="BN128" s="297"/>
      <c r="BO128" s="297"/>
      <c r="BP128" s="285"/>
      <c r="BQ128" s="285"/>
      <c r="BR128" s="285"/>
      <c r="BS128" s="285"/>
      <c r="BT128" s="285"/>
      <c r="BU128" s="297"/>
      <c r="BV128" s="297"/>
      <c r="BW128" s="285"/>
      <c r="BX128" s="285"/>
      <c r="BY128" s="285"/>
      <c r="BZ128" s="285"/>
      <c r="CA128" s="285"/>
      <c r="CB128" s="297"/>
      <c r="CC128" s="297"/>
      <c r="CD128" s="285"/>
      <c r="CE128" s="285"/>
      <c r="CF128" s="285"/>
      <c r="CG128" s="285"/>
      <c r="CH128" s="285"/>
      <c r="CI128" s="297"/>
      <c r="CJ128" s="297"/>
      <c r="CK128" s="285"/>
      <c r="CL128" s="285"/>
      <c r="CM128" s="285"/>
      <c r="CN128" s="285"/>
      <c r="CO128" s="285"/>
      <c r="CP128" s="165"/>
    </row>
    <row r="129"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A129" s="285"/>
      <c r="AB129" s="285"/>
      <c r="AC129" s="285"/>
      <c r="AD129" s="285"/>
      <c r="AE129" s="285"/>
      <c r="AF129" s="296"/>
      <c r="AG129" s="318"/>
      <c r="AH129" s="285"/>
      <c r="AI129" s="285"/>
      <c r="AJ129" s="285"/>
      <c r="AK129" s="285"/>
      <c r="AL129" s="328"/>
      <c r="AM129" s="328"/>
      <c r="AN129" s="285"/>
      <c r="AO129" s="285"/>
      <c r="AP129" s="285"/>
      <c r="AQ129" s="285"/>
      <c r="AR129" s="285"/>
      <c r="AS129" s="328"/>
      <c r="AT129" s="328"/>
      <c r="AU129" s="285"/>
      <c r="AV129" s="285"/>
      <c r="AW129" s="285"/>
      <c r="AX129" s="285"/>
      <c r="AY129" s="285"/>
      <c r="AZ129" s="328"/>
      <c r="BA129" s="328"/>
      <c r="BB129" s="285"/>
      <c r="BC129" s="285"/>
      <c r="BD129" s="285"/>
      <c r="BE129" s="285"/>
      <c r="BF129" s="285"/>
      <c r="BG129" s="328"/>
      <c r="BH129" s="328"/>
      <c r="BI129" s="285"/>
      <c r="BJ129" s="296"/>
      <c r="BK129" s="318"/>
      <c r="BL129" s="285"/>
      <c r="BM129" s="285"/>
      <c r="BN129" s="297"/>
      <c r="BO129" s="297"/>
      <c r="BP129" s="285"/>
      <c r="BQ129" s="285"/>
      <c r="BR129" s="285"/>
      <c r="BS129" s="285"/>
      <c r="BT129" s="285"/>
      <c r="BU129" s="297"/>
      <c r="BV129" s="297"/>
      <c r="BW129" s="285"/>
      <c r="BX129" s="285"/>
      <c r="BY129" s="285"/>
      <c r="BZ129" s="285"/>
      <c r="CA129" s="285"/>
      <c r="CB129" s="297"/>
      <c r="CC129" s="297"/>
      <c r="CD129" s="285"/>
      <c r="CE129" s="285"/>
      <c r="CF129" s="285"/>
      <c r="CG129" s="285"/>
      <c r="CH129" s="285"/>
      <c r="CI129" s="297"/>
      <c r="CJ129" s="297"/>
      <c r="CK129" s="285"/>
      <c r="CL129" s="285"/>
      <c r="CM129" s="285"/>
      <c r="CN129" s="285"/>
      <c r="CO129" s="285"/>
      <c r="CP129" s="165"/>
    </row>
    <row r="130"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  <c r="AA130" s="285"/>
      <c r="AB130" s="285"/>
      <c r="AC130" s="285"/>
      <c r="AD130" s="285"/>
      <c r="AE130" s="285"/>
      <c r="AF130" s="296"/>
      <c r="AG130" s="318"/>
      <c r="AH130" s="285"/>
      <c r="AI130" s="285"/>
      <c r="AJ130" s="285"/>
      <c r="AK130" s="285"/>
      <c r="AL130" s="328"/>
      <c r="AM130" s="328"/>
      <c r="AN130" s="285"/>
      <c r="AO130" s="285"/>
      <c r="AP130" s="285"/>
      <c r="AQ130" s="285"/>
      <c r="AR130" s="285"/>
      <c r="AS130" s="328"/>
      <c r="AT130" s="328"/>
      <c r="AU130" s="285"/>
      <c r="AV130" s="285"/>
      <c r="AW130" s="285"/>
      <c r="AX130" s="285"/>
      <c r="AY130" s="285"/>
      <c r="AZ130" s="328"/>
      <c r="BA130" s="328"/>
      <c r="BB130" s="285"/>
      <c r="BC130" s="285"/>
      <c r="BD130" s="285"/>
      <c r="BE130" s="285"/>
      <c r="BF130" s="285"/>
      <c r="BG130" s="328"/>
      <c r="BH130" s="328"/>
      <c r="BI130" s="285"/>
      <c r="BJ130" s="296"/>
      <c r="BK130" s="318"/>
      <c r="BL130" s="285"/>
      <c r="BM130" s="285"/>
      <c r="BN130" s="297"/>
      <c r="BO130" s="297"/>
      <c r="BP130" s="285"/>
      <c r="BQ130" s="285"/>
      <c r="BR130" s="285"/>
      <c r="BS130" s="285"/>
      <c r="BT130" s="285"/>
      <c r="BU130" s="297"/>
      <c r="BV130" s="297"/>
      <c r="BW130" s="285"/>
      <c r="BX130" s="285"/>
      <c r="BY130" s="285"/>
      <c r="BZ130" s="285"/>
      <c r="CA130" s="285"/>
      <c r="CB130" s="297"/>
      <c r="CC130" s="297"/>
      <c r="CD130" s="285"/>
      <c r="CE130" s="285"/>
      <c r="CF130" s="285"/>
      <c r="CG130" s="285"/>
      <c r="CH130" s="285"/>
      <c r="CI130" s="297"/>
      <c r="CJ130" s="297"/>
      <c r="CK130" s="285"/>
      <c r="CL130" s="285"/>
      <c r="CM130" s="285"/>
      <c r="CN130" s="285"/>
      <c r="CO130" s="285"/>
      <c r="CP130" s="165"/>
    </row>
    <row r="131"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85"/>
      <c r="AB131" s="285"/>
      <c r="AC131" s="285"/>
      <c r="AD131" s="285"/>
      <c r="AE131" s="285"/>
      <c r="AF131" s="296"/>
      <c r="AG131" s="318"/>
      <c r="AH131" s="285"/>
      <c r="AI131" s="285"/>
      <c r="AJ131" s="285"/>
      <c r="AK131" s="285"/>
      <c r="AL131" s="328"/>
      <c r="AM131" s="328"/>
      <c r="AN131" s="285"/>
      <c r="AO131" s="285"/>
      <c r="AP131" s="285"/>
      <c r="AQ131" s="285"/>
      <c r="AR131" s="285"/>
      <c r="AS131" s="328"/>
      <c r="AT131" s="328"/>
      <c r="AU131" s="285"/>
      <c r="AV131" s="285"/>
      <c r="AW131" s="285"/>
      <c r="AX131" s="285"/>
      <c r="AY131" s="285"/>
      <c r="AZ131" s="328"/>
      <c r="BA131" s="328"/>
      <c r="BB131" s="285"/>
      <c r="BC131" s="285"/>
      <c r="BD131" s="285"/>
      <c r="BE131" s="285"/>
      <c r="BF131" s="285"/>
      <c r="BG131" s="328"/>
      <c r="BH131" s="328"/>
      <c r="BI131" s="285"/>
      <c r="BJ131" s="296"/>
      <c r="BK131" s="318"/>
      <c r="BL131" s="285"/>
      <c r="BM131" s="285"/>
      <c r="BN131" s="297"/>
      <c r="BO131" s="297"/>
      <c r="BP131" s="285"/>
      <c r="BQ131" s="285"/>
      <c r="BR131" s="285"/>
      <c r="BS131" s="285"/>
      <c r="BT131" s="285"/>
      <c r="BU131" s="297"/>
      <c r="BV131" s="297"/>
      <c r="BW131" s="285"/>
      <c r="BX131" s="285"/>
      <c r="BY131" s="285"/>
      <c r="BZ131" s="285"/>
      <c r="CA131" s="285"/>
      <c r="CB131" s="297"/>
      <c r="CC131" s="297"/>
      <c r="CD131" s="285"/>
      <c r="CE131" s="285"/>
      <c r="CF131" s="285"/>
      <c r="CG131" s="285"/>
      <c r="CH131" s="285"/>
      <c r="CI131" s="297"/>
      <c r="CJ131" s="297"/>
      <c r="CK131" s="285"/>
      <c r="CL131" s="285"/>
      <c r="CM131" s="285"/>
      <c r="CN131" s="285"/>
      <c r="CO131" s="285"/>
      <c r="CP131" s="165"/>
    </row>
    <row r="132"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85"/>
      <c r="AB132" s="285"/>
      <c r="AC132" s="285"/>
      <c r="AD132" s="285"/>
      <c r="AE132" s="285"/>
      <c r="AF132" s="296"/>
      <c r="AG132" s="318"/>
      <c r="AH132" s="285"/>
      <c r="AI132" s="285"/>
      <c r="AJ132" s="285"/>
      <c r="AK132" s="285"/>
      <c r="AL132" s="328"/>
      <c r="AM132" s="328"/>
      <c r="AN132" s="285"/>
      <c r="AO132" s="285"/>
      <c r="AP132" s="285"/>
      <c r="AQ132" s="285"/>
      <c r="AR132" s="285"/>
      <c r="AS132" s="328"/>
      <c r="AT132" s="328"/>
      <c r="AU132" s="285"/>
      <c r="AV132" s="285"/>
      <c r="AW132" s="285"/>
      <c r="AX132" s="285"/>
      <c r="AY132" s="285"/>
      <c r="AZ132" s="328"/>
      <c r="BA132" s="328"/>
      <c r="BB132" s="285"/>
      <c r="BC132" s="285"/>
      <c r="BD132" s="285"/>
      <c r="BE132" s="285"/>
      <c r="BF132" s="285"/>
      <c r="BG132" s="328"/>
      <c r="BH132" s="328"/>
      <c r="BI132" s="285"/>
      <c r="BJ132" s="296"/>
      <c r="BK132" s="318"/>
      <c r="BL132" s="285"/>
      <c r="BM132" s="285"/>
      <c r="BN132" s="297"/>
      <c r="BO132" s="297"/>
      <c r="BP132" s="285"/>
      <c r="BQ132" s="285"/>
      <c r="BR132" s="285"/>
      <c r="BS132" s="285"/>
      <c r="BT132" s="285"/>
      <c r="BU132" s="297"/>
      <c r="BV132" s="297"/>
      <c r="BW132" s="285"/>
      <c r="BX132" s="285"/>
      <c r="BY132" s="285"/>
      <c r="BZ132" s="285"/>
      <c r="CA132" s="285"/>
      <c r="CB132" s="297"/>
      <c r="CC132" s="297"/>
      <c r="CD132" s="285"/>
      <c r="CE132" s="285"/>
      <c r="CF132" s="285"/>
      <c r="CG132" s="285"/>
      <c r="CH132" s="285"/>
      <c r="CI132" s="297"/>
      <c r="CJ132" s="297"/>
      <c r="CK132" s="285"/>
      <c r="CL132" s="285"/>
      <c r="CM132" s="285"/>
      <c r="CN132" s="285"/>
      <c r="CO132" s="285"/>
      <c r="CP132" s="165"/>
    </row>
    <row r="133"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85"/>
      <c r="AB133" s="285"/>
      <c r="AC133" s="285"/>
      <c r="AD133" s="285"/>
      <c r="AE133" s="285"/>
      <c r="AF133" s="296"/>
      <c r="AG133" s="318"/>
      <c r="AH133" s="285"/>
      <c r="AI133" s="285"/>
      <c r="AJ133" s="285"/>
      <c r="AK133" s="285"/>
      <c r="AL133" s="328"/>
      <c r="AM133" s="328"/>
      <c r="AN133" s="285"/>
      <c r="AO133" s="285"/>
      <c r="AP133" s="285"/>
      <c r="AQ133" s="285"/>
      <c r="AR133" s="285"/>
      <c r="AS133" s="328"/>
      <c r="AT133" s="328"/>
      <c r="AU133" s="285"/>
      <c r="AV133" s="285"/>
      <c r="AW133" s="285"/>
      <c r="AX133" s="285"/>
      <c r="AY133" s="285"/>
      <c r="AZ133" s="328"/>
      <c r="BA133" s="328"/>
      <c r="BB133" s="285"/>
      <c r="BC133" s="285"/>
      <c r="BD133" s="285"/>
      <c r="BE133" s="285"/>
      <c r="BF133" s="285"/>
      <c r="BG133" s="328"/>
      <c r="BH133" s="328"/>
      <c r="BI133" s="285"/>
      <c r="BJ133" s="296"/>
      <c r="BK133" s="318"/>
      <c r="BL133" s="285"/>
      <c r="BM133" s="285"/>
      <c r="BN133" s="297"/>
      <c r="BO133" s="297"/>
      <c r="BP133" s="285"/>
      <c r="BQ133" s="285"/>
      <c r="BR133" s="285"/>
      <c r="BS133" s="285"/>
      <c r="BT133" s="285"/>
      <c r="BU133" s="297"/>
      <c r="BV133" s="297"/>
      <c r="BW133" s="285"/>
      <c r="BX133" s="285"/>
      <c r="BY133" s="285"/>
      <c r="BZ133" s="285"/>
      <c r="CA133" s="285"/>
      <c r="CB133" s="297"/>
      <c r="CC133" s="297"/>
      <c r="CD133" s="285"/>
      <c r="CE133" s="285"/>
      <c r="CF133" s="285"/>
      <c r="CG133" s="285"/>
      <c r="CH133" s="285"/>
      <c r="CI133" s="297"/>
      <c r="CJ133" s="297"/>
      <c r="CK133" s="285"/>
      <c r="CL133" s="285"/>
      <c r="CM133" s="285"/>
      <c r="CN133" s="285"/>
      <c r="CO133" s="285"/>
      <c r="CP133" s="165"/>
    </row>
    <row r="134"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  <c r="AA134" s="285"/>
      <c r="AB134" s="285"/>
      <c r="AC134" s="285"/>
      <c r="AD134" s="285"/>
      <c r="AE134" s="285"/>
      <c r="AF134" s="296"/>
      <c r="AG134" s="318"/>
      <c r="AH134" s="285"/>
      <c r="AI134" s="285"/>
      <c r="AJ134" s="285"/>
      <c r="AK134" s="285"/>
      <c r="AL134" s="328"/>
      <c r="AM134" s="328"/>
      <c r="AN134" s="285"/>
      <c r="AO134" s="285"/>
      <c r="AP134" s="285"/>
      <c r="AQ134" s="285"/>
      <c r="AR134" s="285"/>
      <c r="AS134" s="328"/>
      <c r="AT134" s="328"/>
      <c r="AU134" s="285"/>
      <c r="AV134" s="285"/>
      <c r="AW134" s="285"/>
      <c r="AX134" s="285"/>
      <c r="AY134" s="285"/>
      <c r="AZ134" s="328"/>
      <c r="BA134" s="328"/>
      <c r="BB134" s="285"/>
      <c r="BC134" s="285"/>
      <c r="BD134" s="285"/>
      <c r="BE134" s="285"/>
      <c r="BF134" s="285"/>
      <c r="BG134" s="328"/>
      <c r="BH134" s="328"/>
      <c r="BI134" s="285"/>
      <c r="BJ134" s="296"/>
      <c r="BK134" s="318"/>
      <c r="BL134" s="285"/>
      <c r="BM134" s="285"/>
      <c r="BN134" s="297"/>
      <c r="BO134" s="297"/>
      <c r="BP134" s="285"/>
      <c r="BQ134" s="285"/>
      <c r="BR134" s="285"/>
      <c r="BS134" s="285"/>
      <c r="BT134" s="285"/>
      <c r="BU134" s="297"/>
      <c r="BV134" s="297"/>
      <c r="BW134" s="285"/>
      <c r="BX134" s="285"/>
      <c r="BY134" s="285"/>
      <c r="BZ134" s="285"/>
      <c r="CA134" s="285"/>
      <c r="CB134" s="297"/>
      <c r="CC134" s="297"/>
      <c r="CD134" s="285"/>
      <c r="CE134" s="285"/>
      <c r="CF134" s="285"/>
      <c r="CG134" s="285"/>
      <c r="CH134" s="285"/>
      <c r="CI134" s="297"/>
      <c r="CJ134" s="297"/>
      <c r="CK134" s="285"/>
      <c r="CL134" s="285"/>
      <c r="CM134" s="285"/>
      <c r="CN134" s="285"/>
      <c r="CO134" s="285"/>
      <c r="CP134" s="165"/>
    </row>
    <row r="135"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  <c r="AA135" s="285"/>
      <c r="AB135" s="285"/>
      <c r="AC135" s="285"/>
      <c r="AD135" s="285"/>
      <c r="AE135" s="285"/>
      <c r="AF135" s="296"/>
      <c r="AG135" s="318"/>
      <c r="AH135" s="285"/>
      <c r="AI135" s="285"/>
      <c r="AJ135" s="285"/>
      <c r="AK135" s="285"/>
      <c r="AL135" s="328"/>
      <c r="AM135" s="328"/>
      <c r="AN135" s="285"/>
      <c r="AO135" s="285"/>
      <c r="AP135" s="285"/>
      <c r="AQ135" s="285"/>
      <c r="AR135" s="285"/>
      <c r="AS135" s="328"/>
      <c r="AT135" s="328"/>
      <c r="AU135" s="285"/>
      <c r="AV135" s="285"/>
      <c r="AW135" s="285"/>
      <c r="AX135" s="285"/>
      <c r="AY135" s="285"/>
      <c r="AZ135" s="328"/>
      <c r="BA135" s="328"/>
      <c r="BB135" s="285"/>
      <c r="BC135" s="285"/>
      <c r="BD135" s="285"/>
      <c r="BE135" s="285"/>
      <c r="BF135" s="285"/>
      <c r="BG135" s="328"/>
      <c r="BH135" s="328"/>
      <c r="BI135" s="285"/>
      <c r="BJ135" s="296"/>
      <c r="BK135" s="318"/>
      <c r="BL135" s="285"/>
      <c r="BM135" s="285"/>
      <c r="BN135" s="297"/>
      <c r="BO135" s="297"/>
      <c r="BP135" s="285"/>
      <c r="BQ135" s="285"/>
      <c r="BR135" s="285"/>
      <c r="BS135" s="285"/>
      <c r="BT135" s="285"/>
      <c r="BU135" s="297"/>
      <c r="BV135" s="297"/>
      <c r="BW135" s="285"/>
      <c r="BX135" s="285"/>
      <c r="BY135" s="285"/>
      <c r="BZ135" s="285"/>
      <c r="CA135" s="285"/>
      <c r="CB135" s="297"/>
      <c r="CC135" s="297"/>
      <c r="CD135" s="285"/>
      <c r="CE135" s="285"/>
      <c r="CF135" s="285"/>
      <c r="CG135" s="285"/>
      <c r="CH135" s="285"/>
      <c r="CI135" s="297"/>
      <c r="CJ135" s="297"/>
      <c r="CK135" s="285"/>
      <c r="CL135" s="285"/>
      <c r="CM135" s="285"/>
      <c r="CN135" s="285"/>
      <c r="CO135" s="285"/>
      <c r="CP135" s="165"/>
    </row>
    <row r="136"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A136" s="285"/>
      <c r="AB136" s="285"/>
      <c r="AC136" s="285"/>
      <c r="AD136" s="285"/>
      <c r="AE136" s="285"/>
      <c r="AF136" s="296"/>
      <c r="AG136" s="318"/>
      <c r="AH136" s="285"/>
      <c r="AI136" s="285"/>
      <c r="AJ136" s="285"/>
      <c r="AK136" s="285"/>
      <c r="AL136" s="328"/>
      <c r="AM136" s="328"/>
      <c r="AN136" s="285"/>
      <c r="AO136" s="285"/>
      <c r="AP136" s="285"/>
      <c r="AQ136" s="285"/>
      <c r="AR136" s="285"/>
      <c r="AS136" s="328"/>
      <c r="AT136" s="328"/>
      <c r="AU136" s="285"/>
      <c r="AV136" s="285"/>
      <c r="AW136" s="285"/>
      <c r="AX136" s="285"/>
      <c r="AY136" s="285"/>
      <c r="AZ136" s="328"/>
      <c r="BA136" s="328"/>
      <c r="BB136" s="285"/>
      <c r="BC136" s="285"/>
      <c r="BD136" s="285"/>
      <c r="BE136" s="285"/>
      <c r="BF136" s="285"/>
      <c r="BG136" s="328"/>
      <c r="BH136" s="328"/>
      <c r="BI136" s="285"/>
      <c r="BJ136" s="296"/>
      <c r="BK136" s="318"/>
      <c r="BL136" s="285"/>
      <c r="BM136" s="285"/>
      <c r="BN136" s="297"/>
      <c r="BO136" s="297"/>
      <c r="BP136" s="285"/>
      <c r="BQ136" s="285"/>
      <c r="BR136" s="285"/>
      <c r="BS136" s="285"/>
      <c r="BT136" s="285"/>
      <c r="BU136" s="297"/>
      <c r="BV136" s="297"/>
      <c r="BW136" s="285"/>
      <c r="BX136" s="285"/>
      <c r="BY136" s="285"/>
      <c r="BZ136" s="285"/>
      <c r="CA136" s="285"/>
      <c r="CB136" s="297"/>
      <c r="CC136" s="297"/>
      <c r="CD136" s="285"/>
      <c r="CE136" s="285"/>
      <c r="CF136" s="285"/>
      <c r="CG136" s="285"/>
      <c r="CH136" s="285"/>
      <c r="CI136" s="297"/>
      <c r="CJ136" s="297"/>
      <c r="CK136" s="285"/>
      <c r="CL136" s="285"/>
      <c r="CM136" s="285"/>
      <c r="CN136" s="285"/>
      <c r="CO136" s="285"/>
      <c r="CP136" s="165"/>
    </row>
    <row r="137"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85"/>
      <c r="AB137" s="285"/>
      <c r="AC137" s="285"/>
      <c r="AD137" s="285"/>
      <c r="AE137" s="285"/>
      <c r="AF137" s="296"/>
      <c r="AG137" s="318"/>
      <c r="AH137" s="285"/>
      <c r="AI137" s="285"/>
      <c r="AJ137" s="285"/>
      <c r="AK137" s="285"/>
      <c r="AL137" s="328"/>
      <c r="AM137" s="328"/>
      <c r="AN137" s="285"/>
      <c r="AO137" s="285"/>
      <c r="AP137" s="285"/>
      <c r="AQ137" s="285"/>
      <c r="AR137" s="285"/>
      <c r="AS137" s="328"/>
      <c r="AT137" s="328"/>
      <c r="AU137" s="285"/>
      <c r="AV137" s="285"/>
      <c r="AW137" s="285"/>
      <c r="AX137" s="285"/>
      <c r="AY137" s="285"/>
      <c r="AZ137" s="328"/>
      <c r="BA137" s="328"/>
      <c r="BB137" s="285"/>
      <c r="BC137" s="285"/>
      <c r="BD137" s="285"/>
      <c r="BE137" s="285"/>
      <c r="BF137" s="285"/>
      <c r="BG137" s="328"/>
      <c r="BH137" s="328"/>
      <c r="BI137" s="285"/>
      <c r="BJ137" s="296"/>
      <c r="BK137" s="318"/>
      <c r="BL137" s="285"/>
      <c r="BM137" s="285"/>
      <c r="BN137" s="297"/>
      <c r="BO137" s="297"/>
      <c r="BP137" s="285"/>
      <c r="BQ137" s="285"/>
      <c r="BR137" s="285"/>
      <c r="BS137" s="285"/>
      <c r="BT137" s="285"/>
      <c r="BU137" s="297"/>
      <c r="BV137" s="297"/>
      <c r="BW137" s="285"/>
      <c r="BX137" s="285"/>
      <c r="BY137" s="285"/>
      <c r="BZ137" s="285"/>
      <c r="CA137" s="285"/>
      <c r="CB137" s="297"/>
      <c r="CC137" s="297"/>
      <c r="CD137" s="285"/>
      <c r="CE137" s="285"/>
      <c r="CF137" s="285"/>
      <c r="CG137" s="285"/>
      <c r="CH137" s="285"/>
      <c r="CI137" s="297"/>
      <c r="CJ137" s="297"/>
      <c r="CK137" s="285"/>
      <c r="CL137" s="285"/>
      <c r="CM137" s="285"/>
      <c r="CN137" s="285"/>
      <c r="CO137" s="285"/>
      <c r="CP137" s="165"/>
    </row>
    <row r="138"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85"/>
      <c r="AB138" s="285"/>
      <c r="AC138" s="285"/>
      <c r="AD138" s="285"/>
      <c r="AE138" s="285"/>
      <c r="AF138" s="296"/>
      <c r="AG138" s="318"/>
      <c r="AH138" s="285"/>
      <c r="AI138" s="285"/>
      <c r="AJ138" s="285"/>
      <c r="AK138" s="285"/>
      <c r="AL138" s="328"/>
      <c r="AM138" s="328"/>
      <c r="AN138" s="285"/>
      <c r="AO138" s="285"/>
      <c r="AP138" s="285"/>
      <c r="AQ138" s="285"/>
      <c r="AR138" s="285"/>
      <c r="AS138" s="328"/>
      <c r="AT138" s="328"/>
      <c r="AU138" s="285"/>
      <c r="AV138" s="285"/>
      <c r="AW138" s="285"/>
      <c r="AX138" s="285"/>
      <c r="AY138" s="285"/>
      <c r="AZ138" s="328"/>
      <c r="BA138" s="328"/>
      <c r="BB138" s="285"/>
      <c r="BC138" s="285"/>
      <c r="BD138" s="285"/>
      <c r="BE138" s="285"/>
      <c r="BF138" s="285"/>
      <c r="BG138" s="328"/>
      <c r="BH138" s="328"/>
      <c r="BI138" s="285"/>
      <c r="BJ138" s="296"/>
      <c r="BK138" s="318"/>
      <c r="BL138" s="285"/>
      <c r="BM138" s="285"/>
      <c r="BN138" s="297"/>
      <c r="BO138" s="297"/>
      <c r="BP138" s="285"/>
      <c r="BQ138" s="285"/>
      <c r="BR138" s="285"/>
      <c r="BS138" s="285"/>
      <c r="BT138" s="285"/>
      <c r="BU138" s="297"/>
      <c r="BV138" s="297"/>
      <c r="BW138" s="285"/>
      <c r="BX138" s="285"/>
      <c r="BY138" s="285"/>
      <c r="BZ138" s="285"/>
      <c r="CA138" s="285"/>
      <c r="CB138" s="297"/>
      <c r="CC138" s="297"/>
      <c r="CD138" s="285"/>
      <c r="CE138" s="285"/>
      <c r="CF138" s="285"/>
      <c r="CG138" s="285"/>
      <c r="CH138" s="285"/>
      <c r="CI138" s="297"/>
      <c r="CJ138" s="297"/>
      <c r="CK138" s="285"/>
      <c r="CL138" s="285"/>
      <c r="CM138" s="285"/>
      <c r="CN138" s="285"/>
      <c r="CO138" s="285"/>
      <c r="CP138" s="165"/>
    </row>
    <row r="139"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85"/>
      <c r="AB139" s="285"/>
      <c r="AC139" s="285"/>
      <c r="AD139" s="285"/>
      <c r="AE139" s="285"/>
      <c r="AF139" s="296"/>
      <c r="AG139" s="318"/>
      <c r="AH139" s="285"/>
      <c r="AI139" s="285"/>
      <c r="AJ139" s="285"/>
      <c r="AK139" s="285"/>
      <c r="AL139" s="328"/>
      <c r="AM139" s="328"/>
      <c r="AN139" s="285"/>
      <c r="AO139" s="285"/>
      <c r="AP139" s="285"/>
      <c r="AQ139" s="285"/>
      <c r="AR139" s="285"/>
      <c r="AS139" s="328"/>
      <c r="AT139" s="328"/>
      <c r="AU139" s="285"/>
      <c r="AV139" s="285"/>
      <c r="AW139" s="285"/>
      <c r="AX139" s="285"/>
      <c r="AY139" s="285"/>
      <c r="AZ139" s="328"/>
      <c r="BA139" s="328"/>
      <c r="BB139" s="285"/>
      <c r="BC139" s="285"/>
      <c r="BD139" s="285"/>
      <c r="BE139" s="285"/>
      <c r="BF139" s="285"/>
      <c r="BG139" s="328"/>
      <c r="BH139" s="328"/>
      <c r="BI139" s="285"/>
      <c r="BJ139" s="296"/>
      <c r="BK139" s="318"/>
      <c r="BL139" s="285"/>
      <c r="BM139" s="285"/>
      <c r="BN139" s="297"/>
      <c r="BO139" s="297"/>
      <c r="BP139" s="285"/>
      <c r="BQ139" s="285"/>
      <c r="BR139" s="285"/>
      <c r="BS139" s="285"/>
      <c r="BT139" s="285"/>
      <c r="BU139" s="297"/>
      <c r="BV139" s="297"/>
      <c r="BW139" s="285"/>
      <c r="BX139" s="285"/>
      <c r="BY139" s="285"/>
      <c r="BZ139" s="285"/>
      <c r="CA139" s="285"/>
      <c r="CB139" s="297"/>
      <c r="CC139" s="297"/>
      <c r="CD139" s="285"/>
      <c r="CE139" s="285"/>
      <c r="CF139" s="285"/>
      <c r="CG139" s="285"/>
      <c r="CH139" s="285"/>
      <c r="CI139" s="297"/>
      <c r="CJ139" s="297"/>
      <c r="CK139" s="285"/>
      <c r="CL139" s="285"/>
      <c r="CM139" s="285"/>
      <c r="CN139" s="285"/>
      <c r="CO139" s="285"/>
      <c r="CP139" s="165"/>
    </row>
    <row r="140"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  <c r="AA140" s="285"/>
      <c r="AB140" s="285"/>
      <c r="AC140" s="285"/>
      <c r="AD140" s="285"/>
      <c r="AE140" s="285"/>
      <c r="AF140" s="296"/>
      <c r="AG140" s="318"/>
      <c r="AH140" s="285"/>
      <c r="AI140" s="285"/>
      <c r="AJ140" s="285"/>
      <c r="AK140" s="285"/>
      <c r="AL140" s="328"/>
      <c r="AM140" s="328"/>
      <c r="AN140" s="285"/>
      <c r="AO140" s="285"/>
      <c r="AP140" s="285"/>
      <c r="AQ140" s="285"/>
      <c r="AR140" s="285"/>
      <c r="AS140" s="328"/>
      <c r="AT140" s="328"/>
      <c r="AU140" s="285"/>
      <c r="AV140" s="285"/>
      <c r="AW140" s="285"/>
      <c r="AX140" s="285"/>
      <c r="AY140" s="285"/>
      <c r="AZ140" s="328"/>
      <c r="BA140" s="328"/>
      <c r="BB140" s="285"/>
      <c r="BC140" s="285"/>
      <c r="BD140" s="285"/>
      <c r="BE140" s="285"/>
      <c r="BF140" s="285"/>
      <c r="BG140" s="328"/>
      <c r="BH140" s="328"/>
      <c r="BI140" s="285"/>
      <c r="BJ140" s="296"/>
      <c r="BK140" s="318"/>
      <c r="BL140" s="285"/>
      <c r="BM140" s="285"/>
      <c r="BN140" s="297"/>
      <c r="BO140" s="297"/>
      <c r="BP140" s="285"/>
      <c r="BQ140" s="285"/>
      <c r="BR140" s="285"/>
      <c r="BS140" s="285"/>
      <c r="BT140" s="285"/>
      <c r="BU140" s="297"/>
      <c r="BV140" s="297"/>
      <c r="BW140" s="285"/>
      <c r="BX140" s="285"/>
      <c r="BY140" s="285"/>
      <c r="BZ140" s="285"/>
      <c r="CA140" s="285"/>
      <c r="CB140" s="297"/>
      <c r="CC140" s="297"/>
      <c r="CD140" s="285"/>
      <c r="CE140" s="285"/>
      <c r="CF140" s="285"/>
      <c r="CG140" s="285"/>
      <c r="CH140" s="285"/>
      <c r="CI140" s="297"/>
      <c r="CJ140" s="297"/>
      <c r="CK140" s="285"/>
      <c r="CL140" s="285"/>
      <c r="CM140" s="285"/>
      <c r="CN140" s="285"/>
      <c r="CO140" s="285"/>
      <c r="CP140" s="165"/>
    </row>
    <row r="141"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  <c r="AA141" s="285"/>
      <c r="AB141" s="285"/>
      <c r="AC141" s="285"/>
      <c r="AD141" s="285"/>
      <c r="AE141" s="285"/>
      <c r="AF141" s="296"/>
      <c r="AG141" s="318"/>
      <c r="AH141" s="285"/>
      <c r="AI141" s="285"/>
      <c r="AJ141" s="285"/>
      <c r="AK141" s="285"/>
      <c r="AL141" s="328"/>
      <c r="AM141" s="328"/>
      <c r="AN141" s="285"/>
      <c r="AO141" s="285"/>
      <c r="AP141" s="285"/>
      <c r="AQ141" s="285"/>
      <c r="AR141" s="285"/>
      <c r="AS141" s="328"/>
      <c r="AT141" s="328"/>
      <c r="AU141" s="285"/>
      <c r="AV141" s="285"/>
      <c r="AW141" s="285"/>
      <c r="AX141" s="285"/>
      <c r="AY141" s="285"/>
      <c r="AZ141" s="328"/>
      <c r="BA141" s="328"/>
      <c r="BB141" s="285"/>
      <c r="BC141" s="285"/>
      <c r="BD141" s="285"/>
      <c r="BE141" s="285"/>
      <c r="BF141" s="285"/>
      <c r="BG141" s="328"/>
      <c r="BH141" s="328"/>
      <c r="BI141" s="285"/>
      <c r="BJ141" s="296"/>
      <c r="BK141" s="318"/>
      <c r="BL141" s="285"/>
      <c r="BM141" s="285"/>
      <c r="BN141" s="297"/>
      <c r="BO141" s="297"/>
      <c r="BP141" s="285"/>
      <c r="BQ141" s="285"/>
      <c r="BR141" s="285"/>
      <c r="BS141" s="285"/>
      <c r="BT141" s="285"/>
      <c r="BU141" s="297"/>
      <c r="BV141" s="297"/>
      <c r="BW141" s="285"/>
      <c r="BX141" s="285"/>
      <c r="BY141" s="285"/>
      <c r="BZ141" s="285"/>
      <c r="CA141" s="285"/>
      <c r="CB141" s="297"/>
      <c r="CC141" s="297"/>
      <c r="CD141" s="285"/>
      <c r="CE141" s="285"/>
      <c r="CF141" s="285"/>
      <c r="CG141" s="285"/>
      <c r="CH141" s="285"/>
      <c r="CI141" s="297"/>
      <c r="CJ141" s="297"/>
      <c r="CK141" s="285"/>
      <c r="CL141" s="285"/>
      <c r="CM141" s="285"/>
      <c r="CN141" s="285"/>
      <c r="CO141" s="285"/>
      <c r="CP141" s="165"/>
    </row>
    <row r="142"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A142" s="285"/>
      <c r="AB142" s="285"/>
      <c r="AC142" s="285"/>
      <c r="AD142" s="285"/>
      <c r="AE142" s="285"/>
      <c r="AF142" s="296"/>
      <c r="AG142" s="318"/>
      <c r="AH142" s="285"/>
      <c r="AI142" s="285"/>
      <c r="AJ142" s="285"/>
      <c r="AK142" s="285"/>
      <c r="AL142" s="328"/>
      <c r="AM142" s="328"/>
      <c r="AN142" s="285"/>
      <c r="AO142" s="285"/>
      <c r="AP142" s="285"/>
      <c r="AQ142" s="285"/>
      <c r="AR142" s="285"/>
      <c r="AS142" s="328"/>
      <c r="AT142" s="328"/>
      <c r="AU142" s="285"/>
      <c r="AV142" s="285"/>
      <c r="AW142" s="285"/>
      <c r="AX142" s="285"/>
      <c r="AY142" s="285"/>
      <c r="AZ142" s="328"/>
      <c r="BA142" s="328"/>
      <c r="BB142" s="285"/>
      <c r="BC142" s="285"/>
      <c r="BD142" s="285"/>
      <c r="BE142" s="285"/>
      <c r="BF142" s="285"/>
      <c r="BG142" s="328"/>
      <c r="BH142" s="328"/>
      <c r="BI142" s="285"/>
      <c r="BJ142" s="296"/>
      <c r="BK142" s="318"/>
      <c r="BL142" s="285"/>
      <c r="BM142" s="285"/>
      <c r="BN142" s="297"/>
      <c r="BO142" s="297"/>
      <c r="BP142" s="285"/>
      <c r="BQ142" s="285"/>
      <c r="BR142" s="285"/>
      <c r="BS142" s="285"/>
      <c r="BT142" s="285"/>
      <c r="BU142" s="297"/>
      <c r="BV142" s="297"/>
      <c r="BW142" s="285"/>
      <c r="BX142" s="285"/>
      <c r="BY142" s="285"/>
      <c r="BZ142" s="285"/>
      <c r="CA142" s="285"/>
      <c r="CB142" s="297"/>
      <c r="CC142" s="297"/>
      <c r="CD142" s="285"/>
      <c r="CE142" s="285"/>
      <c r="CF142" s="285"/>
      <c r="CG142" s="285"/>
      <c r="CH142" s="285"/>
      <c r="CI142" s="297"/>
      <c r="CJ142" s="297"/>
      <c r="CK142" s="285"/>
      <c r="CL142" s="285"/>
      <c r="CM142" s="285"/>
      <c r="CN142" s="285"/>
      <c r="CO142" s="285"/>
      <c r="CP142" s="165"/>
    </row>
    <row r="143"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85"/>
      <c r="AB143" s="285"/>
      <c r="AC143" s="285"/>
      <c r="AD143" s="285"/>
      <c r="AE143" s="285"/>
      <c r="AF143" s="296"/>
      <c r="AG143" s="318"/>
      <c r="AH143" s="285"/>
      <c r="AI143" s="285"/>
      <c r="AJ143" s="285"/>
      <c r="AK143" s="285"/>
      <c r="AL143" s="328"/>
      <c r="AM143" s="328"/>
      <c r="AN143" s="285"/>
      <c r="AO143" s="285"/>
      <c r="AP143" s="285"/>
      <c r="AQ143" s="285"/>
      <c r="AR143" s="285"/>
      <c r="AS143" s="328"/>
      <c r="AT143" s="328"/>
      <c r="AU143" s="285"/>
      <c r="AV143" s="285"/>
      <c r="AW143" s="285"/>
      <c r="AX143" s="285"/>
      <c r="AY143" s="285"/>
      <c r="AZ143" s="328"/>
      <c r="BA143" s="328"/>
      <c r="BB143" s="285"/>
      <c r="BC143" s="285"/>
      <c r="BD143" s="285"/>
      <c r="BE143" s="285"/>
      <c r="BF143" s="285"/>
      <c r="BG143" s="328"/>
      <c r="BH143" s="328"/>
      <c r="BI143" s="285"/>
      <c r="BJ143" s="296"/>
      <c r="BK143" s="318"/>
      <c r="BL143" s="285"/>
      <c r="BM143" s="285"/>
      <c r="BN143" s="297"/>
      <c r="BO143" s="297"/>
      <c r="BP143" s="285"/>
      <c r="BQ143" s="285"/>
      <c r="BR143" s="285"/>
      <c r="BS143" s="285"/>
      <c r="BT143" s="285"/>
      <c r="BU143" s="297"/>
      <c r="BV143" s="297"/>
      <c r="BW143" s="285"/>
      <c r="BX143" s="285"/>
      <c r="BY143" s="285"/>
      <c r="BZ143" s="285"/>
      <c r="CA143" s="285"/>
      <c r="CB143" s="297"/>
      <c r="CC143" s="297"/>
      <c r="CD143" s="285"/>
      <c r="CE143" s="285"/>
      <c r="CF143" s="285"/>
      <c r="CG143" s="285"/>
      <c r="CH143" s="285"/>
      <c r="CI143" s="297"/>
      <c r="CJ143" s="297"/>
      <c r="CK143" s="285"/>
      <c r="CL143" s="285"/>
      <c r="CM143" s="285"/>
      <c r="CN143" s="285"/>
      <c r="CO143" s="285"/>
      <c r="CP143" s="165"/>
    </row>
    <row r="144"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85"/>
      <c r="AB144" s="285"/>
      <c r="AC144" s="285"/>
      <c r="AD144" s="285"/>
      <c r="AE144" s="285"/>
      <c r="AF144" s="296"/>
      <c r="AG144" s="318"/>
      <c r="AH144" s="285"/>
      <c r="AI144" s="285"/>
      <c r="AJ144" s="285"/>
      <c r="AK144" s="285"/>
      <c r="AL144" s="328"/>
      <c r="AM144" s="328"/>
      <c r="AN144" s="285"/>
      <c r="AO144" s="285"/>
      <c r="AP144" s="285"/>
      <c r="AQ144" s="285"/>
      <c r="AR144" s="285"/>
      <c r="AS144" s="328"/>
      <c r="AT144" s="328"/>
      <c r="AU144" s="285"/>
      <c r="AV144" s="285"/>
      <c r="AW144" s="285"/>
      <c r="AX144" s="285"/>
      <c r="AY144" s="285"/>
      <c r="AZ144" s="328"/>
      <c r="BA144" s="328"/>
      <c r="BB144" s="285"/>
      <c r="BC144" s="285"/>
      <c r="BD144" s="285"/>
      <c r="BE144" s="285"/>
      <c r="BF144" s="285"/>
      <c r="BG144" s="328"/>
      <c r="BH144" s="328"/>
      <c r="BI144" s="285"/>
      <c r="BJ144" s="296"/>
      <c r="BK144" s="318"/>
      <c r="BL144" s="285"/>
      <c r="BM144" s="285"/>
      <c r="BN144" s="297"/>
      <c r="BO144" s="297"/>
      <c r="BP144" s="285"/>
      <c r="BQ144" s="285"/>
      <c r="BR144" s="285"/>
      <c r="BS144" s="285"/>
      <c r="BT144" s="285"/>
      <c r="BU144" s="297"/>
      <c r="BV144" s="297"/>
      <c r="BW144" s="285"/>
      <c r="BX144" s="285"/>
      <c r="BY144" s="285"/>
      <c r="BZ144" s="285"/>
      <c r="CA144" s="285"/>
      <c r="CB144" s="297"/>
      <c r="CC144" s="297"/>
      <c r="CD144" s="285"/>
      <c r="CE144" s="285"/>
      <c r="CF144" s="285"/>
      <c r="CG144" s="285"/>
      <c r="CH144" s="285"/>
      <c r="CI144" s="297"/>
      <c r="CJ144" s="297"/>
      <c r="CK144" s="285"/>
      <c r="CL144" s="285"/>
      <c r="CM144" s="285"/>
      <c r="CN144" s="285"/>
      <c r="CO144" s="285"/>
      <c r="CP144" s="165"/>
    </row>
    <row r="145"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A145" s="285"/>
      <c r="AB145" s="285"/>
      <c r="AC145" s="285"/>
      <c r="AD145" s="285"/>
      <c r="AE145" s="285"/>
      <c r="AF145" s="296"/>
      <c r="AG145" s="318"/>
      <c r="AH145" s="285"/>
      <c r="AI145" s="285"/>
      <c r="AJ145" s="285"/>
      <c r="AK145" s="285"/>
      <c r="AL145" s="328"/>
      <c r="AM145" s="328"/>
      <c r="AN145" s="285"/>
      <c r="AO145" s="285"/>
      <c r="AP145" s="285"/>
      <c r="AQ145" s="285"/>
      <c r="AR145" s="285"/>
      <c r="AS145" s="328"/>
      <c r="AT145" s="328"/>
      <c r="AU145" s="285"/>
      <c r="AV145" s="285"/>
      <c r="AW145" s="285"/>
      <c r="AX145" s="285"/>
      <c r="AY145" s="285"/>
      <c r="AZ145" s="328"/>
      <c r="BA145" s="328"/>
      <c r="BB145" s="285"/>
      <c r="BC145" s="285"/>
      <c r="BD145" s="285"/>
      <c r="BE145" s="285"/>
      <c r="BF145" s="285"/>
      <c r="BG145" s="328"/>
      <c r="BH145" s="328"/>
      <c r="BI145" s="285"/>
      <c r="BJ145" s="296"/>
      <c r="BK145" s="318"/>
      <c r="BL145" s="285"/>
      <c r="BM145" s="285"/>
      <c r="BN145" s="297"/>
      <c r="BO145" s="297"/>
      <c r="BP145" s="285"/>
      <c r="BQ145" s="285"/>
      <c r="BR145" s="285"/>
      <c r="BS145" s="285"/>
      <c r="BT145" s="285"/>
      <c r="BU145" s="297"/>
      <c r="BV145" s="297"/>
      <c r="BW145" s="285"/>
      <c r="BX145" s="285"/>
      <c r="BY145" s="285"/>
      <c r="BZ145" s="285"/>
      <c r="CA145" s="285"/>
      <c r="CB145" s="297"/>
      <c r="CC145" s="297"/>
      <c r="CD145" s="285"/>
      <c r="CE145" s="285"/>
      <c r="CF145" s="285"/>
      <c r="CG145" s="285"/>
      <c r="CH145" s="285"/>
      <c r="CI145" s="297"/>
      <c r="CJ145" s="297"/>
      <c r="CK145" s="285"/>
      <c r="CL145" s="285"/>
      <c r="CM145" s="285"/>
      <c r="CN145" s="285"/>
      <c r="CO145" s="285"/>
      <c r="CP145" s="165"/>
    </row>
    <row r="146"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285"/>
      <c r="AE146" s="285"/>
      <c r="AF146" s="296"/>
      <c r="AG146" s="318"/>
      <c r="AH146" s="285"/>
      <c r="AI146" s="285"/>
      <c r="AJ146" s="285"/>
      <c r="AK146" s="285"/>
      <c r="AL146" s="328"/>
      <c r="AM146" s="328"/>
      <c r="AN146" s="285"/>
      <c r="AO146" s="285"/>
      <c r="AP146" s="285"/>
      <c r="AQ146" s="285"/>
      <c r="AR146" s="285"/>
      <c r="AS146" s="328"/>
      <c r="AT146" s="328"/>
      <c r="AU146" s="285"/>
      <c r="AV146" s="285"/>
      <c r="AW146" s="285"/>
      <c r="AX146" s="285"/>
      <c r="AY146" s="285"/>
      <c r="AZ146" s="328"/>
      <c r="BA146" s="328"/>
      <c r="BB146" s="285"/>
      <c r="BC146" s="285"/>
      <c r="BD146" s="285"/>
      <c r="BE146" s="285"/>
      <c r="BF146" s="285"/>
      <c r="BG146" s="328"/>
      <c r="BH146" s="328"/>
      <c r="BI146" s="285"/>
      <c r="BJ146" s="296"/>
      <c r="BK146" s="318"/>
      <c r="BL146" s="285"/>
      <c r="BM146" s="285"/>
      <c r="BN146" s="297"/>
      <c r="BO146" s="297"/>
      <c r="BP146" s="285"/>
      <c r="BQ146" s="285"/>
      <c r="BR146" s="285"/>
      <c r="BS146" s="285"/>
      <c r="BT146" s="285"/>
      <c r="BU146" s="297"/>
      <c r="BV146" s="297"/>
      <c r="BW146" s="285"/>
      <c r="BX146" s="285"/>
      <c r="BY146" s="285"/>
      <c r="BZ146" s="285"/>
      <c r="CA146" s="285"/>
      <c r="CB146" s="297"/>
      <c r="CC146" s="297"/>
      <c r="CD146" s="285"/>
      <c r="CE146" s="285"/>
      <c r="CF146" s="285"/>
      <c r="CG146" s="285"/>
      <c r="CH146" s="285"/>
      <c r="CI146" s="297"/>
      <c r="CJ146" s="297"/>
      <c r="CK146" s="285"/>
      <c r="CL146" s="285"/>
      <c r="CM146" s="285"/>
      <c r="CN146" s="285"/>
      <c r="CO146" s="285"/>
      <c r="CP146" s="165"/>
    </row>
    <row r="147"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  <c r="AA147" s="285"/>
      <c r="AB147" s="285"/>
      <c r="AC147" s="285"/>
      <c r="AD147" s="285"/>
      <c r="AE147" s="285"/>
      <c r="AF147" s="296"/>
      <c r="AG147" s="318"/>
      <c r="AH147" s="285"/>
      <c r="AI147" s="285"/>
      <c r="AJ147" s="285"/>
      <c r="AK147" s="285"/>
      <c r="AL147" s="328"/>
      <c r="AM147" s="328"/>
      <c r="AN147" s="285"/>
      <c r="AO147" s="285"/>
      <c r="AP147" s="285"/>
      <c r="AQ147" s="285"/>
      <c r="AR147" s="285"/>
      <c r="AS147" s="328"/>
      <c r="AT147" s="328"/>
      <c r="AU147" s="285"/>
      <c r="AV147" s="285"/>
      <c r="AW147" s="285"/>
      <c r="AX147" s="285"/>
      <c r="AY147" s="285"/>
      <c r="AZ147" s="328"/>
      <c r="BA147" s="328"/>
      <c r="BB147" s="285"/>
      <c r="BC147" s="285"/>
      <c r="BD147" s="285"/>
      <c r="BE147" s="285"/>
      <c r="BF147" s="285"/>
      <c r="BG147" s="328"/>
      <c r="BH147" s="328"/>
      <c r="BI147" s="285"/>
      <c r="BJ147" s="296"/>
      <c r="BK147" s="318"/>
      <c r="BL147" s="285"/>
      <c r="BM147" s="285"/>
      <c r="BN147" s="297"/>
      <c r="BO147" s="297"/>
      <c r="BP147" s="285"/>
      <c r="BQ147" s="285"/>
      <c r="BR147" s="285"/>
      <c r="BS147" s="285"/>
      <c r="BT147" s="285"/>
      <c r="BU147" s="297"/>
      <c r="BV147" s="297"/>
      <c r="BW147" s="285"/>
      <c r="BX147" s="285"/>
      <c r="BY147" s="285"/>
      <c r="BZ147" s="285"/>
      <c r="CA147" s="285"/>
      <c r="CB147" s="297"/>
      <c r="CC147" s="297"/>
      <c r="CD147" s="285"/>
      <c r="CE147" s="285"/>
      <c r="CF147" s="285"/>
      <c r="CG147" s="285"/>
      <c r="CH147" s="285"/>
      <c r="CI147" s="297"/>
      <c r="CJ147" s="297"/>
      <c r="CK147" s="285"/>
      <c r="CL147" s="285"/>
      <c r="CM147" s="285"/>
      <c r="CN147" s="285"/>
      <c r="CO147" s="285"/>
      <c r="CP147" s="165"/>
    </row>
    <row r="148"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85"/>
      <c r="AB148" s="285"/>
      <c r="AC148" s="285"/>
      <c r="AD148" s="285"/>
      <c r="AE148" s="285"/>
      <c r="AF148" s="296"/>
      <c r="AG148" s="318"/>
      <c r="AH148" s="285"/>
      <c r="AI148" s="285"/>
      <c r="AJ148" s="285"/>
      <c r="AK148" s="285"/>
      <c r="AL148" s="328"/>
      <c r="AM148" s="328"/>
      <c r="AN148" s="285"/>
      <c r="AO148" s="285"/>
      <c r="AP148" s="285"/>
      <c r="AQ148" s="285"/>
      <c r="AR148" s="285"/>
      <c r="AS148" s="328"/>
      <c r="AT148" s="328"/>
      <c r="AU148" s="285"/>
      <c r="AV148" s="285"/>
      <c r="AW148" s="285"/>
      <c r="AX148" s="285"/>
      <c r="AY148" s="285"/>
      <c r="AZ148" s="328"/>
      <c r="BA148" s="328"/>
      <c r="BB148" s="285"/>
      <c r="BC148" s="285"/>
      <c r="BD148" s="285"/>
      <c r="BE148" s="285"/>
      <c r="BF148" s="285"/>
      <c r="BG148" s="328"/>
      <c r="BH148" s="328"/>
      <c r="BI148" s="285"/>
      <c r="BJ148" s="296"/>
      <c r="BK148" s="318"/>
      <c r="BL148" s="285"/>
      <c r="BM148" s="285"/>
      <c r="BN148" s="297"/>
      <c r="BO148" s="297"/>
      <c r="BP148" s="285"/>
      <c r="BQ148" s="285"/>
      <c r="BR148" s="285"/>
      <c r="BS148" s="285"/>
      <c r="BT148" s="285"/>
      <c r="BU148" s="297"/>
      <c r="BV148" s="297"/>
      <c r="BW148" s="285"/>
      <c r="BX148" s="285"/>
      <c r="BY148" s="285"/>
      <c r="BZ148" s="285"/>
      <c r="CA148" s="285"/>
      <c r="CB148" s="297"/>
      <c r="CC148" s="297"/>
      <c r="CD148" s="285"/>
      <c r="CE148" s="285"/>
      <c r="CF148" s="285"/>
      <c r="CG148" s="285"/>
      <c r="CH148" s="285"/>
      <c r="CI148" s="297"/>
      <c r="CJ148" s="297"/>
      <c r="CK148" s="285"/>
      <c r="CL148" s="285"/>
      <c r="CM148" s="285"/>
      <c r="CN148" s="285"/>
      <c r="CO148" s="285"/>
      <c r="CP148" s="165"/>
    </row>
    <row r="149"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85"/>
      <c r="AB149" s="285"/>
      <c r="AC149" s="285"/>
      <c r="AD149" s="285"/>
      <c r="AE149" s="285"/>
      <c r="AF149" s="296"/>
      <c r="AG149" s="318"/>
      <c r="AH149" s="285"/>
      <c r="AI149" s="285"/>
      <c r="AJ149" s="285"/>
      <c r="AK149" s="285"/>
      <c r="AL149" s="328"/>
      <c r="AM149" s="328"/>
      <c r="AN149" s="285"/>
      <c r="AO149" s="285"/>
      <c r="AP149" s="285"/>
      <c r="AQ149" s="285"/>
      <c r="AR149" s="285"/>
      <c r="AS149" s="328"/>
      <c r="AT149" s="328"/>
      <c r="AU149" s="285"/>
      <c r="AV149" s="285"/>
      <c r="AW149" s="285"/>
      <c r="AX149" s="285"/>
      <c r="AY149" s="285"/>
      <c r="AZ149" s="328"/>
      <c r="BA149" s="328"/>
      <c r="BB149" s="285"/>
      <c r="BC149" s="285"/>
      <c r="BD149" s="285"/>
      <c r="BE149" s="285"/>
      <c r="BF149" s="285"/>
      <c r="BG149" s="328"/>
      <c r="BH149" s="328"/>
      <c r="BI149" s="285"/>
      <c r="BJ149" s="296"/>
      <c r="BK149" s="318"/>
      <c r="BL149" s="285"/>
      <c r="BM149" s="285"/>
      <c r="BN149" s="297"/>
      <c r="BO149" s="297"/>
      <c r="BP149" s="285"/>
      <c r="BQ149" s="285"/>
      <c r="BR149" s="285"/>
      <c r="BS149" s="285"/>
      <c r="BT149" s="285"/>
      <c r="BU149" s="297"/>
      <c r="BV149" s="297"/>
      <c r="BW149" s="285"/>
      <c r="BX149" s="285"/>
      <c r="BY149" s="285"/>
      <c r="BZ149" s="285"/>
      <c r="CA149" s="285"/>
      <c r="CB149" s="297"/>
      <c r="CC149" s="297"/>
      <c r="CD149" s="285"/>
      <c r="CE149" s="285"/>
      <c r="CF149" s="285"/>
      <c r="CG149" s="285"/>
      <c r="CH149" s="285"/>
      <c r="CI149" s="297"/>
      <c r="CJ149" s="297"/>
      <c r="CK149" s="285"/>
      <c r="CL149" s="285"/>
      <c r="CM149" s="285"/>
      <c r="CN149" s="285"/>
      <c r="CO149" s="285"/>
      <c r="CP149" s="165"/>
    </row>
    <row r="150"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85"/>
      <c r="AB150" s="285"/>
      <c r="AC150" s="285"/>
      <c r="AD150" s="285"/>
      <c r="AE150" s="285"/>
      <c r="AF150" s="296"/>
      <c r="AG150" s="318"/>
      <c r="AH150" s="285"/>
      <c r="AI150" s="285"/>
      <c r="AJ150" s="285"/>
      <c r="AK150" s="285"/>
      <c r="AL150" s="328"/>
      <c r="AM150" s="328"/>
      <c r="AN150" s="285"/>
      <c r="AO150" s="285"/>
      <c r="AP150" s="285"/>
      <c r="AQ150" s="285"/>
      <c r="AR150" s="285"/>
      <c r="AS150" s="328"/>
      <c r="AT150" s="328"/>
      <c r="AU150" s="285"/>
      <c r="AV150" s="285"/>
      <c r="AW150" s="285"/>
      <c r="AX150" s="285"/>
      <c r="AY150" s="285"/>
      <c r="AZ150" s="328"/>
      <c r="BA150" s="328"/>
      <c r="BB150" s="285"/>
      <c r="BC150" s="285"/>
      <c r="BD150" s="285"/>
      <c r="BE150" s="285"/>
      <c r="BF150" s="285"/>
      <c r="BG150" s="328"/>
      <c r="BH150" s="328"/>
      <c r="BI150" s="285"/>
      <c r="BJ150" s="296"/>
      <c r="BK150" s="318"/>
      <c r="BL150" s="285"/>
      <c r="BM150" s="285"/>
      <c r="BN150" s="297"/>
      <c r="BO150" s="297"/>
      <c r="BP150" s="285"/>
      <c r="BQ150" s="285"/>
      <c r="BR150" s="285"/>
      <c r="BS150" s="285"/>
      <c r="BT150" s="285"/>
      <c r="BU150" s="297"/>
      <c r="BV150" s="297"/>
      <c r="BW150" s="285"/>
      <c r="BX150" s="285"/>
      <c r="BY150" s="285"/>
      <c r="BZ150" s="285"/>
      <c r="CA150" s="285"/>
      <c r="CB150" s="297"/>
      <c r="CC150" s="297"/>
      <c r="CD150" s="285"/>
      <c r="CE150" s="285"/>
      <c r="CF150" s="285"/>
      <c r="CG150" s="285"/>
      <c r="CH150" s="285"/>
      <c r="CI150" s="297"/>
      <c r="CJ150" s="297"/>
      <c r="CK150" s="285"/>
      <c r="CL150" s="285"/>
      <c r="CM150" s="285"/>
      <c r="CN150" s="285"/>
      <c r="CO150" s="285"/>
      <c r="CP150" s="165"/>
    </row>
    <row r="151"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A151" s="285"/>
      <c r="AB151" s="285"/>
      <c r="AC151" s="285"/>
      <c r="AD151" s="285"/>
      <c r="AE151" s="285"/>
      <c r="AF151" s="296"/>
      <c r="AG151" s="318"/>
      <c r="AH151" s="285"/>
      <c r="AI151" s="285"/>
      <c r="AJ151" s="285"/>
      <c r="AK151" s="285"/>
      <c r="AL151" s="328"/>
      <c r="AM151" s="328"/>
      <c r="AN151" s="285"/>
      <c r="AO151" s="285"/>
      <c r="AP151" s="285"/>
      <c r="AQ151" s="285"/>
      <c r="AR151" s="285"/>
      <c r="AS151" s="328"/>
      <c r="AT151" s="328"/>
      <c r="AU151" s="285"/>
      <c r="AV151" s="285"/>
      <c r="AW151" s="285"/>
      <c r="AX151" s="285"/>
      <c r="AY151" s="285"/>
      <c r="AZ151" s="328"/>
      <c r="BA151" s="328"/>
      <c r="BB151" s="285"/>
      <c r="BC151" s="285"/>
      <c r="BD151" s="285"/>
      <c r="BE151" s="285"/>
      <c r="BF151" s="285"/>
      <c r="BG151" s="328"/>
      <c r="BH151" s="328"/>
      <c r="BI151" s="285"/>
      <c r="BJ151" s="296"/>
      <c r="BK151" s="318"/>
      <c r="BL151" s="285"/>
      <c r="BM151" s="285"/>
      <c r="BN151" s="297"/>
      <c r="BO151" s="297"/>
      <c r="BP151" s="285"/>
      <c r="BQ151" s="285"/>
      <c r="BR151" s="285"/>
      <c r="BS151" s="285"/>
      <c r="BT151" s="285"/>
      <c r="BU151" s="297"/>
      <c r="BV151" s="297"/>
      <c r="BW151" s="285"/>
      <c r="BX151" s="285"/>
      <c r="BY151" s="285"/>
      <c r="BZ151" s="285"/>
      <c r="CA151" s="285"/>
      <c r="CB151" s="297"/>
      <c r="CC151" s="297"/>
      <c r="CD151" s="285"/>
      <c r="CE151" s="285"/>
      <c r="CF151" s="285"/>
      <c r="CG151" s="285"/>
      <c r="CH151" s="285"/>
      <c r="CI151" s="297"/>
      <c r="CJ151" s="297"/>
      <c r="CK151" s="285"/>
      <c r="CL151" s="285"/>
      <c r="CM151" s="285"/>
      <c r="CN151" s="285"/>
      <c r="CO151" s="285"/>
      <c r="CP151" s="165"/>
    </row>
    <row r="152"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A152" s="285"/>
      <c r="AB152" s="285"/>
      <c r="AC152" s="285"/>
      <c r="AD152" s="285"/>
      <c r="AE152" s="285"/>
      <c r="AF152" s="296"/>
      <c r="AG152" s="318"/>
      <c r="AH152" s="285"/>
      <c r="AI152" s="285"/>
      <c r="AJ152" s="285"/>
      <c r="AK152" s="285"/>
      <c r="AL152" s="328"/>
      <c r="AM152" s="328"/>
      <c r="AN152" s="285"/>
      <c r="AO152" s="285"/>
      <c r="AP152" s="285"/>
      <c r="AQ152" s="285"/>
      <c r="AR152" s="285"/>
      <c r="AS152" s="328"/>
      <c r="AT152" s="328"/>
      <c r="AU152" s="285"/>
      <c r="AV152" s="285"/>
      <c r="AW152" s="285"/>
      <c r="AX152" s="285"/>
      <c r="AY152" s="285"/>
      <c r="AZ152" s="328"/>
      <c r="BA152" s="328"/>
      <c r="BB152" s="285"/>
      <c r="BC152" s="285"/>
      <c r="BD152" s="285"/>
      <c r="BE152" s="285"/>
      <c r="BF152" s="285"/>
      <c r="BG152" s="328"/>
      <c r="BH152" s="328"/>
      <c r="BI152" s="285"/>
      <c r="BJ152" s="296"/>
      <c r="BK152" s="318"/>
      <c r="BL152" s="285"/>
      <c r="BM152" s="285"/>
      <c r="BN152" s="297"/>
      <c r="BO152" s="297"/>
      <c r="BP152" s="285"/>
      <c r="BQ152" s="285"/>
      <c r="BR152" s="285"/>
      <c r="BS152" s="285"/>
      <c r="BT152" s="285"/>
      <c r="BU152" s="297"/>
      <c r="BV152" s="297"/>
      <c r="BW152" s="285"/>
      <c r="BX152" s="285"/>
      <c r="BY152" s="285"/>
      <c r="BZ152" s="285"/>
      <c r="CA152" s="285"/>
      <c r="CB152" s="297"/>
      <c r="CC152" s="297"/>
      <c r="CD152" s="285"/>
      <c r="CE152" s="285"/>
      <c r="CF152" s="285"/>
      <c r="CG152" s="285"/>
      <c r="CH152" s="285"/>
      <c r="CI152" s="297"/>
      <c r="CJ152" s="297"/>
      <c r="CK152" s="285"/>
      <c r="CL152" s="285"/>
      <c r="CM152" s="285"/>
      <c r="CN152" s="285"/>
      <c r="CO152" s="285"/>
      <c r="CP152" s="165"/>
    </row>
    <row r="153"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85"/>
      <c r="AB153" s="285"/>
      <c r="AC153" s="285"/>
      <c r="AD153" s="285"/>
      <c r="AE153" s="285"/>
      <c r="AF153" s="296"/>
      <c r="AG153" s="318"/>
      <c r="AH153" s="285"/>
      <c r="AI153" s="285"/>
      <c r="AJ153" s="285"/>
      <c r="AK153" s="285"/>
      <c r="AL153" s="328"/>
      <c r="AM153" s="328"/>
      <c r="AN153" s="285"/>
      <c r="AO153" s="285"/>
      <c r="AP153" s="285"/>
      <c r="AQ153" s="285"/>
      <c r="AR153" s="285"/>
      <c r="AS153" s="328"/>
      <c r="AT153" s="328"/>
      <c r="AU153" s="285"/>
      <c r="AV153" s="285"/>
      <c r="AW153" s="285"/>
      <c r="AX153" s="285"/>
      <c r="AY153" s="285"/>
      <c r="AZ153" s="328"/>
      <c r="BA153" s="328"/>
      <c r="BB153" s="285"/>
      <c r="BC153" s="285"/>
      <c r="BD153" s="285"/>
      <c r="BE153" s="285"/>
      <c r="BF153" s="285"/>
      <c r="BG153" s="328"/>
      <c r="BH153" s="328"/>
      <c r="BI153" s="285"/>
      <c r="BJ153" s="296"/>
      <c r="BK153" s="318"/>
      <c r="BL153" s="285"/>
      <c r="BM153" s="285"/>
      <c r="BN153" s="297"/>
      <c r="BO153" s="297"/>
      <c r="BP153" s="285"/>
      <c r="BQ153" s="285"/>
      <c r="BR153" s="285"/>
      <c r="BS153" s="285"/>
      <c r="BT153" s="285"/>
      <c r="BU153" s="297"/>
      <c r="BV153" s="297"/>
      <c r="BW153" s="285"/>
      <c r="BX153" s="285"/>
      <c r="BY153" s="285"/>
      <c r="BZ153" s="285"/>
      <c r="CA153" s="285"/>
      <c r="CB153" s="297"/>
      <c r="CC153" s="297"/>
      <c r="CD153" s="285"/>
      <c r="CE153" s="285"/>
      <c r="CF153" s="285"/>
      <c r="CG153" s="285"/>
      <c r="CH153" s="285"/>
      <c r="CI153" s="297"/>
      <c r="CJ153" s="297"/>
      <c r="CK153" s="285"/>
      <c r="CL153" s="285"/>
      <c r="CM153" s="285"/>
      <c r="CN153" s="285"/>
      <c r="CO153" s="285"/>
      <c r="CP153" s="165"/>
    </row>
    <row r="154"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85"/>
      <c r="AB154" s="285"/>
      <c r="AC154" s="285"/>
      <c r="AD154" s="285"/>
      <c r="AE154" s="285"/>
      <c r="AF154" s="296"/>
      <c r="AG154" s="318"/>
      <c r="AH154" s="285"/>
      <c r="AI154" s="285"/>
      <c r="AJ154" s="285"/>
      <c r="AK154" s="285"/>
      <c r="AL154" s="328"/>
      <c r="AM154" s="328"/>
      <c r="AN154" s="285"/>
      <c r="AO154" s="285"/>
      <c r="AP154" s="285"/>
      <c r="AQ154" s="285"/>
      <c r="AR154" s="285"/>
      <c r="AS154" s="328"/>
      <c r="AT154" s="328"/>
      <c r="AU154" s="285"/>
      <c r="AV154" s="285"/>
      <c r="AW154" s="285"/>
      <c r="AX154" s="285"/>
      <c r="AY154" s="285"/>
      <c r="AZ154" s="328"/>
      <c r="BA154" s="328"/>
      <c r="BB154" s="285"/>
      <c r="BC154" s="285"/>
      <c r="BD154" s="285"/>
      <c r="BE154" s="285"/>
      <c r="BF154" s="285"/>
      <c r="BG154" s="328"/>
      <c r="BH154" s="328"/>
      <c r="BI154" s="285"/>
      <c r="BJ154" s="296"/>
      <c r="BK154" s="318"/>
      <c r="BL154" s="285"/>
      <c r="BM154" s="285"/>
      <c r="BN154" s="297"/>
      <c r="BO154" s="297"/>
      <c r="BP154" s="285"/>
      <c r="BQ154" s="285"/>
      <c r="BR154" s="285"/>
      <c r="BS154" s="285"/>
      <c r="BT154" s="285"/>
      <c r="BU154" s="297"/>
      <c r="BV154" s="297"/>
      <c r="BW154" s="285"/>
      <c r="BX154" s="285"/>
      <c r="BY154" s="285"/>
      <c r="BZ154" s="285"/>
      <c r="CA154" s="285"/>
      <c r="CB154" s="297"/>
      <c r="CC154" s="297"/>
      <c r="CD154" s="285"/>
      <c r="CE154" s="285"/>
      <c r="CF154" s="285"/>
      <c r="CG154" s="285"/>
      <c r="CH154" s="285"/>
      <c r="CI154" s="297"/>
      <c r="CJ154" s="297"/>
      <c r="CK154" s="285"/>
      <c r="CL154" s="285"/>
      <c r="CM154" s="285"/>
      <c r="CN154" s="285"/>
      <c r="CO154" s="285"/>
      <c r="CP154" s="165"/>
    </row>
    <row r="155"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85"/>
      <c r="AB155" s="285"/>
      <c r="AC155" s="285"/>
      <c r="AD155" s="285"/>
      <c r="AE155" s="285"/>
      <c r="AF155" s="296"/>
      <c r="AG155" s="318"/>
      <c r="AH155" s="285"/>
      <c r="AI155" s="285"/>
      <c r="AJ155" s="285"/>
      <c r="AK155" s="285"/>
      <c r="AL155" s="328"/>
      <c r="AM155" s="328"/>
      <c r="AN155" s="285"/>
      <c r="AO155" s="285"/>
      <c r="AP155" s="285"/>
      <c r="AQ155" s="285"/>
      <c r="AR155" s="285"/>
      <c r="AS155" s="328"/>
      <c r="AT155" s="328"/>
      <c r="AU155" s="285"/>
      <c r="AV155" s="285"/>
      <c r="AW155" s="285"/>
      <c r="AX155" s="285"/>
      <c r="AY155" s="285"/>
      <c r="AZ155" s="328"/>
      <c r="BA155" s="328"/>
      <c r="BB155" s="285"/>
      <c r="BC155" s="285"/>
      <c r="BD155" s="285"/>
      <c r="BE155" s="285"/>
      <c r="BF155" s="285"/>
      <c r="BG155" s="328"/>
      <c r="BH155" s="328"/>
      <c r="BI155" s="285"/>
      <c r="BJ155" s="296"/>
      <c r="BK155" s="318"/>
      <c r="BL155" s="285"/>
      <c r="BM155" s="285"/>
      <c r="BN155" s="297"/>
      <c r="BO155" s="297"/>
      <c r="BP155" s="285"/>
      <c r="BQ155" s="285"/>
      <c r="BR155" s="285"/>
      <c r="BS155" s="285"/>
      <c r="BT155" s="285"/>
      <c r="BU155" s="297"/>
      <c r="BV155" s="297"/>
      <c r="BW155" s="285"/>
      <c r="BX155" s="285"/>
      <c r="BY155" s="285"/>
      <c r="BZ155" s="285"/>
      <c r="CA155" s="285"/>
      <c r="CB155" s="297"/>
      <c r="CC155" s="297"/>
      <c r="CD155" s="285"/>
      <c r="CE155" s="285"/>
      <c r="CF155" s="285"/>
      <c r="CG155" s="285"/>
      <c r="CH155" s="285"/>
      <c r="CI155" s="297"/>
      <c r="CJ155" s="297"/>
      <c r="CK155" s="285"/>
      <c r="CL155" s="285"/>
      <c r="CM155" s="285"/>
      <c r="CN155" s="285"/>
      <c r="CO155" s="285"/>
      <c r="CP155" s="165"/>
    </row>
    <row r="156"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  <c r="AA156" s="285"/>
      <c r="AB156" s="285"/>
      <c r="AC156" s="285"/>
      <c r="AD156" s="285"/>
      <c r="AE156" s="285"/>
      <c r="AF156" s="296"/>
      <c r="AG156" s="318"/>
      <c r="AH156" s="285"/>
      <c r="AI156" s="285"/>
      <c r="AJ156" s="285"/>
      <c r="AK156" s="285"/>
      <c r="AL156" s="328"/>
      <c r="AM156" s="328"/>
      <c r="AN156" s="285"/>
      <c r="AO156" s="285"/>
      <c r="AP156" s="285"/>
      <c r="AQ156" s="285"/>
      <c r="AR156" s="285"/>
      <c r="AS156" s="328"/>
      <c r="AT156" s="328"/>
      <c r="AU156" s="285"/>
      <c r="AV156" s="285"/>
      <c r="AW156" s="285"/>
      <c r="AX156" s="285"/>
      <c r="AY156" s="285"/>
      <c r="AZ156" s="328"/>
      <c r="BA156" s="328"/>
      <c r="BB156" s="285"/>
      <c r="BC156" s="285"/>
      <c r="BD156" s="285"/>
      <c r="BE156" s="285"/>
      <c r="BF156" s="285"/>
      <c r="BG156" s="328"/>
      <c r="BH156" s="328"/>
      <c r="BI156" s="285"/>
      <c r="BJ156" s="296"/>
      <c r="BK156" s="318"/>
      <c r="BL156" s="285"/>
      <c r="BM156" s="285"/>
      <c r="BN156" s="297"/>
      <c r="BO156" s="297"/>
      <c r="BP156" s="285"/>
      <c r="BQ156" s="285"/>
      <c r="BR156" s="285"/>
      <c r="BS156" s="285"/>
      <c r="BT156" s="285"/>
      <c r="BU156" s="297"/>
      <c r="BV156" s="297"/>
      <c r="BW156" s="285"/>
      <c r="BX156" s="285"/>
      <c r="BY156" s="285"/>
      <c r="BZ156" s="285"/>
      <c r="CA156" s="285"/>
      <c r="CB156" s="297"/>
      <c r="CC156" s="297"/>
      <c r="CD156" s="285"/>
      <c r="CE156" s="285"/>
      <c r="CF156" s="285"/>
      <c r="CG156" s="285"/>
      <c r="CH156" s="285"/>
      <c r="CI156" s="297"/>
      <c r="CJ156" s="297"/>
      <c r="CK156" s="285"/>
      <c r="CL156" s="285"/>
      <c r="CM156" s="285"/>
      <c r="CN156" s="285"/>
      <c r="CO156" s="285"/>
      <c r="CP156" s="165"/>
    </row>
    <row r="157"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A157" s="285"/>
      <c r="AB157" s="285"/>
      <c r="AC157" s="285"/>
      <c r="AD157" s="285"/>
      <c r="AE157" s="285"/>
      <c r="AF157" s="296"/>
      <c r="AG157" s="318"/>
      <c r="AH157" s="285"/>
      <c r="AI157" s="285"/>
      <c r="AJ157" s="285"/>
      <c r="AK157" s="285"/>
      <c r="AL157" s="328"/>
      <c r="AM157" s="328"/>
      <c r="AN157" s="285"/>
      <c r="AO157" s="285"/>
      <c r="AP157" s="285"/>
      <c r="AQ157" s="285"/>
      <c r="AR157" s="285"/>
      <c r="AS157" s="328"/>
      <c r="AT157" s="328"/>
      <c r="AU157" s="285"/>
      <c r="AV157" s="285"/>
      <c r="AW157" s="285"/>
      <c r="AX157" s="285"/>
      <c r="AY157" s="285"/>
      <c r="AZ157" s="328"/>
      <c r="BA157" s="328"/>
      <c r="BB157" s="285"/>
      <c r="BC157" s="285"/>
      <c r="BD157" s="285"/>
      <c r="BE157" s="285"/>
      <c r="BF157" s="285"/>
      <c r="BG157" s="328"/>
      <c r="BH157" s="328"/>
      <c r="BI157" s="285"/>
      <c r="BJ157" s="296"/>
      <c r="BK157" s="318"/>
      <c r="BL157" s="285"/>
      <c r="BM157" s="285"/>
      <c r="BN157" s="297"/>
      <c r="BO157" s="297"/>
      <c r="BP157" s="285"/>
      <c r="BQ157" s="285"/>
      <c r="BR157" s="285"/>
      <c r="BS157" s="285"/>
      <c r="BT157" s="285"/>
      <c r="BU157" s="297"/>
      <c r="BV157" s="297"/>
      <c r="BW157" s="285"/>
      <c r="BX157" s="285"/>
      <c r="BY157" s="285"/>
      <c r="BZ157" s="285"/>
      <c r="CA157" s="285"/>
      <c r="CB157" s="297"/>
      <c r="CC157" s="297"/>
      <c r="CD157" s="285"/>
      <c r="CE157" s="285"/>
      <c r="CF157" s="285"/>
      <c r="CG157" s="285"/>
      <c r="CH157" s="285"/>
      <c r="CI157" s="297"/>
      <c r="CJ157" s="297"/>
      <c r="CK157" s="285"/>
      <c r="CL157" s="285"/>
      <c r="CM157" s="285"/>
      <c r="CN157" s="285"/>
      <c r="CO157" s="285"/>
      <c r="CP157" s="165"/>
    </row>
    <row r="158"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A158" s="285"/>
      <c r="AB158" s="285"/>
      <c r="AC158" s="285"/>
      <c r="AD158" s="285"/>
      <c r="AE158" s="285"/>
      <c r="AF158" s="296"/>
      <c r="AG158" s="318"/>
      <c r="AH158" s="285"/>
      <c r="AI158" s="285"/>
      <c r="AJ158" s="285"/>
      <c r="AK158" s="285"/>
      <c r="AL158" s="328"/>
      <c r="AM158" s="328"/>
      <c r="AN158" s="285"/>
      <c r="AO158" s="285"/>
      <c r="AP158" s="285"/>
      <c r="AQ158" s="285"/>
      <c r="AR158" s="285"/>
      <c r="AS158" s="328"/>
      <c r="AT158" s="328"/>
      <c r="AU158" s="285"/>
      <c r="AV158" s="285"/>
      <c r="AW158" s="285"/>
      <c r="AX158" s="285"/>
      <c r="AY158" s="285"/>
      <c r="AZ158" s="328"/>
      <c r="BA158" s="328"/>
      <c r="BB158" s="285"/>
      <c r="BC158" s="285"/>
      <c r="BD158" s="285"/>
      <c r="BE158" s="285"/>
      <c r="BF158" s="285"/>
      <c r="BG158" s="328"/>
      <c r="BH158" s="328"/>
      <c r="BI158" s="285"/>
      <c r="BJ158" s="296"/>
      <c r="BK158" s="318"/>
      <c r="BL158" s="285"/>
      <c r="BM158" s="285"/>
      <c r="BN158" s="297"/>
      <c r="BO158" s="297"/>
      <c r="BP158" s="285"/>
      <c r="BQ158" s="285"/>
      <c r="BR158" s="285"/>
      <c r="BS158" s="285"/>
      <c r="BT158" s="285"/>
      <c r="BU158" s="297"/>
      <c r="BV158" s="297"/>
      <c r="BW158" s="285"/>
      <c r="BX158" s="285"/>
      <c r="BY158" s="285"/>
      <c r="BZ158" s="285"/>
      <c r="CA158" s="285"/>
      <c r="CB158" s="297"/>
      <c r="CC158" s="297"/>
      <c r="CD158" s="285"/>
      <c r="CE158" s="285"/>
      <c r="CF158" s="285"/>
      <c r="CG158" s="285"/>
      <c r="CH158" s="285"/>
      <c r="CI158" s="297"/>
      <c r="CJ158" s="297"/>
      <c r="CK158" s="285"/>
      <c r="CL158" s="285"/>
      <c r="CM158" s="285"/>
      <c r="CN158" s="285"/>
      <c r="CO158" s="285"/>
      <c r="CP158" s="165"/>
    </row>
    <row r="159"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85"/>
      <c r="AB159" s="285"/>
      <c r="AC159" s="285"/>
      <c r="AD159" s="285"/>
      <c r="AE159" s="285"/>
      <c r="AF159" s="296"/>
      <c r="AG159" s="318"/>
      <c r="AH159" s="285"/>
      <c r="AI159" s="285"/>
      <c r="AJ159" s="285"/>
      <c r="AK159" s="285"/>
      <c r="AL159" s="328"/>
      <c r="AM159" s="328"/>
      <c r="AN159" s="285"/>
      <c r="AO159" s="285"/>
      <c r="AP159" s="285"/>
      <c r="AQ159" s="285"/>
      <c r="AR159" s="285"/>
      <c r="AS159" s="328"/>
      <c r="AT159" s="328"/>
      <c r="AU159" s="285"/>
      <c r="AV159" s="285"/>
      <c r="AW159" s="285"/>
      <c r="AX159" s="285"/>
      <c r="AY159" s="285"/>
      <c r="AZ159" s="328"/>
      <c r="BA159" s="328"/>
      <c r="BB159" s="285"/>
      <c r="BC159" s="285"/>
      <c r="BD159" s="285"/>
      <c r="BE159" s="285"/>
      <c r="BF159" s="285"/>
      <c r="BG159" s="328"/>
      <c r="BH159" s="328"/>
      <c r="BI159" s="285"/>
      <c r="BJ159" s="296"/>
      <c r="BK159" s="318"/>
      <c r="BL159" s="285"/>
      <c r="BM159" s="285"/>
      <c r="BN159" s="297"/>
      <c r="BO159" s="297"/>
      <c r="BP159" s="285"/>
      <c r="BQ159" s="285"/>
      <c r="BR159" s="285"/>
      <c r="BS159" s="285"/>
      <c r="BT159" s="285"/>
      <c r="BU159" s="297"/>
      <c r="BV159" s="297"/>
      <c r="BW159" s="285"/>
      <c r="BX159" s="285"/>
      <c r="BY159" s="285"/>
      <c r="BZ159" s="285"/>
      <c r="CA159" s="285"/>
      <c r="CB159" s="297"/>
      <c r="CC159" s="297"/>
      <c r="CD159" s="285"/>
      <c r="CE159" s="285"/>
      <c r="CF159" s="285"/>
      <c r="CG159" s="285"/>
      <c r="CH159" s="285"/>
      <c r="CI159" s="297"/>
      <c r="CJ159" s="297"/>
      <c r="CK159" s="285"/>
      <c r="CL159" s="285"/>
      <c r="CM159" s="285"/>
      <c r="CN159" s="285"/>
      <c r="CO159" s="285"/>
      <c r="CP159" s="165"/>
    </row>
    <row r="160"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85"/>
      <c r="AB160" s="285"/>
      <c r="AC160" s="285"/>
      <c r="AD160" s="285"/>
      <c r="AE160" s="285"/>
      <c r="AF160" s="296"/>
      <c r="AG160" s="318"/>
      <c r="AH160" s="285"/>
      <c r="AI160" s="285"/>
      <c r="AJ160" s="285"/>
      <c r="AK160" s="285"/>
      <c r="AL160" s="328"/>
      <c r="AM160" s="328"/>
      <c r="AN160" s="285"/>
      <c r="AO160" s="285"/>
      <c r="AP160" s="285"/>
      <c r="AQ160" s="285"/>
      <c r="AR160" s="285"/>
      <c r="AS160" s="328"/>
      <c r="AT160" s="328"/>
      <c r="AU160" s="285"/>
      <c r="AV160" s="285"/>
      <c r="AW160" s="285"/>
      <c r="AX160" s="285"/>
      <c r="AY160" s="285"/>
      <c r="AZ160" s="328"/>
      <c r="BA160" s="328"/>
      <c r="BB160" s="285"/>
      <c r="BC160" s="285"/>
      <c r="BD160" s="285"/>
      <c r="BE160" s="285"/>
      <c r="BF160" s="285"/>
      <c r="BG160" s="328"/>
      <c r="BH160" s="328"/>
      <c r="BI160" s="285"/>
      <c r="BJ160" s="296"/>
      <c r="BK160" s="318"/>
      <c r="BL160" s="285"/>
      <c r="BM160" s="285"/>
      <c r="BN160" s="297"/>
      <c r="BO160" s="297"/>
      <c r="BP160" s="285"/>
      <c r="BQ160" s="285"/>
      <c r="BR160" s="285"/>
      <c r="BS160" s="285"/>
      <c r="BT160" s="285"/>
      <c r="BU160" s="297"/>
      <c r="BV160" s="297"/>
      <c r="BW160" s="285"/>
      <c r="BX160" s="285"/>
      <c r="BY160" s="285"/>
      <c r="BZ160" s="285"/>
      <c r="CA160" s="285"/>
      <c r="CB160" s="297"/>
      <c r="CC160" s="297"/>
      <c r="CD160" s="285"/>
      <c r="CE160" s="285"/>
      <c r="CF160" s="285"/>
      <c r="CG160" s="285"/>
      <c r="CH160" s="285"/>
      <c r="CI160" s="297"/>
      <c r="CJ160" s="297"/>
      <c r="CK160" s="285"/>
      <c r="CL160" s="285"/>
      <c r="CM160" s="285"/>
      <c r="CN160" s="285"/>
      <c r="CO160" s="285"/>
      <c r="CP160" s="165"/>
    </row>
    <row r="161"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85"/>
      <c r="AB161" s="285"/>
      <c r="AC161" s="285"/>
      <c r="AD161" s="285"/>
      <c r="AE161" s="285"/>
      <c r="AF161" s="296"/>
      <c r="AG161" s="318"/>
      <c r="AH161" s="285"/>
      <c r="AI161" s="285"/>
      <c r="AJ161" s="285"/>
      <c r="AK161" s="285"/>
      <c r="AL161" s="328"/>
      <c r="AM161" s="328"/>
      <c r="AN161" s="285"/>
      <c r="AO161" s="285"/>
      <c r="AP161" s="285"/>
      <c r="AQ161" s="285"/>
      <c r="AR161" s="285"/>
      <c r="AS161" s="328"/>
      <c r="AT161" s="328"/>
      <c r="AU161" s="285"/>
      <c r="AV161" s="285"/>
      <c r="AW161" s="285"/>
      <c r="AX161" s="285"/>
      <c r="AY161" s="285"/>
      <c r="AZ161" s="328"/>
      <c r="BA161" s="328"/>
      <c r="BB161" s="285"/>
      <c r="BC161" s="285"/>
      <c r="BD161" s="285"/>
      <c r="BE161" s="285"/>
      <c r="BF161" s="285"/>
      <c r="BG161" s="328"/>
      <c r="BH161" s="328"/>
      <c r="BI161" s="285"/>
      <c r="BJ161" s="296"/>
      <c r="BK161" s="318"/>
      <c r="BL161" s="285"/>
      <c r="BM161" s="285"/>
      <c r="BN161" s="297"/>
      <c r="BO161" s="297"/>
      <c r="BP161" s="285"/>
      <c r="BQ161" s="285"/>
      <c r="BR161" s="285"/>
      <c r="BS161" s="285"/>
      <c r="BT161" s="285"/>
      <c r="BU161" s="297"/>
      <c r="BV161" s="297"/>
      <c r="BW161" s="285"/>
      <c r="BX161" s="285"/>
      <c r="BY161" s="285"/>
      <c r="BZ161" s="285"/>
      <c r="CA161" s="285"/>
      <c r="CB161" s="297"/>
      <c r="CC161" s="297"/>
      <c r="CD161" s="285"/>
      <c r="CE161" s="285"/>
      <c r="CF161" s="285"/>
      <c r="CG161" s="285"/>
      <c r="CH161" s="285"/>
      <c r="CI161" s="297"/>
      <c r="CJ161" s="297"/>
      <c r="CK161" s="285"/>
      <c r="CL161" s="285"/>
      <c r="CM161" s="285"/>
      <c r="CN161" s="285"/>
      <c r="CO161" s="285"/>
      <c r="CP161" s="165"/>
    </row>
    <row r="162"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  <c r="AA162" s="285"/>
      <c r="AB162" s="285"/>
      <c r="AC162" s="285"/>
      <c r="AD162" s="285"/>
      <c r="AE162" s="285"/>
      <c r="AF162" s="296"/>
      <c r="AG162" s="318"/>
      <c r="AH162" s="285"/>
      <c r="AI162" s="285"/>
      <c r="AJ162" s="285"/>
      <c r="AK162" s="285"/>
      <c r="AL162" s="328"/>
      <c r="AM162" s="328"/>
      <c r="AN162" s="285"/>
      <c r="AO162" s="285"/>
      <c r="AP162" s="285"/>
      <c r="AQ162" s="285"/>
      <c r="AR162" s="285"/>
      <c r="AS162" s="328"/>
      <c r="AT162" s="328"/>
      <c r="AU162" s="285"/>
      <c r="AV162" s="285"/>
      <c r="AW162" s="285"/>
      <c r="AX162" s="285"/>
      <c r="AY162" s="285"/>
      <c r="AZ162" s="328"/>
      <c r="BA162" s="328"/>
      <c r="BB162" s="285"/>
      <c r="BC162" s="285"/>
      <c r="BD162" s="285"/>
      <c r="BE162" s="285"/>
      <c r="BF162" s="285"/>
      <c r="BG162" s="328"/>
      <c r="BH162" s="328"/>
      <c r="BI162" s="285"/>
      <c r="BJ162" s="296"/>
      <c r="BK162" s="318"/>
      <c r="BL162" s="285"/>
      <c r="BM162" s="285"/>
      <c r="BN162" s="297"/>
      <c r="BO162" s="297"/>
      <c r="BP162" s="285"/>
      <c r="BQ162" s="285"/>
      <c r="BR162" s="285"/>
      <c r="BS162" s="285"/>
      <c r="BT162" s="285"/>
      <c r="BU162" s="297"/>
      <c r="BV162" s="297"/>
      <c r="BW162" s="285"/>
      <c r="BX162" s="285"/>
      <c r="BY162" s="285"/>
      <c r="BZ162" s="285"/>
      <c r="CA162" s="285"/>
      <c r="CB162" s="297"/>
      <c r="CC162" s="297"/>
      <c r="CD162" s="285"/>
      <c r="CE162" s="285"/>
      <c r="CF162" s="285"/>
      <c r="CG162" s="285"/>
      <c r="CH162" s="285"/>
      <c r="CI162" s="297"/>
      <c r="CJ162" s="297"/>
      <c r="CK162" s="285"/>
      <c r="CL162" s="285"/>
      <c r="CM162" s="285"/>
      <c r="CN162" s="285"/>
      <c r="CO162" s="285"/>
      <c r="CP162" s="165"/>
    </row>
    <row r="163"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A163" s="285"/>
      <c r="AB163" s="285"/>
      <c r="AC163" s="285"/>
      <c r="AD163" s="285"/>
      <c r="AE163" s="285"/>
      <c r="AF163" s="296"/>
      <c r="AG163" s="318"/>
      <c r="AH163" s="285"/>
      <c r="AI163" s="285"/>
      <c r="AJ163" s="285"/>
      <c r="AK163" s="285"/>
      <c r="AL163" s="328"/>
      <c r="AM163" s="328"/>
      <c r="AN163" s="285"/>
      <c r="AO163" s="285"/>
      <c r="AP163" s="285"/>
      <c r="AQ163" s="285"/>
      <c r="AR163" s="285"/>
      <c r="AS163" s="328"/>
      <c r="AT163" s="328"/>
      <c r="AU163" s="285"/>
      <c r="AV163" s="285"/>
      <c r="AW163" s="285"/>
      <c r="AX163" s="285"/>
      <c r="AY163" s="285"/>
      <c r="AZ163" s="328"/>
      <c r="BA163" s="328"/>
      <c r="BB163" s="285"/>
      <c r="BC163" s="285"/>
      <c r="BD163" s="285"/>
      <c r="BE163" s="285"/>
      <c r="BF163" s="285"/>
      <c r="BG163" s="328"/>
      <c r="BH163" s="328"/>
      <c r="BI163" s="285"/>
      <c r="BJ163" s="296"/>
      <c r="BK163" s="318"/>
      <c r="BL163" s="285"/>
      <c r="BM163" s="285"/>
      <c r="BN163" s="297"/>
      <c r="BO163" s="297"/>
      <c r="BP163" s="285"/>
      <c r="BQ163" s="285"/>
      <c r="BR163" s="285"/>
      <c r="BS163" s="285"/>
      <c r="BT163" s="285"/>
      <c r="BU163" s="297"/>
      <c r="BV163" s="297"/>
      <c r="BW163" s="285"/>
      <c r="BX163" s="285"/>
      <c r="BY163" s="285"/>
      <c r="BZ163" s="285"/>
      <c r="CA163" s="285"/>
      <c r="CB163" s="297"/>
      <c r="CC163" s="297"/>
      <c r="CD163" s="285"/>
      <c r="CE163" s="285"/>
      <c r="CF163" s="285"/>
      <c r="CG163" s="285"/>
      <c r="CH163" s="285"/>
      <c r="CI163" s="297"/>
      <c r="CJ163" s="297"/>
      <c r="CK163" s="285"/>
      <c r="CL163" s="285"/>
      <c r="CM163" s="285"/>
      <c r="CN163" s="285"/>
      <c r="CO163" s="285"/>
      <c r="CP163" s="165"/>
    </row>
    <row r="164"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85"/>
      <c r="AB164" s="285"/>
      <c r="AC164" s="285"/>
      <c r="AD164" s="285"/>
      <c r="AE164" s="285"/>
      <c r="AF164" s="296"/>
      <c r="AG164" s="318"/>
      <c r="AH164" s="285"/>
      <c r="AI164" s="285"/>
      <c r="AJ164" s="285"/>
      <c r="AK164" s="285"/>
      <c r="AL164" s="328"/>
      <c r="AM164" s="328"/>
      <c r="AN164" s="285"/>
      <c r="AO164" s="285"/>
      <c r="AP164" s="285"/>
      <c r="AQ164" s="285"/>
      <c r="AR164" s="285"/>
      <c r="AS164" s="328"/>
      <c r="AT164" s="328"/>
      <c r="AU164" s="285"/>
      <c r="AV164" s="285"/>
      <c r="AW164" s="285"/>
      <c r="AX164" s="285"/>
      <c r="AY164" s="285"/>
      <c r="AZ164" s="328"/>
      <c r="BA164" s="328"/>
      <c r="BB164" s="285"/>
      <c r="BC164" s="285"/>
      <c r="BD164" s="285"/>
      <c r="BE164" s="285"/>
      <c r="BF164" s="285"/>
      <c r="BG164" s="328"/>
      <c r="BH164" s="328"/>
      <c r="BI164" s="285"/>
      <c r="BJ164" s="296"/>
      <c r="BK164" s="318"/>
      <c r="BL164" s="285"/>
      <c r="BM164" s="285"/>
      <c r="BN164" s="297"/>
      <c r="BO164" s="297"/>
      <c r="BP164" s="285"/>
      <c r="BQ164" s="285"/>
      <c r="BR164" s="285"/>
      <c r="BS164" s="285"/>
      <c r="BT164" s="285"/>
      <c r="BU164" s="297"/>
      <c r="BV164" s="297"/>
      <c r="BW164" s="285"/>
      <c r="BX164" s="285"/>
      <c r="BY164" s="285"/>
      <c r="BZ164" s="285"/>
      <c r="CA164" s="285"/>
      <c r="CB164" s="297"/>
      <c r="CC164" s="297"/>
      <c r="CD164" s="285"/>
      <c r="CE164" s="285"/>
      <c r="CF164" s="285"/>
      <c r="CG164" s="285"/>
      <c r="CH164" s="285"/>
      <c r="CI164" s="297"/>
      <c r="CJ164" s="297"/>
      <c r="CK164" s="285"/>
      <c r="CL164" s="285"/>
      <c r="CM164" s="285"/>
      <c r="CN164" s="285"/>
      <c r="CO164" s="285"/>
      <c r="CP164" s="165"/>
    </row>
    <row r="165"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85"/>
      <c r="AB165" s="285"/>
      <c r="AC165" s="285"/>
      <c r="AD165" s="285"/>
      <c r="AE165" s="285"/>
      <c r="AF165" s="296"/>
      <c r="AG165" s="318"/>
      <c r="AH165" s="285"/>
      <c r="AI165" s="285"/>
      <c r="AJ165" s="285"/>
      <c r="AK165" s="285"/>
      <c r="AL165" s="328"/>
      <c r="AM165" s="328"/>
      <c r="AN165" s="285"/>
      <c r="AO165" s="285"/>
      <c r="AP165" s="285"/>
      <c r="AQ165" s="285"/>
      <c r="AR165" s="285"/>
      <c r="AS165" s="328"/>
      <c r="AT165" s="328"/>
      <c r="AU165" s="285"/>
      <c r="AV165" s="285"/>
      <c r="AW165" s="285"/>
      <c r="AX165" s="285"/>
      <c r="AY165" s="285"/>
      <c r="AZ165" s="328"/>
      <c r="BA165" s="328"/>
      <c r="BB165" s="285"/>
      <c r="BC165" s="285"/>
      <c r="BD165" s="285"/>
      <c r="BE165" s="285"/>
      <c r="BF165" s="285"/>
      <c r="BG165" s="328"/>
      <c r="BH165" s="328"/>
      <c r="BI165" s="285"/>
      <c r="BJ165" s="296"/>
      <c r="BK165" s="318"/>
      <c r="BL165" s="285"/>
      <c r="BM165" s="285"/>
      <c r="BN165" s="297"/>
      <c r="BO165" s="297"/>
      <c r="BP165" s="285"/>
      <c r="BQ165" s="285"/>
      <c r="BR165" s="285"/>
      <c r="BS165" s="285"/>
      <c r="BT165" s="285"/>
      <c r="BU165" s="297"/>
      <c r="BV165" s="297"/>
      <c r="BW165" s="285"/>
      <c r="BX165" s="285"/>
      <c r="BY165" s="285"/>
      <c r="BZ165" s="285"/>
      <c r="CA165" s="285"/>
      <c r="CB165" s="297"/>
      <c r="CC165" s="297"/>
      <c r="CD165" s="285"/>
      <c r="CE165" s="285"/>
      <c r="CF165" s="285"/>
      <c r="CG165" s="285"/>
      <c r="CH165" s="285"/>
      <c r="CI165" s="297"/>
      <c r="CJ165" s="297"/>
      <c r="CK165" s="285"/>
      <c r="CL165" s="285"/>
      <c r="CM165" s="285"/>
      <c r="CN165" s="285"/>
      <c r="CO165" s="285"/>
      <c r="CP165" s="165"/>
    </row>
    <row r="166"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85"/>
      <c r="AB166" s="285"/>
      <c r="AC166" s="285"/>
      <c r="AD166" s="285"/>
      <c r="AE166" s="285"/>
      <c r="AF166" s="296"/>
      <c r="AG166" s="318"/>
      <c r="AH166" s="285"/>
      <c r="AI166" s="285"/>
      <c r="AJ166" s="285"/>
      <c r="AK166" s="285"/>
      <c r="AL166" s="328"/>
      <c r="AM166" s="328"/>
      <c r="AN166" s="285"/>
      <c r="AO166" s="285"/>
      <c r="AP166" s="285"/>
      <c r="AQ166" s="285"/>
      <c r="AR166" s="285"/>
      <c r="AS166" s="328"/>
      <c r="AT166" s="328"/>
      <c r="AU166" s="285"/>
      <c r="AV166" s="285"/>
      <c r="AW166" s="285"/>
      <c r="AX166" s="285"/>
      <c r="AY166" s="285"/>
      <c r="AZ166" s="328"/>
      <c r="BA166" s="328"/>
      <c r="BB166" s="285"/>
      <c r="BC166" s="285"/>
      <c r="BD166" s="285"/>
      <c r="BE166" s="285"/>
      <c r="BF166" s="285"/>
      <c r="BG166" s="328"/>
      <c r="BH166" s="328"/>
      <c r="BI166" s="285"/>
      <c r="BJ166" s="296"/>
      <c r="BK166" s="318"/>
      <c r="BL166" s="285"/>
      <c r="BM166" s="285"/>
      <c r="BN166" s="297"/>
      <c r="BO166" s="297"/>
      <c r="BP166" s="285"/>
      <c r="BQ166" s="285"/>
      <c r="BR166" s="285"/>
      <c r="BS166" s="285"/>
      <c r="BT166" s="285"/>
      <c r="BU166" s="297"/>
      <c r="BV166" s="297"/>
      <c r="BW166" s="285"/>
      <c r="BX166" s="285"/>
      <c r="BY166" s="285"/>
      <c r="BZ166" s="285"/>
      <c r="CA166" s="285"/>
      <c r="CB166" s="297"/>
      <c r="CC166" s="297"/>
      <c r="CD166" s="285"/>
      <c r="CE166" s="285"/>
      <c r="CF166" s="285"/>
      <c r="CG166" s="285"/>
      <c r="CH166" s="285"/>
      <c r="CI166" s="297"/>
      <c r="CJ166" s="297"/>
      <c r="CK166" s="285"/>
      <c r="CL166" s="285"/>
      <c r="CM166" s="285"/>
      <c r="CN166" s="285"/>
      <c r="CO166" s="285"/>
      <c r="CP166" s="165"/>
    </row>
    <row r="167"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85"/>
      <c r="AB167" s="285"/>
      <c r="AC167" s="285"/>
      <c r="AD167" s="285"/>
      <c r="AE167" s="285"/>
      <c r="AF167" s="296"/>
      <c r="AG167" s="318"/>
      <c r="AH167" s="285"/>
      <c r="AI167" s="285"/>
      <c r="AJ167" s="285"/>
      <c r="AK167" s="285"/>
      <c r="AL167" s="328"/>
      <c r="AM167" s="328"/>
      <c r="AN167" s="285"/>
      <c r="AO167" s="285"/>
      <c r="AP167" s="285"/>
      <c r="AQ167" s="285"/>
      <c r="AR167" s="285"/>
      <c r="AS167" s="328"/>
      <c r="AT167" s="328"/>
      <c r="AU167" s="285"/>
      <c r="AV167" s="285"/>
      <c r="AW167" s="285"/>
      <c r="AX167" s="285"/>
      <c r="AY167" s="285"/>
      <c r="AZ167" s="328"/>
      <c r="BA167" s="328"/>
      <c r="BB167" s="285"/>
      <c r="BC167" s="285"/>
      <c r="BD167" s="285"/>
      <c r="BE167" s="285"/>
      <c r="BF167" s="285"/>
      <c r="BG167" s="328"/>
      <c r="BH167" s="328"/>
      <c r="BI167" s="285"/>
      <c r="BJ167" s="296"/>
      <c r="BK167" s="318"/>
      <c r="BL167" s="285"/>
      <c r="BM167" s="285"/>
      <c r="BN167" s="297"/>
      <c r="BO167" s="297"/>
      <c r="BP167" s="285"/>
      <c r="BQ167" s="285"/>
      <c r="BR167" s="285"/>
      <c r="BS167" s="285"/>
      <c r="BT167" s="285"/>
      <c r="BU167" s="297"/>
      <c r="BV167" s="297"/>
      <c r="BW167" s="285"/>
      <c r="BX167" s="285"/>
      <c r="BY167" s="285"/>
      <c r="BZ167" s="285"/>
      <c r="CA167" s="285"/>
      <c r="CB167" s="297"/>
      <c r="CC167" s="297"/>
      <c r="CD167" s="285"/>
      <c r="CE167" s="285"/>
      <c r="CF167" s="285"/>
      <c r="CG167" s="285"/>
      <c r="CH167" s="285"/>
      <c r="CI167" s="297"/>
      <c r="CJ167" s="297"/>
      <c r="CK167" s="285"/>
      <c r="CL167" s="285"/>
      <c r="CM167" s="285"/>
      <c r="CN167" s="285"/>
      <c r="CO167" s="285"/>
      <c r="CP167" s="165"/>
    </row>
    <row r="168"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A168" s="285"/>
      <c r="AB168" s="285"/>
      <c r="AC168" s="285"/>
      <c r="AD168" s="285"/>
      <c r="AE168" s="285"/>
      <c r="AF168" s="296"/>
      <c r="AG168" s="318"/>
      <c r="AH168" s="285"/>
      <c r="AI168" s="285"/>
      <c r="AJ168" s="285"/>
      <c r="AK168" s="285"/>
      <c r="AL168" s="328"/>
      <c r="AM168" s="328"/>
      <c r="AN168" s="285"/>
      <c r="AO168" s="285"/>
      <c r="AP168" s="285"/>
      <c r="AQ168" s="285"/>
      <c r="AR168" s="285"/>
      <c r="AS168" s="328"/>
      <c r="AT168" s="328"/>
      <c r="AU168" s="285"/>
      <c r="AV168" s="285"/>
      <c r="AW168" s="285"/>
      <c r="AX168" s="285"/>
      <c r="AY168" s="285"/>
      <c r="AZ168" s="328"/>
      <c r="BA168" s="328"/>
      <c r="BB168" s="285"/>
      <c r="BC168" s="285"/>
      <c r="BD168" s="285"/>
      <c r="BE168" s="285"/>
      <c r="BF168" s="285"/>
      <c r="BG168" s="328"/>
      <c r="BH168" s="328"/>
      <c r="BI168" s="285"/>
      <c r="BJ168" s="296"/>
      <c r="BK168" s="318"/>
      <c r="BL168" s="285"/>
      <c r="BM168" s="285"/>
      <c r="BN168" s="297"/>
      <c r="BO168" s="297"/>
      <c r="BP168" s="285"/>
      <c r="BQ168" s="285"/>
      <c r="BR168" s="285"/>
      <c r="BS168" s="285"/>
      <c r="BT168" s="285"/>
      <c r="BU168" s="297"/>
      <c r="BV168" s="297"/>
      <c r="BW168" s="285"/>
      <c r="BX168" s="285"/>
      <c r="BY168" s="285"/>
      <c r="BZ168" s="285"/>
      <c r="CA168" s="285"/>
      <c r="CB168" s="297"/>
      <c r="CC168" s="297"/>
      <c r="CD168" s="285"/>
      <c r="CE168" s="285"/>
      <c r="CF168" s="285"/>
      <c r="CG168" s="285"/>
      <c r="CH168" s="285"/>
      <c r="CI168" s="297"/>
      <c r="CJ168" s="297"/>
      <c r="CK168" s="285"/>
      <c r="CL168" s="285"/>
      <c r="CM168" s="285"/>
      <c r="CN168" s="285"/>
      <c r="CO168" s="285"/>
      <c r="CP168" s="165"/>
    </row>
    <row r="169"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A169" s="285"/>
      <c r="AB169" s="285"/>
      <c r="AC169" s="285"/>
      <c r="AD169" s="285"/>
      <c r="AE169" s="285"/>
      <c r="AF169" s="296"/>
      <c r="AG169" s="318"/>
      <c r="AH169" s="285"/>
      <c r="AI169" s="285"/>
      <c r="AJ169" s="285"/>
      <c r="AK169" s="285"/>
      <c r="AL169" s="328"/>
      <c r="AM169" s="328"/>
      <c r="AN169" s="285"/>
      <c r="AO169" s="285"/>
      <c r="AP169" s="285"/>
      <c r="AQ169" s="285"/>
      <c r="AR169" s="285"/>
      <c r="AS169" s="328"/>
      <c r="AT169" s="328"/>
      <c r="AU169" s="285"/>
      <c r="AV169" s="285"/>
      <c r="AW169" s="285"/>
      <c r="AX169" s="285"/>
      <c r="AY169" s="285"/>
      <c r="AZ169" s="328"/>
      <c r="BA169" s="328"/>
      <c r="BB169" s="285"/>
      <c r="BC169" s="285"/>
      <c r="BD169" s="285"/>
      <c r="BE169" s="285"/>
      <c r="BF169" s="285"/>
      <c r="BG169" s="328"/>
      <c r="BH169" s="328"/>
      <c r="BI169" s="285"/>
      <c r="BJ169" s="296"/>
      <c r="BK169" s="318"/>
      <c r="BL169" s="285"/>
      <c r="BM169" s="285"/>
      <c r="BN169" s="297"/>
      <c r="BO169" s="297"/>
      <c r="BP169" s="285"/>
      <c r="BQ169" s="285"/>
      <c r="BR169" s="285"/>
      <c r="BS169" s="285"/>
      <c r="BT169" s="285"/>
      <c r="BU169" s="297"/>
      <c r="BV169" s="297"/>
      <c r="BW169" s="285"/>
      <c r="BX169" s="285"/>
      <c r="BY169" s="285"/>
      <c r="BZ169" s="285"/>
      <c r="CA169" s="285"/>
      <c r="CB169" s="297"/>
      <c r="CC169" s="297"/>
      <c r="CD169" s="285"/>
      <c r="CE169" s="285"/>
      <c r="CF169" s="285"/>
      <c r="CG169" s="285"/>
      <c r="CH169" s="285"/>
      <c r="CI169" s="297"/>
      <c r="CJ169" s="297"/>
      <c r="CK169" s="285"/>
      <c r="CL169" s="285"/>
      <c r="CM169" s="285"/>
      <c r="CN169" s="285"/>
      <c r="CO169" s="285"/>
      <c r="CP169" s="165"/>
    </row>
    <row r="170"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85"/>
      <c r="AB170" s="285"/>
      <c r="AC170" s="285"/>
      <c r="AD170" s="285"/>
      <c r="AE170" s="285"/>
      <c r="AF170" s="296"/>
      <c r="AG170" s="318"/>
      <c r="AH170" s="285"/>
      <c r="AI170" s="285"/>
      <c r="AJ170" s="285"/>
      <c r="AK170" s="285"/>
      <c r="AL170" s="328"/>
      <c r="AM170" s="328"/>
      <c r="AN170" s="285"/>
      <c r="AO170" s="285"/>
      <c r="AP170" s="285"/>
      <c r="AQ170" s="285"/>
      <c r="AR170" s="285"/>
      <c r="AS170" s="328"/>
      <c r="AT170" s="328"/>
      <c r="AU170" s="285"/>
      <c r="AV170" s="285"/>
      <c r="AW170" s="285"/>
      <c r="AX170" s="285"/>
      <c r="AY170" s="285"/>
      <c r="AZ170" s="328"/>
      <c r="BA170" s="328"/>
      <c r="BB170" s="285"/>
      <c r="BC170" s="285"/>
      <c r="BD170" s="285"/>
      <c r="BE170" s="285"/>
      <c r="BF170" s="285"/>
      <c r="BG170" s="328"/>
      <c r="BH170" s="328"/>
      <c r="BI170" s="285"/>
      <c r="BJ170" s="296"/>
      <c r="BK170" s="318"/>
      <c r="BL170" s="285"/>
      <c r="BM170" s="285"/>
      <c r="BN170" s="297"/>
      <c r="BO170" s="297"/>
      <c r="BP170" s="285"/>
      <c r="BQ170" s="285"/>
      <c r="BR170" s="285"/>
      <c r="BS170" s="285"/>
      <c r="BT170" s="285"/>
      <c r="BU170" s="297"/>
      <c r="BV170" s="297"/>
      <c r="BW170" s="285"/>
      <c r="BX170" s="285"/>
      <c r="BY170" s="285"/>
      <c r="BZ170" s="285"/>
      <c r="CA170" s="285"/>
      <c r="CB170" s="297"/>
      <c r="CC170" s="297"/>
      <c r="CD170" s="285"/>
      <c r="CE170" s="285"/>
      <c r="CF170" s="285"/>
      <c r="CG170" s="285"/>
      <c r="CH170" s="285"/>
      <c r="CI170" s="297"/>
      <c r="CJ170" s="297"/>
      <c r="CK170" s="285"/>
      <c r="CL170" s="285"/>
      <c r="CM170" s="285"/>
      <c r="CN170" s="285"/>
      <c r="CO170" s="285"/>
      <c r="CP170" s="165"/>
    </row>
    <row r="171"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85"/>
      <c r="AB171" s="285"/>
      <c r="AC171" s="285"/>
      <c r="AD171" s="285"/>
      <c r="AE171" s="285"/>
      <c r="AF171" s="296"/>
      <c r="AG171" s="318"/>
      <c r="AH171" s="285"/>
      <c r="AI171" s="285"/>
      <c r="AJ171" s="285"/>
      <c r="AK171" s="285"/>
      <c r="AL171" s="328"/>
      <c r="AM171" s="328"/>
      <c r="AN171" s="285"/>
      <c r="AO171" s="285"/>
      <c r="AP171" s="285"/>
      <c r="AQ171" s="285"/>
      <c r="AR171" s="285"/>
      <c r="AS171" s="328"/>
      <c r="AT171" s="328"/>
      <c r="AU171" s="285"/>
      <c r="AV171" s="285"/>
      <c r="AW171" s="285"/>
      <c r="AX171" s="285"/>
      <c r="AY171" s="285"/>
      <c r="AZ171" s="328"/>
      <c r="BA171" s="328"/>
      <c r="BB171" s="285"/>
      <c r="BC171" s="285"/>
      <c r="BD171" s="285"/>
      <c r="BE171" s="285"/>
      <c r="BF171" s="285"/>
      <c r="BG171" s="328"/>
      <c r="BH171" s="328"/>
      <c r="BI171" s="285"/>
      <c r="BJ171" s="296"/>
      <c r="BK171" s="318"/>
      <c r="BL171" s="285"/>
      <c r="BM171" s="285"/>
      <c r="BN171" s="297"/>
      <c r="BO171" s="297"/>
      <c r="BP171" s="285"/>
      <c r="BQ171" s="285"/>
      <c r="BR171" s="285"/>
      <c r="BS171" s="285"/>
      <c r="BT171" s="285"/>
      <c r="BU171" s="297"/>
      <c r="BV171" s="297"/>
      <c r="BW171" s="285"/>
      <c r="BX171" s="285"/>
      <c r="BY171" s="285"/>
      <c r="BZ171" s="285"/>
      <c r="CA171" s="285"/>
      <c r="CB171" s="297"/>
      <c r="CC171" s="297"/>
      <c r="CD171" s="285"/>
      <c r="CE171" s="285"/>
      <c r="CF171" s="285"/>
      <c r="CG171" s="285"/>
      <c r="CH171" s="285"/>
      <c r="CI171" s="297"/>
      <c r="CJ171" s="297"/>
      <c r="CK171" s="285"/>
      <c r="CL171" s="285"/>
      <c r="CM171" s="285"/>
      <c r="CN171" s="285"/>
      <c r="CO171" s="285"/>
      <c r="CP171" s="165"/>
    </row>
    <row r="172"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  <c r="AA172" s="285"/>
      <c r="AB172" s="285"/>
      <c r="AC172" s="285"/>
      <c r="AD172" s="285"/>
      <c r="AE172" s="285"/>
      <c r="AF172" s="296"/>
      <c r="AG172" s="318"/>
      <c r="AH172" s="285"/>
      <c r="AI172" s="285"/>
      <c r="AJ172" s="285"/>
      <c r="AK172" s="285"/>
      <c r="AL172" s="328"/>
      <c r="AM172" s="328"/>
      <c r="AN172" s="285"/>
      <c r="AO172" s="285"/>
      <c r="AP172" s="285"/>
      <c r="AQ172" s="285"/>
      <c r="AR172" s="285"/>
      <c r="AS172" s="328"/>
      <c r="AT172" s="328"/>
      <c r="AU172" s="285"/>
      <c r="AV172" s="285"/>
      <c r="AW172" s="285"/>
      <c r="AX172" s="285"/>
      <c r="AY172" s="285"/>
      <c r="AZ172" s="328"/>
      <c r="BA172" s="328"/>
      <c r="BB172" s="285"/>
      <c r="BC172" s="285"/>
      <c r="BD172" s="285"/>
      <c r="BE172" s="285"/>
      <c r="BF172" s="285"/>
      <c r="BG172" s="328"/>
      <c r="BH172" s="328"/>
      <c r="BI172" s="285"/>
      <c r="BJ172" s="296"/>
      <c r="BK172" s="318"/>
      <c r="BL172" s="285"/>
      <c r="BM172" s="285"/>
      <c r="BN172" s="297"/>
      <c r="BO172" s="297"/>
      <c r="BP172" s="285"/>
      <c r="BQ172" s="285"/>
      <c r="BR172" s="285"/>
      <c r="BS172" s="285"/>
      <c r="BT172" s="285"/>
      <c r="BU172" s="297"/>
      <c r="BV172" s="297"/>
      <c r="BW172" s="285"/>
      <c r="BX172" s="285"/>
      <c r="BY172" s="285"/>
      <c r="BZ172" s="285"/>
      <c r="CA172" s="285"/>
      <c r="CB172" s="297"/>
      <c r="CC172" s="297"/>
      <c r="CD172" s="285"/>
      <c r="CE172" s="285"/>
      <c r="CF172" s="285"/>
      <c r="CG172" s="285"/>
      <c r="CH172" s="285"/>
      <c r="CI172" s="297"/>
      <c r="CJ172" s="297"/>
      <c r="CK172" s="285"/>
      <c r="CL172" s="285"/>
      <c r="CM172" s="285"/>
      <c r="CN172" s="285"/>
      <c r="CO172" s="285"/>
      <c r="CP172" s="165"/>
    </row>
    <row r="173"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85"/>
      <c r="AB173" s="285"/>
      <c r="AC173" s="285"/>
      <c r="AD173" s="285"/>
      <c r="AE173" s="285"/>
      <c r="AF173" s="296"/>
      <c r="AG173" s="318"/>
      <c r="AH173" s="285"/>
      <c r="AI173" s="285"/>
      <c r="AJ173" s="285"/>
      <c r="AK173" s="285"/>
      <c r="AL173" s="328"/>
      <c r="AM173" s="328"/>
      <c r="AN173" s="285"/>
      <c r="AO173" s="285"/>
      <c r="AP173" s="285"/>
      <c r="AQ173" s="285"/>
      <c r="AR173" s="285"/>
      <c r="AS173" s="328"/>
      <c r="AT173" s="328"/>
      <c r="AU173" s="285"/>
      <c r="AV173" s="285"/>
      <c r="AW173" s="285"/>
      <c r="AX173" s="285"/>
      <c r="AY173" s="285"/>
      <c r="AZ173" s="328"/>
      <c r="BA173" s="328"/>
      <c r="BB173" s="285"/>
      <c r="BC173" s="285"/>
      <c r="BD173" s="285"/>
      <c r="BE173" s="285"/>
      <c r="BF173" s="285"/>
      <c r="BG173" s="328"/>
      <c r="BH173" s="328"/>
      <c r="BI173" s="285"/>
      <c r="BJ173" s="296"/>
      <c r="BK173" s="318"/>
      <c r="BL173" s="285"/>
      <c r="BM173" s="285"/>
      <c r="BN173" s="297"/>
      <c r="BO173" s="297"/>
      <c r="BP173" s="285"/>
      <c r="BQ173" s="285"/>
      <c r="BR173" s="285"/>
      <c r="BS173" s="285"/>
      <c r="BT173" s="285"/>
      <c r="BU173" s="297"/>
      <c r="BV173" s="297"/>
      <c r="BW173" s="285"/>
      <c r="BX173" s="285"/>
      <c r="BY173" s="285"/>
      <c r="BZ173" s="285"/>
      <c r="CA173" s="285"/>
      <c r="CB173" s="297"/>
      <c r="CC173" s="297"/>
      <c r="CD173" s="285"/>
      <c r="CE173" s="285"/>
      <c r="CF173" s="285"/>
      <c r="CG173" s="285"/>
      <c r="CH173" s="285"/>
      <c r="CI173" s="297"/>
      <c r="CJ173" s="297"/>
      <c r="CK173" s="285"/>
      <c r="CL173" s="285"/>
      <c r="CM173" s="285"/>
      <c r="CN173" s="285"/>
      <c r="CO173" s="285"/>
      <c r="CP173" s="165"/>
    </row>
    <row r="174"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A174" s="285"/>
      <c r="AB174" s="285"/>
      <c r="AC174" s="285"/>
      <c r="AD174" s="285"/>
      <c r="AE174" s="285"/>
      <c r="AF174" s="296"/>
      <c r="AG174" s="318"/>
      <c r="AH174" s="285"/>
      <c r="AI174" s="285"/>
      <c r="AJ174" s="285"/>
      <c r="AK174" s="285"/>
      <c r="AL174" s="328"/>
      <c r="AM174" s="328"/>
      <c r="AN174" s="285"/>
      <c r="AO174" s="285"/>
      <c r="AP174" s="285"/>
      <c r="AQ174" s="285"/>
      <c r="AR174" s="285"/>
      <c r="AS174" s="328"/>
      <c r="AT174" s="328"/>
      <c r="AU174" s="285"/>
      <c r="AV174" s="285"/>
      <c r="AW174" s="285"/>
      <c r="AX174" s="285"/>
      <c r="AY174" s="285"/>
      <c r="AZ174" s="328"/>
      <c r="BA174" s="328"/>
      <c r="BB174" s="285"/>
      <c r="BC174" s="285"/>
      <c r="BD174" s="285"/>
      <c r="BE174" s="285"/>
      <c r="BF174" s="285"/>
      <c r="BG174" s="328"/>
      <c r="BH174" s="328"/>
      <c r="BI174" s="285"/>
      <c r="BJ174" s="296"/>
      <c r="BK174" s="318"/>
      <c r="BL174" s="285"/>
      <c r="BM174" s="285"/>
      <c r="BN174" s="297"/>
      <c r="BO174" s="297"/>
      <c r="BP174" s="285"/>
      <c r="BQ174" s="285"/>
      <c r="BR174" s="285"/>
      <c r="BS174" s="285"/>
      <c r="BT174" s="285"/>
      <c r="BU174" s="297"/>
      <c r="BV174" s="297"/>
      <c r="BW174" s="285"/>
      <c r="BX174" s="285"/>
      <c r="BY174" s="285"/>
      <c r="BZ174" s="285"/>
      <c r="CA174" s="285"/>
      <c r="CB174" s="297"/>
      <c r="CC174" s="297"/>
      <c r="CD174" s="285"/>
      <c r="CE174" s="285"/>
      <c r="CF174" s="285"/>
      <c r="CG174" s="285"/>
      <c r="CH174" s="285"/>
      <c r="CI174" s="297"/>
      <c r="CJ174" s="297"/>
      <c r="CK174" s="285"/>
      <c r="CL174" s="285"/>
      <c r="CM174" s="285"/>
      <c r="CN174" s="285"/>
      <c r="CO174" s="285"/>
      <c r="CP174" s="165"/>
    </row>
    <row r="175"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  <c r="AA175" s="285"/>
      <c r="AB175" s="285"/>
      <c r="AC175" s="285"/>
      <c r="AD175" s="285"/>
      <c r="AE175" s="285"/>
      <c r="AF175" s="296"/>
      <c r="AG175" s="318"/>
      <c r="AH175" s="285"/>
      <c r="AI175" s="285"/>
      <c r="AJ175" s="285"/>
      <c r="AK175" s="285"/>
      <c r="AL175" s="328"/>
      <c r="AM175" s="328"/>
      <c r="AN175" s="285"/>
      <c r="AO175" s="285"/>
      <c r="AP175" s="285"/>
      <c r="AQ175" s="285"/>
      <c r="AR175" s="285"/>
      <c r="AS175" s="328"/>
      <c r="AT175" s="328"/>
      <c r="AU175" s="285"/>
      <c r="AV175" s="285"/>
      <c r="AW175" s="285"/>
      <c r="AX175" s="285"/>
      <c r="AY175" s="285"/>
      <c r="AZ175" s="328"/>
      <c r="BA175" s="328"/>
      <c r="BB175" s="285"/>
      <c r="BC175" s="285"/>
      <c r="BD175" s="285"/>
      <c r="BE175" s="285"/>
      <c r="BF175" s="285"/>
      <c r="BG175" s="328"/>
      <c r="BH175" s="328"/>
      <c r="BI175" s="285"/>
      <c r="BJ175" s="296"/>
      <c r="BK175" s="318"/>
      <c r="BL175" s="285"/>
      <c r="BM175" s="285"/>
      <c r="BN175" s="297"/>
      <c r="BO175" s="297"/>
      <c r="BP175" s="285"/>
      <c r="BQ175" s="285"/>
      <c r="BR175" s="285"/>
      <c r="BS175" s="285"/>
      <c r="BT175" s="285"/>
      <c r="BU175" s="297"/>
      <c r="BV175" s="297"/>
      <c r="BW175" s="285"/>
      <c r="BX175" s="285"/>
      <c r="BY175" s="285"/>
      <c r="BZ175" s="285"/>
      <c r="CA175" s="285"/>
      <c r="CB175" s="297"/>
      <c r="CC175" s="297"/>
      <c r="CD175" s="285"/>
      <c r="CE175" s="285"/>
      <c r="CF175" s="285"/>
      <c r="CG175" s="285"/>
      <c r="CH175" s="285"/>
      <c r="CI175" s="297"/>
      <c r="CJ175" s="297"/>
      <c r="CK175" s="285"/>
      <c r="CL175" s="285"/>
      <c r="CM175" s="285"/>
      <c r="CN175" s="285"/>
      <c r="CO175" s="285"/>
      <c r="CP175" s="165"/>
    </row>
    <row r="176"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A176" s="285"/>
      <c r="AB176" s="285"/>
      <c r="AC176" s="285"/>
      <c r="AD176" s="285"/>
      <c r="AE176" s="285"/>
      <c r="AF176" s="296"/>
      <c r="AG176" s="318"/>
      <c r="AH176" s="285"/>
      <c r="AI176" s="285"/>
      <c r="AJ176" s="285"/>
      <c r="AK176" s="285"/>
      <c r="AL176" s="328"/>
      <c r="AM176" s="328"/>
      <c r="AN176" s="285"/>
      <c r="AO176" s="285"/>
      <c r="AP176" s="285"/>
      <c r="AQ176" s="285"/>
      <c r="AR176" s="285"/>
      <c r="AS176" s="328"/>
      <c r="AT176" s="328"/>
      <c r="AU176" s="285"/>
      <c r="AV176" s="285"/>
      <c r="AW176" s="285"/>
      <c r="AX176" s="285"/>
      <c r="AY176" s="285"/>
      <c r="AZ176" s="328"/>
      <c r="BA176" s="328"/>
      <c r="BB176" s="285"/>
      <c r="BC176" s="285"/>
      <c r="BD176" s="285"/>
      <c r="BE176" s="285"/>
      <c r="BF176" s="285"/>
      <c r="BG176" s="328"/>
      <c r="BH176" s="328"/>
      <c r="BI176" s="285"/>
      <c r="BJ176" s="296"/>
      <c r="BK176" s="318"/>
      <c r="BL176" s="285"/>
      <c r="BM176" s="285"/>
      <c r="BN176" s="297"/>
      <c r="BO176" s="297"/>
      <c r="BP176" s="285"/>
      <c r="BQ176" s="285"/>
      <c r="BR176" s="285"/>
      <c r="BS176" s="285"/>
      <c r="BT176" s="285"/>
      <c r="BU176" s="297"/>
      <c r="BV176" s="297"/>
      <c r="BW176" s="285"/>
      <c r="BX176" s="285"/>
      <c r="BY176" s="285"/>
      <c r="BZ176" s="285"/>
      <c r="CA176" s="285"/>
      <c r="CB176" s="297"/>
      <c r="CC176" s="297"/>
      <c r="CD176" s="285"/>
      <c r="CE176" s="285"/>
      <c r="CF176" s="285"/>
      <c r="CG176" s="285"/>
      <c r="CH176" s="285"/>
      <c r="CI176" s="297"/>
      <c r="CJ176" s="297"/>
      <c r="CK176" s="285"/>
      <c r="CL176" s="285"/>
      <c r="CM176" s="285"/>
      <c r="CN176" s="285"/>
      <c r="CO176" s="285"/>
      <c r="CP176" s="165"/>
    </row>
    <row r="177"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85"/>
      <c r="AB177" s="285"/>
      <c r="AC177" s="285"/>
      <c r="AD177" s="285"/>
      <c r="AE177" s="285"/>
      <c r="AF177" s="296"/>
      <c r="AG177" s="318"/>
      <c r="AH177" s="285"/>
      <c r="AI177" s="285"/>
      <c r="AJ177" s="285"/>
      <c r="AK177" s="285"/>
      <c r="AL177" s="328"/>
      <c r="AM177" s="328"/>
      <c r="AN177" s="285"/>
      <c r="AO177" s="285"/>
      <c r="AP177" s="285"/>
      <c r="AQ177" s="285"/>
      <c r="AR177" s="285"/>
      <c r="AS177" s="328"/>
      <c r="AT177" s="328"/>
      <c r="AU177" s="285"/>
      <c r="AV177" s="285"/>
      <c r="AW177" s="285"/>
      <c r="AX177" s="285"/>
      <c r="AY177" s="285"/>
      <c r="AZ177" s="328"/>
      <c r="BA177" s="328"/>
      <c r="BB177" s="285"/>
      <c r="BC177" s="285"/>
      <c r="BD177" s="285"/>
      <c r="BE177" s="285"/>
      <c r="BF177" s="285"/>
      <c r="BG177" s="328"/>
      <c r="BH177" s="328"/>
      <c r="BI177" s="285"/>
      <c r="BJ177" s="296"/>
      <c r="BK177" s="318"/>
      <c r="BL177" s="285"/>
      <c r="BM177" s="285"/>
      <c r="BN177" s="297"/>
      <c r="BO177" s="297"/>
      <c r="BP177" s="285"/>
      <c r="BQ177" s="285"/>
      <c r="BR177" s="285"/>
      <c r="BS177" s="285"/>
      <c r="BT177" s="285"/>
      <c r="BU177" s="297"/>
      <c r="BV177" s="297"/>
      <c r="BW177" s="285"/>
      <c r="BX177" s="285"/>
      <c r="BY177" s="285"/>
      <c r="BZ177" s="285"/>
      <c r="CA177" s="285"/>
      <c r="CB177" s="297"/>
      <c r="CC177" s="297"/>
      <c r="CD177" s="285"/>
      <c r="CE177" s="285"/>
      <c r="CF177" s="285"/>
      <c r="CG177" s="285"/>
      <c r="CH177" s="285"/>
      <c r="CI177" s="297"/>
      <c r="CJ177" s="297"/>
      <c r="CK177" s="285"/>
      <c r="CL177" s="285"/>
      <c r="CM177" s="285"/>
      <c r="CN177" s="285"/>
      <c r="CO177" s="285"/>
      <c r="CP177" s="165"/>
    </row>
    <row r="178"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85"/>
      <c r="AB178" s="285"/>
      <c r="AC178" s="285"/>
      <c r="AD178" s="285"/>
      <c r="AE178" s="285"/>
      <c r="AF178" s="296"/>
      <c r="AG178" s="318"/>
      <c r="AH178" s="285"/>
      <c r="AI178" s="285"/>
      <c r="AJ178" s="285"/>
      <c r="AK178" s="285"/>
      <c r="AL178" s="328"/>
      <c r="AM178" s="328"/>
      <c r="AN178" s="285"/>
      <c r="AO178" s="285"/>
      <c r="AP178" s="285"/>
      <c r="AQ178" s="285"/>
      <c r="AR178" s="285"/>
      <c r="AS178" s="328"/>
      <c r="AT178" s="328"/>
      <c r="AU178" s="285"/>
      <c r="AV178" s="285"/>
      <c r="AW178" s="285"/>
      <c r="AX178" s="285"/>
      <c r="AY178" s="285"/>
      <c r="AZ178" s="328"/>
      <c r="BA178" s="328"/>
      <c r="BB178" s="285"/>
      <c r="BC178" s="285"/>
      <c r="BD178" s="285"/>
      <c r="BE178" s="285"/>
      <c r="BF178" s="285"/>
      <c r="BG178" s="328"/>
      <c r="BH178" s="328"/>
      <c r="BI178" s="285"/>
      <c r="BJ178" s="296"/>
      <c r="BK178" s="318"/>
      <c r="BL178" s="285"/>
      <c r="BM178" s="285"/>
      <c r="BN178" s="297"/>
      <c r="BO178" s="297"/>
      <c r="BP178" s="285"/>
      <c r="BQ178" s="285"/>
      <c r="BR178" s="285"/>
      <c r="BS178" s="285"/>
      <c r="BT178" s="285"/>
      <c r="BU178" s="297"/>
      <c r="BV178" s="297"/>
      <c r="BW178" s="285"/>
      <c r="BX178" s="285"/>
      <c r="BY178" s="285"/>
      <c r="BZ178" s="285"/>
      <c r="CA178" s="285"/>
      <c r="CB178" s="297"/>
      <c r="CC178" s="297"/>
      <c r="CD178" s="285"/>
      <c r="CE178" s="285"/>
      <c r="CF178" s="285"/>
      <c r="CG178" s="285"/>
      <c r="CH178" s="285"/>
      <c r="CI178" s="297"/>
      <c r="CJ178" s="297"/>
      <c r="CK178" s="285"/>
      <c r="CL178" s="285"/>
      <c r="CM178" s="285"/>
      <c r="CN178" s="285"/>
      <c r="CO178" s="285"/>
      <c r="CP178" s="165"/>
    </row>
    <row r="179"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85"/>
      <c r="AB179" s="285"/>
      <c r="AC179" s="285"/>
      <c r="AD179" s="285"/>
      <c r="AE179" s="285"/>
      <c r="AF179" s="296"/>
      <c r="AG179" s="318"/>
      <c r="AH179" s="285"/>
      <c r="AI179" s="285"/>
      <c r="AJ179" s="285"/>
      <c r="AK179" s="285"/>
      <c r="AL179" s="328"/>
      <c r="AM179" s="328"/>
      <c r="AN179" s="285"/>
      <c r="AO179" s="285"/>
      <c r="AP179" s="285"/>
      <c r="AQ179" s="285"/>
      <c r="AR179" s="285"/>
      <c r="AS179" s="328"/>
      <c r="AT179" s="328"/>
      <c r="AU179" s="285"/>
      <c r="AV179" s="285"/>
      <c r="AW179" s="285"/>
      <c r="AX179" s="285"/>
      <c r="AY179" s="285"/>
      <c r="AZ179" s="328"/>
      <c r="BA179" s="328"/>
      <c r="BB179" s="285"/>
      <c r="BC179" s="285"/>
      <c r="BD179" s="285"/>
      <c r="BE179" s="285"/>
      <c r="BF179" s="285"/>
      <c r="BG179" s="328"/>
      <c r="BH179" s="328"/>
      <c r="BI179" s="285"/>
      <c r="BJ179" s="296"/>
      <c r="BK179" s="318"/>
      <c r="BL179" s="285"/>
      <c r="BM179" s="285"/>
      <c r="BN179" s="297"/>
      <c r="BO179" s="297"/>
      <c r="BP179" s="285"/>
      <c r="BQ179" s="285"/>
      <c r="BR179" s="285"/>
      <c r="BS179" s="285"/>
      <c r="BT179" s="285"/>
      <c r="BU179" s="297"/>
      <c r="BV179" s="297"/>
      <c r="BW179" s="285"/>
      <c r="BX179" s="285"/>
      <c r="BY179" s="285"/>
      <c r="BZ179" s="285"/>
      <c r="CA179" s="285"/>
      <c r="CB179" s="297"/>
      <c r="CC179" s="297"/>
      <c r="CD179" s="285"/>
      <c r="CE179" s="285"/>
      <c r="CF179" s="285"/>
      <c r="CG179" s="285"/>
      <c r="CH179" s="285"/>
      <c r="CI179" s="297"/>
      <c r="CJ179" s="297"/>
      <c r="CK179" s="285"/>
      <c r="CL179" s="285"/>
      <c r="CM179" s="285"/>
      <c r="CN179" s="285"/>
      <c r="CO179" s="285"/>
      <c r="CP179" s="165"/>
    </row>
    <row r="180"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A180" s="285"/>
      <c r="AB180" s="285"/>
      <c r="AC180" s="285"/>
      <c r="AD180" s="285"/>
      <c r="AE180" s="285"/>
      <c r="AF180" s="296"/>
      <c r="AG180" s="318"/>
      <c r="AH180" s="285"/>
      <c r="AI180" s="285"/>
      <c r="AJ180" s="285"/>
      <c r="AK180" s="285"/>
      <c r="AL180" s="328"/>
      <c r="AM180" s="328"/>
      <c r="AN180" s="285"/>
      <c r="AO180" s="285"/>
      <c r="AP180" s="285"/>
      <c r="AQ180" s="285"/>
      <c r="AR180" s="285"/>
      <c r="AS180" s="328"/>
      <c r="AT180" s="328"/>
      <c r="AU180" s="285"/>
      <c r="AV180" s="285"/>
      <c r="AW180" s="285"/>
      <c r="AX180" s="285"/>
      <c r="AY180" s="285"/>
      <c r="AZ180" s="328"/>
      <c r="BA180" s="328"/>
      <c r="BB180" s="285"/>
      <c r="BC180" s="285"/>
      <c r="BD180" s="285"/>
      <c r="BE180" s="285"/>
      <c r="BF180" s="285"/>
      <c r="BG180" s="328"/>
      <c r="BH180" s="328"/>
      <c r="BI180" s="285"/>
      <c r="BJ180" s="296"/>
      <c r="BK180" s="318"/>
      <c r="BL180" s="285"/>
      <c r="BM180" s="285"/>
      <c r="BN180" s="297"/>
      <c r="BO180" s="297"/>
      <c r="BP180" s="285"/>
      <c r="BQ180" s="285"/>
      <c r="BR180" s="285"/>
      <c r="BS180" s="285"/>
      <c r="BT180" s="285"/>
      <c r="BU180" s="297"/>
      <c r="BV180" s="297"/>
      <c r="BW180" s="285"/>
      <c r="BX180" s="285"/>
      <c r="BY180" s="285"/>
      <c r="BZ180" s="285"/>
      <c r="CA180" s="285"/>
      <c r="CB180" s="297"/>
      <c r="CC180" s="297"/>
      <c r="CD180" s="285"/>
      <c r="CE180" s="285"/>
      <c r="CF180" s="285"/>
      <c r="CG180" s="285"/>
      <c r="CH180" s="285"/>
      <c r="CI180" s="297"/>
      <c r="CJ180" s="297"/>
      <c r="CK180" s="285"/>
      <c r="CL180" s="285"/>
      <c r="CM180" s="285"/>
      <c r="CN180" s="285"/>
      <c r="CO180" s="285"/>
      <c r="CP180" s="165"/>
    </row>
    <row r="181"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A181" s="285"/>
      <c r="AB181" s="285"/>
      <c r="AC181" s="285"/>
      <c r="AD181" s="285"/>
      <c r="AE181" s="285"/>
      <c r="AF181" s="296"/>
      <c r="AG181" s="318"/>
      <c r="AH181" s="285"/>
      <c r="AI181" s="285"/>
      <c r="AJ181" s="285"/>
      <c r="AK181" s="285"/>
      <c r="AL181" s="328"/>
      <c r="AM181" s="328"/>
      <c r="AN181" s="285"/>
      <c r="AO181" s="285"/>
      <c r="AP181" s="285"/>
      <c r="AQ181" s="285"/>
      <c r="AR181" s="285"/>
      <c r="AS181" s="328"/>
      <c r="AT181" s="328"/>
      <c r="AU181" s="285"/>
      <c r="AV181" s="285"/>
      <c r="AW181" s="285"/>
      <c r="AX181" s="285"/>
      <c r="AY181" s="285"/>
      <c r="AZ181" s="328"/>
      <c r="BA181" s="328"/>
      <c r="BB181" s="285"/>
      <c r="BC181" s="285"/>
      <c r="BD181" s="285"/>
      <c r="BE181" s="285"/>
      <c r="BF181" s="285"/>
      <c r="BG181" s="328"/>
      <c r="BH181" s="328"/>
      <c r="BI181" s="285"/>
      <c r="BJ181" s="296"/>
      <c r="BK181" s="318"/>
      <c r="BL181" s="285"/>
      <c r="BM181" s="285"/>
      <c r="BN181" s="297"/>
      <c r="BO181" s="297"/>
      <c r="BP181" s="285"/>
      <c r="BQ181" s="285"/>
      <c r="BR181" s="285"/>
      <c r="BS181" s="285"/>
      <c r="BT181" s="285"/>
      <c r="BU181" s="297"/>
      <c r="BV181" s="297"/>
      <c r="BW181" s="285"/>
      <c r="BX181" s="285"/>
      <c r="BY181" s="285"/>
      <c r="BZ181" s="285"/>
      <c r="CA181" s="285"/>
      <c r="CB181" s="297"/>
      <c r="CC181" s="297"/>
      <c r="CD181" s="285"/>
      <c r="CE181" s="285"/>
      <c r="CF181" s="285"/>
      <c r="CG181" s="285"/>
      <c r="CH181" s="285"/>
      <c r="CI181" s="297"/>
      <c r="CJ181" s="297"/>
      <c r="CK181" s="285"/>
      <c r="CL181" s="285"/>
      <c r="CM181" s="285"/>
      <c r="CN181" s="285"/>
      <c r="CO181" s="285"/>
      <c r="CP181" s="165"/>
    </row>
    <row r="182"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  <c r="AA182" s="285"/>
      <c r="AB182" s="285"/>
      <c r="AC182" s="285"/>
      <c r="AD182" s="285"/>
      <c r="AE182" s="285"/>
      <c r="AF182" s="296"/>
      <c r="AG182" s="318"/>
      <c r="AH182" s="285"/>
      <c r="AI182" s="285"/>
      <c r="AJ182" s="285"/>
      <c r="AK182" s="285"/>
      <c r="AL182" s="328"/>
      <c r="AM182" s="328"/>
      <c r="AN182" s="285"/>
      <c r="AO182" s="285"/>
      <c r="AP182" s="285"/>
      <c r="AQ182" s="285"/>
      <c r="AR182" s="285"/>
      <c r="AS182" s="328"/>
      <c r="AT182" s="328"/>
      <c r="AU182" s="285"/>
      <c r="AV182" s="285"/>
      <c r="AW182" s="285"/>
      <c r="AX182" s="285"/>
      <c r="AY182" s="285"/>
      <c r="AZ182" s="328"/>
      <c r="BA182" s="328"/>
      <c r="BB182" s="285"/>
      <c r="BC182" s="285"/>
      <c r="BD182" s="285"/>
      <c r="BE182" s="285"/>
      <c r="BF182" s="285"/>
      <c r="BG182" s="328"/>
      <c r="BH182" s="328"/>
      <c r="BI182" s="285"/>
      <c r="BJ182" s="296"/>
      <c r="BK182" s="318"/>
      <c r="BL182" s="285"/>
      <c r="BM182" s="285"/>
      <c r="BN182" s="297"/>
      <c r="BO182" s="297"/>
      <c r="BP182" s="285"/>
      <c r="BQ182" s="285"/>
      <c r="BR182" s="285"/>
      <c r="BS182" s="285"/>
      <c r="BT182" s="285"/>
      <c r="BU182" s="297"/>
      <c r="BV182" s="297"/>
      <c r="BW182" s="285"/>
      <c r="BX182" s="285"/>
      <c r="BY182" s="285"/>
      <c r="BZ182" s="285"/>
      <c r="CA182" s="285"/>
      <c r="CB182" s="297"/>
      <c r="CC182" s="297"/>
      <c r="CD182" s="285"/>
      <c r="CE182" s="285"/>
      <c r="CF182" s="285"/>
      <c r="CG182" s="285"/>
      <c r="CH182" s="285"/>
      <c r="CI182" s="297"/>
      <c r="CJ182" s="297"/>
      <c r="CK182" s="285"/>
      <c r="CL182" s="285"/>
      <c r="CM182" s="285"/>
      <c r="CN182" s="285"/>
      <c r="CO182" s="285"/>
      <c r="CP182" s="165"/>
    </row>
    <row r="183"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85"/>
      <c r="AB183" s="285"/>
      <c r="AC183" s="285"/>
      <c r="AD183" s="285"/>
      <c r="AE183" s="285"/>
      <c r="AF183" s="296"/>
      <c r="AG183" s="318"/>
      <c r="AH183" s="285"/>
      <c r="AI183" s="285"/>
      <c r="AJ183" s="285"/>
      <c r="AK183" s="285"/>
      <c r="AL183" s="328"/>
      <c r="AM183" s="328"/>
      <c r="AN183" s="285"/>
      <c r="AO183" s="285"/>
      <c r="AP183" s="285"/>
      <c r="AQ183" s="285"/>
      <c r="AR183" s="285"/>
      <c r="AS183" s="328"/>
      <c r="AT183" s="328"/>
      <c r="AU183" s="285"/>
      <c r="AV183" s="285"/>
      <c r="AW183" s="285"/>
      <c r="AX183" s="285"/>
      <c r="AY183" s="285"/>
      <c r="AZ183" s="328"/>
      <c r="BA183" s="328"/>
      <c r="BB183" s="285"/>
      <c r="BC183" s="285"/>
      <c r="BD183" s="285"/>
      <c r="BE183" s="285"/>
      <c r="BF183" s="285"/>
      <c r="BG183" s="328"/>
      <c r="BH183" s="328"/>
      <c r="BI183" s="285"/>
      <c r="BJ183" s="296"/>
      <c r="BK183" s="318"/>
      <c r="BL183" s="285"/>
      <c r="BM183" s="285"/>
      <c r="BN183" s="297"/>
      <c r="BO183" s="297"/>
      <c r="BP183" s="285"/>
      <c r="BQ183" s="285"/>
      <c r="BR183" s="285"/>
      <c r="BS183" s="285"/>
      <c r="BT183" s="285"/>
      <c r="BU183" s="297"/>
      <c r="BV183" s="297"/>
      <c r="BW183" s="285"/>
      <c r="BX183" s="285"/>
      <c r="BY183" s="285"/>
      <c r="BZ183" s="285"/>
      <c r="CA183" s="285"/>
      <c r="CB183" s="297"/>
      <c r="CC183" s="297"/>
      <c r="CD183" s="285"/>
      <c r="CE183" s="285"/>
      <c r="CF183" s="285"/>
      <c r="CG183" s="285"/>
      <c r="CH183" s="285"/>
      <c r="CI183" s="297"/>
      <c r="CJ183" s="297"/>
      <c r="CK183" s="285"/>
      <c r="CL183" s="285"/>
      <c r="CM183" s="285"/>
      <c r="CN183" s="285"/>
      <c r="CO183" s="285"/>
      <c r="CP183" s="165"/>
    </row>
    <row r="184"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85"/>
      <c r="AB184" s="285"/>
      <c r="AC184" s="285"/>
      <c r="AD184" s="285"/>
      <c r="AE184" s="285"/>
      <c r="AF184" s="296"/>
      <c r="AG184" s="318"/>
      <c r="AH184" s="285"/>
      <c r="AI184" s="285"/>
      <c r="AJ184" s="285"/>
      <c r="AK184" s="285"/>
      <c r="AL184" s="328"/>
      <c r="AM184" s="328"/>
      <c r="AN184" s="285"/>
      <c r="AO184" s="285"/>
      <c r="AP184" s="285"/>
      <c r="AQ184" s="285"/>
      <c r="AR184" s="285"/>
      <c r="AS184" s="328"/>
      <c r="AT184" s="328"/>
      <c r="AU184" s="285"/>
      <c r="AV184" s="285"/>
      <c r="AW184" s="285"/>
      <c r="AX184" s="285"/>
      <c r="AY184" s="285"/>
      <c r="AZ184" s="328"/>
      <c r="BA184" s="328"/>
      <c r="BB184" s="285"/>
      <c r="BC184" s="285"/>
      <c r="BD184" s="285"/>
      <c r="BE184" s="285"/>
      <c r="BF184" s="285"/>
      <c r="BG184" s="328"/>
      <c r="BH184" s="328"/>
      <c r="BI184" s="285"/>
      <c r="BJ184" s="296"/>
      <c r="BK184" s="318"/>
      <c r="BL184" s="285"/>
      <c r="BM184" s="285"/>
      <c r="BN184" s="297"/>
      <c r="BO184" s="297"/>
      <c r="BP184" s="285"/>
      <c r="BQ184" s="285"/>
      <c r="BR184" s="285"/>
      <c r="BS184" s="285"/>
      <c r="BT184" s="285"/>
      <c r="BU184" s="297"/>
      <c r="BV184" s="297"/>
      <c r="BW184" s="285"/>
      <c r="BX184" s="285"/>
      <c r="BY184" s="285"/>
      <c r="BZ184" s="285"/>
      <c r="CA184" s="285"/>
      <c r="CB184" s="297"/>
      <c r="CC184" s="297"/>
      <c r="CD184" s="285"/>
      <c r="CE184" s="285"/>
      <c r="CF184" s="285"/>
      <c r="CG184" s="285"/>
      <c r="CH184" s="285"/>
      <c r="CI184" s="297"/>
      <c r="CJ184" s="297"/>
      <c r="CK184" s="285"/>
      <c r="CL184" s="285"/>
      <c r="CM184" s="285"/>
      <c r="CN184" s="285"/>
      <c r="CO184" s="285"/>
      <c r="CP184" s="165"/>
    </row>
    <row r="185"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85"/>
      <c r="AB185" s="285"/>
      <c r="AC185" s="285"/>
      <c r="AD185" s="285"/>
      <c r="AE185" s="285"/>
      <c r="AF185" s="296"/>
      <c r="AG185" s="318"/>
      <c r="AH185" s="285"/>
      <c r="AI185" s="285"/>
      <c r="AJ185" s="285"/>
      <c r="AK185" s="285"/>
      <c r="AL185" s="328"/>
      <c r="AM185" s="328"/>
      <c r="AN185" s="285"/>
      <c r="AO185" s="285"/>
      <c r="AP185" s="285"/>
      <c r="AQ185" s="285"/>
      <c r="AR185" s="285"/>
      <c r="AS185" s="328"/>
      <c r="AT185" s="328"/>
      <c r="AU185" s="285"/>
      <c r="AV185" s="285"/>
      <c r="AW185" s="285"/>
      <c r="AX185" s="285"/>
      <c r="AY185" s="285"/>
      <c r="AZ185" s="328"/>
      <c r="BA185" s="328"/>
      <c r="BB185" s="285"/>
      <c r="BC185" s="285"/>
      <c r="BD185" s="285"/>
      <c r="BE185" s="285"/>
      <c r="BF185" s="285"/>
      <c r="BG185" s="328"/>
      <c r="BH185" s="328"/>
      <c r="BI185" s="285"/>
      <c r="BJ185" s="296"/>
      <c r="BK185" s="318"/>
      <c r="BL185" s="285"/>
      <c r="BM185" s="285"/>
      <c r="BN185" s="297"/>
      <c r="BO185" s="297"/>
      <c r="BP185" s="285"/>
      <c r="BQ185" s="285"/>
      <c r="BR185" s="285"/>
      <c r="BS185" s="285"/>
      <c r="BT185" s="285"/>
      <c r="BU185" s="297"/>
      <c r="BV185" s="297"/>
      <c r="BW185" s="285"/>
      <c r="BX185" s="285"/>
      <c r="BY185" s="285"/>
      <c r="BZ185" s="285"/>
      <c r="CA185" s="285"/>
      <c r="CB185" s="297"/>
      <c r="CC185" s="297"/>
      <c r="CD185" s="285"/>
      <c r="CE185" s="285"/>
      <c r="CF185" s="285"/>
      <c r="CG185" s="285"/>
      <c r="CH185" s="285"/>
      <c r="CI185" s="297"/>
      <c r="CJ185" s="297"/>
      <c r="CK185" s="285"/>
      <c r="CL185" s="285"/>
      <c r="CM185" s="285"/>
      <c r="CN185" s="285"/>
      <c r="CO185" s="285"/>
      <c r="CP185" s="165"/>
    </row>
    <row r="186"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85"/>
      <c r="AB186" s="285"/>
      <c r="AC186" s="285"/>
      <c r="AD186" s="285"/>
      <c r="AE186" s="285"/>
      <c r="AF186" s="296"/>
      <c r="AG186" s="318"/>
      <c r="AH186" s="285"/>
      <c r="AI186" s="285"/>
      <c r="AJ186" s="285"/>
      <c r="AK186" s="285"/>
      <c r="AL186" s="328"/>
      <c r="AM186" s="328"/>
      <c r="AN186" s="285"/>
      <c r="AO186" s="285"/>
      <c r="AP186" s="285"/>
      <c r="AQ186" s="285"/>
      <c r="AR186" s="285"/>
      <c r="AS186" s="328"/>
      <c r="AT186" s="328"/>
      <c r="AU186" s="285"/>
      <c r="AV186" s="285"/>
      <c r="AW186" s="285"/>
      <c r="AX186" s="285"/>
      <c r="AY186" s="285"/>
      <c r="AZ186" s="328"/>
      <c r="BA186" s="328"/>
      <c r="BB186" s="285"/>
      <c r="BC186" s="285"/>
      <c r="BD186" s="285"/>
      <c r="BE186" s="285"/>
      <c r="BF186" s="285"/>
      <c r="BG186" s="328"/>
      <c r="BH186" s="328"/>
      <c r="BI186" s="285"/>
      <c r="BJ186" s="296"/>
      <c r="BK186" s="318"/>
      <c r="BL186" s="285"/>
      <c r="BM186" s="285"/>
      <c r="BN186" s="297"/>
      <c r="BO186" s="297"/>
      <c r="BP186" s="285"/>
      <c r="BQ186" s="285"/>
      <c r="BR186" s="285"/>
      <c r="BS186" s="285"/>
      <c r="BT186" s="285"/>
      <c r="BU186" s="297"/>
      <c r="BV186" s="297"/>
      <c r="BW186" s="285"/>
      <c r="BX186" s="285"/>
      <c r="BY186" s="285"/>
      <c r="BZ186" s="285"/>
      <c r="CA186" s="285"/>
      <c r="CB186" s="297"/>
      <c r="CC186" s="297"/>
      <c r="CD186" s="285"/>
      <c r="CE186" s="285"/>
      <c r="CF186" s="285"/>
      <c r="CG186" s="285"/>
      <c r="CH186" s="285"/>
      <c r="CI186" s="297"/>
      <c r="CJ186" s="297"/>
      <c r="CK186" s="285"/>
      <c r="CL186" s="285"/>
      <c r="CM186" s="285"/>
      <c r="CN186" s="285"/>
      <c r="CO186" s="285"/>
      <c r="CP186" s="165"/>
    </row>
    <row r="187"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  <c r="AA187" s="285"/>
      <c r="AB187" s="285"/>
      <c r="AC187" s="285"/>
      <c r="AD187" s="285"/>
      <c r="AE187" s="285"/>
      <c r="AF187" s="296"/>
      <c r="AG187" s="318"/>
      <c r="AH187" s="285"/>
      <c r="AI187" s="285"/>
      <c r="AJ187" s="285"/>
      <c r="AK187" s="285"/>
      <c r="AL187" s="328"/>
      <c r="AM187" s="328"/>
      <c r="AN187" s="285"/>
      <c r="AO187" s="285"/>
      <c r="AP187" s="285"/>
      <c r="AQ187" s="285"/>
      <c r="AR187" s="285"/>
      <c r="AS187" s="328"/>
      <c r="AT187" s="328"/>
      <c r="AU187" s="285"/>
      <c r="AV187" s="285"/>
      <c r="AW187" s="285"/>
      <c r="AX187" s="285"/>
      <c r="AY187" s="285"/>
      <c r="AZ187" s="328"/>
      <c r="BA187" s="328"/>
      <c r="BB187" s="285"/>
      <c r="BC187" s="285"/>
      <c r="BD187" s="285"/>
      <c r="BE187" s="285"/>
      <c r="BF187" s="285"/>
      <c r="BG187" s="328"/>
      <c r="BH187" s="328"/>
      <c r="BI187" s="285"/>
      <c r="BJ187" s="296"/>
      <c r="BK187" s="318"/>
      <c r="BL187" s="285"/>
      <c r="BM187" s="285"/>
      <c r="BN187" s="297"/>
      <c r="BO187" s="297"/>
      <c r="BP187" s="285"/>
      <c r="BQ187" s="285"/>
      <c r="BR187" s="285"/>
      <c r="BS187" s="285"/>
      <c r="BT187" s="285"/>
      <c r="BU187" s="297"/>
      <c r="BV187" s="297"/>
      <c r="BW187" s="285"/>
      <c r="BX187" s="285"/>
      <c r="BY187" s="285"/>
      <c r="BZ187" s="285"/>
      <c r="CA187" s="285"/>
      <c r="CB187" s="297"/>
      <c r="CC187" s="297"/>
      <c r="CD187" s="285"/>
      <c r="CE187" s="285"/>
      <c r="CF187" s="285"/>
      <c r="CG187" s="285"/>
      <c r="CH187" s="285"/>
      <c r="CI187" s="297"/>
      <c r="CJ187" s="297"/>
      <c r="CK187" s="285"/>
      <c r="CL187" s="285"/>
      <c r="CM187" s="285"/>
      <c r="CN187" s="285"/>
      <c r="CO187" s="285"/>
      <c r="CP187" s="165"/>
    </row>
    <row r="188"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  <c r="AA188" s="285"/>
      <c r="AB188" s="285"/>
      <c r="AC188" s="285"/>
      <c r="AD188" s="285"/>
      <c r="AE188" s="285"/>
      <c r="AF188" s="296"/>
      <c r="AG188" s="318"/>
      <c r="AH188" s="285"/>
      <c r="AI188" s="285"/>
      <c r="AJ188" s="285"/>
      <c r="AK188" s="285"/>
      <c r="AL188" s="328"/>
      <c r="AM188" s="328"/>
      <c r="AN188" s="285"/>
      <c r="AO188" s="285"/>
      <c r="AP188" s="285"/>
      <c r="AQ188" s="285"/>
      <c r="AR188" s="285"/>
      <c r="AS188" s="328"/>
      <c r="AT188" s="328"/>
      <c r="AU188" s="285"/>
      <c r="AV188" s="285"/>
      <c r="AW188" s="285"/>
      <c r="AX188" s="285"/>
      <c r="AY188" s="285"/>
      <c r="AZ188" s="328"/>
      <c r="BA188" s="328"/>
      <c r="BB188" s="285"/>
      <c r="BC188" s="285"/>
      <c r="BD188" s="285"/>
      <c r="BE188" s="285"/>
      <c r="BF188" s="285"/>
      <c r="BG188" s="328"/>
      <c r="BH188" s="328"/>
      <c r="BI188" s="285"/>
      <c r="BJ188" s="296"/>
      <c r="BK188" s="318"/>
      <c r="BL188" s="285"/>
      <c r="BM188" s="285"/>
      <c r="BN188" s="297"/>
      <c r="BO188" s="297"/>
      <c r="BP188" s="285"/>
      <c r="BQ188" s="285"/>
      <c r="BR188" s="285"/>
      <c r="BS188" s="285"/>
      <c r="BT188" s="285"/>
      <c r="BU188" s="297"/>
      <c r="BV188" s="297"/>
      <c r="BW188" s="285"/>
      <c r="BX188" s="285"/>
      <c r="BY188" s="285"/>
      <c r="BZ188" s="285"/>
      <c r="CA188" s="285"/>
      <c r="CB188" s="297"/>
      <c r="CC188" s="297"/>
      <c r="CD188" s="285"/>
      <c r="CE188" s="285"/>
      <c r="CF188" s="285"/>
      <c r="CG188" s="285"/>
      <c r="CH188" s="285"/>
      <c r="CI188" s="297"/>
      <c r="CJ188" s="297"/>
      <c r="CK188" s="285"/>
      <c r="CL188" s="285"/>
      <c r="CM188" s="285"/>
      <c r="CN188" s="285"/>
      <c r="CO188" s="285"/>
      <c r="CP188" s="165"/>
    </row>
    <row r="189"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85"/>
      <c r="AB189" s="285"/>
      <c r="AC189" s="285"/>
      <c r="AD189" s="285"/>
      <c r="AE189" s="285"/>
      <c r="AF189" s="296"/>
      <c r="AG189" s="318"/>
      <c r="AH189" s="285"/>
      <c r="AI189" s="285"/>
      <c r="AJ189" s="285"/>
      <c r="AK189" s="285"/>
      <c r="AL189" s="328"/>
      <c r="AM189" s="328"/>
      <c r="AN189" s="285"/>
      <c r="AO189" s="285"/>
      <c r="AP189" s="285"/>
      <c r="AQ189" s="285"/>
      <c r="AR189" s="285"/>
      <c r="AS189" s="328"/>
      <c r="AT189" s="328"/>
      <c r="AU189" s="285"/>
      <c r="AV189" s="285"/>
      <c r="AW189" s="285"/>
      <c r="AX189" s="285"/>
      <c r="AY189" s="285"/>
      <c r="AZ189" s="328"/>
      <c r="BA189" s="328"/>
      <c r="BB189" s="285"/>
      <c r="BC189" s="285"/>
      <c r="BD189" s="285"/>
      <c r="BE189" s="285"/>
      <c r="BF189" s="285"/>
      <c r="BG189" s="328"/>
      <c r="BH189" s="328"/>
      <c r="BI189" s="285"/>
      <c r="BJ189" s="296"/>
      <c r="BK189" s="318"/>
      <c r="BL189" s="285"/>
      <c r="BM189" s="285"/>
      <c r="BN189" s="297"/>
      <c r="BO189" s="297"/>
      <c r="BP189" s="285"/>
      <c r="BQ189" s="285"/>
      <c r="BR189" s="285"/>
      <c r="BS189" s="285"/>
      <c r="BT189" s="285"/>
      <c r="BU189" s="297"/>
      <c r="BV189" s="297"/>
      <c r="BW189" s="285"/>
      <c r="BX189" s="285"/>
      <c r="BY189" s="285"/>
      <c r="BZ189" s="285"/>
      <c r="CA189" s="285"/>
      <c r="CB189" s="297"/>
      <c r="CC189" s="297"/>
      <c r="CD189" s="285"/>
      <c r="CE189" s="285"/>
      <c r="CF189" s="285"/>
      <c r="CG189" s="285"/>
      <c r="CH189" s="285"/>
      <c r="CI189" s="297"/>
      <c r="CJ189" s="297"/>
      <c r="CK189" s="285"/>
      <c r="CL189" s="285"/>
      <c r="CM189" s="285"/>
      <c r="CN189" s="285"/>
      <c r="CO189" s="285"/>
      <c r="CP189" s="165"/>
    </row>
    <row r="190"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85"/>
      <c r="AB190" s="285"/>
      <c r="AC190" s="285"/>
      <c r="AD190" s="285"/>
      <c r="AE190" s="285"/>
      <c r="AF190" s="296"/>
      <c r="AG190" s="318"/>
      <c r="AH190" s="285"/>
      <c r="AI190" s="285"/>
      <c r="AJ190" s="285"/>
      <c r="AK190" s="285"/>
      <c r="AL190" s="328"/>
      <c r="AM190" s="328"/>
      <c r="AN190" s="285"/>
      <c r="AO190" s="285"/>
      <c r="AP190" s="285"/>
      <c r="AQ190" s="285"/>
      <c r="AR190" s="285"/>
      <c r="AS190" s="328"/>
      <c r="AT190" s="328"/>
      <c r="AU190" s="285"/>
      <c r="AV190" s="285"/>
      <c r="AW190" s="285"/>
      <c r="AX190" s="285"/>
      <c r="AY190" s="285"/>
      <c r="AZ190" s="328"/>
      <c r="BA190" s="328"/>
      <c r="BB190" s="285"/>
      <c r="BC190" s="285"/>
      <c r="BD190" s="285"/>
      <c r="BE190" s="285"/>
      <c r="BF190" s="285"/>
      <c r="BG190" s="328"/>
      <c r="BH190" s="328"/>
      <c r="BI190" s="285"/>
      <c r="BJ190" s="296"/>
      <c r="BK190" s="318"/>
      <c r="BL190" s="285"/>
      <c r="BM190" s="285"/>
      <c r="BN190" s="297"/>
      <c r="BO190" s="297"/>
      <c r="BP190" s="285"/>
      <c r="BQ190" s="285"/>
      <c r="BR190" s="285"/>
      <c r="BS190" s="285"/>
      <c r="BT190" s="285"/>
      <c r="BU190" s="297"/>
      <c r="BV190" s="297"/>
      <c r="BW190" s="285"/>
      <c r="BX190" s="285"/>
      <c r="BY190" s="285"/>
      <c r="BZ190" s="285"/>
      <c r="CA190" s="285"/>
      <c r="CB190" s="297"/>
      <c r="CC190" s="297"/>
      <c r="CD190" s="285"/>
      <c r="CE190" s="285"/>
      <c r="CF190" s="285"/>
      <c r="CG190" s="285"/>
      <c r="CH190" s="285"/>
      <c r="CI190" s="297"/>
      <c r="CJ190" s="297"/>
      <c r="CK190" s="285"/>
      <c r="CL190" s="285"/>
      <c r="CM190" s="285"/>
      <c r="CN190" s="285"/>
      <c r="CO190" s="285"/>
      <c r="CP190" s="165"/>
    </row>
    <row r="191"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85"/>
      <c r="AB191" s="285"/>
      <c r="AC191" s="285"/>
      <c r="AD191" s="285"/>
      <c r="AE191" s="285"/>
      <c r="AF191" s="296"/>
      <c r="AG191" s="318"/>
      <c r="AH191" s="285"/>
      <c r="AI191" s="285"/>
      <c r="AJ191" s="285"/>
      <c r="AK191" s="285"/>
      <c r="AL191" s="328"/>
      <c r="AM191" s="328"/>
      <c r="AN191" s="285"/>
      <c r="AO191" s="285"/>
      <c r="AP191" s="285"/>
      <c r="AQ191" s="285"/>
      <c r="AR191" s="285"/>
      <c r="AS191" s="328"/>
      <c r="AT191" s="328"/>
      <c r="AU191" s="285"/>
      <c r="AV191" s="285"/>
      <c r="AW191" s="285"/>
      <c r="AX191" s="285"/>
      <c r="AY191" s="285"/>
      <c r="AZ191" s="328"/>
      <c r="BA191" s="328"/>
      <c r="BB191" s="285"/>
      <c r="BC191" s="285"/>
      <c r="BD191" s="285"/>
      <c r="BE191" s="285"/>
      <c r="BF191" s="285"/>
      <c r="BG191" s="328"/>
      <c r="BH191" s="328"/>
      <c r="BI191" s="285"/>
      <c r="BJ191" s="296"/>
      <c r="BK191" s="318"/>
      <c r="BL191" s="285"/>
      <c r="BM191" s="285"/>
      <c r="BN191" s="297"/>
      <c r="BO191" s="297"/>
      <c r="BP191" s="285"/>
      <c r="BQ191" s="285"/>
      <c r="BR191" s="285"/>
      <c r="BS191" s="285"/>
      <c r="BT191" s="285"/>
      <c r="BU191" s="297"/>
      <c r="BV191" s="297"/>
      <c r="BW191" s="285"/>
      <c r="BX191" s="285"/>
      <c r="BY191" s="285"/>
      <c r="BZ191" s="285"/>
      <c r="CA191" s="285"/>
      <c r="CB191" s="297"/>
      <c r="CC191" s="297"/>
      <c r="CD191" s="285"/>
      <c r="CE191" s="285"/>
      <c r="CF191" s="285"/>
      <c r="CG191" s="285"/>
      <c r="CH191" s="285"/>
      <c r="CI191" s="297"/>
      <c r="CJ191" s="297"/>
      <c r="CK191" s="285"/>
      <c r="CL191" s="285"/>
      <c r="CM191" s="285"/>
      <c r="CN191" s="285"/>
      <c r="CO191" s="285"/>
      <c r="CP191" s="165"/>
    </row>
    <row r="192"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85"/>
      <c r="AB192" s="285"/>
      <c r="AC192" s="285"/>
      <c r="AD192" s="285"/>
      <c r="AE192" s="285"/>
      <c r="AF192" s="296"/>
      <c r="AG192" s="318"/>
      <c r="AH192" s="285"/>
      <c r="AI192" s="285"/>
      <c r="AJ192" s="285"/>
      <c r="AK192" s="285"/>
      <c r="AL192" s="328"/>
      <c r="AM192" s="328"/>
      <c r="AN192" s="285"/>
      <c r="AO192" s="285"/>
      <c r="AP192" s="285"/>
      <c r="AQ192" s="285"/>
      <c r="AR192" s="285"/>
      <c r="AS192" s="328"/>
      <c r="AT192" s="328"/>
      <c r="AU192" s="285"/>
      <c r="AV192" s="285"/>
      <c r="AW192" s="285"/>
      <c r="AX192" s="285"/>
      <c r="AY192" s="285"/>
      <c r="AZ192" s="328"/>
      <c r="BA192" s="328"/>
      <c r="BB192" s="285"/>
      <c r="BC192" s="285"/>
      <c r="BD192" s="285"/>
      <c r="BE192" s="285"/>
      <c r="BF192" s="285"/>
      <c r="BG192" s="328"/>
      <c r="BH192" s="328"/>
      <c r="BI192" s="285"/>
      <c r="BJ192" s="296"/>
      <c r="BK192" s="318"/>
      <c r="BL192" s="285"/>
      <c r="BM192" s="285"/>
      <c r="BN192" s="297"/>
      <c r="BO192" s="297"/>
      <c r="BP192" s="285"/>
      <c r="BQ192" s="285"/>
      <c r="BR192" s="285"/>
      <c r="BS192" s="285"/>
      <c r="BT192" s="285"/>
      <c r="BU192" s="297"/>
      <c r="BV192" s="297"/>
      <c r="BW192" s="285"/>
      <c r="BX192" s="285"/>
      <c r="BY192" s="285"/>
      <c r="BZ192" s="285"/>
      <c r="CA192" s="285"/>
      <c r="CB192" s="297"/>
      <c r="CC192" s="297"/>
      <c r="CD192" s="285"/>
      <c r="CE192" s="285"/>
      <c r="CF192" s="285"/>
      <c r="CG192" s="285"/>
      <c r="CH192" s="285"/>
      <c r="CI192" s="297"/>
      <c r="CJ192" s="297"/>
      <c r="CK192" s="285"/>
      <c r="CL192" s="285"/>
      <c r="CM192" s="285"/>
      <c r="CN192" s="285"/>
      <c r="CO192" s="285"/>
      <c r="CP192" s="165"/>
    </row>
    <row r="193"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  <c r="AA193" s="285"/>
      <c r="AB193" s="285"/>
      <c r="AC193" s="285"/>
      <c r="AD193" s="285"/>
      <c r="AE193" s="285"/>
      <c r="AF193" s="296"/>
      <c r="AG193" s="318"/>
      <c r="AH193" s="285"/>
      <c r="AI193" s="285"/>
      <c r="AJ193" s="285"/>
      <c r="AK193" s="285"/>
      <c r="AL193" s="328"/>
      <c r="AM193" s="328"/>
      <c r="AN193" s="285"/>
      <c r="AO193" s="285"/>
      <c r="AP193" s="285"/>
      <c r="AQ193" s="285"/>
      <c r="AR193" s="285"/>
      <c r="AS193" s="328"/>
      <c r="AT193" s="328"/>
      <c r="AU193" s="285"/>
      <c r="AV193" s="285"/>
      <c r="AW193" s="285"/>
      <c r="AX193" s="285"/>
      <c r="AY193" s="285"/>
      <c r="AZ193" s="328"/>
      <c r="BA193" s="328"/>
      <c r="BB193" s="285"/>
      <c r="BC193" s="285"/>
      <c r="BD193" s="285"/>
      <c r="BE193" s="285"/>
      <c r="BF193" s="285"/>
      <c r="BG193" s="328"/>
      <c r="BH193" s="328"/>
      <c r="BI193" s="285"/>
      <c r="BJ193" s="296"/>
      <c r="BK193" s="318"/>
      <c r="BL193" s="285"/>
      <c r="BM193" s="285"/>
      <c r="BN193" s="297"/>
      <c r="BO193" s="297"/>
      <c r="BP193" s="285"/>
      <c r="BQ193" s="285"/>
      <c r="BR193" s="285"/>
      <c r="BS193" s="285"/>
      <c r="BT193" s="285"/>
      <c r="BU193" s="297"/>
      <c r="BV193" s="297"/>
      <c r="BW193" s="285"/>
      <c r="BX193" s="285"/>
      <c r="BY193" s="285"/>
      <c r="BZ193" s="285"/>
      <c r="CA193" s="285"/>
      <c r="CB193" s="297"/>
      <c r="CC193" s="297"/>
      <c r="CD193" s="285"/>
      <c r="CE193" s="285"/>
      <c r="CF193" s="285"/>
      <c r="CG193" s="285"/>
      <c r="CH193" s="285"/>
      <c r="CI193" s="297"/>
      <c r="CJ193" s="297"/>
      <c r="CK193" s="285"/>
      <c r="CL193" s="285"/>
      <c r="CM193" s="285"/>
      <c r="CN193" s="285"/>
      <c r="CO193" s="285"/>
      <c r="CP193" s="165"/>
    </row>
    <row r="194"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85"/>
      <c r="AB194" s="285"/>
      <c r="AC194" s="285"/>
      <c r="AD194" s="285"/>
      <c r="AE194" s="285"/>
      <c r="AF194" s="296"/>
      <c r="AG194" s="318"/>
      <c r="AH194" s="285"/>
      <c r="AI194" s="285"/>
      <c r="AJ194" s="285"/>
      <c r="AK194" s="285"/>
      <c r="AL194" s="328"/>
      <c r="AM194" s="328"/>
      <c r="AN194" s="285"/>
      <c r="AO194" s="285"/>
      <c r="AP194" s="285"/>
      <c r="AQ194" s="285"/>
      <c r="AR194" s="285"/>
      <c r="AS194" s="328"/>
      <c r="AT194" s="328"/>
      <c r="AU194" s="285"/>
      <c r="AV194" s="285"/>
      <c r="AW194" s="285"/>
      <c r="AX194" s="285"/>
      <c r="AY194" s="285"/>
      <c r="AZ194" s="328"/>
      <c r="BA194" s="328"/>
      <c r="BB194" s="285"/>
      <c r="BC194" s="285"/>
      <c r="BD194" s="285"/>
      <c r="BE194" s="285"/>
      <c r="BF194" s="285"/>
      <c r="BG194" s="328"/>
      <c r="BH194" s="328"/>
      <c r="BI194" s="285"/>
      <c r="BJ194" s="296"/>
      <c r="BK194" s="318"/>
      <c r="BL194" s="285"/>
      <c r="BM194" s="285"/>
      <c r="BN194" s="297"/>
      <c r="BO194" s="297"/>
      <c r="BP194" s="285"/>
      <c r="BQ194" s="285"/>
      <c r="BR194" s="285"/>
      <c r="BS194" s="285"/>
      <c r="BT194" s="285"/>
      <c r="BU194" s="297"/>
      <c r="BV194" s="297"/>
      <c r="BW194" s="285"/>
      <c r="BX194" s="285"/>
      <c r="BY194" s="285"/>
      <c r="BZ194" s="285"/>
      <c r="CA194" s="285"/>
      <c r="CB194" s="297"/>
      <c r="CC194" s="297"/>
      <c r="CD194" s="285"/>
      <c r="CE194" s="285"/>
      <c r="CF194" s="285"/>
      <c r="CG194" s="285"/>
      <c r="CH194" s="285"/>
      <c r="CI194" s="297"/>
      <c r="CJ194" s="297"/>
      <c r="CK194" s="285"/>
      <c r="CL194" s="285"/>
      <c r="CM194" s="285"/>
      <c r="CN194" s="285"/>
      <c r="CO194" s="285"/>
      <c r="CP194" s="165"/>
    </row>
    <row r="195"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  <c r="AA195" s="285"/>
      <c r="AB195" s="285"/>
      <c r="AC195" s="285"/>
      <c r="AD195" s="285"/>
      <c r="AE195" s="285"/>
      <c r="AF195" s="296"/>
      <c r="AG195" s="318"/>
      <c r="AH195" s="285"/>
      <c r="AI195" s="285"/>
      <c r="AJ195" s="285"/>
      <c r="AK195" s="285"/>
      <c r="AL195" s="328"/>
      <c r="AM195" s="328"/>
      <c r="AN195" s="285"/>
      <c r="AO195" s="285"/>
      <c r="AP195" s="285"/>
      <c r="AQ195" s="285"/>
      <c r="AR195" s="285"/>
      <c r="AS195" s="328"/>
      <c r="AT195" s="328"/>
      <c r="AU195" s="285"/>
      <c r="AV195" s="285"/>
      <c r="AW195" s="285"/>
      <c r="AX195" s="285"/>
      <c r="AY195" s="285"/>
      <c r="AZ195" s="328"/>
      <c r="BA195" s="328"/>
      <c r="BB195" s="285"/>
      <c r="BC195" s="285"/>
      <c r="BD195" s="285"/>
      <c r="BE195" s="285"/>
      <c r="BF195" s="285"/>
      <c r="BG195" s="328"/>
      <c r="BH195" s="328"/>
      <c r="BI195" s="285"/>
      <c r="BJ195" s="296"/>
      <c r="BK195" s="318"/>
      <c r="BL195" s="285"/>
      <c r="BM195" s="285"/>
      <c r="BN195" s="297"/>
      <c r="BO195" s="297"/>
      <c r="BP195" s="285"/>
      <c r="BQ195" s="285"/>
      <c r="BR195" s="285"/>
      <c r="BS195" s="285"/>
      <c r="BT195" s="285"/>
      <c r="BU195" s="297"/>
      <c r="BV195" s="297"/>
      <c r="BW195" s="285"/>
      <c r="BX195" s="285"/>
      <c r="BY195" s="285"/>
      <c r="BZ195" s="285"/>
      <c r="CA195" s="285"/>
      <c r="CB195" s="297"/>
      <c r="CC195" s="297"/>
      <c r="CD195" s="285"/>
      <c r="CE195" s="285"/>
      <c r="CF195" s="285"/>
      <c r="CG195" s="285"/>
      <c r="CH195" s="285"/>
      <c r="CI195" s="297"/>
      <c r="CJ195" s="297"/>
      <c r="CK195" s="285"/>
      <c r="CL195" s="285"/>
      <c r="CM195" s="285"/>
      <c r="CN195" s="285"/>
      <c r="CO195" s="285"/>
      <c r="CP195" s="165"/>
    </row>
    <row r="196"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  <c r="AA196" s="285"/>
      <c r="AB196" s="285"/>
      <c r="AC196" s="285"/>
      <c r="AD196" s="285"/>
      <c r="AE196" s="285"/>
      <c r="AF196" s="296"/>
      <c r="AG196" s="318"/>
      <c r="AH196" s="285"/>
      <c r="AI196" s="285"/>
      <c r="AJ196" s="285"/>
      <c r="AK196" s="285"/>
      <c r="AL196" s="328"/>
      <c r="AM196" s="328"/>
      <c r="AN196" s="285"/>
      <c r="AO196" s="285"/>
      <c r="AP196" s="285"/>
      <c r="AQ196" s="285"/>
      <c r="AR196" s="285"/>
      <c r="AS196" s="328"/>
      <c r="AT196" s="328"/>
      <c r="AU196" s="285"/>
      <c r="AV196" s="285"/>
      <c r="AW196" s="285"/>
      <c r="AX196" s="285"/>
      <c r="AY196" s="285"/>
      <c r="AZ196" s="328"/>
      <c r="BA196" s="328"/>
      <c r="BB196" s="285"/>
      <c r="BC196" s="285"/>
      <c r="BD196" s="285"/>
      <c r="BE196" s="285"/>
      <c r="BF196" s="285"/>
      <c r="BG196" s="328"/>
      <c r="BH196" s="328"/>
      <c r="BI196" s="285"/>
      <c r="BJ196" s="296"/>
      <c r="BK196" s="318"/>
      <c r="BL196" s="285"/>
      <c r="BM196" s="285"/>
      <c r="BN196" s="297"/>
      <c r="BO196" s="297"/>
      <c r="BP196" s="285"/>
      <c r="BQ196" s="285"/>
      <c r="BR196" s="285"/>
      <c r="BS196" s="285"/>
      <c r="BT196" s="285"/>
      <c r="BU196" s="297"/>
      <c r="BV196" s="297"/>
      <c r="BW196" s="285"/>
      <c r="BX196" s="285"/>
      <c r="BY196" s="285"/>
      <c r="BZ196" s="285"/>
      <c r="CA196" s="285"/>
      <c r="CB196" s="297"/>
      <c r="CC196" s="297"/>
      <c r="CD196" s="285"/>
      <c r="CE196" s="285"/>
      <c r="CF196" s="285"/>
      <c r="CG196" s="285"/>
      <c r="CH196" s="285"/>
      <c r="CI196" s="297"/>
      <c r="CJ196" s="297"/>
      <c r="CK196" s="285"/>
      <c r="CL196" s="285"/>
      <c r="CM196" s="285"/>
      <c r="CN196" s="285"/>
      <c r="CO196" s="285"/>
      <c r="CP196" s="165"/>
    </row>
    <row r="197"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A197" s="285"/>
      <c r="AB197" s="285"/>
      <c r="AC197" s="285"/>
      <c r="AD197" s="285"/>
      <c r="AE197" s="285"/>
      <c r="AF197" s="296"/>
      <c r="AG197" s="318"/>
      <c r="AH197" s="285"/>
      <c r="AI197" s="285"/>
      <c r="AJ197" s="285"/>
      <c r="AK197" s="285"/>
      <c r="AL197" s="328"/>
      <c r="AM197" s="328"/>
      <c r="AN197" s="285"/>
      <c r="AO197" s="285"/>
      <c r="AP197" s="285"/>
      <c r="AQ197" s="285"/>
      <c r="AR197" s="285"/>
      <c r="AS197" s="328"/>
      <c r="AT197" s="328"/>
      <c r="AU197" s="285"/>
      <c r="AV197" s="285"/>
      <c r="AW197" s="285"/>
      <c r="AX197" s="285"/>
      <c r="AY197" s="285"/>
      <c r="AZ197" s="328"/>
      <c r="BA197" s="328"/>
      <c r="BB197" s="285"/>
      <c r="BC197" s="285"/>
      <c r="BD197" s="285"/>
      <c r="BE197" s="285"/>
      <c r="BF197" s="285"/>
      <c r="BG197" s="328"/>
      <c r="BH197" s="328"/>
      <c r="BI197" s="285"/>
      <c r="BJ197" s="296"/>
      <c r="BK197" s="318"/>
      <c r="BL197" s="285"/>
      <c r="BM197" s="285"/>
      <c r="BN197" s="297"/>
      <c r="BO197" s="297"/>
      <c r="BP197" s="285"/>
      <c r="BQ197" s="285"/>
      <c r="BR197" s="285"/>
      <c r="BS197" s="285"/>
      <c r="BT197" s="285"/>
      <c r="BU197" s="297"/>
      <c r="BV197" s="297"/>
      <c r="BW197" s="285"/>
      <c r="BX197" s="285"/>
      <c r="BY197" s="285"/>
      <c r="BZ197" s="285"/>
      <c r="CA197" s="285"/>
      <c r="CB197" s="297"/>
      <c r="CC197" s="297"/>
      <c r="CD197" s="285"/>
      <c r="CE197" s="285"/>
      <c r="CF197" s="285"/>
      <c r="CG197" s="285"/>
      <c r="CH197" s="285"/>
      <c r="CI197" s="297"/>
      <c r="CJ197" s="297"/>
      <c r="CK197" s="285"/>
      <c r="CL197" s="285"/>
      <c r="CM197" s="285"/>
      <c r="CN197" s="285"/>
      <c r="CO197" s="285"/>
      <c r="CP197" s="165"/>
    </row>
    <row r="198"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85"/>
      <c r="AB198" s="285"/>
      <c r="AC198" s="285"/>
      <c r="AD198" s="285"/>
      <c r="AE198" s="285"/>
      <c r="AF198" s="296"/>
      <c r="AG198" s="318"/>
      <c r="AH198" s="285"/>
      <c r="AI198" s="285"/>
      <c r="AJ198" s="285"/>
      <c r="AK198" s="285"/>
      <c r="AL198" s="328"/>
      <c r="AM198" s="328"/>
      <c r="AN198" s="285"/>
      <c r="AO198" s="285"/>
      <c r="AP198" s="285"/>
      <c r="AQ198" s="285"/>
      <c r="AR198" s="285"/>
      <c r="AS198" s="328"/>
      <c r="AT198" s="328"/>
      <c r="AU198" s="285"/>
      <c r="AV198" s="285"/>
      <c r="AW198" s="285"/>
      <c r="AX198" s="285"/>
      <c r="AY198" s="285"/>
      <c r="AZ198" s="328"/>
      <c r="BA198" s="328"/>
      <c r="BB198" s="285"/>
      <c r="BC198" s="285"/>
      <c r="BD198" s="285"/>
      <c r="BE198" s="285"/>
      <c r="BF198" s="285"/>
      <c r="BG198" s="328"/>
      <c r="BH198" s="328"/>
      <c r="BI198" s="285"/>
      <c r="BJ198" s="296"/>
      <c r="BK198" s="318"/>
      <c r="BL198" s="285"/>
      <c r="BM198" s="285"/>
      <c r="BN198" s="297"/>
      <c r="BO198" s="297"/>
      <c r="BP198" s="285"/>
      <c r="BQ198" s="285"/>
      <c r="BR198" s="285"/>
      <c r="BS198" s="285"/>
      <c r="BT198" s="285"/>
      <c r="BU198" s="297"/>
      <c r="BV198" s="297"/>
      <c r="BW198" s="285"/>
      <c r="BX198" s="285"/>
      <c r="BY198" s="285"/>
      <c r="BZ198" s="285"/>
      <c r="CA198" s="285"/>
      <c r="CB198" s="297"/>
      <c r="CC198" s="297"/>
      <c r="CD198" s="285"/>
      <c r="CE198" s="285"/>
      <c r="CF198" s="285"/>
      <c r="CG198" s="285"/>
      <c r="CH198" s="285"/>
      <c r="CI198" s="297"/>
      <c r="CJ198" s="297"/>
      <c r="CK198" s="285"/>
      <c r="CL198" s="285"/>
      <c r="CM198" s="285"/>
      <c r="CN198" s="285"/>
      <c r="CO198" s="285"/>
      <c r="CP198" s="165"/>
    </row>
    <row r="199"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85"/>
      <c r="AB199" s="285"/>
      <c r="AC199" s="285"/>
      <c r="AD199" s="285"/>
      <c r="AE199" s="285"/>
      <c r="AF199" s="296"/>
      <c r="AG199" s="318"/>
      <c r="AH199" s="285"/>
      <c r="AI199" s="285"/>
      <c r="AJ199" s="285"/>
      <c r="AK199" s="285"/>
      <c r="AL199" s="328"/>
      <c r="AM199" s="328"/>
      <c r="AN199" s="285"/>
      <c r="AO199" s="285"/>
      <c r="AP199" s="285"/>
      <c r="AQ199" s="285"/>
      <c r="AR199" s="285"/>
      <c r="AS199" s="328"/>
      <c r="AT199" s="328"/>
      <c r="AU199" s="285"/>
      <c r="AV199" s="285"/>
      <c r="AW199" s="285"/>
      <c r="AX199" s="285"/>
      <c r="AY199" s="285"/>
      <c r="AZ199" s="328"/>
      <c r="BA199" s="328"/>
      <c r="BB199" s="285"/>
      <c r="BC199" s="285"/>
      <c r="BD199" s="285"/>
      <c r="BE199" s="285"/>
      <c r="BF199" s="285"/>
      <c r="BG199" s="328"/>
      <c r="BH199" s="328"/>
      <c r="BI199" s="285"/>
      <c r="BJ199" s="296"/>
      <c r="BK199" s="318"/>
      <c r="BL199" s="285"/>
      <c r="BM199" s="285"/>
      <c r="BN199" s="297"/>
      <c r="BO199" s="297"/>
      <c r="BP199" s="285"/>
      <c r="BQ199" s="285"/>
      <c r="BR199" s="285"/>
      <c r="BS199" s="285"/>
      <c r="BT199" s="285"/>
      <c r="BU199" s="297"/>
      <c r="BV199" s="297"/>
      <c r="BW199" s="285"/>
      <c r="BX199" s="285"/>
      <c r="BY199" s="285"/>
      <c r="BZ199" s="285"/>
      <c r="CA199" s="285"/>
      <c r="CB199" s="297"/>
      <c r="CC199" s="297"/>
      <c r="CD199" s="285"/>
      <c r="CE199" s="285"/>
      <c r="CF199" s="285"/>
      <c r="CG199" s="285"/>
      <c r="CH199" s="285"/>
      <c r="CI199" s="297"/>
      <c r="CJ199" s="297"/>
      <c r="CK199" s="285"/>
      <c r="CL199" s="285"/>
      <c r="CM199" s="285"/>
      <c r="CN199" s="285"/>
      <c r="CO199" s="285"/>
      <c r="CP199" s="165"/>
    </row>
    <row r="200"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85"/>
      <c r="AB200" s="285"/>
      <c r="AC200" s="285"/>
      <c r="AD200" s="285"/>
      <c r="AE200" s="285"/>
      <c r="AF200" s="296"/>
      <c r="AG200" s="318"/>
      <c r="AH200" s="285"/>
      <c r="AI200" s="285"/>
      <c r="AJ200" s="285"/>
      <c r="AK200" s="285"/>
      <c r="AL200" s="328"/>
      <c r="AM200" s="328"/>
      <c r="AN200" s="285"/>
      <c r="AO200" s="285"/>
      <c r="AP200" s="285"/>
      <c r="AQ200" s="285"/>
      <c r="AR200" s="285"/>
      <c r="AS200" s="328"/>
      <c r="AT200" s="328"/>
      <c r="AU200" s="285"/>
      <c r="AV200" s="285"/>
      <c r="AW200" s="285"/>
      <c r="AX200" s="285"/>
      <c r="AY200" s="285"/>
      <c r="AZ200" s="328"/>
      <c r="BA200" s="328"/>
      <c r="BB200" s="285"/>
      <c r="BC200" s="285"/>
      <c r="BD200" s="285"/>
      <c r="BE200" s="285"/>
      <c r="BF200" s="285"/>
      <c r="BG200" s="328"/>
      <c r="BH200" s="328"/>
      <c r="BI200" s="285"/>
      <c r="BJ200" s="296"/>
      <c r="BK200" s="318"/>
      <c r="BL200" s="285"/>
      <c r="BM200" s="285"/>
      <c r="BN200" s="297"/>
      <c r="BO200" s="297"/>
      <c r="BP200" s="285"/>
      <c r="BQ200" s="285"/>
      <c r="BR200" s="285"/>
      <c r="BS200" s="285"/>
      <c r="BT200" s="285"/>
      <c r="BU200" s="297"/>
      <c r="BV200" s="297"/>
      <c r="BW200" s="285"/>
      <c r="BX200" s="285"/>
      <c r="BY200" s="285"/>
      <c r="BZ200" s="285"/>
      <c r="CA200" s="285"/>
      <c r="CB200" s="297"/>
      <c r="CC200" s="297"/>
      <c r="CD200" s="285"/>
      <c r="CE200" s="285"/>
      <c r="CF200" s="285"/>
      <c r="CG200" s="285"/>
      <c r="CH200" s="285"/>
      <c r="CI200" s="297"/>
      <c r="CJ200" s="297"/>
      <c r="CK200" s="285"/>
      <c r="CL200" s="285"/>
      <c r="CM200" s="285"/>
      <c r="CN200" s="285"/>
      <c r="CO200" s="285"/>
      <c r="CP200" s="165"/>
    </row>
    <row r="201"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A201" s="285"/>
      <c r="AB201" s="285"/>
      <c r="AC201" s="285"/>
      <c r="AD201" s="285"/>
      <c r="AE201" s="285"/>
      <c r="AF201" s="296"/>
      <c r="AG201" s="318"/>
      <c r="AH201" s="285"/>
      <c r="AI201" s="285"/>
      <c r="AJ201" s="285"/>
      <c r="AK201" s="285"/>
      <c r="AL201" s="328"/>
      <c r="AM201" s="328"/>
      <c r="AN201" s="285"/>
      <c r="AO201" s="285"/>
      <c r="AP201" s="285"/>
      <c r="AQ201" s="285"/>
      <c r="AR201" s="285"/>
      <c r="AS201" s="328"/>
      <c r="AT201" s="328"/>
      <c r="AU201" s="285"/>
      <c r="AV201" s="285"/>
      <c r="AW201" s="285"/>
      <c r="AX201" s="285"/>
      <c r="AY201" s="285"/>
      <c r="AZ201" s="328"/>
      <c r="BA201" s="328"/>
      <c r="BB201" s="285"/>
      <c r="BC201" s="285"/>
      <c r="BD201" s="285"/>
      <c r="BE201" s="285"/>
      <c r="BF201" s="285"/>
      <c r="BG201" s="328"/>
      <c r="BH201" s="328"/>
      <c r="BI201" s="285"/>
      <c r="BJ201" s="296"/>
      <c r="BK201" s="318"/>
      <c r="BL201" s="285"/>
      <c r="BM201" s="285"/>
      <c r="BN201" s="297"/>
      <c r="BO201" s="297"/>
      <c r="BP201" s="285"/>
      <c r="BQ201" s="285"/>
      <c r="BR201" s="285"/>
      <c r="BS201" s="285"/>
      <c r="BT201" s="285"/>
      <c r="BU201" s="297"/>
      <c r="BV201" s="297"/>
      <c r="BW201" s="285"/>
      <c r="BX201" s="285"/>
      <c r="BY201" s="285"/>
      <c r="BZ201" s="285"/>
      <c r="CA201" s="285"/>
      <c r="CB201" s="297"/>
      <c r="CC201" s="297"/>
      <c r="CD201" s="285"/>
      <c r="CE201" s="285"/>
      <c r="CF201" s="285"/>
      <c r="CG201" s="285"/>
      <c r="CH201" s="285"/>
      <c r="CI201" s="297"/>
      <c r="CJ201" s="297"/>
      <c r="CK201" s="285"/>
      <c r="CL201" s="285"/>
      <c r="CM201" s="285"/>
      <c r="CN201" s="285"/>
      <c r="CO201" s="285"/>
      <c r="CP201" s="165"/>
    </row>
    <row r="202"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85"/>
      <c r="AB202" s="285"/>
      <c r="AC202" s="285"/>
      <c r="AD202" s="285"/>
      <c r="AE202" s="285"/>
      <c r="AF202" s="296"/>
      <c r="AG202" s="318"/>
      <c r="AH202" s="285"/>
      <c r="AI202" s="285"/>
      <c r="AJ202" s="285"/>
      <c r="AK202" s="285"/>
      <c r="AL202" s="328"/>
      <c r="AM202" s="328"/>
      <c r="AN202" s="285"/>
      <c r="AO202" s="285"/>
      <c r="AP202" s="285"/>
      <c r="AQ202" s="285"/>
      <c r="AR202" s="285"/>
      <c r="AS202" s="328"/>
      <c r="AT202" s="328"/>
      <c r="AU202" s="285"/>
      <c r="AV202" s="285"/>
      <c r="AW202" s="285"/>
      <c r="AX202" s="285"/>
      <c r="AY202" s="285"/>
      <c r="AZ202" s="328"/>
      <c r="BA202" s="328"/>
      <c r="BB202" s="285"/>
      <c r="BC202" s="285"/>
      <c r="BD202" s="285"/>
      <c r="BE202" s="285"/>
      <c r="BF202" s="285"/>
      <c r="BG202" s="328"/>
      <c r="BH202" s="328"/>
      <c r="BI202" s="285"/>
      <c r="BJ202" s="296"/>
      <c r="BK202" s="318"/>
      <c r="BL202" s="285"/>
      <c r="BM202" s="285"/>
      <c r="BN202" s="297"/>
      <c r="BO202" s="297"/>
      <c r="BP202" s="285"/>
      <c r="BQ202" s="285"/>
      <c r="BR202" s="285"/>
      <c r="BS202" s="285"/>
      <c r="BT202" s="285"/>
      <c r="BU202" s="297"/>
      <c r="BV202" s="297"/>
      <c r="BW202" s="285"/>
      <c r="BX202" s="285"/>
      <c r="BY202" s="285"/>
      <c r="BZ202" s="285"/>
      <c r="CA202" s="285"/>
      <c r="CB202" s="297"/>
      <c r="CC202" s="297"/>
      <c r="CD202" s="285"/>
      <c r="CE202" s="285"/>
      <c r="CF202" s="285"/>
      <c r="CG202" s="285"/>
      <c r="CH202" s="285"/>
      <c r="CI202" s="297"/>
      <c r="CJ202" s="297"/>
      <c r="CK202" s="285"/>
      <c r="CL202" s="285"/>
      <c r="CM202" s="285"/>
      <c r="CN202" s="285"/>
      <c r="CO202" s="285"/>
      <c r="CP202" s="165"/>
    </row>
    <row r="203"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85"/>
      <c r="AB203" s="285"/>
      <c r="AC203" s="285"/>
      <c r="AD203" s="285"/>
      <c r="AE203" s="285"/>
      <c r="AF203" s="296"/>
      <c r="AG203" s="318"/>
      <c r="AH203" s="285"/>
      <c r="AI203" s="285"/>
      <c r="AJ203" s="285"/>
      <c r="AK203" s="285"/>
      <c r="AL203" s="328"/>
      <c r="AM203" s="328"/>
      <c r="AN203" s="285"/>
      <c r="AO203" s="285"/>
      <c r="AP203" s="285"/>
      <c r="AQ203" s="285"/>
      <c r="AR203" s="285"/>
      <c r="AS203" s="328"/>
      <c r="AT203" s="328"/>
      <c r="AU203" s="285"/>
      <c r="AV203" s="285"/>
      <c r="AW203" s="285"/>
      <c r="AX203" s="285"/>
      <c r="AY203" s="285"/>
      <c r="AZ203" s="328"/>
      <c r="BA203" s="328"/>
      <c r="BB203" s="285"/>
      <c r="BC203" s="285"/>
      <c r="BD203" s="285"/>
      <c r="BE203" s="285"/>
      <c r="BF203" s="285"/>
      <c r="BG203" s="328"/>
      <c r="BH203" s="328"/>
      <c r="BI203" s="285"/>
      <c r="BJ203" s="296"/>
      <c r="BK203" s="318"/>
      <c r="BL203" s="285"/>
      <c r="BM203" s="285"/>
      <c r="BN203" s="297"/>
      <c r="BO203" s="297"/>
      <c r="BP203" s="285"/>
      <c r="BQ203" s="285"/>
      <c r="BR203" s="285"/>
      <c r="BS203" s="285"/>
      <c r="BT203" s="285"/>
      <c r="BU203" s="297"/>
      <c r="BV203" s="297"/>
      <c r="BW203" s="285"/>
      <c r="BX203" s="285"/>
      <c r="BY203" s="285"/>
      <c r="BZ203" s="285"/>
      <c r="CA203" s="285"/>
      <c r="CB203" s="297"/>
      <c r="CC203" s="297"/>
      <c r="CD203" s="285"/>
      <c r="CE203" s="285"/>
      <c r="CF203" s="285"/>
      <c r="CG203" s="285"/>
      <c r="CH203" s="285"/>
      <c r="CI203" s="297"/>
      <c r="CJ203" s="297"/>
      <c r="CK203" s="285"/>
      <c r="CL203" s="285"/>
      <c r="CM203" s="285"/>
      <c r="CN203" s="285"/>
      <c r="CO203" s="285"/>
      <c r="CP203" s="165"/>
    </row>
    <row r="204"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85"/>
      <c r="AB204" s="285"/>
      <c r="AC204" s="285"/>
      <c r="AD204" s="285"/>
      <c r="AE204" s="285"/>
      <c r="AF204" s="296"/>
      <c r="AG204" s="318"/>
      <c r="AH204" s="285"/>
      <c r="AI204" s="285"/>
      <c r="AJ204" s="285"/>
      <c r="AK204" s="285"/>
      <c r="AL204" s="328"/>
      <c r="AM204" s="328"/>
      <c r="AN204" s="285"/>
      <c r="AO204" s="285"/>
      <c r="AP204" s="285"/>
      <c r="AQ204" s="285"/>
      <c r="AR204" s="285"/>
      <c r="AS204" s="328"/>
      <c r="AT204" s="328"/>
      <c r="AU204" s="285"/>
      <c r="AV204" s="285"/>
      <c r="AW204" s="285"/>
      <c r="AX204" s="285"/>
      <c r="AY204" s="285"/>
      <c r="AZ204" s="328"/>
      <c r="BA204" s="328"/>
      <c r="BB204" s="285"/>
      <c r="BC204" s="285"/>
      <c r="BD204" s="285"/>
      <c r="BE204" s="285"/>
      <c r="BF204" s="285"/>
      <c r="BG204" s="328"/>
      <c r="BH204" s="328"/>
      <c r="BI204" s="285"/>
      <c r="BJ204" s="296"/>
      <c r="BK204" s="318"/>
      <c r="BL204" s="285"/>
      <c r="BM204" s="285"/>
      <c r="BN204" s="297"/>
      <c r="BO204" s="297"/>
      <c r="BP204" s="285"/>
      <c r="BQ204" s="285"/>
      <c r="BR204" s="285"/>
      <c r="BS204" s="285"/>
      <c r="BT204" s="285"/>
      <c r="BU204" s="297"/>
      <c r="BV204" s="297"/>
      <c r="BW204" s="285"/>
      <c r="BX204" s="285"/>
      <c r="BY204" s="285"/>
      <c r="BZ204" s="285"/>
      <c r="CA204" s="285"/>
      <c r="CB204" s="297"/>
      <c r="CC204" s="297"/>
      <c r="CD204" s="285"/>
      <c r="CE204" s="285"/>
      <c r="CF204" s="285"/>
      <c r="CG204" s="285"/>
      <c r="CH204" s="285"/>
      <c r="CI204" s="297"/>
      <c r="CJ204" s="297"/>
      <c r="CK204" s="285"/>
      <c r="CL204" s="285"/>
      <c r="CM204" s="285"/>
      <c r="CN204" s="285"/>
      <c r="CO204" s="285"/>
      <c r="CP204" s="165"/>
    </row>
    <row r="205"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85"/>
      <c r="AB205" s="285"/>
      <c r="AC205" s="285"/>
      <c r="AD205" s="285"/>
      <c r="AE205" s="285"/>
      <c r="AF205" s="296"/>
      <c r="AG205" s="318"/>
      <c r="AH205" s="285"/>
      <c r="AI205" s="285"/>
      <c r="AJ205" s="285"/>
      <c r="AK205" s="285"/>
      <c r="AL205" s="328"/>
      <c r="AM205" s="328"/>
      <c r="AN205" s="285"/>
      <c r="AO205" s="285"/>
      <c r="AP205" s="285"/>
      <c r="AQ205" s="285"/>
      <c r="AR205" s="285"/>
      <c r="AS205" s="328"/>
      <c r="AT205" s="328"/>
      <c r="AU205" s="285"/>
      <c r="AV205" s="285"/>
      <c r="AW205" s="285"/>
      <c r="AX205" s="285"/>
      <c r="AY205" s="285"/>
      <c r="AZ205" s="328"/>
      <c r="BA205" s="328"/>
      <c r="BB205" s="285"/>
      <c r="BC205" s="285"/>
      <c r="BD205" s="285"/>
      <c r="BE205" s="285"/>
      <c r="BF205" s="285"/>
      <c r="BG205" s="328"/>
      <c r="BH205" s="328"/>
      <c r="BI205" s="285"/>
      <c r="BJ205" s="296"/>
      <c r="BK205" s="318"/>
      <c r="BL205" s="285"/>
      <c r="BM205" s="285"/>
      <c r="BN205" s="297"/>
      <c r="BO205" s="297"/>
      <c r="BP205" s="285"/>
      <c r="BQ205" s="285"/>
      <c r="BR205" s="285"/>
      <c r="BS205" s="285"/>
      <c r="BT205" s="285"/>
      <c r="BU205" s="297"/>
      <c r="BV205" s="297"/>
      <c r="BW205" s="285"/>
      <c r="BX205" s="285"/>
      <c r="BY205" s="285"/>
      <c r="BZ205" s="285"/>
      <c r="CA205" s="285"/>
      <c r="CB205" s="297"/>
      <c r="CC205" s="297"/>
      <c r="CD205" s="285"/>
      <c r="CE205" s="285"/>
      <c r="CF205" s="285"/>
      <c r="CG205" s="285"/>
      <c r="CH205" s="285"/>
      <c r="CI205" s="297"/>
      <c r="CJ205" s="297"/>
      <c r="CK205" s="285"/>
      <c r="CL205" s="285"/>
      <c r="CM205" s="285"/>
      <c r="CN205" s="285"/>
      <c r="CO205" s="285"/>
      <c r="CP205" s="165"/>
    </row>
    <row r="206"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A206" s="285"/>
      <c r="AB206" s="285"/>
      <c r="AC206" s="285"/>
      <c r="AD206" s="285"/>
      <c r="AE206" s="285"/>
      <c r="AF206" s="296"/>
      <c r="AG206" s="318"/>
      <c r="AH206" s="285"/>
      <c r="AI206" s="285"/>
      <c r="AJ206" s="285"/>
      <c r="AK206" s="285"/>
      <c r="AL206" s="328"/>
      <c r="AM206" s="328"/>
      <c r="AN206" s="285"/>
      <c r="AO206" s="285"/>
      <c r="AP206" s="285"/>
      <c r="AQ206" s="285"/>
      <c r="AR206" s="285"/>
      <c r="AS206" s="328"/>
      <c r="AT206" s="328"/>
      <c r="AU206" s="285"/>
      <c r="AV206" s="285"/>
      <c r="AW206" s="285"/>
      <c r="AX206" s="285"/>
      <c r="AY206" s="285"/>
      <c r="AZ206" s="328"/>
      <c r="BA206" s="328"/>
      <c r="BB206" s="285"/>
      <c r="BC206" s="285"/>
      <c r="BD206" s="285"/>
      <c r="BE206" s="285"/>
      <c r="BF206" s="285"/>
      <c r="BG206" s="328"/>
      <c r="BH206" s="328"/>
      <c r="BI206" s="285"/>
      <c r="BJ206" s="296"/>
      <c r="BK206" s="318"/>
      <c r="BL206" s="285"/>
      <c r="BM206" s="285"/>
      <c r="BN206" s="297"/>
      <c r="BO206" s="297"/>
      <c r="BP206" s="285"/>
      <c r="BQ206" s="285"/>
      <c r="BR206" s="285"/>
      <c r="BS206" s="285"/>
      <c r="BT206" s="285"/>
      <c r="BU206" s="297"/>
      <c r="BV206" s="297"/>
      <c r="BW206" s="285"/>
      <c r="BX206" s="285"/>
      <c r="BY206" s="285"/>
      <c r="BZ206" s="285"/>
      <c r="CA206" s="285"/>
      <c r="CB206" s="297"/>
      <c r="CC206" s="297"/>
      <c r="CD206" s="285"/>
      <c r="CE206" s="285"/>
      <c r="CF206" s="285"/>
      <c r="CG206" s="285"/>
      <c r="CH206" s="285"/>
      <c r="CI206" s="297"/>
      <c r="CJ206" s="297"/>
      <c r="CK206" s="285"/>
      <c r="CL206" s="285"/>
      <c r="CM206" s="285"/>
      <c r="CN206" s="285"/>
      <c r="CO206" s="285"/>
      <c r="CP206" s="165"/>
    </row>
    <row r="207"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85"/>
      <c r="AB207" s="285"/>
      <c r="AC207" s="285"/>
      <c r="AD207" s="285"/>
      <c r="AE207" s="285"/>
      <c r="AF207" s="296"/>
      <c r="AG207" s="318"/>
      <c r="AH207" s="285"/>
      <c r="AI207" s="285"/>
      <c r="AJ207" s="285"/>
      <c r="AK207" s="285"/>
      <c r="AL207" s="328"/>
      <c r="AM207" s="328"/>
      <c r="AN207" s="285"/>
      <c r="AO207" s="285"/>
      <c r="AP207" s="285"/>
      <c r="AQ207" s="285"/>
      <c r="AR207" s="285"/>
      <c r="AS207" s="328"/>
      <c r="AT207" s="328"/>
      <c r="AU207" s="285"/>
      <c r="AV207" s="285"/>
      <c r="AW207" s="285"/>
      <c r="AX207" s="285"/>
      <c r="AY207" s="285"/>
      <c r="AZ207" s="328"/>
      <c r="BA207" s="328"/>
      <c r="BB207" s="285"/>
      <c r="BC207" s="285"/>
      <c r="BD207" s="285"/>
      <c r="BE207" s="285"/>
      <c r="BF207" s="285"/>
      <c r="BG207" s="328"/>
      <c r="BH207" s="328"/>
      <c r="BI207" s="285"/>
      <c r="BJ207" s="296"/>
      <c r="BK207" s="318"/>
      <c r="BL207" s="285"/>
      <c r="BM207" s="285"/>
      <c r="BN207" s="297"/>
      <c r="BO207" s="297"/>
      <c r="BP207" s="285"/>
      <c r="BQ207" s="285"/>
      <c r="BR207" s="285"/>
      <c r="BS207" s="285"/>
      <c r="BT207" s="285"/>
      <c r="BU207" s="297"/>
      <c r="BV207" s="297"/>
      <c r="BW207" s="285"/>
      <c r="BX207" s="285"/>
      <c r="BY207" s="285"/>
      <c r="BZ207" s="285"/>
      <c r="CA207" s="285"/>
      <c r="CB207" s="297"/>
      <c r="CC207" s="297"/>
      <c r="CD207" s="285"/>
      <c r="CE207" s="285"/>
      <c r="CF207" s="285"/>
      <c r="CG207" s="285"/>
      <c r="CH207" s="285"/>
      <c r="CI207" s="297"/>
      <c r="CJ207" s="297"/>
      <c r="CK207" s="285"/>
      <c r="CL207" s="285"/>
      <c r="CM207" s="285"/>
      <c r="CN207" s="285"/>
      <c r="CO207" s="285"/>
      <c r="CP207" s="165"/>
    </row>
    <row r="208"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85"/>
      <c r="AB208" s="285"/>
      <c r="AC208" s="285"/>
      <c r="AD208" s="285"/>
      <c r="AE208" s="285"/>
      <c r="AF208" s="296"/>
      <c r="AG208" s="318"/>
      <c r="AH208" s="285"/>
      <c r="AI208" s="285"/>
      <c r="AJ208" s="285"/>
      <c r="AK208" s="285"/>
      <c r="AL208" s="328"/>
      <c r="AM208" s="328"/>
      <c r="AN208" s="285"/>
      <c r="AO208" s="285"/>
      <c r="AP208" s="285"/>
      <c r="AQ208" s="285"/>
      <c r="AR208" s="285"/>
      <c r="AS208" s="328"/>
      <c r="AT208" s="328"/>
      <c r="AU208" s="285"/>
      <c r="AV208" s="285"/>
      <c r="AW208" s="285"/>
      <c r="AX208" s="285"/>
      <c r="AY208" s="285"/>
      <c r="AZ208" s="328"/>
      <c r="BA208" s="328"/>
      <c r="BB208" s="285"/>
      <c r="BC208" s="285"/>
      <c r="BD208" s="285"/>
      <c r="BE208" s="285"/>
      <c r="BF208" s="285"/>
      <c r="BG208" s="328"/>
      <c r="BH208" s="328"/>
      <c r="BI208" s="285"/>
      <c r="BJ208" s="296"/>
      <c r="BK208" s="318"/>
      <c r="BL208" s="285"/>
      <c r="BM208" s="285"/>
      <c r="BN208" s="297"/>
      <c r="BO208" s="297"/>
      <c r="BP208" s="285"/>
      <c r="BQ208" s="285"/>
      <c r="BR208" s="285"/>
      <c r="BS208" s="285"/>
      <c r="BT208" s="285"/>
      <c r="BU208" s="297"/>
      <c r="BV208" s="297"/>
      <c r="BW208" s="285"/>
      <c r="BX208" s="285"/>
      <c r="BY208" s="285"/>
      <c r="BZ208" s="285"/>
      <c r="CA208" s="285"/>
      <c r="CB208" s="297"/>
      <c r="CC208" s="297"/>
      <c r="CD208" s="285"/>
      <c r="CE208" s="285"/>
      <c r="CF208" s="285"/>
      <c r="CG208" s="285"/>
      <c r="CH208" s="285"/>
      <c r="CI208" s="297"/>
      <c r="CJ208" s="297"/>
      <c r="CK208" s="285"/>
      <c r="CL208" s="285"/>
      <c r="CM208" s="285"/>
      <c r="CN208" s="285"/>
      <c r="CO208" s="285"/>
      <c r="CP208" s="165"/>
    </row>
    <row r="209"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A209" s="285"/>
      <c r="AB209" s="285"/>
      <c r="AC209" s="285"/>
      <c r="AD209" s="285"/>
      <c r="AE209" s="285"/>
      <c r="AF209" s="296"/>
      <c r="AG209" s="318"/>
      <c r="AH209" s="285"/>
      <c r="AI209" s="285"/>
      <c r="AJ209" s="285"/>
      <c r="AK209" s="285"/>
      <c r="AL209" s="328"/>
      <c r="AM209" s="328"/>
      <c r="AN209" s="285"/>
      <c r="AO209" s="285"/>
      <c r="AP209" s="285"/>
      <c r="AQ209" s="285"/>
      <c r="AR209" s="285"/>
      <c r="AS209" s="328"/>
      <c r="AT209" s="328"/>
      <c r="AU209" s="285"/>
      <c r="AV209" s="285"/>
      <c r="AW209" s="285"/>
      <c r="AX209" s="285"/>
      <c r="AY209" s="285"/>
      <c r="AZ209" s="328"/>
      <c r="BA209" s="328"/>
      <c r="BB209" s="285"/>
      <c r="BC209" s="285"/>
      <c r="BD209" s="285"/>
      <c r="BE209" s="285"/>
      <c r="BF209" s="285"/>
      <c r="BG209" s="328"/>
      <c r="BH209" s="328"/>
      <c r="BI209" s="285"/>
      <c r="BJ209" s="296"/>
      <c r="BK209" s="318"/>
      <c r="BL209" s="285"/>
      <c r="BM209" s="285"/>
      <c r="BN209" s="297"/>
      <c r="BO209" s="297"/>
      <c r="BP209" s="285"/>
      <c r="BQ209" s="285"/>
      <c r="BR209" s="285"/>
      <c r="BS209" s="285"/>
      <c r="BT209" s="285"/>
      <c r="BU209" s="297"/>
      <c r="BV209" s="297"/>
      <c r="BW209" s="285"/>
      <c r="BX209" s="285"/>
      <c r="BY209" s="285"/>
      <c r="BZ209" s="285"/>
      <c r="CA209" s="285"/>
      <c r="CB209" s="297"/>
      <c r="CC209" s="297"/>
      <c r="CD209" s="285"/>
      <c r="CE209" s="285"/>
      <c r="CF209" s="285"/>
      <c r="CG209" s="285"/>
      <c r="CH209" s="285"/>
      <c r="CI209" s="297"/>
      <c r="CJ209" s="297"/>
      <c r="CK209" s="285"/>
      <c r="CL209" s="285"/>
      <c r="CM209" s="285"/>
      <c r="CN209" s="285"/>
      <c r="CO209" s="285"/>
      <c r="CP209" s="165"/>
    </row>
    <row r="210"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  <c r="AA210" s="285"/>
      <c r="AB210" s="285"/>
      <c r="AC210" s="285"/>
      <c r="AD210" s="285"/>
      <c r="AE210" s="285"/>
      <c r="AF210" s="296"/>
      <c r="AG210" s="318"/>
      <c r="AH210" s="285"/>
      <c r="AI210" s="285"/>
      <c r="AJ210" s="285"/>
      <c r="AK210" s="285"/>
      <c r="AL210" s="328"/>
      <c r="AM210" s="328"/>
      <c r="AN210" s="285"/>
      <c r="AO210" s="285"/>
      <c r="AP210" s="285"/>
      <c r="AQ210" s="285"/>
      <c r="AR210" s="285"/>
      <c r="AS210" s="328"/>
      <c r="AT210" s="328"/>
      <c r="AU210" s="285"/>
      <c r="AV210" s="285"/>
      <c r="AW210" s="285"/>
      <c r="AX210" s="285"/>
      <c r="AY210" s="285"/>
      <c r="AZ210" s="328"/>
      <c r="BA210" s="328"/>
      <c r="BB210" s="285"/>
      <c r="BC210" s="285"/>
      <c r="BD210" s="285"/>
      <c r="BE210" s="285"/>
      <c r="BF210" s="285"/>
      <c r="BG210" s="328"/>
      <c r="BH210" s="328"/>
      <c r="BI210" s="285"/>
      <c r="BJ210" s="296"/>
      <c r="BK210" s="318"/>
      <c r="BL210" s="285"/>
      <c r="BM210" s="285"/>
      <c r="BN210" s="297"/>
      <c r="BO210" s="297"/>
      <c r="BP210" s="285"/>
      <c r="BQ210" s="285"/>
      <c r="BR210" s="285"/>
      <c r="BS210" s="285"/>
      <c r="BT210" s="285"/>
      <c r="BU210" s="297"/>
      <c r="BV210" s="297"/>
      <c r="BW210" s="285"/>
      <c r="BX210" s="285"/>
      <c r="BY210" s="285"/>
      <c r="BZ210" s="285"/>
      <c r="CA210" s="285"/>
      <c r="CB210" s="297"/>
      <c r="CC210" s="297"/>
      <c r="CD210" s="285"/>
      <c r="CE210" s="285"/>
      <c r="CF210" s="285"/>
      <c r="CG210" s="285"/>
      <c r="CH210" s="285"/>
      <c r="CI210" s="297"/>
      <c r="CJ210" s="297"/>
      <c r="CK210" s="285"/>
      <c r="CL210" s="285"/>
      <c r="CM210" s="285"/>
      <c r="CN210" s="285"/>
      <c r="CO210" s="285"/>
      <c r="CP210" s="165"/>
    </row>
    <row r="211"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85"/>
      <c r="AB211" s="285"/>
      <c r="AC211" s="285"/>
      <c r="AD211" s="285"/>
      <c r="AE211" s="285"/>
      <c r="AF211" s="296"/>
      <c r="AG211" s="318"/>
      <c r="AH211" s="285"/>
      <c r="AI211" s="285"/>
      <c r="AJ211" s="285"/>
      <c r="AK211" s="285"/>
      <c r="AL211" s="328"/>
      <c r="AM211" s="328"/>
      <c r="AN211" s="285"/>
      <c r="AO211" s="285"/>
      <c r="AP211" s="285"/>
      <c r="AQ211" s="285"/>
      <c r="AR211" s="285"/>
      <c r="AS211" s="328"/>
      <c r="AT211" s="328"/>
      <c r="AU211" s="285"/>
      <c r="AV211" s="285"/>
      <c r="AW211" s="285"/>
      <c r="AX211" s="285"/>
      <c r="AY211" s="285"/>
      <c r="AZ211" s="328"/>
      <c r="BA211" s="328"/>
      <c r="BB211" s="285"/>
      <c r="BC211" s="285"/>
      <c r="BD211" s="285"/>
      <c r="BE211" s="285"/>
      <c r="BF211" s="285"/>
      <c r="BG211" s="328"/>
      <c r="BH211" s="328"/>
      <c r="BI211" s="285"/>
      <c r="BJ211" s="296"/>
      <c r="BK211" s="318"/>
      <c r="BL211" s="285"/>
      <c r="BM211" s="285"/>
      <c r="BN211" s="297"/>
      <c r="BO211" s="297"/>
      <c r="BP211" s="285"/>
      <c r="BQ211" s="285"/>
      <c r="BR211" s="285"/>
      <c r="BS211" s="285"/>
      <c r="BT211" s="285"/>
      <c r="BU211" s="297"/>
      <c r="BV211" s="297"/>
      <c r="BW211" s="285"/>
      <c r="BX211" s="285"/>
      <c r="BY211" s="285"/>
      <c r="BZ211" s="285"/>
      <c r="CA211" s="285"/>
      <c r="CB211" s="297"/>
      <c r="CC211" s="297"/>
      <c r="CD211" s="285"/>
      <c r="CE211" s="285"/>
      <c r="CF211" s="285"/>
      <c r="CG211" s="285"/>
      <c r="CH211" s="285"/>
      <c r="CI211" s="297"/>
      <c r="CJ211" s="297"/>
      <c r="CK211" s="285"/>
      <c r="CL211" s="285"/>
      <c r="CM211" s="285"/>
      <c r="CN211" s="285"/>
      <c r="CO211" s="285"/>
      <c r="CP211" s="165"/>
    </row>
    <row r="212"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85"/>
      <c r="AB212" s="285"/>
      <c r="AC212" s="285"/>
      <c r="AD212" s="285"/>
      <c r="AE212" s="285"/>
      <c r="AF212" s="296"/>
      <c r="AG212" s="318"/>
      <c r="AH212" s="285"/>
      <c r="AI212" s="285"/>
      <c r="AJ212" s="285"/>
      <c r="AK212" s="285"/>
      <c r="AL212" s="328"/>
      <c r="AM212" s="328"/>
      <c r="AN212" s="285"/>
      <c r="AO212" s="285"/>
      <c r="AP212" s="285"/>
      <c r="AQ212" s="285"/>
      <c r="AR212" s="285"/>
      <c r="AS212" s="328"/>
      <c r="AT212" s="328"/>
      <c r="AU212" s="285"/>
      <c r="AV212" s="285"/>
      <c r="AW212" s="285"/>
      <c r="AX212" s="285"/>
      <c r="AY212" s="285"/>
      <c r="AZ212" s="328"/>
      <c r="BA212" s="328"/>
      <c r="BB212" s="285"/>
      <c r="BC212" s="285"/>
      <c r="BD212" s="285"/>
      <c r="BE212" s="285"/>
      <c r="BF212" s="285"/>
      <c r="BG212" s="328"/>
      <c r="BH212" s="328"/>
      <c r="BI212" s="285"/>
      <c r="BJ212" s="296"/>
      <c r="BK212" s="318"/>
      <c r="BL212" s="285"/>
      <c r="BM212" s="285"/>
      <c r="BN212" s="297"/>
      <c r="BO212" s="297"/>
      <c r="BP212" s="285"/>
      <c r="BQ212" s="285"/>
      <c r="BR212" s="285"/>
      <c r="BS212" s="285"/>
      <c r="BT212" s="285"/>
      <c r="BU212" s="297"/>
      <c r="BV212" s="297"/>
      <c r="BW212" s="285"/>
      <c r="BX212" s="285"/>
      <c r="BY212" s="285"/>
      <c r="BZ212" s="285"/>
      <c r="CA212" s="285"/>
      <c r="CB212" s="297"/>
      <c r="CC212" s="297"/>
      <c r="CD212" s="285"/>
      <c r="CE212" s="285"/>
      <c r="CF212" s="285"/>
      <c r="CG212" s="285"/>
      <c r="CH212" s="285"/>
      <c r="CI212" s="297"/>
      <c r="CJ212" s="297"/>
      <c r="CK212" s="285"/>
      <c r="CL212" s="285"/>
      <c r="CM212" s="285"/>
      <c r="CN212" s="285"/>
      <c r="CO212" s="285"/>
      <c r="CP212" s="165"/>
    </row>
    <row r="213"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  <c r="AA213" s="285"/>
      <c r="AB213" s="285"/>
      <c r="AC213" s="285"/>
      <c r="AD213" s="285"/>
      <c r="AE213" s="285"/>
      <c r="AF213" s="296"/>
      <c r="AG213" s="318"/>
      <c r="AH213" s="285"/>
      <c r="AI213" s="285"/>
      <c r="AJ213" s="285"/>
      <c r="AK213" s="285"/>
      <c r="AL213" s="328"/>
      <c r="AM213" s="328"/>
      <c r="AN213" s="285"/>
      <c r="AO213" s="285"/>
      <c r="AP213" s="285"/>
      <c r="AQ213" s="285"/>
      <c r="AR213" s="285"/>
      <c r="AS213" s="328"/>
      <c r="AT213" s="328"/>
      <c r="AU213" s="285"/>
      <c r="AV213" s="285"/>
      <c r="AW213" s="285"/>
      <c r="AX213" s="285"/>
      <c r="AY213" s="285"/>
      <c r="AZ213" s="328"/>
      <c r="BA213" s="328"/>
      <c r="BB213" s="285"/>
      <c r="BC213" s="285"/>
      <c r="BD213" s="285"/>
      <c r="BE213" s="285"/>
      <c r="BF213" s="285"/>
      <c r="BG213" s="328"/>
      <c r="BH213" s="328"/>
      <c r="BI213" s="285"/>
      <c r="BJ213" s="296"/>
      <c r="BK213" s="318"/>
      <c r="BL213" s="285"/>
      <c r="BM213" s="285"/>
      <c r="BN213" s="297"/>
      <c r="BO213" s="297"/>
      <c r="BP213" s="285"/>
      <c r="BQ213" s="285"/>
      <c r="BR213" s="285"/>
      <c r="BS213" s="285"/>
      <c r="BT213" s="285"/>
      <c r="BU213" s="297"/>
      <c r="BV213" s="297"/>
      <c r="BW213" s="285"/>
      <c r="BX213" s="285"/>
      <c r="BY213" s="285"/>
      <c r="BZ213" s="285"/>
      <c r="CA213" s="285"/>
      <c r="CB213" s="297"/>
      <c r="CC213" s="297"/>
      <c r="CD213" s="285"/>
      <c r="CE213" s="285"/>
      <c r="CF213" s="285"/>
      <c r="CG213" s="285"/>
      <c r="CH213" s="285"/>
      <c r="CI213" s="297"/>
      <c r="CJ213" s="297"/>
      <c r="CK213" s="285"/>
      <c r="CL213" s="285"/>
      <c r="CM213" s="285"/>
      <c r="CN213" s="285"/>
      <c r="CO213" s="285"/>
      <c r="CP213" s="165"/>
    </row>
    <row r="214"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  <c r="AA214" s="285"/>
      <c r="AB214" s="285"/>
      <c r="AC214" s="285"/>
      <c r="AD214" s="285"/>
      <c r="AE214" s="285"/>
      <c r="AF214" s="296"/>
      <c r="AG214" s="318"/>
      <c r="AH214" s="285"/>
      <c r="AI214" s="285"/>
      <c r="AJ214" s="285"/>
      <c r="AK214" s="285"/>
      <c r="AL214" s="328"/>
      <c r="AM214" s="328"/>
      <c r="AN214" s="285"/>
      <c r="AO214" s="285"/>
      <c r="AP214" s="285"/>
      <c r="AQ214" s="285"/>
      <c r="AR214" s="285"/>
      <c r="AS214" s="328"/>
      <c r="AT214" s="328"/>
      <c r="AU214" s="285"/>
      <c r="AV214" s="285"/>
      <c r="AW214" s="285"/>
      <c r="AX214" s="285"/>
      <c r="AY214" s="285"/>
      <c r="AZ214" s="328"/>
      <c r="BA214" s="328"/>
      <c r="BB214" s="285"/>
      <c r="BC214" s="285"/>
      <c r="BD214" s="285"/>
      <c r="BE214" s="285"/>
      <c r="BF214" s="285"/>
      <c r="BG214" s="328"/>
      <c r="BH214" s="328"/>
      <c r="BI214" s="285"/>
      <c r="BJ214" s="296"/>
      <c r="BK214" s="318"/>
      <c r="BL214" s="285"/>
      <c r="BM214" s="285"/>
      <c r="BN214" s="297"/>
      <c r="BO214" s="297"/>
      <c r="BP214" s="285"/>
      <c r="BQ214" s="285"/>
      <c r="BR214" s="285"/>
      <c r="BS214" s="285"/>
      <c r="BT214" s="285"/>
      <c r="BU214" s="297"/>
      <c r="BV214" s="297"/>
      <c r="BW214" s="285"/>
      <c r="BX214" s="285"/>
      <c r="BY214" s="285"/>
      <c r="BZ214" s="285"/>
      <c r="CA214" s="285"/>
      <c r="CB214" s="297"/>
      <c r="CC214" s="297"/>
      <c r="CD214" s="285"/>
      <c r="CE214" s="285"/>
      <c r="CF214" s="285"/>
      <c r="CG214" s="285"/>
      <c r="CH214" s="285"/>
      <c r="CI214" s="297"/>
      <c r="CJ214" s="297"/>
      <c r="CK214" s="285"/>
      <c r="CL214" s="285"/>
      <c r="CM214" s="285"/>
      <c r="CN214" s="285"/>
      <c r="CO214" s="285"/>
      <c r="CP214" s="165"/>
    </row>
    <row r="215"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85"/>
      <c r="AB215" s="285"/>
      <c r="AC215" s="285"/>
      <c r="AD215" s="285"/>
      <c r="AE215" s="285"/>
      <c r="AF215" s="296"/>
      <c r="AG215" s="318"/>
      <c r="AH215" s="285"/>
      <c r="AI215" s="285"/>
      <c r="AJ215" s="285"/>
      <c r="AK215" s="285"/>
      <c r="AL215" s="328"/>
      <c r="AM215" s="328"/>
      <c r="AN215" s="285"/>
      <c r="AO215" s="285"/>
      <c r="AP215" s="285"/>
      <c r="AQ215" s="285"/>
      <c r="AR215" s="285"/>
      <c r="AS215" s="328"/>
      <c r="AT215" s="328"/>
      <c r="AU215" s="285"/>
      <c r="AV215" s="285"/>
      <c r="AW215" s="285"/>
      <c r="AX215" s="285"/>
      <c r="AY215" s="285"/>
      <c r="AZ215" s="328"/>
      <c r="BA215" s="328"/>
      <c r="BB215" s="285"/>
      <c r="BC215" s="285"/>
      <c r="BD215" s="285"/>
      <c r="BE215" s="285"/>
      <c r="BF215" s="285"/>
      <c r="BG215" s="328"/>
      <c r="BH215" s="328"/>
      <c r="BI215" s="285"/>
      <c r="BJ215" s="296"/>
      <c r="BK215" s="318"/>
      <c r="BL215" s="285"/>
      <c r="BM215" s="285"/>
      <c r="BN215" s="297"/>
      <c r="BO215" s="297"/>
      <c r="BP215" s="285"/>
      <c r="BQ215" s="285"/>
      <c r="BR215" s="285"/>
      <c r="BS215" s="285"/>
      <c r="BT215" s="285"/>
      <c r="BU215" s="297"/>
      <c r="BV215" s="297"/>
      <c r="BW215" s="285"/>
      <c r="BX215" s="285"/>
      <c r="BY215" s="285"/>
      <c r="BZ215" s="285"/>
      <c r="CA215" s="285"/>
      <c r="CB215" s="297"/>
      <c r="CC215" s="297"/>
      <c r="CD215" s="285"/>
      <c r="CE215" s="285"/>
      <c r="CF215" s="285"/>
      <c r="CG215" s="285"/>
      <c r="CH215" s="285"/>
      <c r="CI215" s="297"/>
      <c r="CJ215" s="297"/>
      <c r="CK215" s="285"/>
      <c r="CL215" s="285"/>
      <c r="CM215" s="285"/>
      <c r="CN215" s="285"/>
      <c r="CO215" s="285"/>
      <c r="CP215" s="165"/>
    </row>
    <row r="216"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85"/>
      <c r="AB216" s="285"/>
      <c r="AC216" s="285"/>
      <c r="AD216" s="285"/>
      <c r="AE216" s="285"/>
      <c r="AF216" s="296"/>
      <c r="AG216" s="318"/>
      <c r="AH216" s="285"/>
      <c r="AI216" s="285"/>
      <c r="AJ216" s="285"/>
      <c r="AK216" s="285"/>
      <c r="AL216" s="328"/>
      <c r="AM216" s="328"/>
      <c r="AN216" s="285"/>
      <c r="AO216" s="285"/>
      <c r="AP216" s="285"/>
      <c r="AQ216" s="285"/>
      <c r="AR216" s="285"/>
      <c r="AS216" s="328"/>
      <c r="AT216" s="328"/>
      <c r="AU216" s="285"/>
      <c r="AV216" s="285"/>
      <c r="AW216" s="285"/>
      <c r="AX216" s="285"/>
      <c r="AY216" s="285"/>
      <c r="AZ216" s="328"/>
      <c r="BA216" s="328"/>
      <c r="BB216" s="285"/>
      <c r="BC216" s="285"/>
      <c r="BD216" s="285"/>
      <c r="BE216" s="285"/>
      <c r="BF216" s="285"/>
      <c r="BG216" s="328"/>
      <c r="BH216" s="328"/>
      <c r="BI216" s="285"/>
      <c r="BJ216" s="296"/>
      <c r="BK216" s="318"/>
      <c r="BL216" s="285"/>
      <c r="BM216" s="285"/>
      <c r="BN216" s="297"/>
      <c r="BO216" s="297"/>
      <c r="BP216" s="285"/>
      <c r="BQ216" s="285"/>
      <c r="BR216" s="285"/>
      <c r="BS216" s="285"/>
      <c r="BT216" s="285"/>
      <c r="BU216" s="297"/>
      <c r="BV216" s="297"/>
      <c r="BW216" s="285"/>
      <c r="BX216" s="285"/>
      <c r="BY216" s="285"/>
      <c r="BZ216" s="285"/>
      <c r="CA216" s="285"/>
      <c r="CB216" s="297"/>
      <c r="CC216" s="297"/>
      <c r="CD216" s="285"/>
      <c r="CE216" s="285"/>
      <c r="CF216" s="285"/>
      <c r="CG216" s="285"/>
      <c r="CH216" s="285"/>
      <c r="CI216" s="297"/>
      <c r="CJ216" s="297"/>
      <c r="CK216" s="285"/>
      <c r="CL216" s="285"/>
      <c r="CM216" s="285"/>
      <c r="CN216" s="285"/>
      <c r="CO216" s="285"/>
      <c r="CP216" s="165"/>
    </row>
    <row r="217"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85"/>
      <c r="AB217" s="285"/>
      <c r="AC217" s="285"/>
      <c r="AD217" s="285"/>
      <c r="AE217" s="285"/>
      <c r="AF217" s="296"/>
      <c r="AG217" s="318"/>
      <c r="AH217" s="285"/>
      <c r="AI217" s="285"/>
      <c r="AJ217" s="285"/>
      <c r="AK217" s="285"/>
      <c r="AL217" s="328"/>
      <c r="AM217" s="328"/>
      <c r="AN217" s="285"/>
      <c r="AO217" s="285"/>
      <c r="AP217" s="285"/>
      <c r="AQ217" s="285"/>
      <c r="AR217" s="285"/>
      <c r="AS217" s="328"/>
      <c r="AT217" s="328"/>
      <c r="AU217" s="285"/>
      <c r="AV217" s="285"/>
      <c r="AW217" s="285"/>
      <c r="AX217" s="285"/>
      <c r="AY217" s="285"/>
      <c r="AZ217" s="328"/>
      <c r="BA217" s="328"/>
      <c r="BB217" s="285"/>
      <c r="BC217" s="285"/>
      <c r="BD217" s="285"/>
      <c r="BE217" s="285"/>
      <c r="BF217" s="285"/>
      <c r="BG217" s="328"/>
      <c r="BH217" s="328"/>
      <c r="BI217" s="285"/>
      <c r="BJ217" s="296"/>
      <c r="BK217" s="318"/>
      <c r="BL217" s="285"/>
      <c r="BM217" s="285"/>
      <c r="BN217" s="297"/>
      <c r="BO217" s="297"/>
      <c r="BP217" s="285"/>
      <c r="BQ217" s="285"/>
      <c r="BR217" s="285"/>
      <c r="BS217" s="285"/>
      <c r="BT217" s="285"/>
      <c r="BU217" s="297"/>
      <c r="BV217" s="297"/>
      <c r="BW217" s="285"/>
      <c r="BX217" s="285"/>
      <c r="BY217" s="285"/>
      <c r="BZ217" s="285"/>
      <c r="CA217" s="285"/>
      <c r="CB217" s="297"/>
      <c r="CC217" s="297"/>
      <c r="CD217" s="285"/>
      <c r="CE217" s="285"/>
      <c r="CF217" s="285"/>
      <c r="CG217" s="285"/>
      <c r="CH217" s="285"/>
      <c r="CI217" s="297"/>
      <c r="CJ217" s="297"/>
      <c r="CK217" s="285"/>
      <c r="CL217" s="285"/>
      <c r="CM217" s="285"/>
      <c r="CN217" s="285"/>
      <c r="CO217" s="285"/>
      <c r="CP217" s="165"/>
    </row>
    <row r="218"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85"/>
      <c r="AB218" s="285"/>
      <c r="AC218" s="285"/>
      <c r="AD218" s="285"/>
      <c r="AE218" s="285"/>
      <c r="AF218" s="296"/>
      <c r="AG218" s="318"/>
      <c r="AH218" s="285"/>
      <c r="AI218" s="285"/>
      <c r="AJ218" s="285"/>
      <c r="AK218" s="285"/>
      <c r="AL218" s="328"/>
      <c r="AM218" s="328"/>
      <c r="AN218" s="285"/>
      <c r="AO218" s="285"/>
      <c r="AP218" s="285"/>
      <c r="AQ218" s="285"/>
      <c r="AR218" s="285"/>
      <c r="AS218" s="328"/>
      <c r="AT218" s="328"/>
      <c r="AU218" s="285"/>
      <c r="AV218" s="285"/>
      <c r="AW218" s="285"/>
      <c r="AX218" s="285"/>
      <c r="AY218" s="285"/>
      <c r="AZ218" s="328"/>
      <c r="BA218" s="328"/>
      <c r="BB218" s="285"/>
      <c r="BC218" s="285"/>
      <c r="BD218" s="285"/>
      <c r="BE218" s="285"/>
      <c r="BF218" s="285"/>
      <c r="BG218" s="328"/>
      <c r="BH218" s="328"/>
      <c r="BI218" s="285"/>
      <c r="BJ218" s="296"/>
      <c r="BK218" s="318"/>
      <c r="BL218" s="285"/>
      <c r="BM218" s="285"/>
      <c r="BN218" s="297"/>
      <c r="BO218" s="297"/>
      <c r="BP218" s="285"/>
      <c r="BQ218" s="285"/>
      <c r="BR218" s="285"/>
      <c r="BS218" s="285"/>
      <c r="BT218" s="285"/>
      <c r="BU218" s="297"/>
      <c r="BV218" s="297"/>
      <c r="BW218" s="285"/>
      <c r="BX218" s="285"/>
      <c r="BY218" s="285"/>
      <c r="BZ218" s="285"/>
      <c r="CA218" s="285"/>
      <c r="CB218" s="297"/>
      <c r="CC218" s="297"/>
      <c r="CD218" s="285"/>
      <c r="CE218" s="285"/>
      <c r="CF218" s="285"/>
      <c r="CG218" s="285"/>
      <c r="CH218" s="285"/>
      <c r="CI218" s="297"/>
      <c r="CJ218" s="297"/>
      <c r="CK218" s="285"/>
      <c r="CL218" s="285"/>
      <c r="CM218" s="285"/>
      <c r="CN218" s="285"/>
      <c r="CO218" s="285"/>
      <c r="CP218" s="165"/>
    </row>
    <row r="219"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85"/>
      <c r="AB219" s="285"/>
      <c r="AC219" s="285"/>
      <c r="AD219" s="285"/>
      <c r="AE219" s="285"/>
      <c r="AF219" s="296"/>
      <c r="AG219" s="318"/>
      <c r="AH219" s="285"/>
      <c r="AI219" s="285"/>
      <c r="AJ219" s="285"/>
      <c r="AK219" s="285"/>
      <c r="AL219" s="328"/>
      <c r="AM219" s="328"/>
      <c r="AN219" s="285"/>
      <c r="AO219" s="285"/>
      <c r="AP219" s="285"/>
      <c r="AQ219" s="285"/>
      <c r="AR219" s="285"/>
      <c r="AS219" s="328"/>
      <c r="AT219" s="328"/>
      <c r="AU219" s="285"/>
      <c r="AV219" s="285"/>
      <c r="AW219" s="285"/>
      <c r="AX219" s="285"/>
      <c r="AY219" s="285"/>
      <c r="AZ219" s="328"/>
      <c r="BA219" s="328"/>
      <c r="BB219" s="285"/>
      <c r="BC219" s="285"/>
      <c r="BD219" s="285"/>
      <c r="BE219" s="285"/>
      <c r="BF219" s="285"/>
      <c r="BG219" s="328"/>
      <c r="BH219" s="328"/>
      <c r="BI219" s="285"/>
      <c r="BJ219" s="296"/>
      <c r="BK219" s="318"/>
      <c r="BL219" s="285"/>
      <c r="BM219" s="285"/>
      <c r="BN219" s="297"/>
      <c r="BO219" s="297"/>
      <c r="BP219" s="285"/>
      <c r="BQ219" s="285"/>
      <c r="BR219" s="285"/>
      <c r="BS219" s="285"/>
      <c r="BT219" s="285"/>
      <c r="BU219" s="297"/>
      <c r="BV219" s="297"/>
      <c r="BW219" s="285"/>
      <c r="BX219" s="285"/>
      <c r="BY219" s="285"/>
      <c r="BZ219" s="285"/>
      <c r="CA219" s="285"/>
      <c r="CB219" s="297"/>
      <c r="CC219" s="297"/>
      <c r="CD219" s="285"/>
      <c r="CE219" s="285"/>
      <c r="CF219" s="285"/>
      <c r="CG219" s="285"/>
      <c r="CH219" s="285"/>
      <c r="CI219" s="297"/>
      <c r="CJ219" s="297"/>
      <c r="CK219" s="285"/>
      <c r="CL219" s="285"/>
      <c r="CM219" s="285"/>
      <c r="CN219" s="285"/>
      <c r="CO219" s="285"/>
      <c r="CP219" s="165"/>
    </row>
    <row r="220"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  <c r="AA220" s="285"/>
      <c r="AB220" s="285"/>
      <c r="AC220" s="285"/>
      <c r="AD220" s="285"/>
      <c r="AE220" s="285"/>
      <c r="AF220" s="296"/>
      <c r="AG220" s="318"/>
      <c r="AH220" s="285"/>
      <c r="AI220" s="285"/>
      <c r="AJ220" s="285"/>
      <c r="AK220" s="285"/>
      <c r="AL220" s="328"/>
      <c r="AM220" s="328"/>
      <c r="AN220" s="285"/>
      <c r="AO220" s="285"/>
      <c r="AP220" s="285"/>
      <c r="AQ220" s="285"/>
      <c r="AR220" s="285"/>
      <c r="AS220" s="328"/>
      <c r="AT220" s="328"/>
      <c r="AU220" s="285"/>
      <c r="AV220" s="285"/>
      <c r="AW220" s="285"/>
      <c r="AX220" s="285"/>
      <c r="AY220" s="285"/>
      <c r="AZ220" s="328"/>
      <c r="BA220" s="328"/>
      <c r="BB220" s="285"/>
      <c r="BC220" s="285"/>
      <c r="BD220" s="285"/>
      <c r="BE220" s="285"/>
      <c r="BF220" s="285"/>
      <c r="BG220" s="328"/>
      <c r="BH220" s="328"/>
      <c r="BI220" s="285"/>
      <c r="BJ220" s="296"/>
      <c r="BK220" s="318"/>
      <c r="BL220" s="285"/>
      <c r="BM220" s="285"/>
      <c r="BN220" s="297"/>
      <c r="BO220" s="297"/>
      <c r="BP220" s="285"/>
      <c r="BQ220" s="285"/>
      <c r="BR220" s="285"/>
      <c r="BS220" s="285"/>
      <c r="BT220" s="285"/>
      <c r="BU220" s="297"/>
      <c r="BV220" s="297"/>
      <c r="BW220" s="285"/>
      <c r="BX220" s="285"/>
      <c r="BY220" s="285"/>
      <c r="BZ220" s="285"/>
      <c r="CA220" s="285"/>
      <c r="CB220" s="297"/>
      <c r="CC220" s="297"/>
      <c r="CD220" s="285"/>
      <c r="CE220" s="285"/>
      <c r="CF220" s="285"/>
      <c r="CG220" s="285"/>
      <c r="CH220" s="285"/>
      <c r="CI220" s="297"/>
      <c r="CJ220" s="297"/>
      <c r="CK220" s="285"/>
      <c r="CL220" s="285"/>
      <c r="CM220" s="285"/>
      <c r="CN220" s="285"/>
      <c r="CO220" s="285"/>
      <c r="CP220" s="165"/>
    </row>
    <row r="221"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285"/>
      <c r="AB221" s="285"/>
      <c r="AC221" s="285"/>
      <c r="AD221" s="285"/>
      <c r="AE221" s="285"/>
      <c r="AF221" s="296"/>
      <c r="AG221" s="318"/>
      <c r="AH221" s="285"/>
      <c r="AI221" s="285"/>
      <c r="AJ221" s="285"/>
      <c r="AK221" s="285"/>
      <c r="AL221" s="328"/>
      <c r="AM221" s="328"/>
      <c r="AN221" s="285"/>
      <c r="AO221" s="285"/>
      <c r="AP221" s="285"/>
      <c r="AQ221" s="285"/>
      <c r="AR221" s="285"/>
      <c r="AS221" s="328"/>
      <c r="AT221" s="328"/>
      <c r="AU221" s="285"/>
      <c r="AV221" s="285"/>
      <c r="AW221" s="285"/>
      <c r="AX221" s="285"/>
      <c r="AY221" s="285"/>
      <c r="AZ221" s="328"/>
      <c r="BA221" s="328"/>
      <c r="BB221" s="285"/>
      <c r="BC221" s="285"/>
      <c r="BD221" s="285"/>
      <c r="BE221" s="285"/>
      <c r="BF221" s="285"/>
      <c r="BG221" s="328"/>
      <c r="BH221" s="328"/>
      <c r="BI221" s="285"/>
      <c r="BJ221" s="296"/>
      <c r="BK221" s="318"/>
      <c r="BL221" s="285"/>
      <c r="BM221" s="285"/>
      <c r="BN221" s="297"/>
      <c r="BO221" s="297"/>
      <c r="BP221" s="285"/>
      <c r="BQ221" s="285"/>
      <c r="BR221" s="285"/>
      <c r="BS221" s="285"/>
      <c r="BT221" s="285"/>
      <c r="BU221" s="297"/>
      <c r="BV221" s="297"/>
      <c r="BW221" s="285"/>
      <c r="BX221" s="285"/>
      <c r="BY221" s="285"/>
      <c r="BZ221" s="285"/>
      <c r="CA221" s="285"/>
      <c r="CB221" s="297"/>
      <c r="CC221" s="297"/>
      <c r="CD221" s="285"/>
      <c r="CE221" s="285"/>
      <c r="CF221" s="285"/>
      <c r="CG221" s="285"/>
      <c r="CH221" s="285"/>
      <c r="CI221" s="297"/>
      <c r="CJ221" s="297"/>
      <c r="CK221" s="285"/>
      <c r="CL221" s="285"/>
      <c r="CM221" s="285"/>
      <c r="CN221" s="285"/>
      <c r="CO221" s="285"/>
      <c r="CP221" s="165"/>
    </row>
    <row r="222"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85"/>
      <c r="AB222" s="285"/>
      <c r="AC222" s="285"/>
      <c r="AD222" s="285"/>
      <c r="AE222" s="285"/>
      <c r="AF222" s="296"/>
      <c r="AG222" s="318"/>
      <c r="AH222" s="285"/>
      <c r="AI222" s="285"/>
      <c r="AJ222" s="285"/>
      <c r="AK222" s="285"/>
      <c r="AL222" s="328"/>
      <c r="AM222" s="328"/>
      <c r="AN222" s="285"/>
      <c r="AO222" s="285"/>
      <c r="AP222" s="285"/>
      <c r="AQ222" s="285"/>
      <c r="AR222" s="285"/>
      <c r="AS222" s="328"/>
      <c r="AT222" s="328"/>
      <c r="AU222" s="285"/>
      <c r="AV222" s="285"/>
      <c r="AW222" s="285"/>
      <c r="AX222" s="285"/>
      <c r="AY222" s="285"/>
      <c r="AZ222" s="328"/>
      <c r="BA222" s="328"/>
      <c r="BB222" s="285"/>
      <c r="BC222" s="285"/>
      <c r="BD222" s="285"/>
      <c r="BE222" s="285"/>
      <c r="BF222" s="285"/>
      <c r="BG222" s="328"/>
      <c r="BH222" s="328"/>
      <c r="BI222" s="285"/>
      <c r="BJ222" s="296"/>
      <c r="BK222" s="318"/>
      <c r="BL222" s="285"/>
      <c r="BM222" s="285"/>
      <c r="BN222" s="297"/>
      <c r="BO222" s="297"/>
      <c r="BP222" s="285"/>
      <c r="BQ222" s="285"/>
      <c r="BR222" s="285"/>
      <c r="BS222" s="285"/>
      <c r="BT222" s="285"/>
      <c r="BU222" s="297"/>
      <c r="BV222" s="297"/>
      <c r="BW222" s="285"/>
      <c r="BX222" s="285"/>
      <c r="BY222" s="285"/>
      <c r="BZ222" s="285"/>
      <c r="CA222" s="285"/>
      <c r="CB222" s="297"/>
      <c r="CC222" s="297"/>
      <c r="CD222" s="285"/>
      <c r="CE222" s="285"/>
      <c r="CF222" s="285"/>
      <c r="CG222" s="285"/>
      <c r="CH222" s="285"/>
      <c r="CI222" s="297"/>
      <c r="CJ222" s="297"/>
      <c r="CK222" s="285"/>
      <c r="CL222" s="285"/>
      <c r="CM222" s="285"/>
      <c r="CN222" s="285"/>
      <c r="CO222" s="285"/>
      <c r="CP222" s="165"/>
    </row>
    <row r="223"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85"/>
      <c r="AB223" s="285"/>
      <c r="AC223" s="285"/>
      <c r="AD223" s="285"/>
      <c r="AE223" s="285"/>
      <c r="AF223" s="296"/>
      <c r="AG223" s="318"/>
      <c r="AH223" s="285"/>
      <c r="AI223" s="285"/>
      <c r="AJ223" s="285"/>
      <c r="AK223" s="285"/>
      <c r="AL223" s="328"/>
      <c r="AM223" s="328"/>
      <c r="AN223" s="285"/>
      <c r="AO223" s="285"/>
      <c r="AP223" s="285"/>
      <c r="AQ223" s="285"/>
      <c r="AR223" s="285"/>
      <c r="AS223" s="328"/>
      <c r="AT223" s="328"/>
      <c r="AU223" s="285"/>
      <c r="AV223" s="285"/>
      <c r="AW223" s="285"/>
      <c r="AX223" s="285"/>
      <c r="AY223" s="285"/>
      <c r="AZ223" s="328"/>
      <c r="BA223" s="328"/>
      <c r="BB223" s="285"/>
      <c r="BC223" s="285"/>
      <c r="BD223" s="285"/>
      <c r="BE223" s="285"/>
      <c r="BF223" s="285"/>
      <c r="BG223" s="328"/>
      <c r="BH223" s="328"/>
      <c r="BI223" s="285"/>
      <c r="BJ223" s="296"/>
      <c r="BK223" s="318"/>
      <c r="BL223" s="285"/>
      <c r="BM223" s="285"/>
      <c r="BN223" s="297"/>
      <c r="BO223" s="297"/>
      <c r="BP223" s="285"/>
      <c r="BQ223" s="285"/>
      <c r="BR223" s="285"/>
      <c r="BS223" s="285"/>
      <c r="BT223" s="285"/>
      <c r="BU223" s="297"/>
      <c r="BV223" s="297"/>
      <c r="BW223" s="285"/>
      <c r="BX223" s="285"/>
      <c r="BY223" s="285"/>
      <c r="BZ223" s="285"/>
      <c r="CA223" s="285"/>
      <c r="CB223" s="297"/>
      <c r="CC223" s="297"/>
      <c r="CD223" s="285"/>
      <c r="CE223" s="285"/>
      <c r="CF223" s="285"/>
      <c r="CG223" s="285"/>
      <c r="CH223" s="285"/>
      <c r="CI223" s="297"/>
      <c r="CJ223" s="297"/>
      <c r="CK223" s="285"/>
      <c r="CL223" s="285"/>
      <c r="CM223" s="285"/>
      <c r="CN223" s="285"/>
      <c r="CO223" s="285"/>
      <c r="CP223" s="165"/>
    </row>
    <row r="224"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85"/>
      <c r="AB224" s="285"/>
      <c r="AC224" s="285"/>
      <c r="AD224" s="285"/>
      <c r="AE224" s="285"/>
      <c r="AF224" s="296"/>
      <c r="AG224" s="318"/>
      <c r="AH224" s="285"/>
      <c r="AI224" s="285"/>
      <c r="AJ224" s="285"/>
      <c r="AK224" s="285"/>
      <c r="AL224" s="328"/>
      <c r="AM224" s="328"/>
      <c r="AN224" s="285"/>
      <c r="AO224" s="285"/>
      <c r="AP224" s="285"/>
      <c r="AQ224" s="285"/>
      <c r="AR224" s="285"/>
      <c r="AS224" s="328"/>
      <c r="AT224" s="328"/>
      <c r="AU224" s="285"/>
      <c r="AV224" s="285"/>
      <c r="AW224" s="285"/>
      <c r="AX224" s="285"/>
      <c r="AY224" s="285"/>
      <c r="AZ224" s="328"/>
      <c r="BA224" s="328"/>
      <c r="BB224" s="285"/>
      <c r="BC224" s="285"/>
      <c r="BD224" s="285"/>
      <c r="BE224" s="285"/>
      <c r="BF224" s="285"/>
      <c r="BG224" s="328"/>
      <c r="BH224" s="328"/>
      <c r="BI224" s="285"/>
      <c r="BJ224" s="296"/>
      <c r="BK224" s="318"/>
      <c r="BL224" s="285"/>
      <c r="BM224" s="285"/>
      <c r="BN224" s="297"/>
      <c r="BO224" s="297"/>
      <c r="BP224" s="285"/>
      <c r="BQ224" s="285"/>
      <c r="BR224" s="285"/>
      <c r="BS224" s="285"/>
      <c r="BT224" s="285"/>
      <c r="BU224" s="297"/>
      <c r="BV224" s="297"/>
      <c r="BW224" s="285"/>
      <c r="BX224" s="285"/>
      <c r="BY224" s="285"/>
      <c r="BZ224" s="285"/>
      <c r="CA224" s="285"/>
      <c r="CB224" s="297"/>
      <c r="CC224" s="297"/>
      <c r="CD224" s="285"/>
      <c r="CE224" s="285"/>
      <c r="CF224" s="285"/>
      <c r="CG224" s="285"/>
      <c r="CH224" s="285"/>
      <c r="CI224" s="297"/>
      <c r="CJ224" s="297"/>
      <c r="CK224" s="285"/>
      <c r="CL224" s="285"/>
      <c r="CM224" s="285"/>
      <c r="CN224" s="285"/>
      <c r="CO224" s="285"/>
      <c r="CP224" s="165"/>
    </row>
    <row r="225"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85"/>
      <c r="AB225" s="285"/>
      <c r="AC225" s="285"/>
      <c r="AD225" s="285"/>
      <c r="AE225" s="285"/>
      <c r="AF225" s="296"/>
      <c r="AG225" s="318"/>
      <c r="AH225" s="285"/>
      <c r="AI225" s="285"/>
      <c r="AJ225" s="285"/>
      <c r="AK225" s="285"/>
      <c r="AL225" s="328"/>
      <c r="AM225" s="328"/>
      <c r="AN225" s="285"/>
      <c r="AO225" s="285"/>
      <c r="AP225" s="285"/>
      <c r="AQ225" s="285"/>
      <c r="AR225" s="285"/>
      <c r="AS225" s="328"/>
      <c r="AT225" s="328"/>
      <c r="AU225" s="285"/>
      <c r="AV225" s="285"/>
      <c r="AW225" s="285"/>
      <c r="AX225" s="285"/>
      <c r="AY225" s="285"/>
      <c r="AZ225" s="328"/>
      <c r="BA225" s="328"/>
      <c r="BB225" s="285"/>
      <c r="BC225" s="285"/>
      <c r="BD225" s="285"/>
      <c r="BE225" s="285"/>
      <c r="BF225" s="285"/>
      <c r="BG225" s="328"/>
      <c r="BH225" s="328"/>
      <c r="BI225" s="285"/>
      <c r="BJ225" s="296"/>
      <c r="BK225" s="318"/>
      <c r="BL225" s="285"/>
      <c r="BM225" s="285"/>
      <c r="BN225" s="297"/>
      <c r="BO225" s="297"/>
      <c r="BP225" s="285"/>
      <c r="BQ225" s="285"/>
      <c r="BR225" s="285"/>
      <c r="BS225" s="285"/>
      <c r="BT225" s="285"/>
      <c r="BU225" s="297"/>
      <c r="BV225" s="297"/>
      <c r="BW225" s="285"/>
      <c r="BX225" s="285"/>
      <c r="BY225" s="285"/>
      <c r="BZ225" s="285"/>
      <c r="CA225" s="285"/>
      <c r="CB225" s="297"/>
      <c r="CC225" s="297"/>
      <c r="CD225" s="285"/>
      <c r="CE225" s="285"/>
      <c r="CF225" s="285"/>
      <c r="CG225" s="285"/>
      <c r="CH225" s="285"/>
      <c r="CI225" s="297"/>
      <c r="CJ225" s="297"/>
      <c r="CK225" s="285"/>
      <c r="CL225" s="285"/>
      <c r="CM225" s="285"/>
      <c r="CN225" s="285"/>
      <c r="CO225" s="285"/>
      <c r="CP225" s="165"/>
    </row>
    <row r="226"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  <c r="AA226" s="285"/>
      <c r="AB226" s="285"/>
      <c r="AC226" s="285"/>
      <c r="AD226" s="285"/>
      <c r="AE226" s="285"/>
      <c r="AF226" s="296"/>
      <c r="AG226" s="318"/>
      <c r="AH226" s="285"/>
      <c r="AI226" s="285"/>
      <c r="AJ226" s="285"/>
      <c r="AK226" s="285"/>
      <c r="AL226" s="328"/>
      <c r="AM226" s="328"/>
      <c r="AN226" s="285"/>
      <c r="AO226" s="285"/>
      <c r="AP226" s="285"/>
      <c r="AQ226" s="285"/>
      <c r="AR226" s="285"/>
      <c r="AS226" s="328"/>
      <c r="AT226" s="328"/>
      <c r="AU226" s="285"/>
      <c r="AV226" s="285"/>
      <c r="AW226" s="285"/>
      <c r="AX226" s="285"/>
      <c r="AY226" s="285"/>
      <c r="AZ226" s="328"/>
      <c r="BA226" s="328"/>
      <c r="BB226" s="285"/>
      <c r="BC226" s="285"/>
      <c r="BD226" s="285"/>
      <c r="BE226" s="285"/>
      <c r="BF226" s="285"/>
      <c r="BG226" s="328"/>
      <c r="BH226" s="328"/>
      <c r="BI226" s="285"/>
      <c r="BJ226" s="296"/>
      <c r="BK226" s="318"/>
      <c r="BL226" s="285"/>
      <c r="BM226" s="285"/>
      <c r="BN226" s="297"/>
      <c r="BO226" s="297"/>
      <c r="BP226" s="285"/>
      <c r="BQ226" s="285"/>
      <c r="BR226" s="285"/>
      <c r="BS226" s="285"/>
      <c r="BT226" s="285"/>
      <c r="BU226" s="297"/>
      <c r="BV226" s="297"/>
      <c r="BW226" s="285"/>
      <c r="BX226" s="285"/>
      <c r="BY226" s="285"/>
      <c r="BZ226" s="285"/>
      <c r="CA226" s="285"/>
      <c r="CB226" s="297"/>
      <c r="CC226" s="297"/>
      <c r="CD226" s="285"/>
      <c r="CE226" s="285"/>
      <c r="CF226" s="285"/>
      <c r="CG226" s="285"/>
      <c r="CH226" s="285"/>
      <c r="CI226" s="297"/>
      <c r="CJ226" s="297"/>
      <c r="CK226" s="285"/>
      <c r="CL226" s="285"/>
      <c r="CM226" s="285"/>
      <c r="CN226" s="285"/>
      <c r="CO226" s="285"/>
      <c r="CP226" s="165"/>
    </row>
    <row r="227"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285"/>
      <c r="AB227" s="285"/>
      <c r="AC227" s="285"/>
      <c r="AD227" s="285"/>
      <c r="AE227" s="285"/>
      <c r="AF227" s="296"/>
      <c r="AG227" s="318"/>
      <c r="AH227" s="285"/>
      <c r="AI227" s="285"/>
      <c r="AJ227" s="285"/>
      <c r="AK227" s="285"/>
      <c r="AL227" s="328"/>
      <c r="AM227" s="328"/>
      <c r="AN227" s="285"/>
      <c r="AO227" s="285"/>
      <c r="AP227" s="285"/>
      <c r="AQ227" s="285"/>
      <c r="AR227" s="285"/>
      <c r="AS227" s="328"/>
      <c r="AT227" s="328"/>
      <c r="AU227" s="285"/>
      <c r="AV227" s="285"/>
      <c r="AW227" s="285"/>
      <c r="AX227" s="285"/>
      <c r="AY227" s="285"/>
      <c r="AZ227" s="328"/>
      <c r="BA227" s="328"/>
      <c r="BB227" s="285"/>
      <c r="BC227" s="285"/>
      <c r="BD227" s="285"/>
      <c r="BE227" s="285"/>
      <c r="BF227" s="285"/>
      <c r="BG227" s="328"/>
      <c r="BH227" s="328"/>
      <c r="BI227" s="285"/>
      <c r="BJ227" s="296"/>
      <c r="BK227" s="318"/>
      <c r="BL227" s="285"/>
      <c r="BM227" s="285"/>
      <c r="BN227" s="297"/>
      <c r="BO227" s="297"/>
      <c r="BP227" s="285"/>
      <c r="BQ227" s="285"/>
      <c r="BR227" s="285"/>
      <c r="BS227" s="285"/>
      <c r="BT227" s="285"/>
      <c r="BU227" s="297"/>
      <c r="BV227" s="297"/>
      <c r="BW227" s="285"/>
      <c r="BX227" s="285"/>
      <c r="BY227" s="285"/>
      <c r="BZ227" s="285"/>
      <c r="CA227" s="285"/>
      <c r="CB227" s="297"/>
      <c r="CC227" s="297"/>
      <c r="CD227" s="285"/>
      <c r="CE227" s="285"/>
      <c r="CF227" s="285"/>
      <c r="CG227" s="285"/>
      <c r="CH227" s="285"/>
      <c r="CI227" s="297"/>
      <c r="CJ227" s="297"/>
      <c r="CK227" s="285"/>
      <c r="CL227" s="285"/>
      <c r="CM227" s="285"/>
      <c r="CN227" s="285"/>
      <c r="CO227" s="285"/>
      <c r="CP227" s="165"/>
    </row>
    <row r="228"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85"/>
      <c r="AB228" s="285"/>
      <c r="AC228" s="285"/>
      <c r="AD228" s="285"/>
      <c r="AE228" s="285"/>
      <c r="AF228" s="296"/>
      <c r="AG228" s="318"/>
      <c r="AH228" s="285"/>
      <c r="AI228" s="285"/>
      <c r="AJ228" s="285"/>
      <c r="AK228" s="285"/>
      <c r="AL228" s="328"/>
      <c r="AM228" s="328"/>
      <c r="AN228" s="285"/>
      <c r="AO228" s="285"/>
      <c r="AP228" s="285"/>
      <c r="AQ228" s="285"/>
      <c r="AR228" s="285"/>
      <c r="AS228" s="328"/>
      <c r="AT228" s="328"/>
      <c r="AU228" s="285"/>
      <c r="AV228" s="285"/>
      <c r="AW228" s="285"/>
      <c r="AX228" s="285"/>
      <c r="AY228" s="285"/>
      <c r="AZ228" s="328"/>
      <c r="BA228" s="328"/>
      <c r="BB228" s="285"/>
      <c r="BC228" s="285"/>
      <c r="BD228" s="285"/>
      <c r="BE228" s="285"/>
      <c r="BF228" s="285"/>
      <c r="BG228" s="328"/>
      <c r="BH228" s="328"/>
      <c r="BI228" s="285"/>
      <c r="BJ228" s="296"/>
      <c r="BK228" s="318"/>
      <c r="BL228" s="285"/>
      <c r="BM228" s="285"/>
      <c r="BN228" s="297"/>
      <c r="BO228" s="297"/>
      <c r="BP228" s="285"/>
      <c r="BQ228" s="285"/>
      <c r="BR228" s="285"/>
      <c r="BS228" s="285"/>
      <c r="BT228" s="285"/>
      <c r="BU228" s="297"/>
      <c r="BV228" s="297"/>
      <c r="BW228" s="285"/>
      <c r="BX228" s="285"/>
      <c r="BY228" s="285"/>
      <c r="BZ228" s="285"/>
      <c r="CA228" s="285"/>
      <c r="CB228" s="297"/>
      <c r="CC228" s="297"/>
      <c r="CD228" s="285"/>
      <c r="CE228" s="285"/>
      <c r="CF228" s="285"/>
      <c r="CG228" s="285"/>
      <c r="CH228" s="285"/>
      <c r="CI228" s="297"/>
      <c r="CJ228" s="297"/>
      <c r="CK228" s="285"/>
      <c r="CL228" s="285"/>
      <c r="CM228" s="285"/>
      <c r="CN228" s="285"/>
      <c r="CO228" s="285"/>
      <c r="CP228" s="165"/>
    </row>
    <row r="229"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85"/>
      <c r="AB229" s="285"/>
      <c r="AC229" s="285"/>
      <c r="AD229" s="285"/>
      <c r="AE229" s="285"/>
      <c r="AF229" s="296"/>
      <c r="AG229" s="318"/>
      <c r="AH229" s="285"/>
      <c r="AI229" s="285"/>
      <c r="AJ229" s="285"/>
      <c r="AK229" s="285"/>
      <c r="AL229" s="328"/>
      <c r="AM229" s="328"/>
      <c r="AN229" s="285"/>
      <c r="AO229" s="285"/>
      <c r="AP229" s="285"/>
      <c r="AQ229" s="285"/>
      <c r="AR229" s="285"/>
      <c r="AS229" s="328"/>
      <c r="AT229" s="328"/>
      <c r="AU229" s="285"/>
      <c r="AV229" s="285"/>
      <c r="AW229" s="285"/>
      <c r="AX229" s="285"/>
      <c r="AY229" s="285"/>
      <c r="AZ229" s="328"/>
      <c r="BA229" s="328"/>
      <c r="BB229" s="285"/>
      <c r="BC229" s="285"/>
      <c r="BD229" s="285"/>
      <c r="BE229" s="285"/>
      <c r="BF229" s="285"/>
      <c r="BG229" s="328"/>
      <c r="BH229" s="328"/>
      <c r="BI229" s="285"/>
      <c r="BJ229" s="296"/>
      <c r="BK229" s="318"/>
      <c r="BL229" s="285"/>
      <c r="BM229" s="285"/>
      <c r="BN229" s="297"/>
      <c r="BO229" s="297"/>
      <c r="BP229" s="285"/>
      <c r="BQ229" s="285"/>
      <c r="BR229" s="285"/>
      <c r="BS229" s="285"/>
      <c r="BT229" s="285"/>
      <c r="BU229" s="297"/>
      <c r="BV229" s="297"/>
      <c r="BW229" s="285"/>
      <c r="BX229" s="285"/>
      <c r="BY229" s="285"/>
      <c r="BZ229" s="285"/>
      <c r="CA229" s="285"/>
      <c r="CB229" s="297"/>
      <c r="CC229" s="297"/>
      <c r="CD229" s="285"/>
      <c r="CE229" s="285"/>
      <c r="CF229" s="285"/>
      <c r="CG229" s="285"/>
      <c r="CH229" s="285"/>
      <c r="CI229" s="297"/>
      <c r="CJ229" s="297"/>
      <c r="CK229" s="285"/>
      <c r="CL229" s="285"/>
      <c r="CM229" s="285"/>
      <c r="CN229" s="285"/>
      <c r="CO229" s="285"/>
      <c r="CP229" s="165"/>
    </row>
    <row r="230"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85"/>
      <c r="AB230" s="285"/>
      <c r="AC230" s="285"/>
      <c r="AD230" s="285"/>
      <c r="AE230" s="285"/>
      <c r="AF230" s="296"/>
      <c r="AG230" s="318"/>
      <c r="AH230" s="285"/>
      <c r="AI230" s="285"/>
      <c r="AJ230" s="285"/>
      <c r="AK230" s="285"/>
      <c r="AL230" s="328"/>
      <c r="AM230" s="328"/>
      <c r="AN230" s="285"/>
      <c r="AO230" s="285"/>
      <c r="AP230" s="285"/>
      <c r="AQ230" s="285"/>
      <c r="AR230" s="285"/>
      <c r="AS230" s="328"/>
      <c r="AT230" s="328"/>
      <c r="AU230" s="285"/>
      <c r="AV230" s="285"/>
      <c r="AW230" s="285"/>
      <c r="AX230" s="285"/>
      <c r="AY230" s="285"/>
      <c r="AZ230" s="328"/>
      <c r="BA230" s="328"/>
      <c r="BB230" s="285"/>
      <c r="BC230" s="285"/>
      <c r="BD230" s="285"/>
      <c r="BE230" s="285"/>
      <c r="BF230" s="285"/>
      <c r="BG230" s="328"/>
      <c r="BH230" s="328"/>
      <c r="BI230" s="285"/>
      <c r="BJ230" s="296"/>
      <c r="BK230" s="318"/>
      <c r="BL230" s="285"/>
      <c r="BM230" s="285"/>
      <c r="BN230" s="297"/>
      <c r="BO230" s="297"/>
      <c r="BP230" s="285"/>
      <c r="BQ230" s="285"/>
      <c r="BR230" s="285"/>
      <c r="BS230" s="285"/>
      <c r="BT230" s="285"/>
      <c r="BU230" s="297"/>
      <c r="BV230" s="297"/>
      <c r="BW230" s="285"/>
      <c r="BX230" s="285"/>
      <c r="BY230" s="285"/>
      <c r="BZ230" s="285"/>
      <c r="CA230" s="285"/>
      <c r="CB230" s="297"/>
      <c r="CC230" s="297"/>
      <c r="CD230" s="285"/>
      <c r="CE230" s="285"/>
      <c r="CF230" s="285"/>
      <c r="CG230" s="285"/>
      <c r="CH230" s="285"/>
      <c r="CI230" s="297"/>
      <c r="CJ230" s="297"/>
      <c r="CK230" s="285"/>
      <c r="CL230" s="285"/>
      <c r="CM230" s="285"/>
      <c r="CN230" s="285"/>
      <c r="CO230" s="285"/>
      <c r="CP230" s="165"/>
    </row>
    <row r="231"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85"/>
      <c r="AB231" s="285"/>
      <c r="AC231" s="285"/>
      <c r="AD231" s="285"/>
      <c r="AE231" s="285"/>
      <c r="AF231" s="296"/>
      <c r="AG231" s="318"/>
      <c r="AH231" s="285"/>
      <c r="AI231" s="285"/>
      <c r="AJ231" s="285"/>
      <c r="AK231" s="285"/>
      <c r="AL231" s="328"/>
      <c r="AM231" s="328"/>
      <c r="AN231" s="285"/>
      <c r="AO231" s="285"/>
      <c r="AP231" s="285"/>
      <c r="AQ231" s="285"/>
      <c r="AR231" s="285"/>
      <c r="AS231" s="328"/>
      <c r="AT231" s="328"/>
      <c r="AU231" s="285"/>
      <c r="AV231" s="285"/>
      <c r="AW231" s="285"/>
      <c r="AX231" s="285"/>
      <c r="AY231" s="285"/>
      <c r="AZ231" s="328"/>
      <c r="BA231" s="328"/>
      <c r="BB231" s="285"/>
      <c r="BC231" s="285"/>
      <c r="BD231" s="285"/>
      <c r="BE231" s="285"/>
      <c r="BF231" s="285"/>
      <c r="BG231" s="328"/>
      <c r="BH231" s="328"/>
      <c r="BI231" s="285"/>
      <c r="BJ231" s="296"/>
      <c r="BK231" s="318"/>
      <c r="BL231" s="285"/>
      <c r="BM231" s="285"/>
      <c r="BN231" s="297"/>
      <c r="BO231" s="297"/>
      <c r="BP231" s="285"/>
      <c r="BQ231" s="285"/>
      <c r="BR231" s="285"/>
      <c r="BS231" s="285"/>
      <c r="BT231" s="285"/>
      <c r="BU231" s="297"/>
      <c r="BV231" s="297"/>
      <c r="BW231" s="285"/>
      <c r="BX231" s="285"/>
      <c r="BY231" s="285"/>
      <c r="BZ231" s="285"/>
      <c r="CA231" s="285"/>
      <c r="CB231" s="297"/>
      <c r="CC231" s="297"/>
      <c r="CD231" s="285"/>
      <c r="CE231" s="285"/>
      <c r="CF231" s="285"/>
      <c r="CG231" s="285"/>
      <c r="CH231" s="285"/>
      <c r="CI231" s="297"/>
      <c r="CJ231" s="297"/>
      <c r="CK231" s="285"/>
      <c r="CL231" s="285"/>
      <c r="CM231" s="285"/>
      <c r="CN231" s="285"/>
      <c r="CO231" s="285"/>
      <c r="CP231" s="165"/>
    </row>
    <row r="232"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  <c r="AA232" s="285"/>
      <c r="AB232" s="285"/>
      <c r="AC232" s="285"/>
      <c r="AD232" s="285"/>
      <c r="AE232" s="285"/>
      <c r="AF232" s="296"/>
      <c r="AG232" s="318"/>
      <c r="AH232" s="285"/>
      <c r="AI232" s="285"/>
      <c r="AJ232" s="285"/>
      <c r="AK232" s="285"/>
      <c r="AL232" s="328"/>
      <c r="AM232" s="328"/>
      <c r="AN232" s="285"/>
      <c r="AO232" s="285"/>
      <c r="AP232" s="285"/>
      <c r="AQ232" s="285"/>
      <c r="AR232" s="285"/>
      <c r="AS232" s="328"/>
      <c r="AT232" s="328"/>
      <c r="AU232" s="285"/>
      <c r="AV232" s="285"/>
      <c r="AW232" s="285"/>
      <c r="AX232" s="285"/>
      <c r="AY232" s="285"/>
      <c r="AZ232" s="328"/>
      <c r="BA232" s="328"/>
      <c r="BB232" s="285"/>
      <c r="BC232" s="285"/>
      <c r="BD232" s="285"/>
      <c r="BE232" s="285"/>
      <c r="BF232" s="285"/>
      <c r="BG232" s="328"/>
      <c r="BH232" s="328"/>
      <c r="BI232" s="285"/>
      <c r="BJ232" s="296"/>
      <c r="BK232" s="318"/>
      <c r="BL232" s="285"/>
      <c r="BM232" s="285"/>
      <c r="BN232" s="297"/>
      <c r="BO232" s="297"/>
      <c r="BP232" s="285"/>
      <c r="BQ232" s="285"/>
      <c r="BR232" s="285"/>
      <c r="BS232" s="285"/>
      <c r="BT232" s="285"/>
      <c r="BU232" s="297"/>
      <c r="BV232" s="297"/>
      <c r="BW232" s="285"/>
      <c r="BX232" s="285"/>
      <c r="BY232" s="285"/>
      <c r="BZ232" s="285"/>
      <c r="CA232" s="285"/>
      <c r="CB232" s="297"/>
      <c r="CC232" s="297"/>
      <c r="CD232" s="285"/>
      <c r="CE232" s="285"/>
      <c r="CF232" s="285"/>
      <c r="CG232" s="285"/>
      <c r="CH232" s="285"/>
      <c r="CI232" s="297"/>
      <c r="CJ232" s="297"/>
      <c r="CK232" s="285"/>
      <c r="CL232" s="285"/>
      <c r="CM232" s="285"/>
      <c r="CN232" s="285"/>
      <c r="CO232" s="285"/>
      <c r="CP232" s="165"/>
    </row>
    <row r="233"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  <c r="AA233" s="285"/>
      <c r="AB233" s="285"/>
      <c r="AC233" s="285"/>
      <c r="AD233" s="285"/>
      <c r="AE233" s="285"/>
      <c r="AF233" s="296"/>
      <c r="AG233" s="318"/>
      <c r="AH233" s="285"/>
      <c r="AI233" s="285"/>
      <c r="AJ233" s="285"/>
      <c r="AK233" s="285"/>
      <c r="AL233" s="328"/>
      <c r="AM233" s="328"/>
      <c r="AN233" s="285"/>
      <c r="AO233" s="285"/>
      <c r="AP233" s="285"/>
      <c r="AQ233" s="285"/>
      <c r="AR233" s="285"/>
      <c r="AS233" s="328"/>
      <c r="AT233" s="328"/>
      <c r="AU233" s="285"/>
      <c r="AV233" s="285"/>
      <c r="AW233" s="285"/>
      <c r="AX233" s="285"/>
      <c r="AY233" s="285"/>
      <c r="AZ233" s="328"/>
      <c r="BA233" s="328"/>
      <c r="BB233" s="285"/>
      <c r="BC233" s="285"/>
      <c r="BD233" s="285"/>
      <c r="BE233" s="285"/>
      <c r="BF233" s="285"/>
      <c r="BG233" s="328"/>
      <c r="BH233" s="328"/>
      <c r="BI233" s="285"/>
      <c r="BJ233" s="296"/>
      <c r="BK233" s="318"/>
      <c r="BL233" s="285"/>
      <c r="BM233" s="285"/>
      <c r="BN233" s="297"/>
      <c r="BO233" s="297"/>
      <c r="BP233" s="285"/>
      <c r="BQ233" s="285"/>
      <c r="BR233" s="285"/>
      <c r="BS233" s="285"/>
      <c r="BT233" s="285"/>
      <c r="BU233" s="297"/>
      <c r="BV233" s="297"/>
      <c r="BW233" s="285"/>
      <c r="BX233" s="285"/>
      <c r="BY233" s="285"/>
      <c r="BZ233" s="285"/>
      <c r="CA233" s="285"/>
      <c r="CB233" s="297"/>
      <c r="CC233" s="297"/>
      <c r="CD233" s="285"/>
      <c r="CE233" s="285"/>
      <c r="CF233" s="285"/>
      <c r="CG233" s="285"/>
      <c r="CH233" s="285"/>
      <c r="CI233" s="297"/>
      <c r="CJ233" s="297"/>
      <c r="CK233" s="285"/>
      <c r="CL233" s="285"/>
      <c r="CM233" s="285"/>
      <c r="CN233" s="285"/>
      <c r="CO233" s="285"/>
      <c r="CP233" s="165"/>
    </row>
    <row r="234"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85"/>
      <c r="AB234" s="285"/>
      <c r="AC234" s="285"/>
      <c r="AD234" s="285"/>
      <c r="AE234" s="285"/>
      <c r="AF234" s="296"/>
      <c r="AG234" s="318"/>
      <c r="AH234" s="285"/>
      <c r="AI234" s="285"/>
      <c r="AJ234" s="285"/>
      <c r="AK234" s="285"/>
      <c r="AL234" s="328"/>
      <c r="AM234" s="328"/>
      <c r="AN234" s="285"/>
      <c r="AO234" s="285"/>
      <c r="AP234" s="285"/>
      <c r="AQ234" s="285"/>
      <c r="AR234" s="285"/>
      <c r="AS234" s="328"/>
      <c r="AT234" s="328"/>
      <c r="AU234" s="285"/>
      <c r="AV234" s="285"/>
      <c r="AW234" s="285"/>
      <c r="AX234" s="285"/>
      <c r="AY234" s="285"/>
      <c r="AZ234" s="328"/>
      <c r="BA234" s="328"/>
      <c r="BB234" s="285"/>
      <c r="BC234" s="285"/>
      <c r="BD234" s="285"/>
      <c r="BE234" s="285"/>
      <c r="BF234" s="285"/>
      <c r="BG234" s="328"/>
      <c r="BH234" s="328"/>
      <c r="BI234" s="285"/>
      <c r="BJ234" s="296"/>
      <c r="BK234" s="318"/>
      <c r="BL234" s="285"/>
      <c r="BM234" s="285"/>
      <c r="BN234" s="297"/>
      <c r="BO234" s="297"/>
      <c r="BP234" s="285"/>
      <c r="BQ234" s="285"/>
      <c r="BR234" s="285"/>
      <c r="BS234" s="285"/>
      <c r="BT234" s="285"/>
      <c r="BU234" s="297"/>
      <c r="BV234" s="297"/>
      <c r="BW234" s="285"/>
      <c r="BX234" s="285"/>
      <c r="BY234" s="285"/>
      <c r="BZ234" s="285"/>
      <c r="CA234" s="285"/>
      <c r="CB234" s="297"/>
      <c r="CC234" s="297"/>
      <c r="CD234" s="285"/>
      <c r="CE234" s="285"/>
      <c r="CF234" s="285"/>
      <c r="CG234" s="285"/>
      <c r="CH234" s="285"/>
      <c r="CI234" s="297"/>
      <c r="CJ234" s="297"/>
      <c r="CK234" s="285"/>
      <c r="CL234" s="285"/>
      <c r="CM234" s="285"/>
      <c r="CN234" s="285"/>
      <c r="CO234" s="285"/>
      <c r="CP234" s="165"/>
    </row>
    <row r="235"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85"/>
      <c r="AB235" s="285"/>
      <c r="AC235" s="285"/>
      <c r="AD235" s="285"/>
      <c r="AE235" s="285"/>
      <c r="AF235" s="296"/>
      <c r="AG235" s="318"/>
      <c r="AH235" s="285"/>
      <c r="AI235" s="285"/>
      <c r="AJ235" s="285"/>
      <c r="AK235" s="285"/>
      <c r="AL235" s="328"/>
      <c r="AM235" s="328"/>
      <c r="AN235" s="285"/>
      <c r="AO235" s="285"/>
      <c r="AP235" s="285"/>
      <c r="AQ235" s="285"/>
      <c r="AR235" s="285"/>
      <c r="AS235" s="328"/>
      <c r="AT235" s="328"/>
      <c r="AU235" s="285"/>
      <c r="AV235" s="285"/>
      <c r="AW235" s="285"/>
      <c r="AX235" s="285"/>
      <c r="AY235" s="285"/>
      <c r="AZ235" s="328"/>
      <c r="BA235" s="328"/>
      <c r="BB235" s="285"/>
      <c r="BC235" s="285"/>
      <c r="BD235" s="285"/>
      <c r="BE235" s="285"/>
      <c r="BF235" s="285"/>
      <c r="BG235" s="328"/>
      <c r="BH235" s="328"/>
      <c r="BI235" s="285"/>
      <c r="BJ235" s="296"/>
      <c r="BK235" s="318"/>
      <c r="BL235" s="285"/>
      <c r="BM235" s="285"/>
      <c r="BN235" s="297"/>
      <c r="BO235" s="297"/>
      <c r="BP235" s="285"/>
      <c r="BQ235" s="285"/>
      <c r="BR235" s="285"/>
      <c r="BS235" s="285"/>
      <c r="BT235" s="285"/>
      <c r="BU235" s="297"/>
      <c r="BV235" s="297"/>
      <c r="BW235" s="285"/>
      <c r="BX235" s="285"/>
      <c r="BY235" s="285"/>
      <c r="BZ235" s="285"/>
      <c r="CA235" s="285"/>
      <c r="CB235" s="297"/>
      <c r="CC235" s="297"/>
      <c r="CD235" s="285"/>
      <c r="CE235" s="285"/>
      <c r="CF235" s="285"/>
      <c r="CG235" s="285"/>
      <c r="CH235" s="285"/>
      <c r="CI235" s="297"/>
      <c r="CJ235" s="297"/>
      <c r="CK235" s="285"/>
      <c r="CL235" s="285"/>
      <c r="CM235" s="285"/>
      <c r="CN235" s="285"/>
      <c r="CO235" s="285"/>
      <c r="CP235" s="165"/>
    </row>
    <row r="236"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  <c r="AA236" s="285"/>
      <c r="AB236" s="285"/>
      <c r="AC236" s="285"/>
      <c r="AD236" s="285"/>
      <c r="AE236" s="285"/>
      <c r="AF236" s="296"/>
      <c r="AG236" s="318"/>
      <c r="AH236" s="285"/>
      <c r="AI236" s="285"/>
      <c r="AJ236" s="285"/>
      <c r="AK236" s="285"/>
      <c r="AL236" s="328"/>
      <c r="AM236" s="328"/>
      <c r="AN236" s="285"/>
      <c r="AO236" s="285"/>
      <c r="AP236" s="285"/>
      <c r="AQ236" s="285"/>
      <c r="AR236" s="285"/>
      <c r="AS236" s="328"/>
      <c r="AT236" s="328"/>
      <c r="AU236" s="285"/>
      <c r="AV236" s="285"/>
      <c r="AW236" s="285"/>
      <c r="AX236" s="285"/>
      <c r="AY236" s="285"/>
      <c r="AZ236" s="328"/>
      <c r="BA236" s="328"/>
      <c r="BB236" s="285"/>
      <c r="BC236" s="285"/>
      <c r="BD236" s="285"/>
      <c r="BE236" s="285"/>
      <c r="BF236" s="285"/>
      <c r="BG236" s="328"/>
      <c r="BH236" s="328"/>
      <c r="BI236" s="285"/>
      <c r="BJ236" s="296"/>
      <c r="BK236" s="318"/>
      <c r="BL236" s="285"/>
      <c r="BM236" s="285"/>
      <c r="BN236" s="297"/>
      <c r="BO236" s="297"/>
      <c r="BP236" s="285"/>
      <c r="BQ236" s="285"/>
      <c r="BR236" s="285"/>
      <c r="BS236" s="285"/>
      <c r="BT236" s="285"/>
      <c r="BU236" s="297"/>
      <c r="BV236" s="297"/>
      <c r="BW236" s="285"/>
      <c r="BX236" s="285"/>
      <c r="BY236" s="285"/>
      <c r="BZ236" s="285"/>
      <c r="CA236" s="285"/>
      <c r="CB236" s="297"/>
      <c r="CC236" s="297"/>
      <c r="CD236" s="285"/>
      <c r="CE236" s="285"/>
      <c r="CF236" s="285"/>
      <c r="CG236" s="285"/>
      <c r="CH236" s="285"/>
      <c r="CI236" s="297"/>
      <c r="CJ236" s="297"/>
      <c r="CK236" s="285"/>
      <c r="CL236" s="285"/>
      <c r="CM236" s="285"/>
      <c r="CN236" s="285"/>
      <c r="CO236" s="285"/>
      <c r="CP236" s="165"/>
    </row>
    <row r="237"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285"/>
      <c r="AB237" s="285"/>
      <c r="AC237" s="285"/>
      <c r="AD237" s="285"/>
      <c r="AE237" s="285"/>
      <c r="AF237" s="296"/>
      <c r="AG237" s="318"/>
      <c r="AH237" s="285"/>
      <c r="AI237" s="285"/>
      <c r="AJ237" s="285"/>
      <c r="AK237" s="285"/>
      <c r="AL237" s="328"/>
      <c r="AM237" s="328"/>
      <c r="AN237" s="285"/>
      <c r="AO237" s="285"/>
      <c r="AP237" s="285"/>
      <c r="AQ237" s="285"/>
      <c r="AR237" s="285"/>
      <c r="AS237" s="328"/>
      <c r="AT237" s="328"/>
      <c r="AU237" s="285"/>
      <c r="AV237" s="285"/>
      <c r="AW237" s="285"/>
      <c r="AX237" s="285"/>
      <c r="AY237" s="285"/>
      <c r="AZ237" s="328"/>
      <c r="BA237" s="328"/>
      <c r="BB237" s="285"/>
      <c r="BC237" s="285"/>
      <c r="BD237" s="285"/>
      <c r="BE237" s="285"/>
      <c r="BF237" s="285"/>
      <c r="BG237" s="328"/>
      <c r="BH237" s="328"/>
      <c r="BI237" s="285"/>
      <c r="BJ237" s="296"/>
      <c r="BK237" s="318"/>
      <c r="BL237" s="285"/>
      <c r="BM237" s="285"/>
      <c r="BN237" s="297"/>
      <c r="BO237" s="297"/>
      <c r="BP237" s="285"/>
      <c r="BQ237" s="285"/>
      <c r="BR237" s="285"/>
      <c r="BS237" s="285"/>
      <c r="BT237" s="285"/>
      <c r="BU237" s="297"/>
      <c r="BV237" s="297"/>
      <c r="BW237" s="285"/>
      <c r="BX237" s="285"/>
      <c r="BY237" s="285"/>
      <c r="BZ237" s="285"/>
      <c r="CA237" s="285"/>
      <c r="CB237" s="297"/>
      <c r="CC237" s="297"/>
      <c r="CD237" s="285"/>
      <c r="CE237" s="285"/>
      <c r="CF237" s="285"/>
      <c r="CG237" s="285"/>
      <c r="CH237" s="285"/>
      <c r="CI237" s="297"/>
      <c r="CJ237" s="297"/>
      <c r="CK237" s="285"/>
      <c r="CL237" s="285"/>
      <c r="CM237" s="285"/>
      <c r="CN237" s="285"/>
      <c r="CO237" s="285"/>
      <c r="CP237" s="165"/>
    </row>
    <row r="238"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  <c r="AA238" s="285"/>
      <c r="AB238" s="285"/>
      <c r="AC238" s="285"/>
      <c r="AD238" s="285"/>
      <c r="AE238" s="285"/>
      <c r="AF238" s="296"/>
      <c r="AG238" s="318"/>
      <c r="AH238" s="285"/>
      <c r="AI238" s="285"/>
      <c r="AJ238" s="285"/>
      <c r="AK238" s="285"/>
      <c r="AL238" s="328"/>
      <c r="AM238" s="328"/>
      <c r="AN238" s="285"/>
      <c r="AO238" s="285"/>
      <c r="AP238" s="285"/>
      <c r="AQ238" s="285"/>
      <c r="AR238" s="285"/>
      <c r="AS238" s="328"/>
      <c r="AT238" s="328"/>
      <c r="AU238" s="285"/>
      <c r="AV238" s="285"/>
      <c r="AW238" s="285"/>
      <c r="AX238" s="285"/>
      <c r="AY238" s="285"/>
      <c r="AZ238" s="328"/>
      <c r="BA238" s="328"/>
      <c r="BB238" s="285"/>
      <c r="BC238" s="285"/>
      <c r="BD238" s="285"/>
      <c r="BE238" s="285"/>
      <c r="BF238" s="285"/>
      <c r="BG238" s="328"/>
      <c r="BH238" s="328"/>
      <c r="BI238" s="285"/>
      <c r="BJ238" s="296"/>
      <c r="BK238" s="318"/>
      <c r="BL238" s="285"/>
      <c r="BM238" s="285"/>
      <c r="BN238" s="297"/>
      <c r="BO238" s="297"/>
      <c r="BP238" s="285"/>
      <c r="BQ238" s="285"/>
      <c r="BR238" s="285"/>
      <c r="BS238" s="285"/>
      <c r="BT238" s="285"/>
      <c r="BU238" s="297"/>
      <c r="BV238" s="297"/>
      <c r="BW238" s="285"/>
      <c r="BX238" s="285"/>
      <c r="BY238" s="285"/>
      <c r="BZ238" s="285"/>
      <c r="CA238" s="285"/>
      <c r="CB238" s="297"/>
      <c r="CC238" s="297"/>
      <c r="CD238" s="285"/>
      <c r="CE238" s="285"/>
      <c r="CF238" s="285"/>
      <c r="CG238" s="285"/>
      <c r="CH238" s="285"/>
      <c r="CI238" s="297"/>
      <c r="CJ238" s="297"/>
      <c r="CK238" s="285"/>
      <c r="CL238" s="285"/>
      <c r="CM238" s="285"/>
      <c r="CN238" s="285"/>
      <c r="CO238" s="285"/>
      <c r="CP238" s="165"/>
    </row>
    <row r="239"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85"/>
      <c r="AB239" s="285"/>
      <c r="AC239" s="285"/>
      <c r="AD239" s="285"/>
      <c r="AE239" s="285"/>
      <c r="AF239" s="296"/>
      <c r="AG239" s="318"/>
      <c r="AH239" s="285"/>
      <c r="AI239" s="285"/>
      <c r="AJ239" s="285"/>
      <c r="AK239" s="285"/>
      <c r="AL239" s="328"/>
      <c r="AM239" s="328"/>
      <c r="AN239" s="285"/>
      <c r="AO239" s="285"/>
      <c r="AP239" s="285"/>
      <c r="AQ239" s="285"/>
      <c r="AR239" s="285"/>
      <c r="AS239" s="328"/>
      <c r="AT239" s="328"/>
      <c r="AU239" s="285"/>
      <c r="AV239" s="285"/>
      <c r="AW239" s="285"/>
      <c r="AX239" s="285"/>
      <c r="AY239" s="285"/>
      <c r="AZ239" s="328"/>
      <c r="BA239" s="328"/>
      <c r="BB239" s="285"/>
      <c r="BC239" s="285"/>
      <c r="BD239" s="285"/>
      <c r="BE239" s="285"/>
      <c r="BF239" s="285"/>
      <c r="BG239" s="328"/>
      <c r="BH239" s="328"/>
      <c r="BI239" s="285"/>
      <c r="BJ239" s="296"/>
      <c r="BK239" s="318"/>
      <c r="BL239" s="285"/>
      <c r="BM239" s="285"/>
      <c r="BN239" s="297"/>
      <c r="BO239" s="297"/>
      <c r="BP239" s="285"/>
      <c r="BQ239" s="285"/>
      <c r="BR239" s="285"/>
      <c r="BS239" s="285"/>
      <c r="BT239" s="285"/>
      <c r="BU239" s="297"/>
      <c r="BV239" s="297"/>
      <c r="BW239" s="285"/>
      <c r="BX239" s="285"/>
      <c r="BY239" s="285"/>
      <c r="BZ239" s="285"/>
      <c r="CA239" s="285"/>
      <c r="CB239" s="297"/>
      <c r="CC239" s="297"/>
      <c r="CD239" s="285"/>
      <c r="CE239" s="285"/>
      <c r="CF239" s="285"/>
      <c r="CG239" s="285"/>
      <c r="CH239" s="285"/>
      <c r="CI239" s="297"/>
      <c r="CJ239" s="297"/>
      <c r="CK239" s="285"/>
      <c r="CL239" s="285"/>
      <c r="CM239" s="285"/>
      <c r="CN239" s="285"/>
      <c r="CO239" s="285"/>
      <c r="CP239" s="165"/>
    </row>
    <row r="240"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85"/>
      <c r="AB240" s="285"/>
      <c r="AC240" s="285"/>
      <c r="AD240" s="285"/>
      <c r="AE240" s="285"/>
      <c r="AF240" s="296"/>
      <c r="AG240" s="318"/>
      <c r="AH240" s="285"/>
      <c r="AI240" s="285"/>
      <c r="AJ240" s="285"/>
      <c r="AK240" s="285"/>
      <c r="AL240" s="328"/>
      <c r="AM240" s="328"/>
      <c r="AN240" s="285"/>
      <c r="AO240" s="285"/>
      <c r="AP240" s="285"/>
      <c r="AQ240" s="285"/>
      <c r="AR240" s="285"/>
      <c r="AS240" s="328"/>
      <c r="AT240" s="328"/>
      <c r="AU240" s="285"/>
      <c r="AV240" s="285"/>
      <c r="AW240" s="285"/>
      <c r="AX240" s="285"/>
      <c r="AY240" s="285"/>
      <c r="AZ240" s="328"/>
      <c r="BA240" s="328"/>
      <c r="BB240" s="285"/>
      <c r="BC240" s="285"/>
      <c r="BD240" s="285"/>
      <c r="BE240" s="285"/>
      <c r="BF240" s="285"/>
      <c r="BG240" s="328"/>
      <c r="BH240" s="328"/>
      <c r="BI240" s="285"/>
      <c r="BJ240" s="296"/>
      <c r="BK240" s="318"/>
      <c r="BL240" s="285"/>
      <c r="BM240" s="285"/>
      <c r="BN240" s="297"/>
      <c r="BO240" s="297"/>
      <c r="BP240" s="285"/>
      <c r="BQ240" s="285"/>
      <c r="BR240" s="285"/>
      <c r="BS240" s="285"/>
      <c r="BT240" s="285"/>
      <c r="BU240" s="297"/>
      <c r="BV240" s="297"/>
      <c r="BW240" s="285"/>
      <c r="BX240" s="285"/>
      <c r="BY240" s="285"/>
      <c r="BZ240" s="285"/>
      <c r="CA240" s="285"/>
      <c r="CB240" s="297"/>
      <c r="CC240" s="297"/>
      <c r="CD240" s="285"/>
      <c r="CE240" s="285"/>
      <c r="CF240" s="285"/>
      <c r="CG240" s="285"/>
      <c r="CH240" s="285"/>
      <c r="CI240" s="297"/>
      <c r="CJ240" s="297"/>
      <c r="CK240" s="285"/>
      <c r="CL240" s="285"/>
      <c r="CM240" s="285"/>
      <c r="CN240" s="285"/>
      <c r="CO240" s="285"/>
      <c r="CP240" s="165"/>
    </row>
    <row r="241"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85"/>
      <c r="AB241" s="285"/>
      <c r="AC241" s="285"/>
      <c r="AD241" s="285"/>
      <c r="AE241" s="285"/>
      <c r="AF241" s="296"/>
      <c r="AG241" s="318"/>
      <c r="AH241" s="285"/>
      <c r="AI241" s="285"/>
      <c r="AJ241" s="285"/>
      <c r="AK241" s="285"/>
      <c r="AL241" s="328"/>
      <c r="AM241" s="328"/>
      <c r="AN241" s="285"/>
      <c r="AO241" s="285"/>
      <c r="AP241" s="285"/>
      <c r="AQ241" s="285"/>
      <c r="AR241" s="285"/>
      <c r="AS241" s="328"/>
      <c r="AT241" s="328"/>
      <c r="AU241" s="285"/>
      <c r="AV241" s="285"/>
      <c r="AW241" s="285"/>
      <c r="AX241" s="285"/>
      <c r="AY241" s="285"/>
      <c r="AZ241" s="328"/>
      <c r="BA241" s="328"/>
      <c r="BB241" s="285"/>
      <c r="BC241" s="285"/>
      <c r="BD241" s="285"/>
      <c r="BE241" s="285"/>
      <c r="BF241" s="285"/>
      <c r="BG241" s="328"/>
      <c r="BH241" s="328"/>
      <c r="BI241" s="285"/>
      <c r="BJ241" s="296"/>
      <c r="BK241" s="318"/>
      <c r="BL241" s="285"/>
      <c r="BM241" s="285"/>
      <c r="BN241" s="297"/>
      <c r="BO241" s="297"/>
      <c r="BP241" s="285"/>
      <c r="BQ241" s="285"/>
      <c r="BR241" s="285"/>
      <c r="BS241" s="285"/>
      <c r="BT241" s="285"/>
      <c r="BU241" s="297"/>
      <c r="BV241" s="297"/>
      <c r="BW241" s="285"/>
      <c r="BX241" s="285"/>
      <c r="BY241" s="285"/>
      <c r="BZ241" s="285"/>
      <c r="CA241" s="285"/>
      <c r="CB241" s="297"/>
      <c r="CC241" s="297"/>
      <c r="CD241" s="285"/>
      <c r="CE241" s="285"/>
      <c r="CF241" s="285"/>
      <c r="CG241" s="285"/>
      <c r="CH241" s="285"/>
      <c r="CI241" s="297"/>
      <c r="CJ241" s="297"/>
      <c r="CK241" s="285"/>
      <c r="CL241" s="285"/>
      <c r="CM241" s="285"/>
      <c r="CN241" s="285"/>
      <c r="CO241" s="285"/>
      <c r="CP241" s="165"/>
    </row>
    <row r="242"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  <c r="AA242" s="285"/>
      <c r="AB242" s="285"/>
      <c r="AC242" s="285"/>
      <c r="AD242" s="285"/>
      <c r="AE242" s="285"/>
      <c r="AF242" s="296"/>
      <c r="AG242" s="318"/>
      <c r="AH242" s="285"/>
      <c r="AI242" s="285"/>
      <c r="AJ242" s="285"/>
      <c r="AK242" s="285"/>
      <c r="AL242" s="328"/>
      <c r="AM242" s="328"/>
      <c r="AN242" s="285"/>
      <c r="AO242" s="285"/>
      <c r="AP242" s="285"/>
      <c r="AQ242" s="285"/>
      <c r="AR242" s="285"/>
      <c r="AS242" s="328"/>
      <c r="AT242" s="328"/>
      <c r="AU242" s="285"/>
      <c r="AV242" s="285"/>
      <c r="AW242" s="285"/>
      <c r="AX242" s="285"/>
      <c r="AY242" s="285"/>
      <c r="AZ242" s="328"/>
      <c r="BA242" s="328"/>
      <c r="BB242" s="285"/>
      <c r="BC242" s="285"/>
      <c r="BD242" s="285"/>
      <c r="BE242" s="285"/>
      <c r="BF242" s="285"/>
      <c r="BG242" s="328"/>
      <c r="BH242" s="328"/>
      <c r="BI242" s="285"/>
      <c r="BJ242" s="296"/>
      <c r="BK242" s="318"/>
      <c r="BL242" s="285"/>
      <c r="BM242" s="285"/>
      <c r="BN242" s="297"/>
      <c r="BO242" s="297"/>
      <c r="BP242" s="285"/>
      <c r="BQ242" s="285"/>
      <c r="BR242" s="285"/>
      <c r="BS242" s="285"/>
      <c r="BT242" s="285"/>
      <c r="BU242" s="297"/>
      <c r="BV242" s="297"/>
      <c r="BW242" s="285"/>
      <c r="BX242" s="285"/>
      <c r="BY242" s="285"/>
      <c r="BZ242" s="285"/>
      <c r="CA242" s="285"/>
      <c r="CB242" s="297"/>
      <c r="CC242" s="297"/>
      <c r="CD242" s="285"/>
      <c r="CE242" s="285"/>
      <c r="CF242" s="285"/>
      <c r="CG242" s="285"/>
      <c r="CH242" s="285"/>
      <c r="CI242" s="297"/>
      <c r="CJ242" s="297"/>
      <c r="CK242" s="285"/>
      <c r="CL242" s="285"/>
      <c r="CM242" s="285"/>
      <c r="CN242" s="285"/>
      <c r="CO242" s="285"/>
      <c r="CP242" s="165"/>
    </row>
    <row r="243"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  <c r="AA243" s="285"/>
      <c r="AB243" s="285"/>
      <c r="AC243" s="285"/>
      <c r="AD243" s="285"/>
      <c r="AE243" s="285"/>
      <c r="AF243" s="296"/>
      <c r="AG243" s="318"/>
      <c r="AH243" s="285"/>
      <c r="AI243" s="285"/>
      <c r="AJ243" s="285"/>
      <c r="AK243" s="285"/>
      <c r="AL243" s="328"/>
      <c r="AM243" s="328"/>
      <c r="AN243" s="285"/>
      <c r="AO243" s="285"/>
      <c r="AP243" s="285"/>
      <c r="AQ243" s="285"/>
      <c r="AR243" s="285"/>
      <c r="AS243" s="328"/>
      <c r="AT243" s="328"/>
      <c r="AU243" s="285"/>
      <c r="AV243" s="285"/>
      <c r="AW243" s="285"/>
      <c r="AX243" s="285"/>
      <c r="AY243" s="285"/>
      <c r="AZ243" s="328"/>
      <c r="BA243" s="328"/>
      <c r="BB243" s="285"/>
      <c r="BC243" s="285"/>
      <c r="BD243" s="285"/>
      <c r="BE243" s="285"/>
      <c r="BF243" s="285"/>
      <c r="BG243" s="328"/>
      <c r="BH243" s="328"/>
      <c r="BI243" s="285"/>
      <c r="BJ243" s="296"/>
      <c r="BK243" s="318"/>
      <c r="BL243" s="285"/>
      <c r="BM243" s="285"/>
      <c r="BN243" s="297"/>
      <c r="BO243" s="297"/>
      <c r="BP243" s="285"/>
      <c r="BQ243" s="285"/>
      <c r="BR243" s="285"/>
      <c r="BS243" s="285"/>
      <c r="BT243" s="285"/>
      <c r="BU243" s="297"/>
      <c r="BV243" s="297"/>
      <c r="BW243" s="285"/>
      <c r="BX243" s="285"/>
      <c r="BY243" s="285"/>
      <c r="BZ243" s="285"/>
      <c r="CA243" s="285"/>
      <c r="CB243" s="297"/>
      <c r="CC243" s="297"/>
      <c r="CD243" s="285"/>
      <c r="CE243" s="285"/>
      <c r="CF243" s="285"/>
      <c r="CG243" s="285"/>
      <c r="CH243" s="285"/>
      <c r="CI243" s="297"/>
      <c r="CJ243" s="297"/>
      <c r="CK243" s="285"/>
      <c r="CL243" s="285"/>
      <c r="CM243" s="285"/>
      <c r="CN243" s="285"/>
      <c r="CO243" s="285"/>
      <c r="CP243" s="165"/>
    </row>
    <row r="244"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85"/>
      <c r="AB244" s="285"/>
      <c r="AC244" s="285"/>
      <c r="AD244" s="285"/>
      <c r="AE244" s="285"/>
      <c r="AF244" s="296"/>
      <c r="AG244" s="318"/>
      <c r="AH244" s="285"/>
      <c r="AI244" s="285"/>
      <c r="AJ244" s="285"/>
      <c r="AK244" s="285"/>
      <c r="AL244" s="328"/>
      <c r="AM244" s="328"/>
      <c r="AN244" s="285"/>
      <c r="AO244" s="285"/>
      <c r="AP244" s="285"/>
      <c r="AQ244" s="285"/>
      <c r="AR244" s="285"/>
      <c r="AS244" s="328"/>
      <c r="AT244" s="328"/>
      <c r="AU244" s="285"/>
      <c r="AV244" s="285"/>
      <c r="AW244" s="285"/>
      <c r="AX244" s="285"/>
      <c r="AY244" s="285"/>
      <c r="AZ244" s="328"/>
      <c r="BA244" s="328"/>
      <c r="BB244" s="285"/>
      <c r="BC244" s="285"/>
      <c r="BD244" s="285"/>
      <c r="BE244" s="285"/>
      <c r="BF244" s="285"/>
      <c r="BG244" s="328"/>
      <c r="BH244" s="328"/>
      <c r="BI244" s="285"/>
      <c r="BJ244" s="296"/>
      <c r="BK244" s="318"/>
      <c r="BL244" s="285"/>
      <c r="BM244" s="285"/>
      <c r="BN244" s="297"/>
      <c r="BO244" s="297"/>
      <c r="BP244" s="285"/>
      <c r="BQ244" s="285"/>
      <c r="BR244" s="285"/>
      <c r="BS244" s="285"/>
      <c r="BT244" s="285"/>
      <c r="BU244" s="297"/>
      <c r="BV244" s="297"/>
      <c r="BW244" s="285"/>
      <c r="BX244" s="285"/>
      <c r="BY244" s="285"/>
      <c r="BZ244" s="285"/>
      <c r="CA244" s="285"/>
      <c r="CB244" s="297"/>
      <c r="CC244" s="297"/>
      <c r="CD244" s="285"/>
      <c r="CE244" s="285"/>
      <c r="CF244" s="285"/>
      <c r="CG244" s="285"/>
      <c r="CH244" s="285"/>
      <c r="CI244" s="297"/>
      <c r="CJ244" s="297"/>
      <c r="CK244" s="285"/>
      <c r="CL244" s="285"/>
      <c r="CM244" s="285"/>
      <c r="CN244" s="285"/>
      <c r="CO244" s="285"/>
      <c r="CP244" s="165"/>
    </row>
    <row r="245"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85"/>
      <c r="AB245" s="285"/>
      <c r="AC245" s="285"/>
      <c r="AD245" s="285"/>
      <c r="AE245" s="285"/>
      <c r="AF245" s="296"/>
      <c r="AG245" s="318"/>
      <c r="AH245" s="285"/>
      <c r="AI245" s="285"/>
      <c r="AJ245" s="285"/>
      <c r="AK245" s="285"/>
      <c r="AL245" s="328"/>
      <c r="AM245" s="328"/>
      <c r="AN245" s="285"/>
      <c r="AO245" s="285"/>
      <c r="AP245" s="285"/>
      <c r="AQ245" s="285"/>
      <c r="AR245" s="285"/>
      <c r="AS245" s="328"/>
      <c r="AT245" s="328"/>
      <c r="AU245" s="285"/>
      <c r="AV245" s="285"/>
      <c r="AW245" s="285"/>
      <c r="AX245" s="285"/>
      <c r="AY245" s="285"/>
      <c r="AZ245" s="328"/>
      <c r="BA245" s="328"/>
      <c r="BB245" s="285"/>
      <c r="BC245" s="285"/>
      <c r="BD245" s="285"/>
      <c r="BE245" s="285"/>
      <c r="BF245" s="285"/>
      <c r="BG245" s="328"/>
      <c r="BH245" s="328"/>
      <c r="BI245" s="285"/>
      <c r="BJ245" s="296"/>
      <c r="BK245" s="318"/>
      <c r="BL245" s="285"/>
      <c r="BM245" s="285"/>
      <c r="BN245" s="297"/>
      <c r="BO245" s="297"/>
      <c r="BP245" s="285"/>
      <c r="BQ245" s="285"/>
      <c r="BR245" s="285"/>
      <c r="BS245" s="285"/>
      <c r="BT245" s="285"/>
      <c r="BU245" s="297"/>
      <c r="BV245" s="297"/>
      <c r="BW245" s="285"/>
      <c r="BX245" s="285"/>
      <c r="BY245" s="285"/>
      <c r="BZ245" s="285"/>
      <c r="CA245" s="285"/>
      <c r="CB245" s="297"/>
      <c r="CC245" s="297"/>
      <c r="CD245" s="285"/>
      <c r="CE245" s="285"/>
      <c r="CF245" s="285"/>
      <c r="CG245" s="285"/>
      <c r="CH245" s="285"/>
      <c r="CI245" s="297"/>
      <c r="CJ245" s="297"/>
      <c r="CK245" s="285"/>
      <c r="CL245" s="285"/>
      <c r="CM245" s="285"/>
      <c r="CN245" s="285"/>
      <c r="CO245" s="285"/>
      <c r="CP245" s="165"/>
    </row>
    <row r="246"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85"/>
      <c r="AB246" s="285"/>
      <c r="AC246" s="285"/>
      <c r="AD246" s="285"/>
      <c r="AE246" s="285"/>
      <c r="AF246" s="296"/>
      <c r="AG246" s="318"/>
      <c r="AH246" s="285"/>
      <c r="AI246" s="285"/>
      <c r="AJ246" s="285"/>
      <c r="AK246" s="285"/>
      <c r="AL246" s="328"/>
      <c r="AM246" s="328"/>
      <c r="AN246" s="285"/>
      <c r="AO246" s="285"/>
      <c r="AP246" s="285"/>
      <c r="AQ246" s="285"/>
      <c r="AR246" s="285"/>
      <c r="AS246" s="328"/>
      <c r="AT246" s="328"/>
      <c r="AU246" s="285"/>
      <c r="AV246" s="285"/>
      <c r="AW246" s="285"/>
      <c r="AX246" s="285"/>
      <c r="AY246" s="285"/>
      <c r="AZ246" s="328"/>
      <c r="BA246" s="328"/>
      <c r="BB246" s="285"/>
      <c r="BC246" s="285"/>
      <c r="BD246" s="285"/>
      <c r="BE246" s="285"/>
      <c r="BF246" s="285"/>
      <c r="BG246" s="328"/>
      <c r="BH246" s="328"/>
      <c r="BI246" s="285"/>
      <c r="BJ246" s="296"/>
      <c r="BK246" s="318"/>
      <c r="BL246" s="285"/>
      <c r="BM246" s="285"/>
      <c r="BN246" s="297"/>
      <c r="BO246" s="297"/>
      <c r="BP246" s="285"/>
      <c r="BQ246" s="285"/>
      <c r="BR246" s="285"/>
      <c r="BS246" s="285"/>
      <c r="BT246" s="285"/>
      <c r="BU246" s="297"/>
      <c r="BV246" s="297"/>
      <c r="BW246" s="285"/>
      <c r="BX246" s="285"/>
      <c r="BY246" s="285"/>
      <c r="BZ246" s="285"/>
      <c r="CA246" s="285"/>
      <c r="CB246" s="297"/>
      <c r="CC246" s="297"/>
      <c r="CD246" s="285"/>
      <c r="CE246" s="285"/>
      <c r="CF246" s="285"/>
      <c r="CG246" s="285"/>
      <c r="CH246" s="285"/>
      <c r="CI246" s="297"/>
      <c r="CJ246" s="297"/>
      <c r="CK246" s="285"/>
      <c r="CL246" s="285"/>
      <c r="CM246" s="285"/>
      <c r="CN246" s="285"/>
      <c r="CO246" s="285"/>
      <c r="CP246" s="165"/>
    </row>
    <row r="247"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  <c r="AA247" s="285"/>
      <c r="AB247" s="285"/>
      <c r="AC247" s="285"/>
      <c r="AD247" s="285"/>
      <c r="AE247" s="285"/>
      <c r="AF247" s="296"/>
      <c r="AG247" s="318"/>
      <c r="AH247" s="285"/>
      <c r="AI247" s="285"/>
      <c r="AJ247" s="285"/>
      <c r="AK247" s="285"/>
      <c r="AL247" s="328"/>
      <c r="AM247" s="328"/>
      <c r="AN247" s="285"/>
      <c r="AO247" s="285"/>
      <c r="AP247" s="285"/>
      <c r="AQ247" s="285"/>
      <c r="AR247" s="285"/>
      <c r="AS247" s="328"/>
      <c r="AT247" s="328"/>
      <c r="AU247" s="285"/>
      <c r="AV247" s="285"/>
      <c r="AW247" s="285"/>
      <c r="AX247" s="285"/>
      <c r="AY247" s="285"/>
      <c r="AZ247" s="328"/>
      <c r="BA247" s="328"/>
      <c r="BB247" s="285"/>
      <c r="BC247" s="285"/>
      <c r="BD247" s="285"/>
      <c r="BE247" s="285"/>
      <c r="BF247" s="285"/>
      <c r="BG247" s="328"/>
      <c r="BH247" s="328"/>
      <c r="BI247" s="285"/>
      <c r="BJ247" s="296"/>
      <c r="BK247" s="318"/>
      <c r="BL247" s="285"/>
      <c r="BM247" s="285"/>
      <c r="BN247" s="297"/>
      <c r="BO247" s="297"/>
      <c r="BP247" s="285"/>
      <c r="BQ247" s="285"/>
      <c r="BR247" s="285"/>
      <c r="BS247" s="285"/>
      <c r="BT247" s="285"/>
      <c r="BU247" s="297"/>
      <c r="BV247" s="297"/>
      <c r="BW247" s="285"/>
      <c r="BX247" s="285"/>
      <c r="BY247" s="285"/>
      <c r="BZ247" s="285"/>
      <c r="CA247" s="285"/>
      <c r="CB247" s="297"/>
      <c r="CC247" s="297"/>
      <c r="CD247" s="285"/>
      <c r="CE247" s="285"/>
      <c r="CF247" s="285"/>
      <c r="CG247" s="285"/>
      <c r="CH247" s="285"/>
      <c r="CI247" s="297"/>
      <c r="CJ247" s="297"/>
      <c r="CK247" s="285"/>
      <c r="CL247" s="285"/>
      <c r="CM247" s="285"/>
      <c r="CN247" s="285"/>
      <c r="CO247" s="285"/>
      <c r="CP247" s="165"/>
    </row>
    <row r="248"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  <c r="AA248" s="285"/>
      <c r="AB248" s="285"/>
      <c r="AC248" s="285"/>
      <c r="AD248" s="285"/>
      <c r="AE248" s="285"/>
      <c r="AF248" s="296"/>
      <c r="AG248" s="318"/>
      <c r="AH248" s="285"/>
      <c r="AI248" s="285"/>
      <c r="AJ248" s="285"/>
      <c r="AK248" s="285"/>
      <c r="AL248" s="328"/>
      <c r="AM248" s="328"/>
      <c r="AN248" s="285"/>
      <c r="AO248" s="285"/>
      <c r="AP248" s="285"/>
      <c r="AQ248" s="285"/>
      <c r="AR248" s="285"/>
      <c r="AS248" s="328"/>
      <c r="AT248" s="328"/>
      <c r="AU248" s="285"/>
      <c r="AV248" s="285"/>
      <c r="AW248" s="285"/>
      <c r="AX248" s="285"/>
      <c r="AY248" s="285"/>
      <c r="AZ248" s="328"/>
      <c r="BA248" s="328"/>
      <c r="BB248" s="285"/>
      <c r="BC248" s="285"/>
      <c r="BD248" s="285"/>
      <c r="BE248" s="285"/>
      <c r="BF248" s="285"/>
      <c r="BG248" s="328"/>
      <c r="BH248" s="328"/>
      <c r="BI248" s="285"/>
      <c r="BJ248" s="296"/>
      <c r="BK248" s="318"/>
      <c r="BL248" s="285"/>
      <c r="BM248" s="285"/>
      <c r="BN248" s="297"/>
      <c r="BO248" s="297"/>
      <c r="BP248" s="285"/>
      <c r="BQ248" s="285"/>
      <c r="BR248" s="285"/>
      <c r="BS248" s="285"/>
      <c r="BT248" s="285"/>
      <c r="BU248" s="297"/>
      <c r="BV248" s="297"/>
      <c r="BW248" s="285"/>
      <c r="BX248" s="285"/>
      <c r="BY248" s="285"/>
      <c r="BZ248" s="285"/>
      <c r="CA248" s="285"/>
      <c r="CB248" s="297"/>
      <c r="CC248" s="297"/>
      <c r="CD248" s="285"/>
      <c r="CE248" s="285"/>
      <c r="CF248" s="285"/>
      <c r="CG248" s="285"/>
      <c r="CH248" s="285"/>
      <c r="CI248" s="297"/>
      <c r="CJ248" s="297"/>
      <c r="CK248" s="285"/>
      <c r="CL248" s="285"/>
      <c r="CM248" s="285"/>
      <c r="CN248" s="285"/>
      <c r="CO248" s="285"/>
      <c r="CP248" s="165"/>
    </row>
    <row r="249"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A249" s="285"/>
      <c r="AB249" s="285"/>
      <c r="AC249" s="285"/>
      <c r="AD249" s="285"/>
      <c r="AE249" s="285"/>
      <c r="AF249" s="296"/>
      <c r="AG249" s="318"/>
      <c r="AH249" s="285"/>
      <c r="AI249" s="285"/>
      <c r="AJ249" s="285"/>
      <c r="AK249" s="285"/>
      <c r="AL249" s="328"/>
      <c r="AM249" s="328"/>
      <c r="AN249" s="285"/>
      <c r="AO249" s="285"/>
      <c r="AP249" s="285"/>
      <c r="AQ249" s="285"/>
      <c r="AR249" s="285"/>
      <c r="AS249" s="328"/>
      <c r="AT249" s="328"/>
      <c r="AU249" s="285"/>
      <c r="AV249" s="285"/>
      <c r="AW249" s="285"/>
      <c r="AX249" s="285"/>
      <c r="AY249" s="285"/>
      <c r="AZ249" s="328"/>
      <c r="BA249" s="328"/>
      <c r="BB249" s="285"/>
      <c r="BC249" s="285"/>
      <c r="BD249" s="285"/>
      <c r="BE249" s="285"/>
      <c r="BF249" s="285"/>
      <c r="BG249" s="328"/>
      <c r="BH249" s="328"/>
      <c r="BI249" s="285"/>
      <c r="BJ249" s="296"/>
      <c r="BK249" s="318"/>
      <c r="BL249" s="285"/>
      <c r="BM249" s="285"/>
      <c r="BN249" s="297"/>
      <c r="BO249" s="297"/>
      <c r="BP249" s="285"/>
      <c r="BQ249" s="285"/>
      <c r="BR249" s="285"/>
      <c r="BS249" s="285"/>
      <c r="BT249" s="285"/>
      <c r="BU249" s="297"/>
      <c r="BV249" s="297"/>
      <c r="BW249" s="285"/>
      <c r="BX249" s="285"/>
      <c r="BY249" s="285"/>
      <c r="BZ249" s="285"/>
      <c r="CA249" s="285"/>
      <c r="CB249" s="297"/>
      <c r="CC249" s="297"/>
      <c r="CD249" s="285"/>
      <c r="CE249" s="285"/>
      <c r="CF249" s="285"/>
      <c r="CG249" s="285"/>
      <c r="CH249" s="285"/>
      <c r="CI249" s="297"/>
      <c r="CJ249" s="297"/>
      <c r="CK249" s="285"/>
      <c r="CL249" s="285"/>
      <c r="CM249" s="285"/>
      <c r="CN249" s="285"/>
      <c r="CO249" s="285"/>
      <c r="CP249" s="165"/>
    </row>
    <row r="250"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85"/>
      <c r="AB250" s="285"/>
      <c r="AC250" s="285"/>
      <c r="AD250" s="285"/>
      <c r="AE250" s="285"/>
      <c r="AF250" s="296"/>
      <c r="AG250" s="318"/>
      <c r="AH250" s="285"/>
      <c r="AI250" s="285"/>
      <c r="AJ250" s="285"/>
      <c r="AK250" s="285"/>
      <c r="AL250" s="328"/>
      <c r="AM250" s="328"/>
      <c r="AN250" s="285"/>
      <c r="AO250" s="285"/>
      <c r="AP250" s="285"/>
      <c r="AQ250" s="285"/>
      <c r="AR250" s="285"/>
      <c r="AS250" s="328"/>
      <c r="AT250" s="328"/>
      <c r="AU250" s="285"/>
      <c r="AV250" s="285"/>
      <c r="AW250" s="285"/>
      <c r="AX250" s="285"/>
      <c r="AY250" s="285"/>
      <c r="AZ250" s="328"/>
      <c r="BA250" s="328"/>
      <c r="BB250" s="285"/>
      <c r="BC250" s="285"/>
      <c r="BD250" s="285"/>
      <c r="BE250" s="285"/>
      <c r="BF250" s="285"/>
      <c r="BG250" s="328"/>
      <c r="BH250" s="328"/>
      <c r="BI250" s="285"/>
      <c r="BJ250" s="296"/>
      <c r="BK250" s="318"/>
      <c r="BL250" s="285"/>
      <c r="BM250" s="285"/>
      <c r="BN250" s="297"/>
      <c r="BO250" s="297"/>
      <c r="BP250" s="285"/>
      <c r="BQ250" s="285"/>
      <c r="BR250" s="285"/>
      <c r="BS250" s="285"/>
      <c r="BT250" s="285"/>
      <c r="BU250" s="297"/>
      <c r="BV250" s="297"/>
      <c r="BW250" s="285"/>
      <c r="BX250" s="285"/>
      <c r="BY250" s="285"/>
      <c r="BZ250" s="285"/>
      <c r="CA250" s="285"/>
      <c r="CB250" s="297"/>
      <c r="CC250" s="297"/>
      <c r="CD250" s="285"/>
      <c r="CE250" s="285"/>
      <c r="CF250" s="285"/>
      <c r="CG250" s="285"/>
      <c r="CH250" s="285"/>
      <c r="CI250" s="297"/>
      <c r="CJ250" s="297"/>
      <c r="CK250" s="285"/>
      <c r="CL250" s="285"/>
      <c r="CM250" s="285"/>
      <c r="CN250" s="285"/>
      <c r="CO250" s="285"/>
      <c r="CP250" s="165"/>
    </row>
    <row r="251"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85"/>
      <c r="AB251" s="285"/>
      <c r="AC251" s="285"/>
      <c r="AD251" s="285"/>
      <c r="AE251" s="285"/>
      <c r="AF251" s="296"/>
      <c r="AG251" s="318"/>
      <c r="AH251" s="285"/>
      <c r="AI251" s="285"/>
      <c r="AJ251" s="285"/>
      <c r="AK251" s="285"/>
      <c r="AL251" s="328"/>
      <c r="AM251" s="328"/>
      <c r="AN251" s="285"/>
      <c r="AO251" s="285"/>
      <c r="AP251" s="285"/>
      <c r="AQ251" s="285"/>
      <c r="AR251" s="285"/>
      <c r="AS251" s="328"/>
      <c r="AT251" s="328"/>
      <c r="AU251" s="285"/>
      <c r="AV251" s="285"/>
      <c r="AW251" s="285"/>
      <c r="AX251" s="285"/>
      <c r="AY251" s="285"/>
      <c r="AZ251" s="328"/>
      <c r="BA251" s="328"/>
      <c r="BB251" s="285"/>
      <c r="BC251" s="285"/>
      <c r="BD251" s="285"/>
      <c r="BE251" s="285"/>
      <c r="BF251" s="285"/>
      <c r="BG251" s="328"/>
      <c r="BH251" s="328"/>
      <c r="BI251" s="285"/>
      <c r="BJ251" s="296"/>
      <c r="BK251" s="318"/>
      <c r="BL251" s="285"/>
      <c r="BM251" s="285"/>
      <c r="BN251" s="297"/>
      <c r="BO251" s="297"/>
      <c r="BP251" s="285"/>
      <c r="BQ251" s="285"/>
      <c r="BR251" s="285"/>
      <c r="BS251" s="285"/>
      <c r="BT251" s="285"/>
      <c r="BU251" s="297"/>
      <c r="BV251" s="297"/>
      <c r="BW251" s="285"/>
      <c r="BX251" s="285"/>
      <c r="BY251" s="285"/>
      <c r="BZ251" s="285"/>
      <c r="CA251" s="285"/>
      <c r="CB251" s="297"/>
      <c r="CC251" s="297"/>
      <c r="CD251" s="285"/>
      <c r="CE251" s="285"/>
      <c r="CF251" s="285"/>
      <c r="CG251" s="285"/>
      <c r="CH251" s="285"/>
      <c r="CI251" s="297"/>
      <c r="CJ251" s="297"/>
      <c r="CK251" s="285"/>
      <c r="CL251" s="285"/>
      <c r="CM251" s="285"/>
      <c r="CN251" s="285"/>
      <c r="CO251" s="285"/>
      <c r="CP251" s="165"/>
    </row>
    <row r="252"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  <c r="AA252" s="285"/>
      <c r="AB252" s="285"/>
      <c r="AC252" s="285"/>
      <c r="AD252" s="285"/>
      <c r="AE252" s="285"/>
      <c r="AF252" s="296"/>
      <c r="AG252" s="318"/>
      <c r="AH252" s="285"/>
      <c r="AI252" s="285"/>
      <c r="AJ252" s="285"/>
      <c r="AK252" s="285"/>
      <c r="AL252" s="328"/>
      <c r="AM252" s="328"/>
      <c r="AN252" s="285"/>
      <c r="AO252" s="285"/>
      <c r="AP252" s="285"/>
      <c r="AQ252" s="285"/>
      <c r="AR252" s="285"/>
      <c r="AS252" s="328"/>
      <c r="AT252" s="328"/>
      <c r="AU252" s="285"/>
      <c r="AV252" s="285"/>
      <c r="AW252" s="285"/>
      <c r="AX252" s="285"/>
      <c r="AY252" s="285"/>
      <c r="AZ252" s="328"/>
      <c r="BA252" s="328"/>
      <c r="BB252" s="285"/>
      <c r="BC252" s="285"/>
      <c r="BD252" s="285"/>
      <c r="BE252" s="285"/>
      <c r="BF252" s="285"/>
      <c r="BG252" s="328"/>
      <c r="BH252" s="328"/>
      <c r="BI252" s="285"/>
      <c r="BJ252" s="296"/>
      <c r="BK252" s="318"/>
      <c r="BL252" s="285"/>
      <c r="BM252" s="285"/>
      <c r="BN252" s="297"/>
      <c r="BO252" s="297"/>
      <c r="BP252" s="285"/>
      <c r="BQ252" s="285"/>
      <c r="BR252" s="285"/>
      <c r="BS252" s="285"/>
      <c r="BT252" s="285"/>
      <c r="BU252" s="297"/>
      <c r="BV252" s="297"/>
      <c r="BW252" s="285"/>
      <c r="BX252" s="285"/>
      <c r="BY252" s="285"/>
      <c r="BZ252" s="285"/>
      <c r="CA252" s="285"/>
      <c r="CB252" s="297"/>
      <c r="CC252" s="297"/>
      <c r="CD252" s="285"/>
      <c r="CE252" s="285"/>
      <c r="CF252" s="285"/>
      <c r="CG252" s="285"/>
      <c r="CH252" s="285"/>
      <c r="CI252" s="297"/>
      <c r="CJ252" s="297"/>
      <c r="CK252" s="285"/>
      <c r="CL252" s="285"/>
      <c r="CM252" s="285"/>
      <c r="CN252" s="285"/>
      <c r="CO252" s="285"/>
      <c r="CP252" s="165"/>
    </row>
    <row r="253"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  <c r="AA253" s="285"/>
      <c r="AB253" s="285"/>
      <c r="AC253" s="285"/>
      <c r="AD253" s="285"/>
      <c r="AE253" s="285"/>
      <c r="AF253" s="296"/>
      <c r="AG253" s="318"/>
      <c r="AH253" s="285"/>
      <c r="AI253" s="285"/>
      <c r="AJ253" s="285"/>
      <c r="AK253" s="285"/>
      <c r="AL253" s="328"/>
      <c r="AM253" s="328"/>
      <c r="AN253" s="285"/>
      <c r="AO253" s="285"/>
      <c r="AP253" s="285"/>
      <c r="AQ253" s="285"/>
      <c r="AR253" s="285"/>
      <c r="AS253" s="328"/>
      <c r="AT253" s="328"/>
      <c r="AU253" s="285"/>
      <c r="AV253" s="285"/>
      <c r="AW253" s="285"/>
      <c r="AX253" s="285"/>
      <c r="AY253" s="285"/>
      <c r="AZ253" s="328"/>
      <c r="BA253" s="328"/>
      <c r="BB253" s="285"/>
      <c r="BC253" s="285"/>
      <c r="BD253" s="285"/>
      <c r="BE253" s="285"/>
      <c r="BF253" s="285"/>
      <c r="BG253" s="328"/>
      <c r="BH253" s="328"/>
      <c r="BI253" s="285"/>
      <c r="BJ253" s="296"/>
      <c r="BK253" s="318"/>
      <c r="BL253" s="285"/>
      <c r="BM253" s="285"/>
      <c r="BN253" s="297"/>
      <c r="BO253" s="297"/>
      <c r="BP253" s="285"/>
      <c r="BQ253" s="285"/>
      <c r="BR253" s="285"/>
      <c r="BS253" s="285"/>
      <c r="BT253" s="285"/>
      <c r="BU253" s="297"/>
      <c r="BV253" s="297"/>
      <c r="BW253" s="285"/>
      <c r="BX253" s="285"/>
      <c r="BY253" s="285"/>
      <c r="BZ253" s="285"/>
      <c r="CA253" s="285"/>
      <c r="CB253" s="297"/>
      <c r="CC253" s="297"/>
      <c r="CD253" s="285"/>
      <c r="CE253" s="285"/>
      <c r="CF253" s="285"/>
      <c r="CG253" s="285"/>
      <c r="CH253" s="285"/>
      <c r="CI253" s="297"/>
      <c r="CJ253" s="297"/>
      <c r="CK253" s="285"/>
      <c r="CL253" s="285"/>
      <c r="CM253" s="285"/>
      <c r="CN253" s="285"/>
      <c r="CO253" s="285"/>
      <c r="CP253" s="165"/>
    </row>
    <row r="254"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A254" s="285"/>
      <c r="AB254" s="285"/>
      <c r="AC254" s="285"/>
      <c r="AD254" s="285"/>
      <c r="AE254" s="285"/>
      <c r="AF254" s="296"/>
      <c r="AG254" s="318"/>
      <c r="AH254" s="285"/>
      <c r="AI254" s="285"/>
      <c r="AJ254" s="285"/>
      <c r="AK254" s="285"/>
      <c r="AL254" s="328"/>
      <c r="AM254" s="328"/>
      <c r="AN254" s="285"/>
      <c r="AO254" s="285"/>
      <c r="AP254" s="285"/>
      <c r="AQ254" s="285"/>
      <c r="AR254" s="285"/>
      <c r="AS254" s="328"/>
      <c r="AT254" s="328"/>
      <c r="AU254" s="285"/>
      <c r="AV254" s="285"/>
      <c r="AW254" s="285"/>
      <c r="AX254" s="285"/>
      <c r="AY254" s="285"/>
      <c r="AZ254" s="328"/>
      <c r="BA254" s="328"/>
      <c r="BB254" s="285"/>
      <c r="BC254" s="285"/>
      <c r="BD254" s="285"/>
      <c r="BE254" s="285"/>
      <c r="BF254" s="285"/>
      <c r="BG254" s="328"/>
      <c r="BH254" s="328"/>
      <c r="BI254" s="285"/>
      <c r="BJ254" s="296"/>
      <c r="BK254" s="318"/>
      <c r="BL254" s="285"/>
      <c r="BM254" s="285"/>
      <c r="BN254" s="297"/>
      <c r="BO254" s="297"/>
      <c r="BP254" s="285"/>
      <c r="BQ254" s="285"/>
      <c r="BR254" s="285"/>
      <c r="BS254" s="285"/>
      <c r="BT254" s="285"/>
      <c r="BU254" s="297"/>
      <c r="BV254" s="297"/>
      <c r="BW254" s="285"/>
      <c r="BX254" s="285"/>
      <c r="BY254" s="285"/>
      <c r="BZ254" s="285"/>
      <c r="CA254" s="285"/>
      <c r="CB254" s="297"/>
      <c r="CC254" s="297"/>
      <c r="CD254" s="285"/>
      <c r="CE254" s="285"/>
      <c r="CF254" s="285"/>
      <c r="CG254" s="285"/>
      <c r="CH254" s="285"/>
      <c r="CI254" s="297"/>
      <c r="CJ254" s="297"/>
      <c r="CK254" s="285"/>
      <c r="CL254" s="285"/>
      <c r="CM254" s="285"/>
      <c r="CN254" s="285"/>
      <c r="CO254" s="285"/>
      <c r="CP254" s="165"/>
    </row>
    <row r="255"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85"/>
      <c r="AB255" s="285"/>
      <c r="AC255" s="285"/>
      <c r="AD255" s="285"/>
      <c r="AE255" s="285"/>
      <c r="AF255" s="296"/>
      <c r="AG255" s="318"/>
      <c r="AH255" s="285"/>
      <c r="AI255" s="285"/>
      <c r="AJ255" s="285"/>
      <c r="AK255" s="285"/>
      <c r="AL255" s="328"/>
      <c r="AM255" s="328"/>
      <c r="AN255" s="285"/>
      <c r="AO255" s="285"/>
      <c r="AP255" s="285"/>
      <c r="AQ255" s="285"/>
      <c r="AR255" s="285"/>
      <c r="AS255" s="328"/>
      <c r="AT255" s="328"/>
      <c r="AU255" s="285"/>
      <c r="AV255" s="285"/>
      <c r="AW255" s="285"/>
      <c r="AX255" s="285"/>
      <c r="AY255" s="285"/>
      <c r="AZ255" s="328"/>
      <c r="BA255" s="328"/>
      <c r="BB255" s="285"/>
      <c r="BC255" s="285"/>
      <c r="BD255" s="285"/>
      <c r="BE255" s="285"/>
      <c r="BF255" s="285"/>
      <c r="BG255" s="328"/>
      <c r="BH255" s="328"/>
      <c r="BI255" s="285"/>
      <c r="BJ255" s="296"/>
      <c r="BK255" s="318"/>
      <c r="BL255" s="285"/>
      <c r="BM255" s="285"/>
      <c r="BN255" s="297"/>
      <c r="BO255" s="297"/>
      <c r="BP255" s="285"/>
      <c r="BQ255" s="285"/>
      <c r="BR255" s="285"/>
      <c r="BS255" s="285"/>
      <c r="BT255" s="285"/>
      <c r="BU255" s="297"/>
      <c r="BV255" s="297"/>
      <c r="BW255" s="285"/>
      <c r="BX255" s="285"/>
      <c r="BY255" s="285"/>
      <c r="BZ255" s="285"/>
      <c r="CA255" s="285"/>
      <c r="CB255" s="297"/>
      <c r="CC255" s="297"/>
      <c r="CD255" s="285"/>
      <c r="CE255" s="285"/>
      <c r="CF255" s="285"/>
      <c r="CG255" s="285"/>
      <c r="CH255" s="285"/>
      <c r="CI255" s="297"/>
      <c r="CJ255" s="297"/>
      <c r="CK255" s="285"/>
      <c r="CL255" s="285"/>
      <c r="CM255" s="285"/>
      <c r="CN255" s="285"/>
      <c r="CO255" s="285"/>
      <c r="CP255" s="165"/>
    </row>
    <row r="256"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85"/>
      <c r="AB256" s="285"/>
      <c r="AC256" s="285"/>
      <c r="AD256" s="285"/>
      <c r="AE256" s="285"/>
      <c r="AF256" s="296"/>
      <c r="AG256" s="318"/>
      <c r="AH256" s="285"/>
      <c r="AI256" s="285"/>
      <c r="AJ256" s="285"/>
      <c r="AK256" s="285"/>
      <c r="AL256" s="328"/>
      <c r="AM256" s="328"/>
      <c r="AN256" s="285"/>
      <c r="AO256" s="285"/>
      <c r="AP256" s="285"/>
      <c r="AQ256" s="285"/>
      <c r="AR256" s="285"/>
      <c r="AS256" s="328"/>
      <c r="AT256" s="328"/>
      <c r="AU256" s="285"/>
      <c r="AV256" s="285"/>
      <c r="AW256" s="285"/>
      <c r="AX256" s="285"/>
      <c r="AY256" s="285"/>
      <c r="AZ256" s="328"/>
      <c r="BA256" s="328"/>
      <c r="BB256" s="285"/>
      <c r="BC256" s="285"/>
      <c r="BD256" s="285"/>
      <c r="BE256" s="285"/>
      <c r="BF256" s="285"/>
      <c r="BG256" s="328"/>
      <c r="BH256" s="328"/>
      <c r="BI256" s="285"/>
      <c r="BJ256" s="296"/>
      <c r="BK256" s="318"/>
      <c r="BL256" s="285"/>
      <c r="BM256" s="285"/>
      <c r="BN256" s="297"/>
      <c r="BO256" s="297"/>
      <c r="BP256" s="285"/>
      <c r="BQ256" s="285"/>
      <c r="BR256" s="285"/>
      <c r="BS256" s="285"/>
      <c r="BT256" s="285"/>
      <c r="BU256" s="297"/>
      <c r="BV256" s="297"/>
      <c r="BW256" s="285"/>
      <c r="BX256" s="285"/>
      <c r="BY256" s="285"/>
      <c r="BZ256" s="285"/>
      <c r="CA256" s="285"/>
      <c r="CB256" s="297"/>
      <c r="CC256" s="297"/>
      <c r="CD256" s="285"/>
      <c r="CE256" s="285"/>
      <c r="CF256" s="285"/>
      <c r="CG256" s="285"/>
      <c r="CH256" s="285"/>
      <c r="CI256" s="297"/>
      <c r="CJ256" s="297"/>
      <c r="CK256" s="285"/>
      <c r="CL256" s="285"/>
      <c r="CM256" s="285"/>
      <c r="CN256" s="285"/>
      <c r="CO256" s="285"/>
      <c r="CP256" s="165"/>
    </row>
    <row r="257"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85"/>
      <c r="AB257" s="285"/>
      <c r="AC257" s="285"/>
      <c r="AD257" s="285"/>
      <c r="AE257" s="285"/>
      <c r="AF257" s="296"/>
      <c r="AG257" s="318"/>
      <c r="AH257" s="285"/>
      <c r="AI257" s="285"/>
      <c r="AJ257" s="285"/>
      <c r="AK257" s="285"/>
      <c r="AL257" s="328"/>
      <c r="AM257" s="328"/>
      <c r="AN257" s="285"/>
      <c r="AO257" s="285"/>
      <c r="AP257" s="285"/>
      <c r="AQ257" s="285"/>
      <c r="AR257" s="285"/>
      <c r="AS257" s="328"/>
      <c r="AT257" s="328"/>
      <c r="AU257" s="285"/>
      <c r="AV257" s="285"/>
      <c r="AW257" s="285"/>
      <c r="AX257" s="285"/>
      <c r="AY257" s="285"/>
      <c r="AZ257" s="328"/>
      <c r="BA257" s="328"/>
      <c r="BB257" s="285"/>
      <c r="BC257" s="285"/>
      <c r="BD257" s="285"/>
      <c r="BE257" s="285"/>
      <c r="BF257" s="285"/>
      <c r="BG257" s="328"/>
      <c r="BH257" s="328"/>
      <c r="BI257" s="285"/>
      <c r="BJ257" s="296"/>
      <c r="BK257" s="318"/>
      <c r="BL257" s="285"/>
      <c r="BM257" s="285"/>
      <c r="BN257" s="297"/>
      <c r="BO257" s="297"/>
      <c r="BP257" s="285"/>
      <c r="BQ257" s="285"/>
      <c r="BR257" s="285"/>
      <c r="BS257" s="285"/>
      <c r="BT257" s="285"/>
      <c r="BU257" s="297"/>
      <c r="BV257" s="297"/>
      <c r="BW257" s="285"/>
      <c r="BX257" s="285"/>
      <c r="BY257" s="285"/>
      <c r="BZ257" s="285"/>
      <c r="CA257" s="285"/>
      <c r="CB257" s="297"/>
      <c r="CC257" s="297"/>
      <c r="CD257" s="285"/>
      <c r="CE257" s="285"/>
      <c r="CF257" s="285"/>
      <c r="CG257" s="285"/>
      <c r="CH257" s="285"/>
      <c r="CI257" s="297"/>
      <c r="CJ257" s="297"/>
      <c r="CK257" s="285"/>
      <c r="CL257" s="285"/>
      <c r="CM257" s="285"/>
      <c r="CN257" s="285"/>
      <c r="CO257" s="285"/>
      <c r="CP257" s="165"/>
    </row>
    <row r="258"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  <c r="AA258" s="285"/>
      <c r="AB258" s="285"/>
      <c r="AC258" s="285"/>
      <c r="AD258" s="285"/>
      <c r="AE258" s="285"/>
      <c r="AF258" s="296"/>
      <c r="AG258" s="318"/>
      <c r="AH258" s="285"/>
      <c r="AI258" s="285"/>
      <c r="AJ258" s="285"/>
      <c r="AK258" s="285"/>
      <c r="AL258" s="328"/>
      <c r="AM258" s="328"/>
      <c r="AN258" s="285"/>
      <c r="AO258" s="285"/>
      <c r="AP258" s="285"/>
      <c r="AQ258" s="285"/>
      <c r="AR258" s="285"/>
      <c r="AS258" s="328"/>
      <c r="AT258" s="328"/>
      <c r="AU258" s="285"/>
      <c r="AV258" s="285"/>
      <c r="AW258" s="285"/>
      <c r="AX258" s="285"/>
      <c r="AY258" s="285"/>
      <c r="AZ258" s="328"/>
      <c r="BA258" s="328"/>
      <c r="BB258" s="285"/>
      <c r="BC258" s="285"/>
      <c r="BD258" s="285"/>
      <c r="BE258" s="285"/>
      <c r="BF258" s="285"/>
      <c r="BG258" s="328"/>
      <c r="BH258" s="328"/>
      <c r="BI258" s="285"/>
      <c r="BJ258" s="296"/>
      <c r="BK258" s="318"/>
      <c r="BL258" s="285"/>
      <c r="BM258" s="285"/>
      <c r="BN258" s="297"/>
      <c r="BO258" s="297"/>
      <c r="BP258" s="285"/>
      <c r="BQ258" s="285"/>
      <c r="BR258" s="285"/>
      <c r="BS258" s="285"/>
      <c r="BT258" s="285"/>
      <c r="BU258" s="297"/>
      <c r="BV258" s="297"/>
      <c r="BW258" s="285"/>
      <c r="BX258" s="285"/>
      <c r="BY258" s="285"/>
      <c r="BZ258" s="285"/>
      <c r="CA258" s="285"/>
      <c r="CB258" s="297"/>
      <c r="CC258" s="297"/>
      <c r="CD258" s="285"/>
      <c r="CE258" s="285"/>
      <c r="CF258" s="285"/>
      <c r="CG258" s="285"/>
      <c r="CH258" s="285"/>
      <c r="CI258" s="297"/>
      <c r="CJ258" s="297"/>
      <c r="CK258" s="285"/>
      <c r="CL258" s="285"/>
      <c r="CM258" s="285"/>
      <c r="CN258" s="285"/>
      <c r="CO258" s="285"/>
      <c r="CP258" s="165"/>
    </row>
    <row r="259"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  <c r="AA259" s="285"/>
      <c r="AB259" s="285"/>
      <c r="AC259" s="285"/>
      <c r="AD259" s="285"/>
      <c r="AE259" s="285"/>
      <c r="AF259" s="296"/>
      <c r="AG259" s="318"/>
      <c r="AH259" s="285"/>
      <c r="AI259" s="285"/>
      <c r="AJ259" s="285"/>
      <c r="AK259" s="285"/>
      <c r="AL259" s="328"/>
      <c r="AM259" s="328"/>
      <c r="AN259" s="285"/>
      <c r="AO259" s="285"/>
      <c r="AP259" s="285"/>
      <c r="AQ259" s="285"/>
      <c r="AR259" s="285"/>
      <c r="AS259" s="328"/>
      <c r="AT259" s="328"/>
      <c r="AU259" s="285"/>
      <c r="AV259" s="285"/>
      <c r="AW259" s="285"/>
      <c r="AX259" s="285"/>
      <c r="AY259" s="285"/>
      <c r="AZ259" s="328"/>
      <c r="BA259" s="328"/>
      <c r="BB259" s="285"/>
      <c r="BC259" s="285"/>
      <c r="BD259" s="285"/>
      <c r="BE259" s="285"/>
      <c r="BF259" s="285"/>
      <c r="BG259" s="328"/>
      <c r="BH259" s="328"/>
      <c r="BI259" s="285"/>
      <c r="BJ259" s="296"/>
      <c r="BK259" s="318"/>
      <c r="BL259" s="285"/>
      <c r="BM259" s="285"/>
      <c r="BN259" s="297"/>
      <c r="BO259" s="297"/>
      <c r="BP259" s="285"/>
      <c r="BQ259" s="285"/>
      <c r="BR259" s="285"/>
      <c r="BS259" s="285"/>
      <c r="BT259" s="285"/>
      <c r="BU259" s="297"/>
      <c r="BV259" s="297"/>
      <c r="BW259" s="285"/>
      <c r="BX259" s="285"/>
      <c r="BY259" s="285"/>
      <c r="BZ259" s="285"/>
      <c r="CA259" s="285"/>
      <c r="CB259" s="297"/>
      <c r="CC259" s="297"/>
      <c r="CD259" s="285"/>
      <c r="CE259" s="285"/>
      <c r="CF259" s="285"/>
      <c r="CG259" s="285"/>
      <c r="CH259" s="285"/>
      <c r="CI259" s="297"/>
      <c r="CJ259" s="297"/>
      <c r="CK259" s="285"/>
      <c r="CL259" s="285"/>
      <c r="CM259" s="285"/>
      <c r="CN259" s="285"/>
      <c r="CO259" s="285"/>
      <c r="CP259" s="165"/>
    </row>
    <row r="260"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A260" s="285"/>
      <c r="AB260" s="285"/>
      <c r="AC260" s="285"/>
      <c r="AD260" s="285"/>
      <c r="AE260" s="285"/>
      <c r="AF260" s="296"/>
      <c r="AG260" s="318"/>
      <c r="AH260" s="285"/>
      <c r="AI260" s="285"/>
      <c r="AJ260" s="285"/>
      <c r="AK260" s="285"/>
      <c r="AL260" s="328"/>
      <c r="AM260" s="328"/>
      <c r="AN260" s="285"/>
      <c r="AO260" s="285"/>
      <c r="AP260" s="285"/>
      <c r="AQ260" s="285"/>
      <c r="AR260" s="285"/>
      <c r="AS260" s="328"/>
      <c r="AT260" s="328"/>
      <c r="AU260" s="285"/>
      <c r="AV260" s="285"/>
      <c r="AW260" s="285"/>
      <c r="AX260" s="285"/>
      <c r="AY260" s="285"/>
      <c r="AZ260" s="328"/>
      <c r="BA260" s="328"/>
      <c r="BB260" s="285"/>
      <c r="BC260" s="285"/>
      <c r="BD260" s="285"/>
      <c r="BE260" s="285"/>
      <c r="BF260" s="285"/>
      <c r="BG260" s="328"/>
      <c r="BH260" s="328"/>
      <c r="BI260" s="285"/>
      <c r="BJ260" s="296"/>
      <c r="BK260" s="318"/>
      <c r="BL260" s="285"/>
      <c r="BM260" s="285"/>
      <c r="BN260" s="297"/>
      <c r="BO260" s="297"/>
      <c r="BP260" s="285"/>
      <c r="BQ260" s="285"/>
      <c r="BR260" s="285"/>
      <c r="BS260" s="285"/>
      <c r="BT260" s="285"/>
      <c r="BU260" s="297"/>
      <c r="BV260" s="297"/>
      <c r="BW260" s="285"/>
      <c r="BX260" s="285"/>
      <c r="BY260" s="285"/>
      <c r="BZ260" s="285"/>
      <c r="CA260" s="285"/>
      <c r="CB260" s="297"/>
      <c r="CC260" s="297"/>
      <c r="CD260" s="285"/>
      <c r="CE260" s="285"/>
      <c r="CF260" s="285"/>
      <c r="CG260" s="285"/>
      <c r="CH260" s="285"/>
      <c r="CI260" s="297"/>
      <c r="CJ260" s="297"/>
      <c r="CK260" s="285"/>
      <c r="CL260" s="285"/>
      <c r="CM260" s="285"/>
      <c r="CN260" s="285"/>
      <c r="CO260" s="285"/>
      <c r="CP260" s="165"/>
    </row>
    <row r="261"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  <c r="AA261" s="285"/>
      <c r="AB261" s="285"/>
      <c r="AC261" s="285"/>
      <c r="AD261" s="285"/>
      <c r="AE261" s="285"/>
      <c r="AF261" s="296"/>
      <c r="AG261" s="318"/>
      <c r="AH261" s="285"/>
      <c r="AI261" s="285"/>
      <c r="AJ261" s="285"/>
      <c r="AK261" s="285"/>
      <c r="AL261" s="328"/>
      <c r="AM261" s="328"/>
      <c r="AN261" s="285"/>
      <c r="AO261" s="285"/>
      <c r="AP261" s="285"/>
      <c r="AQ261" s="285"/>
      <c r="AR261" s="285"/>
      <c r="AS261" s="328"/>
      <c r="AT261" s="328"/>
      <c r="AU261" s="285"/>
      <c r="AV261" s="285"/>
      <c r="AW261" s="285"/>
      <c r="AX261" s="285"/>
      <c r="AY261" s="285"/>
      <c r="AZ261" s="328"/>
      <c r="BA261" s="328"/>
      <c r="BB261" s="285"/>
      <c r="BC261" s="285"/>
      <c r="BD261" s="285"/>
      <c r="BE261" s="285"/>
      <c r="BF261" s="285"/>
      <c r="BG261" s="328"/>
      <c r="BH261" s="328"/>
      <c r="BI261" s="285"/>
      <c r="BJ261" s="296"/>
      <c r="BK261" s="318"/>
      <c r="BL261" s="285"/>
      <c r="BM261" s="285"/>
      <c r="BN261" s="297"/>
      <c r="BO261" s="297"/>
      <c r="BP261" s="285"/>
      <c r="BQ261" s="285"/>
      <c r="BR261" s="285"/>
      <c r="BS261" s="285"/>
      <c r="BT261" s="285"/>
      <c r="BU261" s="297"/>
      <c r="BV261" s="297"/>
      <c r="BW261" s="285"/>
      <c r="BX261" s="285"/>
      <c r="BY261" s="285"/>
      <c r="BZ261" s="285"/>
      <c r="CA261" s="285"/>
      <c r="CB261" s="297"/>
      <c r="CC261" s="297"/>
      <c r="CD261" s="285"/>
      <c r="CE261" s="285"/>
      <c r="CF261" s="285"/>
      <c r="CG261" s="285"/>
      <c r="CH261" s="285"/>
      <c r="CI261" s="297"/>
      <c r="CJ261" s="297"/>
      <c r="CK261" s="285"/>
      <c r="CL261" s="285"/>
      <c r="CM261" s="285"/>
      <c r="CN261" s="285"/>
      <c r="CO261" s="285"/>
      <c r="CP261" s="165"/>
    </row>
    <row r="262"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85"/>
      <c r="AB262" s="285"/>
      <c r="AC262" s="285"/>
      <c r="AD262" s="285"/>
      <c r="AE262" s="285"/>
      <c r="AF262" s="296"/>
      <c r="AG262" s="318"/>
      <c r="AH262" s="285"/>
      <c r="AI262" s="285"/>
      <c r="AJ262" s="285"/>
      <c r="AK262" s="285"/>
      <c r="AL262" s="328"/>
      <c r="AM262" s="328"/>
      <c r="AN262" s="285"/>
      <c r="AO262" s="285"/>
      <c r="AP262" s="285"/>
      <c r="AQ262" s="285"/>
      <c r="AR262" s="285"/>
      <c r="AS262" s="328"/>
      <c r="AT262" s="328"/>
      <c r="AU262" s="285"/>
      <c r="AV262" s="285"/>
      <c r="AW262" s="285"/>
      <c r="AX262" s="285"/>
      <c r="AY262" s="285"/>
      <c r="AZ262" s="328"/>
      <c r="BA262" s="328"/>
      <c r="BB262" s="285"/>
      <c r="BC262" s="285"/>
      <c r="BD262" s="285"/>
      <c r="BE262" s="285"/>
      <c r="BF262" s="285"/>
      <c r="BG262" s="328"/>
      <c r="BH262" s="328"/>
      <c r="BI262" s="285"/>
      <c r="BJ262" s="296"/>
      <c r="BK262" s="318"/>
      <c r="BL262" s="285"/>
      <c r="BM262" s="285"/>
      <c r="BN262" s="297"/>
      <c r="BO262" s="297"/>
      <c r="BP262" s="285"/>
      <c r="BQ262" s="285"/>
      <c r="BR262" s="285"/>
      <c r="BS262" s="285"/>
      <c r="BT262" s="285"/>
      <c r="BU262" s="297"/>
      <c r="BV262" s="297"/>
      <c r="BW262" s="285"/>
      <c r="BX262" s="285"/>
      <c r="BY262" s="285"/>
      <c r="BZ262" s="285"/>
      <c r="CA262" s="285"/>
      <c r="CB262" s="297"/>
      <c r="CC262" s="297"/>
      <c r="CD262" s="285"/>
      <c r="CE262" s="285"/>
      <c r="CF262" s="285"/>
      <c r="CG262" s="285"/>
      <c r="CH262" s="285"/>
      <c r="CI262" s="297"/>
      <c r="CJ262" s="297"/>
      <c r="CK262" s="285"/>
      <c r="CL262" s="285"/>
      <c r="CM262" s="285"/>
      <c r="CN262" s="285"/>
      <c r="CO262" s="285"/>
      <c r="CP262" s="165"/>
    </row>
    <row r="263"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  <c r="AA263" s="285"/>
      <c r="AB263" s="285"/>
      <c r="AC263" s="285"/>
      <c r="AD263" s="285"/>
      <c r="AE263" s="285"/>
      <c r="AF263" s="296"/>
      <c r="AG263" s="318"/>
      <c r="AH263" s="285"/>
      <c r="AI263" s="285"/>
      <c r="AJ263" s="285"/>
      <c r="AK263" s="285"/>
      <c r="AL263" s="328"/>
      <c r="AM263" s="328"/>
      <c r="AN263" s="285"/>
      <c r="AO263" s="285"/>
      <c r="AP263" s="285"/>
      <c r="AQ263" s="285"/>
      <c r="AR263" s="285"/>
      <c r="AS263" s="328"/>
      <c r="AT263" s="328"/>
      <c r="AU263" s="285"/>
      <c r="AV263" s="285"/>
      <c r="AW263" s="285"/>
      <c r="AX263" s="285"/>
      <c r="AY263" s="285"/>
      <c r="AZ263" s="328"/>
      <c r="BA263" s="328"/>
      <c r="BB263" s="285"/>
      <c r="BC263" s="285"/>
      <c r="BD263" s="285"/>
      <c r="BE263" s="285"/>
      <c r="BF263" s="285"/>
      <c r="BG263" s="328"/>
      <c r="BH263" s="328"/>
      <c r="BI263" s="285"/>
      <c r="BJ263" s="296"/>
      <c r="BK263" s="318"/>
      <c r="BL263" s="285"/>
      <c r="BM263" s="285"/>
      <c r="BN263" s="297"/>
      <c r="BO263" s="297"/>
      <c r="BP263" s="285"/>
      <c r="BQ263" s="285"/>
      <c r="BR263" s="285"/>
      <c r="BS263" s="285"/>
      <c r="BT263" s="285"/>
      <c r="BU263" s="297"/>
      <c r="BV263" s="297"/>
      <c r="BW263" s="285"/>
      <c r="BX263" s="285"/>
      <c r="BY263" s="285"/>
      <c r="BZ263" s="285"/>
      <c r="CA263" s="285"/>
      <c r="CB263" s="297"/>
      <c r="CC263" s="297"/>
      <c r="CD263" s="285"/>
      <c r="CE263" s="285"/>
      <c r="CF263" s="285"/>
      <c r="CG263" s="285"/>
      <c r="CH263" s="285"/>
      <c r="CI263" s="297"/>
      <c r="CJ263" s="297"/>
      <c r="CK263" s="285"/>
      <c r="CL263" s="285"/>
      <c r="CM263" s="285"/>
      <c r="CN263" s="285"/>
      <c r="CO263" s="285"/>
      <c r="CP263" s="165"/>
    </row>
    <row r="264"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  <c r="AA264" s="285"/>
      <c r="AB264" s="285"/>
      <c r="AC264" s="285"/>
      <c r="AD264" s="285"/>
      <c r="AE264" s="285"/>
      <c r="AF264" s="296"/>
      <c r="AG264" s="318"/>
      <c r="AH264" s="285"/>
      <c r="AI264" s="285"/>
      <c r="AJ264" s="285"/>
      <c r="AK264" s="285"/>
      <c r="AL264" s="328"/>
      <c r="AM264" s="328"/>
      <c r="AN264" s="285"/>
      <c r="AO264" s="285"/>
      <c r="AP264" s="285"/>
      <c r="AQ264" s="285"/>
      <c r="AR264" s="285"/>
      <c r="AS264" s="328"/>
      <c r="AT264" s="328"/>
      <c r="AU264" s="285"/>
      <c r="AV264" s="285"/>
      <c r="AW264" s="285"/>
      <c r="AX264" s="285"/>
      <c r="AY264" s="285"/>
      <c r="AZ264" s="328"/>
      <c r="BA264" s="328"/>
      <c r="BB264" s="285"/>
      <c r="BC264" s="285"/>
      <c r="BD264" s="285"/>
      <c r="BE264" s="285"/>
      <c r="BF264" s="285"/>
      <c r="BG264" s="328"/>
      <c r="BH264" s="328"/>
      <c r="BI264" s="285"/>
      <c r="BJ264" s="296"/>
      <c r="BK264" s="318"/>
      <c r="BL264" s="285"/>
      <c r="BM264" s="285"/>
      <c r="BN264" s="297"/>
      <c r="BO264" s="297"/>
      <c r="BP264" s="285"/>
      <c r="BQ264" s="285"/>
      <c r="BR264" s="285"/>
      <c r="BS264" s="285"/>
      <c r="BT264" s="285"/>
      <c r="BU264" s="297"/>
      <c r="BV264" s="297"/>
      <c r="BW264" s="285"/>
      <c r="BX264" s="285"/>
      <c r="BY264" s="285"/>
      <c r="BZ264" s="285"/>
      <c r="CA264" s="285"/>
      <c r="CB264" s="297"/>
      <c r="CC264" s="297"/>
      <c r="CD264" s="285"/>
      <c r="CE264" s="285"/>
      <c r="CF264" s="285"/>
      <c r="CG264" s="285"/>
      <c r="CH264" s="285"/>
      <c r="CI264" s="297"/>
      <c r="CJ264" s="297"/>
      <c r="CK264" s="285"/>
      <c r="CL264" s="285"/>
      <c r="CM264" s="285"/>
      <c r="CN264" s="285"/>
      <c r="CO264" s="285"/>
      <c r="CP264" s="165"/>
    </row>
    <row r="265"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  <c r="AA265" s="285"/>
      <c r="AB265" s="285"/>
      <c r="AC265" s="285"/>
      <c r="AD265" s="285"/>
      <c r="AE265" s="285"/>
      <c r="AF265" s="296"/>
      <c r="AG265" s="318"/>
      <c r="AH265" s="285"/>
      <c r="AI265" s="285"/>
      <c r="AJ265" s="285"/>
      <c r="AK265" s="285"/>
      <c r="AL265" s="328"/>
      <c r="AM265" s="328"/>
      <c r="AN265" s="285"/>
      <c r="AO265" s="285"/>
      <c r="AP265" s="285"/>
      <c r="AQ265" s="285"/>
      <c r="AR265" s="285"/>
      <c r="AS265" s="328"/>
      <c r="AT265" s="328"/>
      <c r="AU265" s="285"/>
      <c r="AV265" s="285"/>
      <c r="AW265" s="285"/>
      <c r="AX265" s="285"/>
      <c r="AY265" s="285"/>
      <c r="AZ265" s="328"/>
      <c r="BA265" s="328"/>
      <c r="BB265" s="285"/>
      <c r="BC265" s="285"/>
      <c r="BD265" s="285"/>
      <c r="BE265" s="285"/>
      <c r="BF265" s="285"/>
      <c r="BG265" s="328"/>
      <c r="BH265" s="328"/>
      <c r="BI265" s="285"/>
      <c r="BJ265" s="296"/>
      <c r="BK265" s="318"/>
      <c r="BL265" s="285"/>
      <c r="BM265" s="285"/>
      <c r="BN265" s="297"/>
      <c r="BO265" s="297"/>
      <c r="BP265" s="285"/>
      <c r="BQ265" s="285"/>
      <c r="BR265" s="285"/>
      <c r="BS265" s="285"/>
      <c r="BT265" s="285"/>
      <c r="BU265" s="297"/>
      <c r="BV265" s="297"/>
      <c r="BW265" s="285"/>
      <c r="BX265" s="285"/>
      <c r="BY265" s="285"/>
      <c r="BZ265" s="285"/>
      <c r="CA265" s="285"/>
      <c r="CB265" s="297"/>
      <c r="CC265" s="297"/>
      <c r="CD265" s="285"/>
      <c r="CE265" s="285"/>
      <c r="CF265" s="285"/>
      <c r="CG265" s="285"/>
      <c r="CH265" s="285"/>
      <c r="CI265" s="297"/>
      <c r="CJ265" s="297"/>
      <c r="CK265" s="285"/>
      <c r="CL265" s="285"/>
      <c r="CM265" s="285"/>
      <c r="CN265" s="285"/>
      <c r="CO265" s="285"/>
      <c r="CP265" s="165"/>
    </row>
    <row r="266"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85"/>
      <c r="AB266" s="285"/>
      <c r="AC266" s="285"/>
      <c r="AD266" s="285"/>
      <c r="AE266" s="285"/>
      <c r="AF266" s="296"/>
      <c r="AG266" s="318"/>
      <c r="AH266" s="285"/>
      <c r="AI266" s="285"/>
      <c r="AJ266" s="285"/>
      <c r="AK266" s="285"/>
      <c r="AL266" s="328"/>
      <c r="AM266" s="328"/>
      <c r="AN266" s="285"/>
      <c r="AO266" s="285"/>
      <c r="AP266" s="285"/>
      <c r="AQ266" s="285"/>
      <c r="AR266" s="285"/>
      <c r="AS266" s="328"/>
      <c r="AT266" s="328"/>
      <c r="AU266" s="285"/>
      <c r="AV266" s="285"/>
      <c r="AW266" s="285"/>
      <c r="AX266" s="285"/>
      <c r="AY266" s="285"/>
      <c r="AZ266" s="328"/>
      <c r="BA266" s="328"/>
      <c r="BB266" s="285"/>
      <c r="BC266" s="285"/>
      <c r="BD266" s="285"/>
      <c r="BE266" s="285"/>
      <c r="BF266" s="285"/>
      <c r="BG266" s="328"/>
      <c r="BH266" s="328"/>
      <c r="BI266" s="285"/>
      <c r="BJ266" s="296"/>
      <c r="BK266" s="318"/>
      <c r="BL266" s="285"/>
      <c r="BM266" s="285"/>
      <c r="BN266" s="297"/>
      <c r="BO266" s="297"/>
      <c r="BP266" s="285"/>
      <c r="BQ266" s="285"/>
      <c r="BR266" s="285"/>
      <c r="BS266" s="285"/>
      <c r="BT266" s="285"/>
      <c r="BU266" s="297"/>
      <c r="BV266" s="297"/>
      <c r="BW266" s="285"/>
      <c r="BX266" s="285"/>
      <c r="BY266" s="285"/>
      <c r="BZ266" s="285"/>
      <c r="CA266" s="285"/>
      <c r="CB266" s="297"/>
      <c r="CC266" s="297"/>
      <c r="CD266" s="285"/>
      <c r="CE266" s="285"/>
      <c r="CF266" s="285"/>
      <c r="CG266" s="285"/>
      <c r="CH266" s="285"/>
      <c r="CI266" s="297"/>
      <c r="CJ266" s="297"/>
      <c r="CK266" s="285"/>
      <c r="CL266" s="285"/>
      <c r="CM266" s="285"/>
      <c r="CN266" s="285"/>
      <c r="CO266" s="285"/>
      <c r="CP266" s="165"/>
    </row>
    <row r="267"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  <c r="AA267" s="285"/>
      <c r="AB267" s="285"/>
      <c r="AC267" s="285"/>
      <c r="AD267" s="285"/>
      <c r="AE267" s="285"/>
      <c r="AF267" s="296"/>
      <c r="AG267" s="318"/>
      <c r="AH267" s="285"/>
      <c r="AI267" s="285"/>
      <c r="AJ267" s="285"/>
      <c r="AK267" s="285"/>
      <c r="AL267" s="328"/>
      <c r="AM267" s="328"/>
      <c r="AN267" s="285"/>
      <c r="AO267" s="285"/>
      <c r="AP267" s="285"/>
      <c r="AQ267" s="285"/>
      <c r="AR267" s="285"/>
      <c r="AS267" s="328"/>
      <c r="AT267" s="328"/>
      <c r="AU267" s="285"/>
      <c r="AV267" s="285"/>
      <c r="AW267" s="285"/>
      <c r="AX267" s="285"/>
      <c r="AY267" s="285"/>
      <c r="AZ267" s="328"/>
      <c r="BA267" s="328"/>
      <c r="BB267" s="285"/>
      <c r="BC267" s="285"/>
      <c r="BD267" s="285"/>
      <c r="BE267" s="285"/>
      <c r="BF267" s="285"/>
      <c r="BG267" s="328"/>
      <c r="BH267" s="328"/>
      <c r="BI267" s="285"/>
      <c r="BJ267" s="296"/>
      <c r="BK267" s="318"/>
      <c r="BL267" s="285"/>
      <c r="BM267" s="285"/>
      <c r="BN267" s="297"/>
      <c r="BO267" s="297"/>
      <c r="BP267" s="285"/>
      <c r="BQ267" s="285"/>
      <c r="BR267" s="285"/>
      <c r="BS267" s="285"/>
      <c r="BT267" s="285"/>
      <c r="BU267" s="297"/>
      <c r="BV267" s="297"/>
      <c r="BW267" s="285"/>
      <c r="BX267" s="285"/>
      <c r="BY267" s="285"/>
      <c r="BZ267" s="285"/>
      <c r="CA267" s="285"/>
      <c r="CB267" s="297"/>
      <c r="CC267" s="297"/>
      <c r="CD267" s="285"/>
      <c r="CE267" s="285"/>
      <c r="CF267" s="285"/>
      <c r="CG267" s="285"/>
      <c r="CH267" s="285"/>
      <c r="CI267" s="297"/>
      <c r="CJ267" s="297"/>
      <c r="CK267" s="285"/>
      <c r="CL267" s="285"/>
      <c r="CM267" s="285"/>
      <c r="CN267" s="285"/>
      <c r="CO267" s="285"/>
      <c r="CP267" s="165"/>
    </row>
    <row r="268"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  <c r="AA268" s="285"/>
      <c r="AB268" s="285"/>
      <c r="AC268" s="285"/>
      <c r="AD268" s="285"/>
      <c r="AE268" s="285"/>
      <c r="AF268" s="296"/>
      <c r="AG268" s="318"/>
      <c r="AH268" s="285"/>
      <c r="AI268" s="285"/>
      <c r="AJ268" s="285"/>
      <c r="AK268" s="285"/>
      <c r="AL268" s="328"/>
      <c r="AM268" s="328"/>
      <c r="AN268" s="285"/>
      <c r="AO268" s="285"/>
      <c r="AP268" s="285"/>
      <c r="AQ268" s="285"/>
      <c r="AR268" s="285"/>
      <c r="AS268" s="328"/>
      <c r="AT268" s="328"/>
      <c r="AU268" s="285"/>
      <c r="AV268" s="285"/>
      <c r="AW268" s="285"/>
      <c r="AX268" s="285"/>
      <c r="AY268" s="285"/>
      <c r="AZ268" s="328"/>
      <c r="BA268" s="328"/>
      <c r="BB268" s="285"/>
      <c r="BC268" s="285"/>
      <c r="BD268" s="285"/>
      <c r="BE268" s="285"/>
      <c r="BF268" s="285"/>
      <c r="BG268" s="328"/>
      <c r="BH268" s="328"/>
      <c r="BI268" s="285"/>
      <c r="BJ268" s="296"/>
      <c r="BK268" s="318"/>
      <c r="BL268" s="285"/>
      <c r="BM268" s="285"/>
      <c r="BN268" s="297"/>
      <c r="BO268" s="297"/>
      <c r="BP268" s="285"/>
      <c r="BQ268" s="285"/>
      <c r="BR268" s="285"/>
      <c r="BS268" s="285"/>
      <c r="BT268" s="285"/>
      <c r="BU268" s="297"/>
      <c r="BV268" s="297"/>
      <c r="BW268" s="285"/>
      <c r="BX268" s="285"/>
      <c r="BY268" s="285"/>
      <c r="BZ268" s="285"/>
      <c r="CA268" s="285"/>
      <c r="CB268" s="297"/>
      <c r="CC268" s="297"/>
      <c r="CD268" s="285"/>
      <c r="CE268" s="285"/>
      <c r="CF268" s="285"/>
      <c r="CG268" s="285"/>
      <c r="CH268" s="285"/>
      <c r="CI268" s="297"/>
      <c r="CJ268" s="297"/>
      <c r="CK268" s="285"/>
      <c r="CL268" s="285"/>
      <c r="CM268" s="285"/>
      <c r="CN268" s="285"/>
      <c r="CO268" s="285"/>
      <c r="CP268" s="165"/>
    </row>
    <row r="269"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  <c r="AA269" s="285"/>
      <c r="AB269" s="285"/>
      <c r="AC269" s="285"/>
      <c r="AD269" s="285"/>
      <c r="AE269" s="285"/>
      <c r="AF269" s="296"/>
      <c r="AG269" s="318"/>
      <c r="AH269" s="285"/>
      <c r="AI269" s="285"/>
      <c r="AJ269" s="285"/>
      <c r="AK269" s="285"/>
      <c r="AL269" s="328"/>
      <c r="AM269" s="328"/>
      <c r="AN269" s="285"/>
      <c r="AO269" s="285"/>
      <c r="AP269" s="285"/>
      <c r="AQ269" s="285"/>
      <c r="AR269" s="285"/>
      <c r="AS269" s="328"/>
      <c r="AT269" s="328"/>
      <c r="AU269" s="285"/>
      <c r="AV269" s="285"/>
      <c r="AW269" s="285"/>
      <c r="AX269" s="285"/>
      <c r="AY269" s="285"/>
      <c r="AZ269" s="328"/>
      <c r="BA269" s="328"/>
      <c r="BB269" s="285"/>
      <c r="BC269" s="285"/>
      <c r="BD269" s="285"/>
      <c r="BE269" s="285"/>
      <c r="BF269" s="285"/>
      <c r="BG269" s="328"/>
      <c r="BH269" s="328"/>
      <c r="BI269" s="285"/>
      <c r="BJ269" s="296"/>
      <c r="BK269" s="318"/>
      <c r="BL269" s="285"/>
      <c r="BM269" s="285"/>
      <c r="BN269" s="297"/>
      <c r="BO269" s="297"/>
      <c r="BP269" s="285"/>
      <c r="BQ269" s="285"/>
      <c r="BR269" s="285"/>
      <c r="BS269" s="285"/>
      <c r="BT269" s="285"/>
      <c r="BU269" s="297"/>
      <c r="BV269" s="297"/>
      <c r="BW269" s="285"/>
      <c r="BX269" s="285"/>
      <c r="BY269" s="285"/>
      <c r="BZ269" s="285"/>
      <c r="CA269" s="285"/>
      <c r="CB269" s="297"/>
      <c r="CC269" s="297"/>
      <c r="CD269" s="285"/>
      <c r="CE269" s="285"/>
      <c r="CF269" s="285"/>
      <c r="CG269" s="285"/>
      <c r="CH269" s="285"/>
      <c r="CI269" s="297"/>
      <c r="CJ269" s="297"/>
      <c r="CK269" s="285"/>
      <c r="CL269" s="285"/>
      <c r="CM269" s="285"/>
      <c r="CN269" s="285"/>
      <c r="CO269" s="285"/>
      <c r="CP269" s="165"/>
    </row>
    <row r="270"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  <c r="AA270" s="285"/>
      <c r="AB270" s="285"/>
      <c r="AC270" s="285"/>
      <c r="AD270" s="285"/>
      <c r="AE270" s="285"/>
      <c r="AF270" s="296"/>
      <c r="AG270" s="318"/>
      <c r="AH270" s="285"/>
      <c r="AI270" s="285"/>
      <c r="AJ270" s="285"/>
      <c r="AK270" s="285"/>
      <c r="AL270" s="328"/>
      <c r="AM270" s="328"/>
      <c r="AN270" s="285"/>
      <c r="AO270" s="285"/>
      <c r="AP270" s="285"/>
      <c r="AQ270" s="285"/>
      <c r="AR270" s="285"/>
      <c r="AS270" s="328"/>
      <c r="AT270" s="328"/>
      <c r="AU270" s="285"/>
      <c r="AV270" s="285"/>
      <c r="AW270" s="285"/>
      <c r="AX270" s="285"/>
      <c r="AY270" s="285"/>
      <c r="AZ270" s="328"/>
      <c r="BA270" s="328"/>
      <c r="BB270" s="285"/>
      <c r="BC270" s="285"/>
      <c r="BD270" s="285"/>
      <c r="BE270" s="285"/>
      <c r="BF270" s="285"/>
      <c r="BG270" s="328"/>
      <c r="BH270" s="328"/>
      <c r="BI270" s="285"/>
      <c r="BJ270" s="296"/>
      <c r="BK270" s="318"/>
      <c r="BL270" s="285"/>
      <c r="BM270" s="285"/>
      <c r="BN270" s="297"/>
      <c r="BO270" s="297"/>
      <c r="BP270" s="285"/>
      <c r="BQ270" s="285"/>
      <c r="BR270" s="285"/>
      <c r="BS270" s="285"/>
      <c r="BT270" s="285"/>
      <c r="BU270" s="297"/>
      <c r="BV270" s="297"/>
      <c r="BW270" s="285"/>
      <c r="BX270" s="285"/>
      <c r="BY270" s="285"/>
      <c r="BZ270" s="285"/>
      <c r="CA270" s="285"/>
      <c r="CB270" s="297"/>
      <c r="CC270" s="297"/>
      <c r="CD270" s="285"/>
      <c r="CE270" s="285"/>
      <c r="CF270" s="285"/>
      <c r="CG270" s="285"/>
      <c r="CH270" s="285"/>
      <c r="CI270" s="297"/>
      <c r="CJ270" s="297"/>
      <c r="CK270" s="285"/>
      <c r="CL270" s="285"/>
      <c r="CM270" s="285"/>
      <c r="CN270" s="285"/>
      <c r="CO270" s="285"/>
      <c r="CP270" s="165"/>
    </row>
    <row r="271"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  <c r="AA271" s="285"/>
      <c r="AB271" s="285"/>
      <c r="AC271" s="285"/>
      <c r="AD271" s="285"/>
      <c r="AE271" s="285"/>
      <c r="AF271" s="296"/>
      <c r="AG271" s="318"/>
      <c r="AH271" s="285"/>
      <c r="AI271" s="285"/>
      <c r="AJ271" s="285"/>
      <c r="AK271" s="285"/>
      <c r="AL271" s="328"/>
      <c r="AM271" s="328"/>
      <c r="AN271" s="285"/>
      <c r="AO271" s="285"/>
      <c r="AP271" s="285"/>
      <c r="AQ271" s="285"/>
      <c r="AR271" s="285"/>
      <c r="AS271" s="328"/>
      <c r="AT271" s="328"/>
      <c r="AU271" s="285"/>
      <c r="AV271" s="285"/>
      <c r="AW271" s="285"/>
      <c r="AX271" s="285"/>
      <c r="AY271" s="285"/>
      <c r="AZ271" s="328"/>
      <c r="BA271" s="328"/>
      <c r="BB271" s="285"/>
      <c r="BC271" s="285"/>
      <c r="BD271" s="285"/>
      <c r="BE271" s="285"/>
      <c r="BF271" s="285"/>
      <c r="BG271" s="328"/>
      <c r="BH271" s="328"/>
      <c r="BI271" s="285"/>
      <c r="BJ271" s="296"/>
      <c r="BK271" s="318"/>
      <c r="BL271" s="285"/>
      <c r="BM271" s="285"/>
      <c r="BN271" s="297"/>
      <c r="BO271" s="297"/>
      <c r="BP271" s="285"/>
      <c r="BQ271" s="285"/>
      <c r="BR271" s="285"/>
      <c r="BS271" s="285"/>
      <c r="BT271" s="285"/>
      <c r="BU271" s="297"/>
      <c r="BV271" s="297"/>
      <c r="BW271" s="285"/>
      <c r="BX271" s="285"/>
      <c r="BY271" s="285"/>
      <c r="BZ271" s="285"/>
      <c r="CA271" s="285"/>
      <c r="CB271" s="297"/>
      <c r="CC271" s="297"/>
      <c r="CD271" s="285"/>
      <c r="CE271" s="285"/>
      <c r="CF271" s="285"/>
      <c r="CG271" s="285"/>
      <c r="CH271" s="285"/>
      <c r="CI271" s="297"/>
      <c r="CJ271" s="297"/>
      <c r="CK271" s="285"/>
      <c r="CL271" s="285"/>
      <c r="CM271" s="285"/>
      <c r="CN271" s="285"/>
      <c r="CO271" s="285"/>
      <c r="CP271" s="165"/>
    </row>
    <row r="272"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A272" s="285"/>
      <c r="AB272" s="285"/>
      <c r="AC272" s="285"/>
      <c r="AD272" s="285"/>
      <c r="AE272" s="285"/>
      <c r="AF272" s="296"/>
      <c r="AG272" s="318"/>
      <c r="AH272" s="285"/>
      <c r="AI272" s="285"/>
      <c r="AJ272" s="285"/>
      <c r="AK272" s="285"/>
      <c r="AL272" s="328"/>
      <c r="AM272" s="328"/>
      <c r="AN272" s="285"/>
      <c r="AO272" s="285"/>
      <c r="AP272" s="285"/>
      <c r="AQ272" s="285"/>
      <c r="AR272" s="285"/>
      <c r="AS272" s="328"/>
      <c r="AT272" s="328"/>
      <c r="AU272" s="285"/>
      <c r="AV272" s="285"/>
      <c r="AW272" s="285"/>
      <c r="AX272" s="285"/>
      <c r="AY272" s="285"/>
      <c r="AZ272" s="328"/>
      <c r="BA272" s="328"/>
      <c r="BB272" s="285"/>
      <c r="BC272" s="285"/>
      <c r="BD272" s="285"/>
      <c r="BE272" s="285"/>
      <c r="BF272" s="285"/>
      <c r="BG272" s="328"/>
      <c r="BH272" s="328"/>
      <c r="BI272" s="285"/>
      <c r="BJ272" s="296"/>
      <c r="BK272" s="318"/>
      <c r="BL272" s="285"/>
      <c r="BM272" s="285"/>
      <c r="BN272" s="297"/>
      <c r="BO272" s="297"/>
      <c r="BP272" s="285"/>
      <c r="BQ272" s="285"/>
      <c r="BR272" s="285"/>
      <c r="BS272" s="285"/>
      <c r="BT272" s="285"/>
      <c r="BU272" s="297"/>
      <c r="BV272" s="297"/>
      <c r="BW272" s="285"/>
      <c r="BX272" s="285"/>
      <c r="BY272" s="285"/>
      <c r="BZ272" s="285"/>
      <c r="CA272" s="285"/>
      <c r="CB272" s="297"/>
      <c r="CC272" s="297"/>
      <c r="CD272" s="285"/>
      <c r="CE272" s="285"/>
      <c r="CF272" s="285"/>
      <c r="CG272" s="285"/>
      <c r="CH272" s="285"/>
      <c r="CI272" s="297"/>
      <c r="CJ272" s="297"/>
      <c r="CK272" s="285"/>
      <c r="CL272" s="285"/>
      <c r="CM272" s="285"/>
      <c r="CN272" s="285"/>
      <c r="CO272" s="285"/>
      <c r="CP272" s="165"/>
    </row>
    <row r="273"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  <c r="AA273" s="285"/>
      <c r="AB273" s="285"/>
      <c r="AC273" s="285"/>
      <c r="AD273" s="285"/>
      <c r="AE273" s="285"/>
      <c r="AF273" s="296"/>
      <c r="AG273" s="318"/>
      <c r="AH273" s="285"/>
      <c r="AI273" s="285"/>
      <c r="AJ273" s="285"/>
      <c r="AK273" s="285"/>
      <c r="AL273" s="328"/>
      <c r="AM273" s="328"/>
      <c r="AN273" s="285"/>
      <c r="AO273" s="285"/>
      <c r="AP273" s="285"/>
      <c r="AQ273" s="285"/>
      <c r="AR273" s="285"/>
      <c r="AS273" s="328"/>
      <c r="AT273" s="328"/>
      <c r="AU273" s="285"/>
      <c r="AV273" s="285"/>
      <c r="AW273" s="285"/>
      <c r="AX273" s="285"/>
      <c r="AY273" s="285"/>
      <c r="AZ273" s="328"/>
      <c r="BA273" s="328"/>
      <c r="BB273" s="285"/>
      <c r="BC273" s="285"/>
      <c r="BD273" s="285"/>
      <c r="BE273" s="285"/>
      <c r="BF273" s="285"/>
      <c r="BG273" s="328"/>
      <c r="BH273" s="328"/>
      <c r="BI273" s="285"/>
      <c r="BJ273" s="296"/>
      <c r="BK273" s="318"/>
      <c r="BL273" s="285"/>
      <c r="BM273" s="285"/>
      <c r="BN273" s="297"/>
      <c r="BO273" s="297"/>
      <c r="BP273" s="285"/>
      <c r="BQ273" s="285"/>
      <c r="BR273" s="285"/>
      <c r="BS273" s="285"/>
      <c r="BT273" s="285"/>
      <c r="BU273" s="297"/>
      <c r="BV273" s="297"/>
      <c r="BW273" s="285"/>
      <c r="BX273" s="285"/>
      <c r="BY273" s="285"/>
      <c r="BZ273" s="285"/>
      <c r="CA273" s="285"/>
      <c r="CB273" s="297"/>
      <c r="CC273" s="297"/>
      <c r="CD273" s="285"/>
      <c r="CE273" s="285"/>
      <c r="CF273" s="285"/>
      <c r="CG273" s="285"/>
      <c r="CH273" s="285"/>
      <c r="CI273" s="297"/>
      <c r="CJ273" s="297"/>
      <c r="CK273" s="285"/>
      <c r="CL273" s="285"/>
      <c r="CM273" s="285"/>
      <c r="CN273" s="285"/>
      <c r="CO273" s="285"/>
      <c r="CP273" s="165"/>
    </row>
    <row r="274"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  <c r="AA274" s="285"/>
      <c r="AB274" s="285"/>
      <c r="AC274" s="285"/>
      <c r="AD274" s="285"/>
      <c r="AE274" s="285"/>
      <c r="AF274" s="296"/>
      <c r="AG274" s="318"/>
      <c r="AH274" s="285"/>
      <c r="AI274" s="285"/>
      <c r="AJ274" s="285"/>
      <c r="AK274" s="285"/>
      <c r="AL274" s="328"/>
      <c r="AM274" s="328"/>
      <c r="AN274" s="285"/>
      <c r="AO274" s="285"/>
      <c r="AP274" s="285"/>
      <c r="AQ274" s="285"/>
      <c r="AR274" s="285"/>
      <c r="AS274" s="328"/>
      <c r="AT274" s="328"/>
      <c r="AU274" s="285"/>
      <c r="AV274" s="285"/>
      <c r="AW274" s="285"/>
      <c r="AX274" s="285"/>
      <c r="AY274" s="285"/>
      <c r="AZ274" s="328"/>
      <c r="BA274" s="328"/>
      <c r="BB274" s="285"/>
      <c r="BC274" s="285"/>
      <c r="BD274" s="285"/>
      <c r="BE274" s="285"/>
      <c r="BF274" s="285"/>
      <c r="BG274" s="328"/>
      <c r="BH274" s="328"/>
      <c r="BI274" s="285"/>
      <c r="BJ274" s="296"/>
      <c r="BK274" s="318"/>
      <c r="BL274" s="285"/>
      <c r="BM274" s="285"/>
      <c r="BN274" s="297"/>
      <c r="BO274" s="297"/>
      <c r="BP274" s="285"/>
      <c r="BQ274" s="285"/>
      <c r="BR274" s="285"/>
      <c r="BS274" s="285"/>
      <c r="BT274" s="285"/>
      <c r="BU274" s="297"/>
      <c r="BV274" s="297"/>
      <c r="BW274" s="285"/>
      <c r="BX274" s="285"/>
      <c r="BY274" s="285"/>
      <c r="BZ274" s="285"/>
      <c r="CA274" s="285"/>
      <c r="CB274" s="297"/>
      <c r="CC274" s="297"/>
      <c r="CD274" s="285"/>
      <c r="CE274" s="285"/>
      <c r="CF274" s="285"/>
      <c r="CG274" s="285"/>
      <c r="CH274" s="285"/>
      <c r="CI274" s="297"/>
      <c r="CJ274" s="297"/>
      <c r="CK274" s="285"/>
      <c r="CL274" s="285"/>
      <c r="CM274" s="285"/>
      <c r="CN274" s="285"/>
      <c r="CO274" s="285"/>
      <c r="CP274" s="165"/>
    </row>
    <row r="275"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  <c r="AA275" s="285"/>
      <c r="AB275" s="285"/>
      <c r="AC275" s="285"/>
      <c r="AD275" s="285"/>
      <c r="AE275" s="285"/>
      <c r="AF275" s="296"/>
      <c r="AG275" s="318"/>
      <c r="AH275" s="285"/>
      <c r="AI275" s="285"/>
      <c r="AJ275" s="285"/>
      <c r="AK275" s="285"/>
      <c r="AL275" s="328"/>
      <c r="AM275" s="328"/>
      <c r="AN275" s="285"/>
      <c r="AO275" s="285"/>
      <c r="AP275" s="285"/>
      <c r="AQ275" s="285"/>
      <c r="AR275" s="285"/>
      <c r="AS275" s="328"/>
      <c r="AT275" s="328"/>
      <c r="AU275" s="285"/>
      <c r="AV275" s="285"/>
      <c r="AW275" s="285"/>
      <c r="AX275" s="285"/>
      <c r="AY275" s="285"/>
      <c r="AZ275" s="328"/>
      <c r="BA275" s="328"/>
      <c r="BB275" s="285"/>
      <c r="BC275" s="285"/>
      <c r="BD275" s="285"/>
      <c r="BE275" s="285"/>
      <c r="BF275" s="285"/>
      <c r="BG275" s="328"/>
      <c r="BH275" s="328"/>
      <c r="BI275" s="285"/>
      <c r="BJ275" s="296"/>
      <c r="BK275" s="318"/>
      <c r="BL275" s="285"/>
      <c r="BM275" s="285"/>
      <c r="BN275" s="297"/>
      <c r="BO275" s="297"/>
      <c r="BP275" s="285"/>
      <c r="BQ275" s="285"/>
      <c r="BR275" s="285"/>
      <c r="BS275" s="285"/>
      <c r="BT275" s="285"/>
      <c r="BU275" s="297"/>
      <c r="BV275" s="297"/>
      <c r="BW275" s="285"/>
      <c r="BX275" s="285"/>
      <c r="BY275" s="285"/>
      <c r="BZ275" s="285"/>
      <c r="CA275" s="285"/>
      <c r="CB275" s="297"/>
      <c r="CC275" s="297"/>
      <c r="CD275" s="285"/>
      <c r="CE275" s="285"/>
      <c r="CF275" s="285"/>
      <c r="CG275" s="285"/>
      <c r="CH275" s="285"/>
      <c r="CI275" s="297"/>
      <c r="CJ275" s="297"/>
      <c r="CK275" s="285"/>
      <c r="CL275" s="285"/>
      <c r="CM275" s="285"/>
      <c r="CN275" s="285"/>
      <c r="CO275" s="285"/>
      <c r="CP275" s="165"/>
    </row>
    <row r="276"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  <c r="AA276" s="285"/>
      <c r="AB276" s="285"/>
      <c r="AC276" s="285"/>
      <c r="AD276" s="285"/>
      <c r="AE276" s="285"/>
      <c r="AF276" s="296"/>
      <c r="AG276" s="318"/>
      <c r="AH276" s="285"/>
      <c r="AI276" s="285"/>
      <c r="AJ276" s="285"/>
      <c r="AK276" s="285"/>
      <c r="AL276" s="328"/>
      <c r="AM276" s="328"/>
      <c r="AN276" s="285"/>
      <c r="AO276" s="285"/>
      <c r="AP276" s="285"/>
      <c r="AQ276" s="285"/>
      <c r="AR276" s="285"/>
      <c r="AS276" s="328"/>
      <c r="AT276" s="328"/>
      <c r="AU276" s="285"/>
      <c r="AV276" s="285"/>
      <c r="AW276" s="285"/>
      <c r="AX276" s="285"/>
      <c r="AY276" s="285"/>
      <c r="AZ276" s="328"/>
      <c r="BA276" s="328"/>
      <c r="BB276" s="285"/>
      <c r="BC276" s="285"/>
      <c r="BD276" s="285"/>
      <c r="BE276" s="285"/>
      <c r="BF276" s="285"/>
      <c r="BG276" s="328"/>
      <c r="BH276" s="328"/>
      <c r="BI276" s="285"/>
      <c r="BJ276" s="296"/>
      <c r="BK276" s="318"/>
      <c r="BL276" s="285"/>
      <c r="BM276" s="285"/>
      <c r="BN276" s="297"/>
      <c r="BO276" s="297"/>
      <c r="BP276" s="285"/>
      <c r="BQ276" s="285"/>
      <c r="BR276" s="285"/>
      <c r="BS276" s="285"/>
      <c r="BT276" s="285"/>
      <c r="BU276" s="297"/>
      <c r="BV276" s="297"/>
      <c r="BW276" s="285"/>
      <c r="BX276" s="285"/>
      <c r="BY276" s="285"/>
      <c r="BZ276" s="285"/>
      <c r="CA276" s="285"/>
      <c r="CB276" s="297"/>
      <c r="CC276" s="297"/>
      <c r="CD276" s="285"/>
      <c r="CE276" s="285"/>
      <c r="CF276" s="285"/>
      <c r="CG276" s="285"/>
      <c r="CH276" s="285"/>
      <c r="CI276" s="297"/>
      <c r="CJ276" s="297"/>
      <c r="CK276" s="285"/>
      <c r="CL276" s="285"/>
      <c r="CM276" s="285"/>
      <c r="CN276" s="285"/>
      <c r="CO276" s="285"/>
      <c r="CP276" s="165"/>
    </row>
    <row r="277"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  <c r="AA277" s="285"/>
      <c r="AB277" s="285"/>
      <c r="AC277" s="285"/>
      <c r="AD277" s="285"/>
      <c r="AE277" s="285"/>
      <c r="AF277" s="296"/>
      <c r="AG277" s="318"/>
      <c r="AH277" s="285"/>
      <c r="AI277" s="285"/>
      <c r="AJ277" s="285"/>
      <c r="AK277" s="285"/>
      <c r="AL277" s="328"/>
      <c r="AM277" s="328"/>
      <c r="AN277" s="285"/>
      <c r="AO277" s="285"/>
      <c r="AP277" s="285"/>
      <c r="AQ277" s="285"/>
      <c r="AR277" s="285"/>
      <c r="AS277" s="328"/>
      <c r="AT277" s="328"/>
      <c r="AU277" s="285"/>
      <c r="AV277" s="285"/>
      <c r="AW277" s="285"/>
      <c r="AX277" s="285"/>
      <c r="AY277" s="285"/>
      <c r="AZ277" s="328"/>
      <c r="BA277" s="328"/>
      <c r="BB277" s="285"/>
      <c r="BC277" s="285"/>
      <c r="BD277" s="285"/>
      <c r="BE277" s="285"/>
      <c r="BF277" s="285"/>
      <c r="BG277" s="328"/>
      <c r="BH277" s="328"/>
      <c r="BI277" s="285"/>
      <c r="BJ277" s="296"/>
      <c r="BK277" s="318"/>
      <c r="BL277" s="285"/>
      <c r="BM277" s="285"/>
      <c r="BN277" s="297"/>
      <c r="BO277" s="297"/>
      <c r="BP277" s="285"/>
      <c r="BQ277" s="285"/>
      <c r="BR277" s="285"/>
      <c r="BS277" s="285"/>
      <c r="BT277" s="285"/>
      <c r="BU277" s="297"/>
      <c r="BV277" s="297"/>
      <c r="BW277" s="285"/>
      <c r="BX277" s="285"/>
      <c r="BY277" s="285"/>
      <c r="BZ277" s="285"/>
      <c r="CA277" s="285"/>
      <c r="CB277" s="297"/>
      <c r="CC277" s="297"/>
      <c r="CD277" s="285"/>
      <c r="CE277" s="285"/>
      <c r="CF277" s="285"/>
      <c r="CG277" s="285"/>
      <c r="CH277" s="285"/>
      <c r="CI277" s="297"/>
      <c r="CJ277" s="297"/>
      <c r="CK277" s="285"/>
      <c r="CL277" s="285"/>
      <c r="CM277" s="285"/>
      <c r="CN277" s="285"/>
      <c r="CO277" s="285"/>
      <c r="CP277" s="165"/>
    </row>
    <row r="278"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  <c r="AA278" s="285"/>
      <c r="AB278" s="285"/>
      <c r="AC278" s="285"/>
      <c r="AD278" s="285"/>
      <c r="AE278" s="285"/>
      <c r="AF278" s="296"/>
      <c r="AG278" s="318"/>
      <c r="AH278" s="285"/>
      <c r="AI278" s="285"/>
      <c r="AJ278" s="285"/>
      <c r="AK278" s="285"/>
      <c r="AL278" s="328"/>
      <c r="AM278" s="328"/>
      <c r="AN278" s="285"/>
      <c r="AO278" s="285"/>
      <c r="AP278" s="285"/>
      <c r="AQ278" s="285"/>
      <c r="AR278" s="285"/>
      <c r="AS278" s="328"/>
      <c r="AT278" s="328"/>
      <c r="AU278" s="285"/>
      <c r="AV278" s="285"/>
      <c r="AW278" s="285"/>
      <c r="AX278" s="285"/>
      <c r="AY278" s="285"/>
      <c r="AZ278" s="328"/>
      <c r="BA278" s="328"/>
      <c r="BB278" s="285"/>
      <c r="BC278" s="285"/>
      <c r="BD278" s="285"/>
      <c r="BE278" s="285"/>
      <c r="BF278" s="285"/>
      <c r="BG278" s="328"/>
      <c r="BH278" s="328"/>
      <c r="BI278" s="285"/>
      <c r="BJ278" s="296"/>
      <c r="BK278" s="318"/>
      <c r="BL278" s="285"/>
      <c r="BM278" s="285"/>
      <c r="BN278" s="297"/>
      <c r="BO278" s="297"/>
      <c r="BP278" s="285"/>
      <c r="BQ278" s="285"/>
      <c r="BR278" s="285"/>
      <c r="BS278" s="285"/>
      <c r="BT278" s="285"/>
      <c r="BU278" s="297"/>
      <c r="BV278" s="297"/>
      <c r="BW278" s="285"/>
      <c r="BX278" s="285"/>
      <c r="BY278" s="285"/>
      <c r="BZ278" s="285"/>
      <c r="CA278" s="285"/>
      <c r="CB278" s="297"/>
      <c r="CC278" s="297"/>
      <c r="CD278" s="285"/>
      <c r="CE278" s="285"/>
      <c r="CF278" s="285"/>
      <c r="CG278" s="285"/>
      <c r="CH278" s="285"/>
      <c r="CI278" s="297"/>
      <c r="CJ278" s="297"/>
      <c r="CK278" s="285"/>
      <c r="CL278" s="285"/>
      <c r="CM278" s="285"/>
      <c r="CN278" s="285"/>
      <c r="CO278" s="285"/>
      <c r="CP278" s="165"/>
    </row>
    <row r="279"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  <c r="AA279" s="285"/>
      <c r="AB279" s="285"/>
      <c r="AC279" s="285"/>
      <c r="AD279" s="285"/>
      <c r="AE279" s="285"/>
      <c r="AF279" s="296"/>
      <c r="AG279" s="318"/>
      <c r="AH279" s="285"/>
      <c r="AI279" s="285"/>
      <c r="AJ279" s="285"/>
      <c r="AK279" s="285"/>
      <c r="AL279" s="328"/>
      <c r="AM279" s="328"/>
      <c r="AN279" s="285"/>
      <c r="AO279" s="285"/>
      <c r="AP279" s="285"/>
      <c r="AQ279" s="285"/>
      <c r="AR279" s="285"/>
      <c r="AS279" s="328"/>
      <c r="AT279" s="328"/>
      <c r="AU279" s="285"/>
      <c r="AV279" s="285"/>
      <c r="AW279" s="285"/>
      <c r="AX279" s="285"/>
      <c r="AY279" s="285"/>
      <c r="AZ279" s="328"/>
      <c r="BA279" s="328"/>
      <c r="BB279" s="285"/>
      <c r="BC279" s="285"/>
      <c r="BD279" s="285"/>
      <c r="BE279" s="285"/>
      <c r="BF279" s="285"/>
      <c r="BG279" s="328"/>
      <c r="BH279" s="328"/>
      <c r="BI279" s="285"/>
      <c r="BJ279" s="296"/>
      <c r="BK279" s="318"/>
      <c r="BL279" s="285"/>
      <c r="BM279" s="285"/>
      <c r="BN279" s="297"/>
      <c r="BO279" s="297"/>
      <c r="BP279" s="285"/>
      <c r="BQ279" s="285"/>
      <c r="BR279" s="285"/>
      <c r="BS279" s="285"/>
      <c r="BT279" s="285"/>
      <c r="BU279" s="297"/>
      <c r="BV279" s="297"/>
      <c r="BW279" s="285"/>
      <c r="BX279" s="285"/>
      <c r="BY279" s="285"/>
      <c r="BZ279" s="285"/>
      <c r="CA279" s="285"/>
      <c r="CB279" s="297"/>
      <c r="CC279" s="297"/>
      <c r="CD279" s="285"/>
      <c r="CE279" s="285"/>
      <c r="CF279" s="285"/>
      <c r="CG279" s="285"/>
      <c r="CH279" s="285"/>
      <c r="CI279" s="297"/>
      <c r="CJ279" s="297"/>
      <c r="CK279" s="285"/>
      <c r="CL279" s="285"/>
      <c r="CM279" s="285"/>
      <c r="CN279" s="285"/>
      <c r="CO279" s="285"/>
      <c r="CP279" s="165"/>
    </row>
    <row r="280"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  <c r="AA280" s="285"/>
      <c r="AB280" s="285"/>
      <c r="AC280" s="285"/>
      <c r="AD280" s="285"/>
      <c r="AE280" s="285"/>
      <c r="AF280" s="296"/>
      <c r="AG280" s="318"/>
      <c r="AH280" s="285"/>
      <c r="AI280" s="285"/>
      <c r="AJ280" s="285"/>
      <c r="AK280" s="285"/>
      <c r="AL280" s="328"/>
      <c r="AM280" s="328"/>
      <c r="AN280" s="285"/>
      <c r="AO280" s="285"/>
      <c r="AP280" s="285"/>
      <c r="AQ280" s="285"/>
      <c r="AR280" s="285"/>
      <c r="AS280" s="328"/>
      <c r="AT280" s="328"/>
      <c r="AU280" s="285"/>
      <c r="AV280" s="285"/>
      <c r="AW280" s="285"/>
      <c r="AX280" s="285"/>
      <c r="AY280" s="285"/>
      <c r="AZ280" s="328"/>
      <c r="BA280" s="328"/>
      <c r="BB280" s="285"/>
      <c r="BC280" s="285"/>
      <c r="BD280" s="285"/>
      <c r="BE280" s="285"/>
      <c r="BF280" s="285"/>
      <c r="BG280" s="328"/>
      <c r="BH280" s="328"/>
      <c r="BI280" s="285"/>
      <c r="BJ280" s="296"/>
      <c r="BK280" s="318"/>
      <c r="BL280" s="285"/>
      <c r="BM280" s="285"/>
      <c r="BN280" s="297"/>
      <c r="BO280" s="297"/>
      <c r="BP280" s="285"/>
      <c r="BQ280" s="285"/>
      <c r="BR280" s="285"/>
      <c r="BS280" s="285"/>
      <c r="BT280" s="285"/>
      <c r="BU280" s="297"/>
      <c r="BV280" s="297"/>
      <c r="BW280" s="285"/>
      <c r="BX280" s="285"/>
      <c r="BY280" s="285"/>
      <c r="BZ280" s="285"/>
      <c r="CA280" s="285"/>
      <c r="CB280" s="297"/>
      <c r="CC280" s="297"/>
      <c r="CD280" s="285"/>
      <c r="CE280" s="285"/>
      <c r="CF280" s="285"/>
      <c r="CG280" s="285"/>
      <c r="CH280" s="285"/>
      <c r="CI280" s="297"/>
      <c r="CJ280" s="297"/>
      <c r="CK280" s="285"/>
      <c r="CL280" s="285"/>
      <c r="CM280" s="285"/>
      <c r="CN280" s="285"/>
      <c r="CO280" s="285"/>
      <c r="CP280" s="165"/>
    </row>
    <row r="281"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  <c r="AA281" s="285"/>
      <c r="AB281" s="285"/>
      <c r="AC281" s="285"/>
      <c r="AD281" s="285"/>
      <c r="AE281" s="285"/>
      <c r="AF281" s="296"/>
      <c r="AG281" s="318"/>
      <c r="AH281" s="285"/>
      <c r="AI281" s="285"/>
      <c r="AJ281" s="285"/>
      <c r="AK281" s="285"/>
      <c r="AL281" s="328"/>
      <c r="AM281" s="328"/>
      <c r="AN281" s="285"/>
      <c r="AO281" s="285"/>
      <c r="AP281" s="285"/>
      <c r="AQ281" s="285"/>
      <c r="AR281" s="285"/>
      <c r="AS281" s="328"/>
      <c r="AT281" s="328"/>
      <c r="AU281" s="285"/>
      <c r="AV281" s="285"/>
      <c r="AW281" s="285"/>
      <c r="AX281" s="285"/>
      <c r="AY281" s="285"/>
      <c r="AZ281" s="328"/>
      <c r="BA281" s="328"/>
      <c r="BB281" s="285"/>
      <c r="BC281" s="285"/>
      <c r="BD281" s="285"/>
      <c r="BE281" s="285"/>
      <c r="BF281" s="285"/>
      <c r="BG281" s="328"/>
      <c r="BH281" s="328"/>
      <c r="BI281" s="285"/>
      <c r="BJ281" s="296"/>
      <c r="BK281" s="318"/>
      <c r="BL281" s="285"/>
      <c r="BM281" s="285"/>
      <c r="BN281" s="297"/>
      <c r="BO281" s="297"/>
      <c r="BP281" s="285"/>
      <c r="BQ281" s="285"/>
      <c r="BR281" s="285"/>
      <c r="BS281" s="285"/>
      <c r="BT281" s="285"/>
      <c r="BU281" s="297"/>
      <c r="BV281" s="297"/>
      <c r="BW281" s="285"/>
      <c r="BX281" s="285"/>
      <c r="BY281" s="285"/>
      <c r="BZ281" s="285"/>
      <c r="CA281" s="285"/>
      <c r="CB281" s="297"/>
      <c r="CC281" s="297"/>
      <c r="CD281" s="285"/>
      <c r="CE281" s="285"/>
      <c r="CF281" s="285"/>
      <c r="CG281" s="285"/>
      <c r="CH281" s="285"/>
      <c r="CI281" s="297"/>
      <c r="CJ281" s="297"/>
      <c r="CK281" s="285"/>
      <c r="CL281" s="285"/>
      <c r="CM281" s="285"/>
      <c r="CN281" s="285"/>
      <c r="CO281" s="285"/>
      <c r="CP281" s="165"/>
    </row>
    <row r="282"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  <c r="AA282" s="285"/>
      <c r="AB282" s="285"/>
      <c r="AC282" s="285"/>
      <c r="AD282" s="285"/>
      <c r="AE282" s="285"/>
      <c r="AF282" s="296"/>
      <c r="AG282" s="318"/>
      <c r="AH282" s="285"/>
      <c r="AI282" s="285"/>
      <c r="AJ282" s="285"/>
      <c r="AK282" s="285"/>
      <c r="AL282" s="328"/>
      <c r="AM282" s="328"/>
      <c r="AN282" s="285"/>
      <c r="AO282" s="285"/>
      <c r="AP282" s="285"/>
      <c r="AQ282" s="285"/>
      <c r="AR282" s="285"/>
      <c r="AS282" s="328"/>
      <c r="AT282" s="328"/>
      <c r="AU282" s="285"/>
      <c r="AV282" s="285"/>
      <c r="AW282" s="285"/>
      <c r="AX282" s="285"/>
      <c r="AY282" s="285"/>
      <c r="AZ282" s="328"/>
      <c r="BA282" s="328"/>
      <c r="BB282" s="285"/>
      <c r="BC282" s="285"/>
      <c r="BD282" s="285"/>
      <c r="BE282" s="285"/>
      <c r="BF282" s="285"/>
      <c r="BG282" s="328"/>
      <c r="BH282" s="328"/>
      <c r="BI282" s="285"/>
      <c r="BJ282" s="296"/>
      <c r="BK282" s="318"/>
      <c r="BL282" s="285"/>
      <c r="BM282" s="285"/>
      <c r="BN282" s="297"/>
      <c r="BO282" s="297"/>
      <c r="BP282" s="285"/>
      <c r="BQ282" s="285"/>
      <c r="BR282" s="285"/>
      <c r="BS282" s="285"/>
      <c r="BT282" s="285"/>
      <c r="BU282" s="297"/>
      <c r="BV282" s="297"/>
      <c r="BW282" s="285"/>
      <c r="BX282" s="285"/>
      <c r="BY282" s="285"/>
      <c r="BZ282" s="285"/>
      <c r="CA282" s="285"/>
      <c r="CB282" s="297"/>
      <c r="CC282" s="297"/>
      <c r="CD282" s="285"/>
      <c r="CE282" s="285"/>
      <c r="CF282" s="285"/>
      <c r="CG282" s="285"/>
      <c r="CH282" s="285"/>
      <c r="CI282" s="297"/>
      <c r="CJ282" s="297"/>
      <c r="CK282" s="285"/>
      <c r="CL282" s="285"/>
      <c r="CM282" s="285"/>
      <c r="CN282" s="285"/>
      <c r="CO282" s="285"/>
      <c r="CP282" s="165"/>
    </row>
    <row r="283"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  <c r="AA283" s="285"/>
      <c r="AB283" s="285"/>
      <c r="AC283" s="285"/>
      <c r="AD283" s="285"/>
      <c r="AE283" s="285"/>
      <c r="AF283" s="296"/>
      <c r="AG283" s="318"/>
      <c r="AH283" s="285"/>
      <c r="AI283" s="285"/>
      <c r="AJ283" s="285"/>
      <c r="AK283" s="285"/>
      <c r="AL283" s="328"/>
      <c r="AM283" s="328"/>
      <c r="AN283" s="285"/>
      <c r="AO283" s="285"/>
      <c r="AP283" s="285"/>
      <c r="AQ283" s="285"/>
      <c r="AR283" s="285"/>
      <c r="AS283" s="328"/>
      <c r="AT283" s="328"/>
      <c r="AU283" s="285"/>
      <c r="AV283" s="285"/>
      <c r="AW283" s="285"/>
      <c r="AX283" s="285"/>
      <c r="AY283" s="285"/>
      <c r="AZ283" s="328"/>
      <c r="BA283" s="328"/>
      <c r="BB283" s="285"/>
      <c r="BC283" s="285"/>
      <c r="BD283" s="285"/>
      <c r="BE283" s="285"/>
      <c r="BF283" s="285"/>
      <c r="BG283" s="328"/>
      <c r="BH283" s="328"/>
      <c r="BI283" s="285"/>
      <c r="BJ283" s="296"/>
      <c r="BK283" s="318"/>
      <c r="BL283" s="285"/>
      <c r="BM283" s="285"/>
      <c r="BN283" s="297"/>
      <c r="BO283" s="297"/>
      <c r="BP283" s="285"/>
      <c r="BQ283" s="285"/>
      <c r="BR283" s="285"/>
      <c r="BS283" s="285"/>
      <c r="BT283" s="285"/>
      <c r="BU283" s="297"/>
      <c r="BV283" s="297"/>
      <c r="BW283" s="285"/>
      <c r="BX283" s="285"/>
      <c r="BY283" s="285"/>
      <c r="BZ283" s="285"/>
      <c r="CA283" s="285"/>
      <c r="CB283" s="297"/>
      <c r="CC283" s="297"/>
      <c r="CD283" s="285"/>
      <c r="CE283" s="285"/>
      <c r="CF283" s="285"/>
      <c r="CG283" s="285"/>
      <c r="CH283" s="285"/>
      <c r="CI283" s="297"/>
      <c r="CJ283" s="297"/>
      <c r="CK283" s="285"/>
      <c r="CL283" s="285"/>
      <c r="CM283" s="285"/>
      <c r="CN283" s="285"/>
      <c r="CO283" s="285"/>
      <c r="CP283" s="165"/>
    </row>
    <row r="284"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B284" s="285"/>
      <c r="AC284" s="285"/>
      <c r="AD284" s="285"/>
      <c r="AE284" s="285"/>
      <c r="AF284" s="296"/>
      <c r="AG284" s="318"/>
      <c r="AH284" s="285"/>
      <c r="AI284" s="285"/>
      <c r="AJ284" s="285"/>
      <c r="AK284" s="285"/>
      <c r="AL284" s="328"/>
      <c r="AM284" s="328"/>
      <c r="AN284" s="285"/>
      <c r="AO284" s="285"/>
      <c r="AP284" s="285"/>
      <c r="AQ284" s="285"/>
      <c r="AR284" s="285"/>
      <c r="AS284" s="328"/>
      <c r="AT284" s="328"/>
      <c r="AU284" s="285"/>
      <c r="AV284" s="285"/>
      <c r="AW284" s="285"/>
      <c r="AX284" s="285"/>
      <c r="AY284" s="285"/>
      <c r="AZ284" s="328"/>
      <c r="BA284" s="328"/>
      <c r="BB284" s="285"/>
      <c r="BC284" s="285"/>
      <c r="BD284" s="285"/>
      <c r="BE284" s="285"/>
      <c r="BF284" s="285"/>
      <c r="BG284" s="328"/>
      <c r="BH284" s="328"/>
      <c r="BI284" s="285"/>
      <c r="BJ284" s="296"/>
      <c r="BK284" s="318"/>
      <c r="BL284" s="285"/>
      <c r="BM284" s="285"/>
      <c r="BN284" s="297"/>
      <c r="BO284" s="297"/>
      <c r="BP284" s="285"/>
      <c r="BQ284" s="285"/>
      <c r="BR284" s="285"/>
      <c r="BS284" s="285"/>
      <c r="BT284" s="285"/>
      <c r="BU284" s="297"/>
      <c r="BV284" s="297"/>
      <c r="BW284" s="285"/>
      <c r="BX284" s="285"/>
      <c r="BY284" s="285"/>
      <c r="BZ284" s="285"/>
      <c r="CA284" s="285"/>
      <c r="CB284" s="297"/>
      <c r="CC284" s="297"/>
      <c r="CD284" s="285"/>
      <c r="CE284" s="285"/>
      <c r="CF284" s="285"/>
      <c r="CG284" s="285"/>
      <c r="CH284" s="285"/>
      <c r="CI284" s="297"/>
      <c r="CJ284" s="297"/>
      <c r="CK284" s="285"/>
      <c r="CL284" s="285"/>
      <c r="CM284" s="285"/>
      <c r="CN284" s="285"/>
      <c r="CO284" s="285"/>
      <c r="CP284" s="165"/>
    </row>
    <row r="285"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  <c r="AA285" s="285"/>
      <c r="AB285" s="285"/>
      <c r="AC285" s="285"/>
      <c r="AD285" s="285"/>
      <c r="AE285" s="285"/>
      <c r="AF285" s="296"/>
      <c r="AG285" s="318"/>
      <c r="AH285" s="285"/>
      <c r="AI285" s="285"/>
      <c r="AJ285" s="285"/>
      <c r="AK285" s="285"/>
      <c r="AL285" s="328"/>
      <c r="AM285" s="328"/>
      <c r="AN285" s="285"/>
      <c r="AO285" s="285"/>
      <c r="AP285" s="285"/>
      <c r="AQ285" s="285"/>
      <c r="AR285" s="285"/>
      <c r="AS285" s="328"/>
      <c r="AT285" s="328"/>
      <c r="AU285" s="285"/>
      <c r="AV285" s="285"/>
      <c r="AW285" s="285"/>
      <c r="AX285" s="285"/>
      <c r="AY285" s="285"/>
      <c r="AZ285" s="328"/>
      <c r="BA285" s="328"/>
      <c r="BB285" s="285"/>
      <c r="BC285" s="285"/>
      <c r="BD285" s="285"/>
      <c r="BE285" s="285"/>
      <c r="BF285" s="285"/>
      <c r="BG285" s="328"/>
      <c r="BH285" s="328"/>
      <c r="BI285" s="285"/>
      <c r="BJ285" s="296"/>
      <c r="BK285" s="318"/>
      <c r="BL285" s="285"/>
      <c r="BM285" s="285"/>
      <c r="BN285" s="297"/>
      <c r="BO285" s="297"/>
      <c r="BP285" s="285"/>
      <c r="BQ285" s="285"/>
      <c r="BR285" s="285"/>
      <c r="BS285" s="285"/>
      <c r="BT285" s="285"/>
      <c r="BU285" s="297"/>
      <c r="BV285" s="297"/>
      <c r="BW285" s="285"/>
      <c r="BX285" s="285"/>
      <c r="BY285" s="285"/>
      <c r="BZ285" s="285"/>
      <c r="CA285" s="285"/>
      <c r="CB285" s="297"/>
      <c r="CC285" s="297"/>
      <c r="CD285" s="285"/>
      <c r="CE285" s="285"/>
      <c r="CF285" s="285"/>
      <c r="CG285" s="285"/>
      <c r="CH285" s="285"/>
      <c r="CI285" s="297"/>
      <c r="CJ285" s="297"/>
      <c r="CK285" s="285"/>
      <c r="CL285" s="285"/>
      <c r="CM285" s="285"/>
      <c r="CN285" s="285"/>
      <c r="CO285" s="285"/>
      <c r="CP285" s="165"/>
    </row>
    <row r="286"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  <c r="AA286" s="285"/>
      <c r="AB286" s="285"/>
      <c r="AC286" s="285"/>
      <c r="AD286" s="285"/>
      <c r="AE286" s="285"/>
      <c r="AF286" s="296"/>
      <c r="AG286" s="318"/>
      <c r="AH286" s="285"/>
      <c r="AI286" s="285"/>
      <c r="AJ286" s="285"/>
      <c r="AK286" s="285"/>
      <c r="AL286" s="328"/>
      <c r="AM286" s="328"/>
      <c r="AN286" s="285"/>
      <c r="AO286" s="285"/>
      <c r="AP286" s="285"/>
      <c r="AQ286" s="285"/>
      <c r="AR286" s="285"/>
      <c r="AS286" s="328"/>
      <c r="AT286" s="328"/>
      <c r="AU286" s="285"/>
      <c r="AV286" s="285"/>
      <c r="AW286" s="285"/>
      <c r="AX286" s="285"/>
      <c r="AY286" s="285"/>
      <c r="AZ286" s="328"/>
      <c r="BA286" s="328"/>
      <c r="BB286" s="285"/>
      <c r="BC286" s="285"/>
      <c r="BD286" s="285"/>
      <c r="BE286" s="285"/>
      <c r="BF286" s="285"/>
      <c r="BG286" s="328"/>
      <c r="BH286" s="328"/>
      <c r="BI286" s="285"/>
      <c r="BJ286" s="296"/>
      <c r="BK286" s="318"/>
      <c r="BL286" s="285"/>
      <c r="BM286" s="285"/>
      <c r="BN286" s="297"/>
      <c r="BO286" s="297"/>
      <c r="BP286" s="285"/>
      <c r="BQ286" s="285"/>
      <c r="BR286" s="285"/>
      <c r="BS286" s="285"/>
      <c r="BT286" s="285"/>
      <c r="BU286" s="297"/>
      <c r="BV286" s="297"/>
      <c r="BW286" s="285"/>
      <c r="BX286" s="285"/>
      <c r="BY286" s="285"/>
      <c r="BZ286" s="285"/>
      <c r="CA286" s="285"/>
      <c r="CB286" s="297"/>
      <c r="CC286" s="297"/>
      <c r="CD286" s="285"/>
      <c r="CE286" s="285"/>
      <c r="CF286" s="285"/>
      <c r="CG286" s="285"/>
      <c r="CH286" s="285"/>
      <c r="CI286" s="297"/>
      <c r="CJ286" s="297"/>
      <c r="CK286" s="285"/>
      <c r="CL286" s="285"/>
      <c r="CM286" s="285"/>
      <c r="CN286" s="285"/>
      <c r="CO286" s="285"/>
      <c r="CP286" s="165"/>
    </row>
    <row r="287"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  <c r="AA287" s="285"/>
      <c r="AB287" s="285"/>
      <c r="AC287" s="285"/>
      <c r="AD287" s="285"/>
      <c r="AE287" s="285"/>
      <c r="AF287" s="296"/>
      <c r="AG287" s="318"/>
      <c r="AH287" s="285"/>
      <c r="AI287" s="285"/>
      <c r="AJ287" s="285"/>
      <c r="AK287" s="285"/>
      <c r="AL287" s="328"/>
      <c r="AM287" s="328"/>
      <c r="AN287" s="285"/>
      <c r="AO287" s="285"/>
      <c r="AP287" s="285"/>
      <c r="AQ287" s="285"/>
      <c r="AR287" s="285"/>
      <c r="AS287" s="328"/>
      <c r="AT287" s="328"/>
      <c r="AU287" s="285"/>
      <c r="AV287" s="285"/>
      <c r="AW287" s="285"/>
      <c r="AX287" s="285"/>
      <c r="AY287" s="285"/>
      <c r="AZ287" s="328"/>
      <c r="BA287" s="328"/>
      <c r="BB287" s="285"/>
      <c r="BC287" s="285"/>
      <c r="BD287" s="285"/>
      <c r="BE287" s="285"/>
      <c r="BF287" s="285"/>
      <c r="BG287" s="328"/>
      <c r="BH287" s="328"/>
      <c r="BI287" s="285"/>
      <c r="BJ287" s="296"/>
      <c r="BK287" s="318"/>
      <c r="BL287" s="285"/>
      <c r="BM287" s="285"/>
      <c r="BN287" s="297"/>
      <c r="BO287" s="297"/>
      <c r="BP287" s="285"/>
      <c r="BQ287" s="285"/>
      <c r="BR287" s="285"/>
      <c r="BS287" s="285"/>
      <c r="BT287" s="285"/>
      <c r="BU287" s="297"/>
      <c r="BV287" s="297"/>
      <c r="BW287" s="285"/>
      <c r="BX287" s="285"/>
      <c r="BY287" s="285"/>
      <c r="BZ287" s="285"/>
      <c r="CA287" s="285"/>
      <c r="CB287" s="297"/>
      <c r="CC287" s="297"/>
      <c r="CD287" s="285"/>
      <c r="CE287" s="285"/>
      <c r="CF287" s="285"/>
      <c r="CG287" s="285"/>
      <c r="CH287" s="285"/>
      <c r="CI287" s="297"/>
      <c r="CJ287" s="297"/>
      <c r="CK287" s="285"/>
      <c r="CL287" s="285"/>
      <c r="CM287" s="285"/>
      <c r="CN287" s="285"/>
      <c r="CO287" s="285"/>
      <c r="CP287" s="165"/>
    </row>
    <row r="288"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96"/>
      <c r="AG288" s="318"/>
      <c r="AH288" s="285"/>
      <c r="AI288" s="285"/>
      <c r="AJ288" s="285"/>
      <c r="AK288" s="285"/>
      <c r="AL288" s="328"/>
      <c r="AM288" s="328"/>
      <c r="AN288" s="285"/>
      <c r="AO288" s="285"/>
      <c r="AP288" s="285"/>
      <c r="AQ288" s="285"/>
      <c r="AR288" s="285"/>
      <c r="AS288" s="328"/>
      <c r="AT288" s="328"/>
      <c r="AU288" s="285"/>
      <c r="AV288" s="285"/>
      <c r="AW288" s="285"/>
      <c r="AX288" s="285"/>
      <c r="AY288" s="285"/>
      <c r="AZ288" s="328"/>
      <c r="BA288" s="328"/>
      <c r="BB288" s="285"/>
      <c r="BC288" s="285"/>
      <c r="BD288" s="285"/>
      <c r="BE288" s="285"/>
      <c r="BF288" s="285"/>
      <c r="BG288" s="328"/>
      <c r="BH288" s="328"/>
      <c r="BI288" s="285"/>
      <c r="BJ288" s="296"/>
      <c r="BK288" s="318"/>
      <c r="BL288" s="285"/>
      <c r="BM288" s="285"/>
      <c r="BN288" s="297"/>
      <c r="BO288" s="297"/>
      <c r="BP288" s="285"/>
      <c r="BQ288" s="285"/>
      <c r="BR288" s="285"/>
      <c r="BS288" s="285"/>
      <c r="BT288" s="285"/>
      <c r="BU288" s="297"/>
      <c r="BV288" s="297"/>
      <c r="BW288" s="285"/>
      <c r="BX288" s="285"/>
      <c r="BY288" s="285"/>
      <c r="BZ288" s="285"/>
      <c r="CA288" s="285"/>
      <c r="CB288" s="297"/>
      <c r="CC288" s="297"/>
      <c r="CD288" s="285"/>
      <c r="CE288" s="285"/>
      <c r="CF288" s="285"/>
      <c r="CG288" s="285"/>
      <c r="CH288" s="285"/>
      <c r="CI288" s="297"/>
      <c r="CJ288" s="297"/>
      <c r="CK288" s="285"/>
      <c r="CL288" s="285"/>
      <c r="CM288" s="285"/>
      <c r="CN288" s="285"/>
      <c r="CO288" s="285"/>
      <c r="CP288" s="165"/>
    </row>
    <row r="289"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  <c r="AA289" s="285"/>
      <c r="AB289" s="285"/>
      <c r="AC289" s="285"/>
      <c r="AD289" s="285"/>
      <c r="AE289" s="285"/>
      <c r="AF289" s="296"/>
      <c r="AG289" s="318"/>
      <c r="AH289" s="285"/>
      <c r="AI289" s="285"/>
      <c r="AJ289" s="285"/>
      <c r="AK289" s="285"/>
      <c r="AL289" s="328"/>
      <c r="AM289" s="328"/>
      <c r="AN289" s="285"/>
      <c r="AO289" s="285"/>
      <c r="AP289" s="285"/>
      <c r="AQ289" s="285"/>
      <c r="AR289" s="285"/>
      <c r="AS289" s="328"/>
      <c r="AT289" s="328"/>
      <c r="AU289" s="285"/>
      <c r="AV289" s="285"/>
      <c r="AW289" s="285"/>
      <c r="AX289" s="285"/>
      <c r="AY289" s="285"/>
      <c r="AZ289" s="328"/>
      <c r="BA289" s="328"/>
      <c r="BB289" s="285"/>
      <c r="BC289" s="285"/>
      <c r="BD289" s="285"/>
      <c r="BE289" s="285"/>
      <c r="BF289" s="285"/>
      <c r="BG289" s="328"/>
      <c r="BH289" s="328"/>
      <c r="BI289" s="285"/>
      <c r="BJ289" s="296"/>
      <c r="BK289" s="318"/>
      <c r="BL289" s="285"/>
      <c r="BM289" s="285"/>
      <c r="BN289" s="297"/>
      <c r="BO289" s="297"/>
      <c r="BP289" s="285"/>
      <c r="BQ289" s="285"/>
      <c r="BR289" s="285"/>
      <c r="BS289" s="285"/>
      <c r="BT289" s="285"/>
      <c r="BU289" s="297"/>
      <c r="BV289" s="297"/>
      <c r="BW289" s="285"/>
      <c r="BX289" s="285"/>
      <c r="BY289" s="285"/>
      <c r="BZ289" s="285"/>
      <c r="CA289" s="285"/>
      <c r="CB289" s="297"/>
      <c r="CC289" s="297"/>
      <c r="CD289" s="285"/>
      <c r="CE289" s="285"/>
      <c r="CF289" s="285"/>
      <c r="CG289" s="285"/>
      <c r="CH289" s="285"/>
      <c r="CI289" s="297"/>
      <c r="CJ289" s="297"/>
      <c r="CK289" s="285"/>
      <c r="CL289" s="285"/>
      <c r="CM289" s="285"/>
      <c r="CN289" s="285"/>
      <c r="CO289" s="285"/>
      <c r="CP289" s="165"/>
    </row>
    <row r="290"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  <c r="AA290" s="285"/>
      <c r="AB290" s="285"/>
      <c r="AC290" s="285"/>
      <c r="AD290" s="285"/>
      <c r="AE290" s="285"/>
      <c r="AF290" s="296"/>
      <c r="AG290" s="318"/>
      <c r="AH290" s="285"/>
      <c r="AI290" s="285"/>
      <c r="AJ290" s="285"/>
      <c r="AK290" s="285"/>
      <c r="AL290" s="328"/>
      <c r="AM290" s="328"/>
      <c r="AN290" s="285"/>
      <c r="AO290" s="285"/>
      <c r="AP290" s="285"/>
      <c r="AQ290" s="285"/>
      <c r="AR290" s="285"/>
      <c r="AS290" s="328"/>
      <c r="AT290" s="328"/>
      <c r="AU290" s="285"/>
      <c r="AV290" s="285"/>
      <c r="AW290" s="285"/>
      <c r="AX290" s="285"/>
      <c r="AY290" s="285"/>
      <c r="AZ290" s="328"/>
      <c r="BA290" s="328"/>
      <c r="BB290" s="285"/>
      <c r="BC290" s="285"/>
      <c r="BD290" s="285"/>
      <c r="BE290" s="285"/>
      <c r="BF290" s="285"/>
      <c r="BG290" s="328"/>
      <c r="BH290" s="328"/>
      <c r="BI290" s="285"/>
      <c r="BJ290" s="296"/>
      <c r="BK290" s="318"/>
      <c r="BL290" s="285"/>
      <c r="BM290" s="285"/>
      <c r="BN290" s="297"/>
      <c r="BO290" s="297"/>
      <c r="BP290" s="285"/>
      <c r="BQ290" s="285"/>
      <c r="BR290" s="285"/>
      <c r="BS290" s="285"/>
      <c r="BT290" s="285"/>
      <c r="BU290" s="297"/>
      <c r="BV290" s="297"/>
      <c r="BW290" s="285"/>
      <c r="BX290" s="285"/>
      <c r="BY290" s="285"/>
      <c r="BZ290" s="285"/>
      <c r="CA290" s="285"/>
      <c r="CB290" s="297"/>
      <c r="CC290" s="297"/>
      <c r="CD290" s="285"/>
      <c r="CE290" s="285"/>
      <c r="CF290" s="285"/>
      <c r="CG290" s="285"/>
      <c r="CH290" s="285"/>
      <c r="CI290" s="297"/>
      <c r="CJ290" s="297"/>
      <c r="CK290" s="285"/>
      <c r="CL290" s="285"/>
      <c r="CM290" s="285"/>
      <c r="CN290" s="285"/>
      <c r="CO290" s="285"/>
      <c r="CP290" s="165"/>
    </row>
    <row r="291"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  <c r="AA291" s="285"/>
      <c r="AB291" s="285"/>
      <c r="AC291" s="285"/>
      <c r="AD291" s="285"/>
      <c r="AE291" s="285"/>
      <c r="AF291" s="296"/>
      <c r="AG291" s="318"/>
      <c r="AH291" s="285"/>
      <c r="AI291" s="285"/>
      <c r="AJ291" s="285"/>
      <c r="AK291" s="285"/>
      <c r="AL291" s="328"/>
      <c r="AM291" s="328"/>
      <c r="AN291" s="285"/>
      <c r="AO291" s="285"/>
      <c r="AP291" s="285"/>
      <c r="AQ291" s="285"/>
      <c r="AR291" s="285"/>
      <c r="AS291" s="328"/>
      <c r="AT291" s="328"/>
      <c r="AU291" s="285"/>
      <c r="AV291" s="285"/>
      <c r="AW291" s="285"/>
      <c r="AX291" s="285"/>
      <c r="AY291" s="285"/>
      <c r="AZ291" s="328"/>
      <c r="BA291" s="328"/>
      <c r="BB291" s="285"/>
      <c r="BC291" s="285"/>
      <c r="BD291" s="285"/>
      <c r="BE291" s="285"/>
      <c r="BF291" s="285"/>
      <c r="BG291" s="328"/>
      <c r="BH291" s="328"/>
      <c r="BI291" s="285"/>
      <c r="BJ291" s="296"/>
      <c r="BK291" s="318"/>
      <c r="BL291" s="285"/>
      <c r="BM291" s="285"/>
      <c r="BN291" s="297"/>
      <c r="BO291" s="297"/>
      <c r="BP291" s="285"/>
      <c r="BQ291" s="285"/>
      <c r="BR291" s="285"/>
      <c r="BS291" s="285"/>
      <c r="BT291" s="285"/>
      <c r="BU291" s="297"/>
      <c r="BV291" s="297"/>
      <c r="BW291" s="285"/>
      <c r="BX291" s="285"/>
      <c r="BY291" s="285"/>
      <c r="BZ291" s="285"/>
      <c r="CA291" s="285"/>
      <c r="CB291" s="297"/>
      <c r="CC291" s="297"/>
      <c r="CD291" s="285"/>
      <c r="CE291" s="285"/>
      <c r="CF291" s="285"/>
      <c r="CG291" s="285"/>
      <c r="CH291" s="285"/>
      <c r="CI291" s="297"/>
      <c r="CJ291" s="297"/>
      <c r="CK291" s="285"/>
      <c r="CL291" s="285"/>
      <c r="CM291" s="285"/>
      <c r="CN291" s="285"/>
      <c r="CO291" s="285"/>
      <c r="CP291" s="165"/>
    </row>
    <row r="292"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  <c r="AA292" s="285"/>
      <c r="AB292" s="285"/>
      <c r="AC292" s="285"/>
      <c r="AD292" s="285"/>
      <c r="AE292" s="285"/>
      <c r="AF292" s="296"/>
      <c r="AG292" s="318"/>
      <c r="AH292" s="285"/>
      <c r="AI292" s="285"/>
      <c r="AJ292" s="285"/>
      <c r="AK292" s="285"/>
      <c r="AL292" s="328"/>
      <c r="AM292" s="328"/>
      <c r="AN292" s="285"/>
      <c r="AO292" s="285"/>
      <c r="AP292" s="285"/>
      <c r="AQ292" s="285"/>
      <c r="AR292" s="285"/>
      <c r="AS292" s="328"/>
      <c r="AT292" s="328"/>
      <c r="AU292" s="285"/>
      <c r="AV292" s="285"/>
      <c r="AW292" s="285"/>
      <c r="AX292" s="285"/>
      <c r="AY292" s="285"/>
      <c r="AZ292" s="328"/>
      <c r="BA292" s="328"/>
      <c r="BB292" s="285"/>
      <c r="BC292" s="285"/>
      <c r="BD292" s="285"/>
      <c r="BE292" s="285"/>
      <c r="BF292" s="285"/>
      <c r="BG292" s="328"/>
      <c r="BH292" s="328"/>
      <c r="BI292" s="285"/>
      <c r="BJ292" s="296"/>
      <c r="BK292" s="318"/>
      <c r="BL292" s="285"/>
      <c r="BM292" s="285"/>
      <c r="BN292" s="297"/>
      <c r="BO292" s="297"/>
      <c r="BP292" s="285"/>
      <c r="BQ292" s="285"/>
      <c r="BR292" s="285"/>
      <c r="BS292" s="285"/>
      <c r="BT292" s="285"/>
      <c r="BU292" s="297"/>
      <c r="BV292" s="297"/>
      <c r="BW292" s="285"/>
      <c r="BX292" s="285"/>
      <c r="BY292" s="285"/>
      <c r="BZ292" s="285"/>
      <c r="CA292" s="285"/>
      <c r="CB292" s="297"/>
      <c r="CC292" s="297"/>
      <c r="CD292" s="285"/>
      <c r="CE292" s="285"/>
      <c r="CF292" s="285"/>
      <c r="CG292" s="285"/>
      <c r="CH292" s="285"/>
      <c r="CI292" s="297"/>
      <c r="CJ292" s="297"/>
      <c r="CK292" s="285"/>
      <c r="CL292" s="285"/>
      <c r="CM292" s="285"/>
      <c r="CN292" s="285"/>
      <c r="CO292" s="285"/>
      <c r="CP292" s="165"/>
    </row>
    <row r="293"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  <c r="AA293" s="285"/>
      <c r="AB293" s="285"/>
      <c r="AC293" s="285"/>
      <c r="AD293" s="285"/>
      <c r="AE293" s="285"/>
      <c r="AF293" s="296"/>
      <c r="AG293" s="318"/>
      <c r="AH293" s="285"/>
      <c r="AI293" s="285"/>
      <c r="AJ293" s="285"/>
      <c r="AK293" s="285"/>
      <c r="AL293" s="328"/>
      <c r="AM293" s="328"/>
      <c r="AN293" s="285"/>
      <c r="AO293" s="285"/>
      <c r="AP293" s="285"/>
      <c r="AQ293" s="285"/>
      <c r="AR293" s="285"/>
      <c r="AS293" s="328"/>
      <c r="AT293" s="328"/>
      <c r="AU293" s="285"/>
      <c r="AV293" s="285"/>
      <c r="AW293" s="285"/>
      <c r="AX293" s="285"/>
      <c r="AY293" s="285"/>
      <c r="AZ293" s="328"/>
      <c r="BA293" s="328"/>
      <c r="BB293" s="285"/>
      <c r="BC293" s="285"/>
      <c r="BD293" s="285"/>
      <c r="BE293" s="285"/>
      <c r="BF293" s="285"/>
      <c r="BG293" s="328"/>
      <c r="BH293" s="328"/>
      <c r="BI293" s="285"/>
      <c r="BJ293" s="296"/>
      <c r="BK293" s="318"/>
      <c r="BL293" s="285"/>
      <c r="BM293" s="285"/>
      <c r="BN293" s="297"/>
      <c r="BO293" s="297"/>
      <c r="BP293" s="285"/>
      <c r="BQ293" s="285"/>
      <c r="BR293" s="285"/>
      <c r="BS293" s="285"/>
      <c r="BT293" s="285"/>
      <c r="BU293" s="297"/>
      <c r="BV293" s="297"/>
      <c r="BW293" s="285"/>
      <c r="BX293" s="285"/>
      <c r="BY293" s="285"/>
      <c r="BZ293" s="285"/>
      <c r="CA293" s="285"/>
      <c r="CB293" s="297"/>
      <c r="CC293" s="297"/>
      <c r="CD293" s="285"/>
      <c r="CE293" s="285"/>
      <c r="CF293" s="285"/>
      <c r="CG293" s="285"/>
      <c r="CH293" s="285"/>
      <c r="CI293" s="297"/>
      <c r="CJ293" s="297"/>
      <c r="CK293" s="285"/>
      <c r="CL293" s="285"/>
      <c r="CM293" s="285"/>
      <c r="CN293" s="285"/>
      <c r="CO293" s="285"/>
      <c r="CP293" s="165"/>
    </row>
    <row r="294"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  <c r="AA294" s="285"/>
      <c r="AB294" s="285"/>
      <c r="AC294" s="285"/>
      <c r="AD294" s="285"/>
      <c r="AE294" s="285"/>
      <c r="AF294" s="296"/>
      <c r="AG294" s="318"/>
      <c r="AH294" s="285"/>
      <c r="AI294" s="285"/>
      <c r="AJ294" s="285"/>
      <c r="AK294" s="285"/>
      <c r="AL294" s="328"/>
      <c r="AM294" s="328"/>
      <c r="AN294" s="285"/>
      <c r="AO294" s="285"/>
      <c r="AP294" s="285"/>
      <c r="AQ294" s="285"/>
      <c r="AR294" s="285"/>
      <c r="AS294" s="328"/>
      <c r="AT294" s="328"/>
      <c r="AU294" s="285"/>
      <c r="AV294" s="285"/>
      <c r="AW294" s="285"/>
      <c r="AX294" s="285"/>
      <c r="AY294" s="285"/>
      <c r="AZ294" s="328"/>
      <c r="BA294" s="328"/>
      <c r="BB294" s="285"/>
      <c r="BC294" s="285"/>
      <c r="BD294" s="285"/>
      <c r="BE294" s="285"/>
      <c r="BF294" s="285"/>
      <c r="BG294" s="328"/>
      <c r="BH294" s="328"/>
      <c r="BI294" s="285"/>
      <c r="BJ294" s="296"/>
      <c r="BK294" s="318"/>
      <c r="BL294" s="285"/>
      <c r="BM294" s="285"/>
      <c r="BN294" s="297"/>
      <c r="BO294" s="297"/>
      <c r="BP294" s="285"/>
      <c r="BQ294" s="285"/>
      <c r="BR294" s="285"/>
      <c r="BS294" s="285"/>
      <c r="BT294" s="285"/>
      <c r="BU294" s="297"/>
      <c r="BV294" s="297"/>
      <c r="BW294" s="285"/>
      <c r="BX294" s="285"/>
      <c r="BY294" s="285"/>
      <c r="BZ294" s="285"/>
      <c r="CA294" s="285"/>
      <c r="CB294" s="297"/>
      <c r="CC294" s="297"/>
      <c r="CD294" s="285"/>
      <c r="CE294" s="285"/>
      <c r="CF294" s="285"/>
      <c r="CG294" s="285"/>
      <c r="CH294" s="285"/>
      <c r="CI294" s="297"/>
      <c r="CJ294" s="297"/>
      <c r="CK294" s="285"/>
      <c r="CL294" s="285"/>
      <c r="CM294" s="285"/>
      <c r="CN294" s="285"/>
      <c r="CO294" s="285"/>
      <c r="CP294" s="165"/>
    </row>
    <row r="295"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  <c r="AA295" s="285"/>
      <c r="AB295" s="285"/>
      <c r="AC295" s="285"/>
      <c r="AD295" s="285"/>
      <c r="AE295" s="285"/>
      <c r="AF295" s="296"/>
      <c r="AG295" s="318"/>
      <c r="AH295" s="285"/>
      <c r="AI295" s="285"/>
      <c r="AJ295" s="285"/>
      <c r="AK295" s="285"/>
      <c r="AL295" s="328"/>
      <c r="AM295" s="328"/>
      <c r="AN295" s="285"/>
      <c r="AO295" s="285"/>
      <c r="AP295" s="285"/>
      <c r="AQ295" s="285"/>
      <c r="AR295" s="285"/>
      <c r="AS295" s="328"/>
      <c r="AT295" s="328"/>
      <c r="AU295" s="285"/>
      <c r="AV295" s="285"/>
      <c r="AW295" s="285"/>
      <c r="AX295" s="285"/>
      <c r="AY295" s="285"/>
      <c r="AZ295" s="328"/>
      <c r="BA295" s="328"/>
      <c r="BB295" s="285"/>
      <c r="BC295" s="285"/>
      <c r="BD295" s="285"/>
      <c r="BE295" s="285"/>
      <c r="BF295" s="285"/>
      <c r="BG295" s="328"/>
      <c r="BH295" s="328"/>
      <c r="BI295" s="285"/>
      <c r="BJ295" s="296"/>
      <c r="BK295" s="318"/>
      <c r="BL295" s="285"/>
      <c r="BM295" s="285"/>
      <c r="BN295" s="297"/>
      <c r="BO295" s="297"/>
      <c r="BP295" s="285"/>
      <c r="BQ295" s="285"/>
      <c r="BR295" s="285"/>
      <c r="BS295" s="285"/>
      <c r="BT295" s="285"/>
      <c r="BU295" s="297"/>
      <c r="BV295" s="297"/>
      <c r="BW295" s="285"/>
      <c r="BX295" s="285"/>
      <c r="BY295" s="285"/>
      <c r="BZ295" s="285"/>
      <c r="CA295" s="285"/>
      <c r="CB295" s="297"/>
      <c r="CC295" s="297"/>
      <c r="CD295" s="285"/>
      <c r="CE295" s="285"/>
      <c r="CF295" s="285"/>
      <c r="CG295" s="285"/>
      <c r="CH295" s="285"/>
      <c r="CI295" s="297"/>
      <c r="CJ295" s="297"/>
      <c r="CK295" s="285"/>
      <c r="CL295" s="285"/>
      <c r="CM295" s="285"/>
      <c r="CN295" s="285"/>
      <c r="CO295" s="285"/>
      <c r="CP295" s="165"/>
    </row>
    <row r="296"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  <c r="AA296" s="285"/>
      <c r="AB296" s="285"/>
      <c r="AC296" s="285"/>
      <c r="AD296" s="285"/>
      <c r="AE296" s="285"/>
      <c r="AF296" s="296"/>
      <c r="AG296" s="318"/>
      <c r="AH296" s="285"/>
      <c r="AI296" s="285"/>
      <c r="AJ296" s="285"/>
      <c r="AK296" s="285"/>
      <c r="AL296" s="328"/>
      <c r="AM296" s="328"/>
      <c r="AN296" s="285"/>
      <c r="AO296" s="285"/>
      <c r="AP296" s="285"/>
      <c r="AQ296" s="285"/>
      <c r="AR296" s="285"/>
      <c r="AS296" s="328"/>
      <c r="AT296" s="328"/>
      <c r="AU296" s="285"/>
      <c r="AV296" s="285"/>
      <c r="AW296" s="285"/>
      <c r="AX296" s="285"/>
      <c r="AY296" s="285"/>
      <c r="AZ296" s="328"/>
      <c r="BA296" s="328"/>
      <c r="BB296" s="285"/>
      <c r="BC296" s="285"/>
      <c r="BD296" s="285"/>
      <c r="BE296" s="285"/>
      <c r="BF296" s="285"/>
      <c r="BG296" s="328"/>
      <c r="BH296" s="328"/>
      <c r="BI296" s="285"/>
      <c r="BJ296" s="296"/>
      <c r="BK296" s="318"/>
      <c r="BL296" s="285"/>
      <c r="BM296" s="285"/>
      <c r="BN296" s="297"/>
      <c r="BO296" s="297"/>
      <c r="BP296" s="285"/>
      <c r="BQ296" s="285"/>
      <c r="BR296" s="285"/>
      <c r="BS296" s="285"/>
      <c r="BT296" s="285"/>
      <c r="BU296" s="297"/>
      <c r="BV296" s="297"/>
      <c r="BW296" s="285"/>
      <c r="BX296" s="285"/>
      <c r="BY296" s="285"/>
      <c r="BZ296" s="285"/>
      <c r="CA296" s="285"/>
      <c r="CB296" s="297"/>
      <c r="CC296" s="297"/>
      <c r="CD296" s="285"/>
      <c r="CE296" s="285"/>
      <c r="CF296" s="285"/>
      <c r="CG296" s="285"/>
      <c r="CH296" s="285"/>
      <c r="CI296" s="297"/>
      <c r="CJ296" s="297"/>
      <c r="CK296" s="285"/>
      <c r="CL296" s="285"/>
      <c r="CM296" s="285"/>
      <c r="CN296" s="285"/>
      <c r="CO296" s="285"/>
      <c r="CP296" s="165"/>
    </row>
    <row r="297"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  <c r="AA297" s="285"/>
      <c r="AB297" s="285"/>
      <c r="AC297" s="285"/>
      <c r="AD297" s="285"/>
      <c r="AE297" s="285"/>
      <c r="AF297" s="296"/>
      <c r="AG297" s="318"/>
      <c r="AH297" s="285"/>
      <c r="AI297" s="285"/>
      <c r="AJ297" s="285"/>
      <c r="AK297" s="285"/>
      <c r="AL297" s="328"/>
      <c r="AM297" s="328"/>
      <c r="AN297" s="285"/>
      <c r="AO297" s="285"/>
      <c r="AP297" s="285"/>
      <c r="AQ297" s="285"/>
      <c r="AR297" s="285"/>
      <c r="AS297" s="328"/>
      <c r="AT297" s="328"/>
      <c r="AU297" s="285"/>
      <c r="AV297" s="285"/>
      <c r="AW297" s="285"/>
      <c r="AX297" s="285"/>
      <c r="AY297" s="285"/>
      <c r="AZ297" s="328"/>
      <c r="BA297" s="328"/>
      <c r="BB297" s="285"/>
      <c r="BC297" s="285"/>
      <c r="BD297" s="285"/>
      <c r="BE297" s="285"/>
      <c r="BF297" s="285"/>
      <c r="BG297" s="328"/>
      <c r="BH297" s="328"/>
      <c r="BI297" s="285"/>
      <c r="BJ297" s="296"/>
      <c r="BK297" s="318"/>
      <c r="BL297" s="285"/>
      <c r="BM297" s="285"/>
      <c r="BN297" s="297"/>
      <c r="BO297" s="297"/>
      <c r="BP297" s="285"/>
      <c r="BQ297" s="285"/>
      <c r="BR297" s="285"/>
      <c r="BS297" s="285"/>
      <c r="BT297" s="285"/>
      <c r="BU297" s="297"/>
      <c r="BV297" s="297"/>
      <c r="BW297" s="285"/>
      <c r="BX297" s="285"/>
      <c r="BY297" s="285"/>
      <c r="BZ297" s="285"/>
      <c r="CA297" s="285"/>
      <c r="CB297" s="297"/>
      <c r="CC297" s="297"/>
      <c r="CD297" s="285"/>
      <c r="CE297" s="285"/>
      <c r="CF297" s="285"/>
      <c r="CG297" s="285"/>
      <c r="CH297" s="285"/>
      <c r="CI297" s="297"/>
      <c r="CJ297" s="297"/>
      <c r="CK297" s="285"/>
      <c r="CL297" s="285"/>
      <c r="CM297" s="285"/>
      <c r="CN297" s="285"/>
      <c r="CO297" s="285"/>
      <c r="CP297" s="165"/>
    </row>
    <row r="298"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  <c r="AA298" s="285"/>
      <c r="AB298" s="285"/>
      <c r="AC298" s="285"/>
      <c r="AD298" s="285"/>
      <c r="AE298" s="285"/>
      <c r="AF298" s="296"/>
      <c r="AG298" s="318"/>
      <c r="AH298" s="285"/>
      <c r="AI298" s="285"/>
      <c r="AJ298" s="285"/>
      <c r="AK298" s="285"/>
      <c r="AL298" s="328"/>
      <c r="AM298" s="328"/>
      <c r="AN298" s="285"/>
      <c r="AO298" s="285"/>
      <c r="AP298" s="285"/>
      <c r="AQ298" s="285"/>
      <c r="AR298" s="285"/>
      <c r="AS298" s="328"/>
      <c r="AT298" s="328"/>
      <c r="AU298" s="285"/>
      <c r="AV298" s="285"/>
      <c r="AW298" s="285"/>
      <c r="AX298" s="285"/>
      <c r="AY298" s="285"/>
      <c r="AZ298" s="328"/>
      <c r="BA298" s="328"/>
      <c r="BB298" s="285"/>
      <c r="BC298" s="285"/>
      <c r="BD298" s="285"/>
      <c r="BE298" s="285"/>
      <c r="BF298" s="285"/>
      <c r="BG298" s="328"/>
      <c r="BH298" s="328"/>
      <c r="BI298" s="285"/>
      <c r="BJ298" s="296"/>
      <c r="BK298" s="318"/>
      <c r="BL298" s="285"/>
      <c r="BM298" s="285"/>
      <c r="BN298" s="297"/>
      <c r="BO298" s="297"/>
      <c r="BP298" s="285"/>
      <c r="BQ298" s="285"/>
      <c r="BR298" s="285"/>
      <c r="BS298" s="285"/>
      <c r="BT298" s="285"/>
      <c r="BU298" s="297"/>
      <c r="BV298" s="297"/>
      <c r="BW298" s="285"/>
      <c r="BX298" s="285"/>
      <c r="BY298" s="285"/>
      <c r="BZ298" s="285"/>
      <c r="CA298" s="285"/>
      <c r="CB298" s="297"/>
      <c r="CC298" s="297"/>
      <c r="CD298" s="285"/>
      <c r="CE298" s="285"/>
      <c r="CF298" s="285"/>
      <c r="CG298" s="285"/>
      <c r="CH298" s="285"/>
      <c r="CI298" s="297"/>
      <c r="CJ298" s="297"/>
      <c r="CK298" s="285"/>
      <c r="CL298" s="285"/>
      <c r="CM298" s="285"/>
      <c r="CN298" s="285"/>
      <c r="CO298" s="285"/>
      <c r="CP298" s="165"/>
    </row>
    <row r="299"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  <c r="AA299" s="285"/>
      <c r="AB299" s="285"/>
      <c r="AC299" s="285"/>
      <c r="AD299" s="285"/>
      <c r="AE299" s="285"/>
      <c r="AF299" s="296"/>
      <c r="AG299" s="318"/>
      <c r="AH299" s="285"/>
      <c r="AI299" s="285"/>
      <c r="AJ299" s="285"/>
      <c r="AK299" s="285"/>
      <c r="AL299" s="328"/>
      <c r="AM299" s="328"/>
      <c r="AN299" s="285"/>
      <c r="AO299" s="285"/>
      <c r="AP299" s="285"/>
      <c r="AQ299" s="285"/>
      <c r="AR299" s="285"/>
      <c r="AS299" s="328"/>
      <c r="AT299" s="328"/>
      <c r="AU299" s="285"/>
      <c r="AV299" s="285"/>
      <c r="AW299" s="285"/>
      <c r="AX299" s="285"/>
      <c r="AY299" s="285"/>
      <c r="AZ299" s="328"/>
      <c r="BA299" s="328"/>
      <c r="BB299" s="285"/>
      <c r="BC299" s="285"/>
      <c r="BD299" s="285"/>
      <c r="BE299" s="285"/>
      <c r="BF299" s="285"/>
      <c r="BG299" s="328"/>
      <c r="BH299" s="328"/>
      <c r="BI299" s="285"/>
      <c r="BJ299" s="296"/>
      <c r="BK299" s="318"/>
      <c r="BL299" s="285"/>
      <c r="BM299" s="285"/>
      <c r="BN299" s="297"/>
      <c r="BO299" s="297"/>
      <c r="BP299" s="285"/>
      <c r="BQ299" s="285"/>
      <c r="BR299" s="285"/>
      <c r="BS299" s="285"/>
      <c r="BT299" s="285"/>
      <c r="BU299" s="297"/>
      <c r="BV299" s="297"/>
      <c r="BW299" s="285"/>
      <c r="BX299" s="285"/>
      <c r="BY299" s="285"/>
      <c r="BZ299" s="285"/>
      <c r="CA299" s="285"/>
      <c r="CB299" s="297"/>
      <c r="CC299" s="297"/>
      <c r="CD299" s="285"/>
      <c r="CE299" s="285"/>
      <c r="CF299" s="285"/>
      <c r="CG299" s="285"/>
      <c r="CH299" s="285"/>
      <c r="CI299" s="297"/>
      <c r="CJ299" s="297"/>
      <c r="CK299" s="285"/>
      <c r="CL299" s="285"/>
      <c r="CM299" s="285"/>
      <c r="CN299" s="285"/>
      <c r="CO299" s="285"/>
      <c r="CP299" s="165"/>
    </row>
    <row r="300"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  <c r="AA300" s="285"/>
      <c r="AB300" s="285"/>
      <c r="AC300" s="285"/>
      <c r="AD300" s="285"/>
      <c r="AE300" s="285"/>
      <c r="AF300" s="296"/>
      <c r="AG300" s="318"/>
      <c r="AH300" s="285"/>
      <c r="AI300" s="285"/>
      <c r="AJ300" s="285"/>
      <c r="AK300" s="285"/>
      <c r="AL300" s="328"/>
      <c r="AM300" s="328"/>
      <c r="AN300" s="285"/>
      <c r="AO300" s="285"/>
      <c r="AP300" s="285"/>
      <c r="AQ300" s="285"/>
      <c r="AR300" s="285"/>
      <c r="AS300" s="328"/>
      <c r="AT300" s="328"/>
      <c r="AU300" s="285"/>
      <c r="AV300" s="285"/>
      <c r="AW300" s="285"/>
      <c r="AX300" s="285"/>
      <c r="AY300" s="285"/>
      <c r="AZ300" s="328"/>
      <c r="BA300" s="328"/>
      <c r="BB300" s="285"/>
      <c r="BC300" s="285"/>
      <c r="BD300" s="285"/>
      <c r="BE300" s="285"/>
      <c r="BF300" s="285"/>
      <c r="BG300" s="328"/>
      <c r="BH300" s="328"/>
      <c r="BI300" s="285"/>
      <c r="BJ300" s="296"/>
      <c r="BK300" s="318"/>
      <c r="BL300" s="285"/>
      <c r="BM300" s="285"/>
      <c r="BN300" s="297"/>
      <c r="BO300" s="297"/>
      <c r="BP300" s="285"/>
      <c r="BQ300" s="285"/>
      <c r="BR300" s="285"/>
      <c r="BS300" s="285"/>
      <c r="BT300" s="285"/>
      <c r="BU300" s="297"/>
      <c r="BV300" s="297"/>
      <c r="BW300" s="285"/>
      <c r="BX300" s="285"/>
      <c r="BY300" s="285"/>
      <c r="BZ300" s="285"/>
      <c r="CA300" s="285"/>
      <c r="CB300" s="297"/>
      <c r="CC300" s="297"/>
      <c r="CD300" s="285"/>
      <c r="CE300" s="285"/>
      <c r="CF300" s="285"/>
      <c r="CG300" s="285"/>
      <c r="CH300" s="285"/>
      <c r="CI300" s="297"/>
      <c r="CJ300" s="297"/>
      <c r="CK300" s="285"/>
      <c r="CL300" s="285"/>
      <c r="CM300" s="285"/>
      <c r="CN300" s="285"/>
      <c r="CO300" s="285"/>
      <c r="CP300" s="165"/>
    </row>
    <row r="301"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  <c r="AA301" s="285"/>
      <c r="AB301" s="285"/>
      <c r="AC301" s="285"/>
      <c r="AD301" s="285"/>
      <c r="AE301" s="285"/>
      <c r="AF301" s="296"/>
      <c r="AG301" s="318"/>
      <c r="AH301" s="285"/>
      <c r="AI301" s="285"/>
      <c r="AJ301" s="285"/>
      <c r="AK301" s="285"/>
      <c r="AL301" s="328"/>
      <c r="AM301" s="328"/>
      <c r="AN301" s="285"/>
      <c r="AO301" s="285"/>
      <c r="AP301" s="285"/>
      <c r="AQ301" s="285"/>
      <c r="AR301" s="285"/>
      <c r="AS301" s="328"/>
      <c r="AT301" s="328"/>
      <c r="AU301" s="285"/>
      <c r="AV301" s="285"/>
      <c r="AW301" s="285"/>
      <c r="AX301" s="285"/>
      <c r="AY301" s="285"/>
      <c r="AZ301" s="328"/>
      <c r="BA301" s="328"/>
      <c r="BB301" s="285"/>
      <c r="BC301" s="285"/>
      <c r="BD301" s="285"/>
      <c r="BE301" s="285"/>
      <c r="BF301" s="285"/>
      <c r="BG301" s="328"/>
      <c r="BH301" s="328"/>
      <c r="BI301" s="285"/>
      <c r="BJ301" s="296"/>
      <c r="BK301" s="318"/>
      <c r="BL301" s="285"/>
      <c r="BM301" s="285"/>
      <c r="BN301" s="297"/>
      <c r="BO301" s="297"/>
      <c r="BP301" s="285"/>
      <c r="BQ301" s="285"/>
      <c r="BR301" s="285"/>
      <c r="BS301" s="285"/>
      <c r="BT301" s="285"/>
      <c r="BU301" s="297"/>
      <c r="BV301" s="297"/>
      <c r="BW301" s="285"/>
      <c r="BX301" s="285"/>
      <c r="BY301" s="285"/>
      <c r="BZ301" s="285"/>
      <c r="CA301" s="285"/>
      <c r="CB301" s="297"/>
      <c r="CC301" s="297"/>
      <c r="CD301" s="285"/>
      <c r="CE301" s="285"/>
      <c r="CF301" s="285"/>
      <c r="CG301" s="285"/>
      <c r="CH301" s="285"/>
      <c r="CI301" s="297"/>
      <c r="CJ301" s="297"/>
      <c r="CK301" s="285"/>
      <c r="CL301" s="285"/>
      <c r="CM301" s="285"/>
      <c r="CN301" s="285"/>
      <c r="CO301" s="285"/>
      <c r="CP301" s="165"/>
    </row>
    <row r="302"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  <c r="AA302" s="285"/>
      <c r="AB302" s="285"/>
      <c r="AC302" s="285"/>
      <c r="AD302" s="285"/>
      <c r="AE302" s="285"/>
      <c r="AF302" s="296"/>
      <c r="AG302" s="318"/>
      <c r="AH302" s="285"/>
      <c r="AI302" s="285"/>
      <c r="AJ302" s="285"/>
      <c r="AK302" s="285"/>
      <c r="AL302" s="328"/>
      <c r="AM302" s="328"/>
      <c r="AN302" s="285"/>
      <c r="AO302" s="285"/>
      <c r="AP302" s="285"/>
      <c r="AQ302" s="285"/>
      <c r="AR302" s="285"/>
      <c r="AS302" s="328"/>
      <c r="AT302" s="328"/>
      <c r="AU302" s="285"/>
      <c r="AV302" s="285"/>
      <c r="AW302" s="285"/>
      <c r="AX302" s="285"/>
      <c r="AY302" s="285"/>
      <c r="AZ302" s="328"/>
      <c r="BA302" s="328"/>
      <c r="BB302" s="285"/>
      <c r="BC302" s="285"/>
      <c r="BD302" s="285"/>
      <c r="BE302" s="285"/>
      <c r="BF302" s="285"/>
      <c r="BG302" s="328"/>
      <c r="BH302" s="328"/>
      <c r="BI302" s="285"/>
      <c r="BJ302" s="296"/>
      <c r="BK302" s="318"/>
      <c r="BL302" s="285"/>
      <c r="BM302" s="285"/>
      <c r="BN302" s="297"/>
      <c r="BO302" s="297"/>
      <c r="BP302" s="285"/>
      <c r="BQ302" s="285"/>
      <c r="BR302" s="285"/>
      <c r="BS302" s="285"/>
      <c r="BT302" s="285"/>
      <c r="BU302" s="297"/>
      <c r="BV302" s="297"/>
      <c r="BW302" s="285"/>
      <c r="BX302" s="285"/>
      <c r="BY302" s="285"/>
      <c r="BZ302" s="285"/>
      <c r="CA302" s="285"/>
      <c r="CB302" s="297"/>
      <c r="CC302" s="297"/>
      <c r="CD302" s="285"/>
      <c r="CE302" s="285"/>
      <c r="CF302" s="285"/>
      <c r="CG302" s="285"/>
      <c r="CH302" s="285"/>
      <c r="CI302" s="297"/>
      <c r="CJ302" s="297"/>
      <c r="CK302" s="285"/>
      <c r="CL302" s="285"/>
      <c r="CM302" s="285"/>
      <c r="CN302" s="285"/>
      <c r="CO302" s="285"/>
      <c r="CP302" s="165"/>
    </row>
    <row r="303"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  <c r="AA303" s="285"/>
      <c r="AB303" s="285"/>
      <c r="AC303" s="285"/>
      <c r="AD303" s="285"/>
      <c r="AE303" s="285"/>
      <c r="AF303" s="296"/>
      <c r="AG303" s="318"/>
      <c r="AH303" s="285"/>
      <c r="AI303" s="285"/>
      <c r="AJ303" s="285"/>
      <c r="AK303" s="285"/>
      <c r="AL303" s="328"/>
      <c r="AM303" s="328"/>
      <c r="AN303" s="285"/>
      <c r="AO303" s="285"/>
      <c r="AP303" s="285"/>
      <c r="AQ303" s="285"/>
      <c r="AR303" s="285"/>
      <c r="AS303" s="328"/>
      <c r="AT303" s="328"/>
      <c r="AU303" s="285"/>
      <c r="AV303" s="285"/>
      <c r="AW303" s="285"/>
      <c r="AX303" s="285"/>
      <c r="AY303" s="285"/>
      <c r="AZ303" s="328"/>
      <c r="BA303" s="328"/>
      <c r="BB303" s="285"/>
      <c r="BC303" s="285"/>
      <c r="BD303" s="285"/>
      <c r="BE303" s="285"/>
      <c r="BF303" s="285"/>
      <c r="BG303" s="328"/>
      <c r="BH303" s="328"/>
      <c r="BI303" s="285"/>
      <c r="BJ303" s="296"/>
      <c r="BK303" s="318"/>
      <c r="BL303" s="285"/>
      <c r="BM303" s="285"/>
      <c r="BN303" s="297"/>
      <c r="BO303" s="297"/>
      <c r="BP303" s="285"/>
      <c r="BQ303" s="285"/>
      <c r="BR303" s="285"/>
      <c r="BS303" s="285"/>
      <c r="BT303" s="285"/>
      <c r="BU303" s="297"/>
      <c r="BV303" s="297"/>
      <c r="BW303" s="285"/>
      <c r="BX303" s="285"/>
      <c r="BY303" s="285"/>
      <c r="BZ303" s="285"/>
      <c r="CA303" s="285"/>
      <c r="CB303" s="297"/>
      <c r="CC303" s="297"/>
      <c r="CD303" s="285"/>
      <c r="CE303" s="285"/>
      <c r="CF303" s="285"/>
      <c r="CG303" s="285"/>
      <c r="CH303" s="285"/>
      <c r="CI303" s="297"/>
      <c r="CJ303" s="297"/>
      <c r="CK303" s="285"/>
      <c r="CL303" s="285"/>
      <c r="CM303" s="285"/>
      <c r="CN303" s="285"/>
      <c r="CO303" s="285"/>
      <c r="CP303" s="165"/>
    </row>
    <row r="304"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  <c r="AA304" s="285"/>
      <c r="AB304" s="285"/>
      <c r="AC304" s="285"/>
      <c r="AD304" s="285"/>
      <c r="AE304" s="285"/>
      <c r="AF304" s="296"/>
      <c r="AG304" s="318"/>
      <c r="AH304" s="285"/>
      <c r="AI304" s="285"/>
      <c r="AJ304" s="285"/>
      <c r="AK304" s="285"/>
      <c r="AL304" s="328"/>
      <c r="AM304" s="328"/>
      <c r="AN304" s="285"/>
      <c r="AO304" s="285"/>
      <c r="AP304" s="285"/>
      <c r="AQ304" s="285"/>
      <c r="AR304" s="285"/>
      <c r="AS304" s="328"/>
      <c r="AT304" s="328"/>
      <c r="AU304" s="285"/>
      <c r="AV304" s="285"/>
      <c r="AW304" s="285"/>
      <c r="AX304" s="285"/>
      <c r="AY304" s="285"/>
      <c r="AZ304" s="328"/>
      <c r="BA304" s="328"/>
      <c r="BB304" s="285"/>
      <c r="BC304" s="285"/>
      <c r="BD304" s="285"/>
      <c r="BE304" s="285"/>
      <c r="BF304" s="285"/>
      <c r="BG304" s="328"/>
      <c r="BH304" s="328"/>
      <c r="BI304" s="285"/>
      <c r="BJ304" s="296"/>
      <c r="BK304" s="318"/>
      <c r="BL304" s="285"/>
      <c r="BM304" s="285"/>
      <c r="BN304" s="297"/>
      <c r="BO304" s="297"/>
      <c r="BP304" s="285"/>
      <c r="BQ304" s="285"/>
      <c r="BR304" s="285"/>
      <c r="BS304" s="285"/>
      <c r="BT304" s="285"/>
      <c r="BU304" s="297"/>
      <c r="BV304" s="297"/>
      <c r="BW304" s="285"/>
      <c r="BX304" s="285"/>
      <c r="BY304" s="285"/>
      <c r="BZ304" s="285"/>
      <c r="CA304" s="285"/>
      <c r="CB304" s="297"/>
      <c r="CC304" s="297"/>
      <c r="CD304" s="285"/>
      <c r="CE304" s="285"/>
      <c r="CF304" s="285"/>
      <c r="CG304" s="285"/>
      <c r="CH304" s="285"/>
      <c r="CI304" s="297"/>
      <c r="CJ304" s="297"/>
      <c r="CK304" s="285"/>
      <c r="CL304" s="285"/>
      <c r="CM304" s="285"/>
      <c r="CN304" s="285"/>
      <c r="CO304" s="285"/>
      <c r="CP304" s="165"/>
    </row>
    <row r="305"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  <c r="AA305" s="285"/>
      <c r="AB305" s="285"/>
      <c r="AC305" s="285"/>
      <c r="AD305" s="285"/>
      <c r="AE305" s="285"/>
      <c r="AF305" s="296"/>
      <c r="AG305" s="318"/>
      <c r="AH305" s="285"/>
      <c r="AI305" s="285"/>
      <c r="AJ305" s="285"/>
      <c r="AK305" s="285"/>
      <c r="AL305" s="328"/>
      <c r="AM305" s="328"/>
      <c r="AN305" s="285"/>
      <c r="AO305" s="285"/>
      <c r="AP305" s="285"/>
      <c r="AQ305" s="285"/>
      <c r="AR305" s="285"/>
      <c r="AS305" s="328"/>
      <c r="AT305" s="328"/>
      <c r="AU305" s="285"/>
      <c r="AV305" s="285"/>
      <c r="AW305" s="285"/>
      <c r="AX305" s="285"/>
      <c r="AY305" s="285"/>
      <c r="AZ305" s="328"/>
      <c r="BA305" s="328"/>
      <c r="BB305" s="285"/>
      <c r="BC305" s="285"/>
      <c r="BD305" s="285"/>
      <c r="BE305" s="285"/>
      <c r="BF305" s="285"/>
      <c r="BG305" s="328"/>
      <c r="BH305" s="328"/>
      <c r="BI305" s="285"/>
      <c r="BJ305" s="296"/>
      <c r="BK305" s="318"/>
      <c r="BL305" s="285"/>
      <c r="BM305" s="285"/>
      <c r="BN305" s="297"/>
      <c r="BO305" s="297"/>
      <c r="BP305" s="285"/>
      <c r="BQ305" s="285"/>
      <c r="BR305" s="285"/>
      <c r="BS305" s="285"/>
      <c r="BT305" s="285"/>
      <c r="BU305" s="297"/>
      <c r="BV305" s="297"/>
      <c r="BW305" s="285"/>
      <c r="BX305" s="285"/>
      <c r="BY305" s="285"/>
      <c r="BZ305" s="285"/>
      <c r="CA305" s="285"/>
      <c r="CB305" s="297"/>
      <c r="CC305" s="297"/>
      <c r="CD305" s="285"/>
      <c r="CE305" s="285"/>
      <c r="CF305" s="285"/>
      <c r="CG305" s="285"/>
      <c r="CH305" s="285"/>
      <c r="CI305" s="297"/>
      <c r="CJ305" s="297"/>
      <c r="CK305" s="285"/>
      <c r="CL305" s="285"/>
      <c r="CM305" s="285"/>
      <c r="CN305" s="285"/>
      <c r="CO305" s="285"/>
      <c r="CP305" s="165"/>
    </row>
    <row r="306"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  <c r="AA306" s="285"/>
      <c r="AB306" s="285"/>
      <c r="AC306" s="285"/>
      <c r="AD306" s="285"/>
      <c r="AE306" s="285"/>
      <c r="AF306" s="296"/>
      <c r="AG306" s="318"/>
      <c r="AH306" s="285"/>
      <c r="AI306" s="285"/>
      <c r="AJ306" s="285"/>
      <c r="AK306" s="285"/>
      <c r="AL306" s="328"/>
      <c r="AM306" s="328"/>
      <c r="AN306" s="285"/>
      <c r="AO306" s="285"/>
      <c r="AP306" s="285"/>
      <c r="AQ306" s="285"/>
      <c r="AR306" s="285"/>
      <c r="AS306" s="328"/>
      <c r="AT306" s="328"/>
      <c r="AU306" s="285"/>
      <c r="AV306" s="285"/>
      <c r="AW306" s="285"/>
      <c r="AX306" s="285"/>
      <c r="AY306" s="285"/>
      <c r="AZ306" s="328"/>
      <c r="BA306" s="328"/>
      <c r="BB306" s="285"/>
      <c r="BC306" s="285"/>
      <c r="BD306" s="285"/>
      <c r="BE306" s="285"/>
      <c r="BF306" s="285"/>
      <c r="BG306" s="328"/>
      <c r="BH306" s="328"/>
      <c r="BI306" s="285"/>
      <c r="BJ306" s="296"/>
      <c r="BK306" s="318"/>
      <c r="BL306" s="285"/>
      <c r="BM306" s="285"/>
      <c r="BN306" s="297"/>
      <c r="BO306" s="297"/>
      <c r="BP306" s="285"/>
      <c r="BQ306" s="285"/>
      <c r="BR306" s="285"/>
      <c r="BS306" s="285"/>
      <c r="BT306" s="285"/>
      <c r="BU306" s="297"/>
      <c r="BV306" s="297"/>
      <c r="BW306" s="285"/>
      <c r="BX306" s="285"/>
      <c r="BY306" s="285"/>
      <c r="BZ306" s="285"/>
      <c r="CA306" s="285"/>
      <c r="CB306" s="297"/>
      <c r="CC306" s="297"/>
      <c r="CD306" s="285"/>
      <c r="CE306" s="285"/>
      <c r="CF306" s="285"/>
      <c r="CG306" s="285"/>
      <c r="CH306" s="285"/>
      <c r="CI306" s="297"/>
      <c r="CJ306" s="297"/>
      <c r="CK306" s="285"/>
      <c r="CL306" s="285"/>
      <c r="CM306" s="285"/>
      <c r="CN306" s="285"/>
      <c r="CO306" s="285"/>
      <c r="CP306" s="165"/>
    </row>
    <row r="307"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  <c r="AA307" s="285"/>
      <c r="AB307" s="285"/>
      <c r="AC307" s="285"/>
      <c r="AD307" s="285"/>
      <c r="AE307" s="285"/>
      <c r="AF307" s="296"/>
      <c r="AG307" s="318"/>
      <c r="AH307" s="285"/>
      <c r="AI307" s="285"/>
      <c r="AJ307" s="285"/>
      <c r="AK307" s="285"/>
      <c r="AL307" s="328"/>
      <c r="AM307" s="328"/>
      <c r="AN307" s="285"/>
      <c r="AO307" s="285"/>
      <c r="AP307" s="285"/>
      <c r="AQ307" s="285"/>
      <c r="AR307" s="285"/>
      <c r="AS307" s="328"/>
      <c r="AT307" s="328"/>
      <c r="AU307" s="285"/>
      <c r="AV307" s="285"/>
      <c r="AW307" s="285"/>
      <c r="AX307" s="285"/>
      <c r="AY307" s="285"/>
      <c r="AZ307" s="328"/>
      <c r="BA307" s="328"/>
      <c r="BB307" s="285"/>
      <c r="BC307" s="285"/>
      <c r="BD307" s="285"/>
      <c r="BE307" s="285"/>
      <c r="BF307" s="285"/>
      <c r="BG307" s="328"/>
      <c r="BH307" s="328"/>
      <c r="BI307" s="285"/>
      <c r="BJ307" s="296"/>
      <c r="BK307" s="318"/>
      <c r="BL307" s="285"/>
      <c r="BM307" s="285"/>
      <c r="BN307" s="297"/>
      <c r="BO307" s="297"/>
      <c r="BP307" s="285"/>
      <c r="BQ307" s="285"/>
      <c r="BR307" s="285"/>
      <c r="BS307" s="285"/>
      <c r="BT307" s="285"/>
      <c r="BU307" s="297"/>
      <c r="BV307" s="297"/>
      <c r="BW307" s="285"/>
      <c r="BX307" s="285"/>
      <c r="BY307" s="285"/>
      <c r="BZ307" s="285"/>
      <c r="CA307" s="285"/>
      <c r="CB307" s="297"/>
      <c r="CC307" s="297"/>
      <c r="CD307" s="285"/>
      <c r="CE307" s="285"/>
      <c r="CF307" s="285"/>
      <c r="CG307" s="285"/>
      <c r="CH307" s="285"/>
      <c r="CI307" s="297"/>
      <c r="CJ307" s="297"/>
      <c r="CK307" s="285"/>
      <c r="CL307" s="285"/>
      <c r="CM307" s="285"/>
      <c r="CN307" s="285"/>
      <c r="CO307" s="285"/>
      <c r="CP307" s="165"/>
    </row>
    <row r="308"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  <c r="AA308" s="285"/>
      <c r="AB308" s="285"/>
      <c r="AC308" s="285"/>
      <c r="AD308" s="285"/>
      <c r="AE308" s="285"/>
      <c r="AF308" s="296"/>
      <c r="AG308" s="318"/>
      <c r="AH308" s="285"/>
      <c r="AI308" s="285"/>
      <c r="AJ308" s="285"/>
      <c r="AK308" s="285"/>
      <c r="AL308" s="328"/>
      <c r="AM308" s="328"/>
      <c r="AN308" s="285"/>
      <c r="AO308" s="285"/>
      <c r="AP308" s="285"/>
      <c r="AQ308" s="285"/>
      <c r="AR308" s="285"/>
      <c r="AS308" s="328"/>
      <c r="AT308" s="328"/>
      <c r="AU308" s="285"/>
      <c r="AV308" s="285"/>
      <c r="AW308" s="285"/>
      <c r="AX308" s="285"/>
      <c r="AY308" s="285"/>
      <c r="AZ308" s="328"/>
      <c r="BA308" s="328"/>
      <c r="BB308" s="285"/>
      <c r="BC308" s="285"/>
      <c r="BD308" s="285"/>
      <c r="BE308" s="285"/>
      <c r="BF308" s="285"/>
      <c r="BG308" s="328"/>
      <c r="BH308" s="328"/>
      <c r="BI308" s="285"/>
      <c r="BJ308" s="296"/>
      <c r="BK308" s="318"/>
      <c r="BL308" s="285"/>
      <c r="BM308" s="285"/>
      <c r="BN308" s="297"/>
      <c r="BO308" s="297"/>
      <c r="BP308" s="285"/>
      <c r="BQ308" s="285"/>
      <c r="BR308" s="285"/>
      <c r="BS308" s="285"/>
      <c r="BT308" s="285"/>
      <c r="BU308" s="297"/>
      <c r="BV308" s="297"/>
      <c r="BW308" s="285"/>
      <c r="BX308" s="285"/>
      <c r="BY308" s="285"/>
      <c r="BZ308" s="285"/>
      <c r="CA308" s="285"/>
      <c r="CB308" s="297"/>
      <c r="CC308" s="297"/>
      <c r="CD308" s="285"/>
      <c r="CE308" s="285"/>
      <c r="CF308" s="285"/>
      <c r="CG308" s="285"/>
      <c r="CH308" s="285"/>
      <c r="CI308" s="297"/>
      <c r="CJ308" s="297"/>
      <c r="CK308" s="285"/>
      <c r="CL308" s="285"/>
      <c r="CM308" s="285"/>
      <c r="CN308" s="285"/>
      <c r="CO308" s="285"/>
      <c r="CP308" s="165"/>
    </row>
    <row r="309"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  <c r="AA309" s="285"/>
      <c r="AB309" s="285"/>
      <c r="AC309" s="285"/>
      <c r="AD309" s="285"/>
      <c r="AE309" s="285"/>
      <c r="AF309" s="296"/>
      <c r="AG309" s="318"/>
      <c r="AH309" s="285"/>
      <c r="AI309" s="285"/>
      <c r="AJ309" s="285"/>
      <c r="AK309" s="285"/>
      <c r="AL309" s="328"/>
      <c r="AM309" s="328"/>
      <c r="AN309" s="285"/>
      <c r="AO309" s="285"/>
      <c r="AP309" s="285"/>
      <c r="AQ309" s="285"/>
      <c r="AR309" s="285"/>
      <c r="AS309" s="328"/>
      <c r="AT309" s="328"/>
      <c r="AU309" s="285"/>
      <c r="AV309" s="285"/>
      <c r="AW309" s="285"/>
      <c r="AX309" s="285"/>
      <c r="AY309" s="285"/>
      <c r="AZ309" s="328"/>
      <c r="BA309" s="328"/>
      <c r="BB309" s="285"/>
      <c r="BC309" s="285"/>
      <c r="BD309" s="285"/>
      <c r="BE309" s="285"/>
      <c r="BF309" s="285"/>
      <c r="BG309" s="328"/>
      <c r="BH309" s="328"/>
      <c r="BI309" s="285"/>
      <c r="BJ309" s="296"/>
      <c r="BK309" s="318"/>
      <c r="BL309" s="285"/>
      <c r="BM309" s="285"/>
      <c r="BN309" s="297"/>
      <c r="BO309" s="297"/>
      <c r="BP309" s="285"/>
      <c r="BQ309" s="285"/>
      <c r="BR309" s="285"/>
      <c r="BS309" s="285"/>
      <c r="BT309" s="285"/>
      <c r="BU309" s="297"/>
      <c r="BV309" s="297"/>
      <c r="BW309" s="285"/>
      <c r="BX309" s="285"/>
      <c r="BY309" s="285"/>
      <c r="BZ309" s="285"/>
      <c r="CA309" s="285"/>
      <c r="CB309" s="297"/>
      <c r="CC309" s="297"/>
      <c r="CD309" s="285"/>
      <c r="CE309" s="285"/>
      <c r="CF309" s="285"/>
      <c r="CG309" s="285"/>
      <c r="CH309" s="285"/>
      <c r="CI309" s="297"/>
      <c r="CJ309" s="297"/>
      <c r="CK309" s="285"/>
      <c r="CL309" s="285"/>
      <c r="CM309" s="285"/>
      <c r="CN309" s="285"/>
      <c r="CO309" s="285"/>
      <c r="CP309" s="165"/>
    </row>
    <row r="310"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  <c r="AA310" s="285"/>
      <c r="AB310" s="285"/>
      <c r="AC310" s="285"/>
      <c r="AD310" s="285"/>
      <c r="AE310" s="285"/>
      <c r="AF310" s="296"/>
      <c r="AG310" s="318"/>
      <c r="AH310" s="285"/>
      <c r="AI310" s="285"/>
      <c r="AJ310" s="285"/>
      <c r="AK310" s="285"/>
      <c r="AL310" s="328"/>
      <c r="AM310" s="328"/>
      <c r="AN310" s="285"/>
      <c r="AO310" s="285"/>
      <c r="AP310" s="285"/>
      <c r="AQ310" s="285"/>
      <c r="AR310" s="285"/>
      <c r="AS310" s="328"/>
      <c r="AT310" s="328"/>
      <c r="AU310" s="285"/>
      <c r="AV310" s="285"/>
      <c r="AW310" s="285"/>
      <c r="AX310" s="285"/>
      <c r="AY310" s="285"/>
      <c r="AZ310" s="328"/>
      <c r="BA310" s="328"/>
      <c r="BB310" s="285"/>
      <c r="BC310" s="285"/>
      <c r="BD310" s="285"/>
      <c r="BE310" s="285"/>
      <c r="BF310" s="285"/>
      <c r="BG310" s="328"/>
      <c r="BH310" s="328"/>
      <c r="BI310" s="285"/>
      <c r="BJ310" s="296"/>
      <c r="BK310" s="318"/>
      <c r="BL310" s="285"/>
      <c r="BM310" s="285"/>
      <c r="BN310" s="297"/>
      <c r="BO310" s="297"/>
      <c r="BP310" s="285"/>
      <c r="BQ310" s="285"/>
      <c r="BR310" s="285"/>
      <c r="BS310" s="285"/>
      <c r="BT310" s="285"/>
      <c r="BU310" s="297"/>
      <c r="BV310" s="297"/>
      <c r="BW310" s="285"/>
      <c r="BX310" s="285"/>
      <c r="BY310" s="285"/>
      <c r="BZ310" s="285"/>
      <c r="CA310" s="285"/>
      <c r="CB310" s="297"/>
      <c r="CC310" s="297"/>
      <c r="CD310" s="285"/>
      <c r="CE310" s="285"/>
      <c r="CF310" s="285"/>
      <c r="CG310" s="285"/>
      <c r="CH310" s="285"/>
      <c r="CI310" s="297"/>
      <c r="CJ310" s="297"/>
      <c r="CK310" s="285"/>
      <c r="CL310" s="285"/>
      <c r="CM310" s="285"/>
      <c r="CN310" s="285"/>
      <c r="CO310" s="285"/>
      <c r="CP310" s="165"/>
    </row>
    <row r="311"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  <c r="AA311" s="285"/>
      <c r="AB311" s="285"/>
      <c r="AC311" s="285"/>
      <c r="AD311" s="285"/>
      <c r="AE311" s="285"/>
      <c r="AF311" s="296"/>
      <c r="AG311" s="318"/>
      <c r="AH311" s="285"/>
      <c r="AI311" s="285"/>
      <c r="AJ311" s="285"/>
      <c r="AK311" s="285"/>
      <c r="AL311" s="328"/>
      <c r="AM311" s="328"/>
      <c r="AN311" s="285"/>
      <c r="AO311" s="285"/>
      <c r="AP311" s="285"/>
      <c r="AQ311" s="285"/>
      <c r="AR311" s="285"/>
      <c r="AS311" s="328"/>
      <c r="AT311" s="328"/>
      <c r="AU311" s="285"/>
      <c r="AV311" s="285"/>
      <c r="AW311" s="285"/>
      <c r="AX311" s="285"/>
      <c r="AY311" s="285"/>
      <c r="AZ311" s="328"/>
      <c r="BA311" s="328"/>
      <c r="BB311" s="285"/>
      <c r="BC311" s="285"/>
      <c r="BD311" s="285"/>
      <c r="BE311" s="285"/>
      <c r="BF311" s="285"/>
      <c r="BG311" s="328"/>
      <c r="BH311" s="328"/>
      <c r="BI311" s="285"/>
      <c r="BJ311" s="296"/>
      <c r="BK311" s="318"/>
      <c r="BL311" s="285"/>
      <c r="BM311" s="285"/>
      <c r="BN311" s="297"/>
      <c r="BO311" s="297"/>
      <c r="BP311" s="285"/>
      <c r="BQ311" s="285"/>
      <c r="BR311" s="285"/>
      <c r="BS311" s="285"/>
      <c r="BT311" s="285"/>
      <c r="BU311" s="297"/>
      <c r="BV311" s="297"/>
      <c r="BW311" s="285"/>
      <c r="BX311" s="285"/>
      <c r="BY311" s="285"/>
      <c r="BZ311" s="285"/>
      <c r="CA311" s="285"/>
      <c r="CB311" s="297"/>
      <c r="CC311" s="297"/>
      <c r="CD311" s="285"/>
      <c r="CE311" s="285"/>
      <c r="CF311" s="285"/>
      <c r="CG311" s="285"/>
      <c r="CH311" s="285"/>
      <c r="CI311" s="297"/>
      <c r="CJ311" s="297"/>
      <c r="CK311" s="285"/>
      <c r="CL311" s="285"/>
      <c r="CM311" s="285"/>
      <c r="CN311" s="285"/>
      <c r="CO311" s="285"/>
      <c r="CP311" s="165"/>
    </row>
    <row r="312"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  <c r="AA312" s="285"/>
      <c r="AB312" s="285"/>
      <c r="AC312" s="285"/>
      <c r="AD312" s="285"/>
      <c r="AE312" s="285"/>
      <c r="AF312" s="296"/>
      <c r="AG312" s="318"/>
      <c r="AH312" s="285"/>
      <c r="AI312" s="285"/>
      <c r="AJ312" s="285"/>
      <c r="AK312" s="285"/>
      <c r="AL312" s="328"/>
      <c r="AM312" s="328"/>
      <c r="AN312" s="285"/>
      <c r="AO312" s="285"/>
      <c r="AP312" s="285"/>
      <c r="AQ312" s="285"/>
      <c r="AR312" s="285"/>
      <c r="AS312" s="328"/>
      <c r="AT312" s="328"/>
      <c r="AU312" s="285"/>
      <c r="AV312" s="285"/>
      <c r="AW312" s="285"/>
      <c r="AX312" s="285"/>
      <c r="AY312" s="285"/>
      <c r="AZ312" s="328"/>
      <c r="BA312" s="328"/>
      <c r="BB312" s="285"/>
      <c r="BC312" s="285"/>
      <c r="BD312" s="285"/>
      <c r="BE312" s="285"/>
      <c r="BF312" s="285"/>
      <c r="BG312" s="328"/>
      <c r="BH312" s="328"/>
      <c r="BI312" s="285"/>
      <c r="BJ312" s="296"/>
      <c r="BK312" s="318"/>
      <c r="BL312" s="285"/>
      <c r="BM312" s="285"/>
      <c r="BN312" s="297"/>
      <c r="BO312" s="297"/>
      <c r="BP312" s="285"/>
      <c r="BQ312" s="285"/>
      <c r="BR312" s="285"/>
      <c r="BS312" s="285"/>
      <c r="BT312" s="285"/>
      <c r="BU312" s="297"/>
      <c r="BV312" s="297"/>
      <c r="BW312" s="285"/>
      <c r="BX312" s="285"/>
      <c r="BY312" s="285"/>
      <c r="BZ312" s="285"/>
      <c r="CA312" s="285"/>
      <c r="CB312" s="297"/>
      <c r="CC312" s="297"/>
      <c r="CD312" s="285"/>
      <c r="CE312" s="285"/>
      <c r="CF312" s="285"/>
      <c r="CG312" s="285"/>
      <c r="CH312" s="285"/>
      <c r="CI312" s="297"/>
      <c r="CJ312" s="297"/>
      <c r="CK312" s="285"/>
      <c r="CL312" s="285"/>
      <c r="CM312" s="285"/>
      <c r="CN312" s="285"/>
      <c r="CO312" s="285"/>
      <c r="CP312" s="165"/>
    </row>
    <row r="313"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  <c r="AA313" s="285"/>
      <c r="AB313" s="285"/>
      <c r="AC313" s="285"/>
      <c r="AD313" s="285"/>
      <c r="AE313" s="285"/>
      <c r="AF313" s="296"/>
      <c r="AG313" s="318"/>
      <c r="AH313" s="285"/>
      <c r="AI313" s="285"/>
      <c r="AJ313" s="285"/>
      <c r="AK313" s="285"/>
      <c r="AL313" s="328"/>
      <c r="AM313" s="328"/>
      <c r="AN313" s="285"/>
      <c r="AO313" s="285"/>
      <c r="AP313" s="285"/>
      <c r="AQ313" s="285"/>
      <c r="AR313" s="285"/>
      <c r="AS313" s="328"/>
      <c r="AT313" s="328"/>
      <c r="AU313" s="285"/>
      <c r="AV313" s="285"/>
      <c r="AW313" s="285"/>
      <c r="AX313" s="285"/>
      <c r="AY313" s="285"/>
      <c r="AZ313" s="328"/>
      <c r="BA313" s="328"/>
      <c r="BB313" s="285"/>
      <c r="BC313" s="285"/>
      <c r="BD313" s="285"/>
      <c r="BE313" s="285"/>
      <c r="BF313" s="285"/>
      <c r="BG313" s="328"/>
      <c r="BH313" s="328"/>
      <c r="BI313" s="285"/>
      <c r="BJ313" s="296"/>
      <c r="BK313" s="318"/>
      <c r="BL313" s="285"/>
      <c r="BM313" s="285"/>
      <c r="BN313" s="297"/>
      <c r="BO313" s="297"/>
      <c r="BP313" s="285"/>
      <c r="BQ313" s="285"/>
      <c r="BR313" s="285"/>
      <c r="BS313" s="285"/>
      <c r="BT313" s="285"/>
      <c r="BU313" s="297"/>
      <c r="BV313" s="297"/>
      <c r="BW313" s="285"/>
      <c r="BX313" s="285"/>
      <c r="BY313" s="285"/>
      <c r="BZ313" s="285"/>
      <c r="CA313" s="285"/>
      <c r="CB313" s="297"/>
      <c r="CC313" s="297"/>
      <c r="CD313" s="285"/>
      <c r="CE313" s="285"/>
      <c r="CF313" s="285"/>
      <c r="CG313" s="285"/>
      <c r="CH313" s="285"/>
      <c r="CI313" s="297"/>
      <c r="CJ313" s="297"/>
      <c r="CK313" s="285"/>
      <c r="CL313" s="285"/>
      <c r="CM313" s="285"/>
      <c r="CN313" s="285"/>
      <c r="CO313" s="285"/>
      <c r="CP313" s="165"/>
    </row>
    <row r="314"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  <c r="AA314" s="285"/>
      <c r="AB314" s="285"/>
      <c r="AC314" s="285"/>
      <c r="AD314" s="285"/>
      <c r="AE314" s="285"/>
      <c r="AF314" s="296"/>
      <c r="AG314" s="318"/>
      <c r="AH314" s="285"/>
      <c r="AI314" s="285"/>
      <c r="AJ314" s="285"/>
      <c r="AK314" s="285"/>
      <c r="AL314" s="328"/>
      <c r="AM314" s="328"/>
      <c r="AN314" s="285"/>
      <c r="AO314" s="285"/>
      <c r="AP314" s="285"/>
      <c r="AQ314" s="285"/>
      <c r="AR314" s="285"/>
      <c r="AS314" s="328"/>
      <c r="AT314" s="328"/>
      <c r="AU314" s="285"/>
      <c r="AV314" s="285"/>
      <c r="AW314" s="285"/>
      <c r="AX314" s="285"/>
      <c r="AY314" s="285"/>
      <c r="AZ314" s="328"/>
      <c r="BA314" s="328"/>
      <c r="BB314" s="285"/>
      <c r="BC314" s="285"/>
      <c r="BD314" s="285"/>
      <c r="BE314" s="285"/>
      <c r="BF314" s="285"/>
      <c r="BG314" s="328"/>
      <c r="BH314" s="328"/>
      <c r="BI314" s="285"/>
      <c r="BJ314" s="296"/>
      <c r="BK314" s="318"/>
      <c r="BL314" s="285"/>
      <c r="BM314" s="285"/>
      <c r="BN314" s="297"/>
      <c r="BO314" s="297"/>
      <c r="BP314" s="285"/>
      <c r="BQ314" s="285"/>
      <c r="BR314" s="285"/>
      <c r="BS314" s="285"/>
      <c r="BT314" s="285"/>
      <c r="BU314" s="297"/>
      <c r="BV314" s="297"/>
      <c r="BW314" s="285"/>
      <c r="BX314" s="285"/>
      <c r="BY314" s="285"/>
      <c r="BZ314" s="285"/>
      <c r="CA314" s="285"/>
      <c r="CB314" s="297"/>
      <c r="CC314" s="297"/>
      <c r="CD314" s="285"/>
      <c r="CE314" s="285"/>
      <c r="CF314" s="285"/>
      <c r="CG314" s="285"/>
      <c r="CH314" s="285"/>
      <c r="CI314" s="297"/>
      <c r="CJ314" s="297"/>
      <c r="CK314" s="285"/>
      <c r="CL314" s="285"/>
      <c r="CM314" s="285"/>
      <c r="CN314" s="285"/>
      <c r="CO314" s="285"/>
      <c r="CP314" s="165"/>
    </row>
    <row r="315"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  <c r="AA315" s="285"/>
      <c r="AB315" s="285"/>
      <c r="AC315" s="285"/>
      <c r="AD315" s="285"/>
      <c r="AE315" s="285"/>
      <c r="AF315" s="296"/>
      <c r="AG315" s="318"/>
      <c r="AH315" s="285"/>
      <c r="AI315" s="285"/>
      <c r="AJ315" s="285"/>
      <c r="AK315" s="285"/>
      <c r="AL315" s="328"/>
      <c r="AM315" s="328"/>
      <c r="AN315" s="285"/>
      <c r="AO315" s="285"/>
      <c r="AP315" s="285"/>
      <c r="AQ315" s="285"/>
      <c r="AR315" s="285"/>
      <c r="AS315" s="328"/>
      <c r="AT315" s="328"/>
      <c r="AU315" s="285"/>
      <c r="AV315" s="285"/>
      <c r="AW315" s="285"/>
      <c r="AX315" s="285"/>
      <c r="AY315" s="285"/>
      <c r="AZ315" s="328"/>
      <c r="BA315" s="328"/>
      <c r="BB315" s="285"/>
      <c r="BC315" s="285"/>
      <c r="BD315" s="285"/>
      <c r="BE315" s="285"/>
      <c r="BF315" s="285"/>
      <c r="BG315" s="328"/>
      <c r="BH315" s="328"/>
      <c r="BI315" s="285"/>
      <c r="BJ315" s="296"/>
      <c r="BK315" s="318"/>
      <c r="BL315" s="285"/>
      <c r="BM315" s="285"/>
      <c r="BN315" s="297"/>
      <c r="BO315" s="297"/>
      <c r="BP315" s="285"/>
      <c r="BQ315" s="285"/>
      <c r="BR315" s="285"/>
      <c r="BS315" s="285"/>
      <c r="BT315" s="285"/>
      <c r="BU315" s="297"/>
      <c r="BV315" s="297"/>
      <c r="BW315" s="285"/>
      <c r="BX315" s="285"/>
      <c r="BY315" s="285"/>
      <c r="BZ315" s="285"/>
      <c r="CA315" s="285"/>
      <c r="CB315" s="297"/>
      <c r="CC315" s="297"/>
      <c r="CD315" s="285"/>
      <c r="CE315" s="285"/>
      <c r="CF315" s="285"/>
      <c r="CG315" s="285"/>
      <c r="CH315" s="285"/>
      <c r="CI315" s="297"/>
      <c r="CJ315" s="297"/>
      <c r="CK315" s="285"/>
      <c r="CL315" s="285"/>
      <c r="CM315" s="285"/>
      <c r="CN315" s="285"/>
      <c r="CO315" s="285"/>
      <c r="CP315" s="165"/>
    </row>
    <row r="316"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  <c r="AA316" s="285"/>
      <c r="AB316" s="285"/>
      <c r="AC316" s="285"/>
      <c r="AD316" s="285"/>
      <c r="AE316" s="285"/>
      <c r="AF316" s="296"/>
      <c r="AG316" s="318"/>
      <c r="AH316" s="285"/>
      <c r="AI316" s="285"/>
      <c r="AJ316" s="285"/>
      <c r="AK316" s="285"/>
      <c r="AL316" s="328"/>
      <c r="AM316" s="328"/>
      <c r="AN316" s="285"/>
      <c r="AO316" s="285"/>
      <c r="AP316" s="285"/>
      <c r="AQ316" s="285"/>
      <c r="AR316" s="285"/>
      <c r="AS316" s="328"/>
      <c r="AT316" s="328"/>
      <c r="AU316" s="285"/>
      <c r="AV316" s="285"/>
      <c r="AW316" s="285"/>
      <c r="AX316" s="285"/>
      <c r="AY316" s="285"/>
      <c r="AZ316" s="328"/>
      <c r="BA316" s="328"/>
      <c r="BB316" s="285"/>
      <c r="BC316" s="285"/>
      <c r="BD316" s="285"/>
      <c r="BE316" s="285"/>
      <c r="BF316" s="285"/>
      <c r="BG316" s="328"/>
      <c r="BH316" s="328"/>
      <c r="BI316" s="285"/>
      <c r="BJ316" s="296"/>
      <c r="BK316" s="318"/>
      <c r="BL316" s="285"/>
      <c r="BM316" s="285"/>
      <c r="BN316" s="297"/>
      <c r="BO316" s="297"/>
      <c r="BP316" s="285"/>
      <c r="BQ316" s="285"/>
      <c r="BR316" s="285"/>
      <c r="BS316" s="285"/>
      <c r="BT316" s="285"/>
      <c r="BU316" s="297"/>
      <c r="BV316" s="297"/>
      <c r="BW316" s="285"/>
      <c r="BX316" s="285"/>
      <c r="BY316" s="285"/>
      <c r="BZ316" s="285"/>
      <c r="CA316" s="285"/>
      <c r="CB316" s="297"/>
      <c r="CC316" s="297"/>
      <c r="CD316" s="285"/>
      <c r="CE316" s="285"/>
      <c r="CF316" s="285"/>
      <c r="CG316" s="285"/>
      <c r="CH316" s="285"/>
      <c r="CI316" s="297"/>
      <c r="CJ316" s="297"/>
      <c r="CK316" s="285"/>
      <c r="CL316" s="285"/>
      <c r="CM316" s="285"/>
      <c r="CN316" s="285"/>
      <c r="CO316" s="285"/>
      <c r="CP316" s="165"/>
    </row>
    <row r="317"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  <c r="AA317" s="285"/>
      <c r="AB317" s="285"/>
      <c r="AC317" s="285"/>
      <c r="AD317" s="285"/>
      <c r="AE317" s="285"/>
      <c r="AF317" s="296"/>
      <c r="AG317" s="318"/>
      <c r="AH317" s="285"/>
      <c r="AI317" s="285"/>
      <c r="AJ317" s="285"/>
      <c r="AK317" s="285"/>
      <c r="AL317" s="328"/>
      <c r="AM317" s="328"/>
      <c r="AN317" s="285"/>
      <c r="AO317" s="285"/>
      <c r="AP317" s="285"/>
      <c r="AQ317" s="285"/>
      <c r="AR317" s="285"/>
      <c r="AS317" s="328"/>
      <c r="AT317" s="328"/>
      <c r="AU317" s="285"/>
      <c r="AV317" s="285"/>
      <c r="AW317" s="285"/>
      <c r="AX317" s="285"/>
      <c r="AY317" s="285"/>
      <c r="AZ317" s="328"/>
      <c r="BA317" s="328"/>
      <c r="BB317" s="285"/>
      <c r="BC317" s="285"/>
      <c r="BD317" s="285"/>
      <c r="BE317" s="285"/>
      <c r="BF317" s="285"/>
      <c r="BG317" s="328"/>
      <c r="BH317" s="328"/>
      <c r="BI317" s="285"/>
      <c r="BJ317" s="296"/>
      <c r="BK317" s="318"/>
      <c r="BL317" s="285"/>
      <c r="BM317" s="285"/>
      <c r="BN317" s="297"/>
      <c r="BO317" s="297"/>
      <c r="BP317" s="285"/>
      <c r="BQ317" s="285"/>
      <c r="BR317" s="285"/>
      <c r="BS317" s="285"/>
      <c r="BT317" s="285"/>
      <c r="BU317" s="297"/>
      <c r="BV317" s="297"/>
      <c r="BW317" s="285"/>
      <c r="BX317" s="285"/>
      <c r="BY317" s="285"/>
      <c r="BZ317" s="285"/>
      <c r="CA317" s="285"/>
      <c r="CB317" s="297"/>
      <c r="CC317" s="297"/>
      <c r="CD317" s="285"/>
      <c r="CE317" s="285"/>
      <c r="CF317" s="285"/>
      <c r="CG317" s="285"/>
      <c r="CH317" s="285"/>
      <c r="CI317" s="297"/>
      <c r="CJ317" s="297"/>
      <c r="CK317" s="285"/>
      <c r="CL317" s="285"/>
      <c r="CM317" s="285"/>
      <c r="CN317" s="285"/>
      <c r="CO317" s="285"/>
      <c r="CP317" s="165"/>
    </row>
    <row r="318"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  <c r="AA318" s="285"/>
      <c r="AB318" s="285"/>
      <c r="AC318" s="285"/>
      <c r="AD318" s="285"/>
      <c r="AE318" s="285"/>
      <c r="AF318" s="296"/>
      <c r="AG318" s="318"/>
      <c r="AH318" s="285"/>
      <c r="AI318" s="285"/>
      <c r="AJ318" s="285"/>
      <c r="AK318" s="285"/>
      <c r="AL318" s="328"/>
      <c r="AM318" s="328"/>
      <c r="AN318" s="285"/>
      <c r="AO318" s="285"/>
      <c r="AP318" s="285"/>
      <c r="AQ318" s="285"/>
      <c r="AR318" s="285"/>
      <c r="AS318" s="328"/>
      <c r="AT318" s="328"/>
      <c r="AU318" s="285"/>
      <c r="AV318" s="285"/>
      <c r="AW318" s="285"/>
      <c r="AX318" s="285"/>
      <c r="AY318" s="285"/>
      <c r="AZ318" s="328"/>
      <c r="BA318" s="328"/>
      <c r="BB318" s="285"/>
      <c r="BC318" s="285"/>
      <c r="BD318" s="285"/>
      <c r="BE318" s="285"/>
      <c r="BF318" s="285"/>
      <c r="BG318" s="328"/>
      <c r="BH318" s="328"/>
      <c r="BI318" s="285"/>
      <c r="BJ318" s="296"/>
      <c r="BK318" s="318"/>
      <c r="BL318" s="285"/>
      <c r="BM318" s="285"/>
      <c r="BN318" s="297"/>
      <c r="BO318" s="297"/>
      <c r="BP318" s="285"/>
      <c r="BQ318" s="285"/>
      <c r="BR318" s="285"/>
      <c r="BS318" s="285"/>
      <c r="BT318" s="285"/>
      <c r="BU318" s="297"/>
      <c r="BV318" s="297"/>
      <c r="BW318" s="285"/>
      <c r="BX318" s="285"/>
      <c r="BY318" s="285"/>
      <c r="BZ318" s="285"/>
      <c r="CA318" s="285"/>
      <c r="CB318" s="297"/>
      <c r="CC318" s="297"/>
      <c r="CD318" s="285"/>
      <c r="CE318" s="285"/>
      <c r="CF318" s="285"/>
      <c r="CG318" s="285"/>
      <c r="CH318" s="285"/>
      <c r="CI318" s="297"/>
      <c r="CJ318" s="297"/>
      <c r="CK318" s="285"/>
      <c r="CL318" s="285"/>
      <c r="CM318" s="285"/>
      <c r="CN318" s="285"/>
      <c r="CO318" s="285"/>
      <c r="CP318" s="165"/>
    </row>
    <row r="319"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  <c r="AA319" s="285"/>
      <c r="AB319" s="285"/>
      <c r="AC319" s="285"/>
      <c r="AD319" s="285"/>
      <c r="AE319" s="285"/>
      <c r="AF319" s="296"/>
      <c r="AG319" s="318"/>
      <c r="AH319" s="285"/>
      <c r="AI319" s="285"/>
      <c r="AJ319" s="285"/>
      <c r="AK319" s="285"/>
      <c r="AL319" s="328"/>
      <c r="AM319" s="328"/>
      <c r="AN319" s="285"/>
      <c r="AO319" s="285"/>
      <c r="AP319" s="285"/>
      <c r="AQ319" s="285"/>
      <c r="AR319" s="285"/>
      <c r="AS319" s="328"/>
      <c r="AT319" s="328"/>
      <c r="AU319" s="285"/>
      <c r="AV319" s="285"/>
      <c r="AW319" s="285"/>
      <c r="AX319" s="285"/>
      <c r="AY319" s="285"/>
      <c r="AZ319" s="328"/>
      <c r="BA319" s="328"/>
      <c r="BB319" s="285"/>
      <c r="BC319" s="285"/>
      <c r="BD319" s="285"/>
      <c r="BE319" s="285"/>
      <c r="BF319" s="285"/>
      <c r="BG319" s="328"/>
      <c r="BH319" s="328"/>
      <c r="BI319" s="285"/>
      <c r="BJ319" s="296"/>
      <c r="BK319" s="318"/>
      <c r="BL319" s="285"/>
      <c r="BM319" s="285"/>
      <c r="BN319" s="297"/>
      <c r="BO319" s="297"/>
      <c r="BP319" s="285"/>
      <c r="BQ319" s="285"/>
      <c r="BR319" s="285"/>
      <c r="BS319" s="285"/>
      <c r="BT319" s="285"/>
      <c r="BU319" s="297"/>
      <c r="BV319" s="297"/>
      <c r="BW319" s="285"/>
      <c r="BX319" s="285"/>
      <c r="BY319" s="285"/>
      <c r="BZ319" s="285"/>
      <c r="CA319" s="285"/>
      <c r="CB319" s="297"/>
      <c r="CC319" s="297"/>
      <c r="CD319" s="285"/>
      <c r="CE319" s="285"/>
      <c r="CF319" s="285"/>
      <c r="CG319" s="285"/>
      <c r="CH319" s="285"/>
      <c r="CI319" s="297"/>
      <c r="CJ319" s="297"/>
      <c r="CK319" s="285"/>
      <c r="CL319" s="285"/>
      <c r="CM319" s="285"/>
      <c r="CN319" s="285"/>
      <c r="CO319" s="285"/>
      <c r="CP319" s="165"/>
    </row>
    <row r="320"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  <c r="AA320" s="285"/>
      <c r="AB320" s="285"/>
      <c r="AC320" s="285"/>
      <c r="AD320" s="285"/>
      <c r="AE320" s="285"/>
      <c r="AF320" s="296"/>
      <c r="AG320" s="318"/>
      <c r="AH320" s="285"/>
      <c r="AI320" s="285"/>
      <c r="AJ320" s="285"/>
      <c r="AK320" s="285"/>
      <c r="AL320" s="328"/>
      <c r="AM320" s="328"/>
      <c r="AN320" s="285"/>
      <c r="AO320" s="285"/>
      <c r="AP320" s="285"/>
      <c r="AQ320" s="285"/>
      <c r="AR320" s="285"/>
      <c r="AS320" s="328"/>
      <c r="AT320" s="328"/>
      <c r="AU320" s="285"/>
      <c r="AV320" s="285"/>
      <c r="AW320" s="285"/>
      <c r="AX320" s="285"/>
      <c r="AY320" s="285"/>
      <c r="AZ320" s="328"/>
      <c r="BA320" s="328"/>
      <c r="BB320" s="285"/>
      <c r="BC320" s="285"/>
      <c r="BD320" s="285"/>
      <c r="BE320" s="285"/>
      <c r="BF320" s="285"/>
      <c r="BG320" s="328"/>
      <c r="BH320" s="328"/>
      <c r="BI320" s="285"/>
      <c r="BJ320" s="296"/>
      <c r="BK320" s="318"/>
      <c r="BL320" s="285"/>
      <c r="BM320" s="285"/>
      <c r="BN320" s="297"/>
      <c r="BO320" s="297"/>
      <c r="BP320" s="285"/>
      <c r="BQ320" s="285"/>
      <c r="BR320" s="285"/>
      <c r="BS320" s="285"/>
      <c r="BT320" s="285"/>
      <c r="BU320" s="297"/>
      <c r="BV320" s="297"/>
      <c r="BW320" s="285"/>
      <c r="BX320" s="285"/>
      <c r="BY320" s="285"/>
      <c r="BZ320" s="285"/>
      <c r="CA320" s="285"/>
      <c r="CB320" s="297"/>
      <c r="CC320" s="297"/>
      <c r="CD320" s="285"/>
      <c r="CE320" s="285"/>
      <c r="CF320" s="285"/>
      <c r="CG320" s="285"/>
      <c r="CH320" s="285"/>
      <c r="CI320" s="297"/>
      <c r="CJ320" s="297"/>
      <c r="CK320" s="285"/>
      <c r="CL320" s="285"/>
      <c r="CM320" s="285"/>
      <c r="CN320" s="285"/>
      <c r="CO320" s="285"/>
      <c r="CP320" s="165"/>
    </row>
    <row r="321"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  <c r="AA321" s="285"/>
      <c r="AB321" s="285"/>
      <c r="AC321" s="285"/>
      <c r="AD321" s="285"/>
      <c r="AE321" s="285"/>
      <c r="AF321" s="296"/>
      <c r="AG321" s="318"/>
      <c r="AH321" s="285"/>
      <c r="AI321" s="285"/>
      <c r="AJ321" s="285"/>
      <c r="AK321" s="285"/>
      <c r="AL321" s="328"/>
      <c r="AM321" s="328"/>
      <c r="AN321" s="285"/>
      <c r="AO321" s="285"/>
      <c r="AP321" s="285"/>
      <c r="AQ321" s="285"/>
      <c r="AR321" s="285"/>
      <c r="AS321" s="328"/>
      <c r="AT321" s="328"/>
      <c r="AU321" s="285"/>
      <c r="AV321" s="285"/>
      <c r="AW321" s="285"/>
      <c r="AX321" s="285"/>
      <c r="AY321" s="285"/>
      <c r="AZ321" s="328"/>
      <c r="BA321" s="328"/>
      <c r="BB321" s="285"/>
      <c r="BC321" s="285"/>
      <c r="BD321" s="285"/>
      <c r="BE321" s="285"/>
      <c r="BF321" s="285"/>
      <c r="BG321" s="328"/>
      <c r="BH321" s="328"/>
      <c r="BI321" s="285"/>
      <c r="BJ321" s="296"/>
      <c r="BK321" s="318"/>
      <c r="BL321" s="285"/>
      <c r="BM321" s="285"/>
      <c r="BN321" s="297"/>
      <c r="BO321" s="297"/>
      <c r="BP321" s="285"/>
      <c r="BQ321" s="285"/>
      <c r="BR321" s="285"/>
      <c r="BS321" s="285"/>
      <c r="BT321" s="285"/>
      <c r="BU321" s="297"/>
      <c r="BV321" s="297"/>
      <c r="BW321" s="285"/>
      <c r="BX321" s="285"/>
      <c r="BY321" s="285"/>
      <c r="BZ321" s="285"/>
      <c r="CA321" s="285"/>
      <c r="CB321" s="297"/>
      <c r="CC321" s="297"/>
      <c r="CD321" s="285"/>
      <c r="CE321" s="285"/>
      <c r="CF321" s="285"/>
      <c r="CG321" s="285"/>
      <c r="CH321" s="285"/>
      <c r="CI321" s="297"/>
      <c r="CJ321" s="297"/>
      <c r="CK321" s="285"/>
      <c r="CL321" s="285"/>
      <c r="CM321" s="285"/>
      <c r="CN321" s="285"/>
      <c r="CO321" s="285"/>
      <c r="CP321" s="165"/>
    </row>
    <row r="322"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  <c r="AA322" s="285"/>
      <c r="AB322" s="285"/>
      <c r="AC322" s="285"/>
      <c r="AD322" s="285"/>
      <c r="AE322" s="285"/>
      <c r="AF322" s="296"/>
      <c r="AG322" s="318"/>
      <c r="AH322" s="285"/>
      <c r="AI322" s="285"/>
      <c r="AJ322" s="285"/>
      <c r="AK322" s="285"/>
      <c r="AL322" s="328"/>
      <c r="AM322" s="328"/>
      <c r="AN322" s="285"/>
      <c r="AO322" s="285"/>
      <c r="AP322" s="285"/>
      <c r="AQ322" s="285"/>
      <c r="AR322" s="285"/>
      <c r="AS322" s="328"/>
      <c r="AT322" s="328"/>
      <c r="AU322" s="285"/>
      <c r="AV322" s="285"/>
      <c r="AW322" s="285"/>
      <c r="AX322" s="285"/>
      <c r="AY322" s="285"/>
      <c r="AZ322" s="328"/>
      <c r="BA322" s="328"/>
      <c r="BB322" s="285"/>
      <c r="BC322" s="285"/>
      <c r="BD322" s="285"/>
      <c r="BE322" s="285"/>
      <c r="BF322" s="285"/>
      <c r="BG322" s="328"/>
      <c r="BH322" s="328"/>
      <c r="BI322" s="285"/>
      <c r="BJ322" s="296"/>
      <c r="BK322" s="318"/>
      <c r="BL322" s="285"/>
      <c r="BM322" s="285"/>
      <c r="BN322" s="297"/>
      <c r="BO322" s="297"/>
      <c r="BP322" s="285"/>
      <c r="BQ322" s="285"/>
      <c r="BR322" s="285"/>
      <c r="BS322" s="285"/>
      <c r="BT322" s="285"/>
      <c r="BU322" s="297"/>
      <c r="BV322" s="297"/>
      <c r="BW322" s="285"/>
      <c r="BX322" s="285"/>
      <c r="BY322" s="285"/>
      <c r="BZ322" s="285"/>
      <c r="CA322" s="285"/>
      <c r="CB322" s="297"/>
      <c r="CC322" s="297"/>
      <c r="CD322" s="285"/>
      <c r="CE322" s="285"/>
      <c r="CF322" s="285"/>
      <c r="CG322" s="285"/>
      <c r="CH322" s="285"/>
      <c r="CI322" s="297"/>
      <c r="CJ322" s="297"/>
      <c r="CK322" s="285"/>
      <c r="CL322" s="285"/>
      <c r="CM322" s="285"/>
      <c r="CN322" s="285"/>
      <c r="CO322" s="285"/>
      <c r="CP322" s="165"/>
    </row>
    <row r="323"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  <c r="AA323" s="285"/>
      <c r="AB323" s="285"/>
      <c r="AC323" s="285"/>
      <c r="AD323" s="285"/>
      <c r="AE323" s="285"/>
      <c r="AF323" s="296"/>
      <c r="AG323" s="318"/>
      <c r="AH323" s="285"/>
      <c r="AI323" s="285"/>
      <c r="AJ323" s="285"/>
      <c r="AK323" s="285"/>
      <c r="AL323" s="328"/>
      <c r="AM323" s="328"/>
      <c r="AN323" s="285"/>
      <c r="AO323" s="285"/>
      <c r="AP323" s="285"/>
      <c r="AQ323" s="285"/>
      <c r="AR323" s="285"/>
      <c r="AS323" s="328"/>
      <c r="AT323" s="328"/>
      <c r="AU323" s="285"/>
      <c r="AV323" s="285"/>
      <c r="AW323" s="285"/>
      <c r="AX323" s="285"/>
      <c r="AY323" s="285"/>
      <c r="AZ323" s="328"/>
      <c r="BA323" s="328"/>
      <c r="BB323" s="285"/>
      <c r="BC323" s="285"/>
      <c r="BD323" s="285"/>
      <c r="BE323" s="285"/>
      <c r="BF323" s="285"/>
      <c r="BG323" s="328"/>
      <c r="BH323" s="328"/>
      <c r="BI323" s="285"/>
      <c r="BJ323" s="296"/>
      <c r="BK323" s="318"/>
      <c r="BL323" s="285"/>
      <c r="BM323" s="285"/>
      <c r="BN323" s="297"/>
      <c r="BO323" s="297"/>
      <c r="BP323" s="285"/>
      <c r="BQ323" s="285"/>
      <c r="BR323" s="285"/>
      <c r="BS323" s="285"/>
      <c r="BT323" s="285"/>
      <c r="BU323" s="297"/>
      <c r="BV323" s="297"/>
      <c r="BW323" s="285"/>
      <c r="BX323" s="285"/>
      <c r="BY323" s="285"/>
      <c r="BZ323" s="285"/>
      <c r="CA323" s="285"/>
      <c r="CB323" s="297"/>
      <c r="CC323" s="297"/>
      <c r="CD323" s="285"/>
      <c r="CE323" s="285"/>
      <c r="CF323" s="285"/>
      <c r="CG323" s="285"/>
      <c r="CH323" s="285"/>
      <c r="CI323" s="297"/>
      <c r="CJ323" s="297"/>
      <c r="CK323" s="285"/>
      <c r="CL323" s="285"/>
      <c r="CM323" s="285"/>
      <c r="CN323" s="285"/>
      <c r="CO323" s="285"/>
      <c r="CP323" s="165"/>
    </row>
    <row r="324"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  <c r="AA324" s="285"/>
      <c r="AB324" s="285"/>
      <c r="AC324" s="285"/>
      <c r="AD324" s="285"/>
      <c r="AE324" s="285"/>
      <c r="AF324" s="296"/>
      <c r="AG324" s="318"/>
      <c r="AH324" s="285"/>
      <c r="AI324" s="285"/>
      <c r="AJ324" s="285"/>
      <c r="AK324" s="285"/>
      <c r="AL324" s="328"/>
      <c r="AM324" s="328"/>
      <c r="AN324" s="285"/>
      <c r="AO324" s="285"/>
      <c r="AP324" s="285"/>
      <c r="AQ324" s="285"/>
      <c r="AR324" s="285"/>
      <c r="AS324" s="328"/>
      <c r="AT324" s="328"/>
      <c r="AU324" s="285"/>
      <c r="AV324" s="285"/>
      <c r="AW324" s="285"/>
      <c r="AX324" s="285"/>
      <c r="AY324" s="285"/>
      <c r="AZ324" s="328"/>
      <c r="BA324" s="328"/>
      <c r="BB324" s="285"/>
      <c r="BC324" s="285"/>
      <c r="BD324" s="285"/>
      <c r="BE324" s="285"/>
      <c r="BF324" s="285"/>
      <c r="BG324" s="328"/>
      <c r="BH324" s="328"/>
      <c r="BI324" s="285"/>
      <c r="BJ324" s="296"/>
      <c r="BK324" s="318"/>
      <c r="BL324" s="285"/>
      <c r="BM324" s="285"/>
      <c r="BN324" s="297"/>
      <c r="BO324" s="297"/>
      <c r="BP324" s="285"/>
      <c r="BQ324" s="285"/>
      <c r="BR324" s="285"/>
      <c r="BS324" s="285"/>
      <c r="BT324" s="285"/>
      <c r="BU324" s="297"/>
      <c r="BV324" s="297"/>
      <c r="BW324" s="285"/>
      <c r="BX324" s="285"/>
      <c r="BY324" s="285"/>
      <c r="BZ324" s="285"/>
      <c r="CA324" s="285"/>
      <c r="CB324" s="297"/>
      <c r="CC324" s="297"/>
      <c r="CD324" s="285"/>
      <c r="CE324" s="285"/>
      <c r="CF324" s="285"/>
      <c r="CG324" s="285"/>
      <c r="CH324" s="285"/>
      <c r="CI324" s="297"/>
      <c r="CJ324" s="297"/>
      <c r="CK324" s="285"/>
      <c r="CL324" s="285"/>
      <c r="CM324" s="285"/>
      <c r="CN324" s="285"/>
      <c r="CO324" s="285"/>
      <c r="CP324" s="165"/>
    </row>
    <row r="325"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  <c r="AA325" s="285"/>
      <c r="AB325" s="285"/>
      <c r="AC325" s="285"/>
      <c r="AD325" s="285"/>
      <c r="AE325" s="285"/>
      <c r="AF325" s="296"/>
      <c r="AG325" s="318"/>
      <c r="AH325" s="285"/>
      <c r="AI325" s="285"/>
      <c r="AJ325" s="285"/>
      <c r="AK325" s="285"/>
      <c r="AL325" s="328"/>
      <c r="AM325" s="328"/>
      <c r="AN325" s="285"/>
      <c r="AO325" s="285"/>
      <c r="AP325" s="285"/>
      <c r="AQ325" s="285"/>
      <c r="AR325" s="285"/>
      <c r="AS325" s="328"/>
      <c r="AT325" s="328"/>
      <c r="AU325" s="285"/>
      <c r="AV325" s="285"/>
      <c r="AW325" s="285"/>
      <c r="AX325" s="285"/>
      <c r="AY325" s="285"/>
      <c r="AZ325" s="328"/>
      <c r="BA325" s="328"/>
      <c r="BB325" s="285"/>
      <c r="BC325" s="285"/>
      <c r="BD325" s="285"/>
      <c r="BE325" s="285"/>
      <c r="BF325" s="285"/>
      <c r="BG325" s="328"/>
      <c r="BH325" s="328"/>
      <c r="BI325" s="285"/>
      <c r="BJ325" s="296"/>
      <c r="BK325" s="318"/>
      <c r="BL325" s="285"/>
      <c r="BM325" s="285"/>
      <c r="BN325" s="297"/>
      <c r="BO325" s="297"/>
      <c r="BP325" s="285"/>
      <c r="BQ325" s="285"/>
      <c r="BR325" s="285"/>
      <c r="BS325" s="285"/>
      <c r="BT325" s="285"/>
      <c r="BU325" s="297"/>
      <c r="BV325" s="297"/>
      <c r="BW325" s="285"/>
      <c r="BX325" s="285"/>
      <c r="BY325" s="285"/>
      <c r="BZ325" s="285"/>
      <c r="CA325" s="285"/>
      <c r="CB325" s="297"/>
      <c r="CC325" s="297"/>
      <c r="CD325" s="285"/>
      <c r="CE325" s="285"/>
      <c r="CF325" s="285"/>
      <c r="CG325" s="285"/>
      <c r="CH325" s="285"/>
      <c r="CI325" s="297"/>
      <c r="CJ325" s="297"/>
      <c r="CK325" s="285"/>
      <c r="CL325" s="285"/>
      <c r="CM325" s="285"/>
      <c r="CN325" s="285"/>
      <c r="CO325" s="285"/>
      <c r="CP325" s="165"/>
    </row>
    <row r="326"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  <c r="AA326" s="285"/>
      <c r="AB326" s="285"/>
      <c r="AC326" s="285"/>
      <c r="AD326" s="285"/>
      <c r="AE326" s="285"/>
      <c r="AF326" s="296"/>
      <c r="AG326" s="318"/>
      <c r="AH326" s="285"/>
      <c r="AI326" s="285"/>
      <c r="AJ326" s="285"/>
      <c r="AK326" s="285"/>
      <c r="AL326" s="328"/>
      <c r="AM326" s="328"/>
      <c r="AN326" s="285"/>
      <c r="AO326" s="285"/>
      <c r="AP326" s="285"/>
      <c r="AQ326" s="285"/>
      <c r="AR326" s="285"/>
      <c r="AS326" s="328"/>
      <c r="AT326" s="328"/>
      <c r="AU326" s="285"/>
      <c r="AV326" s="285"/>
      <c r="AW326" s="285"/>
      <c r="AX326" s="285"/>
      <c r="AY326" s="285"/>
      <c r="AZ326" s="328"/>
      <c r="BA326" s="328"/>
      <c r="BB326" s="285"/>
      <c r="BC326" s="285"/>
      <c r="BD326" s="285"/>
      <c r="BE326" s="285"/>
      <c r="BF326" s="285"/>
      <c r="BG326" s="328"/>
      <c r="BH326" s="328"/>
      <c r="BI326" s="285"/>
      <c r="BJ326" s="296"/>
      <c r="BK326" s="318"/>
      <c r="BL326" s="285"/>
      <c r="BM326" s="285"/>
      <c r="BN326" s="297"/>
      <c r="BO326" s="297"/>
      <c r="BP326" s="285"/>
      <c r="BQ326" s="285"/>
      <c r="BR326" s="285"/>
      <c r="BS326" s="285"/>
      <c r="BT326" s="285"/>
      <c r="BU326" s="297"/>
      <c r="BV326" s="297"/>
      <c r="BW326" s="285"/>
      <c r="BX326" s="285"/>
      <c r="BY326" s="285"/>
      <c r="BZ326" s="285"/>
      <c r="CA326" s="285"/>
      <c r="CB326" s="297"/>
      <c r="CC326" s="297"/>
      <c r="CD326" s="285"/>
      <c r="CE326" s="285"/>
      <c r="CF326" s="285"/>
      <c r="CG326" s="285"/>
      <c r="CH326" s="285"/>
      <c r="CI326" s="297"/>
      <c r="CJ326" s="297"/>
      <c r="CK326" s="285"/>
      <c r="CL326" s="285"/>
      <c r="CM326" s="285"/>
      <c r="CN326" s="285"/>
      <c r="CO326" s="285"/>
      <c r="CP326" s="165"/>
    </row>
    <row r="327"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  <c r="AA327" s="285"/>
      <c r="AB327" s="285"/>
      <c r="AC327" s="285"/>
      <c r="AD327" s="285"/>
      <c r="AE327" s="285"/>
      <c r="AF327" s="296"/>
      <c r="AG327" s="318"/>
      <c r="AH327" s="285"/>
      <c r="AI327" s="285"/>
      <c r="AJ327" s="285"/>
      <c r="AK327" s="285"/>
      <c r="AL327" s="328"/>
      <c r="AM327" s="328"/>
      <c r="AN327" s="285"/>
      <c r="AO327" s="285"/>
      <c r="AP327" s="285"/>
      <c r="AQ327" s="285"/>
      <c r="AR327" s="285"/>
      <c r="AS327" s="328"/>
      <c r="AT327" s="328"/>
      <c r="AU327" s="285"/>
      <c r="AV327" s="285"/>
      <c r="AW327" s="285"/>
      <c r="AX327" s="285"/>
      <c r="AY327" s="285"/>
      <c r="AZ327" s="328"/>
      <c r="BA327" s="328"/>
      <c r="BB327" s="285"/>
      <c r="BC327" s="285"/>
      <c r="BD327" s="285"/>
      <c r="BE327" s="285"/>
      <c r="BF327" s="285"/>
      <c r="BG327" s="328"/>
      <c r="BH327" s="328"/>
      <c r="BI327" s="285"/>
      <c r="BJ327" s="296"/>
      <c r="BK327" s="318"/>
      <c r="BL327" s="285"/>
      <c r="BM327" s="285"/>
      <c r="BN327" s="297"/>
      <c r="BO327" s="297"/>
      <c r="BP327" s="285"/>
      <c r="BQ327" s="285"/>
      <c r="BR327" s="285"/>
      <c r="BS327" s="285"/>
      <c r="BT327" s="285"/>
      <c r="BU327" s="297"/>
      <c r="BV327" s="297"/>
      <c r="BW327" s="285"/>
      <c r="BX327" s="285"/>
      <c r="BY327" s="285"/>
      <c r="BZ327" s="285"/>
      <c r="CA327" s="285"/>
      <c r="CB327" s="297"/>
      <c r="CC327" s="297"/>
      <c r="CD327" s="285"/>
      <c r="CE327" s="285"/>
      <c r="CF327" s="285"/>
      <c r="CG327" s="285"/>
      <c r="CH327" s="285"/>
      <c r="CI327" s="297"/>
      <c r="CJ327" s="297"/>
      <c r="CK327" s="285"/>
      <c r="CL327" s="285"/>
      <c r="CM327" s="285"/>
      <c r="CN327" s="285"/>
      <c r="CO327" s="285"/>
      <c r="CP327" s="165"/>
    </row>
    <row r="328"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  <c r="AA328" s="285"/>
      <c r="AB328" s="285"/>
      <c r="AC328" s="285"/>
      <c r="AD328" s="285"/>
      <c r="AE328" s="285"/>
      <c r="AF328" s="296"/>
      <c r="AG328" s="318"/>
      <c r="AH328" s="285"/>
      <c r="AI328" s="285"/>
      <c r="AJ328" s="285"/>
      <c r="AK328" s="285"/>
      <c r="AL328" s="328"/>
      <c r="AM328" s="328"/>
      <c r="AN328" s="285"/>
      <c r="AO328" s="285"/>
      <c r="AP328" s="285"/>
      <c r="AQ328" s="285"/>
      <c r="AR328" s="285"/>
      <c r="AS328" s="328"/>
      <c r="AT328" s="328"/>
      <c r="AU328" s="285"/>
      <c r="AV328" s="285"/>
      <c r="AW328" s="285"/>
      <c r="AX328" s="285"/>
      <c r="AY328" s="285"/>
      <c r="AZ328" s="328"/>
      <c r="BA328" s="328"/>
      <c r="BB328" s="285"/>
      <c r="BC328" s="285"/>
      <c r="BD328" s="285"/>
      <c r="BE328" s="285"/>
      <c r="BF328" s="285"/>
      <c r="BG328" s="328"/>
      <c r="BH328" s="328"/>
      <c r="BI328" s="285"/>
      <c r="BJ328" s="296"/>
      <c r="BK328" s="318"/>
      <c r="BL328" s="285"/>
      <c r="BM328" s="285"/>
      <c r="BN328" s="297"/>
      <c r="BO328" s="297"/>
      <c r="BP328" s="285"/>
      <c r="BQ328" s="285"/>
      <c r="BR328" s="285"/>
      <c r="BS328" s="285"/>
      <c r="BT328" s="285"/>
      <c r="BU328" s="297"/>
      <c r="BV328" s="297"/>
      <c r="BW328" s="285"/>
      <c r="BX328" s="285"/>
      <c r="BY328" s="285"/>
      <c r="BZ328" s="285"/>
      <c r="CA328" s="285"/>
      <c r="CB328" s="297"/>
      <c r="CC328" s="297"/>
      <c r="CD328" s="285"/>
      <c r="CE328" s="285"/>
      <c r="CF328" s="285"/>
      <c r="CG328" s="285"/>
      <c r="CH328" s="285"/>
      <c r="CI328" s="297"/>
      <c r="CJ328" s="297"/>
      <c r="CK328" s="285"/>
      <c r="CL328" s="285"/>
      <c r="CM328" s="285"/>
      <c r="CN328" s="285"/>
      <c r="CO328" s="285"/>
      <c r="CP328" s="165"/>
    </row>
    <row r="329"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  <c r="AA329" s="285"/>
      <c r="AB329" s="285"/>
      <c r="AC329" s="285"/>
      <c r="AD329" s="285"/>
      <c r="AE329" s="285"/>
      <c r="AF329" s="296"/>
      <c r="AG329" s="318"/>
      <c r="AH329" s="285"/>
      <c r="AI329" s="285"/>
      <c r="AJ329" s="285"/>
      <c r="AK329" s="285"/>
      <c r="AL329" s="328"/>
      <c r="AM329" s="328"/>
      <c r="AN329" s="285"/>
      <c r="AO329" s="285"/>
      <c r="AP329" s="285"/>
      <c r="AQ329" s="285"/>
      <c r="AR329" s="285"/>
      <c r="AS329" s="328"/>
      <c r="AT329" s="328"/>
      <c r="AU329" s="285"/>
      <c r="AV329" s="285"/>
      <c r="AW329" s="285"/>
      <c r="AX329" s="285"/>
      <c r="AY329" s="285"/>
      <c r="AZ329" s="328"/>
      <c r="BA329" s="328"/>
      <c r="BB329" s="285"/>
      <c r="BC329" s="285"/>
      <c r="BD329" s="285"/>
      <c r="BE329" s="285"/>
      <c r="BF329" s="285"/>
      <c r="BG329" s="328"/>
      <c r="BH329" s="328"/>
      <c r="BI329" s="285"/>
      <c r="BJ329" s="296"/>
      <c r="BK329" s="318"/>
      <c r="BL329" s="285"/>
      <c r="BM329" s="285"/>
      <c r="BN329" s="297"/>
      <c r="BO329" s="297"/>
      <c r="BP329" s="285"/>
      <c r="BQ329" s="285"/>
      <c r="BR329" s="285"/>
      <c r="BS329" s="285"/>
      <c r="BT329" s="285"/>
      <c r="BU329" s="297"/>
      <c r="BV329" s="297"/>
      <c r="BW329" s="285"/>
      <c r="BX329" s="285"/>
      <c r="BY329" s="285"/>
      <c r="BZ329" s="285"/>
      <c r="CA329" s="285"/>
      <c r="CB329" s="297"/>
      <c r="CC329" s="297"/>
      <c r="CD329" s="285"/>
      <c r="CE329" s="285"/>
      <c r="CF329" s="285"/>
      <c r="CG329" s="285"/>
      <c r="CH329" s="285"/>
      <c r="CI329" s="297"/>
      <c r="CJ329" s="297"/>
      <c r="CK329" s="285"/>
      <c r="CL329" s="285"/>
      <c r="CM329" s="285"/>
      <c r="CN329" s="285"/>
      <c r="CO329" s="285"/>
      <c r="CP329" s="165"/>
    </row>
    <row r="330"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  <c r="AA330" s="285"/>
      <c r="AB330" s="285"/>
      <c r="AC330" s="285"/>
      <c r="AD330" s="285"/>
      <c r="AE330" s="285"/>
      <c r="AF330" s="296"/>
      <c r="AG330" s="318"/>
      <c r="AH330" s="285"/>
      <c r="AI330" s="285"/>
      <c r="AJ330" s="285"/>
      <c r="AK330" s="285"/>
      <c r="AL330" s="328"/>
      <c r="AM330" s="328"/>
      <c r="AN330" s="285"/>
      <c r="AO330" s="285"/>
      <c r="AP330" s="285"/>
      <c r="AQ330" s="285"/>
      <c r="AR330" s="285"/>
      <c r="AS330" s="328"/>
      <c r="AT330" s="328"/>
      <c r="AU330" s="285"/>
      <c r="AV330" s="285"/>
      <c r="AW330" s="285"/>
      <c r="AX330" s="285"/>
      <c r="AY330" s="285"/>
      <c r="AZ330" s="328"/>
      <c r="BA330" s="328"/>
      <c r="BB330" s="285"/>
      <c r="BC330" s="285"/>
      <c r="BD330" s="285"/>
      <c r="BE330" s="285"/>
      <c r="BF330" s="285"/>
      <c r="BG330" s="328"/>
      <c r="BH330" s="328"/>
      <c r="BI330" s="285"/>
      <c r="BJ330" s="296"/>
      <c r="BK330" s="318"/>
      <c r="BL330" s="285"/>
      <c r="BM330" s="285"/>
      <c r="BN330" s="297"/>
      <c r="BO330" s="297"/>
      <c r="BP330" s="285"/>
      <c r="BQ330" s="285"/>
      <c r="BR330" s="285"/>
      <c r="BS330" s="285"/>
      <c r="BT330" s="285"/>
      <c r="BU330" s="297"/>
      <c r="BV330" s="297"/>
      <c r="BW330" s="285"/>
      <c r="BX330" s="285"/>
      <c r="BY330" s="285"/>
      <c r="BZ330" s="285"/>
      <c r="CA330" s="285"/>
      <c r="CB330" s="297"/>
      <c r="CC330" s="297"/>
      <c r="CD330" s="285"/>
      <c r="CE330" s="285"/>
      <c r="CF330" s="285"/>
      <c r="CG330" s="285"/>
      <c r="CH330" s="285"/>
      <c r="CI330" s="297"/>
      <c r="CJ330" s="297"/>
      <c r="CK330" s="285"/>
      <c r="CL330" s="285"/>
      <c r="CM330" s="285"/>
      <c r="CN330" s="285"/>
      <c r="CO330" s="285"/>
      <c r="CP330" s="165"/>
    </row>
    <row r="331"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  <c r="AA331" s="285"/>
      <c r="AB331" s="285"/>
      <c r="AC331" s="285"/>
      <c r="AD331" s="285"/>
      <c r="AE331" s="285"/>
      <c r="AF331" s="296"/>
      <c r="AG331" s="318"/>
      <c r="AH331" s="285"/>
      <c r="AI331" s="285"/>
      <c r="AJ331" s="285"/>
      <c r="AK331" s="285"/>
      <c r="AL331" s="328"/>
      <c r="AM331" s="328"/>
      <c r="AN331" s="285"/>
      <c r="AO331" s="285"/>
      <c r="AP331" s="285"/>
      <c r="AQ331" s="285"/>
      <c r="AR331" s="285"/>
      <c r="AS331" s="328"/>
      <c r="AT331" s="328"/>
      <c r="AU331" s="285"/>
      <c r="AV331" s="285"/>
      <c r="AW331" s="285"/>
      <c r="AX331" s="285"/>
      <c r="AY331" s="285"/>
      <c r="AZ331" s="328"/>
      <c r="BA331" s="328"/>
      <c r="BB331" s="285"/>
      <c r="BC331" s="285"/>
      <c r="BD331" s="285"/>
      <c r="BE331" s="285"/>
      <c r="BF331" s="285"/>
      <c r="BG331" s="328"/>
      <c r="BH331" s="328"/>
      <c r="BI331" s="285"/>
      <c r="BJ331" s="296"/>
      <c r="BK331" s="318"/>
      <c r="BL331" s="285"/>
      <c r="BM331" s="285"/>
      <c r="BN331" s="297"/>
      <c r="BO331" s="297"/>
      <c r="BP331" s="285"/>
      <c r="BQ331" s="285"/>
      <c r="BR331" s="285"/>
      <c r="BS331" s="285"/>
      <c r="BT331" s="285"/>
      <c r="BU331" s="297"/>
      <c r="BV331" s="297"/>
      <c r="BW331" s="285"/>
      <c r="BX331" s="285"/>
      <c r="BY331" s="285"/>
      <c r="BZ331" s="285"/>
      <c r="CA331" s="285"/>
      <c r="CB331" s="297"/>
      <c r="CC331" s="297"/>
      <c r="CD331" s="285"/>
      <c r="CE331" s="285"/>
      <c r="CF331" s="285"/>
      <c r="CG331" s="285"/>
      <c r="CH331" s="285"/>
      <c r="CI331" s="297"/>
      <c r="CJ331" s="297"/>
      <c r="CK331" s="285"/>
      <c r="CL331" s="285"/>
      <c r="CM331" s="285"/>
      <c r="CN331" s="285"/>
      <c r="CO331" s="285"/>
      <c r="CP331" s="165"/>
    </row>
    <row r="332"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  <c r="AA332" s="285"/>
      <c r="AB332" s="285"/>
      <c r="AC332" s="285"/>
      <c r="AD332" s="285"/>
      <c r="AE332" s="285"/>
      <c r="AF332" s="296"/>
      <c r="AG332" s="318"/>
      <c r="AH332" s="285"/>
      <c r="AI332" s="285"/>
      <c r="AJ332" s="285"/>
      <c r="AK332" s="285"/>
      <c r="AL332" s="328"/>
      <c r="AM332" s="328"/>
      <c r="AN332" s="285"/>
      <c r="AO332" s="285"/>
      <c r="AP332" s="285"/>
      <c r="AQ332" s="285"/>
      <c r="AR332" s="285"/>
      <c r="AS332" s="328"/>
      <c r="AT332" s="328"/>
      <c r="AU332" s="285"/>
      <c r="AV332" s="285"/>
      <c r="AW332" s="285"/>
      <c r="AX332" s="285"/>
      <c r="AY332" s="285"/>
      <c r="AZ332" s="328"/>
      <c r="BA332" s="328"/>
      <c r="BB332" s="285"/>
      <c r="BC332" s="285"/>
      <c r="BD332" s="285"/>
      <c r="BE332" s="285"/>
      <c r="BF332" s="285"/>
      <c r="BG332" s="328"/>
      <c r="BH332" s="328"/>
      <c r="BI332" s="285"/>
      <c r="BJ332" s="296"/>
      <c r="BK332" s="318"/>
      <c r="BL332" s="285"/>
      <c r="BM332" s="285"/>
      <c r="BN332" s="297"/>
      <c r="BO332" s="297"/>
      <c r="BP332" s="285"/>
      <c r="BQ332" s="285"/>
      <c r="BR332" s="285"/>
      <c r="BS332" s="285"/>
      <c r="BT332" s="285"/>
      <c r="BU332" s="297"/>
      <c r="BV332" s="297"/>
      <c r="BW332" s="285"/>
      <c r="BX332" s="285"/>
      <c r="BY332" s="285"/>
      <c r="BZ332" s="285"/>
      <c r="CA332" s="285"/>
      <c r="CB332" s="297"/>
      <c r="CC332" s="297"/>
      <c r="CD332" s="285"/>
      <c r="CE332" s="285"/>
      <c r="CF332" s="285"/>
      <c r="CG332" s="285"/>
      <c r="CH332" s="285"/>
      <c r="CI332" s="297"/>
      <c r="CJ332" s="297"/>
      <c r="CK332" s="285"/>
      <c r="CL332" s="285"/>
      <c r="CM332" s="285"/>
      <c r="CN332" s="285"/>
      <c r="CO332" s="285"/>
      <c r="CP332" s="165"/>
    </row>
    <row r="333"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  <c r="AA333" s="285"/>
      <c r="AB333" s="285"/>
      <c r="AC333" s="285"/>
      <c r="AD333" s="285"/>
      <c r="AE333" s="285"/>
      <c r="AF333" s="296"/>
      <c r="AG333" s="318"/>
      <c r="AH333" s="285"/>
      <c r="AI333" s="285"/>
      <c r="AJ333" s="285"/>
      <c r="AK333" s="285"/>
      <c r="AL333" s="328"/>
      <c r="AM333" s="328"/>
      <c r="AN333" s="285"/>
      <c r="AO333" s="285"/>
      <c r="AP333" s="285"/>
      <c r="AQ333" s="285"/>
      <c r="AR333" s="285"/>
      <c r="AS333" s="328"/>
      <c r="AT333" s="328"/>
      <c r="AU333" s="285"/>
      <c r="AV333" s="285"/>
      <c r="AW333" s="285"/>
      <c r="AX333" s="285"/>
      <c r="AY333" s="285"/>
      <c r="AZ333" s="328"/>
      <c r="BA333" s="328"/>
      <c r="BB333" s="285"/>
      <c r="BC333" s="285"/>
      <c r="BD333" s="285"/>
      <c r="BE333" s="285"/>
      <c r="BF333" s="285"/>
      <c r="BG333" s="328"/>
      <c r="BH333" s="328"/>
      <c r="BI333" s="285"/>
      <c r="BJ333" s="296"/>
      <c r="BK333" s="318"/>
      <c r="BL333" s="285"/>
      <c r="BM333" s="285"/>
      <c r="BN333" s="297"/>
      <c r="BO333" s="297"/>
      <c r="BP333" s="285"/>
      <c r="BQ333" s="285"/>
      <c r="BR333" s="285"/>
      <c r="BS333" s="285"/>
      <c r="BT333" s="285"/>
      <c r="BU333" s="297"/>
      <c r="BV333" s="297"/>
      <c r="BW333" s="285"/>
      <c r="BX333" s="285"/>
      <c r="BY333" s="285"/>
      <c r="BZ333" s="285"/>
      <c r="CA333" s="285"/>
      <c r="CB333" s="297"/>
      <c r="CC333" s="297"/>
      <c r="CD333" s="285"/>
      <c r="CE333" s="285"/>
      <c r="CF333" s="285"/>
      <c r="CG333" s="285"/>
      <c r="CH333" s="285"/>
      <c r="CI333" s="297"/>
      <c r="CJ333" s="297"/>
      <c r="CK333" s="285"/>
      <c r="CL333" s="285"/>
      <c r="CM333" s="285"/>
      <c r="CN333" s="285"/>
      <c r="CO333" s="285"/>
      <c r="CP333" s="165"/>
    </row>
    <row r="334"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  <c r="AA334" s="285"/>
      <c r="AB334" s="285"/>
      <c r="AC334" s="285"/>
      <c r="AD334" s="285"/>
      <c r="AE334" s="285"/>
      <c r="AF334" s="296"/>
      <c r="AG334" s="318"/>
      <c r="AH334" s="285"/>
      <c r="AI334" s="285"/>
      <c r="AJ334" s="285"/>
      <c r="AK334" s="285"/>
      <c r="AL334" s="328"/>
      <c r="AM334" s="328"/>
      <c r="AN334" s="285"/>
      <c r="AO334" s="285"/>
      <c r="AP334" s="285"/>
      <c r="AQ334" s="285"/>
      <c r="AR334" s="285"/>
      <c r="AS334" s="328"/>
      <c r="AT334" s="328"/>
      <c r="AU334" s="285"/>
      <c r="AV334" s="285"/>
      <c r="AW334" s="285"/>
      <c r="AX334" s="285"/>
      <c r="AY334" s="285"/>
      <c r="AZ334" s="328"/>
      <c r="BA334" s="328"/>
      <c r="BB334" s="285"/>
      <c r="BC334" s="285"/>
      <c r="BD334" s="285"/>
      <c r="BE334" s="285"/>
      <c r="BF334" s="285"/>
      <c r="BG334" s="328"/>
      <c r="BH334" s="328"/>
      <c r="BI334" s="285"/>
      <c r="BJ334" s="296"/>
      <c r="BK334" s="318"/>
      <c r="BL334" s="285"/>
      <c r="BM334" s="285"/>
      <c r="BN334" s="297"/>
      <c r="BO334" s="297"/>
      <c r="BP334" s="285"/>
      <c r="BQ334" s="285"/>
      <c r="BR334" s="285"/>
      <c r="BS334" s="285"/>
      <c r="BT334" s="285"/>
      <c r="BU334" s="297"/>
      <c r="BV334" s="297"/>
      <c r="BW334" s="285"/>
      <c r="BX334" s="285"/>
      <c r="BY334" s="285"/>
      <c r="BZ334" s="285"/>
      <c r="CA334" s="285"/>
      <c r="CB334" s="297"/>
      <c r="CC334" s="297"/>
      <c r="CD334" s="285"/>
      <c r="CE334" s="285"/>
      <c r="CF334" s="285"/>
      <c r="CG334" s="285"/>
      <c r="CH334" s="285"/>
      <c r="CI334" s="297"/>
      <c r="CJ334" s="297"/>
      <c r="CK334" s="285"/>
      <c r="CL334" s="285"/>
      <c r="CM334" s="285"/>
      <c r="CN334" s="285"/>
      <c r="CO334" s="285"/>
      <c r="CP334" s="165"/>
    </row>
    <row r="335"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  <c r="AA335" s="285"/>
      <c r="AB335" s="285"/>
      <c r="AC335" s="285"/>
      <c r="AD335" s="285"/>
      <c r="AE335" s="285"/>
      <c r="AF335" s="296"/>
      <c r="AG335" s="318"/>
      <c r="AH335" s="285"/>
      <c r="AI335" s="285"/>
      <c r="AJ335" s="285"/>
      <c r="AK335" s="285"/>
      <c r="AL335" s="328"/>
      <c r="AM335" s="328"/>
      <c r="AN335" s="285"/>
      <c r="AO335" s="285"/>
      <c r="AP335" s="285"/>
      <c r="AQ335" s="285"/>
      <c r="AR335" s="285"/>
      <c r="AS335" s="328"/>
      <c r="AT335" s="328"/>
      <c r="AU335" s="285"/>
      <c r="AV335" s="285"/>
      <c r="AW335" s="285"/>
      <c r="AX335" s="285"/>
      <c r="AY335" s="285"/>
      <c r="AZ335" s="328"/>
      <c r="BA335" s="328"/>
      <c r="BB335" s="285"/>
      <c r="BC335" s="285"/>
      <c r="BD335" s="285"/>
      <c r="BE335" s="285"/>
      <c r="BF335" s="285"/>
      <c r="BG335" s="328"/>
      <c r="BH335" s="328"/>
      <c r="BI335" s="285"/>
      <c r="BJ335" s="296"/>
      <c r="BK335" s="318"/>
      <c r="BL335" s="285"/>
      <c r="BM335" s="285"/>
      <c r="BN335" s="297"/>
      <c r="BO335" s="297"/>
      <c r="BP335" s="285"/>
      <c r="BQ335" s="285"/>
      <c r="BR335" s="285"/>
      <c r="BS335" s="285"/>
      <c r="BT335" s="285"/>
      <c r="BU335" s="297"/>
      <c r="BV335" s="297"/>
      <c r="BW335" s="285"/>
      <c r="BX335" s="285"/>
      <c r="BY335" s="285"/>
      <c r="BZ335" s="285"/>
      <c r="CA335" s="285"/>
      <c r="CB335" s="297"/>
      <c r="CC335" s="297"/>
      <c r="CD335" s="285"/>
      <c r="CE335" s="285"/>
      <c r="CF335" s="285"/>
      <c r="CG335" s="285"/>
      <c r="CH335" s="285"/>
      <c r="CI335" s="297"/>
      <c r="CJ335" s="297"/>
      <c r="CK335" s="285"/>
      <c r="CL335" s="285"/>
      <c r="CM335" s="285"/>
      <c r="CN335" s="285"/>
      <c r="CO335" s="285"/>
      <c r="CP335" s="165"/>
    </row>
    <row r="336"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  <c r="AA336" s="285"/>
      <c r="AB336" s="285"/>
      <c r="AC336" s="285"/>
      <c r="AD336" s="285"/>
      <c r="AE336" s="285"/>
      <c r="AF336" s="296"/>
      <c r="AG336" s="318"/>
      <c r="AH336" s="285"/>
      <c r="AI336" s="285"/>
      <c r="AJ336" s="285"/>
      <c r="AK336" s="285"/>
      <c r="AL336" s="328"/>
      <c r="AM336" s="328"/>
      <c r="AN336" s="285"/>
      <c r="AO336" s="285"/>
      <c r="AP336" s="285"/>
      <c r="AQ336" s="285"/>
      <c r="AR336" s="285"/>
      <c r="AS336" s="328"/>
      <c r="AT336" s="328"/>
      <c r="AU336" s="285"/>
      <c r="AV336" s="285"/>
      <c r="AW336" s="285"/>
      <c r="AX336" s="285"/>
      <c r="AY336" s="285"/>
      <c r="AZ336" s="328"/>
      <c r="BA336" s="328"/>
      <c r="BB336" s="285"/>
      <c r="BC336" s="285"/>
      <c r="BD336" s="285"/>
      <c r="BE336" s="285"/>
      <c r="BF336" s="285"/>
      <c r="BG336" s="328"/>
      <c r="BH336" s="328"/>
      <c r="BI336" s="285"/>
      <c r="BJ336" s="296"/>
      <c r="BK336" s="318"/>
      <c r="BL336" s="285"/>
      <c r="BM336" s="285"/>
      <c r="BN336" s="297"/>
      <c r="BO336" s="297"/>
      <c r="BP336" s="285"/>
      <c r="BQ336" s="285"/>
      <c r="BR336" s="285"/>
      <c r="BS336" s="285"/>
      <c r="BT336" s="285"/>
      <c r="BU336" s="297"/>
      <c r="BV336" s="297"/>
      <c r="BW336" s="285"/>
      <c r="BX336" s="285"/>
      <c r="BY336" s="285"/>
      <c r="BZ336" s="285"/>
      <c r="CA336" s="285"/>
      <c r="CB336" s="297"/>
      <c r="CC336" s="297"/>
      <c r="CD336" s="285"/>
      <c r="CE336" s="285"/>
      <c r="CF336" s="285"/>
      <c r="CG336" s="285"/>
      <c r="CH336" s="285"/>
      <c r="CI336" s="297"/>
      <c r="CJ336" s="297"/>
      <c r="CK336" s="285"/>
      <c r="CL336" s="285"/>
      <c r="CM336" s="285"/>
      <c r="CN336" s="285"/>
      <c r="CO336" s="285"/>
      <c r="CP336" s="165"/>
    </row>
    <row r="337"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  <c r="AA337" s="285"/>
      <c r="AB337" s="285"/>
      <c r="AC337" s="285"/>
      <c r="AD337" s="285"/>
      <c r="AE337" s="285"/>
      <c r="AF337" s="296"/>
      <c r="AG337" s="318"/>
      <c r="AH337" s="285"/>
      <c r="AI337" s="285"/>
      <c r="AJ337" s="285"/>
      <c r="AK337" s="285"/>
      <c r="AL337" s="328"/>
      <c r="AM337" s="328"/>
      <c r="AN337" s="285"/>
      <c r="AO337" s="285"/>
      <c r="AP337" s="285"/>
      <c r="AQ337" s="285"/>
      <c r="AR337" s="285"/>
      <c r="AS337" s="328"/>
      <c r="AT337" s="328"/>
      <c r="AU337" s="285"/>
      <c r="AV337" s="285"/>
      <c r="AW337" s="285"/>
      <c r="AX337" s="285"/>
      <c r="AY337" s="285"/>
      <c r="AZ337" s="328"/>
      <c r="BA337" s="328"/>
      <c r="BB337" s="285"/>
      <c r="BC337" s="285"/>
      <c r="BD337" s="285"/>
      <c r="BE337" s="285"/>
      <c r="BF337" s="285"/>
      <c r="BG337" s="328"/>
      <c r="BH337" s="328"/>
      <c r="BI337" s="285"/>
      <c r="BJ337" s="296"/>
      <c r="BK337" s="318"/>
      <c r="BL337" s="285"/>
      <c r="BM337" s="285"/>
      <c r="BN337" s="297"/>
      <c r="BO337" s="297"/>
      <c r="BP337" s="285"/>
      <c r="BQ337" s="285"/>
      <c r="BR337" s="285"/>
      <c r="BS337" s="285"/>
      <c r="BT337" s="285"/>
      <c r="BU337" s="297"/>
      <c r="BV337" s="297"/>
      <c r="BW337" s="285"/>
      <c r="BX337" s="285"/>
      <c r="BY337" s="285"/>
      <c r="BZ337" s="285"/>
      <c r="CA337" s="285"/>
      <c r="CB337" s="297"/>
      <c r="CC337" s="297"/>
      <c r="CD337" s="285"/>
      <c r="CE337" s="285"/>
      <c r="CF337" s="285"/>
      <c r="CG337" s="285"/>
      <c r="CH337" s="285"/>
      <c r="CI337" s="297"/>
      <c r="CJ337" s="297"/>
      <c r="CK337" s="285"/>
      <c r="CL337" s="285"/>
      <c r="CM337" s="285"/>
      <c r="CN337" s="285"/>
      <c r="CO337" s="285"/>
      <c r="CP337" s="165"/>
    </row>
    <row r="338"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  <c r="AA338" s="285"/>
      <c r="AB338" s="285"/>
      <c r="AC338" s="285"/>
      <c r="AD338" s="285"/>
      <c r="AE338" s="285"/>
      <c r="AF338" s="296"/>
      <c r="AG338" s="318"/>
      <c r="AH338" s="285"/>
      <c r="AI338" s="285"/>
      <c r="AJ338" s="285"/>
      <c r="AK338" s="285"/>
      <c r="AL338" s="328"/>
      <c r="AM338" s="328"/>
      <c r="AN338" s="285"/>
      <c r="AO338" s="285"/>
      <c r="AP338" s="285"/>
      <c r="AQ338" s="285"/>
      <c r="AR338" s="285"/>
      <c r="AS338" s="328"/>
      <c r="AT338" s="328"/>
      <c r="AU338" s="285"/>
      <c r="AV338" s="285"/>
      <c r="AW338" s="285"/>
      <c r="AX338" s="285"/>
      <c r="AY338" s="285"/>
      <c r="AZ338" s="328"/>
      <c r="BA338" s="328"/>
      <c r="BB338" s="285"/>
      <c r="BC338" s="285"/>
      <c r="BD338" s="285"/>
      <c r="BE338" s="285"/>
      <c r="BF338" s="285"/>
      <c r="BG338" s="328"/>
      <c r="BH338" s="328"/>
      <c r="BI338" s="285"/>
      <c r="BJ338" s="296"/>
      <c r="BK338" s="318"/>
      <c r="BL338" s="285"/>
      <c r="BM338" s="285"/>
      <c r="BN338" s="297"/>
      <c r="BO338" s="297"/>
      <c r="BP338" s="285"/>
      <c r="BQ338" s="285"/>
      <c r="BR338" s="285"/>
      <c r="BS338" s="285"/>
      <c r="BT338" s="285"/>
      <c r="BU338" s="297"/>
      <c r="BV338" s="297"/>
      <c r="BW338" s="285"/>
      <c r="BX338" s="285"/>
      <c r="BY338" s="285"/>
      <c r="BZ338" s="285"/>
      <c r="CA338" s="285"/>
      <c r="CB338" s="297"/>
      <c r="CC338" s="297"/>
      <c r="CD338" s="285"/>
      <c r="CE338" s="285"/>
      <c r="CF338" s="285"/>
      <c r="CG338" s="285"/>
      <c r="CH338" s="285"/>
      <c r="CI338" s="297"/>
      <c r="CJ338" s="297"/>
      <c r="CK338" s="285"/>
      <c r="CL338" s="285"/>
      <c r="CM338" s="285"/>
      <c r="CN338" s="285"/>
      <c r="CO338" s="285"/>
      <c r="CP338" s="165"/>
    </row>
    <row r="339"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  <c r="AA339" s="285"/>
      <c r="AB339" s="285"/>
      <c r="AC339" s="285"/>
      <c r="AD339" s="285"/>
      <c r="AE339" s="285"/>
      <c r="AF339" s="296"/>
      <c r="AG339" s="318"/>
      <c r="AH339" s="285"/>
      <c r="AI339" s="285"/>
      <c r="AJ339" s="285"/>
      <c r="AK339" s="285"/>
      <c r="AL339" s="328"/>
      <c r="AM339" s="328"/>
      <c r="AN339" s="285"/>
      <c r="AO339" s="285"/>
      <c r="AP339" s="285"/>
      <c r="AQ339" s="285"/>
      <c r="AR339" s="285"/>
      <c r="AS339" s="328"/>
      <c r="AT339" s="328"/>
      <c r="AU339" s="285"/>
      <c r="AV339" s="285"/>
      <c r="AW339" s="285"/>
      <c r="AX339" s="285"/>
      <c r="AY339" s="285"/>
      <c r="AZ339" s="328"/>
      <c r="BA339" s="328"/>
      <c r="BB339" s="285"/>
      <c r="BC339" s="285"/>
      <c r="BD339" s="285"/>
      <c r="BE339" s="285"/>
      <c r="BF339" s="285"/>
      <c r="BG339" s="328"/>
      <c r="BH339" s="328"/>
      <c r="BI339" s="285"/>
      <c r="BJ339" s="296"/>
      <c r="BK339" s="318"/>
      <c r="BL339" s="285"/>
      <c r="BM339" s="285"/>
      <c r="BN339" s="297"/>
      <c r="BO339" s="297"/>
      <c r="BP339" s="285"/>
      <c r="BQ339" s="285"/>
      <c r="BR339" s="285"/>
      <c r="BS339" s="285"/>
      <c r="BT339" s="285"/>
      <c r="BU339" s="297"/>
      <c r="BV339" s="297"/>
      <c r="BW339" s="285"/>
      <c r="BX339" s="285"/>
      <c r="BY339" s="285"/>
      <c r="BZ339" s="285"/>
      <c r="CA339" s="285"/>
      <c r="CB339" s="297"/>
      <c r="CC339" s="297"/>
      <c r="CD339" s="285"/>
      <c r="CE339" s="285"/>
      <c r="CF339" s="285"/>
      <c r="CG339" s="285"/>
      <c r="CH339" s="285"/>
      <c r="CI339" s="297"/>
      <c r="CJ339" s="297"/>
      <c r="CK339" s="285"/>
      <c r="CL339" s="285"/>
      <c r="CM339" s="285"/>
      <c r="CN339" s="285"/>
      <c r="CO339" s="285"/>
      <c r="CP339" s="165"/>
    </row>
    <row r="340"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  <c r="AA340" s="285"/>
      <c r="AB340" s="285"/>
      <c r="AC340" s="285"/>
      <c r="AD340" s="285"/>
      <c r="AE340" s="285"/>
      <c r="AF340" s="296"/>
      <c r="AG340" s="318"/>
      <c r="AH340" s="285"/>
      <c r="AI340" s="285"/>
      <c r="AJ340" s="285"/>
      <c r="AK340" s="285"/>
      <c r="AL340" s="328"/>
      <c r="AM340" s="328"/>
      <c r="AN340" s="285"/>
      <c r="AO340" s="285"/>
      <c r="AP340" s="285"/>
      <c r="AQ340" s="285"/>
      <c r="AR340" s="285"/>
      <c r="AS340" s="328"/>
      <c r="AT340" s="328"/>
      <c r="AU340" s="285"/>
      <c r="AV340" s="285"/>
      <c r="AW340" s="285"/>
      <c r="AX340" s="285"/>
      <c r="AY340" s="285"/>
      <c r="AZ340" s="328"/>
      <c r="BA340" s="328"/>
      <c r="BB340" s="285"/>
      <c r="BC340" s="285"/>
      <c r="BD340" s="285"/>
      <c r="BE340" s="285"/>
      <c r="BF340" s="285"/>
      <c r="BG340" s="328"/>
      <c r="BH340" s="328"/>
      <c r="BI340" s="285"/>
      <c r="BJ340" s="296"/>
      <c r="BK340" s="318"/>
      <c r="BL340" s="285"/>
      <c r="BM340" s="285"/>
      <c r="BN340" s="297"/>
      <c r="BO340" s="297"/>
      <c r="BP340" s="285"/>
      <c r="BQ340" s="285"/>
      <c r="BR340" s="285"/>
      <c r="BS340" s="285"/>
      <c r="BT340" s="285"/>
      <c r="BU340" s="297"/>
      <c r="BV340" s="297"/>
      <c r="BW340" s="285"/>
      <c r="BX340" s="285"/>
      <c r="BY340" s="285"/>
      <c r="BZ340" s="285"/>
      <c r="CA340" s="285"/>
      <c r="CB340" s="297"/>
      <c r="CC340" s="297"/>
      <c r="CD340" s="285"/>
      <c r="CE340" s="285"/>
      <c r="CF340" s="285"/>
      <c r="CG340" s="285"/>
      <c r="CH340" s="285"/>
      <c r="CI340" s="297"/>
      <c r="CJ340" s="297"/>
      <c r="CK340" s="285"/>
      <c r="CL340" s="285"/>
      <c r="CM340" s="285"/>
      <c r="CN340" s="285"/>
      <c r="CO340" s="285"/>
      <c r="CP340" s="165"/>
    </row>
    <row r="341"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  <c r="AA341" s="285"/>
      <c r="AB341" s="285"/>
      <c r="AC341" s="285"/>
      <c r="AD341" s="285"/>
      <c r="AE341" s="285"/>
      <c r="AF341" s="296"/>
      <c r="AG341" s="318"/>
      <c r="AH341" s="285"/>
      <c r="AI341" s="285"/>
      <c r="AJ341" s="285"/>
      <c r="AK341" s="285"/>
      <c r="AL341" s="328"/>
      <c r="AM341" s="328"/>
      <c r="AN341" s="285"/>
      <c r="AO341" s="285"/>
      <c r="AP341" s="285"/>
      <c r="AQ341" s="285"/>
      <c r="AR341" s="285"/>
      <c r="AS341" s="328"/>
      <c r="AT341" s="328"/>
      <c r="AU341" s="285"/>
      <c r="AV341" s="285"/>
      <c r="AW341" s="285"/>
      <c r="AX341" s="285"/>
      <c r="AY341" s="285"/>
      <c r="AZ341" s="328"/>
      <c r="BA341" s="328"/>
      <c r="BB341" s="285"/>
      <c r="BC341" s="285"/>
      <c r="BD341" s="285"/>
      <c r="BE341" s="285"/>
      <c r="BF341" s="285"/>
      <c r="BG341" s="328"/>
      <c r="BH341" s="328"/>
      <c r="BI341" s="285"/>
      <c r="BJ341" s="296"/>
      <c r="BK341" s="318"/>
      <c r="BL341" s="285"/>
      <c r="BM341" s="285"/>
      <c r="BN341" s="297"/>
      <c r="BO341" s="297"/>
      <c r="BP341" s="285"/>
      <c r="BQ341" s="285"/>
      <c r="BR341" s="285"/>
      <c r="BS341" s="285"/>
      <c r="BT341" s="285"/>
      <c r="BU341" s="297"/>
      <c r="BV341" s="297"/>
      <c r="BW341" s="285"/>
      <c r="BX341" s="285"/>
      <c r="BY341" s="285"/>
      <c r="BZ341" s="285"/>
      <c r="CA341" s="285"/>
      <c r="CB341" s="297"/>
      <c r="CC341" s="297"/>
      <c r="CD341" s="285"/>
      <c r="CE341" s="285"/>
      <c r="CF341" s="285"/>
      <c r="CG341" s="285"/>
      <c r="CH341" s="285"/>
      <c r="CI341" s="297"/>
      <c r="CJ341" s="297"/>
      <c r="CK341" s="285"/>
      <c r="CL341" s="285"/>
      <c r="CM341" s="285"/>
      <c r="CN341" s="285"/>
      <c r="CO341" s="285"/>
      <c r="CP341" s="165"/>
    </row>
    <row r="342"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  <c r="AA342" s="285"/>
      <c r="AB342" s="285"/>
      <c r="AC342" s="285"/>
      <c r="AD342" s="285"/>
      <c r="AE342" s="285"/>
      <c r="AF342" s="296"/>
      <c r="AG342" s="318"/>
      <c r="AH342" s="285"/>
      <c r="AI342" s="285"/>
      <c r="AJ342" s="285"/>
      <c r="AK342" s="285"/>
      <c r="AL342" s="328"/>
      <c r="AM342" s="328"/>
      <c r="AN342" s="285"/>
      <c r="AO342" s="285"/>
      <c r="AP342" s="285"/>
      <c r="AQ342" s="285"/>
      <c r="AR342" s="285"/>
      <c r="AS342" s="328"/>
      <c r="AT342" s="328"/>
      <c r="AU342" s="285"/>
      <c r="AV342" s="285"/>
      <c r="AW342" s="285"/>
      <c r="AX342" s="285"/>
      <c r="AY342" s="285"/>
      <c r="AZ342" s="328"/>
      <c r="BA342" s="328"/>
      <c r="BB342" s="285"/>
      <c r="BC342" s="285"/>
      <c r="BD342" s="285"/>
      <c r="BE342" s="285"/>
      <c r="BF342" s="285"/>
      <c r="BG342" s="328"/>
      <c r="BH342" s="328"/>
      <c r="BI342" s="285"/>
      <c r="BJ342" s="296"/>
      <c r="BK342" s="318"/>
      <c r="BL342" s="285"/>
      <c r="BM342" s="285"/>
      <c r="BN342" s="297"/>
      <c r="BO342" s="297"/>
      <c r="BP342" s="285"/>
      <c r="BQ342" s="285"/>
      <c r="BR342" s="285"/>
      <c r="BS342" s="285"/>
      <c r="BT342" s="285"/>
      <c r="BU342" s="297"/>
      <c r="BV342" s="297"/>
      <c r="BW342" s="285"/>
      <c r="BX342" s="285"/>
      <c r="BY342" s="285"/>
      <c r="BZ342" s="285"/>
      <c r="CA342" s="285"/>
      <c r="CB342" s="297"/>
      <c r="CC342" s="297"/>
      <c r="CD342" s="285"/>
      <c r="CE342" s="285"/>
      <c r="CF342" s="285"/>
      <c r="CG342" s="285"/>
      <c r="CH342" s="285"/>
      <c r="CI342" s="297"/>
      <c r="CJ342" s="297"/>
      <c r="CK342" s="285"/>
      <c r="CL342" s="285"/>
      <c r="CM342" s="285"/>
      <c r="CN342" s="285"/>
      <c r="CO342" s="285"/>
      <c r="CP342" s="165"/>
    </row>
    <row r="343"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  <c r="AA343" s="285"/>
      <c r="AB343" s="285"/>
      <c r="AC343" s="285"/>
      <c r="AD343" s="285"/>
      <c r="AE343" s="285"/>
      <c r="AF343" s="296"/>
      <c r="AG343" s="318"/>
      <c r="AH343" s="285"/>
      <c r="AI343" s="285"/>
      <c r="AJ343" s="285"/>
      <c r="AK343" s="285"/>
      <c r="AL343" s="328"/>
      <c r="AM343" s="328"/>
      <c r="AN343" s="285"/>
      <c r="AO343" s="285"/>
      <c r="AP343" s="285"/>
      <c r="AQ343" s="285"/>
      <c r="AR343" s="285"/>
      <c r="AS343" s="328"/>
      <c r="AT343" s="328"/>
      <c r="AU343" s="285"/>
      <c r="AV343" s="285"/>
      <c r="AW343" s="285"/>
      <c r="AX343" s="285"/>
      <c r="AY343" s="285"/>
      <c r="AZ343" s="328"/>
      <c r="BA343" s="328"/>
      <c r="BB343" s="285"/>
      <c r="BC343" s="285"/>
      <c r="BD343" s="285"/>
      <c r="BE343" s="285"/>
      <c r="BF343" s="285"/>
      <c r="BG343" s="328"/>
      <c r="BH343" s="328"/>
      <c r="BI343" s="285"/>
      <c r="BJ343" s="296"/>
      <c r="BK343" s="318"/>
      <c r="BL343" s="285"/>
      <c r="BM343" s="285"/>
      <c r="BN343" s="297"/>
      <c r="BO343" s="297"/>
      <c r="BP343" s="285"/>
      <c r="BQ343" s="285"/>
      <c r="BR343" s="285"/>
      <c r="BS343" s="285"/>
      <c r="BT343" s="285"/>
      <c r="BU343" s="297"/>
      <c r="BV343" s="297"/>
      <c r="BW343" s="285"/>
      <c r="BX343" s="285"/>
      <c r="BY343" s="285"/>
      <c r="BZ343" s="285"/>
      <c r="CA343" s="285"/>
      <c r="CB343" s="297"/>
      <c r="CC343" s="297"/>
      <c r="CD343" s="285"/>
      <c r="CE343" s="285"/>
      <c r="CF343" s="285"/>
      <c r="CG343" s="285"/>
      <c r="CH343" s="285"/>
      <c r="CI343" s="297"/>
      <c r="CJ343" s="297"/>
      <c r="CK343" s="285"/>
      <c r="CL343" s="285"/>
      <c r="CM343" s="285"/>
      <c r="CN343" s="285"/>
      <c r="CO343" s="285"/>
      <c r="CP343" s="165"/>
    </row>
    <row r="344"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  <c r="AA344" s="285"/>
      <c r="AB344" s="285"/>
      <c r="AC344" s="285"/>
      <c r="AD344" s="285"/>
      <c r="AE344" s="285"/>
      <c r="AF344" s="296"/>
      <c r="AG344" s="318"/>
      <c r="AH344" s="285"/>
      <c r="AI344" s="285"/>
      <c r="AJ344" s="285"/>
      <c r="AK344" s="285"/>
      <c r="AL344" s="328"/>
      <c r="AM344" s="328"/>
      <c r="AN344" s="285"/>
      <c r="AO344" s="285"/>
      <c r="AP344" s="285"/>
      <c r="AQ344" s="285"/>
      <c r="AR344" s="285"/>
      <c r="AS344" s="328"/>
      <c r="AT344" s="328"/>
      <c r="AU344" s="285"/>
      <c r="AV344" s="285"/>
      <c r="AW344" s="285"/>
      <c r="AX344" s="285"/>
      <c r="AY344" s="285"/>
      <c r="AZ344" s="328"/>
      <c r="BA344" s="328"/>
      <c r="BB344" s="285"/>
      <c r="BC344" s="285"/>
      <c r="BD344" s="285"/>
      <c r="BE344" s="285"/>
      <c r="BF344" s="285"/>
      <c r="BG344" s="328"/>
      <c r="BH344" s="328"/>
      <c r="BI344" s="285"/>
      <c r="BJ344" s="296"/>
      <c r="BK344" s="318"/>
      <c r="BL344" s="285"/>
      <c r="BM344" s="285"/>
      <c r="BN344" s="297"/>
      <c r="BO344" s="297"/>
      <c r="BP344" s="285"/>
      <c r="BQ344" s="285"/>
      <c r="BR344" s="285"/>
      <c r="BS344" s="285"/>
      <c r="BT344" s="285"/>
      <c r="BU344" s="297"/>
      <c r="BV344" s="297"/>
      <c r="BW344" s="285"/>
      <c r="BX344" s="285"/>
      <c r="BY344" s="285"/>
      <c r="BZ344" s="285"/>
      <c r="CA344" s="285"/>
      <c r="CB344" s="297"/>
      <c r="CC344" s="297"/>
      <c r="CD344" s="285"/>
      <c r="CE344" s="285"/>
      <c r="CF344" s="285"/>
      <c r="CG344" s="285"/>
      <c r="CH344" s="285"/>
      <c r="CI344" s="297"/>
      <c r="CJ344" s="297"/>
      <c r="CK344" s="285"/>
      <c r="CL344" s="285"/>
      <c r="CM344" s="285"/>
      <c r="CN344" s="285"/>
      <c r="CO344" s="285"/>
      <c r="CP344" s="165"/>
    </row>
    <row r="345"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  <c r="AA345" s="285"/>
      <c r="AB345" s="285"/>
      <c r="AC345" s="285"/>
      <c r="AD345" s="285"/>
      <c r="AE345" s="285"/>
      <c r="AF345" s="296"/>
      <c r="AG345" s="318"/>
      <c r="AH345" s="285"/>
      <c r="AI345" s="285"/>
      <c r="AJ345" s="285"/>
      <c r="AK345" s="285"/>
      <c r="AL345" s="328"/>
      <c r="AM345" s="328"/>
      <c r="AN345" s="285"/>
      <c r="AO345" s="285"/>
      <c r="AP345" s="285"/>
      <c r="AQ345" s="285"/>
      <c r="AR345" s="285"/>
      <c r="AS345" s="328"/>
      <c r="AT345" s="328"/>
      <c r="AU345" s="285"/>
      <c r="AV345" s="285"/>
      <c r="AW345" s="285"/>
      <c r="AX345" s="285"/>
      <c r="AY345" s="285"/>
      <c r="AZ345" s="328"/>
      <c r="BA345" s="328"/>
      <c r="BB345" s="285"/>
      <c r="BC345" s="285"/>
      <c r="BD345" s="285"/>
      <c r="BE345" s="285"/>
      <c r="BF345" s="285"/>
      <c r="BG345" s="328"/>
      <c r="BH345" s="328"/>
      <c r="BI345" s="285"/>
      <c r="BJ345" s="296"/>
      <c r="BK345" s="318"/>
      <c r="BL345" s="285"/>
      <c r="BM345" s="285"/>
      <c r="BN345" s="297"/>
      <c r="BO345" s="297"/>
      <c r="BP345" s="285"/>
      <c r="BQ345" s="285"/>
      <c r="BR345" s="285"/>
      <c r="BS345" s="285"/>
      <c r="BT345" s="285"/>
      <c r="BU345" s="297"/>
      <c r="BV345" s="297"/>
      <c r="BW345" s="285"/>
      <c r="BX345" s="285"/>
      <c r="BY345" s="285"/>
      <c r="BZ345" s="285"/>
      <c r="CA345" s="285"/>
      <c r="CB345" s="297"/>
      <c r="CC345" s="297"/>
      <c r="CD345" s="285"/>
      <c r="CE345" s="285"/>
      <c r="CF345" s="285"/>
      <c r="CG345" s="285"/>
      <c r="CH345" s="285"/>
      <c r="CI345" s="297"/>
      <c r="CJ345" s="297"/>
      <c r="CK345" s="285"/>
      <c r="CL345" s="285"/>
      <c r="CM345" s="285"/>
      <c r="CN345" s="285"/>
      <c r="CO345" s="285"/>
      <c r="CP345" s="165"/>
    </row>
    <row r="346"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  <c r="AA346" s="285"/>
      <c r="AB346" s="285"/>
      <c r="AC346" s="285"/>
      <c r="AD346" s="285"/>
      <c r="AE346" s="285"/>
      <c r="AF346" s="296"/>
      <c r="AG346" s="318"/>
      <c r="AH346" s="285"/>
      <c r="AI346" s="285"/>
      <c r="AJ346" s="285"/>
      <c r="AK346" s="285"/>
      <c r="AL346" s="328"/>
      <c r="AM346" s="328"/>
      <c r="AN346" s="285"/>
      <c r="AO346" s="285"/>
      <c r="AP346" s="285"/>
      <c r="AQ346" s="285"/>
      <c r="AR346" s="285"/>
      <c r="AS346" s="328"/>
      <c r="AT346" s="328"/>
      <c r="AU346" s="285"/>
      <c r="AV346" s="285"/>
      <c r="AW346" s="285"/>
      <c r="AX346" s="285"/>
      <c r="AY346" s="285"/>
      <c r="AZ346" s="328"/>
      <c r="BA346" s="328"/>
      <c r="BB346" s="285"/>
      <c r="BC346" s="285"/>
      <c r="BD346" s="285"/>
      <c r="BE346" s="285"/>
      <c r="BF346" s="285"/>
      <c r="BG346" s="328"/>
      <c r="BH346" s="328"/>
      <c r="BI346" s="285"/>
      <c r="BJ346" s="296"/>
      <c r="BK346" s="318"/>
      <c r="BL346" s="285"/>
      <c r="BM346" s="285"/>
      <c r="BN346" s="297"/>
      <c r="BO346" s="297"/>
      <c r="BP346" s="285"/>
      <c r="BQ346" s="285"/>
      <c r="BR346" s="285"/>
      <c r="BS346" s="285"/>
      <c r="BT346" s="285"/>
      <c r="BU346" s="297"/>
      <c r="BV346" s="297"/>
      <c r="BW346" s="285"/>
      <c r="BX346" s="285"/>
      <c r="BY346" s="285"/>
      <c r="BZ346" s="285"/>
      <c r="CA346" s="285"/>
      <c r="CB346" s="297"/>
      <c r="CC346" s="297"/>
      <c r="CD346" s="285"/>
      <c r="CE346" s="285"/>
      <c r="CF346" s="285"/>
      <c r="CG346" s="285"/>
      <c r="CH346" s="285"/>
      <c r="CI346" s="297"/>
      <c r="CJ346" s="297"/>
      <c r="CK346" s="285"/>
      <c r="CL346" s="285"/>
      <c r="CM346" s="285"/>
      <c r="CN346" s="285"/>
      <c r="CO346" s="285"/>
      <c r="CP346" s="165"/>
    </row>
    <row r="347"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  <c r="AA347" s="285"/>
      <c r="AB347" s="285"/>
      <c r="AC347" s="285"/>
      <c r="AD347" s="285"/>
      <c r="AE347" s="285"/>
      <c r="AF347" s="296"/>
      <c r="AG347" s="318"/>
      <c r="AH347" s="285"/>
      <c r="AI347" s="285"/>
      <c r="AJ347" s="285"/>
      <c r="AK347" s="285"/>
      <c r="AL347" s="328"/>
      <c r="AM347" s="328"/>
      <c r="AN347" s="285"/>
      <c r="AO347" s="285"/>
      <c r="AP347" s="285"/>
      <c r="AQ347" s="285"/>
      <c r="AR347" s="285"/>
      <c r="AS347" s="328"/>
      <c r="AT347" s="328"/>
      <c r="AU347" s="285"/>
      <c r="AV347" s="285"/>
      <c r="AW347" s="285"/>
      <c r="AX347" s="285"/>
      <c r="AY347" s="285"/>
      <c r="AZ347" s="328"/>
      <c r="BA347" s="328"/>
      <c r="BB347" s="285"/>
      <c r="BC347" s="285"/>
      <c r="BD347" s="285"/>
      <c r="BE347" s="285"/>
      <c r="BF347" s="285"/>
      <c r="BG347" s="328"/>
      <c r="BH347" s="328"/>
      <c r="BI347" s="285"/>
      <c r="BJ347" s="296"/>
      <c r="BK347" s="318"/>
      <c r="BL347" s="285"/>
      <c r="BM347" s="285"/>
      <c r="BN347" s="297"/>
      <c r="BO347" s="297"/>
      <c r="BP347" s="285"/>
      <c r="BQ347" s="285"/>
      <c r="BR347" s="285"/>
      <c r="BS347" s="285"/>
      <c r="BT347" s="285"/>
      <c r="BU347" s="297"/>
      <c r="BV347" s="297"/>
      <c r="BW347" s="285"/>
      <c r="BX347" s="285"/>
      <c r="BY347" s="285"/>
      <c r="BZ347" s="285"/>
      <c r="CA347" s="285"/>
      <c r="CB347" s="297"/>
      <c r="CC347" s="297"/>
      <c r="CD347" s="285"/>
      <c r="CE347" s="285"/>
      <c r="CF347" s="285"/>
      <c r="CG347" s="285"/>
      <c r="CH347" s="285"/>
      <c r="CI347" s="297"/>
      <c r="CJ347" s="297"/>
      <c r="CK347" s="285"/>
      <c r="CL347" s="285"/>
      <c r="CM347" s="285"/>
      <c r="CN347" s="285"/>
      <c r="CO347" s="285"/>
      <c r="CP347" s="165"/>
    </row>
    <row r="348"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  <c r="AA348" s="285"/>
      <c r="AB348" s="285"/>
      <c r="AC348" s="285"/>
      <c r="AD348" s="285"/>
      <c r="AE348" s="285"/>
      <c r="AF348" s="296"/>
      <c r="AG348" s="318"/>
      <c r="AH348" s="285"/>
      <c r="AI348" s="285"/>
      <c r="AJ348" s="285"/>
      <c r="AK348" s="285"/>
      <c r="AL348" s="328"/>
      <c r="AM348" s="328"/>
      <c r="AN348" s="285"/>
      <c r="AO348" s="285"/>
      <c r="AP348" s="285"/>
      <c r="AQ348" s="285"/>
      <c r="AR348" s="285"/>
      <c r="AS348" s="328"/>
      <c r="AT348" s="328"/>
      <c r="AU348" s="285"/>
      <c r="AV348" s="285"/>
      <c r="AW348" s="285"/>
      <c r="AX348" s="285"/>
      <c r="AY348" s="285"/>
      <c r="AZ348" s="328"/>
      <c r="BA348" s="328"/>
      <c r="BB348" s="285"/>
      <c r="BC348" s="285"/>
      <c r="BD348" s="285"/>
      <c r="BE348" s="285"/>
      <c r="BF348" s="285"/>
      <c r="BG348" s="328"/>
      <c r="BH348" s="328"/>
      <c r="BI348" s="285"/>
      <c r="BJ348" s="296"/>
      <c r="BK348" s="318"/>
      <c r="BL348" s="285"/>
      <c r="BM348" s="285"/>
      <c r="BN348" s="297"/>
      <c r="BO348" s="297"/>
      <c r="BP348" s="285"/>
      <c r="BQ348" s="285"/>
      <c r="BR348" s="285"/>
      <c r="BS348" s="285"/>
      <c r="BT348" s="285"/>
      <c r="BU348" s="297"/>
      <c r="BV348" s="297"/>
      <c r="BW348" s="285"/>
      <c r="BX348" s="285"/>
      <c r="BY348" s="285"/>
      <c r="BZ348" s="285"/>
      <c r="CA348" s="285"/>
      <c r="CB348" s="297"/>
      <c r="CC348" s="297"/>
      <c r="CD348" s="285"/>
      <c r="CE348" s="285"/>
      <c r="CF348" s="285"/>
      <c r="CG348" s="285"/>
      <c r="CH348" s="285"/>
      <c r="CI348" s="297"/>
      <c r="CJ348" s="297"/>
      <c r="CK348" s="285"/>
      <c r="CL348" s="285"/>
      <c r="CM348" s="285"/>
      <c r="CN348" s="285"/>
      <c r="CO348" s="285"/>
      <c r="CP348" s="165"/>
    </row>
    <row r="349"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  <c r="AA349" s="285"/>
      <c r="AB349" s="285"/>
      <c r="AC349" s="285"/>
      <c r="AD349" s="285"/>
      <c r="AE349" s="285"/>
      <c r="AF349" s="296"/>
      <c r="AG349" s="318"/>
      <c r="AH349" s="285"/>
      <c r="AI349" s="285"/>
      <c r="AJ349" s="285"/>
      <c r="AK349" s="285"/>
      <c r="AL349" s="328"/>
      <c r="AM349" s="328"/>
      <c r="AN349" s="285"/>
      <c r="AO349" s="285"/>
      <c r="AP349" s="285"/>
      <c r="AQ349" s="285"/>
      <c r="AR349" s="285"/>
      <c r="AS349" s="328"/>
      <c r="AT349" s="328"/>
      <c r="AU349" s="285"/>
      <c r="AV349" s="285"/>
      <c r="AW349" s="285"/>
      <c r="AX349" s="285"/>
      <c r="AY349" s="285"/>
      <c r="AZ349" s="328"/>
      <c r="BA349" s="328"/>
      <c r="BB349" s="285"/>
      <c r="BC349" s="285"/>
      <c r="BD349" s="285"/>
      <c r="BE349" s="285"/>
      <c r="BF349" s="285"/>
      <c r="BG349" s="328"/>
      <c r="BH349" s="328"/>
      <c r="BI349" s="285"/>
      <c r="BJ349" s="296"/>
      <c r="BK349" s="318"/>
      <c r="BL349" s="285"/>
      <c r="BM349" s="285"/>
      <c r="BN349" s="297"/>
      <c r="BO349" s="297"/>
      <c r="BP349" s="285"/>
      <c r="BQ349" s="285"/>
      <c r="BR349" s="285"/>
      <c r="BS349" s="285"/>
      <c r="BT349" s="285"/>
      <c r="BU349" s="297"/>
      <c r="BV349" s="297"/>
      <c r="BW349" s="285"/>
      <c r="BX349" s="285"/>
      <c r="BY349" s="285"/>
      <c r="BZ349" s="285"/>
      <c r="CA349" s="285"/>
      <c r="CB349" s="297"/>
      <c r="CC349" s="297"/>
      <c r="CD349" s="285"/>
      <c r="CE349" s="285"/>
      <c r="CF349" s="285"/>
      <c r="CG349" s="285"/>
      <c r="CH349" s="285"/>
      <c r="CI349" s="297"/>
      <c r="CJ349" s="297"/>
      <c r="CK349" s="285"/>
      <c r="CL349" s="285"/>
      <c r="CM349" s="285"/>
      <c r="CN349" s="285"/>
      <c r="CO349" s="285"/>
      <c r="CP349" s="165"/>
    </row>
    <row r="350"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  <c r="AA350" s="285"/>
      <c r="AB350" s="285"/>
      <c r="AC350" s="285"/>
      <c r="AD350" s="285"/>
      <c r="AE350" s="285"/>
      <c r="AF350" s="296"/>
      <c r="AG350" s="318"/>
      <c r="AH350" s="285"/>
      <c r="AI350" s="285"/>
      <c r="AJ350" s="285"/>
      <c r="AK350" s="285"/>
      <c r="AL350" s="328"/>
      <c r="AM350" s="328"/>
      <c r="AN350" s="285"/>
      <c r="AO350" s="285"/>
      <c r="AP350" s="285"/>
      <c r="AQ350" s="285"/>
      <c r="AR350" s="285"/>
      <c r="AS350" s="328"/>
      <c r="AT350" s="328"/>
      <c r="AU350" s="285"/>
      <c r="AV350" s="285"/>
      <c r="AW350" s="285"/>
      <c r="AX350" s="285"/>
      <c r="AY350" s="285"/>
      <c r="AZ350" s="328"/>
      <c r="BA350" s="328"/>
      <c r="BB350" s="285"/>
      <c r="BC350" s="285"/>
      <c r="BD350" s="285"/>
      <c r="BE350" s="285"/>
      <c r="BF350" s="285"/>
      <c r="BG350" s="328"/>
      <c r="BH350" s="328"/>
      <c r="BI350" s="285"/>
      <c r="BJ350" s="296"/>
      <c r="BK350" s="318"/>
      <c r="BL350" s="285"/>
      <c r="BM350" s="285"/>
      <c r="BN350" s="297"/>
      <c r="BO350" s="297"/>
      <c r="BP350" s="285"/>
      <c r="BQ350" s="285"/>
      <c r="BR350" s="285"/>
      <c r="BS350" s="285"/>
      <c r="BT350" s="285"/>
      <c r="BU350" s="297"/>
      <c r="BV350" s="297"/>
      <c r="BW350" s="285"/>
      <c r="BX350" s="285"/>
      <c r="BY350" s="285"/>
      <c r="BZ350" s="285"/>
      <c r="CA350" s="285"/>
      <c r="CB350" s="297"/>
      <c r="CC350" s="297"/>
      <c r="CD350" s="285"/>
      <c r="CE350" s="285"/>
      <c r="CF350" s="285"/>
      <c r="CG350" s="285"/>
      <c r="CH350" s="285"/>
      <c r="CI350" s="297"/>
      <c r="CJ350" s="297"/>
      <c r="CK350" s="285"/>
      <c r="CL350" s="285"/>
      <c r="CM350" s="285"/>
      <c r="CN350" s="285"/>
      <c r="CO350" s="285"/>
      <c r="CP350" s="165"/>
    </row>
    <row r="351"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  <c r="AA351" s="285"/>
      <c r="AB351" s="285"/>
      <c r="AC351" s="285"/>
      <c r="AD351" s="285"/>
      <c r="AE351" s="285"/>
      <c r="AF351" s="296"/>
      <c r="AG351" s="318"/>
      <c r="AH351" s="285"/>
      <c r="AI351" s="285"/>
      <c r="AJ351" s="285"/>
      <c r="AK351" s="285"/>
      <c r="AL351" s="328"/>
      <c r="AM351" s="328"/>
      <c r="AN351" s="285"/>
      <c r="AO351" s="285"/>
      <c r="AP351" s="285"/>
      <c r="AQ351" s="285"/>
      <c r="AR351" s="285"/>
      <c r="AS351" s="328"/>
      <c r="AT351" s="328"/>
      <c r="AU351" s="285"/>
      <c r="AV351" s="285"/>
      <c r="AW351" s="285"/>
      <c r="AX351" s="285"/>
      <c r="AY351" s="285"/>
      <c r="AZ351" s="328"/>
      <c r="BA351" s="328"/>
      <c r="BB351" s="285"/>
      <c r="BC351" s="285"/>
      <c r="BD351" s="285"/>
      <c r="BE351" s="285"/>
      <c r="BF351" s="285"/>
      <c r="BG351" s="328"/>
      <c r="BH351" s="328"/>
      <c r="BI351" s="285"/>
      <c r="BJ351" s="296"/>
      <c r="BK351" s="318"/>
      <c r="BL351" s="285"/>
      <c r="BM351" s="285"/>
      <c r="BN351" s="297"/>
      <c r="BO351" s="297"/>
      <c r="BP351" s="285"/>
      <c r="BQ351" s="285"/>
      <c r="BR351" s="285"/>
      <c r="BS351" s="285"/>
      <c r="BT351" s="285"/>
      <c r="BU351" s="297"/>
      <c r="BV351" s="297"/>
      <c r="BW351" s="285"/>
      <c r="BX351" s="285"/>
      <c r="BY351" s="285"/>
      <c r="BZ351" s="285"/>
      <c r="CA351" s="285"/>
      <c r="CB351" s="297"/>
      <c r="CC351" s="297"/>
      <c r="CD351" s="285"/>
      <c r="CE351" s="285"/>
      <c r="CF351" s="285"/>
      <c r="CG351" s="285"/>
      <c r="CH351" s="285"/>
      <c r="CI351" s="297"/>
      <c r="CJ351" s="297"/>
      <c r="CK351" s="285"/>
      <c r="CL351" s="285"/>
      <c r="CM351" s="285"/>
      <c r="CN351" s="285"/>
      <c r="CO351" s="285"/>
      <c r="CP351" s="165"/>
    </row>
    <row r="352"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  <c r="AA352" s="285"/>
      <c r="AB352" s="285"/>
      <c r="AC352" s="285"/>
      <c r="AD352" s="285"/>
      <c r="AE352" s="285"/>
      <c r="AF352" s="296"/>
      <c r="AG352" s="318"/>
      <c r="AH352" s="285"/>
      <c r="AI352" s="285"/>
      <c r="AJ352" s="285"/>
      <c r="AK352" s="285"/>
      <c r="AL352" s="328"/>
      <c r="AM352" s="328"/>
      <c r="AN352" s="285"/>
      <c r="AO352" s="285"/>
      <c r="AP352" s="285"/>
      <c r="AQ352" s="285"/>
      <c r="AR352" s="285"/>
      <c r="AS352" s="328"/>
      <c r="AT352" s="328"/>
      <c r="AU352" s="285"/>
      <c r="AV352" s="285"/>
      <c r="AW352" s="285"/>
      <c r="AX352" s="285"/>
      <c r="AY352" s="285"/>
      <c r="AZ352" s="328"/>
      <c r="BA352" s="328"/>
      <c r="BB352" s="285"/>
      <c r="BC352" s="285"/>
      <c r="BD352" s="285"/>
      <c r="BE352" s="285"/>
      <c r="BF352" s="285"/>
      <c r="BG352" s="328"/>
      <c r="BH352" s="328"/>
      <c r="BI352" s="285"/>
      <c r="BJ352" s="296"/>
      <c r="BK352" s="318"/>
      <c r="BL352" s="285"/>
      <c r="BM352" s="285"/>
      <c r="BN352" s="297"/>
      <c r="BO352" s="297"/>
      <c r="BP352" s="285"/>
      <c r="BQ352" s="285"/>
      <c r="BR352" s="285"/>
      <c r="BS352" s="285"/>
      <c r="BT352" s="285"/>
      <c r="BU352" s="297"/>
      <c r="BV352" s="297"/>
      <c r="BW352" s="285"/>
      <c r="BX352" s="285"/>
      <c r="BY352" s="285"/>
      <c r="BZ352" s="285"/>
      <c r="CA352" s="285"/>
      <c r="CB352" s="297"/>
      <c r="CC352" s="297"/>
      <c r="CD352" s="285"/>
      <c r="CE352" s="285"/>
      <c r="CF352" s="285"/>
      <c r="CG352" s="285"/>
      <c r="CH352" s="285"/>
      <c r="CI352" s="297"/>
      <c r="CJ352" s="297"/>
      <c r="CK352" s="285"/>
      <c r="CL352" s="285"/>
      <c r="CM352" s="285"/>
      <c r="CN352" s="285"/>
      <c r="CO352" s="285"/>
      <c r="CP352" s="165"/>
    </row>
    <row r="353"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  <c r="AA353" s="285"/>
      <c r="AB353" s="285"/>
      <c r="AC353" s="285"/>
      <c r="AD353" s="285"/>
      <c r="AE353" s="285"/>
      <c r="AF353" s="296"/>
      <c r="AG353" s="318"/>
      <c r="AH353" s="285"/>
      <c r="AI353" s="285"/>
      <c r="AJ353" s="285"/>
      <c r="AK353" s="285"/>
      <c r="AL353" s="328"/>
      <c r="AM353" s="328"/>
      <c r="AN353" s="285"/>
      <c r="AO353" s="285"/>
      <c r="AP353" s="285"/>
      <c r="AQ353" s="285"/>
      <c r="AR353" s="285"/>
      <c r="AS353" s="328"/>
      <c r="AT353" s="328"/>
      <c r="AU353" s="285"/>
      <c r="AV353" s="285"/>
      <c r="AW353" s="285"/>
      <c r="AX353" s="285"/>
      <c r="AY353" s="285"/>
      <c r="AZ353" s="328"/>
      <c r="BA353" s="328"/>
      <c r="BB353" s="285"/>
      <c r="BC353" s="285"/>
      <c r="BD353" s="285"/>
      <c r="BE353" s="285"/>
      <c r="BF353" s="285"/>
      <c r="BG353" s="328"/>
      <c r="BH353" s="328"/>
      <c r="BI353" s="285"/>
      <c r="BJ353" s="296"/>
      <c r="BK353" s="318"/>
      <c r="BL353" s="285"/>
      <c r="BM353" s="285"/>
      <c r="BN353" s="297"/>
      <c r="BO353" s="297"/>
      <c r="BP353" s="285"/>
      <c r="BQ353" s="285"/>
      <c r="BR353" s="285"/>
      <c r="BS353" s="285"/>
      <c r="BT353" s="285"/>
      <c r="BU353" s="297"/>
      <c r="BV353" s="297"/>
      <c r="BW353" s="285"/>
      <c r="BX353" s="285"/>
      <c r="BY353" s="285"/>
      <c r="BZ353" s="285"/>
      <c r="CA353" s="285"/>
      <c r="CB353" s="297"/>
      <c r="CC353" s="297"/>
      <c r="CD353" s="285"/>
      <c r="CE353" s="285"/>
      <c r="CF353" s="285"/>
      <c r="CG353" s="285"/>
      <c r="CH353" s="285"/>
      <c r="CI353" s="297"/>
      <c r="CJ353" s="297"/>
      <c r="CK353" s="285"/>
      <c r="CL353" s="285"/>
      <c r="CM353" s="285"/>
      <c r="CN353" s="285"/>
      <c r="CO353" s="285"/>
      <c r="CP353" s="165"/>
    </row>
    <row r="354"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  <c r="AA354" s="285"/>
      <c r="AB354" s="285"/>
      <c r="AC354" s="285"/>
      <c r="AD354" s="285"/>
      <c r="AE354" s="285"/>
      <c r="AF354" s="296"/>
      <c r="AG354" s="318"/>
      <c r="AH354" s="285"/>
      <c r="AI354" s="285"/>
      <c r="AJ354" s="285"/>
      <c r="AK354" s="285"/>
      <c r="AL354" s="328"/>
      <c r="AM354" s="328"/>
      <c r="AN354" s="285"/>
      <c r="AO354" s="285"/>
      <c r="AP354" s="285"/>
      <c r="AQ354" s="285"/>
      <c r="AR354" s="285"/>
      <c r="AS354" s="328"/>
      <c r="AT354" s="328"/>
      <c r="AU354" s="285"/>
      <c r="AV354" s="285"/>
      <c r="AW354" s="285"/>
      <c r="AX354" s="285"/>
      <c r="AY354" s="285"/>
      <c r="AZ354" s="328"/>
      <c r="BA354" s="328"/>
      <c r="BB354" s="285"/>
      <c r="BC354" s="285"/>
      <c r="BD354" s="285"/>
      <c r="BE354" s="285"/>
      <c r="BF354" s="285"/>
      <c r="BG354" s="328"/>
      <c r="BH354" s="328"/>
      <c r="BI354" s="285"/>
      <c r="BJ354" s="296"/>
      <c r="BK354" s="318"/>
      <c r="BL354" s="285"/>
      <c r="BM354" s="285"/>
      <c r="BN354" s="297"/>
      <c r="BO354" s="297"/>
      <c r="BP354" s="285"/>
      <c r="BQ354" s="285"/>
      <c r="BR354" s="285"/>
      <c r="BS354" s="285"/>
      <c r="BT354" s="285"/>
      <c r="BU354" s="297"/>
      <c r="BV354" s="297"/>
      <c r="BW354" s="285"/>
      <c r="BX354" s="285"/>
      <c r="BY354" s="285"/>
      <c r="BZ354" s="285"/>
      <c r="CA354" s="285"/>
      <c r="CB354" s="297"/>
      <c r="CC354" s="297"/>
      <c r="CD354" s="285"/>
      <c r="CE354" s="285"/>
      <c r="CF354" s="285"/>
      <c r="CG354" s="285"/>
      <c r="CH354" s="285"/>
      <c r="CI354" s="297"/>
      <c r="CJ354" s="297"/>
      <c r="CK354" s="285"/>
      <c r="CL354" s="285"/>
      <c r="CM354" s="285"/>
      <c r="CN354" s="285"/>
      <c r="CO354" s="285"/>
      <c r="CP354" s="165"/>
    </row>
    <row r="355"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  <c r="AA355" s="285"/>
      <c r="AB355" s="285"/>
      <c r="AC355" s="285"/>
      <c r="AD355" s="285"/>
      <c r="AE355" s="285"/>
      <c r="AF355" s="296"/>
      <c r="AG355" s="318"/>
      <c r="AH355" s="285"/>
      <c r="AI355" s="285"/>
      <c r="AJ355" s="285"/>
      <c r="AK355" s="285"/>
      <c r="AL355" s="328"/>
      <c r="AM355" s="328"/>
      <c r="AN355" s="285"/>
      <c r="AO355" s="285"/>
      <c r="AP355" s="285"/>
      <c r="AQ355" s="285"/>
      <c r="AR355" s="285"/>
      <c r="AS355" s="328"/>
      <c r="AT355" s="328"/>
      <c r="AU355" s="285"/>
      <c r="AV355" s="285"/>
      <c r="AW355" s="285"/>
      <c r="AX355" s="285"/>
      <c r="AY355" s="285"/>
      <c r="AZ355" s="328"/>
      <c r="BA355" s="328"/>
      <c r="BB355" s="285"/>
      <c r="BC355" s="285"/>
      <c r="BD355" s="285"/>
      <c r="BE355" s="285"/>
      <c r="BF355" s="285"/>
      <c r="BG355" s="328"/>
      <c r="BH355" s="328"/>
      <c r="BI355" s="285"/>
      <c r="BJ355" s="296"/>
      <c r="BK355" s="318"/>
      <c r="BL355" s="285"/>
      <c r="BM355" s="285"/>
      <c r="BN355" s="297"/>
      <c r="BO355" s="297"/>
      <c r="BP355" s="285"/>
      <c r="BQ355" s="285"/>
      <c r="BR355" s="285"/>
      <c r="BS355" s="285"/>
      <c r="BT355" s="285"/>
      <c r="BU355" s="297"/>
      <c r="BV355" s="297"/>
      <c r="BW355" s="285"/>
      <c r="BX355" s="285"/>
      <c r="BY355" s="285"/>
      <c r="BZ355" s="285"/>
      <c r="CA355" s="285"/>
      <c r="CB355" s="297"/>
      <c r="CC355" s="297"/>
      <c r="CD355" s="285"/>
      <c r="CE355" s="285"/>
      <c r="CF355" s="285"/>
      <c r="CG355" s="285"/>
      <c r="CH355" s="285"/>
      <c r="CI355" s="297"/>
      <c r="CJ355" s="297"/>
      <c r="CK355" s="285"/>
      <c r="CL355" s="285"/>
      <c r="CM355" s="285"/>
      <c r="CN355" s="285"/>
      <c r="CO355" s="285"/>
      <c r="CP355" s="165"/>
    </row>
    <row r="356"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  <c r="AA356" s="285"/>
      <c r="AB356" s="285"/>
      <c r="AC356" s="285"/>
      <c r="AD356" s="285"/>
      <c r="AE356" s="285"/>
      <c r="AF356" s="296"/>
      <c r="AG356" s="318"/>
      <c r="AH356" s="285"/>
      <c r="AI356" s="285"/>
      <c r="AJ356" s="285"/>
      <c r="AK356" s="285"/>
      <c r="AL356" s="328"/>
      <c r="AM356" s="328"/>
      <c r="AN356" s="285"/>
      <c r="AO356" s="285"/>
      <c r="AP356" s="285"/>
      <c r="AQ356" s="285"/>
      <c r="AR356" s="285"/>
      <c r="AS356" s="328"/>
      <c r="AT356" s="328"/>
      <c r="AU356" s="285"/>
      <c r="AV356" s="285"/>
      <c r="AW356" s="285"/>
      <c r="AX356" s="285"/>
      <c r="AY356" s="285"/>
      <c r="AZ356" s="328"/>
      <c r="BA356" s="328"/>
      <c r="BB356" s="285"/>
      <c r="BC356" s="285"/>
      <c r="BD356" s="285"/>
      <c r="BE356" s="285"/>
      <c r="BF356" s="285"/>
      <c r="BG356" s="328"/>
      <c r="BH356" s="328"/>
      <c r="BI356" s="285"/>
      <c r="BJ356" s="296"/>
      <c r="BK356" s="318"/>
      <c r="BL356" s="285"/>
      <c r="BM356" s="285"/>
      <c r="BN356" s="297"/>
      <c r="BO356" s="297"/>
      <c r="BP356" s="285"/>
      <c r="BQ356" s="285"/>
      <c r="BR356" s="285"/>
      <c r="BS356" s="285"/>
      <c r="BT356" s="285"/>
      <c r="BU356" s="297"/>
      <c r="BV356" s="297"/>
      <c r="BW356" s="285"/>
      <c r="BX356" s="285"/>
      <c r="BY356" s="285"/>
      <c r="BZ356" s="285"/>
      <c r="CA356" s="285"/>
      <c r="CB356" s="297"/>
      <c r="CC356" s="297"/>
      <c r="CD356" s="285"/>
      <c r="CE356" s="285"/>
      <c r="CF356" s="285"/>
      <c r="CG356" s="285"/>
      <c r="CH356" s="285"/>
      <c r="CI356" s="297"/>
      <c r="CJ356" s="297"/>
      <c r="CK356" s="285"/>
      <c r="CL356" s="285"/>
      <c r="CM356" s="285"/>
      <c r="CN356" s="285"/>
      <c r="CO356" s="285"/>
      <c r="CP356" s="165"/>
    </row>
    <row r="357"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  <c r="AA357" s="285"/>
      <c r="AB357" s="285"/>
      <c r="AC357" s="285"/>
      <c r="AD357" s="285"/>
      <c r="AE357" s="285"/>
      <c r="AF357" s="296"/>
      <c r="AG357" s="318"/>
      <c r="AH357" s="285"/>
      <c r="AI357" s="285"/>
      <c r="AJ357" s="285"/>
      <c r="AK357" s="285"/>
      <c r="AL357" s="328"/>
      <c r="AM357" s="328"/>
      <c r="AN357" s="285"/>
      <c r="AO357" s="285"/>
      <c r="AP357" s="285"/>
      <c r="AQ357" s="285"/>
      <c r="AR357" s="285"/>
      <c r="AS357" s="328"/>
      <c r="AT357" s="328"/>
      <c r="AU357" s="285"/>
      <c r="AV357" s="285"/>
      <c r="AW357" s="285"/>
      <c r="AX357" s="285"/>
      <c r="AY357" s="285"/>
      <c r="AZ357" s="328"/>
      <c r="BA357" s="328"/>
      <c r="BB357" s="285"/>
      <c r="BC357" s="285"/>
      <c r="BD357" s="285"/>
      <c r="BE357" s="285"/>
      <c r="BF357" s="285"/>
      <c r="BG357" s="328"/>
      <c r="BH357" s="328"/>
      <c r="BI357" s="285"/>
      <c r="BJ357" s="296"/>
      <c r="BK357" s="318"/>
      <c r="BL357" s="285"/>
      <c r="BM357" s="285"/>
      <c r="BN357" s="297"/>
      <c r="BO357" s="297"/>
      <c r="BP357" s="285"/>
      <c r="BQ357" s="285"/>
      <c r="BR357" s="285"/>
      <c r="BS357" s="285"/>
      <c r="BT357" s="285"/>
      <c r="BU357" s="297"/>
      <c r="BV357" s="297"/>
      <c r="BW357" s="285"/>
      <c r="BX357" s="285"/>
      <c r="BY357" s="285"/>
      <c r="BZ357" s="285"/>
      <c r="CA357" s="285"/>
      <c r="CB357" s="297"/>
      <c r="CC357" s="297"/>
      <c r="CD357" s="285"/>
      <c r="CE357" s="285"/>
      <c r="CF357" s="285"/>
      <c r="CG357" s="285"/>
      <c r="CH357" s="285"/>
      <c r="CI357" s="297"/>
      <c r="CJ357" s="297"/>
      <c r="CK357" s="285"/>
      <c r="CL357" s="285"/>
      <c r="CM357" s="285"/>
      <c r="CN357" s="285"/>
      <c r="CO357" s="285"/>
      <c r="CP357" s="165"/>
    </row>
    <row r="358"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  <c r="AA358" s="285"/>
      <c r="AB358" s="285"/>
      <c r="AC358" s="285"/>
      <c r="AD358" s="285"/>
      <c r="AE358" s="285"/>
      <c r="AF358" s="296"/>
      <c r="AG358" s="318"/>
      <c r="AH358" s="285"/>
      <c r="AI358" s="285"/>
      <c r="AJ358" s="285"/>
      <c r="AK358" s="285"/>
      <c r="AL358" s="328"/>
      <c r="AM358" s="328"/>
      <c r="AN358" s="285"/>
      <c r="AO358" s="285"/>
      <c r="AP358" s="285"/>
      <c r="AQ358" s="285"/>
      <c r="AR358" s="285"/>
      <c r="AS358" s="328"/>
      <c r="AT358" s="328"/>
      <c r="AU358" s="285"/>
      <c r="AV358" s="285"/>
      <c r="AW358" s="285"/>
      <c r="AX358" s="285"/>
      <c r="AY358" s="285"/>
      <c r="AZ358" s="328"/>
      <c r="BA358" s="328"/>
      <c r="BB358" s="285"/>
      <c r="BC358" s="285"/>
      <c r="BD358" s="285"/>
      <c r="BE358" s="285"/>
      <c r="BF358" s="285"/>
      <c r="BG358" s="328"/>
      <c r="BH358" s="328"/>
      <c r="BI358" s="285"/>
      <c r="BJ358" s="296"/>
      <c r="BK358" s="318"/>
      <c r="BL358" s="285"/>
      <c r="BM358" s="285"/>
      <c r="BN358" s="297"/>
      <c r="BO358" s="297"/>
      <c r="BP358" s="285"/>
      <c r="BQ358" s="285"/>
      <c r="BR358" s="285"/>
      <c r="BS358" s="285"/>
      <c r="BT358" s="285"/>
      <c r="BU358" s="297"/>
      <c r="BV358" s="297"/>
      <c r="BW358" s="285"/>
      <c r="BX358" s="285"/>
      <c r="BY358" s="285"/>
      <c r="BZ358" s="285"/>
      <c r="CA358" s="285"/>
      <c r="CB358" s="297"/>
      <c r="CC358" s="297"/>
      <c r="CD358" s="285"/>
      <c r="CE358" s="285"/>
      <c r="CF358" s="285"/>
      <c r="CG358" s="285"/>
      <c r="CH358" s="285"/>
      <c r="CI358" s="297"/>
      <c r="CJ358" s="297"/>
      <c r="CK358" s="285"/>
      <c r="CL358" s="285"/>
      <c r="CM358" s="285"/>
      <c r="CN358" s="285"/>
      <c r="CO358" s="285"/>
      <c r="CP358" s="165"/>
    </row>
    <row r="359"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  <c r="AA359" s="285"/>
      <c r="AB359" s="285"/>
      <c r="AC359" s="285"/>
      <c r="AD359" s="285"/>
      <c r="AE359" s="285"/>
      <c r="AF359" s="296"/>
      <c r="AG359" s="318"/>
      <c r="AH359" s="285"/>
      <c r="AI359" s="285"/>
      <c r="AJ359" s="285"/>
      <c r="AK359" s="285"/>
      <c r="AL359" s="328"/>
      <c r="AM359" s="328"/>
      <c r="AN359" s="285"/>
      <c r="AO359" s="285"/>
      <c r="AP359" s="285"/>
      <c r="AQ359" s="285"/>
      <c r="AR359" s="285"/>
      <c r="AS359" s="328"/>
      <c r="AT359" s="328"/>
      <c r="AU359" s="285"/>
      <c r="AV359" s="285"/>
      <c r="AW359" s="285"/>
      <c r="AX359" s="285"/>
      <c r="AY359" s="285"/>
      <c r="AZ359" s="328"/>
      <c r="BA359" s="328"/>
      <c r="BB359" s="285"/>
      <c r="BC359" s="285"/>
      <c r="BD359" s="285"/>
      <c r="BE359" s="285"/>
      <c r="BF359" s="285"/>
      <c r="BG359" s="328"/>
      <c r="BH359" s="328"/>
      <c r="BI359" s="285"/>
      <c r="BJ359" s="296"/>
      <c r="BK359" s="318"/>
      <c r="BL359" s="285"/>
      <c r="BM359" s="285"/>
      <c r="BN359" s="297"/>
      <c r="BO359" s="297"/>
      <c r="BP359" s="285"/>
      <c r="BQ359" s="285"/>
      <c r="BR359" s="285"/>
      <c r="BS359" s="285"/>
      <c r="BT359" s="285"/>
      <c r="BU359" s="297"/>
      <c r="BV359" s="297"/>
      <c r="BW359" s="285"/>
      <c r="BX359" s="285"/>
      <c r="BY359" s="285"/>
      <c r="BZ359" s="285"/>
      <c r="CA359" s="285"/>
      <c r="CB359" s="297"/>
      <c r="CC359" s="297"/>
      <c r="CD359" s="285"/>
      <c r="CE359" s="285"/>
      <c r="CF359" s="285"/>
      <c r="CG359" s="285"/>
      <c r="CH359" s="285"/>
      <c r="CI359" s="297"/>
      <c r="CJ359" s="297"/>
      <c r="CK359" s="285"/>
      <c r="CL359" s="285"/>
      <c r="CM359" s="285"/>
      <c r="CN359" s="285"/>
      <c r="CO359" s="285"/>
      <c r="CP359" s="165"/>
    </row>
    <row r="360"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  <c r="AA360" s="285"/>
      <c r="AB360" s="285"/>
      <c r="AC360" s="285"/>
      <c r="AD360" s="285"/>
      <c r="AE360" s="285"/>
      <c r="AF360" s="296"/>
      <c r="AG360" s="318"/>
      <c r="AH360" s="285"/>
      <c r="AI360" s="285"/>
      <c r="AJ360" s="285"/>
      <c r="AK360" s="285"/>
      <c r="AL360" s="328"/>
      <c r="AM360" s="328"/>
      <c r="AN360" s="285"/>
      <c r="AO360" s="285"/>
      <c r="AP360" s="285"/>
      <c r="AQ360" s="285"/>
      <c r="AR360" s="285"/>
      <c r="AS360" s="328"/>
      <c r="AT360" s="328"/>
      <c r="AU360" s="285"/>
      <c r="AV360" s="285"/>
      <c r="AW360" s="285"/>
      <c r="AX360" s="285"/>
      <c r="AY360" s="285"/>
      <c r="AZ360" s="328"/>
      <c r="BA360" s="328"/>
      <c r="BB360" s="285"/>
      <c r="BC360" s="285"/>
      <c r="BD360" s="285"/>
      <c r="BE360" s="285"/>
      <c r="BF360" s="285"/>
      <c r="BG360" s="328"/>
      <c r="BH360" s="328"/>
      <c r="BI360" s="285"/>
      <c r="BJ360" s="296"/>
      <c r="BK360" s="318"/>
      <c r="BL360" s="285"/>
      <c r="BM360" s="285"/>
      <c r="BN360" s="297"/>
      <c r="BO360" s="297"/>
      <c r="BP360" s="285"/>
      <c r="BQ360" s="285"/>
      <c r="BR360" s="285"/>
      <c r="BS360" s="285"/>
      <c r="BT360" s="285"/>
      <c r="BU360" s="297"/>
      <c r="BV360" s="297"/>
      <c r="BW360" s="285"/>
      <c r="BX360" s="285"/>
      <c r="BY360" s="285"/>
      <c r="BZ360" s="285"/>
      <c r="CA360" s="285"/>
      <c r="CB360" s="297"/>
      <c r="CC360" s="297"/>
      <c r="CD360" s="285"/>
      <c r="CE360" s="285"/>
      <c r="CF360" s="285"/>
      <c r="CG360" s="285"/>
      <c r="CH360" s="285"/>
      <c r="CI360" s="297"/>
      <c r="CJ360" s="297"/>
      <c r="CK360" s="285"/>
      <c r="CL360" s="285"/>
      <c r="CM360" s="285"/>
      <c r="CN360" s="285"/>
      <c r="CO360" s="285"/>
      <c r="CP360" s="165"/>
    </row>
    <row r="361"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  <c r="AA361" s="285"/>
      <c r="AB361" s="285"/>
      <c r="AC361" s="285"/>
      <c r="AD361" s="285"/>
      <c r="AE361" s="285"/>
      <c r="AF361" s="296"/>
      <c r="AG361" s="318"/>
      <c r="AH361" s="285"/>
      <c r="AI361" s="285"/>
      <c r="AJ361" s="285"/>
      <c r="AK361" s="285"/>
      <c r="AL361" s="328"/>
      <c r="AM361" s="328"/>
      <c r="AN361" s="285"/>
      <c r="AO361" s="285"/>
      <c r="AP361" s="285"/>
      <c r="AQ361" s="285"/>
      <c r="AR361" s="285"/>
      <c r="AS361" s="328"/>
      <c r="AT361" s="328"/>
      <c r="AU361" s="285"/>
      <c r="AV361" s="285"/>
      <c r="AW361" s="285"/>
      <c r="AX361" s="285"/>
      <c r="AY361" s="285"/>
      <c r="AZ361" s="328"/>
      <c r="BA361" s="328"/>
      <c r="BB361" s="285"/>
      <c r="BC361" s="285"/>
      <c r="BD361" s="285"/>
      <c r="BE361" s="285"/>
      <c r="BF361" s="285"/>
      <c r="BG361" s="328"/>
      <c r="BH361" s="328"/>
      <c r="BI361" s="285"/>
      <c r="BJ361" s="296"/>
      <c r="BK361" s="318"/>
      <c r="BL361" s="285"/>
      <c r="BM361" s="285"/>
      <c r="BN361" s="297"/>
      <c r="BO361" s="297"/>
      <c r="BP361" s="285"/>
      <c r="BQ361" s="285"/>
      <c r="BR361" s="285"/>
      <c r="BS361" s="285"/>
      <c r="BT361" s="285"/>
      <c r="BU361" s="297"/>
      <c r="BV361" s="297"/>
      <c r="BW361" s="285"/>
      <c r="BX361" s="285"/>
      <c r="BY361" s="285"/>
      <c r="BZ361" s="285"/>
      <c r="CA361" s="285"/>
      <c r="CB361" s="297"/>
      <c r="CC361" s="297"/>
      <c r="CD361" s="285"/>
      <c r="CE361" s="285"/>
      <c r="CF361" s="285"/>
      <c r="CG361" s="285"/>
      <c r="CH361" s="285"/>
      <c r="CI361" s="297"/>
      <c r="CJ361" s="297"/>
      <c r="CK361" s="285"/>
      <c r="CL361" s="285"/>
      <c r="CM361" s="285"/>
      <c r="CN361" s="285"/>
      <c r="CO361" s="285"/>
      <c r="CP361" s="165"/>
    </row>
    <row r="362"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  <c r="AA362" s="285"/>
      <c r="AB362" s="285"/>
      <c r="AC362" s="285"/>
      <c r="AD362" s="285"/>
      <c r="AE362" s="285"/>
      <c r="AF362" s="296"/>
      <c r="AG362" s="318"/>
      <c r="AH362" s="285"/>
      <c r="AI362" s="285"/>
      <c r="AJ362" s="285"/>
      <c r="AK362" s="285"/>
      <c r="AL362" s="328"/>
      <c r="AM362" s="328"/>
      <c r="AN362" s="285"/>
      <c r="AO362" s="285"/>
      <c r="AP362" s="285"/>
      <c r="AQ362" s="285"/>
      <c r="AR362" s="285"/>
      <c r="AS362" s="328"/>
      <c r="AT362" s="328"/>
      <c r="AU362" s="285"/>
      <c r="AV362" s="285"/>
      <c r="AW362" s="285"/>
      <c r="AX362" s="285"/>
      <c r="AY362" s="285"/>
      <c r="AZ362" s="328"/>
      <c r="BA362" s="328"/>
      <c r="BB362" s="285"/>
      <c r="BC362" s="285"/>
      <c r="BD362" s="285"/>
      <c r="BE362" s="285"/>
      <c r="BF362" s="285"/>
      <c r="BG362" s="328"/>
      <c r="BH362" s="328"/>
      <c r="BI362" s="285"/>
      <c r="BJ362" s="296"/>
      <c r="BK362" s="318"/>
      <c r="BL362" s="285"/>
      <c r="BM362" s="285"/>
      <c r="BN362" s="297"/>
      <c r="BO362" s="297"/>
      <c r="BP362" s="285"/>
      <c r="BQ362" s="285"/>
      <c r="BR362" s="285"/>
      <c r="BS362" s="285"/>
      <c r="BT362" s="285"/>
      <c r="BU362" s="297"/>
      <c r="BV362" s="297"/>
      <c r="BW362" s="285"/>
      <c r="BX362" s="285"/>
      <c r="BY362" s="285"/>
      <c r="BZ362" s="285"/>
      <c r="CA362" s="285"/>
      <c r="CB362" s="297"/>
      <c r="CC362" s="297"/>
      <c r="CD362" s="285"/>
      <c r="CE362" s="285"/>
      <c r="CF362" s="285"/>
      <c r="CG362" s="285"/>
      <c r="CH362" s="285"/>
      <c r="CI362" s="297"/>
      <c r="CJ362" s="297"/>
      <c r="CK362" s="285"/>
      <c r="CL362" s="285"/>
      <c r="CM362" s="285"/>
      <c r="CN362" s="285"/>
      <c r="CO362" s="285"/>
      <c r="CP362" s="165"/>
    </row>
    <row r="363"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  <c r="AA363" s="285"/>
      <c r="AB363" s="285"/>
      <c r="AC363" s="285"/>
      <c r="AD363" s="285"/>
      <c r="AE363" s="285"/>
      <c r="AF363" s="296"/>
      <c r="AG363" s="318"/>
      <c r="AH363" s="285"/>
      <c r="AI363" s="285"/>
      <c r="AJ363" s="285"/>
      <c r="AK363" s="285"/>
      <c r="AL363" s="328"/>
      <c r="AM363" s="328"/>
      <c r="AN363" s="285"/>
      <c r="AO363" s="285"/>
      <c r="AP363" s="285"/>
      <c r="AQ363" s="285"/>
      <c r="AR363" s="285"/>
      <c r="AS363" s="328"/>
      <c r="AT363" s="328"/>
      <c r="AU363" s="285"/>
      <c r="AV363" s="285"/>
      <c r="AW363" s="285"/>
      <c r="AX363" s="285"/>
      <c r="AY363" s="285"/>
      <c r="AZ363" s="328"/>
      <c r="BA363" s="328"/>
      <c r="BB363" s="285"/>
      <c r="BC363" s="285"/>
      <c r="BD363" s="285"/>
      <c r="BE363" s="285"/>
      <c r="BF363" s="285"/>
      <c r="BG363" s="328"/>
      <c r="BH363" s="328"/>
      <c r="BI363" s="285"/>
      <c r="BJ363" s="296"/>
      <c r="BK363" s="318"/>
      <c r="BL363" s="285"/>
      <c r="BM363" s="285"/>
      <c r="BN363" s="297"/>
      <c r="BO363" s="297"/>
      <c r="BP363" s="285"/>
      <c r="BQ363" s="285"/>
      <c r="BR363" s="285"/>
      <c r="BS363" s="285"/>
      <c r="BT363" s="285"/>
      <c r="BU363" s="297"/>
      <c r="BV363" s="297"/>
      <c r="BW363" s="285"/>
      <c r="BX363" s="285"/>
      <c r="BY363" s="285"/>
      <c r="BZ363" s="285"/>
      <c r="CA363" s="285"/>
      <c r="CB363" s="297"/>
      <c r="CC363" s="297"/>
      <c r="CD363" s="285"/>
      <c r="CE363" s="285"/>
      <c r="CF363" s="285"/>
      <c r="CG363" s="285"/>
      <c r="CH363" s="285"/>
      <c r="CI363" s="297"/>
      <c r="CJ363" s="297"/>
      <c r="CK363" s="285"/>
      <c r="CL363" s="285"/>
      <c r="CM363" s="285"/>
      <c r="CN363" s="285"/>
      <c r="CO363" s="285"/>
      <c r="CP363" s="165"/>
    </row>
    <row r="364"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  <c r="AA364" s="285"/>
      <c r="AB364" s="285"/>
      <c r="AC364" s="285"/>
      <c r="AD364" s="285"/>
      <c r="AE364" s="285"/>
      <c r="AF364" s="296"/>
      <c r="AG364" s="318"/>
      <c r="AH364" s="285"/>
      <c r="AI364" s="285"/>
      <c r="AJ364" s="285"/>
      <c r="AK364" s="285"/>
      <c r="AL364" s="328"/>
      <c r="AM364" s="328"/>
      <c r="AN364" s="285"/>
      <c r="AO364" s="285"/>
      <c r="AP364" s="285"/>
      <c r="AQ364" s="285"/>
      <c r="AR364" s="285"/>
      <c r="AS364" s="328"/>
      <c r="AT364" s="328"/>
      <c r="AU364" s="285"/>
      <c r="AV364" s="285"/>
      <c r="AW364" s="285"/>
      <c r="AX364" s="285"/>
      <c r="AY364" s="285"/>
      <c r="AZ364" s="328"/>
      <c r="BA364" s="328"/>
      <c r="BB364" s="285"/>
      <c r="BC364" s="285"/>
      <c r="BD364" s="285"/>
      <c r="BE364" s="285"/>
      <c r="BF364" s="285"/>
      <c r="BG364" s="328"/>
      <c r="BH364" s="328"/>
      <c r="BI364" s="285"/>
      <c r="BJ364" s="296"/>
      <c r="BK364" s="318"/>
      <c r="BL364" s="285"/>
      <c r="BM364" s="285"/>
      <c r="BN364" s="297"/>
      <c r="BO364" s="297"/>
      <c r="BP364" s="285"/>
      <c r="BQ364" s="285"/>
      <c r="BR364" s="285"/>
      <c r="BS364" s="285"/>
      <c r="BT364" s="285"/>
      <c r="BU364" s="297"/>
      <c r="BV364" s="297"/>
      <c r="BW364" s="285"/>
      <c r="BX364" s="285"/>
      <c r="BY364" s="285"/>
      <c r="BZ364" s="285"/>
      <c r="CA364" s="285"/>
      <c r="CB364" s="297"/>
      <c r="CC364" s="297"/>
      <c r="CD364" s="285"/>
      <c r="CE364" s="285"/>
      <c r="CF364" s="285"/>
      <c r="CG364" s="285"/>
      <c r="CH364" s="285"/>
      <c r="CI364" s="297"/>
      <c r="CJ364" s="297"/>
      <c r="CK364" s="285"/>
      <c r="CL364" s="285"/>
      <c r="CM364" s="285"/>
      <c r="CN364" s="285"/>
      <c r="CO364" s="285"/>
      <c r="CP364" s="165"/>
    </row>
    <row r="365"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  <c r="AA365" s="285"/>
      <c r="AB365" s="285"/>
      <c r="AC365" s="285"/>
      <c r="AD365" s="285"/>
      <c r="AE365" s="285"/>
      <c r="AF365" s="296"/>
      <c r="AG365" s="318"/>
      <c r="AH365" s="285"/>
      <c r="AI365" s="285"/>
      <c r="AJ365" s="285"/>
      <c r="AK365" s="285"/>
      <c r="AL365" s="328"/>
      <c r="AM365" s="328"/>
      <c r="AN365" s="285"/>
      <c r="AO365" s="285"/>
      <c r="AP365" s="285"/>
      <c r="AQ365" s="285"/>
      <c r="AR365" s="285"/>
      <c r="AS365" s="328"/>
      <c r="AT365" s="328"/>
      <c r="AU365" s="285"/>
      <c r="AV365" s="285"/>
      <c r="AW365" s="285"/>
      <c r="AX365" s="285"/>
      <c r="AY365" s="285"/>
      <c r="AZ365" s="328"/>
      <c r="BA365" s="328"/>
      <c r="BB365" s="285"/>
      <c r="BC365" s="285"/>
      <c r="BD365" s="285"/>
      <c r="BE365" s="285"/>
      <c r="BF365" s="285"/>
      <c r="BG365" s="328"/>
      <c r="BH365" s="328"/>
      <c r="BI365" s="285"/>
      <c r="BJ365" s="296"/>
      <c r="BK365" s="318"/>
      <c r="BL365" s="285"/>
      <c r="BM365" s="285"/>
      <c r="BN365" s="297"/>
      <c r="BO365" s="297"/>
      <c r="BP365" s="285"/>
      <c r="BQ365" s="285"/>
      <c r="BR365" s="285"/>
      <c r="BS365" s="285"/>
      <c r="BT365" s="285"/>
      <c r="BU365" s="297"/>
      <c r="BV365" s="297"/>
      <c r="BW365" s="285"/>
      <c r="BX365" s="285"/>
      <c r="BY365" s="285"/>
      <c r="BZ365" s="285"/>
      <c r="CA365" s="285"/>
      <c r="CB365" s="297"/>
      <c r="CC365" s="297"/>
      <c r="CD365" s="285"/>
      <c r="CE365" s="285"/>
      <c r="CF365" s="285"/>
      <c r="CG365" s="285"/>
      <c r="CH365" s="285"/>
      <c r="CI365" s="297"/>
      <c r="CJ365" s="297"/>
      <c r="CK365" s="285"/>
      <c r="CL365" s="285"/>
      <c r="CM365" s="285"/>
      <c r="CN365" s="285"/>
      <c r="CO365" s="285"/>
      <c r="CP365" s="165"/>
    </row>
    <row r="366"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  <c r="AA366" s="285"/>
      <c r="AB366" s="285"/>
      <c r="AC366" s="285"/>
      <c r="AD366" s="285"/>
      <c r="AE366" s="285"/>
      <c r="AF366" s="296"/>
      <c r="AG366" s="318"/>
      <c r="AH366" s="285"/>
      <c r="AI366" s="285"/>
      <c r="AJ366" s="285"/>
      <c r="AK366" s="285"/>
      <c r="AL366" s="328"/>
      <c r="AM366" s="328"/>
      <c r="AN366" s="285"/>
      <c r="AO366" s="285"/>
      <c r="AP366" s="285"/>
      <c r="AQ366" s="285"/>
      <c r="AR366" s="285"/>
      <c r="AS366" s="328"/>
      <c r="AT366" s="328"/>
      <c r="AU366" s="285"/>
      <c r="AV366" s="285"/>
      <c r="AW366" s="285"/>
      <c r="AX366" s="285"/>
      <c r="AY366" s="285"/>
      <c r="AZ366" s="328"/>
      <c r="BA366" s="328"/>
      <c r="BB366" s="285"/>
      <c r="BC366" s="285"/>
      <c r="BD366" s="285"/>
      <c r="BE366" s="285"/>
      <c r="BF366" s="285"/>
      <c r="BG366" s="328"/>
      <c r="BH366" s="328"/>
      <c r="BI366" s="285"/>
      <c r="BJ366" s="296"/>
      <c r="BK366" s="318"/>
      <c r="BL366" s="285"/>
      <c r="BM366" s="285"/>
      <c r="BN366" s="297"/>
      <c r="BO366" s="297"/>
      <c r="BP366" s="285"/>
      <c r="BQ366" s="285"/>
      <c r="BR366" s="285"/>
      <c r="BS366" s="285"/>
      <c r="BT366" s="285"/>
      <c r="BU366" s="297"/>
      <c r="BV366" s="297"/>
      <c r="BW366" s="285"/>
      <c r="BX366" s="285"/>
      <c r="BY366" s="285"/>
      <c r="BZ366" s="285"/>
      <c r="CA366" s="285"/>
      <c r="CB366" s="297"/>
      <c r="CC366" s="297"/>
      <c r="CD366" s="285"/>
      <c r="CE366" s="285"/>
      <c r="CF366" s="285"/>
      <c r="CG366" s="285"/>
      <c r="CH366" s="285"/>
      <c r="CI366" s="297"/>
      <c r="CJ366" s="297"/>
      <c r="CK366" s="285"/>
      <c r="CL366" s="285"/>
      <c r="CM366" s="285"/>
      <c r="CN366" s="285"/>
      <c r="CO366" s="285"/>
      <c r="CP366" s="165"/>
    </row>
    <row r="367"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  <c r="AA367" s="285"/>
      <c r="AB367" s="285"/>
      <c r="AC367" s="285"/>
      <c r="AD367" s="285"/>
      <c r="AE367" s="285"/>
      <c r="AF367" s="296"/>
      <c r="AG367" s="318"/>
      <c r="AH367" s="285"/>
      <c r="AI367" s="285"/>
      <c r="AJ367" s="285"/>
      <c r="AK367" s="285"/>
      <c r="AL367" s="328"/>
      <c r="AM367" s="328"/>
      <c r="AN367" s="285"/>
      <c r="AO367" s="285"/>
      <c r="AP367" s="285"/>
      <c r="AQ367" s="285"/>
      <c r="AR367" s="285"/>
      <c r="AS367" s="328"/>
      <c r="AT367" s="328"/>
      <c r="AU367" s="285"/>
      <c r="AV367" s="285"/>
      <c r="AW367" s="285"/>
      <c r="AX367" s="285"/>
      <c r="AY367" s="285"/>
      <c r="AZ367" s="328"/>
      <c r="BA367" s="328"/>
      <c r="BB367" s="285"/>
      <c r="BC367" s="285"/>
      <c r="BD367" s="285"/>
      <c r="BE367" s="285"/>
      <c r="BF367" s="285"/>
      <c r="BG367" s="328"/>
      <c r="BH367" s="328"/>
      <c r="BI367" s="285"/>
      <c r="BJ367" s="296"/>
      <c r="BK367" s="318"/>
      <c r="BL367" s="285"/>
      <c r="BM367" s="285"/>
      <c r="BN367" s="297"/>
      <c r="BO367" s="297"/>
      <c r="BP367" s="285"/>
      <c r="BQ367" s="285"/>
      <c r="BR367" s="285"/>
      <c r="BS367" s="285"/>
      <c r="BT367" s="285"/>
      <c r="BU367" s="297"/>
      <c r="BV367" s="297"/>
      <c r="BW367" s="285"/>
      <c r="BX367" s="285"/>
      <c r="BY367" s="285"/>
      <c r="BZ367" s="285"/>
      <c r="CA367" s="285"/>
      <c r="CB367" s="297"/>
      <c r="CC367" s="297"/>
      <c r="CD367" s="285"/>
      <c r="CE367" s="285"/>
      <c r="CF367" s="285"/>
      <c r="CG367" s="285"/>
      <c r="CH367" s="285"/>
      <c r="CI367" s="297"/>
      <c r="CJ367" s="297"/>
      <c r="CK367" s="285"/>
      <c r="CL367" s="285"/>
      <c r="CM367" s="285"/>
      <c r="CN367" s="285"/>
      <c r="CO367" s="285"/>
      <c r="CP367" s="165"/>
    </row>
    <row r="368"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  <c r="AA368" s="285"/>
      <c r="AB368" s="285"/>
      <c r="AC368" s="285"/>
      <c r="AD368" s="285"/>
      <c r="AE368" s="285"/>
      <c r="AF368" s="296"/>
      <c r="AG368" s="318"/>
      <c r="AH368" s="285"/>
      <c r="AI368" s="285"/>
      <c r="AJ368" s="285"/>
      <c r="AK368" s="285"/>
      <c r="AL368" s="328"/>
      <c r="AM368" s="328"/>
      <c r="AN368" s="285"/>
      <c r="AO368" s="285"/>
      <c r="AP368" s="285"/>
      <c r="AQ368" s="285"/>
      <c r="AR368" s="285"/>
      <c r="AS368" s="328"/>
      <c r="AT368" s="328"/>
      <c r="AU368" s="285"/>
      <c r="AV368" s="285"/>
      <c r="AW368" s="285"/>
      <c r="AX368" s="285"/>
      <c r="AY368" s="285"/>
      <c r="AZ368" s="328"/>
      <c r="BA368" s="328"/>
      <c r="BB368" s="285"/>
      <c r="BC368" s="285"/>
      <c r="BD368" s="285"/>
      <c r="BE368" s="285"/>
      <c r="BF368" s="285"/>
      <c r="BG368" s="328"/>
      <c r="BH368" s="328"/>
      <c r="BI368" s="285"/>
      <c r="BJ368" s="296"/>
      <c r="BK368" s="318"/>
      <c r="BL368" s="285"/>
      <c r="BM368" s="285"/>
      <c r="BN368" s="297"/>
      <c r="BO368" s="297"/>
      <c r="BP368" s="285"/>
      <c r="BQ368" s="285"/>
      <c r="BR368" s="285"/>
      <c r="BS368" s="285"/>
      <c r="BT368" s="285"/>
      <c r="BU368" s="297"/>
      <c r="BV368" s="297"/>
      <c r="BW368" s="285"/>
      <c r="BX368" s="285"/>
      <c r="BY368" s="285"/>
      <c r="BZ368" s="285"/>
      <c r="CA368" s="285"/>
      <c r="CB368" s="297"/>
      <c r="CC368" s="297"/>
      <c r="CD368" s="285"/>
      <c r="CE368" s="285"/>
      <c r="CF368" s="285"/>
      <c r="CG368" s="285"/>
      <c r="CH368" s="285"/>
      <c r="CI368" s="297"/>
      <c r="CJ368" s="297"/>
      <c r="CK368" s="285"/>
      <c r="CL368" s="285"/>
      <c r="CM368" s="285"/>
      <c r="CN368" s="285"/>
      <c r="CO368" s="285"/>
      <c r="CP368" s="165"/>
    </row>
    <row r="369"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  <c r="AA369" s="285"/>
      <c r="AB369" s="285"/>
      <c r="AC369" s="285"/>
      <c r="AD369" s="285"/>
      <c r="AE369" s="285"/>
      <c r="AF369" s="296"/>
      <c r="AG369" s="318"/>
      <c r="AH369" s="285"/>
      <c r="AI369" s="285"/>
      <c r="AJ369" s="285"/>
      <c r="AK369" s="285"/>
      <c r="AL369" s="328"/>
      <c r="AM369" s="328"/>
      <c r="AN369" s="285"/>
      <c r="AO369" s="285"/>
      <c r="AP369" s="285"/>
      <c r="AQ369" s="285"/>
      <c r="AR369" s="285"/>
      <c r="AS369" s="328"/>
      <c r="AT369" s="328"/>
      <c r="AU369" s="285"/>
      <c r="AV369" s="285"/>
      <c r="AW369" s="285"/>
      <c r="AX369" s="285"/>
      <c r="AY369" s="285"/>
      <c r="AZ369" s="328"/>
      <c r="BA369" s="328"/>
      <c r="BB369" s="285"/>
      <c r="BC369" s="285"/>
      <c r="BD369" s="285"/>
      <c r="BE369" s="285"/>
      <c r="BF369" s="285"/>
      <c r="BG369" s="328"/>
      <c r="BH369" s="328"/>
      <c r="BI369" s="285"/>
      <c r="BJ369" s="296"/>
      <c r="BK369" s="318"/>
      <c r="BL369" s="285"/>
      <c r="BM369" s="285"/>
      <c r="BN369" s="297"/>
      <c r="BO369" s="297"/>
      <c r="BP369" s="285"/>
      <c r="BQ369" s="285"/>
      <c r="BR369" s="285"/>
      <c r="BS369" s="285"/>
      <c r="BT369" s="285"/>
      <c r="BU369" s="297"/>
      <c r="BV369" s="297"/>
      <c r="BW369" s="285"/>
      <c r="BX369" s="285"/>
      <c r="BY369" s="285"/>
      <c r="BZ369" s="285"/>
      <c r="CA369" s="285"/>
      <c r="CB369" s="297"/>
      <c r="CC369" s="297"/>
      <c r="CD369" s="285"/>
      <c r="CE369" s="285"/>
      <c r="CF369" s="285"/>
      <c r="CG369" s="285"/>
      <c r="CH369" s="285"/>
      <c r="CI369" s="297"/>
      <c r="CJ369" s="297"/>
      <c r="CK369" s="285"/>
      <c r="CL369" s="285"/>
      <c r="CM369" s="285"/>
      <c r="CN369" s="285"/>
      <c r="CO369" s="285"/>
      <c r="CP369" s="165"/>
    </row>
    <row r="370"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  <c r="AA370" s="285"/>
      <c r="AB370" s="285"/>
      <c r="AC370" s="285"/>
      <c r="AD370" s="285"/>
      <c r="AE370" s="285"/>
      <c r="AF370" s="296"/>
      <c r="AG370" s="318"/>
      <c r="AH370" s="285"/>
      <c r="AI370" s="285"/>
      <c r="AJ370" s="285"/>
      <c r="AK370" s="285"/>
      <c r="AL370" s="328"/>
      <c r="AM370" s="328"/>
      <c r="AN370" s="285"/>
      <c r="AO370" s="285"/>
      <c r="AP370" s="285"/>
      <c r="AQ370" s="285"/>
      <c r="AR370" s="285"/>
      <c r="AS370" s="328"/>
      <c r="AT370" s="328"/>
      <c r="AU370" s="285"/>
      <c r="AV370" s="285"/>
      <c r="AW370" s="285"/>
      <c r="AX370" s="285"/>
      <c r="AY370" s="285"/>
      <c r="AZ370" s="328"/>
      <c r="BA370" s="328"/>
      <c r="BB370" s="285"/>
      <c r="BC370" s="285"/>
      <c r="BD370" s="285"/>
      <c r="BE370" s="285"/>
      <c r="BF370" s="285"/>
      <c r="BG370" s="328"/>
      <c r="BH370" s="328"/>
      <c r="BI370" s="285"/>
      <c r="BJ370" s="296"/>
      <c r="BK370" s="318"/>
      <c r="BL370" s="285"/>
      <c r="BM370" s="285"/>
      <c r="BN370" s="297"/>
      <c r="BO370" s="297"/>
      <c r="BP370" s="285"/>
      <c r="BQ370" s="285"/>
      <c r="BR370" s="285"/>
      <c r="BS370" s="285"/>
      <c r="BT370" s="285"/>
      <c r="BU370" s="297"/>
      <c r="BV370" s="297"/>
      <c r="BW370" s="285"/>
      <c r="BX370" s="285"/>
      <c r="BY370" s="285"/>
      <c r="BZ370" s="285"/>
      <c r="CA370" s="285"/>
      <c r="CB370" s="297"/>
      <c r="CC370" s="297"/>
      <c r="CD370" s="285"/>
      <c r="CE370" s="285"/>
      <c r="CF370" s="285"/>
      <c r="CG370" s="285"/>
      <c r="CH370" s="285"/>
      <c r="CI370" s="297"/>
      <c r="CJ370" s="297"/>
      <c r="CK370" s="285"/>
      <c r="CL370" s="285"/>
      <c r="CM370" s="285"/>
      <c r="CN370" s="285"/>
      <c r="CO370" s="285"/>
      <c r="CP370" s="165"/>
    </row>
    <row r="371"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  <c r="AA371" s="285"/>
      <c r="AB371" s="285"/>
      <c r="AC371" s="285"/>
      <c r="AD371" s="285"/>
      <c r="AE371" s="285"/>
      <c r="AF371" s="296"/>
      <c r="AG371" s="318"/>
      <c r="AH371" s="285"/>
      <c r="AI371" s="285"/>
      <c r="AJ371" s="285"/>
      <c r="AK371" s="285"/>
      <c r="AL371" s="328"/>
      <c r="AM371" s="328"/>
      <c r="AN371" s="285"/>
      <c r="AO371" s="285"/>
      <c r="AP371" s="285"/>
      <c r="AQ371" s="285"/>
      <c r="AR371" s="285"/>
      <c r="AS371" s="328"/>
      <c r="AT371" s="328"/>
      <c r="AU371" s="285"/>
      <c r="AV371" s="285"/>
      <c r="AW371" s="285"/>
      <c r="AX371" s="285"/>
      <c r="AY371" s="285"/>
      <c r="AZ371" s="328"/>
      <c r="BA371" s="328"/>
      <c r="BB371" s="285"/>
      <c r="BC371" s="285"/>
      <c r="BD371" s="285"/>
      <c r="BE371" s="285"/>
      <c r="BF371" s="285"/>
      <c r="BG371" s="328"/>
      <c r="BH371" s="328"/>
      <c r="BI371" s="285"/>
      <c r="BJ371" s="296"/>
      <c r="BK371" s="318"/>
      <c r="BL371" s="285"/>
      <c r="BM371" s="285"/>
      <c r="BN371" s="297"/>
      <c r="BO371" s="297"/>
      <c r="BP371" s="285"/>
      <c r="BQ371" s="285"/>
      <c r="BR371" s="285"/>
      <c r="BS371" s="285"/>
      <c r="BT371" s="285"/>
      <c r="BU371" s="297"/>
      <c r="BV371" s="297"/>
      <c r="BW371" s="285"/>
      <c r="BX371" s="285"/>
      <c r="BY371" s="285"/>
      <c r="BZ371" s="285"/>
      <c r="CA371" s="285"/>
      <c r="CB371" s="297"/>
      <c r="CC371" s="297"/>
      <c r="CD371" s="285"/>
      <c r="CE371" s="285"/>
      <c r="CF371" s="285"/>
      <c r="CG371" s="285"/>
      <c r="CH371" s="285"/>
      <c r="CI371" s="297"/>
      <c r="CJ371" s="297"/>
      <c r="CK371" s="285"/>
      <c r="CL371" s="285"/>
      <c r="CM371" s="285"/>
      <c r="CN371" s="285"/>
      <c r="CO371" s="285"/>
      <c r="CP371" s="165"/>
    </row>
    <row r="372"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  <c r="AA372" s="285"/>
      <c r="AB372" s="285"/>
      <c r="AC372" s="285"/>
      <c r="AD372" s="285"/>
      <c r="AE372" s="285"/>
      <c r="AF372" s="296"/>
      <c r="AG372" s="318"/>
      <c r="AH372" s="285"/>
      <c r="AI372" s="285"/>
      <c r="AJ372" s="285"/>
      <c r="AK372" s="285"/>
      <c r="AL372" s="328"/>
      <c r="AM372" s="328"/>
      <c r="AN372" s="285"/>
      <c r="AO372" s="285"/>
      <c r="AP372" s="285"/>
      <c r="AQ372" s="285"/>
      <c r="AR372" s="285"/>
      <c r="AS372" s="328"/>
      <c r="AT372" s="328"/>
      <c r="AU372" s="285"/>
      <c r="AV372" s="285"/>
      <c r="AW372" s="285"/>
      <c r="AX372" s="285"/>
      <c r="AY372" s="285"/>
      <c r="AZ372" s="328"/>
      <c r="BA372" s="328"/>
      <c r="BB372" s="285"/>
      <c r="BC372" s="285"/>
      <c r="BD372" s="285"/>
      <c r="BE372" s="285"/>
      <c r="BF372" s="285"/>
      <c r="BG372" s="328"/>
      <c r="BH372" s="328"/>
      <c r="BI372" s="285"/>
      <c r="BJ372" s="296"/>
      <c r="BK372" s="318"/>
      <c r="BL372" s="285"/>
      <c r="BM372" s="285"/>
      <c r="BN372" s="297"/>
      <c r="BO372" s="297"/>
      <c r="BP372" s="285"/>
      <c r="BQ372" s="285"/>
      <c r="BR372" s="285"/>
      <c r="BS372" s="285"/>
      <c r="BT372" s="285"/>
      <c r="BU372" s="297"/>
      <c r="BV372" s="297"/>
      <c r="BW372" s="285"/>
      <c r="BX372" s="285"/>
      <c r="BY372" s="285"/>
      <c r="BZ372" s="285"/>
      <c r="CA372" s="285"/>
      <c r="CB372" s="297"/>
      <c r="CC372" s="297"/>
      <c r="CD372" s="285"/>
      <c r="CE372" s="285"/>
      <c r="CF372" s="285"/>
      <c r="CG372" s="285"/>
      <c r="CH372" s="285"/>
      <c r="CI372" s="297"/>
      <c r="CJ372" s="297"/>
      <c r="CK372" s="285"/>
      <c r="CL372" s="285"/>
      <c r="CM372" s="285"/>
      <c r="CN372" s="285"/>
      <c r="CO372" s="285"/>
      <c r="CP372" s="165"/>
    </row>
    <row r="373"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  <c r="AA373" s="285"/>
      <c r="AB373" s="285"/>
      <c r="AC373" s="285"/>
      <c r="AD373" s="285"/>
      <c r="AE373" s="285"/>
      <c r="AF373" s="296"/>
      <c r="AG373" s="318"/>
      <c r="AH373" s="285"/>
      <c r="AI373" s="285"/>
      <c r="AJ373" s="285"/>
      <c r="AK373" s="285"/>
      <c r="AL373" s="328"/>
      <c r="AM373" s="328"/>
      <c r="AN373" s="285"/>
      <c r="AO373" s="285"/>
      <c r="AP373" s="285"/>
      <c r="AQ373" s="285"/>
      <c r="AR373" s="285"/>
      <c r="AS373" s="328"/>
      <c r="AT373" s="328"/>
      <c r="AU373" s="285"/>
      <c r="AV373" s="285"/>
      <c r="AW373" s="285"/>
      <c r="AX373" s="285"/>
      <c r="AY373" s="285"/>
      <c r="AZ373" s="328"/>
      <c r="BA373" s="328"/>
      <c r="BB373" s="285"/>
      <c r="BC373" s="285"/>
      <c r="BD373" s="285"/>
      <c r="BE373" s="285"/>
      <c r="BF373" s="285"/>
      <c r="BG373" s="328"/>
      <c r="BH373" s="328"/>
      <c r="BI373" s="285"/>
      <c r="BJ373" s="296"/>
      <c r="BK373" s="318"/>
      <c r="BL373" s="285"/>
      <c r="BM373" s="285"/>
      <c r="BN373" s="297"/>
      <c r="BO373" s="297"/>
      <c r="BP373" s="285"/>
      <c r="BQ373" s="285"/>
      <c r="BR373" s="285"/>
      <c r="BS373" s="285"/>
      <c r="BT373" s="285"/>
      <c r="BU373" s="297"/>
      <c r="BV373" s="297"/>
      <c r="BW373" s="285"/>
      <c r="BX373" s="285"/>
      <c r="BY373" s="285"/>
      <c r="BZ373" s="285"/>
      <c r="CA373" s="285"/>
      <c r="CB373" s="297"/>
      <c r="CC373" s="297"/>
      <c r="CD373" s="285"/>
      <c r="CE373" s="285"/>
      <c r="CF373" s="285"/>
      <c r="CG373" s="285"/>
      <c r="CH373" s="285"/>
      <c r="CI373" s="297"/>
      <c r="CJ373" s="297"/>
      <c r="CK373" s="285"/>
      <c r="CL373" s="285"/>
      <c r="CM373" s="285"/>
      <c r="CN373" s="285"/>
      <c r="CO373" s="285"/>
      <c r="CP373" s="165"/>
    </row>
    <row r="374"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  <c r="AA374" s="285"/>
      <c r="AB374" s="285"/>
      <c r="AC374" s="285"/>
      <c r="AD374" s="285"/>
      <c r="AE374" s="285"/>
      <c r="AF374" s="296"/>
      <c r="AG374" s="318"/>
      <c r="AH374" s="285"/>
      <c r="AI374" s="285"/>
      <c r="AJ374" s="285"/>
      <c r="AK374" s="285"/>
      <c r="AL374" s="328"/>
      <c r="AM374" s="328"/>
      <c r="AN374" s="285"/>
      <c r="AO374" s="285"/>
      <c r="AP374" s="285"/>
      <c r="AQ374" s="285"/>
      <c r="AR374" s="285"/>
      <c r="AS374" s="328"/>
      <c r="AT374" s="328"/>
      <c r="AU374" s="285"/>
      <c r="AV374" s="285"/>
      <c r="AW374" s="285"/>
      <c r="AX374" s="285"/>
      <c r="AY374" s="285"/>
      <c r="AZ374" s="328"/>
      <c r="BA374" s="328"/>
      <c r="BB374" s="285"/>
      <c r="BC374" s="285"/>
      <c r="BD374" s="285"/>
      <c r="BE374" s="285"/>
      <c r="BF374" s="285"/>
      <c r="BG374" s="328"/>
      <c r="BH374" s="328"/>
      <c r="BI374" s="285"/>
      <c r="BJ374" s="296"/>
      <c r="BK374" s="318"/>
      <c r="BL374" s="285"/>
      <c r="BM374" s="285"/>
      <c r="BN374" s="297"/>
      <c r="BO374" s="297"/>
      <c r="BP374" s="285"/>
      <c r="BQ374" s="285"/>
      <c r="BR374" s="285"/>
      <c r="BS374" s="285"/>
      <c r="BT374" s="285"/>
      <c r="BU374" s="297"/>
      <c r="BV374" s="297"/>
      <c r="BW374" s="285"/>
      <c r="BX374" s="285"/>
      <c r="BY374" s="285"/>
      <c r="BZ374" s="285"/>
      <c r="CA374" s="285"/>
      <c r="CB374" s="297"/>
      <c r="CC374" s="297"/>
      <c r="CD374" s="285"/>
      <c r="CE374" s="285"/>
      <c r="CF374" s="285"/>
      <c r="CG374" s="285"/>
      <c r="CH374" s="285"/>
      <c r="CI374" s="297"/>
      <c r="CJ374" s="297"/>
      <c r="CK374" s="285"/>
      <c r="CL374" s="285"/>
      <c r="CM374" s="285"/>
      <c r="CN374" s="285"/>
      <c r="CO374" s="285"/>
      <c r="CP374" s="165"/>
    </row>
    <row r="375"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  <c r="AA375" s="285"/>
      <c r="AB375" s="285"/>
      <c r="AC375" s="285"/>
      <c r="AD375" s="285"/>
      <c r="AE375" s="285"/>
      <c r="AF375" s="296"/>
      <c r="AG375" s="318"/>
      <c r="AH375" s="285"/>
      <c r="AI375" s="285"/>
      <c r="AJ375" s="285"/>
      <c r="AK375" s="285"/>
      <c r="AL375" s="328"/>
      <c r="AM375" s="328"/>
      <c r="AN375" s="285"/>
      <c r="AO375" s="285"/>
      <c r="AP375" s="285"/>
      <c r="AQ375" s="285"/>
      <c r="AR375" s="285"/>
      <c r="AS375" s="328"/>
      <c r="AT375" s="328"/>
      <c r="AU375" s="285"/>
      <c r="AV375" s="285"/>
      <c r="AW375" s="285"/>
      <c r="AX375" s="285"/>
      <c r="AY375" s="285"/>
      <c r="AZ375" s="328"/>
      <c r="BA375" s="328"/>
      <c r="BB375" s="285"/>
      <c r="BC375" s="285"/>
      <c r="BD375" s="285"/>
      <c r="BE375" s="285"/>
      <c r="BF375" s="285"/>
      <c r="BG375" s="328"/>
      <c r="BH375" s="328"/>
      <c r="BI375" s="285"/>
      <c r="BJ375" s="296"/>
      <c r="BK375" s="318"/>
      <c r="BL375" s="285"/>
      <c r="BM375" s="285"/>
      <c r="BN375" s="297"/>
      <c r="BO375" s="297"/>
      <c r="BP375" s="285"/>
      <c r="BQ375" s="285"/>
      <c r="BR375" s="285"/>
      <c r="BS375" s="285"/>
      <c r="BT375" s="285"/>
      <c r="BU375" s="297"/>
      <c r="BV375" s="297"/>
      <c r="BW375" s="285"/>
      <c r="BX375" s="285"/>
      <c r="BY375" s="285"/>
      <c r="BZ375" s="285"/>
      <c r="CA375" s="285"/>
      <c r="CB375" s="297"/>
      <c r="CC375" s="297"/>
      <c r="CD375" s="285"/>
      <c r="CE375" s="285"/>
      <c r="CF375" s="285"/>
      <c r="CG375" s="285"/>
      <c r="CH375" s="285"/>
      <c r="CI375" s="297"/>
      <c r="CJ375" s="297"/>
      <c r="CK375" s="285"/>
      <c r="CL375" s="285"/>
      <c r="CM375" s="285"/>
      <c r="CN375" s="285"/>
      <c r="CO375" s="285"/>
      <c r="CP375" s="165"/>
    </row>
    <row r="376"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  <c r="AA376" s="285"/>
      <c r="AB376" s="285"/>
      <c r="AC376" s="285"/>
      <c r="AD376" s="285"/>
      <c r="AE376" s="285"/>
      <c r="AF376" s="296"/>
      <c r="AG376" s="318"/>
      <c r="AH376" s="285"/>
      <c r="AI376" s="285"/>
      <c r="AJ376" s="285"/>
      <c r="AK376" s="285"/>
      <c r="AL376" s="328"/>
      <c r="AM376" s="328"/>
      <c r="AN376" s="285"/>
      <c r="AO376" s="285"/>
      <c r="AP376" s="285"/>
      <c r="AQ376" s="285"/>
      <c r="AR376" s="285"/>
      <c r="AS376" s="328"/>
      <c r="AT376" s="328"/>
      <c r="AU376" s="285"/>
      <c r="AV376" s="285"/>
      <c r="AW376" s="285"/>
      <c r="AX376" s="285"/>
      <c r="AY376" s="285"/>
      <c r="AZ376" s="328"/>
      <c r="BA376" s="328"/>
      <c r="BB376" s="285"/>
      <c r="BC376" s="285"/>
      <c r="BD376" s="285"/>
      <c r="BE376" s="285"/>
      <c r="BF376" s="285"/>
      <c r="BG376" s="328"/>
      <c r="BH376" s="328"/>
      <c r="BI376" s="285"/>
      <c r="BJ376" s="296"/>
      <c r="BK376" s="318"/>
      <c r="BL376" s="285"/>
      <c r="BM376" s="285"/>
      <c r="BN376" s="297"/>
      <c r="BO376" s="297"/>
      <c r="BP376" s="285"/>
      <c r="BQ376" s="285"/>
      <c r="BR376" s="285"/>
      <c r="BS376" s="285"/>
      <c r="BT376" s="285"/>
      <c r="BU376" s="297"/>
      <c r="BV376" s="297"/>
      <c r="BW376" s="285"/>
      <c r="BX376" s="285"/>
      <c r="BY376" s="285"/>
      <c r="BZ376" s="285"/>
      <c r="CA376" s="285"/>
      <c r="CB376" s="297"/>
      <c r="CC376" s="297"/>
      <c r="CD376" s="285"/>
      <c r="CE376" s="285"/>
      <c r="CF376" s="285"/>
      <c r="CG376" s="285"/>
      <c r="CH376" s="285"/>
      <c r="CI376" s="297"/>
      <c r="CJ376" s="297"/>
      <c r="CK376" s="285"/>
      <c r="CL376" s="285"/>
      <c r="CM376" s="285"/>
      <c r="CN376" s="285"/>
      <c r="CO376" s="285"/>
      <c r="CP376" s="165"/>
    </row>
    <row r="377"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  <c r="AA377" s="285"/>
      <c r="AB377" s="285"/>
      <c r="AC377" s="285"/>
      <c r="AD377" s="285"/>
      <c r="AE377" s="285"/>
      <c r="AF377" s="296"/>
      <c r="AG377" s="318"/>
      <c r="AH377" s="285"/>
      <c r="AI377" s="285"/>
      <c r="AJ377" s="285"/>
      <c r="AK377" s="285"/>
      <c r="AL377" s="328"/>
      <c r="AM377" s="328"/>
      <c r="AN377" s="285"/>
      <c r="AO377" s="285"/>
      <c r="AP377" s="285"/>
      <c r="AQ377" s="285"/>
      <c r="AR377" s="285"/>
      <c r="AS377" s="328"/>
      <c r="AT377" s="328"/>
      <c r="AU377" s="285"/>
      <c r="AV377" s="285"/>
      <c r="AW377" s="285"/>
      <c r="AX377" s="285"/>
      <c r="AY377" s="285"/>
      <c r="AZ377" s="328"/>
      <c r="BA377" s="328"/>
      <c r="BB377" s="285"/>
      <c r="BC377" s="285"/>
      <c r="BD377" s="285"/>
      <c r="BE377" s="285"/>
      <c r="BF377" s="285"/>
      <c r="BG377" s="328"/>
      <c r="BH377" s="328"/>
      <c r="BI377" s="285"/>
      <c r="BJ377" s="296"/>
      <c r="BK377" s="318"/>
      <c r="BL377" s="285"/>
      <c r="BM377" s="285"/>
      <c r="BN377" s="297"/>
      <c r="BO377" s="297"/>
      <c r="BP377" s="285"/>
      <c r="BQ377" s="285"/>
      <c r="BR377" s="285"/>
      <c r="BS377" s="285"/>
      <c r="BT377" s="285"/>
      <c r="BU377" s="297"/>
      <c r="BV377" s="297"/>
      <c r="BW377" s="285"/>
      <c r="BX377" s="285"/>
      <c r="BY377" s="285"/>
      <c r="BZ377" s="285"/>
      <c r="CA377" s="285"/>
      <c r="CB377" s="297"/>
      <c r="CC377" s="297"/>
      <c r="CD377" s="285"/>
      <c r="CE377" s="285"/>
      <c r="CF377" s="285"/>
      <c r="CG377" s="285"/>
      <c r="CH377" s="285"/>
      <c r="CI377" s="297"/>
      <c r="CJ377" s="297"/>
      <c r="CK377" s="285"/>
      <c r="CL377" s="285"/>
      <c r="CM377" s="285"/>
      <c r="CN377" s="285"/>
      <c r="CO377" s="285"/>
      <c r="CP377" s="165"/>
    </row>
    <row r="378"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  <c r="AA378" s="285"/>
      <c r="AB378" s="285"/>
      <c r="AC378" s="285"/>
      <c r="AD378" s="285"/>
      <c r="AE378" s="285"/>
      <c r="AF378" s="296"/>
      <c r="AG378" s="318"/>
      <c r="AH378" s="285"/>
      <c r="AI378" s="285"/>
      <c r="AJ378" s="285"/>
      <c r="AK378" s="285"/>
      <c r="AL378" s="328"/>
      <c r="AM378" s="328"/>
      <c r="AN378" s="285"/>
      <c r="AO378" s="285"/>
      <c r="AP378" s="285"/>
      <c r="AQ378" s="285"/>
      <c r="AR378" s="285"/>
      <c r="AS378" s="328"/>
      <c r="AT378" s="328"/>
      <c r="AU378" s="285"/>
      <c r="AV378" s="285"/>
      <c r="AW378" s="285"/>
      <c r="AX378" s="285"/>
      <c r="AY378" s="285"/>
      <c r="AZ378" s="328"/>
      <c r="BA378" s="328"/>
      <c r="BB378" s="285"/>
      <c r="BC378" s="285"/>
      <c r="BD378" s="285"/>
      <c r="BE378" s="285"/>
      <c r="BF378" s="285"/>
      <c r="BG378" s="328"/>
      <c r="BH378" s="328"/>
      <c r="BI378" s="285"/>
      <c r="BJ378" s="296"/>
      <c r="BK378" s="318"/>
      <c r="BL378" s="285"/>
      <c r="BM378" s="285"/>
      <c r="BN378" s="297"/>
      <c r="BO378" s="297"/>
      <c r="BP378" s="285"/>
      <c r="BQ378" s="285"/>
      <c r="BR378" s="285"/>
      <c r="BS378" s="285"/>
      <c r="BT378" s="285"/>
      <c r="BU378" s="297"/>
      <c r="BV378" s="297"/>
      <c r="BW378" s="285"/>
      <c r="BX378" s="285"/>
      <c r="BY378" s="285"/>
      <c r="BZ378" s="285"/>
      <c r="CA378" s="285"/>
      <c r="CB378" s="297"/>
      <c r="CC378" s="297"/>
      <c r="CD378" s="285"/>
      <c r="CE378" s="285"/>
      <c r="CF378" s="285"/>
      <c r="CG378" s="285"/>
      <c r="CH378" s="285"/>
      <c r="CI378" s="297"/>
      <c r="CJ378" s="297"/>
      <c r="CK378" s="285"/>
      <c r="CL378" s="285"/>
      <c r="CM378" s="285"/>
      <c r="CN378" s="285"/>
      <c r="CO378" s="285"/>
      <c r="CP378" s="165"/>
    </row>
    <row r="379"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  <c r="AA379" s="285"/>
      <c r="AB379" s="285"/>
      <c r="AC379" s="285"/>
      <c r="AD379" s="285"/>
      <c r="AE379" s="285"/>
      <c r="AF379" s="296"/>
      <c r="AG379" s="318"/>
      <c r="AH379" s="285"/>
      <c r="AI379" s="285"/>
      <c r="AJ379" s="285"/>
      <c r="AK379" s="285"/>
      <c r="AL379" s="328"/>
      <c r="AM379" s="328"/>
      <c r="AN379" s="285"/>
      <c r="AO379" s="285"/>
      <c r="AP379" s="285"/>
      <c r="AQ379" s="285"/>
      <c r="AR379" s="285"/>
      <c r="AS379" s="328"/>
      <c r="AT379" s="328"/>
      <c r="AU379" s="285"/>
      <c r="AV379" s="285"/>
      <c r="AW379" s="285"/>
      <c r="AX379" s="285"/>
      <c r="AY379" s="285"/>
      <c r="AZ379" s="328"/>
      <c r="BA379" s="328"/>
      <c r="BB379" s="285"/>
      <c r="BC379" s="285"/>
      <c r="BD379" s="285"/>
      <c r="BE379" s="285"/>
      <c r="BF379" s="285"/>
      <c r="BG379" s="328"/>
      <c r="BH379" s="328"/>
      <c r="BI379" s="285"/>
      <c r="BJ379" s="296"/>
      <c r="BK379" s="318"/>
      <c r="BL379" s="285"/>
      <c r="BM379" s="285"/>
      <c r="BN379" s="297"/>
      <c r="BO379" s="297"/>
      <c r="BP379" s="285"/>
      <c r="BQ379" s="285"/>
      <c r="BR379" s="285"/>
      <c r="BS379" s="285"/>
      <c r="BT379" s="285"/>
      <c r="BU379" s="297"/>
      <c r="BV379" s="297"/>
      <c r="BW379" s="285"/>
      <c r="BX379" s="285"/>
      <c r="BY379" s="285"/>
      <c r="BZ379" s="285"/>
      <c r="CA379" s="285"/>
      <c r="CB379" s="297"/>
      <c r="CC379" s="297"/>
      <c r="CD379" s="285"/>
      <c r="CE379" s="285"/>
      <c r="CF379" s="285"/>
      <c r="CG379" s="285"/>
      <c r="CH379" s="285"/>
      <c r="CI379" s="297"/>
      <c r="CJ379" s="297"/>
      <c r="CK379" s="285"/>
      <c r="CL379" s="285"/>
      <c r="CM379" s="285"/>
      <c r="CN379" s="285"/>
      <c r="CO379" s="285"/>
      <c r="CP379" s="165"/>
    </row>
    <row r="380"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  <c r="AA380" s="285"/>
      <c r="AB380" s="285"/>
      <c r="AC380" s="285"/>
      <c r="AD380" s="285"/>
      <c r="AE380" s="285"/>
      <c r="AF380" s="296"/>
      <c r="AG380" s="318"/>
      <c r="AH380" s="285"/>
      <c r="AI380" s="285"/>
      <c r="AJ380" s="285"/>
      <c r="AK380" s="285"/>
      <c r="AL380" s="328"/>
      <c r="AM380" s="328"/>
      <c r="AN380" s="285"/>
      <c r="AO380" s="285"/>
      <c r="AP380" s="285"/>
      <c r="AQ380" s="285"/>
      <c r="AR380" s="285"/>
      <c r="AS380" s="328"/>
      <c r="AT380" s="328"/>
      <c r="AU380" s="285"/>
      <c r="AV380" s="285"/>
      <c r="AW380" s="285"/>
      <c r="AX380" s="285"/>
      <c r="AY380" s="285"/>
      <c r="AZ380" s="328"/>
      <c r="BA380" s="328"/>
      <c r="BB380" s="285"/>
      <c r="BC380" s="285"/>
      <c r="BD380" s="285"/>
      <c r="BE380" s="285"/>
      <c r="BF380" s="285"/>
      <c r="BG380" s="328"/>
      <c r="BH380" s="328"/>
      <c r="BI380" s="285"/>
      <c r="BJ380" s="296"/>
      <c r="BK380" s="318"/>
      <c r="BL380" s="285"/>
      <c r="BM380" s="285"/>
      <c r="BN380" s="297"/>
      <c r="BO380" s="297"/>
      <c r="BP380" s="285"/>
      <c r="BQ380" s="285"/>
      <c r="BR380" s="285"/>
      <c r="BS380" s="285"/>
      <c r="BT380" s="285"/>
      <c r="BU380" s="297"/>
      <c r="BV380" s="297"/>
      <c r="BW380" s="285"/>
      <c r="BX380" s="285"/>
      <c r="BY380" s="285"/>
      <c r="BZ380" s="285"/>
      <c r="CA380" s="285"/>
      <c r="CB380" s="297"/>
      <c r="CC380" s="297"/>
      <c r="CD380" s="285"/>
      <c r="CE380" s="285"/>
      <c r="CF380" s="285"/>
      <c r="CG380" s="285"/>
      <c r="CH380" s="285"/>
      <c r="CI380" s="297"/>
      <c r="CJ380" s="297"/>
      <c r="CK380" s="285"/>
      <c r="CL380" s="285"/>
      <c r="CM380" s="285"/>
      <c r="CN380" s="285"/>
      <c r="CO380" s="285"/>
      <c r="CP380" s="165"/>
    </row>
    <row r="381"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  <c r="AA381" s="285"/>
      <c r="AB381" s="285"/>
      <c r="AC381" s="285"/>
      <c r="AD381" s="285"/>
      <c r="AE381" s="285"/>
      <c r="AF381" s="296"/>
      <c r="AG381" s="318"/>
      <c r="AH381" s="285"/>
      <c r="AI381" s="285"/>
      <c r="AJ381" s="285"/>
      <c r="AK381" s="285"/>
      <c r="AL381" s="328"/>
      <c r="AM381" s="328"/>
      <c r="AN381" s="285"/>
      <c r="AO381" s="285"/>
      <c r="AP381" s="285"/>
      <c r="AQ381" s="285"/>
      <c r="AR381" s="285"/>
      <c r="AS381" s="328"/>
      <c r="AT381" s="328"/>
      <c r="AU381" s="285"/>
      <c r="AV381" s="285"/>
      <c r="AW381" s="285"/>
      <c r="AX381" s="285"/>
      <c r="AY381" s="285"/>
      <c r="AZ381" s="328"/>
      <c r="BA381" s="328"/>
      <c r="BB381" s="285"/>
      <c r="BC381" s="285"/>
      <c r="BD381" s="285"/>
      <c r="BE381" s="285"/>
      <c r="BF381" s="285"/>
      <c r="BG381" s="328"/>
      <c r="BH381" s="328"/>
      <c r="BI381" s="285"/>
      <c r="BJ381" s="296"/>
      <c r="BK381" s="318"/>
      <c r="BL381" s="285"/>
      <c r="BM381" s="285"/>
      <c r="BN381" s="297"/>
      <c r="BO381" s="297"/>
      <c r="BP381" s="285"/>
      <c r="BQ381" s="285"/>
      <c r="BR381" s="285"/>
      <c r="BS381" s="285"/>
      <c r="BT381" s="285"/>
      <c r="BU381" s="297"/>
      <c r="BV381" s="297"/>
      <c r="BW381" s="285"/>
      <c r="BX381" s="285"/>
      <c r="BY381" s="285"/>
      <c r="BZ381" s="285"/>
      <c r="CA381" s="285"/>
      <c r="CB381" s="297"/>
      <c r="CC381" s="297"/>
      <c r="CD381" s="285"/>
      <c r="CE381" s="285"/>
      <c r="CF381" s="285"/>
      <c r="CG381" s="285"/>
      <c r="CH381" s="285"/>
      <c r="CI381" s="297"/>
      <c r="CJ381" s="297"/>
      <c r="CK381" s="285"/>
      <c r="CL381" s="285"/>
      <c r="CM381" s="285"/>
      <c r="CN381" s="285"/>
      <c r="CO381" s="285"/>
      <c r="CP381" s="165"/>
    </row>
    <row r="382"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  <c r="AA382" s="285"/>
      <c r="AB382" s="285"/>
      <c r="AC382" s="285"/>
      <c r="AD382" s="285"/>
      <c r="AE382" s="285"/>
      <c r="AF382" s="296"/>
      <c r="AG382" s="318"/>
      <c r="AH382" s="285"/>
      <c r="AI382" s="285"/>
      <c r="AJ382" s="285"/>
      <c r="AK382" s="285"/>
      <c r="AL382" s="328"/>
      <c r="AM382" s="328"/>
      <c r="AN382" s="285"/>
      <c r="AO382" s="285"/>
      <c r="AP382" s="285"/>
      <c r="AQ382" s="285"/>
      <c r="AR382" s="285"/>
      <c r="AS382" s="328"/>
      <c r="AT382" s="328"/>
      <c r="AU382" s="285"/>
      <c r="AV382" s="285"/>
      <c r="AW382" s="285"/>
      <c r="AX382" s="285"/>
      <c r="AY382" s="285"/>
      <c r="AZ382" s="328"/>
      <c r="BA382" s="328"/>
      <c r="BB382" s="285"/>
      <c r="BC382" s="285"/>
      <c r="BD382" s="285"/>
      <c r="BE382" s="285"/>
      <c r="BF382" s="285"/>
      <c r="BG382" s="328"/>
      <c r="BH382" s="328"/>
      <c r="BI382" s="285"/>
      <c r="BJ382" s="296"/>
      <c r="BK382" s="318"/>
      <c r="BL382" s="285"/>
      <c r="BM382" s="285"/>
      <c r="BN382" s="297"/>
      <c r="BO382" s="297"/>
      <c r="BP382" s="285"/>
      <c r="BQ382" s="285"/>
      <c r="BR382" s="285"/>
      <c r="BS382" s="285"/>
      <c r="BT382" s="285"/>
      <c r="BU382" s="297"/>
      <c r="BV382" s="297"/>
      <c r="BW382" s="285"/>
      <c r="BX382" s="285"/>
      <c r="BY382" s="285"/>
      <c r="BZ382" s="285"/>
      <c r="CA382" s="285"/>
      <c r="CB382" s="297"/>
      <c r="CC382" s="297"/>
      <c r="CD382" s="285"/>
      <c r="CE382" s="285"/>
      <c r="CF382" s="285"/>
      <c r="CG382" s="285"/>
      <c r="CH382" s="285"/>
      <c r="CI382" s="297"/>
      <c r="CJ382" s="297"/>
      <c r="CK382" s="285"/>
      <c r="CL382" s="285"/>
      <c r="CM382" s="285"/>
      <c r="CN382" s="285"/>
      <c r="CO382" s="285"/>
      <c r="CP382" s="165"/>
    </row>
    <row r="383"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  <c r="AA383" s="285"/>
      <c r="AB383" s="285"/>
      <c r="AC383" s="285"/>
      <c r="AD383" s="285"/>
      <c r="AE383" s="285"/>
      <c r="AF383" s="296"/>
      <c r="AG383" s="318"/>
      <c r="AH383" s="285"/>
      <c r="AI383" s="285"/>
      <c r="AJ383" s="285"/>
      <c r="AK383" s="285"/>
      <c r="AL383" s="328"/>
      <c r="AM383" s="328"/>
      <c r="AN383" s="285"/>
      <c r="AO383" s="285"/>
      <c r="AP383" s="285"/>
      <c r="AQ383" s="285"/>
      <c r="AR383" s="285"/>
      <c r="AS383" s="328"/>
      <c r="AT383" s="328"/>
      <c r="AU383" s="285"/>
      <c r="AV383" s="285"/>
      <c r="AW383" s="285"/>
      <c r="AX383" s="285"/>
      <c r="AY383" s="285"/>
      <c r="AZ383" s="328"/>
      <c r="BA383" s="328"/>
      <c r="BB383" s="285"/>
      <c r="BC383" s="285"/>
      <c r="BD383" s="285"/>
      <c r="BE383" s="285"/>
      <c r="BF383" s="285"/>
      <c r="BG383" s="328"/>
      <c r="BH383" s="328"/>
      <c r="BI383" s="285"/>
      <c r="BJ383" s="296"/>
      <c r="BK383" s="318"/>
      <c r="BL383" s="285"/>
      <c r="BM383" s="285"/>
      <c r="BN383" s="297"/>
      <c r="BO383" s="297"/>
      <c r="BP383" s="285"/>
      <c r="BQ383" s="285"/>
      <c r="BR383" s="285"/>
      <c r="BS383" s="285"/>
      <c r="BT383" s="285"/>
      <c r="BU383" s="297"/>
      <c r="BV383" s="297"/>
      <c r="BW383" s="285"/>
      <c r="BX383" s="285"/>
      <c r="BY383" s="285"/>
      <c r="BZ383" s="285"/>
      <c r="CA383" s="285"/>
      <c r="CB383" s="297"/>
      <c r="CC383" s="297"/>
      <c r="CD383" s="285"/>
      <c r="CE383" s="285"/>
      <c r="CF383" s="285"/>
      <c r="CG383" s="285"/>
      <c r="CH383" s="285"/>
      <c r="CI383" s="297"/>
      <c r="CJ383" s="297"/>
      <c r="CK383" s="285"/>
      <c r="CL383" s="285"/>
      <c r="CM383" s="285"/>
      <c r="CN383" s="285"/>
      <c r="CO383" s="285"/>
      <c r="CP383" s="165"/>
    </row>
    <row r="384"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  <c r="AA384" s="285"/>
      <c r="AB384" s="285"/>
      <c r="AC384" s="285"/>
      <c r="AD384" s="285"/>
      <c r="AE384" s="285"/>
      <c r="AF384" s="296"/>
      <c r="AG384" s="318"/>
      <c r="AH384" s="285"/>
      <c r="AI384" s="285"/>
      <c r="AJ384" s="285"/>
      <c r="AK384" s="285"/>
      <c r="AL384" s="328"/>
      <c r="AM384" s="328"/>
      <c r="AN384" s="285"/>
      <c r="AO384" s="285"/>
      <c r="AP384" s="285"/>
      <c r="AQ384" s="285"/>
      <c r="AR384" s="285"/>
      <c r="AS384" s="328"/>
      <c r="AT384" s="328"/>
      <c r="AU384" s="285"/>
      <c r="AV384" s="285"/>
      <c r="AW384" s="285"/>
      <c r="AX384" s="285"/>
      <c r="AY384" s="285"/>
      <c r="AZ384" s="328"/>
      <c r="BA384" s="328"/>
      <c r="BB384" s="285"/>
      <c r="BC384" s="285"/>
      <c r="BD384" s="285"/>
      <c r="BE384" s="285"/>
      <c r="BF384" s="285"/>
      <c r="BG384" s="328"/>
      <c r="BH384" s="328"/>
      <c r="BI384" s="285"/>
      <c r="BJ384" s="296"/>
      <c r="BK384" s="318"/>
      <c r="BL384" s="285"/>
      <c r="BM384" s="285"/>
      <c r="BN384" s="297"/>
      <c r="BO384" s="297"/>
      <c r="BP384" s="285"/>
      <c r="BQ384" s="285"/>
      <c r="BR384" s="285"/>
      <c r="BS384" s="285"/>
      <c r="BT384" s="285"/>
      <c r="BU384" s="297"/>
      <c r="BV384" s="297"/>
      <c r="BW384" s="285"/>
      <c r="BX384" s="285"/>
      <c r="BY384" s="285"/>
      <c r="BZ384" s="285"/>
      <c r="CA384" s="285"/>
      <c r="CB384" s="297"/>
      <c r="CC384" s="297"/>
      <c r="CD384" s="285"/>
      <c r="CE384" s="285"/>
      <c r="CF384" s="285"/>
      <c r="CG384" s="285"/>
      <c r="CH384" s="285"/>
      <c r="CI384" s="297"/>
      <c r="CJ384" s="297"/>
      <c r="CK384" s="285"/>
      <c r="CL384" s="285"/>
      <c r="CM384" s="285"/>
      <c r="CN384" s="285"/>
      <c r="CO384" s="285"/>
      <c r="CP384" s="165"/>
    </row>
    <row r="385"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  <c r="AA385" s="285"/>
      <c r="AB385" s="285"/>
      <c r="AC385" s="285"/>
      <c r="AD385" s="285"/>
      <c r="AE385" s="285"/>
      <c r="AF385" s="296"/>
      <c r="AG385" s="318"/>
      <c r="AH385" s="285"/>
      <c r="AI385" s="285"/>
      <c r="AJ385" s="285"/>
      <c r="AK385" s="285"/>
      <c r="AL385" s="328"/>
      <c r="AM385" s="328"/>
      <c r="AN385" s="285"/>
      <c r="AO385" s="285"/>
      <c r="AP385" s="285"/>
      <c r="AQ385" s="285"/>
      <c r="AR385" s="285"/>
      <c r="AS385" s="328"/>
      <c r="AT385" s="328"/>
      <c r="AU385" s="285"/>
      <c r="AV385" s="285"/>
      <c r="AW385" s="285"/>
      <c r="AX385" s="285"/>
      <c r="AY385" s="285"/>
      <c r="AZ385" s="328"/>
      <c r="BA385" s="328"/>
      <c r="BB385" s="285"/>
      <c r="BC385" s="285"/>
      <c r="BD385" s="285"/>
      <c r="BE385" s="285"/>
      <c r="BF385" s="285"/>
      <c r="BG385" s="328"/>
      <c r="BH385" s="328"/>
      <c r="BI385" s="285"/>
      <c r="BJ385" s="296"/>
      <c r="BK385" s="318"/>
      <c r="BL385" s="285"/>
      <c r="BM385" s="285"/>
      <c r="BN385" s="297"/>
      <c r="BO385" s="297"/>
      <c r="BP385" s="285"/>
      <c r="BQ385" s="285"/>
      <c r="BR385" s="285"/>
      <c r="BS385" s="285"/>
      <c r="BT385" s="285"/>
      <c r="BU385" s="297"/>
      <c r="BV385" s="297"/>
      <c r="BW385" s="285"/>
      <c r="BX385" s="285"/>
      <c r="BY385" s="285"/>
      <c r="BZ385" s="285"/>
      <c r="CA385" s="285"/>
      <c r="CB385" s="297"/>
      <c r="CC385" s="297"/>
      <c r="CD385" s="285"/>
      <c r="CE385" s="285"/>
      <c r="CF385" s="285"/>
      <c r="CG385" s="285"/>
      <c r="CH385" s="285"/>
      <c r="CI385" s="297"/>
      <c r="CJ385" s="297"/>
      <c r="CK385" s="285"/>
      <c r="CL385" s="285"/>
      <c r="CM385" s="285"/>
      <c r="CN385" s="285"/>
      <c r="CO385" s="285"/>
      <c r="CP385" s="165"/>
    </row>
    <row r="386"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  <c r="AA386" s="285"/>
      <c r="AB386" s="285"/>
      <c r="AC386" s="285"/>
      <c r="AD386" s="285"/>
      <c r="AE386" s="285"/>
      <c r="AF386" s="296"/>
      <c r="AG386" s="318"/>
      <c r="AH386" s="285"/>
      <c r="AI386" s="285"/>
      <c r="AJ386" s="285"/>
      <c r="AK386" s="285"/>
      <c r="AL386" s="328"/>
      <c r="AM386" s="328"/>
      <c r="AN386" s="285"/>
      <c r="AO386" s="285"/>
      <c r="AP386" s="285"/>
      <c r="AQ386" s="285"/>
      <c r="AR386" s="285"/>
      <c r="AS386" s="328"/>
      <c r="AT386" s="328"/>
      <c r="AU386" s="285"/>
      <c r="AV386" s="285"/>
      <c r="AW386" s="285"/>
      <c r="AX386" s="285"/>
      <c r="AY386" s="285"/>
      <c r="AZ386" s="328"/>
      <c r="BA386" s="328"/>
      <c r="BB386" s="285"/>
      <c r="BC386" s="285"/>
      <c r="BD386" s="285"/>
      <c r="BE386" s="285"/>
      <c r="BF386" s="285"/>
      <c r="BG386" s="328"/>
      <c r="BH386" s="328"/>
      <c r="BI386" s="285"/>
      <c r="BJ386" s="296"/>
      <c r="BK386" s="318"/>
      <c r="BL386" s="285"/>
      <c r="BM386" s="285"/>
      <c r="BN386" s="297"/>
      <c r="BO386" s="297"/>
      <c r="BP386" s="285"/>
      <c r="BQ386" s="285"/>
      <c r="BR386" s="285"/>
      <c r="BS386" s="285"/>
      <c r="BT386" s="285"/>
      <c r="BU386" s="297"/>
      <c r="BV386" s="297"/>
      <c r="BW386" s="285"/>
      <c r="BX386" s="285"/>
      <c r="BY386" s="285"/>
      <c r="BZ386" s="285"/>
      <c r="CA386" s="285"/>
      <c r="CB386" s="297"/>
      <c r="CC386" s="297"/>
      <c r="CD386" s="285"/>
      <c r="CE386" s="285"/>
      <c r="CF386" s="285"/>
      <c r="CG386" s="285"/>
      <c r="CH386" s="285"/>
      <c r="CI386" s="297"/>
      <c r="CJ386" s="297"/>
      <c r="CK386" s="285"/>
      <c r="CL386" s="285"/>
      <c r="CM386" s="285"/>
      <c r="CN386" s="285"/>
      <c r="CO386" s="285"/>
      <c r="CP386" s="165"/>
    </row>
    <row r="387"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  <c r="AA387" s="285"/>
      <c r="AB387" s="285"/>
      <c r="AC387" s="285"/>
      <c r="AD387" s="285"/>
      <c r="AE387" s="285"/>
      <c r="AF387" s="296"/>
      <c r="AG387" s="318"/>
      <c r="AH387" s="285"/>
      <c r="AI387" s="285"/>
      <c r="AJ387" s="285"/>
      <c r="AK387" s="285"/>
      <c r="AL387" s="328"/>
      <c r="AM387" s="328"/>
      <c r="AN387" s="285"/>
      <c r="AO387" s="285"/>
      <c r="AP387" s="285"/>
      <c r="AQ387" s="285"/>
      <c r="AR387" s="285"/>
      <c r="AS387" s="328"/>
      <c r="AT387" s="328"/>
      <c r="AU387" s="285"/>
      <c r="AV387" s="285"/>
      <c r="AW387" s="285"/>
      <c r="AX387" s="285"/>
      <c r="AY387" s="285"/>
      <c r="AZ387" s="328"/>
      <c r="BA387" s="328"/>
      <c r="BB387" s="285"/>
      <c r="BC387" s="285"/>
      <c r="BD387" s="285"/>
      <c r="BE387" s="285"/>
      <c r="BF387" s="285"/>
      <c r="BG387" s="328"/>
      <c r="BH387" s="328"/>
      <c r="BI387" s="285"/>
      <c r="BJ387" s="296"/>
      <c r="BK387" s="318"/>
      <c r="BL387" s="285"/>
      <c r="BM387" s="285"/>
      <c r="BN387" s="297"/>
      <c r="BO387" s="297"/>
      <c r="BP387" s="285"/>
      <c r="BQ387" s="285"/>
      <c r="BR387" s="285"/>
      <c r="BS387" s="285"/>
      <c r="BT387" s="285"/>
      <c r="BU387" s="297"/>
      <c r="BV387" s="297"/>
      <c r="BW387" s="285"/>
      <c r="BX387" s="285"/>
      <c r="BY387" s="285"/>
      <c r="BZ387" s="285"/>
      <c r="CA387" s="285"/>
      <c r="CB387" s="297"/>
      <c r="CC387" s="297"/>
      <c r="CD387" s="285"/>
      <c r="CE387" s="285"/>
      <c r="CF387" s="285"/>
      <c r="CG387" s="285"/>
      <c r="CH387" s="285"/>
      <c r="CI387" s="297"/>
      <c r="CJ387" s="297"/>
      <c r="CK387" s="285"/>
      <c r="CL387" s="285"/>
      <c r="CM387" s="285"/>
      <c r="CN387" s="285"/>
      <c r="CO387" s="285"/>
      <c r="CP387" s="165"/>
    </row>
    <row r="388"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  <c r="AA388" s="285"/>
      <c r="AB388" s="285"/>
      <c r="AC388" s="285"/>
      <c r="AD388" s="285"/>
      <c r="AE388" s="285"/>
      <c r="AF388" s="296"/>
      <c r="AG388" s="318"/>
      <c r="AH388" s="285"/>
      <c r="AI388" s="285"/>
      <c r="AJ388" s="285"/>
      <c r="AK388" s="285"/>
      <c r="AL388" s="328"/>
      <c r="AM388" s="328"/>
      <c r="AN388" s="285"/>
      <c r="AO388" s="285"/>
      <c r="AP388" s="285"/>
      <c r="AQ388" s="285"/>
      <c r="AR388" s="285"/>
      <c r="AS388" s="328"/>
      <c r="AT388" s="328"/>
      <c r="AU388" s="285"/>
      <c r="AV388" s="285"/>
      <c r="AW388" s="285"/>
      <c r="AX388" s="285"/>
      <c r="AY388" s="285"/>
      <c r="AZ388" s="328"/>
      <c r="BA388" s="328"/>
      <c r="BB388" s="285"/>
      <c r="BC388" s="285"/>
      <c r="BD388" s="285"/>
      <c r="BE388" s="285"/>
      <c r="BF388" s="285"/>
      <c r="BG388" s="328"/>
      <c r="BH388" s="328"/>
      <c r="BI388" s="285"/>
      <c r="BJ388" s="296"/>
      <c r="BK388" s="318"/>
      <c r="BL388" s="285"/>
      <c r="BM388" s="285"/>
      <c r="BN388" s="297"/>
      <c r="BO388" s="297"/>
      <c r="BP388" s="285"/>
      <c r="BQ388" s="285"/>
      <c r="BR388" s="285"/>
      <c r="BS388" s="285"/>
      <c r="BT388" s="285"/>
      <c r="BU388" s="297"/>
      <c r="BV388" s="297"/>
      <c r="BW388" s="285"/>
      <c r="BX388" s="285"/>
      <c r="BY388" s="285"/>
      <c r="BZ388" s="285"/>
      <c r="CA388" s="285"/>
      <c r="CB388" s="297"/>
      <c r="CC388" s="297"/>
      <c r="CD388" s="285"/>
      <c r="CE388" s="285"/>
      <c r="CF388" s="285"/>
      <c r="CG388" s="285"/>
      <c r="CH388" s="285"/>
      <c r="CI388" s="297"/>
      <c r="CJ388" s="297"/>
      <c r="CK388" s="285"/>
      <c r="CL388" s="285"/>
      <c r="CM388" s="285"/>
      <c r="CN388" s="285"/>
      <c r="CO388" s="285"/>
      <c r="CP388" s="165"/>
    </row>
    <row r="389"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  <c r="AA389" s="285"/>
      <c r="AB389" s="285"/>
      <c r="AC389" s="285"/>
      <c r="AD389" s="285"/>
      <c r="AE389" s="285"/>
      <c r="AF389" s="296"/>
      <c r="AG389" s="318"/>
      <c r="AH389" s="285"/>
      <c r="AI389" s="285"/>
      <c r="AJ389" s="285"/>
      <c r="AK389" s="285"/>
      <c r="AL389" s="328"/>
      <c r="AM389" s="328"/>
      <c r="AN389" s="285"/>
      <c r="AO389" s="285"/>
      <c r="AP389" s="285"/>
      <c r="AQ389" s="285"/>
      <c r="AR389" s="285"/>
      <c r="AS389" s="328"/>
      <c r="AT389" s="328"/>
      <c r="AU389" s="285"/>
      <c r="AV389" s="285"/>
      <c r="AW389" s="285"/>
      <c r="AX389" s="285"/>
      <c r="AY389" s="285"/>
      <c r="AZ389" s="328"/>
      <c r="BA389" s="328"/>
      <c r="BB389" s="285"/>
      <c r="BC389" s="285"/>
      <c r="BD389" s="285"/>
      <c r="BE389" s="285"/>
      <c r="BF389" s="285"/>
      <c r="BG389" s="328"/>
      <c r="BH389" s="328"/>
      <c r="BI389" s="285"/>
      <c r="BJ389" s="296"/>
      <c r="BK389" s="318"/>
      <c r="BL389" s="285"/>
      <c r="BM389" s="285"/>
      <c r="BN389" s="297"/>
      <c r="BO389" s="297"/>
      <c r="BP389" s="285"/>
      <c r="BQ389" s="285"/>
      <c r="BR389" s="285"/>
      <c r="BS389" s="285"/>
      <c r="BT389" s="285"/>
      <c r="BU389" s="297"/>
      <c r="BV389" s="297"/>
      <c r="BW389" s="285"/>
      <c r="BX389" s="285"/>
      <c r="BY389" s="285"/>
      <c r="BZ389" s="285"/>
      <c r="CA389" s="285"/>
      <c r="CB389" s="297"/>
      <c r="CC389" s="297"/>
      <c r="CD389" s="285"/>
      <c r="CE389" s="285"/>
      <c r="CF389" s="285"/>
      <c r="CG389" s="285"/>
      <c r="CH389" s="285"/>
      <c r="CI389" s="297"/>
      <c r="CJ389" s="297"/>
      <c r="CK389" s="285"/>
      <c r="CL389" s="285"/>
      <c r="CM389" s="285"/>
      <c r="CN389" s="285"/>
      <c r="CO389" s="285"/>
      <c r="CP389" s="165"/>
    </row>
    <row r="390"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  <c r="AA390" s="285"/>
      <c r="AB390" s="285"/>
      <c r="AC390" s="285"/>
      <c r="AD390" s="285"/>
      <c r="AE390" s="285"/>
      <c r="AF390" s="296"/>
      <c r="AG390" s="318"/>
      <c r="AH390" s="285"/>
      <c r="AI390" s="285"/>
      <c r="AJ390" s="285"/>
      <c r="AK390" s="285"/>
      <c r="AL390" s="328"/>
      <c r="AM390" s="328"/>
      <c r="AN390" s="285"/>
      <c r="AO390" s="285"/>
      <c r="AP390" s="285"/>
      <c r="AQ390" s="285"/>
      <c r="AR390" s="285"/>
      <c r="AS390" s="328"/>
      <c r="AT390" s="328"/>
      <c r="AU390" s="285"/>
      <c r="AV390" s="285"/>
      <c r="AW390" s="285"/>
      <c r="AX390" s="285"/>
      <c r="AY390" s="285"/>
      <c r="AZ390" s="328"/>
      <c r="BA390" s="328"/>
      <c r="BB390" s="285"/>
      <c r="BC390" s="285"/>
      <c r="BD390" s="285"/>
      <c r="BE390" s="285"/>
      <c r="BF390" s="285"/>
      <c r="BG390" s="328"/>
      <c r="BH390" s="328"/>
      <c r="BI390" s="285"/>
      <c r="BJ390" s="296"/>
      <c r="BK390" s="318"/>
      <c r="BL390" s="285"/>
      <c r="BM390" s="285"/>
      <c r="BN390" s="297"/>
      <c r="BO390" s="297"/>
      <c r="BP390" s="285"/>
      <c r="BQ390" s="285"/>
      <c r="BR390" s="285"/>
      <c r="BS390" s="285"/>
      <c r="BT390" s="285"/>
      <c r="BU390" s="297"/>
      <c r="BV390" s="297"/>
      <c r="BW390" s="285"/>
      <c r="BX390" s="285"/>
      <c r="BY390" s="285"/>
      <c r="BZ390" s="285"/>
      <c r="CA390" s="285"/>
      <c r="CB390" s="297"/>
      <c r="CC390" s="297"/>
      <c r="CD390" s="285"/>
      <c r="CE390" s="285"/>
      <c r="CF390" s="285"/>
      <c r="CG390" s="285"/>
      <c r="CH390" s="285"/>
      <c r="CI390" s="297"/>
      <c r="CJ390" s="297"/>
      <c r="CK390" s="285"/>
      <c r="CL390" s="285"/>
      <c r="CM390" s="285"/>
      <c r="CN390" s="285"/>
      <c r="CO390" s="285"/>
      <c r="CP390" s="165"/>
    </row>
    <row r="391"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  <c r="AA391" s="285"/>
      <c r="AB391" s="285"/>
      <c r="AC391" s="285"/>
      <c r="AD391" s="285"/>
      <c r="AE391" s="285"/>
      <c r="AF391" s="296"/>
      <c r="AG391" s="318"/>
      <c r="AH391" s="285"/>
      <c r="AI391" s="285"/>
      <c r="AJ391" s="285"/>
      <c r="AK391" s="285"/>
      <c r="AL391" s="328"/>
      <c r="AM391" s="328"/>
      <c r="AN391" s="285"/>
      <c r="AO391" s="285"/>
      <c r="AP391" s="285"/>
      <c r="AQ391" s="285"/>
      <c r="AR391" s="285"/>
      <c r="AS391" s="328"/>
      <c r="AT391" s="328"/>
      <c r="AU391" s="285"/>
      <c r="AV391" s="285"/>
      <c r="AW391" s="285"/>
      <c r="AX391" s="285"/>
      <c r="AY391" s="285"/>
      <c r="AZ391" s="328"/>
      <c r="BA391" s="328"/>
      <c r="BB391" s="285"/>
      <c r="BC391" s="285"/>
      <c r="BD391" s="285"/>
      <c r="BE391" s="285"/>
      <c r="BF391" s="285"/>
      <c r="BG391" s="328"/>
      <c r="BH391" s="328"/>
      <c r="BI391" s="285"/>
      <c r="BJ391" s="296"/>
      <c r="BK391" s="318"/>
      <c r="BL391" s="285"/>
      <c r="BM391" s="285"/>
      <c r="BN391" s="297"/>
      <c r="BO391" s="297"/>
      <c r="BP391" s="285"/>
      <c r="BQ391" s="285"/>
      <c r="BR391" s="285"/>
      <c r="BS391" s="285"/>
      <c r="BT391" s="285"/>
      <c r="BU391" s="297"/>
      <c r="BV391" s="297"/>
      <c r="BW391" s="285"/>
      <c r="BX391" s="285"/>
      <c r="BY391" s="285"/>
      <c r="BZ391" s="285"/>
      <c r="CA391" s="285"/>
      <c r="CB391" s="297"/>
      <c r="CC391" s="297"/>
      <c r="CD391" s="285"/>
      <c r="CE391" s="285"/>
      <c r="CF391" s="285"/>
      <c r="CG391" s="285"/>
      <c r="CH391" s="285"/>
      <c r="CI391" s="297"/>
      <c r="CJ391" s="297"/>
      <c r="CK391" s="285"/>
      <c r="CL391" s="285"/>
      <c r="CM391" s="285"/>
      <c r="CN391" s="285"/>
      <c r="CO391" s="285"/>
      <c r="CP391" s="165"/>
    </row>
    <row r="392"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  <c r="AA392" s="285"/>
      <c r="AB392" s="285"/>
      <c r="AC392" s="285"/>
      <c r="AD392" s="285"/>
      <c r="AE392" s="285"/>
      <c r="AF392" s="296"/>
      <c r="AG392" s="318"/>
      <c r="AH392" s="285"/>
      <c r="AI392" s="285"/>
      <c r="AJ392" s="285"/>
      <c r="AK392" s="285"/>
      <c r="AL392" s="328"/>
      <c r="AM392" s="328"/>
      <c r="AN392" s="285"/>
      <c r="AO392" s="285"/>
      <c r="AP392" s="285"/>
      <c r="AQ392" s="285"/>
      <c r="AR392" s="285"/>
      <c r="AS392" s="328"/>
      <c r="AT392" s="328"/>
      <c r="AU392" s="285"/>
      <c r="AV392" s="285"/>
      <c r="AW392" s="285"/>
      <c r="AX392" s="285"/>
      <c r="AY392" s="285"/>
      <c r="AZ392" s="328"/>
      <c r="BA392" s="328"/>
      <c r="BB392" s="285"/>
      <c r="BC392" s="285"/>
      <c r="BD392" s="285"/>
      <c r="BE392" s="285"/>
      <c r="BF392" s="285"/>
      <c r="BG392" s="328"/>
      <c r="BH392" s="328"/>
      <c r="BI392" s="285"/>
      <c r="BJ392" s="296"/>
      <c r="BK392" s="318"/>
      <c r="BL392" s="285"/>
      <c r="BM392" s="285"/>
      <c r="BN392" s="297"/>
      <c r="BO392" s="297"/>
      <c r="BP392" s="285"/>
      <c r="BQ392" s="285"/>
      <c r="BR392" s="285"/>
      <c r="BS392" s="285"/>
      <c r="BT392" s="285"/>
      <c r="BU392" s="297"/>
      <c r="BV392" s="297"/>
      <c r="BW392" s="285"/>
      <c r="BX392" s="285"/>
      <c r="BY392" s="285"/>
      <c r="BZ392" s="285"/>
      <c r="CA392" s="285"/>
      <c r="CB392" s="297"/>
      <c r="CC392" s="297"/>
      <c r="CD392" s="285"/>
      <c r="CE392" s="285"/>
      <c r="CF392" s="285"/>
      <c r="CG392" s="285"/>
      <c r="CH392" s="285"/>
      <c r="CI392" s="297"/>
      <c r="CJ392" s="297"/>
      <c r="CK392" s="285"/>
      <c r="CL392" s="285"/>
      <c r="CM392" s="285"/>
      <c r="CN392" s="285"/>
      <c r="CO392" s="285"/>
      <c r="CP392" s="165"/>
    </row>
    <row r="393"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  <c r="AA393" s="285"/>
      <c r="AB393" s="285"/>
      <c r="AC393" s="285"/>
      <c r="AD393" s="285"/>
      <c r="AE393" s="285"/>
      <c r="AF393" s="296"/>
      <c r="AG393" s="318"/>
      <c r="AH393" s="285"/>
      <c r="AI393" s="285"/>
      <c r="AJ393" s="285"/>
      <c r="AK393" s="285"/>
      <c r="AL393" s="328"/>
      <c r="AM393" s="328"/>
      <c r="AN393" s="285"/>
      <c r="AO393" s="285"/>
      <c r="AP393" s="285"/>
      <c r="AQ393" s="285"/>
      <c r="AR393" s="285"/>
      <c r="AS393" s="328"/>
      <c r="AT393" s="328"/>
      <c r="AU393" s="285"/>
      <c r="AV393" s="285"/>
      <c r="AW393" s="285"/>
      <c r="AX393" s="285"/>
      <c r="AY393" s="285"/>
      <c r="AZ393" s="328"/>
      <c r="BA393" s="328"/>
      <c r="BB393" s="285"/>
      <c r="BC393" s="285"/>
      <c r="BD393" s="285"/>
      <c r="BE393" s="285"/>
      <c r="BF393" s="285"/>
      <c r="BG393" s="328"/>
      <c r="BH393" s="328"/>
      <c r="BI393" s="285"/>
      <c r="BJ393" s="296"/>
      <c r="BK393" s="318"/>
      <c r="BL393" s="285"/>
      <c r="BM393" s="285"/>
      <c r="BN393" s="297"/>
      <c r="BO393" s="297"/>
      <c r="BP393" s="285"/>
      <c r="BQ393" s="285"/>
      <c r="BR393" s="285"/>
      <c r="BS393" s="285"/>
      <c r="BT393" s="285"/>
      <c r="BU393" s="297"/>
      <c r="BV393" s="297"/>
      <c r="BW393" s="285"/>
      <c r="BX393" s="285"/>
      <c r="BY393" s="285"/>
      <c r="BZ393" s="285"/>
      <c r="CA393" s="285"/>
      <c r="CB393" s="297"/>
      <c r="CC393" s="297"/>
      <c r="CD393" s="285"/>
      <c r="CE393" s="285"/>
      <c r="CF393" s="285"/>
      <c r="CG393" s="285"/>
      <c r="CH393" s="285"/>
      <c r="CI393" s="297"/>
      <c r="CJ393" s="297"/>
      <c r="CK393" s="285"/>
      <c r="CL393" s="285"/>
      <c r="CM393" s="285"/>
      <c r="CN393" s="285"/>
      <c r="CO393" s="285"/>
      <c r="CP393" s="165"/>
    </row>
    <row r="394"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  <c r="AA394" s="285"/>
      <c r="AB394" s="285"/>
      <c r="AC394" s="285"/>
      <c r="AD394" s="285"/>
      <c r="AE394" s="285"/>
      <c r="AF394" s="296"/>
      <c r="AG394" s="318"/>
      <c r="AH394" s="285"/>
      <c r="AI394" s="285"/>
      <c r="AJ394" s="285"/>
      <c r="AK394" s="285"/>
      <c r="AL394" s="328"/>
      <c r="AM394" s="328"/>
      <c r="AN394" s="285"/>
      <c r="AO394" s="285"/>
      <c r="AP394" s="285"/>
      <c r="AQ394" s="285"/>
      <c r="AR394" s="285"/>
      <c r="AS394" s="328"/>
      <c r="AT394" s="328"/>
      <c r="AU394" s="285"/>
      <c r="AV394" s="285"/>
      <c r="AW394" s="285"/>
      <c r="AX394" s="285"/>
      <c r="AY394" s="285"/>
      <c r="AZ394" s="328"/>
      <c r="BA394" s="328"/>
      <c r="BB394" s="285"/>
      <c r="BC394" s="285"/>
      <c r="BD394" s="285"/>
      <c r="BE394" s="285"/>
      <c r="BF394" s="285"/>
      <c r="BG394" s="328"/>
      <c r="BH394" s="328"/>
      <c r="BI394" s="285"/>
      <c r="BJ394" s="296"/>
      <c r="BK394" s="318"/>
      <c r="BL394" s="285"/>
      <c r="BM394" s="285"/>
      <c r="BN394" s="297"/>
      <c r="BO394" s="297"/>
      <c r="BP394" s="285"/>
      <c r="BQ394" s="285"/>
      <c r="BR394" s="285"/>
      <c r="BS394" s="285"/>
      <c r="BT394" s="285"/>
      <c r="BU394" s="297"/>
      <c r="BV394" s="297"/>
      <c r="BW394" s="285"/>
      <c r="BX394" s="285"/>
      <c r="BY394" s="285"/>
      <c r="BZ394" s="285"/>
      <c r="CA394" s="285"/>
      <c r="CB394" s="297"/>
      <c r="CC394" s="297"/>
      <c r="CD394" s="285"/>
      <c r="CE394" s="285"/>
      <c r="CF394" s="285"/>
      <c r="CG394" s="285"/>
      <c r="CH394" s="285"/>
      <c r="CI394" s="297"/>
      <c r="CJ394" s="297"/>
      <c r="CK394" s="285"/>
      <c r="CL394" s="285"/>
      <c r="CM394" s="285"/>
      <c r="CN394" s="285"/>
      <c r="CO394" s="285"/>
      <c r="CP394" s="165"/>
    </row>
    <row r="395"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  <c r="AA395" s="285"/>
      <c r="AB395" s="285"/>
      <c r="AC395" s="285"/>
      <c r="AD395" s="285"/>
      <c r="AE395" s="285"/>
      <c r="AF395" s="296"/>
      <c r="AG395" s="318"/>
      <c r="AH395" s="285"/>
      <c r="AI395" s="285"/>
      <c r="AJ395" s="285"/>
      <c r="AK395" s="285"/>
      <c r="AL395" s="328"/>
      <c r="AM395" s="328"/>
      <c r="AN395" s="285"/>
      <c r="AO395" s="285"/>
      <c r="AP395" s="285"/>
      <c r="AQ395" s="285"/>
      <c r="AR395" s="285"/>
      <c r="AS395" s="328"/>
      <c r="AT395" s="328"/>
      <c r="AU395" s="285"/>
      <c r="AV395" s="285"/>
      <c r="AW395" s="285"/>
      <c r="AX395" s="285"/>
      <c r="AY395" s="285"/>
      <c r="AZ395" s="328"/>
      <c r="BA395" s="328"/>
      <c r="BB395" s="285"/>
      <c r="BC395" s="285"/>
      <c r="BD395" s="285"/>
      <c r="BE395" s="285"/>
      <c r="BF395" s="285"/>
      <c r="BG395" s="328"/>
      <c r="BH395" s="328"/>
      <c r="BI395" s="285"/>
      <c r="BJ395" s="296"/>
      <c r="BK395" s="318"/>
      <c r="BL395" s="285"/>
      <c r="BM395" s="285"/>
      <c r="BN395" s="297"/>
      <c r="BO395" s="297"/>
      <c r="BP395" s="285"/>
      <c r="BQ395" s="285"/>
      <c r="BR395" s="285"/>
      <c r="BS395" s="285"/>
      <c r="BT395" s="285"/>
      <c r="BU395" s="297"/>
      <c r="BV395" s="297"/>
      <c r="BW395" s="285"/>
      <c r="BX395" s="285"/>
      <c r="BY395" s="285"/>
      <c r="BZ395" s="285"/>
      <c r="CA395" s="285"/>
      <c r="CB395" s="297"/>
      <c r="CC395" s="297"/>
      <c r="CD395" s="285"/>
      <c r="CE395" s="285"/>
      <c r="CF395" s="285"/>
      <c r="CG395" s="285"/>
      <c r="CH395" s="285"/>
      <c r="CI395" s="297"/>
      <c r="CJ395" s="297"/>
      <c r="CK395" s="285"/>
      <c r="CL395" s="285"/>
      <c r="CM395" s="285"/>
      <c r="CN395" s="285"/>
      <c r="CO395" s="285"/>
      <c r="CP395" s="165"/>
    </row>
    <row r="396"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  <c r="AA396" s="285"/>
      <c r="AB396" s="285"/>
      <c r="AC396" s="285"/>
      <c r="AD396" s="285"/>
      <c r="AE396" s="285"/>
      <c r="AF396" s="296"/>
      <c r="AG396" s="318"/>
      <c r="AH396" s="285"/>
      <c r="AI396" s="285"/>
      <c r="AJ396" s="285"/>
      <c r="AK396" s="285"/>
      <c r="AL396" s="328"/>
      <c r="AM396" s="328"/>
      <c r="AN396" s="285"/>
      <c r="AO396" s="285"/>
      <c r="AP396" s="285"/>
      <c r="AQ396" s="285"/>
      <c r="AR396" s="285"/>
      <c r="AS396" s="328"/>
      <c r="AT396" s="328"/>
      <c r="AU396" s="285"/>
      <c r="AV396" s="285"/>
      <c r="AW396" s="285"/>
      <c r="AX396" s="285"/>
      <c r="AY396" s="285"/>
      <c r="AZ396" s="328"/>
      <c r="BA396" s="328"/>
      <c r="BB396" s="285"/>
      <c r="BC396" s="285"/>
      <c r="BD396" s="285"/>
      <c r="BE396" s="285"/>
      <c r="BF396" s="285"/>
      <c r="BG396" s="328"/>
      <c r="BH396" s="328"/>
      <c r="BI396" s="285"/>
      <c r="BJ396" s="296"/>
      <c r="BK396" s="318"/>
      <c r="BL396" s="285"/>
      <c r="BM396" s="285"/>
      <c r="BN396" s="297"/>
      <c r="BO396" s="297"/>
      <c r="BP396" s="285"/>
      <c r="BQ396" s="285"/>
      <c r="BR396" s="285"/>
      <c r="BS396" s="285"/>
      <c r="BT396" s="285"/>
      <c r="BU396" s="297"/>
      <c r="BV396" s="297"/>
      <c r="BW396" s="285"/>
      <c r="BX396" s="285"/>
      <c r="BY396" s="285"/>
      <c r="BZ396" s="285"/>
      <c r="CA396" s="285"/>
      <c r="CB396" s="297"/>
      <c r="CC396" s="297"/>
      <c r="CD396" s="285"/>
      <c r="CE396" s="285"/>
      <c r="CF396" s="285"/>
      <c r="CG396" s="285"/>
      <c r="CH396" s="285"/>
      <c r="CI396" s="297"/>
      <c r="CJ396" s="297"/>
      <c r="CK396" s="285"/>
      <c r="CL396" s="285"/>
      <c r="CM396" s="285"/>
      <c r="CN396" s="285"/>
      <c r="CO396" s="285"/>
      <c r="CP396" s="165"/>
    </row>
    <row r="397"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  <c r="AA397" s="285"/>
      <c r="AB397" s="285"/>
      <c r="AC397" s="285"/>
      <c r="AD397" s="285"/>
      <c r="AE397" s="285"/>
      <c r="AF397" s="296"/>
      <c r="AG397" s="318"/>
      <c r="AH397" s="285"/>
      <c r="AI397" s="285"/>
      <c r="AJ397" s="285"/>
      <c r="AK397" s="285"/>
      <c r="AL397" s="328"/>
      <c r="AM397" s="328"/>
      <c r="AN397" s="285"/>
      <c r="AO397" s="285"/>
      <c r="AP397" s="285"/>
      <c r="AQ397" s="285"/>
      <c r="AR397" s="285"/>
      <c r="AS397" s="328"/>
      <c r="AT397" s="328"/>
      <c r="AU397" s="285"/>
      <c r="AV397" s="285"/>
      <c r="AW397" s="285"/>
      <c r="AX397" s="285"/>
      <c r="AY397" s="285"/>
      <c r="AZ397" s="328"/>
      <c r="BA397" s="328"/>
      <c r="BB397" s="285"/>
      <c r="BC397" s="285"/>
      <c r="BD397" s="285"/>
      <c r="BE397" s="285"/>
      <c r="BF397" s="285"/>
      <c r="BG397" s="328"/>
      <c r="BH397" s="328"/>
      <c r="BI397" s="285"/>
      <c r="BJ397" s="296"/>
      <c r="BK397" s="318"/>
      <c r="BL397" s="285"/>
      <c r="BM397" s="285"/>
      <c r="BN397" s="297"/>
      <c r="BO397" s="297"/>
      <c r="BP397" s="285"/>
      <c r="BQ397" s="285"/>
      <c r="BR397" s="285"/>
      <c r="BS397" s="285"/>
      <c r="BT397" s="285"/>
      <c r="BU397" s="297"/>
      <c r="BV397" s="297"/>
      <c r="BW397" s="285"/>
      <c r="BX397" s="285"/>
      <c r="BY397" s="285"/>
      <c r="BZ397" s="285"/>
      <c r="CA397" s="285"/>
      <c r="CB397" s="297"/>
      <c r="CC397" s="297"/>
      <c r="CD397" s="285"/>
      <c r="CE397" s="285"/>
      <c r="CF397" s="285"/>
      <c r="CG397" s="285"/>
      <c r="CH397" s="285"/>
      <c r="CI397" s="297"/>
      <c r="CJ397" s="297"/>
      <c r="CK397" s="285"/>
      <c r="CL397" s="285"/>
      <c r="CM397" s="285"/>
      <c r="CN397" s="285"/>
      <c r="CO397" s="285"/>
      <c r="CP397" s="165"/>
    </row>
    <row r="398"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  <c r="AA398" s="285"/>
      <c r="AB398" s="285"/>
      <c r="AC398" s="285"/>
      <c r="AD398" s="285"/>
      <c r="AE398" s="285"/>
      <c r="AF398" s="296"/>
      <c r="AG398" s="318"/>
      <c r="AH398" s="285"/>
      <c r="AI398" s="285"/>
      <c r="AJ398" s="285"/>
      <c r="AK398" s="285"/>
      <c r="AL398" s="328"/>
      <c r="AM398" s="328"/>
      <c r="AN398" s="285"/>
      <c r="AO398" s="285"/>
      <c r="AP398" s="285"/>
      <c r="AQ398" s="285"/>
      <c r="AR398" s="285"/>
      <c r="AS398" s="328"/>
      <c r="AT398" s="328"/>
      <c r="AU398" s="285"/>
      <c r="AV398" s="285"/>
      <c r="AW398" s="285"/>
      <c r="AX398" s="285"/>
      <c r="AY398" s="285"/>
      <c r="AZ398" s="328"/>
      <c r="BA398" s="328"/>
      <c r="BB398" s="285"/>
      <c r="BC398" s="285"/>
      <c r="BD398" s="285"/>
      <c r="BE398" s="285"/>
      <c r="BF398" s="285"/>
      <c r="BG398" s="328"/>
      <c r="BH398" s="328"/>
      <c r="BI398" s="285"/>
      <c r="BJ398" s="296"/>
      <c r="BK398" s="318"/>
      <c r="BL398" s="285"/>
      <c r="BM398" s="285"/>
      <c r="BN398" s="297"/>
      <c r="BO398" s="297"/>
      <c r="BP398" s="285"/>
      <c r="BQ398" s="285"/>
      <c r="BR398" s="285"/>
      <c r="BS398" s="285"/>
      <c r="BT398" s="285"/>
      <c r="BU398" s="297"/>
      <c r="BV398" s="297"/>
      <c r="BW398" s="285"/>
      <c r="BX398" s="285"/>
      <c r="BY398" s="285"/>
      <c r="BZ398" s="285"/>
      <c r="CA398" s="285"/>
      <c r="CB398" s="297"/>
      <c r="CC398" s="297"/>
      <c r="CD398" s="285"/>
      <c r="CE398" s="285"/>
      <c r="CF398" s="285"/>
      <c r="CG398" s="285"/>
      <c r="CH398" s="285"/>
      <c r="CI398" s="297"/>
      <c r="CJ398" s="297"/>
      <c r="CK398" s="285"/>
      <c r="CL398" s="285"/>
      <c r="CM398" s="285"/>
      <c r="CN398" s="285"/>
      <c r="CO398" s="285"/>
      <c r="CP398" s="165"/>
    </row>
    <row r="399"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  <c r="AA399" s="285"/>
      <c r="AB399" s="285"/>
      <c r="AC399" s="285"/>
      <c r="AD399" s="285"/>
      <c r="AE399" s="285"/>
      <c r="AF399" s="296"/>
      <c r="AG399" s="318"/>
      <c r="AH399" s="285"/>
      <c r="AI399" s="285"/>
      <c r="AJ399" s="285"/>
      <c r="AK399" s="285"/>
      <c r="AL399" s="328"/>
      <c r="AM399" s="328"/>
      <c r="AN399" s="285"/>
      <c r="AO399" s="285"/>
      <c r="AP399" s="285"/>
      <c r="AQ399" s="285"/>
      <c r="AR399" s="285"/>
      <c r="AS399" s="328"/>
      <c r="AT399" s="328"/>
      <c r="AU399" s="285"/>
      <c r="AV399" s="285"/>
      <c r="AW399" s="285"/>
      <c r="AX399" s="285"/>
      <c r="AY399" s="285"/>
      <c r="AZ399" s="328"/>
      <c r="BA399" s="328"/>
      <c r="BB399" s="285"/>
      <c r="BC399" s="285"/>
      <c r="BD399" s="285"/>
      <c r="BE399" s="285"/>
      <c r="BF399" s="285"/>
      <c r="BG399" s="328"/>
      <c r="BH399" s="328"/>
      <c r="BI399" s="285"/>
      <c r="BJ399" s="296"/>
      <c r="BK399" s="318"/>
      <c r="BL399" s="285"/>
      <c r="BM399" s="285"/>
      <c r="BN399" s="297"/>
      <c r="BO399" s="297"/>
      <c r="BP399" s="285"/>
      <c r="BQ399" s="285"/>
      <c r="BR399" s="285"/>
      <c r="BS399" s="285"/>
      <c r="BT399" s="285"/>
      <c r="BU399" s="297"/>
      <c r="BV399" s="297"/>
      <c r="BW399" s="285"/>
      <c r="BX399" s="285"/>
      <c r="BY399" s="285"/>
      <c r="BZ399" s="285"/>
      <c r="CA399" s="285"/>
      <c r="CB399" s="297"/>
      <c r="CC399" s="297"/>
      <c r="CD399" s="285"/>
      <c r="CE399" s="285"/>
      <c r="CF399" s="285"/>
      <c r="CG399" s="285"/>
      <c r="CH399" s="285"/>
      <c r="CI399" s="297"/>
      <c r="CJ399" s="297"/>
      <c r="CK399" s="285"/>
      <c r="CL399" s="285"/>
      <c r="CM399" s="285"/>
      <c r="CN399" s="285"/>
      <c r="CO399" s="285"/>
      <c r="CP399" s="165"/>
    </row>
    <row r="400"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  <c r="AA400" s="285"/>
      <c r="AB400" s="285"/>
      <c r="AC400" s="285"/>
      <c r="AD400" s="285"/>
      <c r="AE400" s="285"/>
      <c r="AF400" s="296"/>
      <c r="AG400" s="318"/>
      <c r="AH400" s="285"/>
      <c r="AI400" s="285"/>
      <c r="AJ400" s="285"/>
      <c r="AK400" s="285"/>
      <c r="AL400" s="328"/>
      <c r="AM400" s="328"/>
      <c r="AN400" s="285"/>
      <c r="AO400" s="285"/>
      <c r="AP400" s="285"/>
      <c r="AQ400" s="285"/>
      <c r="AR400" s="285"/>
      <c r="AS400" s="328"/>
      <c r="AT400" s="328"/>
      <c r="AU400" s="285"/>
      <c r="AV400" s="285"/>
      <c r="AW400" s="285"/>
      <c r="AX400" s="285"/>
      <c r="AY400" s="285"/>
      <c r="AZ400" s="328"/>
      <c r="BA400" s="328"/>
      <c r="BB400" s="285"/>
      <c r="BC400" s="285"/>
      <c r="BD400" s="285"/>
      <c r="BE400" s="285"/>
      <c r="BF400" s="285"/>
      <c r="BG400" s="328"/>
      <c r="BH400" s="328"/>
      <c r="BI400" s="285"/>
      <c r="BJ400" s="296"/>
      <c r="BK400" s="318"/>
      <c r="BL400" s="285"/>
      <c r="BM400" s="285"/>
      <c r="BN400" s="297"/>
      <c r="BO400" s="297"/>
      <c r="BP400" s="285"/>
      <c r="BQ400" s="285"/>
      <c r="BR400" s="285"/>
      <c r="BS400" s="285"/>
      <c r="BT400" s="285"/>
      <c r="BU400" s="297"/>
      <c r="BV400" s="297"/>
      <c r="BW400" s="285"/>
      <c r="BX400" s="285"/>
      <c r="BY400" s="285"/>
      <c r="BZ400" s="285"/>
      <c r="CA400" s="285"/>
      <c r="CB400" s="297"/>
      <c r="CC400" s="297"/>
      <c r="CD400" s="285"/>
      <c r="CE400" s="285"/>
      <c r="CF400" s="285"/>
      <c r="CG400" s="285"/>
      <c r="CH400" s="285"/>
      <c r="CI400" s="297"/>
      <c r="CJ400" s="297"/>
      <c r="CK400" s="285"/>
      <c r="CL400" s="285"/>
      <c r="CM400" s="285"/>
      <c r="CN400" s="285"/>
      <c r="CO400" s="285"/>
      <c r="CP400" s="165"/>
    </row>
    <row r="401"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  <c r="AA401" s="285"/>
      <c r="AB401" s="285"/>
      <c r="AC401" s="285"/>
      <c r="AD401" s="285"/>
      <c r="AE401" s="285"/>
      <c r="AF401" s="296"/>
      <c r="AG401" s="318"/>
      <c r="AH401" s="285"/>
      <c r="AI401" s="285"/>
      <c r="AJ401" s="285"/>
      <c r="AK401" s="285"/>
      <c r="AL401" s="328"/>
      <c r="AM401" s="328"/>
      <c r="AN401" s="285"/>
      <c r="AO401" s="285"/>
      <c r="AP401" s="285"/>
      <c r="AQ401" s="285"/>
      <c r="AR401" s="285"/>
      <c r="AS401" s="328"/>
      <c r="AT401" s="328"/>
      <c r="AU401" s="285"/>
      <c r="AV401" s="285"/>
      <c r="AW401" s="285"/>
      <c r="AX401" s="285"/>
      <c r="AY401" s="285"/>
      <c r="AZ401" s="328"/>
      <c r="BA401" s="328"/>
      <c r="BB401" s="285"/>
      <c r="BC401" s="285"/>
      <c r="BD401" s="285"/>
      <c r="BE401" s="285"/>
      <c r="BF401" s="285"/>
      <c r="BG401" s="328"/>
      <c r="BH401" s="328"/>
      <c r="BI401" s="285"/>
      <c r="BJ401" s="296"/>
      <c r="BK401" s="318"/>
      <c r="BL401" s="285"/>
      <c r="BM401" s="285"/>
      <c r="BN401" s="297"/>
      <c r="BO401" s="297"/>
      <c r="BP401" s="285"/>
      <c r="BQ401" s="285"/>
      <c r="BR401" s="285"/>
      <c r="BS401" s="285"/>
      <c r="BT401" s="285"/>
      <c r="BU401" s="297"/>
      <c r="BV401" s="297"/>
      <c r="BW401" s="285"/>
      <c r="BX401" s="285"/>
      <c r="BY401" s="285"/>
      <c r="BZ401" s="285"/>
      <c r="CA401" s="285"/>
      <c r="CB401" s="297"/>
      <c r="CC401" s="297"/>
      <c r="CD401" s="285"/>
      <c r="CE401" s="285"/>
      <c r="CF401" s="285"/>
      <c r="CG401" s="285"/>
      <c r="CH401" s="285"/>
      <c r="CI401" s="297"/>
      <c r="CJ401" s="297"/>
      <c r="CK401" s="285"/>
      <c r="CL401" s="285"/>
      <c r="CM401" s="285"/>
      <c r="CN401" s="285"/>
      <c r="CO401" s="285"/>
      <c r="CP401" s="165"/>
    </row>
    <row r="402"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  <c r="AA402" s="285"/>
      <c r="AB402" s="285"/>
      <c r="AC402" s="285"/>
      <c r="AD402" s="285"/>
      <c r="AE402" s="285"/>
      <c r="AF402" s="296"/>
      <c r="AG402" s="318"/>
      <c r="AH402" s="285"/>
      <c r="AI402" s="285"/>
      <c r="AJ402" s="285"/>
      <c r="AK402" s="285"/>
      <c r="AL402" s="328"/>
      <c r="AM402" s="328"/>
      <c r="AN402" s="285"/>
      <c r="AO402" s="285"/>
      <c r="AP402" s="285"/>
      <c r="AQ402" s="285"/>
      <c r="AR402" s="285"/>
      <c r="AS402" s="328"/>
      <c r="AT402" s="328"/>
      <c r="AU402" s="285"/>
      <c r="AV402" s="285"/>
      <c r="AW402" s="285"/>
      <c r="AX402" s="285"/>
      <c r="AY402" s="285"/>
      <c r="AZ402" s="328"/>
      <c r="BA402" s="328"/>
      <c r="BB402" s="285"/>
      <c r="BC402" s="285"/>
      <c r="BD402" s="285"/>
      <c r="BE402" s="285"/>
      <c r="BF402" s="285"/>
      <c r="BG402" s="328"/>
      <c r="BH402" s="328"/>
      <c r="BI402" s="285"/>
      <c r="BJ402" s="296"/>
      <c r="BK402" s="318"/>
      <c r="BL402" s="285"/>
      <c r="BM402" s="285"/>
      <c r="BN402" s="297"/>
      <c r="BO402" s="297"/>
      <c r="BP402" s="285"/>
      <c r="BQ402" s="285"/>
      <c r="BR402" s="285"/>
      <c r="BS402" s="285"/>
      <c r="BT402" s="285"/>
      <c r="BU402" s="297"/>
      <c r="BV402" s="297"/>
      <c r="BW402" s="285"/>
      <c r="BX402" s="285"/>
      <c r="BY402" s="285"/>
      <c r="BZ402" s="285"/>
      <c r="CA402" s="285"/>
      <c r="CB402" s="297"/>
      <c r="CC402" s="297"/>
      <c r="CD402" s="285"/>
      <c r="CE402" s="285"/>
      <c r="CF402" s="285"/>
      <c r="CG402" s="285"/>
      <c r="CH402" s="285"/>
      <c r="CI402" s="297"/>
      <c r="CJ402" s="297"/>
      <c r="CK402" s="285"/>
      <c r="CL402" s="285"/>
      <c r="CM402" s="285"/>
      <c r="CN402" s="285"/>
      <c r="CO402" s="285"/>
      <c r="CP402" s="165"/>
    </row>
    <row r="403"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  <c r="AA403" s="285"/>
      <c r="AB403" s="285"/>
      <c r="AC403" s="285"/>
      <c r="AD403" s="285"/>
      <c r="AE403" s="285"/>
      <c r="AF403" s="296"/>
      <c r="AG403" s="318"/>
      <c r="AH403" s="285"/>
      <c r="AI403" s="285"/>
      <c r="AJ403" s="285"/>
      <c r="AK403" s="285"/>
      <c r="AL403" s="328"/>
      <c r="AM403" s="328"/>
      <c r="AN403" s="285"/>
      <c r="AO403" s="285"/>
      <c r="AP403" s="285"/>
      <c r="AQ403" s="285"/>
      <c r="AR403" s="285"/>
      <c r="AS403" s="328"/>
      <c r="AT403" s="328"/>
      <c r="AU403" s="285"/>
      <c r="AV403" s="285"/>
      <c r="AW403" s="285"/>
      <c r="AX403" s="285"/>
      <c r="AY403" s="285"/>
      <c r="AZ403" s="328"/>
      <c r="BA403" s="328"/>
      <c r="BB403" s="285"/>
      <c r="BC403" s="285"/>
      <c r="BD403" s="285"/>
      <c r="BE403" s="285"/>
      <c r="BF403" s="285"/>
      <c r="BG403" s="328"/>
      <c r="BH403" s="328"/>
      <c r="BI403" s="285"/>
      <c r="BJ403" s="296"/>
      <c r="BK403" s="318"/>
      <c r="BL403" s="285"/>
      <c r="BM403" s="285"/>
      <c r="BN403" s="297"/>
      <c r="BO403" s="297"/>
      <c r="BP403" s="285"/>
      <c r="BQ403" s="285"/>
      <c r="BR403" s="285"/>
      <c r="BS403" s="285"/>
      <c r="BT403" s="285"/>
      <c r="BU403" s="297"/>
      <c r="BV403" s="297"/>
      <c r="BW403" s="285"/>
      <c r="BX403" s="285"/>
      <c r="BY403" s="285"/>
      <c r="BZ403" s="285"/>
      <c r="CA403" s="285"/>
      <c r="CB403" s="297"/>
      <c r="CC403" s="297"/>
      <c r="CD403" s="285"/>
      <c r="CE403" s="285"/>
      <c r="CF403" s="285"/>
      <c r="CG403" s="285"/>
      <c r="CH403" s="285"/>
      <c r="CI403" s="297"/>
      <c r="CJ403" s="297"/>
      <c r="CK403" s="285"/>
      <c r="CL403" s="285"/>
      <c r="CM403" s="285"/>
      <c r="CN403" s="285"/>
      <c r="CO403" s="285"/>
      <c r="CP403" s="165"/>
    </row>
    <row r="404"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  <c r="AA404" s="285"/>
      <c r="AB404" s="285"/>
      <c r="AC404" s="285"/>
      <c r="AD404" s="285"/>
      <c r="AE404" s="285"/>
      <c r="AF404" s="296"/>
      <c r="AG404" s="318"/>
      <c r="AH404" s="285"/>
      <c r="AI404" s="285"/>
      <c r="AJ404" s="285"/>
      <c r="AK404" s="285"/>
      <c r="AL404" s="328"/>
      <c r="AM404" s="328"/>
      <c r="AN404" s="285"/>
      <c r="AO404" s="285"/>
      <c r="AP404" s="285"/>
      <c r="AQ404" s="285"/>
      <c r="AR404" s="285"/>
      <c r="AS404" s="328"/>
      <c r="AT404" s="328"/>
      <c r="AU404" s="285"/>
      <c r="AV404" s="285"/>
      <c r="AW404" s="285"/>
      <c r="AX404" s="285"/>
      <c r="AY404" s="285"/>
      <c r="AZ404" s="328"/>
      <c r="BA404" s="328"/>
      <c r="BB404" s="285"/>
      <c r="BC404" s="285"/>
      <c r="BD404" s="285"/>
      <c r="BE404" s="285"/>
      <c r="BF404" s="285"/>
      <c r="BG404" s="328"/>
      <c r="BH404" s="328"/>
      <c r="BI404" s="285"/>
      <c r="BJ404" s="296"/>
      <c r="BK404" s="318"/>
      <c r="BL404" s="285"/>
      <c r="BM404" s="285"/>
      <c r="BN404" s="297"/>
      <c r="BO404" s="297"/>
      <c r="BP404" s="285"/>
      <c r="BQ404" s="285"/>
      <c r="BR404" s="285"/>
      <c r="BS404" s="285"/>
      <c r="BT404" s="285"/>
      <c r="BU404" s="297"/>
      <c r="BV404" s="297"/>
      <c r="BW404" s="285"/>
      <c r="BX404" s="285"/>
      <c r="BY404" s="285"/>
      <c r="BZ404" s="285"/>
      <c r="CA404" s="285"/>
      <c r="CB404" s="297"/>
      <c r="CC404" s="297"/>
      <c r="CD404" s="285"/>
      <c r="CE404" s="285"/>
      <c r="CF404" s="285"/>
      <c r="CG404" s="285"/>
      <c r="CH404" s="285"/>
      <c r="CI404" s="297"/>
      <c r="CJ404" s="297"/>
      <c r="CK404" s="285"/>
      <c r="CL404" s="285"/>
      <c r="CM404" s="285"/>
      <c r="CN404" s="285"/>
      <c r="CO404" s="285"/>
      <c r="CP404" s="165"/>
    </row>
    <row r="405"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  <c r="AA405" s="285"/>
      <c r="AB405" s="285"/>
      <c r="AC405" s="285"/>
      <c r="AD405" s="285"/>
      <c r="AE405" s="285"/>
      <c r="AF405" s="296"/>
      <c r="AG405" s="318"/>
      <c r="AH405" s="285"/>
      <c r="AI405" s="285"/>
      <c r="AJ405" s="285"/>
      <c r="AK405" s="285"/>
      <c r="AL405" s="328"/>
      <c r="AM405" s="328"/>
      <c r="AN405" s="285"/>
      <c r="AO405" s="285"/>
      <c r="AP405" s="285"/>
      <c r="AQ405" s="285"/>
      <c r="AR405" s="285"/>
      <c r="AS405" s="328"/>
      <c r="AT405" s="328"/>
      <c r="AU405" s="285"/>
      <c r="AV405" s="285"/>
      <c r="AW405" s="285"/>
      <c r="AX405" s="285"/>
      <c r="AY405" s="285"/>
      <c r="AZ405" s="328"/>
      <c r="BA405" s="328"/>
      <c r="BB405" s="285"/>
      <c r="BC405" s="285"/>
      <c r="BD405" s="285"/>
      <c r="BE405" s="285"/>
      <c r="BF405" s="285"/>
      <c r="BG405" s="328"/>
      <c r="BH405" s="328"/>
      <c r="BI405" s="285"/>
      <c r="BJ405" s="296"/>
      <c r="BK405" s="318"/>
      <c r="BL405" s="285"/>
      <c r="BM405" s="285"/>
      <c r="BN405" s="297"/>
      <c r="BO405" s="297"/>
      <c r="BP405" s="285"/>
      <c r="BQ405" s="285"/>
      <c r="BR405" s="285"/>
      <c r="BS405" s="285"/>
      <c r="BT405" s="285"/>
      <c r="BU405" s="297"/>
      <c r="BV405" s="297"/>
      <c r="BW405" s="285"/>
      <c r="BX405" s="285"/>
      <c r="BY405" s="285"/>
      <c r="BZ405" s="285"/>
      <c r="CA405" s="285"/>
      <c r="CB405" s="297"/>
      <c r="CC405" s="297"/>
      <c r="CD405" s="285"/>
      <c r="CE405" s="285"/>
      <c r="CF405" s="285"/>
      <c r="CG405" s="285"/>
      <c r="CH405" s="285"/>
      <c r="CI405" s="297"/>
      <c r="CJ405" s="297"/>
      <c r="CK405" s="285"/>
      <c r="CL405" s="285"/>
      <c r="CM405" s="285"/>
      <c r="CN405" s="285"/>
      <c r="CO405" s="285"/>
      <c r="CP405" s="165"/>
    </row>
    <row r="406"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  <c r="AA406" s="285"/>
      <c r="AB406" s="285"/>
      <c r="AC406" s="285"/>
      <c r="AD406" s="285"/>
      <c r="AE406" s="285"/>
      <c r="AF406" s="296"/>
      <c r="AG406" s="318"/>
      <c r="AH406" s="285"/>
      <c r="AI406" s="285"/>
      <c r="AJ406" s="285"/>
      <c r="AK406" s="285"/>
      <c r="AL406" s="328"/>
      <c r="AM406" s="328"/>
      <c r="AN406" s="285"/>
      <c r="AO406" s="285"/>
      <c r="AP406" s="285"/>
      <c r="AQ406" s="285"/>
      <c r="AR406" s="285"/>
      <c r="AS406" s="328"/>
      <c r="AT406" s="328"/>
      <c r="AU406" s="285"/>
      <c r="AV406" s="285"/>
      <c r="AW406" s="285"/>
      <c r="AX406" s="285"/>
      <c r="AY406" s="285"/>
      <c r="AZ406" s="328"/>
      <c r="BA406" s="328"/>
      <c r="BB406" s="285"/>
      <c r="BC406" s="285"/>
      <c r="BD406" s="285"/>
      <c r="BE406" s="285"/>
      <c r="BF406" s="285"/>
      <c r="BG406" s="328"/>
      <c r="BH406" s="328"/>
      <c r="BI406" s="285"/>
      <c r="BJ406" s="296"/>
      <c r="BK406" s="318"/>
      <c r="BL406" s="285"/>
      <c r="BM406" s="285"/>
      <c r="BN406" s="297"/>
      <c r="BO406" s="297"/>
      <c r="BP406" s="285"/>
      <c r="BQ406" s="285"/>
      <c r="BR406" s="285"/>
      <c r="BS406" s="285"/>
      <c r="BT406" s="285"/>
      <c r="BU406" s="297"/>
      <c r="BV406" s="297"/>
      <c r="BW406" s="285"/>
      <c r="BX406" s="285"/>
      <c r="BY406" s="285"/>
      <c r="BZ406" s="285"/>
      <c r="CA406" s="285"/>
      <c r="CB406" s="297"/>
      <c r="CC406" s="297"/>
      <c r="CD406" s="285"/>
      <c r="CE406" s="285"/>
      <c r="CF406" s="285"/>
      <c r="CG406" s="285"/>
      <c r="CH406" s="285"/>
      <c r="CI406" s="297"/>
      <c r="CJ406" s="297"/>
      <c r="CK406" s="285"/>
      <c r="CL406" s="285"/>
      <c r="CM406" s="285"/>
      <c r="CN406" s="285"/>
      <c r="CO406" s="285"/>
      <c r="CP406" s="165"/>
    </row>
    <row r="407"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  <c r="AA407" s="285"/>
      <c r="AB407" s="285"/>
      <c r="AC407" s="285"/>
      <c r="AD407" s="285"/>
      <c r="AE407" s="285"/>
      <c r="AF407" s="296"/>
      <c r="AG407" s="318"/>
      <c r="AH407" s="285"/>
      <c r="AI407" s="285"/>
      <c r="AJ407" s="285"/>
      <c r="AK407" s="285"/>
      <c r="AL407" s="328"/>
      <c r="AM407" s="328"/>
      <c r="AN407" s="285"/>
      <c r="AO407" s="285"/>
      <c r="AP407" s="285"/>
      <c r="AQ407" s="285"/>
      <c r="AR407" s="285"/>
      <c r="AS407" s="328"/>
      <c r="AT407" s="328"/>
      <c r="AU407" s="285"/>
      <c r="AV407" s="285"/>
      <c r="AW407" s="285"/>
      <c r="AX407" s="285"/>
      <c r="AY407" s="285"/>
      <c r="AZ407" s="328"/>
      <c r="BA407" s="328"/>
      <c r="BB407" s="285"/>
      <c r="BC407" s="285"/>
      <c r="BD407" s="285"/>
      <c r="BE407" s="285"/>
      <c r="BF407" s="285"/>
      <c r="BG407" s="328"/>
      <c r="BH407" s="328"/>
      <c r="BI407" s="285"/>
      <c r="BJ407" s="296"/>
      <c r="BK407" s="318"/>
      <c r="BL407" s="285"/>
      <c r="BM407" s="285"/>
      <c r="BN407" s="297"/>
      <c r="BO407" s="297"/>
      <c r="BP407" s="285"/>
      <c r="BQ407" s="285"/>
      <c r="BR407" s="285"/>
      <c r="BS407" s="285"/>
      <c r="BT407" s="285"/>
      <c r="BU407" s="297"/>
      <c r="BV407" s="297"/>
      <c r="BW407" s="285"/>
      <c r="BX407" s="285"/>
      <c r="BY407" s="285"/>
      <c r="BZ407" s="285"/>
      <c r="CA407" s="285"/>
      <c r="CB407" s="297"/>
      <c r="CC407" s="297"/>
      <c r="CD407" s="285"/>
      <c r="CE407" s="285"/>
      <c r="CF407" s="285"/>
      <c r="CG407" s="285"/>
      <c r="CH407" s="285"/>
      <c r="CI407" s="297"/>
      <c r="CJ407" s="297"/>
      <c r="CK407" s="285"/>
      <c r="CL407" s="285"/>
      <c r="CM407" s="285"/>
      <c r="CN407" s="285"/>
      <c r="CO407" s="285"/>
      <c r="CP407" s="165"/>
    </row>
    <row r="408"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  <c r="AA408" s="285"/>
      <c r="AB408" s="285"/>
      <c r="AC408" s="285"/>
      <c r="AD408" s="285"/>
      <c r="AE408" s="285"/>
      <c r="AF408" s="296"/>
      <c r="AG408" s="318"/>
      <c r="AH408" s="285"/>
      <c r="AI408" s="285"/>
      <c r="AJ408" s="285"/>
      <c r="AK408" s="285"/>
      <c r="AL408" s="328"/>
      <c r="AM408" s="328"/>
      <c r="AN408" s="285"/>
      <c r="AO408" s="285"/>
      <c r="AP408" s="285"/>
      <c r="AQ408" s="285"/>
      <c r="AR408" s="285"/>
      <c r="AS408" s="328"/>
      <c r="AT408" s="328"/>
      <c r="AU408" s="285"/>
      <c r="AV408" s="285"/>
      <c r="AW408" s="285"/>
      <c r="AX408" s="285"/>
      <c r="AY408" s="285"/>
      <c r="AZ408" s="328"/>
      <c r="BA408" s="328"/>
      <c r="BB408" s="285"/>
      <c r="BC408" s="285"/>
      <c r="BD408" s="285"/>
      <c r="BE408" s="285"/>
      <c r="BF408" s="285"/>
      <c r="BG408" s="328"/>
      <c r="BH408" s="328"/>
      <c r="BI408" s="285"/>
      <c r="BJ408" s="296"/>
      <c r="BK408" s="318"/>
      <c r="BL408" s="285"/>
      <c r="BM408" s="285"/>
      <c r="BN408" s="297"/>
      <c r="BO408" s="297"/>
      <c r="BP408" s="285"/>
      <c r="BQ408" s="285"/>
      <c r="BR408" s="285"/>
      <c r="BS408" s="285"/>
      <c r="BT408" s="285"/>
      <c r="BU408" s="297"/>
      <c r="BV408" s="297"/>
      <c r="BW408" s="285"/>
      <c r="BX408" s="285"/>
      <c r="BY408" s="285"/>
      <c r="BZ408" s="285"/>
      <c r="CA408" s="285"/>
      <c r="CB408" s="297"/>
      <c r="CC408" s="297"/>
      <c r="CD408" s="285"/>
      <c r="CE408" s="285"/>
      <c r="CF408" s="285"/>
      <c r="CG408" s="285"/>
      <c r="CH408" s="285"/>
      <c r="CI408" s="297"/>
      <c r="CJ408" s="297"/>
      <c r="CK408" s="285"/>
      <c r="CL408" s="285"/>
      <c r="CM408" s="285"/>
      <c r="CN408" s="285"/>
      <c r="CO408" s="285"/>
      <c r="CP408" s="165"/>
    </row>
    <row r="409"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  <c r="AA409" s="285"/>
      <c r="AB409" s="285"/>
      <c r="AC409" s="285"/>
      <c r="AD409" s="285"/>
      <c r="AE409" s="285"/>
      <c r="AF409" s="296"/>
      <c r="AG409" s="318"/>
      <c r="AH409" s="285"/>
      <c r="AI409" s="285"/>
      <c r="AJ409" s="285"/>
      <c r="AK409" s="285"/>
      <c r="AL409" s="328"/>
      <c r="AM409" s="328"/>
      <c r="AN409" s="285"/>
      <c r="AO409" s="285"/>
      <c r="AP409" s="285"/>
      <c r="AQ409" s="285"/>
      <c r="AR409" s="285"/>
      <c r="AS409" s="328"/>
      <c r="AT409" s="328"/>
      <c r="AU409" s="285"/>
      <c r="AV409" s="285"/>
      <c r="AW409" s="285"/>
      <c r="AX409" s="285"/>
      <c r="AY409" s="285"/>
      <c r="AZ409" s="328"/>
      <c r="BA409" s="328"/>
      <c r="BB409" s="285"/>
      <c r="BC409" s="285"/>
      <c r="BD409" s="285"/>
      <c r="BE409" s="285"/>
      <c r="BF409" s="285"/>
      <c r="BG409" s="328"/>
      <c r="BH409" s="328"/>
      <c r="BI409" s="285"/>
      <c r="BJ409" s="296"/>
      <c r="BK409" s="318"/>
      <c r="BL409" s="285"/>
      <c r="BM409" s="285"/>
      <c r="BN409" s="297"/>
      <c r="BO409" s="297"/>
      <c r="BP409" s="285"/>
      <c r="BQ409" s="285"/>
      <c r="BR409" s="285"/>
      <c r="BS409" s="285"/>
      <c r="BT409" s="285"/>
      <c r="BU409" s="297"/>
      <c r="BV409" s="297"/>
      <c r="BW409" s="285"/>
      <c r="BX409" s="285"/>
      <c r="BY409" s="285"/>
      <c r="BZ409" s="285"/>
      <c r="CA409" s="285"/>
      <c r="CB409" s="297"/>
      <c r="CC409" s="297"/>
      <c r="CD409" s="285"/>
      <c r="CE409" s="285"/>
      <c r="CF409" s="285"/>
      <c r="CG409" s="285"/>
      <c r="CH409" s="285"/>
      <c r="CI409" s="297"/>
      <c r="CJ409" s="297"/>
      <c r="CK409" s="285"/>
      <c r="CL409" s="285"/>
      <c r="CM409" s="285"/>
      <c r="CN409" s="285"/>
      <c r="CO409" s="285"/>
      <c r="CP409" s="165"/>
    </row>
    <row r="410"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  <c r="AA410" s="285"/>
      <c r="AB410" s="285"/>
      <c r="AC410" s="285"/>
      <c r="AD410" s="285"/>
      <c r="AE410" s="285"/>
      <c r="AF410" s="296"/>
      <c r="AG410" s="318"/>
      <c r="AH410" s="285"/>
      <c r="AI410" s="285"/>
      <c r="AJ410" s="285"/>
      <c r="AK410" s="285"/>
      <c r="AL410" s="328"/>
      <c r="AM410" s="328"/>
      <c r="AN410" s="285"/>
      <c r="AO410" s="285"/>
      <c r="AP410" s="285"/>
      <c r="AQ410" s="285"/>
      <c r="AR410" s="285"/>
      <c r="AS410" s="328"/>
      <c r="AT410" s="328"/>
      <c r="AU410" s="285"/>
      <c r="AV410" s="285"/>
      <c r="AW410" s="285"/>
      <c r="AX410" s="285"/>
      <c r="AY410" s="285"/>
      <c r="AZ410" s="328"/>
      <c r="BA410" s="328"/>
      <c r="BB410" s="285"/>
      <c r="BC410" s="285"/>
      <c r="BD410" s="285"/>
      <c r="BE410" s="285"/>
      <c r="BF410" s="285"/>
      <c r="BG410" s="328"/>
      <c r="BH410" s="328"/>
      <c r="BI410" s="285"/>
      <c r="BJ410" s="296"/>
      <c r="BK410" s="318"/>
      <c r="BL410" s="285"/>
      <c r="BM410" s="285"/>
      <c r="BN410" s="297"/>
      <c r="BO410" s="297"/>
      <c r="BP410" s="285"/>
      <c r="BQ410" s="285"/>
      <c r="BR410" s="285"/>
      <c r="BS410" s="285"/>
      <c r="BT410" s="285"/>
      <c r="BU410" s="297"/>
      <c r="BV410" s="297"/>
      <c r="BW410" s="285"/>
      <c r="BX410" s="285"/>
      <c r="BY410" s="285"/>
      <c r="BZ410" s="285"/>
      <c r="CA410" s="285"/>
      <c r="CB410" s="297"/>
      <c r="CC410" s="297"/>
      <c r="CD410" s="285"/>
      <c r="CE410" s="285"/>
      <c r="CF410" s="285"/>
      <c r="CG410" s="285"/>
      <c r="CH410" s="285"/>
      <c r="CI410" s="297"/>
      <c r="CJ410" s="297"/>
      <c r="CK410" s="285"/>
      <c r="CL410" s="285"/>
      <c r="CM410" s="285"/>
      <c r="CN410" s="285"/>
      <c r="CO410" s="285"/>
      <c r="CP410" s="165"/>
    </row>
    <row r="411"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  <c r="AA411" s="285"/>
      <c r="AB411" s="285"/>
      <c r="AC411" s="285"/>
      <c r="AD411" s="285"/>
      <c r="AE411" s="285"/>
      <c r="AF411" s="296"/>
      <c r="AG411" s="318"/>
      <c r="AH411" s="285"/>
      <c r="AI411" s="285"/>
      <c r="AJ411" s="285"/>
      <c r="AK411" s="285"/>
      <c r="AL411" s="328"/>
      <c r="AM411" s="328"/>
      <c r="AN411" s="285"/>
      <c r="AO411" s="285"/>
      <c r="AP411" s="285"/>
      <c r="AQ411" s="285"/>
      <c r="AR411" s="285"/>
      <c r="AS411" s="328"/>
      <c r="AT411" s="328"/>
      <c r="AU411" s="285"/>
      <c r="AV411" s="285"/>
      <c r="AW411" s="285"/>
      <c r="AX411" s="285"/>
      <c r="AY411" s="285"/>
      <c r="AZ411" s="328"/>
      <c r="BA411" s="328"/>
      <c r="BB411" s="285"/>
      <c r="BC411" s="285"/>
      <c r="BD411" s="285"/>
      <c r="BE411" s="285"/>
      <c r="BF411" s="285"/>
      <c r="BG411" s="328"/>
      <c r="BH411" s="328"/>
      <c r="BI411" s="285"/>
      <c r="BJ411" s="296"/>
      <c r="BK411" s="318"/>
      <c r="BL411" s="285"/>
      <c r="BM411" s="285"/>
      <c r="BN411" s="297"/>
      <c r="BO411" s="297"/>
      <c r="BP411" s="285"/>
      <c r="BQ411" s="285"/>
      <c r="BR411" s="285"/>
      <c r="BS411" s="285"/>
      <c r="BT411" s="285"/>
      <c r="BU411" s="297"/>
      <c r="BV411" s="297"/>
      <c r="BW411" s="285"/>
      <c r="BX411" s="285"/>
      <c r="BY411" s="285"/>
      <c r="BZ411" s="285"/>
      <c r="CA411" s="285"/>
      <c r="CB411" s="297"/>
      <c r="CC411" s="297"/>
      <c r="CD411" s="285"/>
      <c r="CE411" s="285"/>
      <c r="CF411" s="285"/>
      <c r="CG411" s="285"/>
      <c r="CH411" s="285"/>
      <c r="CI411" s="297"/>
      <c r="CJ411" s="297"/>
      <c r="CK411" s="285"/>
      <c r="CL411" s="285"/>
      <c r="CM411" s="285"/>
      <c r="CN411" s="285"/>
      <c r="CO411" s="285"/>
      <c r="CP411" s="165"/>
    </row>
    <row r="412"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  <c r="AA412" s="285"/>
      <c r="AB412" s="285"/>
      <c r="AC412" s="285"/>
      <c r="AD412" s="285"/>
      <c r="AE412" s="285"/>
      <c r="AF412" s="296"/>
      <c r="AG412" s="318"/>
      <c r="AH412" s="285"/>
      <c r="AI412" s="285"/>
      <c r="AJ412" s="285"/>
      <c r="AK412" s="285"/>
      <c r="AL412" s="328"/>
      <c r="AM412" s="328"/>
      <c r="AN412" s="285"/>
      <c r="AO412" s="285"/>
      <c r="AP412" s="285"/>
      <c r="AQ412" s="285"/>
      <c r="AR412" s="285"/>
      <c r="AS412" s="328"/>
      <c r="AT412" s="328"/>
      <c r="AU412" s="285"/>
      <c r="AV412" s="285"/>
      <c r="AW412" s="285"/>
      <c r="AX412" s="285"/>
      <c r="AY412" s="285"/>
      <c r="AZ412" s="328"/>
      <c r="BA412" s="328"/>
      <c r="BB412" s="285"/>
      <c r="BC412" s="285"/>
      <c r="BD412" s="285"/>
      <c r="BE412" s="285"/>
      <c r="BF412" s="285"/>
      <c r="BG412" s="328"/>
      <c r="BH412" s="328"/>
      <c r="BI412" s="285"/>
      <c r="BJ412" s="296"/>
      <c r="BK412" s="318"/>
      <c r="BL412" s="285"/>
      <c r="BM412" s="285"/>
      <c r="BN412" s="297"/>
      <c r="BO412" s="297"/>
      <c r="BP412" s="285"/>
      <c r="BQ412" s="285"/>
      <c r="BR412" s="285"/>
      <c r="BS412" s="285"/>
      <c r="BT412" s="285"/>
      <c r="BU412" s="297"/>
      <c r="BV412" s="297"/>
      <c r="BW412" s="285"/>
      <c r="BX412" s="285"/>
      <c r="BY412" s="285"/>
      <c r="BZ412" s="285"/>
      <c r="CA412" s="285"/>
      <c r="CB412" s="297"/>
      <c r="CC412" s="297"/>
      <c r="CD412" s="285"/>
      <c r="CE412" s="285"/>
      <c r="CF412" s="285"/>
      <c r="CG412" s="285"/>
      <c r="CH412" s="285"/>
      <c r="CI412" s="297"/>
      <c r="CJ412" s="297"/>
      <c r="CK412" s="285"/>
      <c r="CL412" s="285"/>
      <c r="CM412" s="285"/>
      <c r="CN412" s="285"/>
      <c r="CO412" s="285"/>
      <c r="CP412" s="165"/>
    </row>
    <row r="413"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  <c r="AA413" s="285"/>
      <c r="AB413" s="285"/>
      <c r="AC413" s="285"/>
      <c r="AD413" s="285"/>
      <c r="AE413" s="285"/>
      <c r="AF413" s="296"/>
      <c r="AG413" s="318"/>
      <c r="AH413" s="285"/>
      <c r="AI413" s="285"/>
      <c r="AJ413" s="285"/>
      <c r="AK413" s="285"/>
      <c r="AL413" s="328"/>
      <c r="AM413" s="328"/>
      <c r="AN413" s="285"/>
      <c r="AO413" s="285"/>
      <c r="AP413" s="285"/>
      <c r="AQ413" s="285"/>
      <c r="AR413" s="285"/>
      <c r="AS413" s="328"/>
      <c r="AT413" s="328"/>
      <c r="AU413" s="285"/>
      <c r="AV413" s="285"/>
      <c r="AW413" s="285"/>
      <c r="AX413" s="285"/>
      <c r="AY413" s="285"/>
      <c r="AZ413" s="328"/>
      <c r="BA413" s="328"/>
      <c r="BB413" s="285"/>
      <c r="BC413" s="285"/>
      <c r="BD413" s="285"/>
      <c r="BE413" s="285"/>
      <c r="BF413" s="285"/>
      <c r="BG413" s="328"/>
      <c r="BH413" s="328"/>
      <c r="BI413" s="285"/>
      <c r="BJ413" s="296"/>
      <c r="BK413" s="318"/>
      <c r="BL413" s="285"/>
      <c r="BM413" s="285"/>
      <c r="BN413" s="297"/>
      <c r="BO413" s="297"/>
      <c r="BP413" s="285"/>
      <c r="BQ413" s="285"/>
      <c r="BR413" s="285"/>
      <c r="BS413" s="285"/>
      <c r="BT413" s="285"/>
      <c r="BU413" s="297"/>
      <c r="BV413" s="297"/>
      <c r="BW413" s="285"/>
      <c r="BX413" s="285"/>
      <c r="BY413" s="285"/>
      <c r="BZ413" s="285"/>
      <c r="CA413" s="285"/>
      <c r="CB413" s="297"/>
      <c r="CC413" s="297"/>
      <c r="CD413" s="285"/>
      <c r="CE413" s="285"/>
      <c r="CF413" s="285"/>
      <c r="CG413" s="285"/>
      <c r="CH413" s="285"/>
      <c r="CI413" s="297"/>
      <c r="CJ413" s="297"/>
      <c r="CK413" s="285"/>
      <c r="CL413" s="285"/>
      <c r="CM413" s="285"/>
      <c r="CN413" s="285"/>
      <c r="CO413" s="285"/>
      <c r="CP413" s="165"/>
    </row>
    <row r="414"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  <c r="AA414" s="285"/>
      <c r="AB414" s="285"/>
      <c r="AC414" s="285"/>
      <c r="AD414" s="285"/>
      <c r="AE414" s="285"/>
      <c r="AF414" s="296"/>
      <c r="AG414" s="318"/>
      <c r="AH414" s="285"/>
      <c r="AI414" s="285"/>
      <c r="AJ414" s="285"/>
      <c r="AK414" s="285"/>
      <c r="AL414" s="328"/>
      <c r="AM414" s="328"/>
      <c r="AN414" s="285"/>
      <c r="AO414" s="285"/>
      <c r="AP414" s="285"/>
      <c r="AQ414" s="285"/>
      <c r="AR414" s="285"/>
      <c r="AS414" s="328"/>
      <c r="AT414" s="328"/>
      <c r="AU414" s="285"/>
      <c r="AV414" s="285"/>
      <c r="AW414" s="285"/>
      <c r="AX414" s="285"/>
      <c r="AY414" s="285"/>
      <c r="AZ414" s="328"/>
      <c r="BA414" s="328"/>
      <c r="BB414" s="285"/>
      <c r="BC414" s="285"/>
      <c r="BD414" s="285"/>
      <c r="BE414" s="285"/>
      <c r="BF414" s="285"/>
      <c r="BG414" s="328"/>
      <c r="BH414" s="328"/>
      <c r="BI414" s="285"/>
      <c r="BJ414" s="296"/>
      <c r="BK414" s="318"/>
      <c r="BL414" s="285"/>
      <c r="BM414" s="285"/>
      <c r="BN414" s="297"/>
      <c r="BO414" s="297"/>
      <c r="BP414" s="285"/>
      <c r="BQ414" s="285"/>
      <c r="BR414" s="285"/>
      <c r="BS414" s="285"/>
      <c r="BT414" s="285"/>
      <c r="BU414" s="297"/>
      <c r="BV414" s="297"/>
      <c r="BW414" s="285"/>
      <c r="BX414" s="285"/>
      <c r="BY414" s="285"/>
      <c r="BZ414" s="285"/>
      <c r="CA414" s="285"/>
      <c r="CB414" s="297"/>
      <c r="CC414" s="297"/>
      <c r="CD414" s="285"/>
      <c r="CE414" s="285"/>
      <c r="CF414" s="285"/>
      <c r="CG414" s="285"/>
      <c r="CH414" s="285"/>
      <c r="CI414" s="297"/>
      <c r="CJ414" s="297"/>
      <c r="CK414" s="285"/>
      <c r="CL414" s="285"/>
      <c r="CM414" s="285"/>
      <c r="CN414" s="285"/>
      <c r="CO414" s="285"/>
      <c r="CP414" s="165"/>
    </row>
    <row r="415"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  <c r="AA415" s="285"/>
      <c r="AB415" s="285"/>
      <c r="AC415" s="285"/>
      <c r="AD415" s="285"/>
      <c r="AE415" s="285"/>
      <c r="AF415" s="296"/>
      <c r="AG415" s="318"/>
      <c r="AH415" s="285"/>
      <c r="AI415" s="285"/>
      <c r="AJ415" s="285"/>
      <c r="AK415" s="285"/>
      <c r="AL415" s="328"/>
      <c r="AM415" s="328"/>
      <c r="AN415" s="285"/>
      <c r="AO415" s="285"/>
      <c r="AP415" s="285"/>
      <c r="AQ415" s="285"/>
      <c r="AR415" s="285"/>
      <c r="AS415" s="328"/>
      <c r="AT415" s="328"/>
      <c r="AU415" s="285"/>
      <c r="AV415" s="285"/>
      <c r="AW415" s="285"/>
      <c r="AX415" s="285"/>
      <c r="AY415" s="285"/>
      <c r="AZ415" s="328"/>
      <c r="BA415" s="328"/>
      <c r="BB415" s="285"/>
      <c r="BC415" s="285"/>
      <c r="BD415" s="285"/>
      <c r="BE415" s="285"/>
      <c r="BF415" s="285"/>
      <c r="BG415" s="328"/>
      <c r="BH415" s="328"/>
      <c r="BI415" s="285"/>
      <c r="BJ415" s="296"/>
      <c r="BK415" s="318"/>
      <c r="BL415" s="285"/>
      <c r="BM415" s="285"/>
      <c r="BN415" s="297"/>
      <c r="BO415" s="297"/>
      <c r="BP415" s="285"/>
      <c r="BQ415" s="285"/>
      <c r="BR415" s="285"/>
      <c r="BS415" s="285"/>
      <c r="BT415" s="285"/>
      <c r="BU415" s="297"/>
      <c r="BV415" s="297"/>
      <c r="BW415" s="285"/>
      <c r="BX415" s="285"/>
      <c r="BY415" s="285"/>
      <c r="BZ415" s="285"/>
      <c r="CA415" s="285"/>
      <c r="CB415" s="297"/>
      <c r="CC415" s="297"/>
      <c r="CD415" s="285"/>
      <c r="CE415" s="285"/>
      <c r="CF415" s="285"/>
      <c r="CG415" s="285"/>
      <c r="CH415" s="285"/>
      <c r="CI415" s="297"/>
      <c r="CJ415" s="297"/>
      <c r="CK415" s="285"/>
      <c r="CL415" s="285"/>
      <c r="CM415" s="285"/>
      <c r="CN415" s="285"/>
      <c r="CO415" s="285"/>
      <c r="CP415" s="165"/>
    </row>
    <row r="416"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  <c r="AA416" s="285"/>
      <c r="AB416" s="285"/>
      <c r="AC416" s="285"/>
      <c r="AD416" s="285"/>
      <c r="AE416" s="285"/>
      <c r="AF416" s="296"/>
      <c r="AG416" s="318"/>
      <c r="AH416" s="285"/>
      <c r="AI416" s="285"/>
      <c r="AJ416" s="285"/>
      <c r="AK416" s="285"/>
      <c r="AL416" s="328"/>
      <c r="AM416" s="328"/>
      <c r="AN416" s="285"/>
      <c r="AO416" s="285"/>
      <c r="AP416" s="285"/>
      <c r="AQ416" s="285"/>
      <c r="AR416" s="285"/>
      <c r="AS416" s="328"/>
      <c r="AT416" s="328"/>
      <c r="AU416" s="285"/>
      <c r="AV416" s="285"/>
      <c r="AW416" s="285"/>
      <c r="AX416" s="285"/>
      <c r="AY416" s="285"/>
      <c r="AZ416" s="328"/>
      <c r="BA416" s="328"/>
      <c r="BB416" s="285"/>
      <c r="BC416" s="285"/>
      <c r="BD416" s="285"/>
      <c r="BE416" s="285"/>
      <c r="BF416" s="285"/>
      <c r="BG416" s="328"/>
      <c r="BH416" s="328"/>
      <c r="BI416" s="285"/>
      <c r="BJ416" s="296"/>
      <c r="BK416" s="318"/>
      <c r="BL416" s="285"/>
      <c r="BM416" s="285"/>
      <c r="BN416" s="297"/>
      <c r="BO416" s="297"/>
      <c r="BP416" s="285"/>
      <c r="BQ416" s="285"/>
      <c r="BR416" s="285"/>
      <c r="BS416" s="285"/>
      <c r="BT416" s="285"/>
      <c r="BU416" s="297"/>
      <c r="BV416" s="297"/>
      <c r="BW416" s="285"/>
      <c r="BX416" s="285"/>
      <c r="BY416" s="285"/>
      <c r="BZ416" s="285"/>
      <c r="CA416" s="285"/>
      <c r="CB416" s="297"/>
      <c r="CC416" s="297"/>
      <c r="CD416" s="285"/>
      <c r="CE416" s="285"/>
      <c r="CF416" s="285"/>
      <c r="CG416" s="285"/>
      <c r="CH416" s="285"/>
      <c r="CI416" s="297"/>
      <c r="CJ416" s="297"/>
      <c r="CK416" s="285"/>
      <c r="CL416" s="285"/>
      <c r="CM416" s="285"/>
      <c r="CN416" s="285"/>
      <c r="CO416" s="285"/>
      <c r="CP416" s="165"/>
    </row>
    <row r="417"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  <c r="AA417" s="285"/>
      <c r="AB417" s="285"/>
      <c r="AC417" s="285"/>
      <c r="AD417" s="285"/>
      <c r="AE417" s="285"/>
      <c r="AF417" s="296"/>
      <c r="AG417" s="318"/>
      <c r="AH417" s="285"/>
      <c r="AI417" s="285"/>
      <c r="AJ417" s="285"/>
      <c r="AK417" s="285"/>
      <c r="AL417" s="328"/>
      <c r="AM417" s="328"/>
      <c r="AN417" s="285"/>
      <c r="AO417" s="285"/>
      <c r="AP417" s="285"/>
      <c r="AQ417" s="285"/>
      <c r="AR417" s="285"/>
      <c r="AS417" s="328"/>
      <c r="AT417" s="328"/>
      <c r="AU417" s="285"/>
      <c r="AV417" s="285"/>
      <c r="AW417" s="285"/>
      <c r="AX417" s="285"/>
      <c r="AY417" s="285"/>
      <c r="AZ417" s="328"/>
      <c r="BA417" s="328"/>
      <c r="BB417" s="285"/>
      <c r="BC417" s="285"/>
      <c r="BD417" s="285"/>
      <c r="BE417" s="285"/>
      <c r="BF417" s="285"/>
      <c r="BG417" s="328"/>
      <c r="BH417" s="328"/>
      <c r="BI417" s="285"/>
      <c r="BJ417" s="296"/>
      <c r="BK417" s="318"/>
      <c r="BL417" s="285"/>
      <c r="BM417" s="285"/>
      <c r="BN417" s="297"/>
      <c r="BO417" s="297"/>
      <c r="BP417" s="285"/>
      <c r="BQ417" s="285"/>
      <c r="BR417" s="285"/>
      <c r="BS417" s="285"/>
      <c r="BT417" s="285"/>
      <c r="BU417" s="297"/>
      <c r="BV417" s="297"/>
      <c r="BW417" s="285"/>
      <c r="BX417" s="285"/>
      <c r="BY417" s="285"/>
      <c r="BZ417" s="285"/>
      <c r="CA417" s="285"/>
      <c r="CB417" s="297"/>
      <c r="CC417" s="297"/>
      <c r="CD417" s="285"/>
      <c r="CE417" s="285"/>
      <c r="CF417" s="285"/>
      <c r="CG417" s="285"/>
      <c r="CH417" s="285"/>
      <c r="CI417" s="297"/>
      <c r="CJ417" s="297"/>
      <c r="CK417" s="285"/>
      <c r="CL417" s="285"/>
      <c r="CM417" s="285"/>
      <c r="CN417" s="285"/>
      <c r="CO417" s="285"/>
      <c r="CP417" s="165"/>
    </row>
    <row r="418"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  <c r="AA418" s="285"/>
      <c r="AB418" s="285"/>
      <c r="AC418" s="285"/>
      <c r="AD418" s="285"/>
      <c r="AE418" s="285"/>
      <c r="AF418" s="296"/>
      <c r="AG418" s="318"/>
      <c r="AH418" s="285"/>
      <c r="AI418" s="285"/>
      <c r="AJ418" s="285"/>
      <c r="AK418" s="285"/>
      <c r="AL418" s="328"/>
      <c r="AM418" s="328"/>
      <c r="AN418" s="285"/>
      <c r="AO418" s="285"/>
      <c r="AP418" s="285"/>
      <c r="AQ418" s="285"/>
      <c r="AR418" s="285"/>
      <c r="AS418" s="328"/>
      <c r="AT418" s="328"/>
      <c r="AU418" s="285"/>
      <c r="AV418" s="285"/>
      <c r="AW418" s="285"/>
      <c r="AX418" s="285"/>
      <c r="AY418" s="285"/>
      <c r="AZ418" s="328"/>
      <c r="BA418" s="328"/>
      <c r="BB418" s="285"/>
      <c r="BC418" s="285"/>
      <c r="BD418" s="285"/>
      <c r="BE418" s="285"/>
      <c r="BF418" s="285"/>
      <c r="BG418" s="328"/>
      <c r="BH418" s="328"/>
      <c r="BI418" s="285"/>
      <c r="BJ418" s="296"/>
      <c r="BK418" s="318"/>
      <c r="BL418" s="285"/>
      <c r="BM418" s="285"/>
      <c r="BN418" s="297"/>
      <c r="BO418" s="297"/>
      <c r="BP418" s="285"/>
      <c r="BQ418" s="285"/>
      <c r="BR418" s="285"/>
      <c r="BS418" s="285"/>
      <c r="BT418" s="285"/>
      <c r="BU418" s="297"/>
      <c r="BV418" s="297"/>
      <c r="BW418" s="285"/>
      <c r="BX418" s="285"/>
      <c r="BY418" s="285"/>
      <c r="BZ418" s="285"/>
      <c r="CA418" s="285"/>
      <c r="CB418" s="297"/>
      <c r="CC418" s="297"/>
      <c r="CD418" s="285"/>
      <c r="CE418" s="285"/>
      <c r="CF418" s="285"/>
      <c r="CG418" s="285"/>
      <c r="CH418" s="285"/>
      <c r="CI418" s="297"/>
      <c r="CJ418" s="297"/>
      <c r="CK418" s="285"/>
      <c r="CL418" s="285"/>
      <c r="CM418" s="285"/>
      <c r="CN418" s="285"/>
      <c r="CO418" s="285"/>
      <c r="CP418" s="165"/>
    </row>
    <row r="419"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  <c r="AA419" s="285"/>
      <c r="AB419" s="285"/>
      <c r="AC419" s="285"/>
      <c r="AD419" s="285"/>
      <c r="AE419" s="285"/>
      <c r="AF419" s="296"/>
      <c r="AG419" s="318"/>
      <c r="AH419" s="285"/>
      <c r="AI419" s="285"/>
      <c r="AJ419" s="285"/>
      <c r="AK419" s="285"/>
      <c r="AL419" s="328"/>
      <c r="AM419" s="328"/>
      <c r="AN419" s="285"/>
      <c r="AO419" s="285"/>
      <c r="AP419" s="285"/>
      <c r="AQ419" s="285"/>
      <c r="AR419" s="285"/>
      <c r="AS419" s="328"/>
      <c r="AT419" s="328"/>
      <c r="AU419" s="285"/>
      <c r="AV419" s="285"/>
      <c r="AW419" s="285"/>
      <c r="AX419" s="285"/>
      <c r="AY419" s="285"/>
      <c r="AZ419" s="328"/>
      <c r="BA419" s="328"/>
      <c r="BB419" s="285"/>
      <c r="BC419" s="285"/>
      <c r="BD419" s="285"/>
      <c r="BE419" s="285"/>
      <c r="BF419" s="285"/>
      <c r="BG419" s="328"/>
      <c r="BH419" s="328"/>
      <c r="BI419" s="285"/>
      <c r="BJ419" s="296"/>
      <c r="BK419" s="318"/>
      <c r="BL419" s="285"/>
      <c r="BM419" s="285"/>
      <c r="BN419" s="297"/>
      <c r="BO419" s="297"/>
      <c r="BP419" s="285"/>
      <c r="BQ419" s="285"/>
      <c r="BR419" s="285"/>
      <c r="BS419" s="285"/>
      <c r="BT419" s="285"/>
      <c r="BU419" s="297"/>
      <c r="BV419" s="297"/>
      <c r="BW419" s="285"/>
      <c r="BX419" s="285"/>
      <c r="BY419" s="285"/>
      <c r="BZ419" s="285"/>
      <c r="CA419" s="285"/>
      <c r="CB419" s="297"/>
      <c r="CC419" s="297"/>
      <c r="CD419" s="285"/>
      <c r="CE419" s="285"/>
      <c r="CF419" s="285"/>
      <c r="CG419" s="285"/>
      <c r="CH419" s="285"/>
      <c r="CI419" s="297"/>
      <c r="CJ419" s="297"/>
      <c r="CK419" s="285"/>
      <c r="CL419" s="285"/>
      <c r="CM419" s="285"/>
      <c r="CN419" s="285"/>
      <c r="CO419" s="285"/>
      <c r="CP419" s="165"/>
    </row>
    <row r="420"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  <c r="AA420" s="285"/>
      <c r="AB420" s="285"/>
      <c r="AC420" s="285"/>
      <c r="AD420" s="285"/>
      <c r="AE420" s="285"/>
      <c r="AF420" s="296"/>
      <c r="AG420" s="318"/>
      <c r="AH420" s="285"/>
      <c r="AI420" s="285"/>
      <c r="AJ420" s="285"/>
      <c r="AK420" s="285"/>
      <c r="AL420" s="328"/>
      <c r="AM420" s="328"/>
      <c r="AN420" s="285"/>
      <c r="AO420" s="285"/>
      <c r="AP420" s="285"/>
      <c r="AQ420" s="285"/>
      <c r="AR420" s="285"/>
      <c r="AS420" s="328"/>
      <c r="AT420" s="328"/>
      <c r="AU420" s="285"/>
      <c r="AV420" s="285"/>
      <c r="AW420" s="285"/>
      <c r="AX420" s="285"/>
      <c r="AY420" s="285"/>
      <c r="AZ420" s="328"/>
      <c r="BA420" s="328"/>
      <c r="BB420" s="285"/>
      <c r="BC420" s="285"/>
      <c r="BD420" s="285"/>
      <c r="BE420" s="285"/>
      <c r="BF420" s="285"/>
      <c r="BG420" s="328"/>
      <c r="BH420" s="328"/>
      <c r="BI420" s="285"/>
      <c r="BJ420" s="296"/>
      <c r="BK420" s="318"/>
      <c r="BL420" s="285"/>
      <c r="BM420" s="285"/>
      <c r="BN420" s="297"/>
      <c r="BO420" s="297"/>
      <c r="BP420" s="285"/>
      <c r="BQ420" s="285"/>
      <c r="BR420" s="285"/>
      <c r="BS420" s="285"/>
      <c r="BT420" s="285"/>
      <c r="BU420" s="297"/>
      <c r="BV420" s="297"/>
      <c r="BW420" s="285"/>
      <c r="BX420" s="285"/>
      <c r="BY420" s="285"/>
      <c r="BZ420" s="285"/>
      <c r="CA420" s="285"/>
      <c r="CB420" s="297"/>
      <c r="CC420" s="297"/>
      <c r="CD420" s="285"/>
      <c r="CE420" s="285"/>
      <c r="CF420" s="285"/>
      <c r="CG420" s="285"/>
      <c r="CH420" s="285"/>
      <c r="CI420" s="297"/>
      <c r="CJ420" s="297"/>
      <c r="CK420" s="285"/>
      <c r="CL420" s="285"/>
      <c r="CM420" s="285"/>
      <c r="CN420" s="285"/>
      <c r="CO420" s="285"/>
      <c r="CP420" s="165"/>
    </row>
    <row r="421"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  <c r="AA421" s="285"/>
      <c r="AB421" s="285"/>
      <c r="AC421" s="285"/>
      <c r="AD421" s="285"/>
      <c r="AE421" s="285"/>
      <c r="AF421" s="296"/>
      <c r="AG421" s="318"/>
      <c r="AH421" s="285"/>
      <c r="AI421" s="285"/>
      <c r="AJ421" s="285"/>
      <c r="AK421" s="285"/>
      <c r="AL421" s="328"/>
      <c r="AM421" s="328"/>
      <c r="AN421" s="285"/>
      <c r="AO421" s="285"/>
      <c r="AP421" s="285"/>
      <c r="AQ421" s="285"/>
      <c r="AR421" s="285"/>
      <c r="AS421" s="328"/>
      <c r="AT421" s="328"/>
      <c r="AU421" s="285"/>
      <c r="AV421" s="285"/>
      <c r="AW421" s="285"/>
      <c r="AX421" s="285"/>
      <c r="AY421" s="285"/>
      <c r="AZ421" s="328"/>
      <c r="BA421" s="328"/>
      <c r="BB421" s="285"/>
      <c r="BC421" s="285"/>
      <c r="BD421" s="285"/>
      <c r="BE421" s="285"/>
      <c r="BF421" s="285"/>
      <c r="BG421" s="328"/>
      <c r="BH421" s="328"/>
      <c r="BI421" s="285"/>
      <c r="BJ421" s="296"/>
      <c r="BK421" s="318"/>
      <c r="BL421" s="285"/>
      <c r="BM421" s="285"/>
      <c r="BN421" s="297"/>
      <c r="BO421" s="297"/>
      <c r="BP421" s="285"/>
      <c r="BQ421" s="285"/>
      <c r="BR421" s="285"/>
      <c r="BS421" s="285"/>
      <c r="BT421" s="285"/>
      <c r="BU421" s="297"/>
      <c r="BV421" s="297"/>
      <c r="BW421" s="285"/>
      <c r="BX421" s="285"/>
      <c r="BY421" s="285"/>
      <c r="BZ421" s="285"/>
      <c r="CA421" s="285"/>
      <c r="CB421" s="297"/>
      <c r="CC421" s="297"/>
      <c r="CD421" s="285"/>
      <c r="CE421" s="285"/>
      <c r="CF421" s="285"/>
      <c r="CG421" s="285"/>
      <c r="CH421" s="285"/>
      <c r="CI421" s="297"/>
      <c r="CJ421" s="297"/>
      <c r="CK421" s="285"/>
      <c r="CL421" s="285"/>
      <c r="CM421" s="285"/>
      <c r="CN421" s="285"/>
      <c r="CO421" s="285"/>
      <c r="CP421" s="165"/>
    </row>
    <row r="422"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  <c r="AA422" s="285"/>
      <c r="AB422" s="285"/>
      <c r="AC422" s="285"/>
      <c r="AD422" s="285"/>
      <c r="AE422" s="285"/>
      <c r="AF422" s="296"/>
      <c r="AG422" s="318"/>
      <c r="AH422" s="285"/>
      <c r="AI422" s="285"/>
      <c r="AJ422" s="285"/>
      <c r="AK422" s="285"/>
      <c r="AL422" s="328"/>
      <c r="AM422" s="328"/>
      <c r="AN422" s="285"/>
      <c r="AO422" s="285"/>
      <c r="AP422" s="285"/>
      <c r="AQ422" s="285"/>
      <c r="AR422" s="285"/>
      <c r="AS422" s="328"/>
      <c r="AT422" s="328"/>
      <c r="AU422" s="285"/>
      <c r="AV422" s="285"/>
      <c r="AW422" s="285"/>
      <c r="AX422" s="285"/>
      <c r="AY422" s="285"/>
      <c r="AZ422" s="328"/>
      <c r="BA422" s="328"/>
      <c r="BB422" s="285"/>
      <c r="BC422" s="285"/>
      <c r="BD422" s="285"/>
      <c r="BE422" s="285"/>
      <c r="BF422" s="285"/>
      <c r="BG422" s="328"/>
      <c r="BH422" s="328"/>
      <c r="BI422" s="285"/>
      <c r="BJ422" s="296"/>
      <c r="BK422" s="318"/>
      <c r="BL422" s="285"/>
      <c r="BM422" s="285"/>
      <c r="BN422" s="297"/>
      <c r="BO422" s="297"/>
      <c r="BP422" s="285"/>
      <c r="BQ422" s="285"/>
      <c r="BR422" s="285"/>
      <c r="BS422" s="285"/>
      <c r="BT422" s="285"/>
      <c r="BU422" s="297"/>
      <c r="BV422" s="297"/>
      <c r="BW422" s="285"/>
      <c r="BX422" s="285"/>
      <c r="BY422" s="285"/>
      <c r="BZ422" s="285"/>
      <c r="CA422" s="285"/>
      <c r="CB422" s="297"/>
      <c r="CC422" s="297"/>
      <c r="CD422" s="285"/>
      <c r="CE422" s="285"/>
      <c r="CF422" s="285"/>
      <c r="CG422" s="285"/>
      <c r="CH422" s="285"/>
      <c r="CI422" s="297"/>
      <c r="CJ422" s="297"/>
      <c r="CK422" s="285"/>
      <c r="CL422" s="285"/>
      <c r="CM422" s="285"/>
      <c r="CN422" s="285"/>
      <c r="CO422" s="285"/>
      <c r="CP422" s="165"/>
    </row>
    <row r="423"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  <c r="AA423" s="285"/>
      <c r="AB423" s="285"/>
      <c r="AC423" s="285"/>
      <c r="AD423" s="285"/>
      <c r="AE423" s="285"/>
      <c r="AF423" s="296"/>
      <c r="AG423" s="318"/>
      <c r="AH423" s="285"/>
      <c r="AI423" s="285"/>
      <c r="AJ423" s="285"/>
      <c r="AK423" s="285"/>
      <c r="AL423" s="328"/>
      <c r="AM423" s="328"/>
      <c r="AN423" s="285"/>
      <c r="AO423" s="285"/>
      <c r="AP423" s="285"/>
      <c r="AQ423" s="285"/>
      <c r="AR423" s="285"/>
      <c r="AS423" s="328"/>
      <c r="AT423" s="328"/>
      <c r="AU423" s="285"/>
      <c r="AV423" s="285"/>
      <c r="AW423" s="285"/>
      <c r="AX423" s="285"/>
      <c r="AY423" s="285"/>
      <c r="AZ423" s="328"/>
      <c r="BA423" s="328"/>
      <c r="BB423" s="285"/>
      <c r="BC423" s="285"/>
      <c r="BD423" s="285"/>
      <c r="BE423" s="285"/>
      <c r="BF423" s="285"/>
      <c r="BG423" s="328"/>
      <c r="BH423" s="328"/>
      <c r="BI423" s="285"/>
      <c r="BJ423" s="296"/>
      <c r="BK423" s="318"/>
      <c r="BL423" s="285"/>
      <c r="BM423" s="285"/>
      <c r="BN423" s="297"/>
      <c r="BO423" s="297"/>
      <c r="BP423" s="285"/>
      <c r="BQ423" s="285"/>
      <c r="BR423" s="285"/>
      <c r="BS423" s="285"/>
      <c r="BT423" s="285"/>
      <c r="BU423" s="297"/>
      <c r="BV423" s="297"/>
      <c r="BW423" s="285"/>
      <c r="BX423" s="285"/>
      <c r="BY423" s="285"/>
      <c r="BZ423" s="285"/>
      <c r="CA423" s="285"/>
      <c r="CB423" s="297"/>
      <c r="CC423" s="297"/>
      <c r="CD423" s="285"/>
      <c r="CE423" s="285"/>
      <c r="CF423" s="285"/>
      <c r="CG423" s="285"/>
      <c r="CH423" s="285"/>
      <c r="CI423" s="297"/>
      <c r="CJ423" s="297"/>
      <c r="CK423" s="285"/>
      <c r="CL423" s="285"/>
      <c r="CM423" s="285"/>
      <c r="CN423" s="285"/>
      <c r="CO423" s="285"/>
      <c r="CP423" s="165"/>
    </row>
    <row r="424"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  <c r="AA424" s="285"/>
      <c r="AB424" s="285"/>
      <c r="AC424" s="285"/>
      <c r="AD424" s="285"/>
      <c r="AE424" s="285"/>
      <c r="AF424" s="296"/>
      <c r="AG424" s="318"/>
      <c r="AH424" s="285"/>
      <c r="AI424" s="285"/>
      <c r="AJ424" s="285"/>
      <c r="AK424" s="285"/>
      <c r="AL424" s="328"/>
      <c r="AM424" s="328"/>
      <c r="AN424" s="285"/>
      <c r="AO424" s="285"/>
      <c r="AP424" s="285"/>
      <c r="AQ424" s="285"/>
      <c r="AR424" s="285"/>
      <c r="AS424" s="328"/>
      <c r="AT424" s="328"/>
      <c r="AU424" s="285"/>
      <c r="AV424" s="285"/>
      <c r="AW424" s="285"/>
      <c r="AX424" s="285"/>
      <c r="AY424" s="285"/>
      <c r="AZ424" s="328"/>
      <c r="BA424" s="328"/>
      <c r="BB424" s="285"/>
      <c r="BC424" s="285"/>
      <c r="BD424" s="285"/>
      <c r="BE424" s="285"/>
      <c r="BF424" s="285"/>
      <c r="BG424" s="328"/>
      <c r="BH424" s="328"/>
      <c r="BI424" s="285"/>
      <c r="BJ424" s="296"/>
      <c r="BK424" s="318"/>
      <c r="BL424" s="285"/>
      <c r="BM424" s="285"/>
      <c r="BN424" s="297"/>
      <c r="BO424" s="297"/>
      <c r="BP424" s="285"/>
      <c r="BQ424" s="285"/>
      <c r="BR424" s="285"/>
      <c r="BS424" s="285"/>
      <c r="BT424" s="285"/>
      <c r="BU424" s="297"/>
      <c r="BV424" s="297"/>
      <c r="BW424" s="285"/>
      <c r="BX424" s="285"/>
      <c r="BY424" s="285"/>
      <c r="BZ424" s="285"/>
      <c r="CA424" s="285"/>
      <c r="CB424" s="297"/>
      <c r="CC424" s="297"/>
      <c r="CD424" s="285"/>
      <c r="CE424" s="285"/>
      <c r="CF424" s="285"/>
      <c r="CG424" s="285"/>
      <c r="CH424" s="285"/>
      <c r="CI424" s="297"/>
      <c r="CJ424" s="297"/>
      <c r="CK424" s="285"/>
      <c r="CL424" s="285"/>
      <c r="CM424" s="285"/>
      <c r="CN424" s="285"/>
      <c r="CO424" s="285"/>
      <c r="CP424" s="165"/>
    </row>
    <row r="425"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  <c r="AA425" s="285"/>
      <c r="AB425" s="285"/>
      <c r="AC425" s="285"/>
      <c r="AD425" s="285"/>
      <c r="AE425" s="285"/>
      <c r="AF425" s="296"/>
      <c r="AG425" s="318"/>
      <c r="AH425" s="285"/>
      <c r="AI425" s="285"/>
      <c r="AJ425" s="285"/>
      <c r="AK425" s="285"/>
      <c r="AL425" s="328"/>
      <c r="AM425" s="328"/>
      <c r="AN425" s="285"/>
      <c r="AO425" s="285"/>
      <c r="AP425" s="285"/>
      <c r="AQ425" s="285"/>
      <c r="AR425" s="285"/>
      <c r="AS425" s="328"/>
      <c r="AT425" s="328"/>
      <c r="AU425" s="285"/>
      <c r="AV425" s="285"/>
      <c r="AW425" s="285"/>
      <c r="AX425" s="285"/>
      <c r="AY425" s="285"/>
      <c r="AZ425" s="328"/>
      <c r="BA425" s="328"/>
      <c r="BB425" s="285"/>
      <c r="BC425" s="285"/>
      <c r="BD425" s="285"/>
      <c r="BE425" s="285"/>
      <c r="BF425" s="285"/>
      <c r="BG425" s="328"/>
      <c r="BH425" s="328"/>
      <c r="BI425" s="285"/>
      <c r="BJ425" s="296"/>
      <c r="BK425" s="318"/>
      <c r="BL425" s="285"/>
      <c r="BM425" s="285"/>
      <c r="BN425" s="297"/>
      <c r="BO425" s="297"/>
      <c r="BP425" s="285"/>
      <c r="BQ425" s="285"/>
      <c r="BR425" s="285"/>
      <c r="BS425" s="285"/>
      <c r="BT425" s="285"/>
      <c r="BU425" s="297"/>
      <c r="BV425" s="297"/>
      <c r="BW425" s="285"/>
      <c r="BX425" s="285"/>
      <c r="BY425" s="285"/>
      <c r="BZ425" s="285"/>
      <c r="CA425" s="285"/>
      <c r="CB425" s="297"/>
      <c r="CC425" s="297"/>
      <c r="CD425" s="285"/>
      <c r="CE425" s="285"/>
      <c r="CF425" s="285"/>
      <c r="CG425" s="285"/>
      <c r="CH425" s="285"/>
      <c r="CI425" s="297"/>
      <c r="CJ425" s="297"/>
      <c r="CK425" s="285"/>
      <c r="CL425" s="285"/>
      <c r="CM425" s="285"/>
      <c r="CN425" s="285"/>
      <c r="CO425" s="285"/>
      <c r="CP425" s="165"/>
    </row>
    <row r="426"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  <c r="AA426" s="285"/>
      <c r="AB426" s="285"/>
      <c r="AC426" s="285"/>
      <c r="AD426" s="285"/>
      <c r="AE426" s="285"/>
      <c r="AF426" s="296"/>
      <c r="AG426" s="318"/>
      <c r="AH426" s="285"/>
      <c r="AI426" s="285"/>
      <c r="AJ426" s="285"/>
      <c r="AK426" s="285"/>
      <c r="AL426" s="328"/>
      <c r="AM426" s="328"/>
      <c r="AN426" s="285"/>
      <c r="AO426" s="285"/>
      <c r="AP426" s="285"/>
      <c r="AQ426" s="285"/>
      <c r="AR426" s="285"/>
      <c r="AS426" s="328"/>
      <c r="AT426" s="328"/>
      <c r="AU426" s="285"/>
      <c r="AV426" s="285"/>
      <c r="AW426" s="285"/>
      <c r="AX426" s="285"/>
      <c r="AY426" s="285"/>
      <c r="AZ426" s="328"/>
      <c r="BA426" s="328"/>
      <c r="BB426" s="285"/>
      <c r="BC426" s="285"/>
      <c r="BD426" s="285"/>
      <c r="BE426" s="285"/>
      <c r="BF426" s="285"/>
      <c r="BG426" s="328"/>
      <c r="BH426" s="328"/>
      <c r="BI426" s="285"/>
      <c r="BJ426" s="296"/>
      <c r="BK426" s="318"/>
      <c r="BL426" s="285"/>
      <c r="BM426" s="285"/>
      <c r="BN426" s="297"/>
      <c r="BO426" s="297"/>
      <c r="BP426" s="285"/>
      <c r="BQ426" s="285"/>
      <c r="BR426" s="285"/>
      <c r="BS426" s="285"/>
      <c r="BT426" s="285"/>
      <c r="BU426" s="297"/>
      <c r="BV426" s="297"/>
      <c r="BW426" s="285"/>
      <c r="BX426" s="285"/>
      <c r="BY426" s="285"/>
      <c r="BZ426" s="285"/>
      <c r="CA426" s="285"/>
      <c r="CB426" s="297"/>
      <c r="CC426" s="297"/>
      <c r="CD426" s="285"/>
      <c r="CE426" s="285"/>
      <c r="CF426" s="285"/>
      <c r="CG426" s="285"/>
      <c r="CH426" s="285"/>
      <c r="CI426" s="297"/>
      <c r="CJ426" s="297"/>
      <c r="CK426" s="285"/>
      <c r="CL426" s="285"/>
      <c r="CM426" s="285"/>
      <c r="CN426" s="285"/>
      <c r="CO426" s="285"/>
      <c r="CP426" s="165"/>
    </row>
    <row r="427"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  <c r="AA427" s="285"/>
      <c r="AB427" s="285"/>
      <c r="AC427" s="285"/>
      <c r="AD427" s="285"/>
      <c r="AE427" s="285"/>
      <c r="AF427" s="296"/>
      <c r="AG427" s="318"/>
      <c r="AH427" s="285"/>
      <c r="AI427" s="285"/>
      <c r="AJ427" s="285"/>
      <c r="AK427" s="285"/>
      <c r="AL427" s="328"/>
      <c r="AM427" s="328"/>
      <c r="AN427" s="285"/>
      <c r="AO427" s="285"/>
      <c r="AP427" s="285"/>
      <c r="AQ427" s="285"/>
      <c r="AR427" s="285"/>
      <c r="AS427" s="328"/>
      <c r="AT427" s="328"/>
      <c r="AU427" s="285"/>
      <c r="AV427" s="285"/>
      <c r="AW427" s="285"/>
      <c r="AX427" s="285"/>
      <c r="AY427" s="285"/>
      <c r="AZ427" s="328"/>
      <c r="BA427" s="328"/>
      <c r="BB427" s="285"/>
      <c r="BC427" s="285"/>
      <c r="BD427" s="285"/>
      <c r="BE427" s="285"/>
      <c r="BF427" s="285"/>
      <c r="BG427" s="328"/>
      <c r="BH427" s="328"/>
      <c r="BI427" s="285"/>
      <c r="BJ427" s="296"/>
      <c r="BK427" s="318"/>
      <c r="BL427" s="285"/>
      <c r="BM427" s="285"/>
      <c r="BN427" s="297"/>
      <c r="BO427" s="297"/>
      <c r="BP427" s="285"/>
      <c r="BQ427" s="285"/>
      <c r="BR427" s="285"/>
      <c r="BS427" s="285"/>
      <c r="BT427" s="285"/>
      <c r="BU427" s="297"/>
      <c r="BV427" s="297"/>
      <c r="BW427" s="285"/>
      <c r="BX427" s="285"/>
      <c r="BY427" s="285"/>
      <c r="BZ427" s="285"/>
      <c r="CA427" s="285"/>
      <c r="CB427" s="297"/>
      <c r="CC427" s="297"/>
      <c r="CD427" s="285"/>
      <c r="CE427" s="285"/>
      <c r="CF427" s="285"/>
      <c r="CG427" s="285"/>
      <c r="CH427" s="285"/>
      <c r="CI427" s="297"/>
      <c r="CJ427" s="297"/>
      <c r="CK427" s="285"/>
      <c r="CL427" s="285"/>
      <c r="CM427" s="285"/>
      <c r="CN427" s="285"/>
      <c r="CO427" s="285"/>
      <c r="CP427" s="165"/>
    </row>
    <row r="428"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  <c r="AA428" s="285"/>
      <c r="AB428" s="285"/>
      <c r="AC428" s="285"/>
      <c r="AD428" s="285"/>
      <c r="AE428" s="285"/>
      <c r="AF428" s="296"/>
      <c r="AG428" s="318"/>
      <c r="AH428" s="285"/>
      <c r="AI428" s="285"/>
      <c r="AJ428" s="285"/>
      <c r="AK428" s="285"/>
      <c r="AL428" s="328"/>
      <c r="AM428" s="328"/>
      <c r="AN428" s="285"/>
      <c r="AO428" s="285"/>
      <c r="AP428" s="285"/>
      <c r="AQ428" s="285"/>
      <c r="AR428" s="285"/>
      <c r="AS428" s="328"/>
      <c r="AT428" s="328"/>
      <c r="AU428" s="285"/>
      <c r="AV428" s="285"/>
      <c r="AW428" s="285"/>
      <c r="AX428" s="285"/>
      <c r="AY428" s="285"/>
      <c r="AZ428" s="328"/>
      <c r="BA428" s="328"/>
      <c r="BB428" s="285"/>
      <c r="BC428" s="285"/>
      <c r="BD428" s="285"/>
      <c r="BE428" s="285"/>
      <c r="BF428" s="285"/>
      <c r="BG428" s="328"/>
      <c r="BH428" s="328"/>
      <c r="BI428" s="285"/>
      <c r="BJ428" s="296"/>
      <c r="BK428" s="318"/>
      <c r="BL428" s="285"/>
      <c r="BM428" s="285"/>
      <c r="BN428" s="297"/>
      <c r="BO428" s="297"/>
      <c r="BP428" s="285"/>
      <c r="BQ428" s="285"/>
      <c r="BR428" s="285"/>
      <c r="BS428" s="285"/>
      <c r="BT428" s="285"/>
      <c r="BU428" s="297"/>
      <c r="BV428" s="297"/>
      <c r="BW428" s="285"/>
      <c r="BX428" s="285"/>
      <c r="BY428" s="285"/>
      <c r="BZ428" s="285"/>
      <c r="CA428" s="285"/>
      <c r="CB428" s="297"/>
      <c r="CC428" s="297"/>
      <c r="CD428" s="285"/>
      <c r="CE428" s="285"/>
      <c r="CF428" s="285"/>
      <c r="CG428" s="285"/>
      <c r="CH428" s="285"/>
      <c r="CI428" s="297"/>
      <c r="CJ428" s="297"/>
      <c r="CK428" s="285"/>
      <c r="CL428" s="285"/>
      <c r="CM428" s="285"/>
      <c r="CN428" s="285"/>
      <c r="CO428" s="285"/>
      <c r="CP428" s="165"/>
    </row>
    <row r="429"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  <c r="AA429" s="285"/>
      <c r="AB429" s="285"/>
      <c r="AC429" s="285"/>
      <c r="AD429" s="285"/>
      <c r="AE429" s="285"/>
      <c r="AF429" s="296"/>
      <c r="AG429" s="318"/>
      <c r="AH429" s="285"/>
      <c r="AI429" s="285"/>
      <c r="AJ429" s="285"/>
      <c r="AK429" s="285"/>
      <c r="AL429" s="328"/>
      <c r="AM429" s="328"/>
      <c r="AN429" s="285"/>
      <c r="AO429" s="285"/>
      <c r="AP429" s="285"/>
      <c r="AQ429" s="285"/>
      <c r="AR429" s="285"/>
      <c r="AS429" s="328"/>
      <c r="AT429" s="328"/>
      <c r="AU429" s="285"/>
      <c r="AV429" s="285"/>
      <c r="AW429" s="285"/>
      <c r="AX429" s="285"/>
      <c r="AY429" s="285"/>
      <c r="AZ429" s="328"/>
      <c r="BA429" s="328"/>
      <c r="BB429" s="285"/>
      <c r="BC429" s="285"/>
      <c r="BD429" s="285"/>
      <c r="BE429" s="285"/>
      <c r="BF429" s="285"/>
      <c r="BG429" s="328"/>
      <c r="BH429" s="328"/>
      <c r="BI429" s="285"/>
      <c r="BJ429" s="296"/>
      <c r="BK429" s="318"/>
      <c r="BL429" s="285"/>
      <c r="BM429" s="285"/>
      <c r="BN429" s="297"/>
      <c r="BO429" s="297"/>
      <c r="BP429" s="285"/>
      <c r="BQ429" s="285"/>
      <c r="BR429" s="285"/>
      <c r="BS429" s="285"/>
      <c r="BT429" s="285"/>
      <c r="BU429" s="297"/>
      <c r="BV429" s="297"/>
      <c r="BW429" s="285"/>
      <c r="BX429" s="285"/>
      <c r="BY429" s="285"/>
      <c r="BZ429" s="285"/>
      <c r="CA429" s="285"/>
      <c r="CB429" s="297"/>
      <c r="CC429" s="297"/>
      <c r="CD429" s="285"/>
      <c r="CE429" s="285"/>
      <c r="CF429" s="285"/>
      <c r="CG429" s="285"/>
      <c r="CH429" s="285"/>
      <c r="CI429" s="297"/>
      <c r="CJ429" s="297"/>
      <c r="CK429" s="285"/>
      <c r="CL429" s="285"/>
      <c r="CM429" s="285"/>
      <c r="CN429" s="285"/>
      <c r="CO429" s="285"/>
      <c r="CP429" s="165"/>
    </row>
    <row r="430"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  <c r="AA430" s="285"/>
      <c r="AB430" s="285"/>
      <c r="AC430" s="285"/>
      <c r="AD430" s="285"/>
      <c r="AE430" s="285"/>
      <c r="AF430" s="296"/>
      <c r="AG430" s="318"/>
      <c r="AH430" s="285"/>
      <c r="AI430" s="285"/>
      <c r="AJ430" s="285"/>
      <c r="AK430" s="285"/>
      <c r="AL430" s="328"/>
      <c r="AM430" s="328"/>
      <c r="AN430" s="285"/>
      <c r="AO430" s="285"/>
      <c r="AP430" s="285"/>
      <c r="AQ430" s="285"/>
      <c r="AR430" s="285"/>
      <c r="AS430" s="328"/>
      <c r="AT430" s="328"/>
      <c r="AU430" s="285"/>
      <c r="AV430" s="285"/>
      <c r="AW430" s="285"/>
      <c r="AX430" s="285"/>
      <c r="AY430" s="285"/>
      <c r="AZ430" s="328"/>
      <c r="BA430" s="328"/>
      <c r="BB430" s="285"/>
      <c r="BC430" s="285"/>
      <c r="BD430" s="285"/>
      <c r="BE430" s="285"/>
      <c r="BF430" s="285"/>
      <c r="BG430" s="328"/>
      <c r="BH430" s="328"/>
      <c r="BI430" s="285"/>
      <c r="BJ430" s="296"/>
      <c r="BK430" s="318"/>
      <c r="BL430" s="285"/>
      <c r="BM430" s="285"/>
      <c r="BN430" s="297"/>
      <c r="BO430" s="297"/>
      <c r="BP430" s="285"/>
      <c r="BQ430" s="285"/>
      <c r="BR430" s="285"/>
      <c r="BS430" s="285"/>
      <c r="BT430" s="285"/>
      <c r="BU430" s="297"/>
      <c r="BV430" s="297"/>
      <c r="BW430" s="285"/>
      <c r="BX430" s="285"/>
      <c r="BY430" s="285"/>
      <c r="BZ430" s="285"/>
      <c r="CA430" s="285"/>
      <c r="CB430" s="297"/>
      <c r="CC430" s="297"/>
      <c r="CD430" s="285"/>
      <c r="CE430" s="285"/>
      <c r="CF430" s="285"/>
      <c r="CG430" s="285"/>
      <c r="CH430" s="285"/>
      <c r="CI430" s="297"/>
      <c r="CJ430" s="297"/>
      <c r="CK430" s="285"/>
      <c r="CL430" s="285"/>
      <c r="CM430" s="285"/>
      <c r="CN430" s="285"/>
      <c r="CO430" s="285"/>
      <c r="CP430" s="165"/>
    </row>
    <row r="431"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  <c r="AA431" s="285"/>
      <c r="AB431" s="285"/>
      <c r="AC431" s="285"/>
      <c r="AD431" s="285"/>
      <c r="AE431" s="285"/>
      <c r="AF431" s="296"/>
      <c r="AG431" s="318"/>
      <c r="AH431" s="285"/>
      <c r="AI431" s="285"/>
      <c r="AJ431" s="285"/>
      <c r="AK431" s="285"/>
      <c r="AL431" s="328"/>
      <c r="AM431" s="328"/>
      <c r="AN431" s="285"/>
      <c r="AO431" s="285"/>
      <c r="AP431" s="285"/>
      <c r="AQ431" s="285"/>
      <c r="AR431" s="285"/>
      <c r="AS431" s="328"/>
      <c r="AT431" s="328"/>
      <c r="AU431" s="285"/>
      <c r="AV431" s="285"/>
      <c r="AW431" s="285"/>
      <c r="AX431" s="285"/>
      <c r="AY431" s="285"/>
      <c r="AZ431" s="328"/>
      <c r="BA431" s="328"/>
      <c r="BB431" s="285"/>
      <c r="BC431" s="285"/>
      <c r="BD431" s="285"/>
      <c r="BE431" s="285"/>
      <c r="BF431" s="285"/>
      <c r="BG431" s="328"/>
      <c r="BH431" s="328"/>
      <c r="BI431" s="285"/>
      <c r="BJ431" s="296"/>
      <c r="BK431" s="318"/>
      <c r="BL431" s="285"/>
      <c r="BM431" s="285"/>
      <c r="BN431" s="297"/>
      <c r="BO431" s="297"/>
      <c r="BP431" s="285"/>
      <c r="BQ431" s="285"/>
      <c r="BR431" s="285"/>
      <c r="BS431" s="285"/>
      <c r="BT431" s="285"/>
      <c r="BU431" s="297"/>
      <c r="BV431" s="297"/>
      <c r="BW431" s="285"/>
      <c r="BX431" s="285"/>
      <c r="BY431" s="285"/>
      <c r="BZ431" s="285"/>
      <c r="CA431" s="285"/>
      <c r="CB431" s="297"/>
      <c r="CC431" s="297"/>
      <c r="CD431" s="285"/>
      <c r="CE431" s="285"/>
      <c r="CF431" s="285"/>
      <c r="CG431" s="285"/>
      <c r="CH431" s="285"/>
      <c r="CI431" s="297"/>
      <c r="CJ431" s="297"/>
      <c r="CK431" s="285"/>
      <c r="CL431" s="285"/>
      <c r="CM431" s="285"/>
      <c r="CN431" s="285"/>
      <c r="CO431" s="285"/>
      <c r="CP431" s="165"/>
    </row>
    <row r="432"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  <c r="AA432" s="285"/>
      <c r="AB432" s="285"/>
      <c r="AC432" s="285"/>
      <c r="AD432" s="285"/>
      <c r="AE432" s="285"/>
      <c r="AF432" s="296"/>
      <c r="AG432" s="318"/>
      <c r="AH432" s="285"/>
      <c r="AI432" s="285"/>
      <c r="AJ432" s="285"/>
      <c r="AK432" s="285"/>
      <c r="AL432" s="328"/>
      <c r="AM432" s="328"/>
      <c r="AN432" s="285"/>
      <c r="AO432" s="285"/>
      <c r="AP432" s="285"/>
      <c r="AQ432" s="285"/>
      <c r="AR432" s="285"/>
      <c r="AS432" s="328"/>
      <c r="AT432" s="328"/>
      <c r="AU432" s="285"/>
      <c r="AV432" s="285"/>
      <c r="AW432" s="285"/>
      <c r="AX432" s="285"/>
      <c r="AY432" s="285"/>
      <c r="AZ432" s="328"/>
      <c r="BA432" s="328"/>
      <c r="BB432" s="285"/>
      <c r="BC432" s="285"/>
      <c r="BD432" s="285"/>
      <c r="BE432" s="285"/>
      <c r="BF432" s="285"/>
      <c r="BG432" s="328"/>
      <c r="BH432" s="328"/>
      <c r="BI432" s="285"/>
      <c r="BJ432" s="296"/>
      <c r="BK432" s="318"/>
      <c r="BL432" s="285"/>
      <c r="BM432" s="285"/>
      <c r="BN432" s="297"/>
      <c r="BO432" s="297"/>
      <c r="BP432" s="285"/>
      <c r="BQ432" s="285"/>
      <c r="BR432" s="285"/>
      <c r="BS432" s="285"/>
      <c r="BT432" s="285"/>
      <c r="BU432" s="297"/>
      <c r="BV432" s="297"/>
      <c r="BW432" s="285"/>
      <c r="BX432" s="285"/>
      <c r="BY432" s="285"/>
      <c r="BZ432" s="285"/>
      <c r="CA432" s="285"/>
      <c r="CB432" s="297"/>
      <c r="CC432" s="297"/>
      <c r="CD432" s="285"/>
      <c r="CE432" s="285"/>
      <c r="CF432" s="285"/>
      <c r="CG432" s="285"/>
      <c r="CH432" s="285"/>
      <c r="CI432" s="297"/>
      <c r="CJ432" s="297"/>
      <c r="CK432" s="285"/>
      <c r="CL432" s="285"/>
      <c r="CM432" s="285"/>
      <c r="CN432" s="285"/>
      <c r="CO432" s="285"/>
      <c r="CP432" s="165"/>
    </row>
    <row r="433"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  <c r="AA433" s="285"/>
      <c r="AB433" s="285"/>
      <c r="AC433" s="285"/>
      <c r="AD433" s="285"/>
      <c r="AE433" s="285"/>
      <c r="AF433" s="296"/>
      <c r="AG433" s="318"/>
      <c r="AH433" s="285"/>
      <c r="AI433" s="285"/>
      <c r="AJ433" s="285"/>
      <c r="AK433" s="285"/>
      <c r="AL433" s="328"/>
      <c r="AM433" s="328"/>
      <c r="AN433" s="285"/>
      <c r="AO433" s="285"/>
      <c r="AP433" s="285"/>
      <c r="AQ433" s="285"/>
      <c r="AR433" s="285"/>
      <c r="AS433" s="328"/>
      <c r="AT433" s="328"/>
      <c r="AU433" s="285"/>
      <c r="AV433" s="285"/>
      <c r="AW433" s="285"/>
      <c r="AX433" s="285"/>
      <c r="AY433" s="285"/>
      <c r="AZ433" s="328"/>
      <c r="BA433" s="328"/>
      <c r="BB433" s="285"/>
      <c r="BC433" s="285"/>
      <c r="BD433" s="285"/>
      <c r="BE433" s="285"/>
      <c r="BF433" s="285"/>
      <c r="BG433" s="328"/>
      <c r="BH433" s="328"/>
      <c r="BI433" s="285"/>
      <c r="BJ433" s="296"/>
      <c r="BK433" s="318"/>
      <c r="BL433" s="285"/>
      <c r="BM433" s="285"/>
      <c r="BN433" s="297"/>
      <c r="BO433" s="297"/>
      <c r="BP433" s="285"/>
      <c r="BQ433" s="285"/>
      <c r="BR433" s="285"/>
      <c r="BS433" s="285"/>
      <c r="BT433" s="285"/>
      <c r="BU433" s="297"/>
      <c r="BV433" s="297"/>
      <c r="BW433" s="285"/>
      <c r="BX433" s="285"/>
      <c r="BY433" s="285"/>
      <c r="BZ433" s="285"/>
      <c r="CA433" s="285"/>
      <c r="CB433" s="297"/>
      <c r="CC433" s="297"/>
      <c r="CD433" s="285"/>
      <c r="CE433" s="285"/>
      <c r="CF433" s="285"/>
      <c r="CG433" s="285"/>
      <c r="CH433" s="285"/>
      <c r="CI433" s="297"/>
      <c r="CJ433" s="297"/>
      <c r="CK433" s="285"/>
      <c r="CL433" s="285"/>
      <c r="CM433" s="285"/>
      <c r="CN433" s="285"/>
      <c r="CO433" s="285"/>
      <c r="CP433" s="165"/>
    </row>
    <row r="434"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  <c r="AA434" s="285"/>
      <c r="AB434" s="285"/>
      <c r="AC434" s="285"/>
      <c r="AD434" s="285"/>
      <c r="AE434" s="285"/>
      <c r="AF434" s="296"/>
      <c r="AG434" s="318"/>
      <c r="AH434" s="285"/>
      <c r="AI434" s="285"/>
      <c r="AJ434" s="285"/>
      <c r="AK434" s="285"/>
      <c r="AL434" s="328"/>
      <c r="AM434" s="328"/>
      <c r="AN434" s="285"/>
      <c r="AO434" s="285"/>
      <c r="AP434" s="285"/>
      <c r="AQ434" s="285"/>
      <c r="AR434" s="285"/>
      <c r="AS434" s="328"/>
      <c r="AT434" s="328"/>
      <c r="AU434" s="285"/>
      <c r="AV434" s="285"/>
      <c r="AW434" s="285"/>
      <c r="AX434" s="285"/>
      <c r="AY434" s="285"/>
      <c r="AZ434" s="328"/>
      <c r="BA434" s="328"/>
      <c r="BB434" s="285"/>
      <c r="BC434" s="285"/>
      <c r="BD434" s="285"/>
      <c r="BE434" s="285"/>
      <c r="BF434" s="285"/>
      <c r="BG434" s="328"/>
      <c r="BH434" s="328"/>
      <c r="BI434" s="285"/>
      <c r="BJ434" s="296"/>
      <c r="BK434" s="318"/>
      <c r="BL434" s="285"/>
      <c r="BM434" s="285"/>
      <c r="BN434" s="297"/>
      <c r="BO434" s="297"/>
      <c r="BP434" s="285"/>
      <c r="BQ434" s="285"/>
      <c r="BR434" s="285"/>
      <c r="BS434" s="285"/>
      <c r="BT434" s="285"/>
      <c r="BU434" s="297"/>
      <c r="BV434" s="297"/>
      <c r="BW434" s="285"/>
      <c r="BX434" s="285"/>
      <c r="BY434" s="285"/>
      <c r="BZ434" s="285"/>
      <c r="CA434" s="285"/>
      <c r="CB434" s="297"/>
      <c r="CC434" s="297"/>
      <c r="CD434" s="285"/>
      <c r="CE434" s="285"/>
      <c r="CF434" s="285"/>
      <c r="CG434" s="285"/>
      <c r="CH434" s="285"/>
      <c r="CI434" s="297"/>
      <c r="CJ434" s="297"/>
      <c r="CK434" s="285"/>
      <c r="CL434" s="285"/>
      <c r="CM434" s="285"/>
      <c r="CN434" s="285"/>
      <c r="CO434" s="285"/>
      <c r="CP434" s="165"/>
    </row>
    <row r="435"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  <c r="AA435" s="285"/>
      <c r="AB435" s="285"/>
      <c r="AC435" s="285"/>
      <c r="AD435" s="285"/>
      <c r="AE435" s="285"/>
      <c r="AF435" s="296"/>
      <c r="AG435" s="318"/>
      <c r="AH435" s="285"/>
      <c r="AI435" s="285"/>
      <c r="AJ435" s="285"/>
      <c r="AK435" s="285"/>
      <c r="AL435" s="328"/>
      <c r="AM435" s="328"/>
      <c r="AN435" s="285"/>
      <c r="AO435" s="285"/>
      <c r="AP435" s="285"/>
      <c r="AQ435" s="285"/>
      <c r="AR435" s="285"/>
      <c r="AS435" s="328"/>
      <c r="AT435" s="328"/>
      <c r="AU435" s="285"/>
      <c r="AV435" s="285"/>
      <c r="AW435" s="285"/>
      <c r="AX435" s="285"/>
      <c r="AY435" s="285"/>
      <c r="AZ435" s="328"/>
      <c r="BA435" s="328"/>
      <c r="BB435" s="285"/>
      <c r="BC435" s="285"/>
      <c r="BD435" s="285"/>
      <c r="BE435" s="285"/>
      <c r="BF435" s="285"/>
      <c r="BG435" s="328"/>
      <c r="BH435" s="328"/>
      <c r="BI435" s="285"/>
      <c r="BJ435" s="296"/>
      <c r="BK435" s="318"/>
      <c r="BL435" s="285"/>
      <c r="BM435" s="285"/>
      <c r="BN435" s="297"/>
      <c r="BO435" s="297"/>
      <c r="BP435" s="285"/>
      <c r="BQ435" s="285"/>
      <c r="BR435" s="285"/>
      <c r="BS435" s="285"/>
      <c r="BT435" s="285"/>
      <c r="BU435" s="297"/>
      <c r="BV435" s="297"/>
      <c r="BW435" s="285"/>
      <c r="BX435" s="285"/>
      <c r="BY435" s="285"/>
      <c r="BZ435" s="285"/>
      <c r="CA435" s="285"/>
      <c r="CB435" s="297"/>
      <c r="CC435" s="297"/>
      <c r="CD435" s="285"/>
      <c r="CE435" s="285"/>
      <c r="CF435" s="285"/>
      <c r="CG435" s="285"/>
      <c r="CH435" s="285"/>
      <c r="CI435" s="297"/>
      <c r="CJ435" s="297"/>
      <c r="CK435" s="285"/>
      <c r="CL435" s="285"/>
      <c r="CM435" s="285"/>
      <c r="CN435" s="285"/>
      <c r="CO435" s="285"/>
      <c r="CP435" s="165"/>
    </row>
    <row r="436"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  <c r="AA436" s="285"/>
      <c r="AB436" s="285"/>
      <c r="AC436" s="285"/>
      <c r="AD436" s="285"/>
      <c r="AE436" s="285"/>
      <c r="AF436" s="296"/>
      <c r="AG436" s="318"/>
      <c r="AH436" s="285"/>
      <c r="AI436" s="285"/>
      <c r="AJ436" s="285"/>
      <c r="AK436" s="285"/>
      <c r="AL436" s="328"/>
      <c r="AM436" s="328"/>
      <c r="AN436" s="285"/>
      <c r="AO436" s="285"/>
      <c r="AP436" s="285"/>
      <c r="AQ436" s="285"/>
      <c r="AR436" s="285"/>
      <c r="AS436" s="328"/>
      <c r="AT436" s="328"/>
      <c r="AU436" s="285"/>
      <c r="AV436" s="285"/>
      <c r="AW436" s="285"/>
      <c r="AX436" s="285"/>
      <c r="AY436" s="285"/>
      <c r="AZ436" s="328"/>
      <c r="BA436" s="328"/>
      <c r="BB436" s="285"/>
      <c r="BC436" s="285"/>
      <c r="BD436" s="285"/>
      <c r="BE436" s="285"/>
      <c r="BF436" s="285"/>
      <c r="BG436" s="328"/>
      <c r="BH436" s="328"/>
      <c r="BI436" s="285"/>
      <c r="BJ436" s="296"/>
      <c r="BK436" s="318"/>
      <c r="BL436" s="285"/>
      <c r="BM436" s="285"/>
      <c r="BN436" s="297"/>
      <c r="BO436" s="297"/>
      <c r="BP436" s="285"/>
      <c r="BQ436" s="285"/>
      <c r="BR436" s="285"/>
      <c r="BS436" s="285"/>
      <c r="BT436" s="285"/>
      <c r="BU436" s="297"/>
      <c r="BV436" s="297"/>
      <c r="BW436" s="285"/>
      <c r="BX436" s="285"/>
      <c r="BY436" s="285"/>
      <c r="BZ436" s="285"/>
      <c r="CA436" s="285"/>
      <c r="CB436" s="297"/>
      <c r="CC436" s="297"/>
      <c r="CD436" s="285"/>
      <c r="CE436" s="285"/>
      <c r="CF436" s="285"/>
      <c r="CG436" s="285"/>
      <c r="CH436" s="285"/>
      <c r="CI436" s="297"/>
      <c r="CJ436" s="297"/>
      <c r="CK436" s="285"/>
      <c r="CL436" s="285"/>
      <c r="CM436" s="285"/>
      <c r="CN436" s="285"/>
      <c r="CO436" s="285"/>
      <c r="CP436" s="165"/>
    </row>
    <row r="437"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  <c r="AA437" s="285"/>
      <c r="AB437" s="285"/>
      <c r="AC437" s="285"/>
      <c r="AD437" s="285"/>
      <c r="AE437" s="285"/>
      <c r="AF437" s="296"/>
      <c r="AG437" s="318"/>
      <c r="AH437" s="285"/>
      <c r="AI437" s="285"/>
      <c r="AJ437" s="285"/>
      <c r="AK437" s="285"/>
      <c r="AL437" s="328"/>
      <c r="AM437" s="328"/>
      <c r="AN437" s="285"/>
      <c r="AO437" s="285"/>
      <c r="AP437" s="285"/>
      <c r="AQ437" s="285"/>
      <c r="AR437" s="285"/>
      <c r="AS437" s="328"/>
      <c r="AT437" s="328"/>
      <c r="AU437" s="285"/>
      <c r="AV437" s="285"/>
      <c r="AW437" s="285"/>
      <c r="AX437" s="285"/>
      <c r="AY437" s="285"/>
      <c r="AZ437" s="328"/>
      <c r="BA437" s="328"/>
      <c r="BB437" s="285"/>
      <c r="BC437" s="285"/>
      <c r="BD437" s="285"/>
      <c r="BE437" s="285"/>
      <c r="BF437" s="285"/>
      <c r="BG437" s="328"/>
      <c r="BH437" s="328"/>
      <c r="BI437" s="285"/>
      <c r="BJ437" s="296"/>
      <c r="BK437" s="318"/>
      <c r="BL437" s="285"/>
      <c r="BM437" s="285"/>
      <c r="BN437" s="297"/>
      <c r="BO437" s="297"/>
      <c r="BP437" s="285"/>
      <c r="BQ437" s="285"/>
      <c r="BR437" s="285"/>
      <c r="BS437" s="285"/>
      <c r="BT437" s="285"/>
      <c r="BU437" s="297"/>
      <c r="BV437" s="297"/>
      <c r="BW437" s="285"/>
      <c r="BX437" s="285"/>
      <c r="BY437" s="285"/>
      <c r="BZ437" s="285"/>
      <c r="CA437" s="285"/>
      <c r="CB437" s="297"/>
      <c r="CC437" s="297"/>
      <c r="CD437" s="285"/>
      <c r="CE437" s="285"/>
      <c r="CF437" s="285"/>
      <c r="CG437" s="285"/>
      <c r="CH437" s="285"/>
      <c r="CI437" s="297"/>
      <c r="CJ437" s="297"/>
      <c r="CK437" s="285"/>
      <c r="CL437" s="285"/>
      <c r="CM437" s="285"/>
      <c r="CN437" s="285"/>
      <c r="CO437" s="285"/>
      <c r="CP437" s="165"/>
    </row>
    <row r="438"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  <c r="AA438" s="285"/>
      <c r="AB438" s="285"/>
      <c r="AC438" s="285"/>
      <c r="AD438" s="285"/>
      <c r="AE438" s="285"/>
      <c r="AF438" s="296"/>
      <c r="AG438" s="318"/>
      <c r="AH438" s="285"/>
      <c r="AI438" s="285"/>
      <c r="AJ438" s="285"/>
      <c r="AK438" s="285"/>
      <c r="AL438" s="328"/>
      <c r="AM438" s="328"/>
      <c r="AN438" s="285"/>
      <c r="AO438" s="285"/>
      <c r="AP438" s="285"/>
      <c r="AQ438" s="285"/>
      <c r="AR438" s="285"/>
      <c r="AS438" s="328"/>
      <c r="AT438" s="328"/>
      <c r="AU438" s="285"/>
      <c r="AV438" s="285"/>
      <c r="AW438" s="285"/>
      <c r="AX438" s="285"/>
      <c r="AY438" s="285"/>
      <c r="AZ438" s="328"/>
      <c r="BA438" s="328"/>
      <c r="BB438" s="285"/>
      <c r="BC438" s="285"/>
      <c r="BD438" s="285"/>
      <c r="BE438" s="285"/>
      <c r="BF438" s="285"/>
      <c r="BG438" s="328"/>
      <c r="BH438" s="328"/>
      <c r="BI438" s="285"/>
      <c r="BJ438" s="296"/>
      <c r="BK438" s="318"/>
      <c r="BL438" s="285"/>
      <c r="BM438" s="285"/>
      <c r="BN438" s="297"/>
      <c r="BO438" s="297"/>
      <c r="BP438" s="285"/>
      <c r="BQ438" s="285"/>
      <c r="BR438" s="285"/>
      <c r="BS438" s="285"/>
      <c r="BT438" s="285"/>
      <c r="BU438" s="297"/>
      <c r="BV438" s="297"/>
      <c r="BW438" s="285"/>
      <c r="BX438" s="285"/>
      <c r="BY438" s="285"/>
      <c r="BZ438" s="285"/>
      <c r="CA438" s="285"/>
      <c r="CB438" s="297"/>
      <c r="CC438" s="297"/>
      <c r="CD438" s="285"/>
      <c r="CE438" s="285"/>
      <c r="CF438" s="285"/>
      <c r="CG438" s="285"/>
      <c r="CH438" s="285"/>
      <c r="CI438" s="297"/>
      <c r="CJ438" s="297"/>
      <c r="CK438" s="285"/>
      <c r="CL438" s="285"/>
      <c r="CM438" s="285"/>
      <c r="CN438" s="285"/>
      <c r="CO438" s="285"/>
      <c r="CP438" s="165"/>
    </row>
    <row r="439"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  <c r="AA439" s="285"/>
      <c r="AB439" s="285"/>
      <c r="AC439" s="285"/>
      <c r="AD439" s="285"/>
      <c r="AE439" s="285"/>
      <c r="AF439" s="296"/>
      <c r="AG439" s="318"/>
      <c r="AH439" s="285"/>
      <c r="AI439" s="285"/>
      <c r="AJ439" s="285"/>
      <c r="AK439" s="285"/>
      <c r="AL439" s="328"/>
      <c r="AM439" s="328"/>
      <c r="AN439" s="285"/>
      <c r="AO439" s="285"/>
      <c r="AP439" s="285"/>
      <c r="AQ439" s="285"/>
      <c r="AR439" s="285"/>
      <c r="AS439" s="328"/>
      <c r="AT439" s="328"/>
      <c r="AU439" s="285"/>
      <c r="AV439" s="285"/>
      <c r="AW439" s="285"/>
      <c r="AX439" s="285"/>
      <c r="AY439" s="285"/>
      <c r="AZ439" s="328"/>
      <c r="BA439" s="328"/>
      <c r="BB439" s="285"/>
      <c r="BC439" s="285"/>
      <c r="BD439" s="285"/>
      <c r="BE439" s="285"/>
      <c r="BF439" s="285"/>
      <c r="BG439" s="328"/>
      <c r="BH439" s="328"/>
      <c r="BI439" s="285"/>
      <c r="BJ439" s="296"/>
      <c r="BK439" s="318"/>
      <c r="BL439" s="285"/>
      <c r="BM439" s="285"/>
      <c r="BN439" s="297"/>
      <c r="BO439" s="297"/>
      <c r="BP439" s="285"/>
      <c r="BQ439" s="285"/>
      <c r="BR439" s="285"/>
      <c r="BS439" s="285"/>
      <c r="BT439" s="285"/>
      <c r="BU439" s="297"/>
      <c r="BV439" s="297"/>
      <c r="BW439" s="285"/>
      <c r="BX439" s="285"/>
      <c r="BY439" s="285"/>
      <c r="BZ439" s="285"/>
      <c r="CA439" s="285"/>
      <c r="CB439" s="297"/>
      <c r="CC439" s="297"/>
      <c r="CD439" s="285"/>
      <c r="CE439" s="285"/>
      <c r="CF439" s="285"/>
      <c r="CG439" s="285"/>
      <c r="CH439" s="285"/>
      <c r="CI439" s="297"/>
      <c r="CJ439" s="297"/>
      <c r="CK439" s="285"/>
      <c r="CL439" s="285"/>
      <c r="CM439" s="285"/>
      <c r="CN439" s="285"/>
      <c r="CO439" s="285"/>
      <c r="CP439" s="165"/>
    </row>
    <row r="440"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  <c r="AA440" s="285"/>
      <c r="AB440" s="285"/>
      <c r="AC440" s="285"/>
      <c r="AD440" s="285"/>
      <c r="AE440" s="285"/>
      <c r="AF440" s="296"/>
      <c r="AG440" s="318"/>
      <c r="AH440" s="285"/>
      <c r="AI440" s="285"/>
      <c r="AJ440" s="285"/>
      <c r="AK440" s="285"/>
      <c r="AL440" s="328"/>
      <c r="AM440" s="328"/>
      <c r="AN440" s="285"/>
      <c r="AO440" s="285"/>
      <c r="AP440" s="285"/>
      <c r="AQ440" s="285"/>
      <c r="AR440" s="285"/>
      <c r="AS440" s="328"/>
      <c r="AT440" s="328"/>
      <c r="AU440" s="285"/>
      <c r="AV440" s="285"/>
      <c r="AW440" s="285"/>
      <c r="AX440" s="285"/>
      <c r="AY440" s="285"/>
      <c r="AZ440" s="328"/>
      <c r="BA440" s="328"/>
      <c r="BB440" s="285"/>
      <c r="BC440" s="285"/>
      <c r="BD440" s="285"/>
      <c r="BE440" s="285"/>
      <c r="BF440" s="285"/>
      <c r="BG440" s="328"/>
      <c r="BH440" s="328"/>
      <c r="BI440" s="285"/>
      <c r="BJ440" s="296"/>
      <c r="BK440" s="318"/>
      <c r="BL440" s="285"/>
      <c r="BM440" s="285"/>
      <c r="BN440" s="297"/>
      <c r="BO440" s="297"/>
      <c r="BP440" s="285"/>
      <c r="BQ440" s="285"/>
      <c r="BR440" s="285"/>
      <c r="BS440" s="285"/>
      <c r="BT440" s="285"/>
      <c r="BU440" s="297"/>
      <c r="BV440" s="297"/>
      <c r="BW440" s="285"/>
      <c r="BX440" s="285"/>
      <c r="BY440" s="285"/>
      <c r="BZ440" s="285"/>
      <c r="CA440" s="285"/>
      <c r="CB440" s="297"/>
      <c r="CC440" s="297"/>
      <c r="CD440" s="285"/>
      <c r="CE440" s="285"/>
      <c r="CF440" s="285"/>
      <c r="CG440" s="285"/>
      <c r="CH440" s="285"/>
      <c r="CI440" s="297"/>
      <c r="CJ440" s="297"/>
      <c r="CK440" s="285"/>
      <c r="CL440" s="285"/>
      <c r="CM440" s="285"/>
      <c r="CN440" s="285"/>
      <c r="CO440" s="285"/>
      <c r="CP440" s="165"/>
    </row>
    <row r="441"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  <c r="AA441" s="285"/>
      <c r="AB441" s="285"/>
      <c r="AC441" s="285"/>
      <c r="AD441" s="285"/>
      <c r="AE441" s="285"/>
      <c r="AF441" s="296"/>
      <c r="AG441" s="318"/>
      <c r="AH441" s="285"/>
      <c r="AI441" s="285"/>
      <c r="AJ441" s="285"/>
      <c r="AK441" s="285"/>
      <c r="AL441" s="328"/>
      <c r="AM441" s="328"/>
      <c r="AN441" s="285"/>
      <c r="AO441" s="285"/>
      <c r="AP441" s="285"/>
      <c r="AQ441" s="285"/>
      <c r="AR441" s="285"/>
      <c r="AS441" s="328"/>
      <c r="AT441" s="328"/>
      <c r="AU441" s="285"/>
      <c r="AV441" s="285"/>
      <c r="AW441" s="285"/>
      <c r="AX441" s="285"/>
      <c r="AY441" s="285"/>
      <c r="AZ441" s="328"/>
      <c r="BA441" s="328"/>
      <c r="BB441" s="285"/>
      <c r="BC441" s="285"/>
      <c r="BD441" s="285"/>
      <c r="BE441" s="285"/>
      <c r="BF441" s="285"/>
      <c r="BG441" s="328"/>
      <c r="BH441" s="328"/>
      <c r="BI441" s="285"/>
      <c r="BJ441" s="296"/>
      <c r="BK441" s="318"/>
      <c r="BL441" s="285"/>
      <c r="BM441" s="285"/>
      <c r="BN441" s="297"/>
      <c r="BO441" s="297"/>
      <c r="BP441" s="285"/>
      <c r="BQ441" s="285"/>
      <c r="BR441" s="285"/>
      <c r="BS441" s="285"/>
      <c r="BT441" s="285"/>
      <c r="BU441" s="297"/>
      <c r="BV441" s="297"/>
      <c r="BW441" s="285"/>
      <c r="BX441" s="285"/>
      <c r="BY441" s="285"/>
      <c r="BZ441" s="285"/>
      <c r="CA441" s="285"/>
      <c r="CB441" s="297"/>
      <c r="CC441" s="297"/>
      <c r="CD441" s="285"/>
      <c r="CE441" s="285"/>
      <c r="CF441" s="285"/>
      <c r="CG441" s="285"/>
      <c r="CH441" s="285"/>
      <c r="CI441" s="297"/>
      <c r="CJ441" s="297"/>
      <c r="CK441" s="285"/>
      <c r="CL441" s="285"/>
      <c r="CM441" s="285"/>
      <c r="CN441" s="285"/>
      <c r="CO441" s="285"/>
      <c r="CP441" s="165"/>
    </row>
    <row r="442"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  <c r="AA442" s="285"/>
      <c r="AB442" s="285"/>
      <c r="AC442" s="285"/>
      <c r="AD442" s="285"/>
      <c r="AE442" s="285"/>
      <c r="AF442" s="296"/>
      <c r="AG442" s="318"/>
      <c r="AH442" s="285"/>
      <c r="AI442" s="285"/>
      <c r="AJ442" s="285"/>
      <c r="AK442" s="285"/>
      <c r="AL442" s="328"/>
      <c r="AM442" s="328"/>
      <c r="AN442" s="285"/>
      <c r="AO442" s="285"/>
      <c r="AP442" s="285"/>
      <c r="AQ442" s="285"/>
      <c r="AR442" s="285"/>
      <c r="AS442" s="328"/>
      <c r="AT442" s="328"/>
      <c r="AU442" s="285"/>
      <c r="AV442" s="285"/>
      <c r="AW442" s="285"/>
      <c r="AX442" s="285"/>
      <c r="AY442" s="285"/>
      <c r="AZ442" s="328"/>
      <c r="BA442" s="328"/>
      <c r="BB442" s="285"/>
      <c r="BC442" s="285"/>
      <c r="BD442" s="285"/>
      <c r="BE442" s="285"/>
      <c r="BF442" s="285"/>
      <c r="BG442" s="328"/>
      <c r="BH442" s="328"/>
      <c r="BI442" s="285"/>
      <c r="BJ442" s="296"/>
      <c r="BK442" s="318"/>
      <c r="BL442" s="285"/>
      <c r="BM442" s="285"/>
      <c r="BN442" s="297"/>
      <c r="BO442" s="297"/>
      <c r="BP442" s="285"/>
      <c r="BQ442" s="285"/>
      <c r="BR442" s="285"/>
      <c r="BS442" s="285"/>
      <c r="BT442" s="285"/>
      <c r="BU442" s="297"/>
      <c r="BV442" s="297"/>
      <c r="BW442" s="285"/>
      <c r="BX442" s="285"/>
      <c r="BY442" s="285"/>
      <c r="BZ442" s="285"/>
      <c r="CA442" s="285"/>
      <c r="CB442" s="297"/>
      <c r="CC442" s="297"/>
      <c r="CD442" s="285"/>
      <c r="CE442" s="285"/>
      <c r="CF442" s="285"/>
      <c r="CG442" s="285"/>
      <c r="CH442" s="285"/>
      <c r="CI442" s="297"/>
      <c r="CJ442" s="297"/>
      <c r="CK442" s="285"/>
      <c r="CL442" s="285"/>
      <c r="CM442" s="285"/>
      <c r="CN442" s="285"/>
      <c r="CO442" s="285"/>
      <c r="CP442" s="165"/>
    </row>
    <row r="443"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  <c r="AA443" s="285"/>
      <c r="AB443" s="285"/>
      <c r="AC443" s="285"/>
      <c r="AD443" s="285"/>
      <c r="AE443" s="285"/>
      <c r="AF443" s="296"/>
      <c r="AG443" s="318"/>
      <c r="AH443" s="285"/>
      <c r="AI443" s="285"/>
      <c r="AJ443" s="285"/>
      <c r="AK443" s="285"/>
      <c r="AL443" s="328"/>
      <c r="AM443" s="328"/>
      <c r="AN443" s="285"/>
      <c r="AO443" s="285"/>
      <c r="AP443" s="285"/>
      <c r="AQ443" s="285"/>
      <c r="AR443" s="285"/>
      <c r="AS443" s="328"/>
      <c r="AT443" s="328"/>
      <c r="AU443" s="285"/>
      <c r="AV443" s="285"/>
      <c r="AW443" s="285"/>
      <c r="AX443" s="285"/>
      <c r="AY443" s="285"/>
      <c r="AZ443" s="328"/>
      <c r="BA443" s="328"/>
      <c r="BB443" s="285"/>
      <c r="BC443" s="285"/>
      <c r="BD443" s="285"/>
      <c r="BE443" s="285"/>
      <c r="BF443" s="285"/>
      <c r="BG443" s="328"/>
      <c r="BH443" s="328"/>
      <c r="BI443" s="285"/>
      <c r="BJ443" s="296"/>
      <c r="BK443" s="318"/>
      <c r="BL443" s="285"/>
      <c r="BM443" s="285"/>
      <c r="BN443" s="297"/>
      <c r="BO443" s="297"/>
      <c r="BP443" s="285"/>
      <c r="BQ443" s="285"/>
      <c r="BR443" s="285"/>
      <c r="BS443" s="285"/>
      <c r="BT443" s="285"/>
      <c r="BU443" s="297"/>
      <c r="BV443" s="297"/>
      <c r="BW443" s="285"/>
      <c r="BX443" s="285"/>
      <c r="BY443" s="285"/>
      <c r="BZ443" s="285"/>
      <c r="CA443" s="285"/>
      <c r="CB443" s="297"/>
      <c r="CC443" s="297"/>
      <c r="CD443" s="285"/>
      <c r="CE443" s="285"/>
      <c r="CF443" s="285"/>
      <c r="CG443" s="285"/>
      <c r="CH443" s="285"/>
      <c r="CI443" s="297"/>
      <c r="CJ443" s="297"/>
      <c r="CK443" s="285"/>
      <c r="CL443" s="285"/>
      <c r="CM443" s="285"/>
      <c r="CN443" s="285"/>
      <c r="CO443" s="285"/>
      <c r="CP443" s="165"/>
    </row>
    <row r="444"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  <c r="AA444" s="285"/>
      <c r="AB444" s="285"/>
      <c r="AC444" s="285"/>
      <c r="AD444" s="285"/>
      <c r="AE444" s="285"/>
      <c r="AF444" s="296"/>
      <c r="AG444" s="318"/>
      <c r="AH444" s="285"/>
      <c r="AI444" s="285"/>
      <c r="AJ444" s="285"/>
      <c r="AK444" s="285"/>
      <c r="AL444" s="328"/>
      <c r="AM444" s="328"/>
      <c r="AN444" s="285"/>
      <c r="AO444" s="285"/>
      <c r="AP444" s="285"/>
      <c r="AQ444" s="285"/>
      <c r="AR444" s="285"/>
      <c r="AS444" s="328"/>
      <c r="AT444" s="328"/>
      <c r="AU444" s="285"/>
      <c r="AV444" s="285"/>
      <c r="AW444" s="285"/>
      <c r="AX444" s="285"/>
      <c r="AY444" s="285"/>
      <c r="AZ444" s="328"/>
      <c r="BA444" s="328"/>
      <c r="BB444" s="285"/>
      <c r="BC444" s="285"/>
      <c r="BD444" s="285"/>
      <c r="BE444" s="285"/>
      <c r="BF444" s="285"/>
      <c r="BG444" s="328"/>
      <c r="BH444" s="328"/>
      <c r="BI444" s="285"/>
      <c r="BJ444" s="296"/>
      <c r="BK444" s="318"/>
      <c r="BL444" s="285"/>
      <c r="BM444" s="285"/>
      <c r="BN444" s="297"/>
      <c r="BO444" s="297"/>
      <c r="BP444" s="285"/>
      <c r="BQ444" s="285"/>
      <c r="BR444" s="285"/>
      <c r="BS444" s="285"/>
      <c r="BT444" s="285"/>
      <c r="BU444" s="297"/>
      <c r="BV444" s="297"/>
      <c r="BW444" s="285"/>
      <c r="BX444" s="285"/>
      <c r="BY444" s="285"/>
      <c r="BZ444" s="285"/>
      <c r="CA444" s="285"/>
      <c r="CB444" s="297"/>
      <c r="CC444" s="297"/>
      <c r="CD444" s="285"/>
      <c r="CE444" s="285"/>
      <c r="CF444" s="285"/>
      <c r="CG444" s="285"/>
      <c r="CH444" s="285"/>
      <c r="CI444" s="297"/>
      <c r="CJ444" s="297"/>
      <c r="CK444" s="285"/>
      <c r="CL444" s="285"/>
      <c r="CM444" s="285"/>
      <c r="CN444" s="285"/>
      <c r="CO444" s="285"/>
      <c r="CP444" s="165"/>
    </row>
    <row r="445"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  <c r="AA445" s="285"/>
      <c r="AB445" s="285"/>
      <c r="AC445" s="285"/>
      <c r="AD445" s="285"/>
      <c r="AE445" s="285"/>
      <c r="AF445" s="296"/>
      <c r="AG445" s="318"/>
      <c r="AH445" s="285"/>
      <c r="AI445" s="285"/>
      <c r="AJ445" s="285"/>
      <c r="AK445" s="285"/>
      <c r="AL445" s="328"/>
      <c r="AM445" s="328"/>
      <c r="AN445" s="285"/>
      <c r="AO445" s="285"/>
      <c r="AP445" s="285"/>
      <c r="AQ445" s="285"/>
      <c r="AR445" s="285"/>
      <c r="AS445" s="328"/>
      <c r="AT445" s="328"/>
      <c r="AU445" s="285"/>
      <c r="AV445" s="285"/>
      <c r="AW445" s="285"/>
      <c r="AX445" s="285"/>
      <c r="AY445" s="285"/>
      <c r="AZ445" s="328"/>
      <c r="BA445" s="328"/>
      <c r="BB445" s="285"/>
      <c r="BC445" s="285"/>
      <c r="BD445" s="285"/>
      <c r="BE445" s="285"/>
      <c r="BF445" s="285"/>
      <c r="BG445" s="328"/>
      <c r="BH445" s="328"/>
      <c r="BI445" s="285"/>
      <c r="BJ445" s="296"/>
      <c r="BK445" s="318"/>
      <c r="BL445" s="285"/>
      <c r="BM445" s="285"/>
      <c r="BN445" s="297"/>
      <c r="BO445" s="297"/>
      <c r="BP445" s="285"/>
      <c r="BQ445" s="285"/>
      <c r="BR445" s="285"/>
      <c r="BS445" s="285"/>
      <c r="BT445" s="285"/>
      <c r="BU445" s="297"/>
      <c r="BV445" s="297"/>
      <c r="BW445" s="285"/>
      <c r="BX445" s="285"/>
      <c r="BY445" s="285"/>
      <c r="BZ445" s="285"/>
      <c r="CA445" s="285"/>
      <c r="CB445" s="297"/>
      <c r="CC445" s="297"/>
      <c r="CD445" s="285"/>
      <c r="CE445" s="285"/>
      <c r="CF445" s="285"/>
      <c r="CG445" s="285"/>
      <c r="CH445" s="285"/>
      <c r="CI445" s="297"/>
      <c r="CJ445" s="297"/>
      <c r="CK445" s="285"/>
      <c r="CL445" s="285"/>
      <c r="CM445" s="285"/>
      <c r="CN445" s="285"/>
      <c r="CO445" s="285"/>
      <c r="CP445" s="165"/>
    </row>
    <row r="446"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  <c r="AA446" s="285"/>
      <c r="AB446" s="285"/>
      <c r="AC446" s="285"/>
      <c r="AD446" s="285"/>
      <c r="AE446" s="285"/>
      <c r="AF446" s="296"/>
      <c r="AG446" s="318"/>
      <c r="AH446" s="285"/>
      <c r="AI446" s="285"/>
      <c r="AJ446" s="285"/>
      <c r="AK446" s="285"/>
      <c r="AL446" s="328"/>
      <c r="AM446" s="328"/>
      <c r="AN446" s="285"/>
      <c r="AO446" s="285"/>
      <c r="AP446" s="285"/>
      <c r="AQ446" s="285"/>
      <c r="AR446" s="285"/>
      <c r="AS446" s="328"/>
      <c r="AT446" s="328"/>
      <c r="AU446" s="285"/>
      <c r="AV446" s="285"/>
      <c r="AW446" s="285"/>
      <c r="AX446" s="285"/>
      <c r="AY446" s="285"/>
      <c r="AZ446" s="328"/>
      <c r="BA446" s="328"/>
      <c r="BB446" s="285"/>
      <c r="BC446" s="285"/>
      <c r="BD446" s="285"/>
      <c r="BE446" s="285"/>
      <c r="BF446" s="285"/>
      <c r="BG446" s="328"/>
      <c r="BH446" s="328"/>
      <c r="BI446" s="285"/>
      <c r="BJ446" s="296"/>
      <c r="BK446" s="318"/>
      <c r="BL446" s="285"/>
      <c r="BM446" s="285"/>
      <c r="BN446" s="297"/>
      <c r="BO446" s="297"/>
      <c r="BP446" s="285"/>
      <c r="BQ446" s="285"/>
      <c r="BR446" s="285"/>
      <c r="BS446" s="285"/>
      <c r="BT446" s="285"/>
      <c r="BU446" s="297"/>
      <c r="BV446" s="297"/>
      <c r="BW446" s="285"/>
      <c r="BX446" s="285"/>
      <c r="BY446" s="285"/>
      <c r="BZ446" s="285"/>
      <c r="CA446" s="285"/>
      <c r="CB446" s="297"/>
      <c r="CC446" s="297"/>
      <c r="CD446" s="285"/>
      <c r="CE446" s="285"/>
      <c r="CF446" s="285"/>
      <c r="CG446" s="285"/>
      <c r="CH446" s="285"/>
      <c r="CI446" s="297"/>
      <c r="CJ446" s="297"/>
      <c r="CK446" s="285"/>
      <c r="CL446" s="285"/>
      <c r="CM446" s="285"/>
      <c r="CN446" s="285"/>
      <c r="CO446" s="285"/>
      <c r="CP446" s="165"/>
    </row>
    <row r="447"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  <c r="AA447" s="285"/>
      <c r="AB447" s="285"/>
      <c r="AC447" s="285"/>
      <c r="AD447" s="285"/>
      <c r="AE447" s="285"/>
      <c r="AF447" s="296"/>
      <c r="AG447" s="318"/>
      <c r="AH447" s="285"/>
      <c r="AI447" s="285"/>
      <c r="AJ447" s="285"/>
      <c r="AK447" s="285"/>
      <c r="AL447" s="328"/>
      <c r="AM447" s="328"/>
      <c r="AN447" s="285"/>
      <c r="AO447" s="285"/>
      <c r="AP447" s="285"/>
      <c r="AQ447" s="285"/>
      <c r="AR447" s="285"/>
      <c r="AS447" s="328"/>
      <c r="AT447" s="328"/>
      <c r="AU447" s="285"/>
      <c r="AV447" s="285"/>
      <c r="AW447" s="285"/>
      <c r="AX447" s="285"/>
      <c r="AY447" s="285"/>
      <c r="AZ447" s="328"/>
      <c r="BA447" s="328"/>
      <c r="BB447" s="285"/>
      <c r="BC447" s="285"/>
      <c r="BD447" s="285"/>
      <c r="BE447" s="285"/>
      <c r="BF447" s="285"/>
      <c r="BG447" s="328"/>
      <c r="BH447" s="328"/>
      <c r="BI447" s="285"/>
      <c r="BJ447" s="296"/>
      <c r="BK447" s="318"/>
      <c r="BL447" s="285"/>
      <c r="BM447" s="285"/>
      <c r="BN447" s="297"/>
      <c r="BO447" s="297"/>
      <c r="BP447" s="285"/>
      <c r="BQ447" s="285"/>
      <c r="BR447" s="285"/>
      <c r="BS447" s="285"/>
      <c r="BT447" s="285"/>
      <c r="BU447" s="297"/>
      <c r="BV447" s="297"/>
      <c r="BW447" s="285"/>
      <c r="BX447" s="285"/>
      <c r="BY447" s="285"/>
      <c r="BZ447" s="285"/>
      <c r="CA447" s="285"/>
      <c r="CB447" s="297"/>
      <c r="CC447" s="297"/>
      <c r="CD447" s="285"/>
      <c r="CE447" s="285"/>
      <c r="CF447" s="285"/>
      <c r="CG447" s="285"/>
      <c r="CH447" s="285"/>
      <c r="CI447" s="297"/>
      <c r="CJ447" s="297"/>
      <c r="CK447" s="285"/>
      <c r="CL447" s="285"/>
      <c r="CM447" s="285"/>
      <c r="CN447" s="285"/>
      <c r="CO447" s="285"/>
      <c r="CP447" s="165"/>
    </row>
    <row r="448"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  <c r="AA448" s="285"/>
      <c r="AB448" s="285"/>
      <c r="AC448" s="285"/>
      <c r="AD448" s="285"/>
      <c r="AE448" s="285"/>
      <c r="AF448" s="296"/>
      <c r="AG448" s="318"/>
      <c r="AH448" s="285"/>
      <c r="AI448" s="285"/>
      <c r="AJ448" s="285"/>
      <c r="AK448" s="285"/>
      <c r="AL448" s="328"/>
      <c r="AM448" s="328"/>
      <c r="AN448" s="285"/>
      <c r="AO448" s="285"/>
      <c r="AP448" s="285"/>
      <c r="AQ448" s="285"/>
      <c r="AR448" s="285"/>
      <c r="AS448" s="328"/>
      <c r="AT448" s="328"/>
      <c r="AU448" s="285"/>
      <c r="AV448" s="285"/>
      <c r="AW448" s="285"/>
      <c r="AX448" s="285"/>
      <c r="AY448" s="285"/>
      <c r="AZ448" s="328"/>
      <c r="BA448" s="328"/>
      <c r="BB448" s="285"/>
      <c r="BC448" s="285"/>
      <c r="BD448" s="285"/>
      <c r="BE448" s="285"/>
      <c r="BF448" s="285"/>
      <c r="BG448" s="328"/>
      <c r="BH448" s="328"/>
      <c r="BI448" s="285"/>
      <c r="BJ448" s="296"/>
      <c r="BK448" s="318"/>
      <c r="BL448" s="285"/>
      <c r="BM448" s="285"/>
      <c r="BN448" s="297"/>
      <c r="BO448" s="297"/>
      <c r="BP448" s="285"/>
      <c r="BQ448" s="285"/>
      <c r="BR448" s="285"/>
      <c r="BS448" s="285"/>
      <c r="BT448" s="285"/>
      <c r="BU448" s="297"/>
      <c r="BV448" s="297"/>
      <c r="BW448" s="285"/>
      <c r="BX448" s="285"/>
      <c r="BY448" s="285"/>
      <c r="BZ448" s="285"/>
      <c r="CA448" s="285"/>
      <c r="CB448" s="297"/>
      <c r="CC448" s="297"/>
      <c r="CD448" s="285"/>
      <c r="CE448" s="285"/>
      <c r="CF448" s="285"/>
      <c r="CG448" s="285"/>
      <c r="CH448" s="285"/>
      <c r="CI448" s="297"/>
      <c r="CJ448" s="297"/>
      <c r="CK448" s="285"/>
      <c r="CL448" s="285"/>
      <c r="CM448" s="285"/>
      <c r="CN448" s="285"/>
      <c r="CO448" s="285"/>
      <c r="CP448" s="165"/>
    </row>
    <row r="449"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  <c r="AA449" s="285"/>
      <c r="AB449" s="285"/>
      <c r="AC449" s="285"/>
      <c r="AD449" s="285"/>
      <c r="AE449" s="285"/>
      <c r="AF449" s="296"/>
      <c r="AG449" s="318"/>
      <c r="AH449" s="285"/>
      <c r="AI449" s="285"/>
      <c r="AJ449" s="285"/>
      <c r="AK449" s="285"/>
      <c r="AL449" s="328"/>
      <c r="AM449" s="328"/>
      <c r="AN449" s="285"/>
      <c r="AO449" s="285"/>
      <c r="AP449" s="285"/>
      <c r="AQ449" s="285"/>
      <c r="AR449" s="285"/>
      <c r="AS449" s="328"/>
      <c r="AT449" s="328"/>
      <c r="AU449" s="285"/>
      <c r="AV449" s="285"/>
      <c r="AW449" s="285"/>
      <c r="AX449" s="285"/>
      <c r="AY449" s="285"/>
      <c r="AZ449" s="328"/>
      <c r="BA449" s="328"/>
      <c r="BB449" s="285"/>
      <c r="BC449" s="285"/>
      <c r="BD449" s="285"/>
      <c r="BE449" s="285"/>
      <c r="BF449" s="285"/>
      <c r="BG449" s="328"/>
      <c r="BH449" s="328"/>
      <c r="BI449" s="285"/>
      <c r="BJ449" s="296"/>
      <c r="BK449" s="318"/>
      <c r="BL449" s="285"/>
      <c r="BM449" s="285"/>
      <c r="BN449" s="297"/>
      <c r="BO449" s="297"/>
      <c r="BP449" s="285"/>
      <c r="BQ449" s="285"/>
      <c r="BR449" s="285"/>
      <c r="BS449" s="285"/>
      <c r="BT449" s="285"/>
      <c r="BU449" s="297"/>
      <c r="BV449" s="297"/>
      <c r="BW449" s="285"/>
      <c r="BX449" s="285"/>
      <c r="BY449" s="285"/>
      <c r="BZ449" s="285"/>
      <c r="CA449" s="285"/>
      <c r="CB449" s="297"/>
      <c r="CC449" s="297"/>
      <c r="CD449" s="285"/>
      <c r="CE449" s="285"/>
      <c r="CF449" s="285"/>
      <c r="CG449" s="285"/>
      <c r="CH449" s="285"/>
      <c r="CI449" s="297"/>
      <c r="CJ449" s="297"/>
      <c r="CK449" s="285"/>
      <c r="CL449" s="285"/>
      <c r="CM449" s="285"/>
      <c r="CN449" s="285"/>
      <c r="CO449" s="285"/>
      <c r="CP449" s="165"/>
    </row>
    <row r="450"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  <c r="AA450" s="285"/>
      <c r="AB450" s="285"/>
      <c r="AC450" s="285"/>
      <c r="AD450" s="285"/>
      <c r="AE450" s="285"/>
      <c r="AF450" s="296"/>
      <c r="AG450" s="318"/>
      <c r="AH450" s="285"/>
      <c r="AI450" s="285"/>
      <c r="AJ450" s="285"/>
      <c r="AK450" s="285"/>
      <c r="AL450" s="328"/>
      <c r="AM450" s="328"/>
      <c r="AN450" s="285"/>
      <c r="AO450" s="285"/>
      <c r="AP450" s="285"/>
      <c r="AQ450" s="285"/>
      <c r="AR450" s="285"/>
      <c r="AS450" s="328"/>
      <c r="AT450" s="328"/>
      <c r="AU450" s="285"/>
      <c r="AV450" s="285"/>
      <c r="AW450" s="285"/>
      <c r="AX450" s="285"/>
      <c r="AY450" s="285"/>
      <c r="AZ450" s="328"/>
      <c r="BA450" s="328"/>
      <c r="BB450" s="285"/>
      <c r="BC450" s="285"/>
      <c r="BD450" s="285"/>
      <c r="BE450" s="285"/>
      <c r="BF450" s="285"/>
      <c r="BG450" s="328"/>
      <c r="BH450" s="328"/>
      <c r="BI450" s="285"/>
      <c r="BJ450" s="296"/>
      <c r="BK450" s="318"/>
      <c r="BL450" s="285"/>
      <c r="BM450" s="285"/>
      <c r="BN450" s="297"/>
      <c r="BO450" s="297"/>
      <c r="BP450" s="285"/>
      <c r="BQ450" s="285"/>
      <c r="BR450" s="285"/>
      <c r="BS450" s="285"/>
      <c r="BT450" s="285"/>
      <c r="BU450" s="297"/>
      <c r="BV450" s="297"/>
      <c r="BW450" s="285"/>
      <c r="BX450" s="285"/>
      <c r="BY450" s="285"/>
      <c r="BZ450" s="285"/>
      <c r="CA450" s="285"/>
      <c r="CB450" s="297"/>
      <c r="CC450" s="297"/>
      <c r="CD450" s="285"/>
      <c r="CE450" s="285"/>
      <c r="CF450" s="285"/>
      <c r="CG450" s="285"/>
      <c r="CH450" s="285"/>
      <c r="CI450" s="297"/>
      <c r="CJ450" s="297"/>
      <c r="CK450" s="285"/>
      <c r="CL450" s="285"/>
      <c r="CM450" s="285"/>
      <c r="CN450" s="285"/>
      <c r="CO450" s="285"/>
      <c r="CP450" s="165"/>
    </row>
    <row r="451"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  <c r="AA451" s="285"/>
      <c r="AB451" s="285"/>
      <c r="AC451" s="285"/>
      <c r="AD451" s="285"/>
      <c r="AE451" s="285"/>
      <c r="AF451" s="296"/>
      <c r="AG451" s="318"/>
      <c r="AH451" s="285"/>
      <c r="AI451" s="285"/>
      <c r="AJ451" s="285"/>
      <c r="AK451" s="285"/>
      <c r="AL451" s="328"/>
      <c r="AM451" s="328"/>
      <c r="AN451" s="285"/>
      <c r="AO451" s="285"/>
      <c r="AP451" s="285"/>
      <c r="AQ451" s="285"/>
      <c r="AR451" s="285"/>
      <c r="AS451" s="328"/>
      <c r="AT451" s="328"/>
      <c r="AU451" s="285"/>
      <c r="AV451" s="285"/>
      <c r="AW451" s="285"/>
      <c r="AX451" s="285"/>
      <c r="AY451" s="285"/>
      <c r="AZ451" s="328"/>
      <c r="BA451" s="328"/>
      <c r="BB451" s="285"/>
      <c r="BC451" s="285"/>
      <c r="BD451" s="285"/>
      <c r="BE451" s="285"/>
      <c r="BF451" s="285"/>
      <c r="BG451" s="328"/>
      <c r="BH451" s="328"/>
      <c r="BI451" s="285"/>
      <c r="BJ451" s="296"/>
      <c r="BK451" s="318"/>
      <c r="BL451" s="285"/>
      <c r="BM451" s="285"/>
      <c r="BN451" s="297"/>
      <c r="BO451" s="297"/>
      <c r="BP451" s="285"/>
      <c r="BQ451" s="285"/>
      <c r="BR451" s="285"/>
      <c r="BS451" s="285"/>
      <c r="BT451" s="285"/>
      <c r="BU451" s="297"/>
      <c r="BV451" s="297"/>
      <c r="BW451" s="285"/>
      <c r="BX451" s="285"/>
      <c r="BY451" s="285"/>
      <c r="BZ451" s="285"/>
      <c r="CA451" s="285"/>
      <c r="CB451" s="297"/>
      <c r="CC451" s="297"/>
      <c r="CD451" s="285"/>
      <c r="CE451" s="285"/>
      <c r="CF451" s="285"/>
      <c r="CG451" s="285"/>
      <c r="CH451" s="285"/>
      <c r="CI451" s="297"/>
      <c r="CJ451" s="297"/>
      <c r="CK451" s="285"/>
      <c r="CL451" s="285"/>
      <c r="CM451" s="285"/>
      <c r="CN451" s="285"/>
      <c r="CO451" s="285"/>
      <c r="CP451" s="165"/>
    </row>
    <row r="452"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  <c r="AA452" s="285"/>
      <c r="AB452" s="285"/>
      <c r="AC452" s="285"/>
      <c r="AD452" s="285"/>
      <c r="AE452" s="285"/>
      <c r="AF452" s="296"/>
      <c r="AG452" s="318"/>
      <c r="AH452" s="285"/>
      <c r="AI452" s="285"/>
      <c r="AJ452" s="285"/>
      <c r="AK452" s="285"/>
      <c r="AL452" s="328"/>
      <c r="AM452" s="328"/>
      <c r="AN452" s="285"/>
      <c r="AO452" s="285"/>
      <c r="AP452" s="285"/>
      <c r="AQ452" s="285"/>
      <c r="AR452" s="285"/>
      <c r="AS452" s="328"/>
      <c r="AT452" s="328"/>
      <c r="AU452" s="285"/>
      <c r="AV452" s="285"/>
      <c r="AW452" s="285"/>
      <c r="AX452" s="285"/>
      <c r="AY452" s="285"/>
      <c r="AZ452" s="328"/>
      <c r="BA452" s="328"/>
      <c r="BB452" s="285"/>
      <c r="BC452" s="285"/>
      <c r="BD452" s="285"/>
      <c r="BE452" s="285"/>
      <c r="BF452" s="285"/>
      <c r="BG452" s="328"/>
      <c r="BH452" s="328"/>
      <c r="BI452" s="285"/>
      <c r="BJ452" s="296"/>
      <c r="BK452" s="318"/>
      <c r="BL452" s="285"/>
      <c r="BM452" s="285"/>
      <c r="BN452" s="297"/>
      <c r="BO452" s="297"/>
      <c r="BP452" s="285"/>
      <c r="BQ452" s="285"/>
      <c r="BR452" s="285"/>
      <c r="BS452" s="285"/>
      <c r="BT452" s="285"/>
      <c r="BU452" s="297"/>
      <c r="BV452" s="297"/>
      <c r="BW452" s="285"/>
      <c r="BX452" s="285"/>
      <c r="BY452" s="285"/>
      <c r="BZ452" s="285"/>
      <c r="CA452" s="285"/>
      <c r="CB452" s="297"/>
      <c r="CC452" s="297"/>
      <c r="CD452" s="285"/>
      <c r="CE452" s="285"/>
      <c r="CF452" s="285"/>
      <c r="CG452" s="285"/>
      <c r="CH452" s="285"/>
      <c r="CI452" s="297"/>
      <c r="CJ452" s="297"/>
      <c r="CK452" s="285"/>
      <c r="CL452" s="285"/>
      <c r="CM452" s="285"/>
      <c r="CN452" s="285"/>
      <c r="CO452" s="285"/>
      <c r="CP452" s="165"/>
    </row>
    <row r="453"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  <c r="AA453" s="285"/>
      <c r="AB453" s="285"/>
      <c r="AC453" s="285"/>
      <c r="AD453" s="285"/>
      <c r="AE453" s="285"/>
      <c r="AF453" s="296"/>
      <c r="AG453" s="318"/>
      <c r="AH453" s="285"/>
      <c r="AI453" s="285"/>
      <c r="AJ453" s="285"/>
      <c r="AK453" s="285"/>
      <c r="AL453" s="328"/>
      <c r="AM453" s="328"/>
      <c r="AN453" s="285"/>
      <c r="AO453" s="285"/>
      <c r="AP453" s="285"/>
      <c r="AQ453" s="285"/>
      <c r="AR453" s="285"/>
      <c r="AS453" s="328"/>
      <c r="AT453" s="328"/>
      <c r="AU453" s="285"/>
      <c r="AV453" s="285"/>
      <c r="AW453" s="285"/>
      <c r="AX453" s="285"/>
      <c r="AY453" s="285"/>
      <c r="AZ453" s="328"/>
      <c r="BA453" s="328"/>
      <c r="BB453" s="285"/>
      <c r="BC453" s="285"/>
      <c r="BD453" s="285"/>
      <c r="BE453" s="285"/>
      <c r="BF453" s="285"/>
      <c r="BG453" s="328"/>
      <c r="BH453" s="328"/>
      <c r="BI453" s="285"/>
      <c r="BJ453" s="296"/>
      <c r="BK453" s="318"/>
      <c r="BL453" s="285"/>
      <c r="BM453" s="285"/>
      <c r="BN453" s="297"/>
      <c r="BO453" s="297"/>
      <c r="BP453" s="285"/>
      <c r="BQ453" s="285"/>
      <c r="BR453" s="285"/>
      <c r="BS453" s="285"/>
      <c r="BT453" s="285"/>
      <c r="BU453" s="297"/>
      <c r="BV453" s="297"/>
      <c r="BW453" s="285"/>
      <c r="BX453" s="285"/>
      <c r="BY453" s="285"/>
      <c r="BZ453" s="285"/>
      <c r="CA453" s="285"/>
      <c r="CB453" s="297"/>
      <c r="CC453" s="297"/>
      <c r="CD453" s="285"/>
      <c r="CE453" s="285"/>
      <c r="CF453" s="285"/>
      <c r="CG453" s="285"/>
      <c r="CH453" s="285"/>
      <c r="CI453" s="297"/>
      <c r="CJ453" s="297"/>
      <c r="CK453" s="285"/>
      <c r="CL453" s="285"/>
      <c r="CM453" s="285"/>
      <c r="CN453" s="285"/>
      <c r="CO453" s="285"/>
      <c r="CP453" s="165"/>
    </row>
    <row r="454"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  <c r="AA454" s="285"/>
      <c r="AB454" s="285"/>
      <c r="AC454" s="285"/>
      <c r="AD454" s="285"/>
      <c r="AE454" s="285"/>
      <c r="AF454" s="296"/>
      <c r="AG454" s="318"/>
      <c r="AH454" s="285"/>
      <c r="AI454" s="285"/>
      <c r="AJ454" s="285"/>
      <c r="AK454" s="285"/>
      <c r="AL454" s="328"/>
      <c r="AM454" s="328"/>
      <c r="AN454" s="285"/>
      <c r="AO454" s="285"/>
      <c r="AP454" s="285"/>
      <c r="AQ454" s="285"/>
      <c r="AR454" s="285"/>
      <c r="AS454" s="328"/>
      <c r="AT454" s="328"/>
      <c r="AU454" s="285"/>
      <c r="AV454" s="285"/>
      <c r="AW454" s="285"/>
      <c r="AX454" s="285"/>
      <c r="AY454" s="285"/>
      <c r="AZ454" s="328"/>
      <c r="BA454" s="328"/>
      <c r="BB454" s="285"/>
      <c r="BC454" s="285"/>
      <c r="BD454" s="285"/>
      <c r="BE454" s="285"/>
      <c r="BF454" s="285"/>
      <c r="BG454" s="328"/>
      <c r="BH454" s="328"/>
      <c r="BI454" s="285"/>
      <c r="BJ454" s="296"/>
      <c r="BK454" s="318"/>
      <c r="BL454" s="285"/>
      <c r="BM454" s="285"/>
      <c r="BN454" s="297"/>
      <c r="BO454" s="297"/>
      <c r="BP454" s="285"/>
      <c r="BQ454" s="285"/>
      <c r="BR454" s="285"/>
      <c r="BS454" s="285"/>
      <c r="BT454" s="285"/>
      <c r="BU454" s="297"/>
      <c r="BV454" s="297"/>
      <c r="BW454" s="285"/>
      <c r="BX454" s="285"/>
      <c r="BY454" s="285"/>
      <c r="BZ454" s="285"/>
      <c r="CA454" s="285"/>
      <c r="CB454" s="297"/>
      <c r="CC454" s="297"/>
      <c r="CD454" s="285"/>
      <c r="CE454" s="285"/>
      <c r="CF454" s="285"/>
      <c r="CG454" s="285"/>
      <c r="CH454" s="285"/>
      <c r="CI454" s="297"/>
      <c r="CJ454" s="297"/>
      <c r="CK454" s="285"/>
      <c r="CL454" s="285"/>
      <c r="CM454" s="285"/>
      <c r="CN454" s="285"/>
      <c r="CO454" s="285"/>
      <c r="CP454" s="165"/>
    </row>
    <row r="455"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  <c r="AA455" s="285"/>
      <c r="AB455" s="285"/>
      <c r="AC455" s="285"/>
      <c r="AD455" s="285"/>
      <c r="AE455" s="285"/>
      <c r="AF455" s="296"/>
      <c r="AG455" s="318"/>
      <c r="AH455" s="285"/>
      <c r="AI455" s="285"/>
      <c r="AJ455" s="285"/>
      <c r="AK455" s="285"/>
      <c r="AL455" s="328"/>
      <c r="AM455" s="328"/>
      <c r="AN455" s="285"/>
      <c r="AO455" s="285"/>
      <c r="AP455" s="285"/>
      <c r="AQ455" s="285"/>
      <c r="AR455" s="285"/>
      <c r="AS455" s="328"/>
      <c r="AT455" s="328"/>
      <c r="AU455" s="285"/>
      <c r="AV455" s="285"/>
      <c r="AW455" s="285"/>
      <c r="AX455" s="285"/>
      <c r="AY455" s="285"/>
      <c r="AZ455" s="328"/>
      <c r="BA455" s="328"/>
      <c r="BB455" s="285"/>
      <c r="BC455" s="285"/>
      <c r="BD455" s="285"/>
      <c r="BE455" s="285"/>
      <c r="BF455" s="285"/>
      <c r="BG455" s="328"/>
      <c r="BH455" s="328"/>
      <c r="BI455" s="285"/>
      <c r="BJ455" s="296"/>
      <c r="BK455" s="318"/>
      <c r="BL455" s="285"/>
      <c r="BM455" s="285"/>
      <c r="BN455" s="297"/>
      <c r="BO455" s="297"/>
      <c r="BP455" s="285"/>
      <c r="BQ455" s="285"/>
      <c r="BR455" s="285"/>
      <c r="BS455" s="285"/>
      <c r="BT455" s="285"/>
      <c r="BU455" s="297"/>
      <c r="BV455" s="297"/>
      <c r="BW455" s="285"/>
      <c r="BX455" s="285"/>
      <c r="BY455" s="285"/>
      <c r="BZ455" s="285"/>
      <c r="CA455" s="285"/>
      <c r="CB455" s="297"/>
      <c r="CC455" s="297"/>
      <c r="CD455" s="285"/>
      <c r="CE455" s="285"/>
      <c r="CF455" s="285"/>
      <c r="CG455" s="285"/>
      <c r="CH455" s="285"/>
      <c r="CI455" s="297"/>
      <c r="CJ455" s="297"/>
      <c r="CK455" s="285"/>
      <c r="CL455" s="285"/>
      <c r="CM455" s="285"/>
      <c r="CN455" s="285"/>
      <c r="CO455" s="285"/>
      <c r="CP455" s="165"/>
    </row>
    <row r="456"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  <c r="AA456" s="285"/>
      <c r="AB456" s="285"/>
      <c r="AC456" s="285"/>
      <c r="AD456" s="285"/>
      <c r="AE456" s="285"/>
      <c r="AF456" s="296"/>
      <c r="AG456" s="318"/>
      <c r="AH456" s="285"/>
      <c r="AI456" s="285"/>
      <c r="AJ456" s="285"/>
      <c r="AK456" s="285"/>
      <c r="AL456" s="328"/>
      <c r="AM456" s="328"/>
      <c r="AN456" s="285"/>
      <c r="AO456" s="285"/>
      <c r="AP456" s="285"/>
      <c r="AQ456" s="285"/>
      <c r="AR456" s="285"/>
      <c r="AS456" s="328"/>
      <c r="AT456" s="328"/>
      <c r="AU456" s="285"/>
      <c r="AV456" s="285"/>
      <c r="AW456" s="285"/>
      <c r="AX456" s="285"/>
      <c r="AY456" s="285"/>
      <c r="AZ456" s="328"/>
      <c r="BA456" s="328"/>
      <c r="BB456" s="285"/>
      <c r="BC456" s="285"/>
      <c r="BD456" s="285"/>
      <c r="BE456" s="285"/>
      <c r="BF456" s="285"/>
      <c r="BG456" s="328"/>
      <c r="BH456" s="328"/>
      <c r="BI456" s="285"/>
      <c r="BJ456" s="296"/>
      <c r="BK456" s="318"/>
      <c r="BL456" s="285"/>
      <c r="BM456" s="285"/>
      <c r="BN456" s="297"/>
      <c r="BO456" s="297"/>
      <c r="BP456" s="285"/>
      <c r="BQ456" s="285"/>
      <c r="BR456" s="285"/>
      <c r="BS456" s="285"/>
      <c r="BT456" s="285"/>
      <c r="BU456" s="297"/>
      <c r="BV456" s="297"/>
      <c r="BW456" s="285"/>
      <c r="BX456" s="285"/>
      <c r="BY456" s="285"/>
      <c r="BZ456" s="285"/>
      <c r="CA456" s="285"/>
      <c r="CB456" s="297"/>
      <c r="CC456" s="297"/>
      <c r="CD456" s="285"/>
      <c r="CE456" s="285"/>
      <c r="CF456" s="285"/>
      <c r="CG456" s="285"/>
      <c r="CH456" s="285"/>
      <c r="CI456" s="297"/>
      <c r="CJ456" s="297"/>
      <c r="CK456" s="285"/>
      <c r="CL456" s="285"/>
      <c r="CM456" s="285"/>
      <c r="CN456" s="285"/>
      <c r="CO456" s="285"/>
      <c r="CP456" s="165"/>
    </row>
    <row r="457"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  <c r="AA457" s="285"/>
      <c r="AB457" s="285"/>
      <c r="AC457" s="285"/>
      <c r="AD457" s="285"/>
      <c r="AE457" s="285"/>
      <c r="AF457" s="296"/>
      <c r="AG457" s="318"/>
      <c r="AH457" s="285"/>
      <c r="AI457" s="285"/>
      <c r="AJ457" s="285"/>
      <c r="AK457" s="285"/>
      <c r="AL457" s="328"/>
      <c r="AM457" s="328"/>
      <c r="AN457" s="285"/>
      <c r="AO457" s="285"/>
      <c r="AP457" s="285"/>
      <c r="AQ457" s="285"/>
      <c r="AR457" s="285"/>
      <c r="AS457" s="328"/>
      <c r="AT457" s="328"/>
      <c r="AU457" s="285"/>
      <c r="AV457" s="285"/>
      <c r="AW457" s="285"/>
      <c r="AX457" s="285"/>
      <c r="AY457" s="285"/>
      <c r="AZ457" s="328"/>
      <c r="BA457" s="328"/>
      <c r="BB457" s="285"/>
      <c r="BC457" s="285"/>
      <c r="BD457" s="285"/>
      <c r="BE457" s="285"/>
      <c r="BF457" s="285"/>
      <c r="BG457" s="328"/>
      <c r="BH457" s="328"/>
      <c r="BI457" s="285"/>
      <c r="BJ457" s="296"/>
      <c r="BK457" s="318"/>
      <c r="BL457" s="285"/>
      <c r="BM457" s="285"/>
      <c r="BN457" s="297"/>
      <c r="BO457" s="297"/>
      <c r="BP457" s="285"/>
      <c r="BQ457" s="285"/>
      <c r="BR457" s="285"/>
      <c r="BS457" s="285"/>
      <c r="BT457" s="285"/>
      <c r="BU457" s="297"/>
      <c r="BV457" s="297"/>
      <c r="BW457" s="285"/>
      <c r="BX457" s="285"/>
      <c r="BY457" s="285"/>
      <c r="BZ457" s="285"/>
      <c r="CA457" s="285"/>
      <c r="CB457" s="297"/>
      <c r="CC457" s="297"/>
      <c r="CD457" s="285"/>
      <c r="CE457" s="285"/>
      <c r="CF457" s="285"/>
      <c r="CG457" s="285"/>
      <c r="CH457" s="285"/>
      <c r="CI457" s="297"/>
      <c r="CJ457" s="297"/>
      <c r="CK457" s="285"/>
      <c r="CL457" s="285"/>
      <c r="CM457" s="285"/>
      <c r="CN457" s="285"/>
      <c r="CO457" s="285"/>
      <c r="CP457" s="165"/>
    </row>
    <row r="458"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  <c r="AA458" s="285"/>
      <c r="AB458" s="285"/>
      <c r="AC458" s="285"/>
      <c r="AD458" s="285"/>
      <c r="AE458" s="285"/>
      <c r="AF458" s="296"/>
      <c r="AG458" s="318"/>
      <c r="AH458" s="285"/>
      <c r="AI458" s="285"/>
      <c r="AJ458" s="285"/>
      <c r="AK458" s="285"/>
      <c r="AL458" s="328"/>
      <c r="AM458" s="328"/>
      <c r="AN458" s="285"/>
      <c r="AO458" s="285"/>
      <c r="AP458" s="285"/>
      <c r="AQ458" s="285"/>
      <c r="AR458" s="285"/>
      <c r="AS458" s="328"/>
      <c r="AT458" s="328"/>
      <c r="AU458" s="285"/>
      <c r="AV458" s="285"/>
      <c r="AW458" s="285"/>
      <c r="AX458" s="285"/>
      <c r="AY458" s="285"/>
      <c r="AZ458" s="328"/>
      <c r="BA458" s="328"/>
      <c r="BB458" s="285"/>
      <c r="BC458" s="285"/>
      <c r="BD458" s="285"/>
      <c r="BE458" s="285"/>
      <c r="BF458" s="285"/>
      <c r="BG458" s="328"/>
      <c r="BH458" s="328"/>
      <c r="BI458" s="285"/>
      <c r="BJ458" s="296"/>
      <c r="BK458" s="318"/>
      <c r="BL458" s="285"/>
      <c r="BM458" s="285"/>
      <c r="BN458" s="297"/>
      <c r="BO458" s="297"/>
      <c r="BP458" s="285"/>
      <c r="BQ458" s="285"/>
      <c r="BR458" s="285"/>
      <c r="BS458" s="285"/>
      <c r="BT458" s="285"/>
      <c r="BU458" s="297"/>
      <c r="BV458" s="297"/>
      <c r="BW458" s="285"/>
      <c r="BX458" s="285"/>
      <c r="BY458" s="285"/>
      <c r="BZ458" s="285"/>
      <c r="CA458" s="285"/>
      <c r="CB458" s="297"/>
      <c r="CC458" s="297"/>
      <c r="CD458" s="285"/>
      <c r="CE458" s="285"/>
      <c r="CF458" s="285"/>
      <c r="CG458" s="285"/>
      <c r="CH458" s="285"/>
      <c r="CI458" s="297"/>
      <c r="CJ458" s="297"/>
      <c r="CK458" s="285"/>
      <c r="CL458" s="285"/>
      <c r="CM458" s="285"/>
      <c r="CN458" s="285"/>
      <c r="CO458" s="285"/>
      <c r="CP458" s="165"/>
    </row>
    <row r="459"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  <c r="AA459" s="285"/>
      <c r="AB459" s="285"/>
      <c r="AC459" s="285"/>
      <c r="AD459" s="285"/>
      <c r="AE459" s="285"/>
      <c r="AF459" s="296"/>
      <c r="AG459" s="318"/>
      <c r="AH459" s="285"/>
      <c r="AI459" s="285"/>
      <c r="AJ459" s="285"/>
      <c r="AK459" s="285"/>
      <c r="AL459" s="328"/>
      <c r="AM459" s="328"/>
      <c r="AN459" s="285"/>
      <c r="AO459" s="285"/>
      <c r="AP459" s="285"/>
      <c r="AQ459" s="285"/>
      <c r="AR459" s="285"/>
      <c r="AS459" s="328"/>
      <c r="AT459" s="328"/>
      <c r="AU459" s="285"/>
      <c r="AV459" s="285"/>
      <c r="AW459" s="285"/>
      <c r="AX459" s="285"/>
      <c r="AY459" s="285"/>
      <c r="AZ459" s="328"/>
      <c r="BA459" s="328"/>
      <c r="BB459" s="285"/>
      <c r="BC459" s="285"/>
      <c r="BD459" s="285"/>
      <c r="BE459" s="285"/>
      <c r="BF459" s="285"/>
      <c r="BG459" s="328"/>
      <c r="BH459" s="328"/>
      <c r="BI459" s="285"/>
      <c r="BJ459" s="296"/>
      <c r="BK459" s="318"/>
      <c r="BL459" s="285"/>
      <c r="BM459" s="285"/>
      <c r="BN459" s="297"/>
      <c r="BO459" s="297"/>
      <c r="BP459" s="285"/>
      <c r="BQ459" s="285"/>
      <c r="BR459" s="285"/>
      <c r="BS459" s="285"/>
      <c r="BT459" s="285"/>
      <c r="BU459" s="297"/>
      <c r="BV459" s="297"/>
      <c r="BW459" s="285"/>
      <c r="BX459" s="285"/>
      <c r="BY459" s="285"/>
      <c r="BZ459" s="285"/>
      <c r="CA459" s="285"/>
      <c r="CB459" s="297"/>
      <c r="CC459" s="297"/>
      <c r="CD459" s="285"/>
      <c r="CE459" s="285"/>
      <c r="CF459" s="285"/>
      <c r="CG459" s="285"/>
      <c r="CH459" s="285"/>
      <c r="CI459" s="297"/>
      <c r="CJ459" s="297"/>
      <c r="CK459" s="285"/>
      <c r="CL459" s="285"/>
      <c r="CM459" s="285"/>
      <c r="CN459" s="285"/>
      <c r="CO459" s="285"/>
      <c r="CP459" s="165"/>
    </row>
    <row r="460"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  <c r="AA460" s="285"/>
      <c r="AB460" s="285"/>
      <c r="AC460" s="285"/>
      <c r="AD460" s="285"/>
      <c r="AE460" s="285"/>
      <c r="AF460" s="296"/>
      <c r="AG460" s="318"/>
      <c r="AH460" s="285"/>
      <c r="AI460" s="285"/>
      <c r="AJ460" s="285"/>
      <c r="AK460" s="285"/>
      <c r="AL460" s="328"/>
      <c r="AM460" s="328"/>
      <c r="AN460" s="285"/>
      <c r="AO460" s="285"/>
      <c r="AP460" s="285"/>
      <c r="AQ460" s="285"/>
      <c r="AR460" s="285"/>
      <c r="AS460" s="328"/>
      <c r="AT460" s="328"/>
      <c r="AU460" s="285"/>
      <c r="AV460" s="285"/>
      <c r="AW460" s="285"/>
      <c r="AX460" s="285"/>
      <c r="AY460" s="285"/>
      <c r="AZ460" s="328"/>
      <c r="BA460" s="328"/>
      <c r="BB460" s="285"/>
      <c r="BC460" s="285"/>
      <c r="BD460" s="285"/>
      <c r="BE460" s="285"/>
      <c r="BF460" s="285"/>
      <c r="BG460" s="328"/>
      <c r="BH460" s="328"/>
      <c r="BI460" s="285"/>
      <c r="BJ460" s="296"/>
      <c r="BK460" s="318"/>
      <c r="BL460" s="285"/>
      <c r="BM460" s="285"/>
      <c r="BN460" s="297"/>
      <c r="BO460" s="297"/>
      <c r="BP460" s="285"/>
      <c r="BQ460" s="285"/>
      <c r="BR460" s="285"/>
      <c r="BS460" s="285"/>
      <c r="BT460" s="285"/>
      <c r="BU460" s="297"/>
      <c r="BV460" s="297"/>
      <c r="BW460" s="285"/>
      <c r="BX460" s="285"/>
      <c r="BY460" s="285"/>
      <c r="BZ460" s="285"/>
      <c r="CA460" s="285"/>
      <c r="CB460" s="297"/>
      <c r="CC460" s="297"/>
      <c r="CD460" s="285"/>
      <c r="CE460" s="285"/>
      <c r="CF460" s="285"/>
      <c r="CG460" s="285"/>
      <c r="CH460" s="285"/>
      <c r="CI460" s="297"/>
      <c r="CJ460" s="297"/>
      <c r="CK460" s="285"/>
      <c r="CL460" s="285"/>
      <c r="CM460" s="285"/>
      <c r="CN460" s="285"/>
      <c r="CO460" s="285"/>
      <c r="CP460" s="165"/>
    </row>
    <row r="461"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  <c r="AA461" s="285"/>
      <c r="AB461" s="285"/>
      <c r="AC461" s="285"/>
      <c r="AD461" s="285"/>
      <c r="AE461" s="285"/>
      <c r="AF461" s="296"/>
      <c r="AG461" s="318"/>
      <c r="AH461" s="285"/>
      <c r="AI461" s="285"/>
      <c r="AJ461" s="285"/>
      <c r="AK461" s="285"/>
      <c r="AL461" s="328"/>
      <c r="AM461" s="328"/>
      <c r="AN461" s="285"/>
      <c r="AO461" s="285"/>
      <c r="AP461" s="285"/>
      <c r="AQ461" s="285"/>
      <c r="AR461" s="285"/>
      <c r="AS461" s="328"/>
      <c r="AT461" s="328"/>
      <c r="AU461" s="285"/>
      <c r="AV461" s="285"/>
      <c r="AW461" s="285"/>
      <c r="AX461" s="285"/>
      <c r="AY461" s="285"/>
      <c r="AZ461" s="328"/>
      <c r="BA461" s="328"/>
      <c r="BB461" s="285"/>
      <c r="BC461" s="285"/>
      <c r="BD461" s="285"/>
      <c r="BE461" s="285"/>
      <c r="BF461" s="285"/>
      <c r="BG461" s="328"/>
      <c r="BH461" s="328"/>
      <c r="BI461" s="285"/>
      <c r="BJ461" s="296"/>
      <c r="BK461" s="318"/>
      <c r="BL461" s="285"/>
      <c r="BM461" s="285"/>
      <c r="BN461" s="297"/>
      <c r="BO461" s="297"/>
      <c r="BP461" s="285"/>
      <c r="BQ461" s="285"/>
      <c r="BR461" s="285"/>
      <c r="BS461" s="285"/>
      <c r="BT461" s="285"/>
      <c r="BU461" s="297"/>
      <c r="BV461" s="297"/>
      <c r="BW461" s="285"/>
      <c r="BX461" s="285"/>
      <c r="BY461" s="285"/>
      <c r="BZ461" s="285"/>
      <c r="CA461" s="285"/>
      <c r="CB461" s="297"/>
      <c r="CC461" s="297"/>
      <c r="CD461" s="285"/>
      <c r="CE461" s="285"/>
      <c r="CF461" s="285"/>
      <c r="CG461" s="285"/>
      <c r="CH461" s="285"/>
      <c r="CI461" s="297"/>
      <c r="CJ461" s="297"/>
      <c r="CK461" s="285"/>
      <c r="CL461" s="285"/>
      <c r="CM461" s="285"/>
      <c r="CN461" s="285"/>
      <c r="CO461" s="285"/>
      <c r="CP461" s="165"/>
    </row>
    <row r="462"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  <c r="AA462" s="285"/>
      <c r="AB462" s="285"/>
      <c r="AC462" s="285"/>
      <c r="AD462" s="285"/>
      <c r="AE462" s="285"/>
      <c r="AF462" s="296"/>
      <c r="AG462" s="318"/>
      <c r="AH462" s="285"/>
      <c r="AI462" s="285"/>
      <c r="AJ462" s="285"/>
      <c r="AK462" s="285"/>
      <c r="AL462" s="328"/>
      <c r="AM462" s="328"/>
      <c r="AN462" s="285"/>
      <c r="AO462" s="285"/>
      <c r="AP462" s="285"/>
      <c r="AQ462" s="285"/>
      <c r="AR462" s="285"/>
      <c r="AS462" s="328"/>
      <c r="AT462" s="328"/>
      <c r="AU462" s="285"/>
      <c r="AV462" s="285"/>
      <c r="AW462" s="285"/>
      <c r="AX462" s="285"/>
      <c r="AY462" s="285"/>
      <c r="AZ462" s="328"/>
      <c r="BA462" s="328"/>
      <c r="BB462" s="285"/>
      <c r="BC462" s="285"/>
      <c r="BD462" s="285"/>
      <c r="BE462" s="285"/>
      <c r="BF462" s="285"/>
      <c r="BG462" s="328"/>
      <c r="BH462" s="328"/>
      <c r="BI462" s="285"/>
      <c r="BJ462" s="296"/>
      <c r="BK462" s="318"/>
      <c r="BL462" s="285"/>
      <c r="BM462" s="285"/>
      <c r="BN462" s="297"/>
      <c r="BO462" s="297"/>
      <c r="BP462" s="285"/>
      <c r="BQ462" s="285"/>
      <c r="BR462" s="285"/>
      <c r="BS462" s="285"/>
      <c r="BT462" s="285"/>
      <c r="BU462" s="297"/>
      <c r="BV462" s="297"/>
      <c r="BW462" s="285"/>
      <c r="BX462" s="285"/>
      <c r="BY462" s="285"/>
      <c r="BZ462" s="285"/>
      <c r="CA462" s="285"/>
      <c r="CB462" s="297"/>
      <c r="CC462" s="297"/>
      <c r="CD462" s="285"/>
      <c r="CE462" s="285"/>
      <c r="CF462" s="285"/>
      <c r="CG462" s="285"/>
      <c r="CH462" s="285"/>
      <c r="CI462" s="297"/>
      <c r="CJ462" s="297"/>
      <c r="CK462" s="285"/>
      <c r="CL462" s="285"/>
      <c r="CM462" s="285"/>
      <c r="CN462" s="285"/>
      <c r="CO462" s="285"/>
      <c r="CP462" s="165"/>
    </row>
    <row r="463"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  <c r="AA463" s="285"/>
      <c r="AB463" s="285"/>
      <c r="AC463" s="285"/>
      <c r="AD463" s="285"/>
      <c r="AE463" s="285"/>
      <c r="AF463" s="296"/>
      <c r="AG463" s="318"/>
      <c r="AH463" s="285"/>
      <c r="AI463" s="285"/>
      <c r="AJ463" s="285"/>
      <c r="AK463" s="285"/>
      <c r="AL463" s="328"/>
      <c r="AM463" s="328"/>
      <c r="AN463" s="285"/>
      <c r="AO463" s="285"/>
      <c r="AP463" s="285"/>
      <c r="AQ463" s="285"/>
      <c r="AR463" s="285"/>
      <c r="AS463" s="328"/>
      <c r="AT463" s="328"/>
      <c r="AU463" s="285"/>
      <c r="AV463" s="285"/>
      <c r="AW463" s="285"/>
      <c r="AX463" s="285"/>
      <c r="AY463" s="285"/>
      <c r="AZ463" s="328"/>
      <c r="BA463" s="328"/>
      <c r="BB463" s="285"/>
      <c r="BC463" s="285"/>
      <c r="BD463" s="285"/>
      <c r="BE463" s="285"/>
      <c r="BF463" s="285"/>
      <c r="BG463" s="328"/>
      <c r="BH463" s="328"/>
      <c r="BI463" s="285"/>
      <c r="BJ463" s="296"/>
      <c r="BK463" s="318"/>
      <c r="BL463" s="285"/>
      <c r="BM463" s="285"/>
      <c r="BN463" s="297"/>
      <c r="BO463" s="297"/>
      <c r="BP463" s="285"/>
      <c r="BQ463" s="285"/>
      <c r="BR463" s="285"/>
      <c r="BS463" s="285"/>
      <c r="BT463" s="285"/>
      <c r="BU463" s="297"/>
      <c r="BV463" s="297"/>
      <c r="BW463" s="285"/>
      <c r="BX463" s="285"/>
      <c r="BY463" s="285"/>
      <c r="BZ463" s="285"/>
      <c r="CA463" s="285"/>
      <c r="CB463" s="297"/>
      <c r="CC463" s="297"/>
      <c r="CD463" s="285"/>
      <c r="CE463" s="285"/>
      <c r="CF463" s="285"/>
      <c r="CG463" s="285"/>
      <c r="CH463" s="285"/>
      <c r="CI463" s="297"/>
      <c r="CJ463" s="297"/>
      <c r="CK463" s="285"/>
      <c r="CL463" s="285"/>
      <c r="CM463" s="285"/>
      <c r="CN463" s="285"/>
      <c r="CO463" s="285"/>
      <c r="CP463" s="165"/>
    </row>
    <row r="464"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  <c r="AA464" s="285"/>
      <c r="AB464" s="285"/>
      <c r="AC464" s="285"/>
      <c r="AD464" s="285"/>
      <c r="AE464" s="285"/>
      <c r="AF464" s="296"/>
      <c r="AG464" s="318"/>
      <c r="AH464" s="285"/>
      <c r="AI464" s="285"/>
      <c r="AJ464" s="285"/>
      <c r="AK464" s="285"/>
      <c r="AL464" s="328"/>
      <c r="AM464" s="328"/>
      <c r="AN464" s="285"/>
      <c r="AO464" s="285"/>
      <c r="AP464" s="285"/>
      <c r="AQ464" s="285"/>
      <c r="AR464" s="285"/>
      <c r="AS464" s="328"/>
      <c r="AT464" s="328"/>
      <c r="AU464" s="285"/>
      <c r="AV464" s="285"/>
      <c r="AW464" s="285"/>
      <c r="AX464" s="285"/>
      <c r="AY464" s="285"/>
      <c r="AZ464" s="328"/>
      <c r="BA464" s="328"/>
      <c r="BB464" s="285"/>
      <c r="BC464" s="285"/>
      <c r="BD464" s="285"/>
      <c r="BE464" s="285"/>
      <c r="BF464" s="285"/>
      <c r="BG464" s="328"/>
      <c r="BH464" s="328"/>
      <c r="BI464" s="285"/>
      <c r="BJ464" s="296"/>
      <c r="BK464" s="318"/>
      <c r="BL464" s="285"/>
      <c r="BM464" s="285"/>
      <c r="BN464" s="297"/>
      <c r="BO464" s="297"/>
      <c r="BP464" s="285"/>
      <c r="BQ464" s="285"/>
      <c r="BR464" s="285"/>
      <c r="BS464" s="285"/>
      <c r="BT464" s="285"/>
      <c r="BU464" s="297"/>
      <c r="BV464" s="297"/>
      <c r="BW464" s="285"/>
      <c r="BX464" s="285"/>
      <c r="BY464" s="285"/>
      <c r="BZ464" s="285"/>
      <c r="CA464" s="285"/>
      <c r="CB464" s="297"/>
      <c r="CC464" s="297"/>
      <c r="CD464" s="285"/>
      <c r="CE464" s="285"/>
      <c r="CF464" s="285"/>
      <c r="CG464" s="285"/>
      <c r="CH464" s="285"/>
      <c r="CI464" s="297"/>
      <c r="CJ464" s="297"/>
      <c r="CK464" s="285"/>
      <c r="CL464" s="285"/>
      <c r="CM464" s="285"/>
      <c r="CN464" s="285"/>
      <c r="CO464" s="285"/>
      <c r="CP464" s="165"/>
    </row>
    <row r="465"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  <c r="AA465" s="285"/>
      <c r="AB465" s="285"/>
      <c r="AC465" s="285"/>
      <c r="AD465" s="285"/>
      <c r="AE465" s="285"/>
      <c r="AF465" s="296"/>
      <c r="AG465" s="318"/>
      <c r="AH465" s="285"/>
      <c r="AI465" s="285"/>
      <c r="AJ465" s="285"/>
      <c r="AK465" s="285"/>
      <c r="AL465" s="328"/>
      <c r="AM465" s="328"/>
      <c r="AN465" s="285"/>
      <c r="AO465" s="285"/>
      <c r="AP465" s="285"/>
      <c r="AQ465" s="285"/>
      <c r="AR465" s="285"/>
      <c r="AS465" s="328"/>
      <c r="AT465" s="328"/>
      <c r="AU465" s="285"/>
      <c r="AV465" s="285"/>
      <c r="AW465" s="285"/>
      <c r="AX465" s="285"/>
      <c r="AY465" s="285"/>
      <c r="AZ465" s="328"/>
      <c r="BA465" s="328"/>
      <c r="BB465" s="285"/>
      <c r="BC465" s="285"/>
      <c r="BD465" s="285"/>
      <c r="BE465" s="285"/>
      <c r="BF465" s="285"/>
      <c r="BG465" s="328"/>
      <c r="BH465" s="328"/>
      <c r="BI465" s="285"/>
      <c r="BJ465" s="296"/>
      <c r="BK465" s="318"/>
      <c r="BL465" s="285"/>
      <c r="BM465" s="285"/>
      <c r="BN465" s="297"/>
      <c r="BO465" s="297"/>
      <c r="BP465" s="285"/>
      <c r="BQ465" s="285"/>
      <c r="BR465" s="285"/>
      <c r="BS465" s="285"/>
      <c r="BT465" s="285"/>
      <c r="BU465" s="297"/>
      <c r="BV465" s="297"/>
      <c r="BW465" s="285"/>
      <c r="BX465" s="285"/>
      <c r="BY465" s="285"/>
      <c r="BZ465" s="285"/>
      <c r="CA465" s="285"/>
      <c r="CB465" s="297"/>
      <c r="CC465" s="297"/>
      <c r="CD465" s="285"/>
      <c r="CE465" s="285"/>
      <c r="CF465" s="285"/>
      <c r="CG465" s="285"/>
      <c r="CH465" s="285"/>
      <c r="CI465" s="297"/>
      <c r="CJ465" s="297"/>
      <c r="CK465" s="285"/>
      <c r="CL465" s="285"/>
      <c r="CM465" s="285"/>
      <c r="CN465" s="285"/>
      <c r="CO465" s="285"/>
      <c r="CP465" s="165"/>
    </row>
    <row r="466"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  <c r="AA466" s="285"/>
      <c r="AB466" s="285"/>
      <c r="AC466" s="285"/>
      <c r="AD466" s="285"/>
      <c r="AE466" s="285"/>
      <c r="AF466" s="296"/>
      <c r="AG466" s="318"/>
      <c r="AH466" s="285"/>
      <c r="AI466" s="285"/>
      <c r="AJ466" s="285"/>
      <c r="AK466" s="285"/>
      <c r="AL466" s="328"/>
      <c r="AM466" s="328"/>
      <c r="AN466" s="285"/>
      <c r="AO466" s="285"/>
      <c r="AP466" s="285"/>
      <c r="AQ466" s="285"/>
      <c r="AR466" s="285"/>
      <c r="AS466" s="328"/>
      <c r="AT466" s="328"/>
      <c r="AU466" s="285"/>
      <c r="AV466" s="285"/>
      <c r="AW466" s="285"/>
      <c r="AX466" s="285"/>
      <c r="AY466" s="285"/>
      <c r="AZ466" s="328"/>
      <c r="BA466" s="328"/>
      <c r="BB466" s="285"/>
      <c r="BC466" s="285"/>
      <c r="BD466" s="285"/>
      <c r="BE466" s="285"/>
      <c r="BF466" s="285"/>
      <c r="BG466" s="328"/>
      <c r="BH466" s="328"/>
      <c r="BI466" s="285"/>
      <c r="BJ466" s="296"/>
      <c r="BK466" s="318"/>
      <c r="BL466" s="285"/>
      <c r="BM466" s="285"/>
      <c r="BN466" s="297"/>
      <c r="BO466" s="297"/>
      <c r="BP466" s="285"/>
      <c r="BQ466" s="285"/>
      <c r="BR466" s="285"/>
      <c r="BS466" s="285"/>
      <c r="BT466" s="285"/>
      <c r="BU466" s="297"/>
      <c r="BV466" s="297"/>
      <c r="BW466" s="285"/>
      <c r="BX466" s="285"/>
      <c r="BY466" s="285"/>
      <c r="BZ466" s="285"/>
      <c r="CA466" s="285"/>
      <c r="CB466" s="297"/>
      <c r="CC466" s="297"/>
      <c r="CD466" s="285"/>
      <c r="CE466" s="285"/>
      <c r="CF466" s="285"/>
      <c r="CG466" s="285"/>
      <c r="CH466" s="285"/>
      <c r="CI466" s="297"/>
      <c r="CJ466" s="297"/>
      <c r="CK466" s="285"/>
      <c r="CL466" s="285"/>
      <c r="CM466" s="285"/>
      <c r="CN466" s="285"/>
      <c r="CO466" s="285"/>
      <c r="CP466" s="165"/>
    </row>
    <row r="467"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  <c r="AA467" s="285"/>
      <c r="AB467" s="285"/>
      <c r="AC467" s="285"/>
      <c r="AD467" s="285"/>
      <c r="AE467" s="285"/>
      <c r="AF467" s="296"/>
      <c r="AG467" s="318"/>
      <c r="AH467" s="285"/>
      <c r="AI467" s="285"/>
      <c r="AJ467" s="285"/>
      <c r="AK467" s="285"/>
      <c r="AL467" s="328"/>
      <c r="AM467" s="328"/>
      <c r="AN467" s="285"/>
      <c r="AO467" s="285"/>
      <c r="AP467" s="285"/>
      <c r="AQ467" s="285"/>
      <c r="AR467" s="285"/>
      <c r="AS467" s="328"/>
      <c r="AT467" s="328"/>
      <c r="AU467" s="285"/>
      <c r="AV467" s="285"/>
      <c r="AW467" s="285"/>
      <c r="AX467" s="285"/>
      <c r="AY467" s="285"/>
      <c r="AZ467" s="328"/>
      <c r="BA467" s="328"/>
      <c r="BB467" s="285"/>
      <c r="BC467" s="285"/>
      <c r="BD467" s="285"/>
      <c r="BE467" s="285"/>
      <c r="BF467" s="285"/>
      <c r="BG467" s="328"/>
      <c r="BH467" s="328"/>
      <c r="BI467" s="285"/>
      <c r="BJ467" s="296"/>
      <c r="BK467" s="318"/>
      <c r="BL467" s="285"/>
      <c r="BM467" s="285"/>
      <c r="BN467" s="297"/>
      <c r="BO467" s="297"/>
      <c r="BP467" s="285"/>
      <c r="BQ467" s="285"/>
      <c r="BR467" s="285"/>
      <c r="BS467" s="285"/>
      <c r="BT467" s="285"/>
      <c r="BU467" s="297"/>
      <c r="BV467" s="297"/>
      <c r="BW467" s="285"/>
      <c r="BX467" s="285"/>
      <c r="BY467" s="285"/>
      <c r="BZ467" s="285"/>
      <c r="CA467" s="285"/>
      <c r="CB467" s="297"/>
      <c r="CC467" s="297"/>
      <c r="CD467" s="285"/>
      <c r="CE467" s="285"/>
      <c r="CF467" s="285"/>
      <c r="CG467" s="285"/>
      <c r="CH467" s="285"/>
      <c r="CI467" s="297"/>
      <c r="CJ467" s="297"/>
      <c r="CK467" s="285"/>
      <c r="CL467" s="285"/>
      <c r="CM467" s="285"/>
      <c r="CN467" s="285"/>
      <c r="CO467" s="285"/>
      <c r="CP467" s="165"/>
    </row>
    <row r="468"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  <c r="AA468" s="285"/>
      <c r="AB468" s="285"/>
      <c r="AC468" s="285"/>
      <c r="AD468" s="285"/>
      <c r="AE468" s="285"/>
      <c r="AF468" s="296"/>
      <c r="AG468" s="318"/>
      <c r="AH468" s="285"/>
      <c r="AI468" s="285"/>
      <c r="AJ468" s="285"/>
      <c r="AK468" s="285"/>
      <c r="AL468" s="328"/>
      <c r="AM468" s="328"/>
      <c r="AN468" s="285"/>
      <c r="AO468" s="285"/>
      <c r="AP468" s="285"/>
      <c r="AQ468" s="285"/>
      <c r="AR468" s="285"/>
      <c r="AS468" s="328"/>
      <c r="AT468" s="328"/>
      <c r="AU468" s="285"/>
      <c r="AV468" s="285"/>
      <c r="AW468" s="285"/>
      <c r="AX468" s="285"/>
      <c r="AY468" s="285"/>
      <c r="AZ468" s="328"/>
      <c r="BA468" s="328"/>
      <c r="BB468" s="285"/>
      <c r="BC468" s="285"/>
      <c r="BD468" s="285"/>
      <c r="BE468" s="285"/>
      <c r="BF468" s="285"/>
      <c r="BG468" s="328"/>
      <c r="BH468" s="328"/>
      <c r="BI468" s="285"/>
      <c r="BJ468" s="296"/>
      <c r="BK468" s="318"/>
      <c r="BL468" s="285"/>
      <c r="BM468" s="285"/>
      <c r="BN468" s="297"/>
      <c r="BO468" s="297"/>
      <c r="BP468" s="285"/>
      <c r="BQ468" s="285"/>
      <c r="BR468" s="285"/>
      <c r="BS468" s="285"/>
      <c r="BT468" s="285"/>
      <c r="BU468" s="297"/>
      <c r="BV468" s="297"/>
      <c r="BW468" s="285"/>
      <c r="BX468" s="285"/>
      <c r="BY468" s="285"/>
      <c r="BZ468" s="285"/>
      <c r="CA468" s="285"/>
      <c r="CB468" s="297"/>
      <c r="CC468" s="297"/>
      <c r="CD468" s="285"/>
      <c r="CE468" s="285"/>
      <c r="CF468" s="285"/>
      <c r="CG468" s="285"/>
      <c r="CH468" s="285"/>
      <c r="CI468" s="297"/>
      <c r="CJ468" s="297"/>
      <c r="CK468" s="285"/>
      <c r="CL468" s="285"/>
      <c r="CM468" s="285"/>
      <c r="CN468" s="285"/>
      <c r="CO468" s="285"/>
      <c r="CP468" s="165"/>
    </row>
    <row r="469"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  <c r="AA469" s="285"/>
      <c r="AB469" s="285"/>
      <c r="AC469" s="285"/>
      <c r="AD469" s="285"/>
      <c r="AE469" s="285"/>
      <c r="AF469" s="296"/>
      <c r="AG469" s="318"/>
      <c r="AH469" s="285"/>
      <c r="AI469" s="285"/>
      <c r="AJ469" s="285"/>
      <c r="AK469" s="285"/>
      <c r="AL469" s="328"/>
      <c r="AM469" s="328"/>
      <c r="AN469" s="285"/>
      <c r="AO469" s="285"/>
      <c r="AP469" s="285"/>
      <c r="AQ469" s="285"/>
      <c r="AR469" s="285"/>
      <c r="AS469" s="328"/>
      <c r="AT469" s="328"/>
      <c r="AU469" s="285"/>
      <c r="AV469" s="285"/>
      <c r="AW469" s="285"/>
      <c r="AX469" s="285"/>
      <c r="AY469" s="285"/>
      <c r="AZ469" s="328"/>
      <c r="BA469" s="328"/>
      <c r="BB469" s="285"/>
      <c r="BC469" s="285"/>
      <c r="BD469" s="285"/>
      <c r="BE469" s="285"/>
      <c r="BF469" s="285"/>
      <c r="BG469" s="328"/>
      <c r="BH469" s="328"/>
      <c r="BI469" s="285"/>
      <c r="BJ469" s="296"/>
      <c r="BK469" s="318"/>
      <c r="BL469" s="285"/>
      <c r="BM469" s="285"/>
      <c r="BN469" s="297"/>
      <c r="BO469" s="297"/>
      <c r="BP469" s="285"/>
      <c r="BQ469" s="285"/>
      <c r="BR469" s="285"/>
      <c r="BS469" s="285"/>
      <c r="BT469" s="285"/>
      <c r="BU469" s="297"/>
      <c r="BV469" s="297"/>
      <c r="BW469" s="285"/>
      <c r="BX469" s="285"/>
      <c r="BY469" s="285"/>
      <c r="BZ469" s="285"/>
      <c r="CA469" s="285"/>
      <c r="CB469" s="297"/>
      <c r="CC469" s="297"/>
      <c r="CD469" s="285"/>
      <c r="CE469" s="285"/>
      <c r="CF469" s="285"/>
      <c r="CG469" s="285"/>
      <c r="CH469" s="285"/>
      <c r="CI469" s="297"/>
      <c r="CJ469" s="297"/>
      <c r="CK469" s="285"/>
      <c r="CL469" s="285"/>
      <c r="CM469" s="285"/>
      <c r="CN469" s="285"/>
      <c r="CO469" s="285"/>
      <c r="CP469" s="165"/>
    </row>
    <row r="470"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  <c r="AA470" s="285"/>
      <c r="AB470" s="285"/>
      <c r="AC470" s="285"/>
      <c r="AD470" s="285"/>
      <c r="AE470" s="285"/>
      <c r="AF470" s="296"/>
      <c r="AG470" s="318"/>
      <c r="AH470" s="285"/>
      <c r="AI470" s="285"/>
      <c r="AJ470" s="285"/>
      <c r="AK470" s="285"/>
      <c r="AL470" s="328"/>
      <c r="AM470" s="328"/>
      <c r="AN470" s="285"/>
      <c r="AO470" s="285"/>
      <c r="AP470" s="285"/>
      <c r="AQ470" s="285"/>
      <c r="AR470" s="285"/>
      <c r="AS470" s="328"/>
      <c r="AT470" s="328"/>
      <c r="AU470" s="285"/>
      <c r="AV470" s="285"/>
      <c r="AW470" s="285"/>
      <c r="AX470" s="285"/>
      <c r="AY470" s="285"/>
      <c r="AZ470" s="328"/>
      <c r="BA470" s="328"/>
      <c r="BB470" s="285"/>
      <c r="BC470" s="285"/>
      <c r="BD470" s="285"/>
      <c r="BE470" s="285"/>
      <c r="BF470" s="285"/>
      <c r="BG470" s="328"/>
      <c r="BH470" s="328"/>
      <c r="BI470" s="285"/>
      <c r="BJ470" s="296"/>
      <c r="BK470" s="318"/>
      <c r="BL470" s="285"/>
      <c r="BM470" s="285"/>
      <c r="BN470" s="297"/>
      <c r="BO470" s="297"/>
      <c r="BP470" s="285"/>
      <c r="BQ470" s="285"/>
      <c r="BR470" s="285"/>
      <c r="BS470" s="285"/>
      <c r="BT470" s="285"/>
      <c r="BU470" s="297"/>
      <c r="BV470" s="297"/>
      <c r="BW470" s="285"/>
      <c r="BX470" s="285"/>
      <c r="BY470" s="285"/>
      <c r="BZ470" s="285"/>
      <c r="CA470" s="285"/>
      <c r="CB470" s="297"/>
      <c r="CC470" s="297"/>
      <c r="CD470" s="285"/>
      <c r="CE470" s="285"/>
      <c r="CF470" s="285"/>
      <c r="CG470" s="285"/>
      <c r="CH470" s="285"/>
      <c r="CI470" s="297"/>
      <c r="CJ470" s="297"/>
      <c r="CK470" s="285"/>
      <c r="CL470" s="285"/>
      <c r="CM470" s="285"/>
      <c r="CN470" s="285"/>
      <c r="CO470" s="285"/>
      <c r="CP470" s="165"/>
    </row>
    <row r="471"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  <c r="AA471" s="285"/>
      <c r="AB471" s="285"/>
      <c r="AC471" s="285"/>
      <c r="AD471" s="285"/>
      <c r="AE471" s="285"/>
      <c r="AF471" s="296"/>
      <c r="AG471" s="318"/>
      <c r="AH471" s="285"/>
      <c r="AI471" s="285"/>
      <c r="AJ471" s="285"/>
      <c r="AK471" s="285"/>
      <c r="AL471" s="328"/>
      <c r="AM471" s="328"/>
      <c r="AN471" s="285"/>
      <c r="AO471" s="285"/>
      <c r="AP471" s="285"/>
      <c r="AQ471" s="285"/>
      <c r="AR471" s="285"/>
      <c r="AS471" s="328"/>
      <c r="AT471" s="328"/>
      <c r="AU471" s="285"/>
      <c r="AV471" s="285"/>
      <c r="AW471" s="285"/>
      <c r="AX471" s="285"/>
      <c r="AY471" s="285"/>
      <c r="AZ471" s="328"/>
      <c r="BA471" s="328"/>
      <c r="BB471" s="285"/>
      <c r="BC471" s="285"/>
      <c r="BD471" s="285"/>
      <c r="BE471" s="285"/>
      <c r="BF471" s="285"/>
      <c r="BG471" s="328"/>
      <c r="BH471" s="328"/>
      <c r="BI471" s="285"/>
      <c r="BJ471" s="296"/>
      <c r="BK471" s="318"/>
      <c r="BL471" s="285"/>
      <c r="BM471" s="285"/>
      <c r="BN471" s="297"/>
      <c r="BO471" s="297"/>
      <c r="BP471" s="285"/>
      <c r="BQ471" s="285"/>
      <c r="BR471" s="285"/>
      <c r="BS471" s="285"/>
      <c r="BT471" s="285"/>
      <c r="BU471" s="297"/>
      <c r="BV471" s="297"/>
      <c r="BW471" s="285"/>
      <c r="BX471" s="285"/>
      <c r="BY471" s="285"/>
      <c r="BZ471" s="285"/>
      <c r="CA471" s="285"/>
      <c r="CB471" s="297"/>
      <c r="CC471" s="297"/>
      <c r="CD471" s="285"/>
      <c r="CE471" s="285"/>
      <c r="CF471" s="285"/>
      <c r="CG471" s="285"/>
      <c r="CH471" s="285"/>
      <c r="CI471" s="297"/>
      <c r="CJ471" s="297"/>
      <c r="CK471" s="285"/>
      <c r="CL471" s="285"/>
      <c r="CM471" s="285"/>
      <c r="CN471" s="285"/>
      <c r="CO471" s="285"/>
      <c r="CP471" s="165"/>
    </row>
    <row r="472"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  <c r="AA472" s="285"/>
      <c r="AB472" s="285"/>
      <c r="AC472" s="285"/>
      <c r="AD472" s="285"/>
      <c r="AE472" s="285"/>
      <c r="AF472" s="296"/>
      <c r="AG472" s="318"/>
      <c r="AH472" s="285"/>
      <c r="AI472" s="285"/>
      <c r="AJ472" s="285"/>
      <c r="AK472" s="285"/>
      <c r="AL472" s="328"/>
      <c r="AM472" s="328"/>
      <c r="AN472" s="285"/>
      <c r="AO472" s="285"/>
      <c r="AP472" s="285"/>
      <c r="AQ472" s="285"/>
      <c r="AR472" s="285"/>
      <c r="AS472" s="328"/>
      <c r="AT472" s="328"/>
      <c r="AU472" s="285"/>
      <c r="AV472" s="285"/>
      <c r="AW472" s="285"/>
      <c r="AX472" s="285"/>
      <c r="AY472" s="285"/>
      <c r="AZ472" s="328"/>
      <c r="BA472" s="328"/>
      <c r="BB472" s="285"/>
      <c r="BC472" s="285"/>
      <c r="BD472" s="285"/>
      <c r="BE472" s="285"/>
      <c r="BF472" s="285"/>
      <c r="BG472" s="328"/>
      <c r="BH472" s="328"/>
      <c r="BI472" s="285"/>
      <c r="BJ472" s="296"/>
      <c r="BK472" s="318"/>
      <c r="BL472" s="285"/>
      <c r="BM472" s="285"/>
      <c r="BN472" s="297"/>
      <c r="BO472" s="297"/>
      <c r="BP472" s="285"/>
      <c r="BQ472" s="285"/>
      <c r="BR472" s="285"/>
      <c r="BS472" s="285"/>
      <c r="BT472" s="285"/>
      <c r="BU472" s="297"/>
      <c r="BV472" s="297"/>
      <c r="BW472" s="285"/>
      <c r="BX472" s="285"/>
      <c r="BY472" s="285"/>
      <c r="BZ472" s="285"/>
      <c r="CA472" s="285"/>
      <c r="CB472" s="297"/>
      <c r="CC472" s="297"/>
      <c r="CD472" s="285"/>
      <c r="CE472" s="285"/>
      <c r="CF472" s="285"/>
      <c r="CG472" s="285"/>
      <c r="CH472" s="285"/>
      <c r="CI472" s="297"/>
      <c r="CJ472" s="297"/>
      <c r="CK472" s="285"/>
      <c r="CL472" s="285"/>
      <c r="CM472" s="285"/>
      <c r="CN472" s="285"/>
      <c r="CO472" s="285"/>
      <c r="CP472" s="165"/>
    </row>
    <row r="473"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  <c r="AA473" s="285"/>
      <c r="AB473" s="285"/>
      <c r="AC473" s="285"/>
      <c r="AD473" s="285"/>
      <c r="AE473" s="285"/>
      <c r="AF473" s="296"/>
      <c r="AG473" s="318"/>
      <c r="AH473" s="285"/>
      <c r="AI473" s="285"/>
      <c r="AJ473" s="285"/>
      <c r="AK473" s="285"/>
      <c r="AL473" s="328"/>
      <c r="AM473" s="328"/>
      <c r="AN473" s="285"/>
      <c r="AO473" s="285"/>
      <c r="AP473" s="285"/>
      <c r="AQ473" s="285"/>
      <c r="AR473" s="285"/>
      <c r="AS473" s="328"/>
      <c r="AT473" s="328"/>
      <c r="AU473" s="285"/>
      <c r="AV473" s="285"/>
      <c r="AW473" s="285"/>
      <c r="AX473" s="285"/>
      <c r="AY473" s="285"/>
      <c r="AZ473" s="328"/>
      <c r="BA473" s="328"/>
      <c r="BB473" s="285"/>
      <c r="BC473" s="285"/>
      <c r="BD473" s="285"/>
      <c r="BE473" s="285"/>
      <c r="BF473" s="285"/>
      <c r="BG473" s="328"/>
      <c r="BH473" s="328"/>
      <c r="BI473" s="285"/>
      <c r="BJ473" s="296"/>
      <c r="BK473" s="318"/>
      <c r="BL473" s="285"/>
      <c r="BM473" s="285"/>
      <c r="BN473" s="297"/>
      <c r="BO473" s="297"/>
      <c r="BP473" s="285"/>
      <c r="BQ473" s="285"/>
      <c r="BR473" s="285"/>
      <c r="BS473" s="285"/>
      <c r="BT473" s="285"/>
      <c r="BU473" s="297"/>
      <c r="BV473" s="297"/>
      <c r="BW473" s="285"/>
      <c r="BX473" s="285"/>
      <c r="BY473" s="285"/>
      <c r="BZ473" s="285"/>
      <c r="CA473" s="285"/>
      <c r="CB473" s="297"/>
      <c r="CC473" s="297"/>
      <c r="CD473" s="285"/>
      <c r="CE473" s="285"/>
      <c r="CF473" s="285"/>
      <c r="CG473" s="285"/>
      <c r="CH473" s="285"/>
      <c r="CI473" s="297"/>
      <c r="CJ473" s="297"/>
      <c r="CK473" s="285"/>
      <c r="CL473" s="285"/>
      <c r="CM473" s="285"/>
      <c r="CN473" s="285"/>
      <c r="CO473" s="285"/>
      <c r="CP473" s="165"/>
    </row>
    <row r="474"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  <c r="AA474" s="285"/>
      <c r="AB474" s="285"/>
      <c r="AC474" s="285"/>
      <c r="AD474" s="285"/>
      <c r="AE474" s="285"/>
      <c r="AF474" s="296"/>
      <c r="AG474" s="318"/>
      <c r="AH474" s="285"/>
      <c r="AI474" s="285"/>
      <c r="AJ474" s="285"/>
      <c r="AK474" s="285"/>
      <c r="AL474" s="328"/>
      <c r="AM474" s="328"/>
      <c r="AN474" s="285"/>
      <c r="AO474" s="285"/>
      <c r="AP474" s="285"/>
      <c r="AQ474" s="285"/>
      <c r="AR474" s="285"/>
      <c r="AS474" s="328"/>
      <c r="AT474" s="328"/>
      <c r="AU474" s="285"/>
      <c r="AV474" s="285"/>
      <c r="AW474" s="285"/>
      <c r="AX474" s="285"/>
      <c r="AY474" s="285"/>
      <c r="AZ474" s="328"/>
      <c r="BA474" s="328"/>
      <c r="BB474" s="285"/>
      <c r="BC474" s="285"/>
      <c r="BD474" s="285"/>
      <c r="BE474" s="285"/>
      <c r="BF474" s="285"/>
      <c r="BG474" s="328"/>
      <c r="BH474" s="328"/>
      <c r="BI474" s="285"/>
      <c r="BJ474" s="296"/>
      <c r="BK474" s="318"/>
      <c r="BL474" s="285"/>
      <c r="BM474" s="285"/>
      <c r="BN474" s="297"/>
      <c r="BO474" s="297"/>
      <c r="BP474" s="285"/>
      <c r="BQ474" s="285"/>
      <c r="BR474" s="285"/>
      <c r="BS474" s="285"/>
      <c r="BT474" s="285"/>
      <c r="BU474" s="297"/>
      <c r="BV474" s="297"/>
      <c r="BW474" s="285"/>
      <c r="BX474" s="285"/>
      <c r="BY474" s="285"/>
      <c r="BZ474" s="285"/>
      <c r="CA474" s="285"/>
      <c r="CB474" s="297"/>
      <c r="CC474" s="297"/>
      <c r="CD474" s="285"/>
      <c r="CE474" s="285"/>
      <c r="CF474" s="285"/>
      <c r="CG474" s="285"/>
      <c r="CH474" s="285"/>
      <c r="CI474" s="297"/>
      <c r="CJ474" s="297"/>
      <c r="CK474" s="285"/>
      <c r="CL474" s="285"/>
      <c r="CM474" s="285"/>
      <c r="CN474" s="285"/>
      <c r="CO474" s="285"/>
      <c r="CP474" s="165"/>
    </row>
    <row r="475"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  <c r="AA475" s="285"/>
      <c r="AB475" s="285"/>
      <c r="AC475" s="285"/>
      <c r="AD475" s="285"/>
      <c r="AE475" s="285"/>
      <c r="AF475" s="296"/>
      <c r="AG475" s="318"/>
      <c r="AH475" s="285"/>
      <c r="AI475" s="285"/>
      <c r="AJ475" s="285"/>
      <c r="AK475" s="285"/>
      <c r="AL475" s="328"/>
      <c r="AM475" s="328"/>
      <c r="AN475" s="285"/>
      <c r="AO475" s="285"/>
      <c r="AP475" s="285"/>
      <c r="AQ475" s="285"/>
      <c r="AR475" s="285"/>
      <c r="AS475" s="328"/>
      <c r="AT475" s="328"/>
      <c r="AU475" s="285"/>
      <c r="AV475" s="285"/>
      <c r="AW475" s="285"/>
      <c r="AX475" s="285"/>
      <c r="AY475" s="285"/>
      <c r="AZ475" s="328"/>
      <c r="BA475" s="328"/>
      <c r="BB475" s="285"/>
      <c r="BC475" s="285"/>
      <c r="BD475" s="285"/>
      <c r="BE475" s="285"/>
      <c r="BF475" s="285"/>
      <c r="BG475" s="328"/>
      <c r="BH475" s="328"/>
      <c r="BI475" s="285"/>
      <c r="BJ475" s="296"/>
      <c r="BK475" s="318"/>
      <c r="BL475" s="285"/>
      <c r="BM475" s="285"/>
      <c r="BN475" s="297"/>
      <c r="BO475" s="297"/>
      <c r="BP475" s="285"/>
      <c r="BQ475" s="285"/>
      <c r="BR475" s="285"/>
      <c r="BS475" s="285"/>
      <c r="BT475" s="285"/>
      <c r="BU475" s="297"/>
      <c r="BV475" s="297"/>
      <c r="BW475" s="285"/>
      <c r="BX475" s="285"/>
      <c r="BY475" s="285"/>
      <c r="BZ475" s="285"/>
      <c r="CA475" s="285"/>
      <c r="CB475" s="297"/>
      <c r="CC475" s="297"/>
      <c r="CD475" s="285"/>
      <c r="CE475" s="285"/>
      <c r="CF475" s="285"/>
      <c r="CG475" s="285"/>
      <c r="CH475" s="285"/>
      <c r="CI475" s="297"/>
      <c r="CJ475" s="297"/>
      <c r="CK475" s="285"/>
      <c r="CL475" s="285"/>
      <c r="CM475" s="285"/>
      <c r="CN475" s="285"/>
      <c r="CO475" s="285"/>
      <c r="CP475" s="165"/>
    </row>
    <row r="476"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  <c r="AA476" s="285"/>
      <c r="AB476" s="285"/>
      <c r="AC476" s="285"/>
      <c r="AD476" s="285"/>
      <c r="AE476" s="285"/>
      <c r="AF476" s="296"/>
      <c r="AG476" s="318"/>
      <c r="AH476" s="285"/>
      <c r="AI476" s="285"/>
      <c r="AJ476" s="285"/>
      <c r="AK476" s="285"/>
      <c r="AL476" s="328"/>
      <c r="AM476" s="328"/>
      <c r="AN476" s="285"/>
      <c r="AO476" s="285"/>
      <c r="AP476" s="285"/>
      <c r="AQ476" s="285"/>
      <c r="AR476" s="285"/>
      <c r="AS476" s="328"/>
      <c r="AT476" s="328"/>
      <c r="AU476" s="285"/>
      <c r="AV476" s="285"/>
      <c r="AW476" s="285"/>
      <c r="AX476" s="285"/>
      <c r="AY476" s="285"/>
      <c r="AZ476" s="328"/>
      <c r="BA476" s="328"/>
      <c r="BB476" s="285"/>
      <c r="BC476" s="285"/>
      <c r="BD476" s="285"/>
      <c r="BE476" s="285"/>
      <c r="BF476" s="285"/>
      <c r="BG476" s="328"/>
      <c r="BH476" s="328"/>
      <c r="BI476" s="285"/>
      <c r="BJ476" s="296"/>
      <c r="BK476" s="318"/>
      <c r="BL476" s="285"/>
      <c r="BM476" s="285"/>
      <c r="BN476" s="297"/>
      <c r="BO476" s="297"/>
      <c r="BP476" s="285"/>
      <c r="BQ476" s="285"/>
      <c r="BR476" s="285"/>
      <c r="BS476" s="285"/>
      <c r="BT476" s="285"/>
      <c r="BU476" s="297"/>
      <c r="BV476" s="297"/>
      <c r="BW476" s="285"/>
      <c r="BX476" s="285"/>
      <c r="BY476" s="285"/>
      <c r="BZ476" s="285"/>
      <c r="CA476" s="285"/>
      <c r="CB476" s="297"/>
      <c r="CC476" s="297"/>
      <c r="CD476" s="285"/>
      <c r="CE476" s="285"/>
      <c r="CF476" s="285"/>
      <c r="CG476" s="285"/>
      <c r="CH476" s="285"/>
      <c r="CI476" s="297"/>
      <c r="CJ476" s="297"/>
      <c r="CK476" s="285"/>
      <c r="CL476" s="285"/>
      <c r="CM476" s="285"/>
      <c r="CN476" s="285"/>
      <c r="CO476" s="285"/>
      <c r="CP476" s="165"/>
    </row>
    <row r="477"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  <c r="AA477" s="285"/>
      <c r="AB477" s="285"/>
      <c r="AC477" s="285"/>
      <c r="AD477" s="285"/>
      <c r="AE477" s="285"/>
      <c r="AF477" s="296"/>
      <c r="AG477" s="318"/>
      <c r="AH477" s="285"/>
      <c r="AI477" s="285"/>
      <c r="AJ477" s="285"/>
      <c r="AK477" s="285"/>
      <c r="AL477" s="328"/>
      <c r="AM477" s="328"/>
      <c r="AN477" s="285"/>
      <c r="AO477" s="285"/>
      <c r="AP477" s="285"/>
      <c r="AQ477" s="285"/>
      <c r="AR477" s="285"/>
      <c r="AS477" s="328"/>
      <c r="AT477" s="328"/>
      <c r="AU477" s="285"/>
      <c r="AV477" s="285"/>
      <c r="AW477" s="285"/>
      <c r="AX477" s="285"/>
      <c r="AY477" s="285"/>
      <c r="AZ477" s="328"/>
      <c r="BA477" s="328"/>
      <c r="BB477" s="285"/>
      <c r="BC477" s="285"/>
      <c r="BD477" s="285"/>
      <c r="BE477" s="285"/>
      <c r="BF477" s="285"/>
      <c r="BG477" s="328"/>
      <c r="BH477" s="328"/>
      <c r="BI477" s="285"/>
      <c r="BJ477" s="296"/>
      <c r="BK477" s="318"/>
      <c r="BL477" s="285"/>
      <c r="BM477" s="285"/>
      <c r="BN477" s="297"/>
      <c r="BO477" s="297"/>
      <c r="BP477" s="285"/>
      <c r="BQ477" s="285"/>
      <c r="BR477" s="285"/>
      <c r="BS477" s="285"/>
      <c r="BT477" s="285"/>
      <c r="BU477" s="297"/>
      <c r="BV477" s="297"/>
      <c r="BW477" s="285"/>
      <c r="BX477" s="285"/>
      <c r="BY477" s="285"/>
      <c r="BZ477" s="285"/>
      <c r="CA477" s="285"/>
      <c r="CB477" s="297"/>
      <c r="CC477" s="297"/>
      <c r="CD477" s="285"/>
      <c r="CE477" s="285"/>
      <c r="CF477" s="285"/>
      <c r="CG477" s="285"/>
      <c r="CH477" s="285"/>
      <c r="CI477" s="297"/>
      <c r="CJ477" s="297"/>
      <c r="CK477" s="285"/>
      <c r="CL477" s="285"/>
      <c r="CM477" s="285"/>
      <c r="CN477" s="285"/>
      <c r="CO477" s="285"/>
      <c r="CP477" s="165"/>
    </row>
    <row r="478"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  <c r="AA478" s="285"/>
      <c r="AB478" s="285"/>
      <c r="AC478" s="285"/>
      <c r="AD478" s="285"/>
      <c r="AE478" s="285"/>
      <c r="AF478" s="296"/>
      <c r="AG478" s="318"/>
      <c r="AH478" s="285"/>
      <c r="AI478" s="285"/>
      <c r="AJ478" s="285"/>
      <c r="AK478" s="285"/>
      <c r="AL478" s="328"/>
      <c r="AM478" s="328"/>
      <c r="AN478" s="285"/>
      <c r="AO478" s="285"/>
      <c r="AP478" s="285"/>
      <c r="AQ478" s="285"/>
      <c r="AR478" s="285"/>
      <c r="AS478" s="328"/>
      <c r="AT478" s="328"/>
      <c r="AU478" s="285"/>
      <c r="AV478" s="285"/>
      <c r="AW478" s="285"/>
      <c r="AX478" s="285"/>
      <c r="AY478" s="285"/>
      <c r="AZ478" s="328"/>
      <c r="BA478" s="328"/>
      <c r="BB478" s="285"/>
      <c r="BC478" s="285"/>
      <c r="BD478" s="285"/>
      <c r="BE478" s="285"/>
      <c r="BF478" s="285"/>
      <c r="BG478" s="328"/>
      <c r="BH478" s="328"/>
      <c r="BI478" s="285"/>
      <c r="BJ478" s="296"/>
      <c r="BK478" s="318"/>
      <c r="BL478" s="285"/>
      <c r="BM478" s="285"/>
      <c r="BN478" s="297"/>
      <c r="BO478" s="297"/>
      <c r="BP478" s="285"/>
      <c r="BQ478" s="285"/>
      <c r="BR478" s="285"/>
      <c r="BS478" s="285"/>
      <c r="BT478" s="285"/>
      <c r="BU478" s="297"/>
      <c r="BV478" s="297"/>
      <c r="BW478" s="285"/>
      <c r="BX478" s="285"/>
      <c r="BY478" s="285"/>
      <c r="BZ478" s="285"/>
      <c r="CA478" s="285"/>
      <c r="CB478" s="297"/>
      <c r="CC478" s="297"/>
      <c r="CD478" s="285"/>
      <c r="CE478" s="285"/>
      <c r="CF478" s="285"/>
      <c r="CG478" s="285"/>
      <c r="CH478" s="285"/>
      <c r="CI478" s="297"/>
      <c r="CJ478" s="297"/>
      <c r="CK478" s="285"/>
      <c r="CL478" s="285"/>
      <c r="CM478" s="285"/>
      <c r="CN478" s="285"/>
      <c r="CO478" s="285"/>
      <c r="CP478" s="165"/>
    </row>
    <row r="479"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  <c r="AA479" s="285"/>
      <c r="AB479" s="285"/>
      <c r="AC479" s="285"/>
      <c r="AD479" s="285"/>
      <c r="AE479" s="285"/>
      <c r="AF479" s="296"/>
      <c r="AG479" s="318"/>
      <c r="AH479" s="285"/>
      <c r="AI479" s="285"/>
      <c r="AJ479" s="285"/>
      <c r="AK479" s="285"/>
      <c r="AL479" s="328"/>
      <c r="AM479" s="328"/>
      <c r="AN479" s="285"/>
      <c r="AO479" s="285"/>
      <c r="AP479" s="285"/>
      <c r="AQ479" s="285"/>
      <c r="AR479" s="285"/>
      <c r="AS479" s="328"/>
      <c r="AT479" s="328"/>
      <c r="AU479" s="285"/>
      <c r="AV479" s="285"/>
      <c r="AW479" s="285"/>
      <c r="AX479" s="285"/>
      <c r="AY479" s="285"/>
      <c r="AZ479" s="328"/>
      <c r="BA479" s="328"/>
      <c r="BB479" s="285"/>
      <c r="BC479" s="285"/>
      <c r="BD479" s="285"/>
      <c r="BE479" s="285"/>
      <c r="BF479" s="285"/>
      <c r="BG479" s="328"/>
      <c r="BH479" s="328"/>
      <c r="BI479" s="285"/>
      <c r="BJ479" s="296"/>
      <c r="BK479" s="318"/>
      <c r="BL479" s="285"/>
      <c r="BM479" s="285"/>
      <c r="BN479" s="297"/>
      <c r="BO479" s="297"/>
      <c r="BP479" s="285"/>
      <c r="BQ479" s="285"/>
      <c r="BR479" s="285"/>
      <c r="BS479" s="285"/>
      <c r="BT479" s="285"/>
      <c r="BU479" s="297"/>
      <c r="BV479" s="297"/>
      <c r="BW479" s="285"/>
      <c r="BX479" s="285"/>
      <c r="BY479" s="285"/>
      <c r="BZ479" s="285"/>
      <c r="CA479" s="285"/>
      <c r="CB479" s="297"/>
      <c r="CC479" s="297"/>
      <c r="CD479" s="285"/>
      <c r="CE479" s="285"/>
      <c r="CF479" s="285"/>
      <c r="CG479" s="285"/>
      <c r="CH479" s="285"/>
      <c r="CI479" s="297"/>
      <c r="CJ479" s="297"/>
      <c r="CK479" s="285"/>
      <c r="CL479" s="285"/>
      <c r="CM479" s="285"/>
      <c r="CN479" s="285"/>
      <c r="CO479" s="285"/>
      <c r="CP479" s="165"/>
    </row>
    <row r="480"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  <c r="AA480" s="285"/>
      <c r="AB480" s="285"/>
      <c r="AC480" s="285"/>
      <c r="AD480" s="285"/>
      <c r="AE480" s="285"/>
      <c r="AF480" s="296"/>
      <c r="AG480" s="318"/>
      <c r="AH480" s="285"/>
      <c r="AI480" s="285"/>
      <c r="AJ480" s="285"/>
      <c r="AK480" s="285"/>
      <c r="AL480" s="328"/>
      <c r="AM480" s="328"/>
      <c r="AN480" s="285"/>
      <c r="AO480" s="285"/>
      <c r="AP480" s="285"/>
      <c r="AQ480" s="285"/>
      <c r="AR480" s="285"/>
      <c r="AS480" s="328"/>
      <c r="AT480" s="328"/>
      <c r="AU480" s="285"/>
      <c r="AV480" s="285"/>
      <c r="AW480" s="285"/>
      <c r="AX480" s="285"/>
      <c r="AY480" s="285"/>
      <c r="AZ480" s="328"/>
      <c r="BA480" s="328"/>
      <c r="BB480" s="285"/>
      <c r="BC480" s="285"/>
      <c r="BD480" s="285"/>
      <c r="BE480" s="285"/>
      <c r="BF480" s="285"/>
      <c r="BG480" s="328"/>
      <c r="BH480" s="328"/>
      <c r="BI480" s="285"/>
      <c r="BJ480" s="296"/>
      <c r="BK480" s="318"/>
      <c r="BL480" s="285"/>
      <c r="BM480" s="285"/>
      <c r="BN480" s="297"/>
      <c r="BO480" s="297"/>
      <c r="BP480" s="285"/>
      <c r="BQ480" s="285"/>
      <c r="BR480" s="285"/>
      <c r="BS480" s="285"/>
      <c r="BT480" s="285"/>
      <c r="BU480" s="297"/>
      <c r="BV480" s="297"/>
      <c r="BW480" s="285"/>
      <c r="BX480" s="285"/>
      <c r="BY480" s="285"/>
      <c r="BZ480" s="285"/>
      <c r="CA480" s="285"/>
      <c r="CB480" s="297"/>
      <c r="CC480" s="297"/>
      <c r="CD480" s="285"/>
      <c r="CE480" s="285"/>
      <c r="CF480" s="285"/>
      <c r="CG480" s="285"/>
      <c r="CH480" s="285"/>
      <c r="CI480" s="297"/>
      <c r="CJ480" s="297"/>
      <c r="CK480" s="285"/>
      <c r="CL480" s="285"/>
      <c r="CM480" s="285"/>
      <c r="CN480" s="285"/>
      <c r="CO480" s="285"/>
      <c r="CP480" s="165"/>
    </row>
    <row r="481"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  <c r="AA481" s="285"/>
      <c r="AB481" s="285"/>
      <c r="AC481" s="285"/>
      <c r="AD481" s="285"/>
      <c r="AE481" s="285"/>
      <c r="AF481" s="296"/>
      <c r="AG481" s="318"/>
      <c r="AH481" s="285"/>
      <c r="AI481" s="285"/>
      <c r="AJ481" s="285"/>
      <c r="AK481" s="285"/>
      <c r="AL481" s="328"/>
      <c r="AM481" s="328"/>
      <c r="AN481" s="285"/>
      <c r="AO481" s="285"/>
      <c r="AP481" s="285"/>
      <c r="AQ481" s="285"/>
      <c r="AR481" s="285"/>
      <c r="AS481" s="328"/>
      <c r="AT481" s="328"/>
      <c r="AU481" s="285"/>
      <c r="AV481" s="285"/>
      <c r="AW481" s="285"/>
      <c r="AX481" s="285"/>
      <c r="AY481" s="285"/>
      <c r="AZ481" s="328"/>
      <c r="BA481" s="328"/>
      <c r="BB481" s="285"/>
      <c r="BC481" s="285"/>
      <c r="BD481" s="285"/>
      <c r="BE481" s="285"/>
      <c r="BF481" s="285"/>
      <c r="BG481" s="328"/>
      <c r="BH481" s="328"/>
      <c r="BI481" s="285"/>
      <c r="BJ481" s="296"/>
      <c r="BK481" s="318"/>
      <c r="BL481" s="285"/>
      <c r="BM481" s="285"/>
      <c r="BN481" s="297"/>
      <c r="BO481" s="297"/>
      <c r="BP481" s="285"/>
      <c r="BQ481" s="285"/>
      <c r="BR481" s="285"/>
      <c r="BS481" s="285"/>
      <c r="BT481" s="285"/>
      <c r="BU481" s="297"/>
      <c r="BV481" s="297"/>
      <c r="BW481" s="285"/>
      <c r="BX481" s="285"/>
      <c r="BY481" s="285"/>
      <c r="BZ481" s="285"/>
      <c r="CA481" s="285"/>
      <c r="CB481" s="297"/>
      <c r="CC481" s="297"/>
      <c r="CD481" s="285"/>
      <c r="CE481" s="285"/>
      <c r="CF481" s="285"/>
      <c r="CG481" s="285"/>
      <c r="CH481" s="285"/>
      <c r="CI481" s="297"/>
      <c r="CJ481" s="297"/>
      <c r="CK481" s="285"/>
      <c r="CL481" s="285"/>
      <c r="CM481" s="285"/>
      <c r="CN481" s="285"/>
      <c r="CO481" s="285"/>
      <c r="CP481" s="165"/>
    </row>
    <row r="482"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  <c r="AA482" s="285"/>
      <c r="AB482" s="285"/>
      <c r="AC482" s="285"/>
      <c r="AD482" s="285"/>
      <c r="AE482" s="285"/>
      <c r="AF482" s="296"/>
      <c r="AG482" s="318"/>
      <c r="AH482" s="285"/>
      <c r="AI482" s="285"/>
      <c r="AJ482" s="285"/>
      <c r="AK482" s="285"/>
      <c r="AL482" s="328"/>
      <c r="AM482" s="328"/>
      <c r="AN482" s="285"/>
      <c r="AO482" s="285"/>
      <c r="AP482" s="285"/>
      <c r="AQ482" s="285"/>
      <c r="AR482" s="285"/>
      <c r="AS482" s="328"/>
      <c r="AT482" s="328"/>
      <c r="AU482" s="285"/>
      <c r="AV482" s="285"/>
      <c r="AW482" s="285"/>
      <c r="AX482" s="285"/>
      <c r="AY482" s="285"/>
      <c r="AZ482" s="328"/>
      <c r="BA482" s="328"/>
      <c r="BB482" s="285"/>
      <c r="BC482" s="285"/>
      <c r="BD482" s="285"/>
      <c r="BE482" s="285"/>
      <c r="BF482" s="285"/>
      <c r="BG482" s="328"/>
      <c r="BH482" s="328"/>
      <c r="BI482" s="285"/>
      <c r="BJ482" s="296"/>
      <c r="BK482" s="318"/>
      <c r="BL482" s="285"/>
      <c r="BM482" s="285"/>
      <c r="BN482" s="297"/>
      <c r="BO482" s="297"/>
      <c r="BP482" s="285"/>
      <c r="BQ482" s="285"/>
      <c r="BR482" s="285"/>
      <c r="BS482" s="285"/>
      <c r="BT482" s="285"/>
      <c r="BU482" s="297"/>
      <c r="BV482" s="297"/>
      <c r="BW482" s="285"/>
      <c r="BX482" s="285"/>
      <c r="BY482" s="285"/>
      <c r="BZ482" s="285"/>
      <c r="CA482" s="285"/>
      <c r="CB482" s="297"/>
      <c r="CC482" s="297"/>
      <c r="CD482" s="285"/>
      <c r="CE482" s="285"/>
      <c r="CF482" s="285"/>
      <c r="CG482" s="285"/>
      <c r="CH482" s="285"/>
      <c r="CI482" s="297"/>
      <c r="CJ482" s="297"/>
      <c r="CK482" s="285"/>
      <c r="CL482" s="285"/>
      <c r="CM482" s="285"/>
      <c r="CN482" s="285"/>
      <c r="CO482" s="285"/>
      <c r="CP482" s="165"/>
    </row>
    <row r="483"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  <c r="AA483" s="285"/>
      <c r="AB483" s="285"/>
      <c r="AC483" s="285"/>
      <c r="AD483" s="285"/>
      <c r="AE483" s="285"/>
      <c r="AF483" s="296"/>
      <c r="AG483" s="318"/>
      <c r="AH483" s="285"/>
      <c r="AI483" s="285"/>
      <c r="AJ483" s="285"/>
      <c r="AK483" s="285"/>
      <c r="AL483" s="328"/>
      <c r="AM483" s="328"/>
      <c r="AN483" s="285"/>
      <c r="AO483" s="285"/>
      <c r="AP483" s="285"/>
      <c r="AQ483" s="285"/>
      <c r="AR483" s="285"/>
      <c r="AS483" s="328"/>
      <c r="AT483" s="328"/>
      <c r="AU483" s="285"/>
      <c r="AV483" s="285"/>
      <c r="AW483" s="285"/>
      <c r="AX483" s="285"/>
      <c r="AY483" s="285"/>
      <c r="AZ483" s="328"/>
      <c r="BA483" s="328"/>
      <c r="BB483" s="285"/>
      <c r="BC483" s="285"/>
      <c r="BD483" s="285"/>
      <c r="BE483" s="285"/>
      <c r="BF483" s="285"/>
      <c r="BG483" s="328"/>
      <c r="BH483" s="328"/>
      <c r="BI483" s="285"/>
      <c r="BJ483" s="296"/>
      <c r="BK483" s="318"/>
      <c r="BL483" s="285"/>
      <c r="BM483" s="285"/>
      <c r="BN483" s="297"/>
      <c r="BO483" s="297"/>
      <c r="BP483" s="285"/>
      <c r="BQ483" s="285"/>
      <c r="BR483" s="285"/>
      <c r="BS483" s="285"/>
      <c r="BT483" s="285"/>
      <c r="BU483" s="297"/>
      <c r="BV483" s="297"/>
      <c r="BW483" s="285"/>
      <c r="BX483" s="285"/>
      <c r="BY483" s="285"/>
      <c r="BZ483" s="285"/>
      <c r="CA483" s="285"/>
      <c r="CB483" s="297"/>
      <c r="CC483" s="297"/>
      <c r="CD483" s="285"/>
      <c r="CE483" s="285"/>
      <c r="CF483" s="285"/>
      <c r="CG483" s="285"/>
      <c r="CH483" s="285"/>
      <c r="CI483" s="297"/>
      <c r="CJ483" s="297"/>
      <c r="CK483" s="285"/>
      <c r="CL483" s="285"/>
      <c r="CM483" s="285"/>
      <c r="CN483" s="285"/>
      <c r="CO483" s="285"/>
      <c r="CP483" s="165"/>
    </row>
    <row r="484"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  <c r="AA484" s="285"/>
      <c r="AB484" s="285"/>
      <c r="AC484" s="285"/>
      <c r="AD484" s="285"/>
      <c r="AE484" s="285"/>
      <c r="AF484" s="296"/>
      <c r="AG484" s="318"/>
      <c r="AH484" s="285"/>
      <c r="AI484" s="285"/>
      <c r="AJ484" s="285"/>
      <c r="AK484" s="285"/>
      <c r="AL484" s="328"/>
      <c r="AM484" s="328"/>
      <c r="AN484" s="285"/>
      <c r="AO484" s="285"/>
      <c r="AP484" s="285"/>
      <c r="AQ484" s="285"/>
      <c r="AR484" s="285"/>
      <c r="AS484" s="328"/>
      <c r="AT484" s="328"/>
      <c r="AU484" s="285"/>
      <c r="AV484" s="285"/>
      <c r="AW484" s="285"/>
      <c r="AX484" s="285"/>
      <c r="AY484" s="285"/>
      <c r="AZ484" s="328"/>
      <c r="BA484" s="328"/>
      <c r="BB484" s="285"/>
      <c r="BC484" s="285"/>
      <c r="BD484" s="285"/>
      <c r="BE484" s="285"/>
      <c r="BF484" s="285"/>
      <c r="BG484" s="328"/>
      <c r="BH484" s="328"/>
      <c r="BI484" s="285"/>
      <c r="BJ484" s="296"/>
      <c r="BK484" s="318"/>
      <c r="BL484" s="285"/>
      <c r="BM484" s="285"/>
      <c r="BN484" s="297"/>
      <c r="BO484" s="297"/>
      <c r="BP484" s="285"/>
      <c r="BQ484" s="285"/>
      <c r="BR484" s="285"/>
      <c r="BS484" s="285"/>
      <c r="BT484" s="285"/>
      <c r="BU484" s="297"/>
      <c r="BV484" s="297"/>
      <c r="BW484" s="285"/>
      <c r="BX484" s="285"/>
      <c r="BY484" s="285"/>
      <c r="BZ484" s="285"/>
      <c r="CA484" s="285"/>
      <c r="CB484" s="297"/>
      <c r="CC484" s="297"/>
      <c r="CD484" s="285"/>
      <c r="CE484" s="285"/>
      <c r="CF484" s="285"/>
      <c r="CG484" s="285"/>
      <c r="CH484" s="285"/>
      <c r="CI484" s="297"/>
      <c r="CJ484" s="297"/>
      <c r="CK484" s="285"/>
      <c r="CL484" s="285"/>
      <c r="CM484" s="285"/>
      <c r="CN484" s="285"/>
      <c r="CO484" s="285"/>
      <c r="CP484" s="165"/>
    </row>
    <row r="485"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  <c r="AA485" s="285"/>
      <c r="AB485" s="285"/>
      <c r="AC485" s="285"/>
      <c r="AD485" s="285"/>
      <c r="AE485" s="285"/>
      <c r="AF485" s="296"/>
      <c r="AG485" s="318"/>
      <c r="AH485" s="285"/>
      <c r="AI485" s="285"/>
      <c r="AJ485" s="285"/>
      <c r="AK485" s="285"/>
      <c r="AL485" s="328"/>
      <c r="AM485" s="328"/>
      <c r="AN485" s="285"/>
      <c r="AO485" s="285"/>
      <c r="AP485" s="285"/>
      <c r="AQ485" s="285"/>
      <c r="AR485" s="285"/>
      <c r="AS485" s="328"/>
      <c r="AT485" s="328"/>
      <c r="AU485" s="285"/>
      <c r="AV485" s="285"/>
      <c r="AW485" s="285"/>
      <c r="AX485" s="285"/>
      <c r="AY485" s="285"/>
      <c r="AZ485" s="328"/>
      <c r="BA485" s="328"/>
      <c r="BB485" s="285"/>
      <c r="BC485" s="285"/>
      <c r="BD485" s="285"/>
      <c r="BE485" s="285"/>
      <c r="BF485" s="285"/>
      <c r="BG485" s="328"/>
      <c r="BH485" s="328"/>
      <c r="BI485" s="285"/>
      <c r="BJ485" s="296"/>
      <c r="BK485" s="318"/>
      <c r="BL485" s="285"/>
      <c r="BM485" s="285"/>
      <c r="BN485" s="297"/>
      <c r="BO485" s="297"/>
      <c r="BP485" s="285"/>
      <c r="BQ485" s="285"/>
      <c r="BR485" s="285"/>
      <c r="BS485" s="285"/>
      <c r="BT485" s="285"/>
      <c r="BU485" s="297"/>
      <c r="BV485" s="297"/>
      <c r="BW485" s="285"/>
      <c r="BX485" s="285"/>
      <c r="BY485" s="285"/>
      <c r="BZ485" s="285"/>
      <c r="CA485" s="285"/>
      <c r="CB485" s="297"/>
      <c r="CC485" s="297"/>
      <c r="CD485" s="285"/>
      <c r="CE485" s="285"/>
      <c r="CF485" s="285"/>
      <c r="CG485" s="285"/>
      <c r="CH485" s="285"/>
      <c r="CI485" s="297"/>
      <c r="CJ485" s="297"/>
      <c r="CK485" s="285"/>
      <c r="CL485" s="285"/>
      <c r="CM485" s="285"/>
      <c r="CN485" s="285"/>
      <c r="CO485" s="285"/>
      <c r="CP485" s="165"/>
    </row>
    <row r="486"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  <c r="AA486" s="285"/>
      <c r="AB486" s="285"/>
      <c r="AC486" s="285"/>
      <c r="AD486" s="285"/>
      <c r="AE486" s="285"/>
      <c r="AF486" s="296"/>
      <c r="AG486" s="318"/>
      <c r="AH486" s="285"/>
      <c r="AI486" s="285"/>
      <c r="AJ486" s="285"/>
      <c r="AK486" s="285"/>
      <c r="AL486" s="328"/>
      <c r="AM486" s="328"/>
      <c r="AN486" s="285"/>
      <c r="AO486" s="285"/>
      <c r="AP486" s="285"/>
      <c r="AQ486" s="285"/>
      <c r="AR486" s="285"/>
      <c r="AS486" s="328"/>
      <c r="AT486" s="328"/>
      <c r="AU486" s="285"/>
      <c r="AV486" s="285"/>
      <c r="AW486" s="285"/>
      <c r="AX486" s="285"/>
      <c r="AY486" s="285"/>
      <c r="AZ486" s="328"/>
      <c r="BA486" s="328"/>
      <c r="BB486" s="285"/>
      <c r="BC486" s="285"/>
      <c r="BD486" s="285"/>
      <c r="BE486" s="285"/>
      <c r="BF486" s="285"/>
      <c r="BG486" s="328"/>
      <c r="BH486" s="328"/>
      <c r="BI486" s="285"/>
      <c r="BJ486" s="296"/>
      <c r="BK486" s="318"/>
      <c r="BL486" s="285"/>
      <c r="BM486" s="285"/>
      <c r="BN486" s="297"/>
      <c r="BO486" s="297"/>
      <c r="BP486" s="285"/>
      <c r="BQ486" s="285"/>
      <c r="BR486" s="285"/>
      <c r="BS486" s="285"/>
      <c r="BT486" s="285"/>
      <c r="BU486" s="297"/>
      <c r="BV486" s="297"/>
      <c r="BW486" s="285"/>
      <c r="BX486" s="285"/>
      <c r="BY486" s="285"/>
      <c r="BZ486" s="285"/>
      <c r="CA486" s="285"/>
      <c r="CB486" s="297"/>
      <c r="CC486" s="297"/>
      <c r="CD486" s="285"/>
      <c r="CE486" s="285"/>
      <c r="CF486" s="285"/>
      <c r="CG486" s="285"/>
      <c r="CH486" s="285"/>
      <c r="CI486" s="297"/>
      <c r="CJ486" s="297"/>
      <c r="CK486" s="285"/>
      <c r="CL486" s="285"/>
      <c r="CM486" s="285"/>
      <c r="CN486" s="285"/>
      <c r="CO486" s="285"/>
      <c r="CP486" s="165"/>
    </row>
    <row r="487"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  <c r="AA487" s="285"/>
      <c r="AB487" s="285"/>
      <c r="AC487" s="285"/>
      <c r="AD487" s="285"/>
      <c r="AE487" s="285"/>
      <c r="AF487" s="296"/>
      <c r="AG487" s="318"/>
      <c r="AH487" s="285"/>
      <c r="AI487" s="285"/>
      <c r="AJ487" s="285"/>
      <c r="AK487" s="285"/>
      <c r="AL487" s="328"/>
      <c r="AM487" s="328"/>
      <c r="AN487" s="285"/>
      <c r="AO487" s="285"/>
      <c r="AP487" s="285"/>
      <c r="AQ487" s="285"/>
      <c r="AR487" s="285"/>
      <c r="AS487" s="328"/>
      <c r="AT487" s="328"/>
      <c r="AU487" s="285"/>
      <c r="AV487" s="285"/>
      <c r="AW487" s="285"/>
      <c r="AX487" s="285"/>
      <c r="AY487" s="285"/>
      <c r="AZ487" s="328"/>
      <c r="BA487" s="328"/>
      <c r="BB487" s="285"/>
      <c r="BC487" s="285"/>
      <c r="BD487" s="285"/>
      <c r="BE487" s="285"/>
      <c r="BF487" s="285"/>
      <c r="BG487" s="328"/>
      <c r="BH487" s="328"/>
      <c r="BI487" s="285"/>
      <c r="BJ487" s="296"/>
      <c r="BK487" s="318"/>
      <c r="BL487" s="285"/>
      <c r="BM487" s="285"/>
      <c r="BN487" s="297"/>
      <c r="BO487" s="297"/>
      <c r="BP487" s="285"/>
      <c r="BQ487" s="285"/>
      <c r="BR487" s="285"/>
      <c r="BS487" s="285"/>
      <c r="BT487" s="285"/>
      <c r="BU487" s="297"/>
      <c r="BV487" s="297"/>
      <c r="BW487" s="285"/>
      <c r="BX487" s="285"/>
      <c r="BY487" s="285"/>
      <c r="BZ487" s="285"/>
      <c r="CA487" s="285"/>
      <c r="CB487" s="297"/>
      <c r="CC487" s="297"/>
      <c r="CD487" s="285"/>
      <c r="CE487" s="285"/>
      <c r="CF487" s="285"/>
      <c r="CG487" s="285"/>
      <c r="CH487" s="285"/>
      <c r="CI487" s="297"/>
      <c r="CJ487" s="297"/>
      <c r="CK487" s="285"/>
      <c r="CL487" s="285"/>
      <c r="CM487" s="285"/>
      <c r="CN487" s="285"/>
      <c r="CO487" s="285"/>
      <c r="CP487" s="165"/>
    </row>
    <row r="488"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  <c r="AA488" s="285"/>
      <c r="AB488" s="285"/>
      <c r="AC488" s="285"/>
      <c r="AD488" s="285"/>
      <c r="AE488" s="285"/>
      <c r="AF488" s="296"/>
      <c r="AG488" s="318"/>
      <c r="AH488" s="285"/>
      <c r="AI488" s="285"/>
      <c r="AJ488" s="285"/>
      <c r="AK488" s="285"/>
      <c r="AL488" s="328"/>
      <c r="AM488" s="328"/>
      <c r="AN488" s="285"/>
      <c r="AO488" s="285"/>
      <c r="AP488" s="285"/>
      <c r="AQ488" s="285"/>
      <c r="AR488" s="285"/>
      <c r="AS488" s="328"/>
      <c r="AT488" s="328"/>
      <c r="AU488" s="285"/>
      <c r="AV488" s="285"/>
      <c r="AW488" s="285"/>
      <c r="AX488" s="285"/>
      <c r="AY488" s="285"/>
      <c r="AZ488" s="328"/>
      <c r="BA488" s="328"/>
      <c r="BB488" s="285"/>
      <c r="BC488" s="285"/>
      <c r="BD488" s="285"/>
      <c r="BE488" s="285"/>
      <c r="BF488" s="285"/>
      <c r="BG488" s="328"/>
      <c r="BH488" s="328"/>
      <c r="BI488" s="285"/>
      <c r="BJ488" s="296"/>
      <c r="BK488" s="318"/>
      <c r="BL488" s="285"/>
      <c r="BM488" s="285"/>
      <c r="BN488" s="297"/>
      <c r="BO488" s="297"/>
      <c r="BP488" s="285"/>
      <c r="BQ488" s="285"/>
      <c r="BR488" s="285"/>
      <c r="BS488" s="285"/>
      <c r="BT488" s="285"/>
      <c r="BU488" s="297"/>
      <c r="BV488" s="297"/>
      <c r="BW488" s="285"/>
      <c r="BX488" s="285"/>
      <c r="BY488" s="285"/>
      <c r="BZ488" s="285"/>
      <c r="CA488" s="285"/>
      <c r="CB488" s="297"/>
      <c r="CC488" s="297"/>
      <c r="CD488" s="285"/>
      <c r="CE488" s="285"/>
      <c r="CF488" s="285"/>
      <c r="CG488" s="285"/>
      <c r="CH488" s="285"/>
      <c r="CI488" s="297"/>
      <c r="CJ488" s="297"/>
      <c r="CK488" s="285"/>
      <c r="CL488" s="285"/>
      <c r="CM488" s="285"/>
      <c r="CN488" s="285"/>
      <c r="CO488" s="285"/>
      <c r="CP488" s="165"/>
    </row>
    <row r="489"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  <c r="AA489" s="285"/>
      <c r="AB489" s="285"/>
      <c r="AC489" s="285"/>
      <c r="AD489" s="285"/>
      <c r="AE489" s="285"/>
      <c r="AF489" s="296"/>
      <c r="AG489" s="318"/>
      <c r="AH489" s="285"/>
      <c r="AI489" s="285"/>
      <c r="AJ489" s="285"/>
      <c r="AK489" s="285"/>
      <c r="AL489" s="328"/>
      <c r="AM489" s="328"/>
      <c r="AN489" s="285"/>
      <c r="AO489" s="285"/>
      <c r="AP489" s="285"/>
      <c r="AQ489" s="285"/>
      <c r="AR489" s="285"/>
      <c r="AS489" s="328"/>
      <c r="AT489" s="328"/>
      <c r="AU489" s="285"/>
      <c r="AV489" s="285"/>
      <c r="AW489" s="285"/>
      <c r="AX489" s="285"/>
      <c r="AY489" s="285"/>
      <c r="AZ489" s="328"/>
      <c r="BA489" s="328"/>
      <c r="BB489" s="285"/>
      <c r="BC489" s="285"/>
      <c r="BD489" s="285"/>
      <c r="BE489" s="285"/>
      <c r="BF489" s="285"/>
      <c r="BG489" s="328"/>
      <c r="BH489" s="328"/>
      <c r="BI489" s="285"/>
      <c r="BJ489" s="296"/>
      <c r="BK489" s="318"/>
      <c r="BL489" s="285"/>
      <c r="BM489" s="285"/>
      <c r="BN489" s="297"/>
      <c r="BO489" s="297"/>
      <c r="BP489" s="285"/>
      <c r="BQ489" s="285"/>
      <c r="BR489" s="285"/>
      <c r="BS489" s="285"/>
      <c r="BT489" s="285"/>
      <c r="BU489" s="297"/>
      <c r="BV489" s="297"/>
      <c r="BW489" s="285"/>
      <c r="BX489" s="285"/>
      <c r="BY489" s="285"/>
      <c r="BZ489" s="285"/>
      <c r="CA489" s="285"/>
      <c r="CB489" s="297"/>
      <c r="CC489" s="297"/>
      <c r="CD489" s="285"/>
      <c r="CE489" s="285"/>
      <c r="CF489" s="285"/>
      <c r="CG489" s="285"/>
      <c r="CH489" s="285"/>
      <c r="CI489" s="297"/>
      <c r="CJ489" s="297"/>
      <c r="CK489" s="285"/>
      <c r="CL489" s="285"/>
      <c r="CM489" s="285"/>
      <c r="CN489" s="285"/>
      <c r="CO489" s="285"/>
      <c r="CP489" s="165"/>
    </row>
    <row r="490"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  <c r="AA490" s="285"/>
      <c r="AB490" s="285"/>
      <c r="AC490" s="285"/>
      <c r="AD490" s="285"/>
      <c r="AE490" s="285"/>
      <c r="AF490" s="296"/>
      <c r="AG490" s="318"/>
      <c r="AH490" s="285"/>
      <c r="AI490" s="285"/>
      <c r="AJ490" s="285"/>
      <c r="AK490" s="285"/>
      <c r="AL490" s="328"/>
      <c r="AM490" s="328"/>
      <c r="AN490" s="285"/>
      <c r="AO490" s="285"/>
      <c r="AP490" s="285"/>
      <c r="AQ490" s="285"/>
      <c r="AR490" s="285"/>
      <c r="AS490" s="328"/>
      <c r="AT490" s="328"/>
      <c r="AU490" s="285"/>
      <c r="AV490" s="285"/>
      <c r="AW490" s="285"/>
      <c r="AX490" s="285"/>
      <c r="AY490" s="285"/>
      <c r="AZ490" s="328"/>
      <c r="BA490" s="328"/>
      <c r="BB490" s="285"/>
      <c r="BC490" s="285"/>
      <c r="BD490" s="285"/>
      <c r="BE490" s="285"/>
      <c r="BF490" s="285"/>
      <c r="BG490" s="328"/>
      <c r="BH490" s="328"/>
      <c r="BI490" s="285"/>
      <c r="BJ490" s="296"/>
      <c r="BK490" s="318"/>
      <c r="BL490" s="285"/>
      <c r="BM490" s="285"/>
      <c r="BN490" s="297"/>
      <c r="BO490" s="297"/>
      <c r="BP490" s="285"/>
      <c r="BQ490" s="285"/>
      <c r="BR490" s="285"/>
      <c r="BS490" s="285"/>
      <c r="BT490" s="285"/>
      <c r="BU490" s="297"/>
      <c r="BV490" s="297"/>
      <c r="BW490" s="285"/>
      <c r="BX490" s="285"/>
      <c r="BY490" s="285"/>
      <c r="BZ490" s="285"/>
      <c r="CA490" s="285"/>
      <c r="CB490" s="297"/>
      <c r="CC490" s="297"/>
      <c r="CD490" s="285"/>
      <c r="CE490" s="285"/>
      <c r="CF490" s="285"/>
      <c r="CG490" s="285"/>
      <c r="CH490" s="285"/>
      <c r="CI490" s="297"/>
      <c r="CJ490" s="297"/>
      <c r="CK490" s="285"/>
      <c r="CL490" s="285"/>
      <c r="CM490" s="285"/>
      <c r="CN490" s="285"/>
      <c r="CO490" s="285"/>
      <c r="CP490" s="165"/>
    </row>
    <row r="491"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  <c r="AA491" s="285"/>
      <c r="AB491" s="285"/>
      <c r="AC491" s="285"/>
      <c r="AD491" s="285"/>
      <c r="AE491" s="285"/>
      <c r="AF491" s="296"/>
      <c r="AG491" s="318"/>
      <c r="AH491" s="285"/>
      <c r="AI491" s="285"/>
      <c r="AJ491" s="285"/>
      <c r="AK491" s="285"/>
      <c r="AL491" s="328"/>
      <c r="AM491" s="328"/>
      <c r="AN491" s="285"/>
      <c r="AO491" s="285"/>
      <c r="AP491" s="285"/>
      <c r="AQ491" s="285"/>
      <c r="AR491" s="285"/>
      <c r="AS491" s="328"/>
      <c r="AT491" s="328"/>
      <c r="AU491" s="285"/>
      <c r="AV491" s="285"/>
      <c r="AW491" s="285"/>
      <c r="AX491" s="285"/>
      <c r="AY491" s="285"/>
      <c r="AZ491" s="328"/>
      <c r="BA491" s="328"/>
      <c r="BB491" s="285"/>
      <c r="BC491" s="285"/>
      <c r="BD491" s="285"/>
      <c r="BE491" s="285"/>
      <c r="BF491" s="285"/>
      <c r="BG491" s="328"/>
      <c r="BH491" s="328"/>
      <c r="BI491" s="285"/>
      <c r="BJ491" s="296"/>
      <c r="BK491" s="318"/>
      <c r="BL491" s="285"/>
      <c r="BM491" s="285"/>
      <c r="BN491" s="297"/>
      <c r="BO491" s="297"/>
      <c r="BP491" s="285"/>
      <c r="BQ491" s="285"/>
      <c r="BR491" s="285"/>
      <c r="BS491" s="285"/>
      <c r="BT491" s="285"/>
      <c r="BU491" s="297"/>
      <c r="BV491" s="297"/>
      <c r="BW491" s="285"/>
      <c r="BX491" s="285"/>
      <c r="BY491" s="285"/>
      <c r="BZ491" s="285"/>
      <c r="CA491" s="285"/>
      <c r="CB491" s="297"/>
      <c r="CC491" s="297"/>
      <c r="CD491" s="285"/>
      <c r="CE491" s="285"/>
      <c r="CF491" s="285"/>
      <c r="CG491" s="285"/>
      <c r="CH491" s="285"/>
      <c r="CI491" s="297"/>
      <c r="CJ491" s="297"/>
      <c r="CK491" s="285"/>
      <c r="CL491" s="285"/>
      <c r="CM491" s="285"/>
      <c r="CN491" s="285"/>
      <c r="CO491" s="285"/>
      <c r="CP491" s="165"/>
    </row>
    <row r="492"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  <c r="AA492" s="285"/>
      <c r="AB492" s="285"/>
      <c r="AC492" s="285"/>
      <c r="AD492" s="285"/>
      <c r="AE492" s="285"/>
      <c r="AF492" s="296"/>
      <c r="AG492" s="318"/>
      <c r="AH492" s="285"/>
      <c r="AI492" s="285"/>
      <c r="AJ492" s="285"/>
      <c r="AK492" s="285"/>
      <c r="AL492" s="328"/>
      <c r="AM492" s="328"/>
      <c r="AN492" s="285"/>
      <c r="AO492" s="285"/>
      <c r="AP492" s="285"/>
      <c r="AQ492" s="285"/>
      <c r="AR492" s="285"/>
      <c r="AS492" s="328"/>
      <c r="AT492" s="328"/>
      <c r="AU492" s="285"/>
      <c r="AV492" s="285"/>
      <c r="AW492" s="285"/>
      <c r="AX492" s="285"/>
      <c r="AY492" s="285"/>
      <c r="AZ492" s="328"/>
      <c r="BA492" s="328"/>
      <c r="BB492" s="285"/>
      <c r="BC492" s="285"/>
      <c r="BD492" s="285"/>
      <c r="BE492" s="285"/>
      <c r="BF492" s="285"/>
      <c r="BG492" s="328"/>
      <c r="BH492" s="328"/>
      <c r="BI492" s="285"/>
      <c r="BJ492" s="296"/>
      <c r="BK492" s="318"/>
      <c r="BL492" s="285"/>
      <c r="BM492" s="285"/>
      <c r="BN492" s="297"/>
      <c r="BO492" s="297"/>
      <c r="BP492" s="285"/>
      <c r="BQ492" s="285"/>
      <c r="BR492" s="285"/>
      <c r="BS492" s="285"/>
      <c r="BT492" s="285"/>
      <c r="BU492" s="297"/>
      <c r="BV492" s="297"/>
      <c r="BW492" s="285"/>
      <c r="BX492" s="285"/>
      <c r="BY492" s="285"/>
      <c r="BZ492" s="285"/>
      <c r="CA492" s="285"/>
      <c r="CB492" s="297"/>
      <c r="CC492" s="297"/>
      <c r="CD492" s="285"/>
      <c r="CE492" s="285"/>
      <c r="CF492" s="285"/>
      <c r="CG492" s="285"/>
      <c r="CH492" s="285"/>
      <c r="CI492" s="297"/>
      <c r="CJ492" s="297"/>
      <c r="CK492" s="285"/>
      <c r="CL492" s="285"/>
      <c r="CM492" s="285"/>
      <c r="CN492" s="285"/>
      <c r="CO492" s="285"/>
      <c r="CP492" s="165"/>
    </row>
    <row r="493"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  <c r="AA493" s="285"/>
      <c r="AB493" s="285"/>
      <c r="AC493" s="285"/>
      <c r="AD493" s="285"/>
      <c r="AE493" s="285"/>
      <c r="AF493" s="296"/>
      <c r="AG493" s="318"/>
      <c r="AH493" s="285"/>
      <c r="AI493" s="285"/>
      <c r="AJ493" s="285"/>
      <c r="AK493" s="285"/>
      <c r="AL493" s="328"/>
      <c r="AM493" s="328"/>
      <c r="AN493" s="285"/>
      <c r="AO493" s="285"/>
      <c r="AP493" s="285"/>
      <c r="AQ493" s="285"/>
      <c r="AR493" s="285"/>
      <c r="AS493" s="328"/>
      <c r="AT493" s="328"/>
      <c r="AU493" s="285"/>
      <c r="AV493" s="285"/>
      <c r="AW493" s="285"/>
      <c r="AX493" s="285"/>
      <c r="AY493" s="285"/>
      <c r="AZ493" s="328"/>
      <c r="BA493" s="328"/>
      <c r="BB493" s="285"/>
      <c r="BC493" s="285"/>
      <c r="BD493" s="285"/>
      <c r="BE493" s="285"/>
      <c r="BF493" s="285"/>
      <c r="BG493" s="328"/>
      <c r="BH493" s="328"/>
      <c r="BI493" s="285"/>
      <c r="BJ493" s="296"/>
      <c r="BK493" s="318"/>
      <c r="BL493" s="285"/>
      <c r="BM493" s="285"/>
      <c r="BN493" s="297"/>
      <c r="BO493" s="297"/>
      <c r="BP493" s="285"/>
      <c r="BQ493" s="285"/>
      <c r="BR493" s="285"/>
      <c r="BS493" s="285"/>
      <c r="BT493" s="285"/>
      <c r="BU493" s="297"/>
      <c r="BV493" s="297"/>
      <c r="BW493" s="285"/>
      <c r="BX493" s="285"/>
      <c r="BY493" s="285"/>
      <c r="BZ493" s="285"/>
      <c r="CA493" s="285"/>
      <c r="CB493" s="297"/>
      <c r="CC493" s="297"/>
      <c r="CD493" s="285"/>
      <c r="CE493" s="285"/>
      <c r="CF493" s="285"/>
      <c r="CG493" s="285"/>
      <c r="CH493" s="285"/>
      <c r="CI493" s="297"/>
      <c r="CJ493" s="297"/>
      <c r="CK493" s="285"/>
      <c r="CL493" s="285"/>
      <c r="CM493" s="285"/>
      <c r="CN493" s="285"/>
      <c r="CO493" s="285"/>
      <c r="CP493" s="165"/>
    </row>
    <row r="494"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  <c r="AA494" s="285"/>
      <c r="AB494" s="285"/>
      <c r="AC494" s="285"/>
      <c r="AD494" s="285"/>
      <c r="AE494" s="285"/>
      <c r="AF494" s="296"/>
      <c r="AG494" s="318"/>
      <c r="AH494" s="285"/>
      <c r="AI494" s="285"/>
      <c r="AJ494" s="285"/>
      <c r="AK494" s="285"/>
      <c r="AL494" s="328"/>
      <c r="AM494" s="328"/>
      <c r="AN494" s="285"/>
      <c r="AO494" s="285"/>
      <c r="AP494" s="285"/>
      <c r="AQ494" s="285"/>
      <c r="AR494" s="285"/>
      <c r="AS494" s="328"/>
      <c r="AT494" s="328"/>
      <c r="AU494" s="285"/>
      <c r="AV494" s="285"/>
      <c r="AW494" s="285"/>
      <c r="AX494" s="285"/>
      <c r="AY494" s="285"/>
      <c r="AZ494" s="328"/>
      <c r="BA494" s="328"/>
      <c r="BB494" s="285"/>
      <c r="BC494" s="285"/>
      <c r="BD494" s="285"/>
      <c r="BE494" s="285"/>
      <c r="BF494" s="285"/>
      <c r="BG494" s="328"/>
      <c r="BH494" s="328"/>
      <c r="BI494" s="285"/>
      <c r="BJ494" s="296"/>
      <c r="BK494" s="318"/>
      <c r="BL494" s="285"/>
      <c r="BM494" s="285"/>
      <c r="BN494" s="297"/>
      <c r="BO494" s="297"/>
      <c r="BP494" s="285"/>
      <c r="BQ494" s="285"/>
      <c r="BR494" s="285"/>
      <c r="BS494" s="285"/>
      <c r="BT494" s="285"/>
      <c r="BU494" s="297"/>
      <c r="BV494" s="297"/>
      <c r="BW494" s="285"/>
      <c r="BX494" s="285"/>
      <c r="BY494" s="285"/>
      <c r="BZ494" s="285"/>
      <c r="CA494" s="285"/>
      <c r="CB494" s="297"/>
      <c r="CC494" s="297"/>
      <c r="CD494" s="285"/>
      <c r="CE494" s="285"/>
      <c r="CF494" s="285"/>
      <c r="CG494" s="285"/>
      <c r="CH494" s="285"/>
      <c r="CI494" s="297"/>
      <c r="CJ494" s="297"/>
      <c r="CK494" s="285"/>
      <c r="CL494" s="285"/>
      <c r="CM494" s="285"/>
      <c r="CN494" s="285"/>
      <c r="CO494" s="285"/>
      <c r="CP494" s="165"/>
    </row>
    <row r="495"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  <c r="AA495" s="285"/>
      <c r="AB495" s="285"/>
      <c r="AC495" s="285"/>
      <c r="AD495" s="285"/>
      <c r="AE495" s="285"/>
      <c r="AF495" s="296"/>
      <c r="AG495" s="318"/>
      <c r="AH495" s="285"/>
      <c r="AI495" s="285"/>
      <c r="AJ495" s="285"/>
      <c r="AK495" s="285"/>
      <c r="AL495" s="328"/>
      <c r="AM495" s="328"/>
      <c r="AN495" s="285"/>
      <c r="AO495" s="285"/>
      <c r="AP495" s="285"/>
      <c r="AQ495" s="285"/>
      <c r="AR495" s="285"/>
      <c r="AS495" s="328"/>
      <c r="AT495" s="328"/>
      <c r="AU495" s="285"/>
      <c r="AV495" s="285"/>
      <c r="AW495" s="285"/>
      <c r="AX495" s="285"/>
      <c r="AY495" s="285"/>
      <c r="AZ495" s="328"/>
      <c r="BA495" s="328"/>
      <c r="BB495" s="285"/>
      <c r="BC495" s="285"/>
      <c r="BD495" s="285"/>
      <c r="BE495" s="285"/>
      <c r="BF495" s="285"/>
      <c r="BG495" s="328"/>
      <c r="BH495" s="328"/>
      <c r="BI495" s="285"/>
      <c r="BJ495" s="296"/>
      <c r="BK495" s="318"/>
      <c r="BL495" s="285"/>
      <c r="BM495" s="285"/>
      <c r="BN495" s="297"/>
      <c r="BO495" s="297"/>
      <c r="BP495" s="285"/>
      <c r="BQ495" s="285"/>
      <c r="BR495" s="285"/>
      <c r="BS495" s="285"/>
      <c r="BT495" s="285"/>
      <c r="BU495" s="297"/>
      <c r="BV495" s="297"/>
      <c r="BW495" s="285"/>
      <c r="BX495" s="285"/>
      <c r="BY495" s="285"/>
      <c r="BZ495" s="285"/>
      <c r="CA495" s="285"/>
      <c r="CB495" s="297"/>
      <c r="CC495" s="297"/>
      <c r="CD495" s="285"/>
      <c r="CE495" s="285"/>
      <c r="CF495" s="285"/>
      <c r="CG495" s="285"/>
      <c r="CH495" s="285"/>
      <c r="CI495" s="297"/>
      <c r="CJ495" s="297"/>
      <c r="CK495" s="285"/>
      <c r="CL495" s="285"/>
      <c r="CM495" s="285"/>
      <c r="CN495" s="285"/>
      <c r="CO495" s="285"/>
      <c r="CP495" s="165"/>
    </row>
    <row r="496"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  <c r="AA496" s="285"/>
      <c r="AB496" s="285"/>
      <c r="AC496" s="285"/>
      <c r="AD496" s="285"/>
      <c r="AE496" s="285"/>
      <c r="AF496" s="296"/>
      <c r="AG496" s="318"/>
      <c r="AH496" s="285"/>
      <c r="AI496" s="285"/>
      <c r="AJ496" s="285"/>
      <c r="AK496" s="285"/>
      <c r="AL496" s="328"/>
      <c r="AM496" s="328"/>
      <c r="AN496" s="285"/>
      <c r="AO496" s="285"/>
      <c r="AP496" s="285"/>
      <c r="AQ496" s="285"/>
      <c r="AR496" s="285"/>
      <c r="AS496" s="328"/>
      <c r="AT496" s="328"/>
      <c r="AU496" s="285"/>
      <c r="AV496" s="285"/>
      <c r="AW496" s="285"/>
      <c r="AX496" s="285"/>
      <c r="AY496" s="285"/>
      <c r="AZ496" s="328"/>
      <c r="BA496" s="328"/>
      <c r="BB496" s="285"/>
      <c r="BC496" s="285"/>
      <c r="BD496" s="285"/>
      <c r="BE496" s="285"/>
      <c r="BF496" s="285"/>
      <c r="BG496" s="328"/>
      <c r="BH496" s="328"/>
      <c r="BI496" s="285"/>
      <c r="BJ496" s="296"/>
      <c r="BK496" s="318"/>
      <c r="BL496" s="285"/>
      <c r="BM496" s="285"/>
      <c r="BN496" s="297"/>
      <c r="BO496" s="297"/>
      <c r="BP496" s="285"/>
      <c r="BQ496" s="285"/>
      <c r="BR496" s="285"/>
      <c r="BS496" s="285"/>
      <c r="BT496" s="285"/>
      <c r="BU496" s="297"/>
      <c r="BV496" s="297"/>
      <c r="BW496" s="285"/>
      <c r="BX496" s="285"/>
      <c r="BY496" s="285"/>
      <c r="BZ496" s="285"/>
      <c r="CA496" s="285"/>
      <c r="CB496" s="297"/>
      <c r="CC496" s="297"/>
      <c r="CD496" s="285"/>
      <c r="CE496" s="285"/>
      <c r="CF496" s="285"/>
      <c r="CG496" s="285"/>
      <c r="CH496" s="285"/>
      <c r="CI496" s="297"/>
      <c r="CJ496" s="297"/>
      <c r="CK496" s="285"/>
      <c r="CL496" s="285"/>
      <c r="CM496" s="285"/>
      <c r="CN496" s="285"/>
      <c r="CO496" s="285"/>
      <c r="CP496" s="165"/>
    </row>
    <row r="497"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  <c r="AA497" s="285"/>
      <c r="AB497" s="285"/>
      <c r="AC497" s="285"/>
      <c r="AD497" s="285"/>
      <c r="AE497" s="285"/>
      <c r="AF497" s="296"/>
      <c r="AG497" s="318"/>
      <c r="AH497" s="285"/>
      <c r="AI497" s="285"/>
      <c r="AJ497" s="285"/>
      <c r="AK497" s="285"/>
      <c r="AL497" s="328"/>
      <c r="AM497" s="328"/>
      <c r="AN497" s="285"/>
      <c r="AO497" s="285"/>
      <c r="AP497" s="285"/>
      <c r="AQ497" s="285"/>
      <c r="AR497" s="285"/>
      <c r="AS497" s="328"/>
      <c r="AT497" s="328"/>
      <c r="AU497" s="285"/>
      <c r="AV497" s="285"/>
      <c r="AW497" s="285"/>
      <c r="AX497" s="285"/>
      <c r="AY497" s="285"/>
      <c r="AZ497" s="328"/>
      <c r="BA497" s="328"/>
      <c r="BB497" s="285"/>
      <c r="BC497" s="285"/>
      <c r="BD497" s="285"/>
      <c r="BE497" s="285"/>
      <c r="BF497" s="285"/>
      <c r="BG497" s="328"/>
      <c r="BH497" s="328"/>
      <c r="BI497" s="285"/>
      <c r="BJ497" s="296"/>
      <c r="BK497" s="318"/>
      <c r="BL497" s="285"/>
      <c r="BM497" s="285"/>
      <c r="BN497" s="297"/>
      <c r="BO497" s="297"/>
      <c r="BP497" s="285"/>
      <c r="BQ497" s="285"/>
      <c r="BR497" s="285"/>
      <c r="BS497" s="285"/>
      <c r="BT497" s="285"/>
      <c r="BU497" s="297"/>
      <c r="BV497" s="297"/>
      <c r="BW497" s="285"/>
      <c r="BX497" s="285"/>
      <c r="BY497" s="285"/>
      <c r="BZ497" s="285"/>
      <c r="CA497" s="285"/>
      <c r="CB497" s="297"/>
      <c r="CC497" s="297"/>
      <c r="CD497" s="285"/>
      <c r="CE497" s="285"/>
      <c r="CF497" s="285"/>
      <c r="CG497" s="285"/>
      <c r="CH497" s="285"/>
      <c r="CI497" s="297"/>
      <c r="CJ497" s="297"/>
      <c r="CK497" s="285"/>
      <c r="CL497" s="285"/>
      <c r="CM497" s="285"/>
      <c r="CN497" s="285"/>
      <c r="CO497" s="285"/>
      <c r="CP497" s="165"/>
    </row>
    <row r="498"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  <c r="AA498" s="285"/>
      <c r="AB498" s="285"/>
      <c r="AC498" s="285"/>
      <c r="AD498" s="285"/>
      <c r="AE498" s="285"/>
      <c r="AF498" s="296"/>
      <c r="AG498" s="318"/>
      <c r="AH498" s="285"/>
      <c r="AI498" s="285"/>
      <c r="AJ498" s="285"/>
      <c r="AK498" s="285"/>
      <c r="AL498" s="328"/>
      <c r="AM498" s="328"/>
      <c r="AN498" s="285"/>
      <c r="AO498" s="285"/>
      <c r="AP498" s="285"/>
      <c r="AQ498" s="285"/>
      <c r="AR498" s="285"/>
      <c r="AS498" s="328"/>
      <c r="AT498" s="328"/>
      <c r="AU498" s="285"/>
      <c r="AV498" s="285"/>
      <c r="AW498" s="285"/>
      <c r="AX498" s="285"/>
      <c r="AY498" s="285"/>
      <c r="AZ498" s="328"/>
      <c r="BA498" s="328"/>
      <c r="BB498" s="285"/>
      <c r="BC498" s="285"/>
      <c r="BD498" s="285"/>
      <c r="BE498" s="285"/>
      <c r="BF498" s="285"/>
      <c r="BG498" s="328"/>
      <c r="BH498" s="328"/>
      <c r="BI498" s="285"/>
      <c r="BJ498" s="296"/>
      <c r="BK498" s="318"/>
      <c r="BL498" s="285"/>
      <c r="BM498" s="285"/>
      <c r="BN498" s="297"/>
      <c r="BO498" s="297"/>
      <c r="BP498" s="285"/>
      <c r="BQ498" s="285"/>
      <c r="BR498" s="285"/>
      <c r="BS498" s="285"/>
      <c r="BT498" s="285"/>
      <c r="BU498" s="297"/>
      <c r="BV498" s="297"/>
      <c r="BW498" s="285"/>
      <c r="BX498" s="285"/>
      <c r="BY498" s="285"/>
      <c r="BZ498" s="285"/>
      <c r="CA498" s="285"/>
      <c r="CB498" s="297"/>
      <c r="CC498" s="297"/>
      <c r="CD498" s="285"/>
      <c r="CE498" s="285"/>
      <c r="CF498" s="285"/>
      <c r="CG498" s="285"/>
      <c r="CH498" s="285"/>
      <c r="CI498" s="297"/>
      <c r="CJ498" s="297"/>
      <c r="CK498" s="285"/>
      <c r="CL498" s="285"/>
      <c r="CM498" s="285"/>
      <c r="CN498" s="285"/>
      <c r="CO498" s="285"/>
      <c r="CP498" s="165"/>
    </row>
    <row r="499"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  <c r="AA499" s="285"/>
      <c r="AB499" s="285"/>
      <c r="AC499" s="285"/>
      <c r="AD499" s="285"/>
      <c r="AE499" s="285"/>
      <c r="AF499" s="296"/>
      <c r="AG499" s="318"/>
      <c r="AH499" s="285"/>
      <c r="AI499" s="285"/>
      <c r="AJ499" s="285"/>
      <c r="AK499" s="285"/>
      <c r="AL499" s="328"/>
      <c r="AM499" s="328"/>
      <c r="AN499" s="285"/>
      <c r="AO499" s="285"/>
      <c r="AP499" s="285"/>
      <c r="AQ499" s="285"/>
      <c r="AR499" s="285"/>
      <c r="AS499" s="328"/>
      <c r="AT499" s="328"/>
      <c r="AU499" s="285"/>
      <c r="AV499" s="285"/>
      <c r="AW499" s="285"/>
      <c r="AX499" s="285"/>
      <c r="AY499" s="285"/>
      <c r="AZ499" s="328"/>
      <c r="BA499" s="328"/>
      <c r="BB499" s="285"/>
      <c r="BC499" s="285"/>
      <c r="BD499" s="285"/>
      <c r="BE499" s="285"/>
      <c r="BF499" s="285"/>
      <c r="BG499" s="328"/>
      <c r="BH499" s="328"/>
      <c r="BI499" s="285"/>
      <c r="BJ499" s="296"/>
      <c r="BK499" s="318"/>
      <c r="BL499" s="285"/>
      <c r="BM499" s="285"/>
      <c r="BN499" s="297"/>
      <c r="BO499" s="297"/>
      <c r="BP499" s="285"/>
      <c r="BQ499" s="285"/>
      <c r="BR499" s="285"/>
      <c r="BS499" s="285"/>
      <c r="BT499" s="285"/>
      <c r="BU499" s="297"/>
      <c r="BV499" s="297"/>
      <c r="BW499" s="285"/>
      <c r="BX499" s="285"/>
      <c r="BY499" s="285"/>
      <c r="BZ499" s="285"/>
      <c r="CA499" s="285"/>
      <c r="CB499" s="297"/>
      <c r="CC499" s="297"/>
      <c r="CD499" s="285"/>
      <c r="CE499" s="285"/>
      <c r="CF499" s="285"/>
      <c r="CG499" s="285"/>
      <c r="CH499" s="285"/>
      <c r="CI499" s="297"/>
      <c r="CJ499" s="297"/>
      <c r="CK499" s="285"/>
      <c r="CL499" s="285"/>
      <c r="CM499" s="285"/>
      <c r="CN499" s="285"/>
      <c r="CO499" s="285"/>
      <c r="CP499" s="165"/>
    </row>
    <row r="500"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  <c r="AA500" s="285"/>
      <c r="AB500" s="285"/>
      <c r="AC500" s="285"/>
      <c r="AD500" s="285"/>
      <c r="AE500" s="285"/>
      <c r="AF500" s="296"/>
      <c r="AG500" s="318"/>
      <c r="AH500" s="285"/>
      <c r="AI500" s="285"/>
      <c r="AJ500" s="285"/>
      <c r="AK500" s="285"/>
      <c r="AL500" s="328"/>
      <c r="AM500" s="328"/>
      <c r="AN500" s="285"/>
      <c r="AO500" s="285"/>
      <c r="AP500" s="285"/>
      <c r="AQ500" s="285"/>
      <c r="AR500" s="285"/>
      <c r="AS500" s="328"/>
      <c r="AT500" s="328"/>
      <c r="AU500" s="285"/>
      <c r="AV500" s="285"/>
      <c r="AW500" s="285"/>
      <c r="AX500" s="285"/>
      <c r="AY500" s="285"/>
      <c r="AZ500" s="328"/>
      <c r="BA500" s="328"/>
      <c r="BB500" s="285"/>
      <c r="BC500" s="285"/>
      <c r="BD500" s="285"/>
      <c r="BE500" s="285"/>
      <c r="BF500" s="285"/>
      <c r="BG500" s="328"/>
      <c r="BH500" s="328"/>
      <c r="BI500" s="285"/>
      <c r="BJ500" s="296"/>
      <c r="BK500" s="318"/>
      <c r="BL500" s="285"/>
      <c r="BM500" s="285"/>
      <c r="BN500" s="297"/>
      <c r="BO500" s="297"/>
      <c r="BP500" s="285"/>
      <c r="BQ500" s="285"/>
      <c r="BR500" s="285"/>
      <c r="BS500" s="285"/>
      <c r="BT500" s="285"/>
      <c r="BU500" s="297"/>
      <c r="BV500" s="297"/>
      <c r="BW500" s="285"/>
      <c r="BX500" s="285"/>
      <c r="BY500" s="285"/>
      <c r="BZ500" s="285"/>
      <c r="CA500" s="285"/>
      <c r="CB500" s="297"/>
      <c r="CC500" s="297"/>
      <c r="CD500" s="285"/>
      <c r="CE500" s="285"/>
      <c r="CF500" s="285"/>
      <c r="CG500" s="285"/>
      <c r="CH500" s="285"/>
      <c r="CI500" s="297"/>
      <c r="CJ500" s="297"/>
      <c r="CK500" s="285"/>
      <c r="CL500" s="285"/>
      <c r="CM500" s="285"/>
      <c r="CN500" s="285"/>
      <c r="CO500" s="285"/>
      <c r="CP500" s="165"/>
    </row>
    <row r="501"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  <c r="AA501" s="285"/>
      <c r="AB501" s="285"/>
      <c r="AC501" s="285"/>
      <c r="AD501" s="285"/>
      <c r="AE501" s="285"/>
      <c r="AF501" s="296"/>
      <c r="AG501" s="318"/>
      <c r="AH501" s="285"/>
      <c r="AI501" s="285"/>
      <c r="AJ501" s="285"/>
      <c r="AK501" s="285"/>
      <c r="AL501" s="328"/>
      <c r="AM501" s="328"/>
      <c r="AN501" s="285"/>
      <c r="AO501" s="285"/>
      <c r="AP501" s="285"/>
      <c r="AQ501" s="285"/>
      <c r="AR501" s="285"/>
      <c r="AS501" s="328"/>
      <c r="AT501" s="328"/>
      <c r="AU501" s="285"/>
      <c r="AV501" s="285"/>
      <c r="AW501" s="285"/>
      <c r="AX501" s="285"/>
      <c r="AY501" s="285"/>
      <c r="AZ501" s="328"/>
      <c r="BA501" s="328"/>
      <c r="BB501" s="285"/>
      <c r="BC501" s="285"/>
      <c r="BD501" s="285"/>
      <c r="BE501" s="285"/>
      <c r="BF501" s="285"/>
      <c r="BG501" s="328"/>
      <c r="BH501" s="328"/>
      <c r="BI501" s="285"/>
      <c r="BJ501" s="296"/>
      <c r="BK501" s="318"/>
      <c r="BL501" s="285"/>
      <c r="BM501" s="285"/>
      <c r="BN501" s="297"/>
      <c r="BO501" s="297"/>
      <c r="BP501" s="285"/>
      <c r="BQ501" s="285"/>
      <c r="BR501" s="285"/>
      <c r="BS501" s="285"/>
      <c r="BT501" s="285"/>
      <c r="BU501" s="297"/>
      <c r="BV501" s="297"/>
      <c r="BW501" s="285"/>
      <c r="BX501" s="285"/>
      <c r="BY501" s="285"/>
      <c r="BZ501" s="285"/>
      <c r="CA501" s="285"/>
      <c r="CB501" s="297"/>
      <c r="CC501" s="297"/>
      <c r="CD501" s="285"/>
      <c r="CE501" s="285"/>
      <c r="CF501" s="285"/>
      <c r="CG501" s="285"/>
      <c r="CH501" s="285"/>
      <c r="CI501" s="297"/>
      <c r="CJ501" s="297"/>
      <c r="CK501" s="285"/>
      <c r="CL501" s="285"/>
      <c r="CM501" s="285"/>
      <c r="CN501" s="285"/>
      <c r="CO501" s="285"/>
      <c r="CP501" s="165"/>
    </row>
    <row r="502"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  <c r="AA502" s="285"/>
      <c r="AB502" s="285"/>
      <c r="AC502" s="285"/>
      <c r="AD502" s="285"/>
      <c r="AE502" s="285"/>
      <c r="AF502" s="296"/>
      <c r="AG502" s="318"/>
      <c r="AH502" s="285"/>
      <c r="AI502" s="285"/>
      <c r="AJ502" s="285"/>
      <c r="AK502" s="285"/>
      <c r="AL502" s="328"/>
      <c r="AM502" s="328"/>
      <c r="AN502" s="285"/>
      <c r="AO502" s="285"/>
      <c r="AP502" s="285"/>
      <c r="AQ502" s="285"/>
      <c r="AR502" s="285"/>
      <c r="AS502" s="328"/>
      <c r="AT502" s="328"/>
      <c r="AU502" s="285"/>
      <c r="AV502" s="285"/>
      <c r="AW502" s="285"/>
      <c r="AX502" s="285"/>
      <c r="AY502" s="285"/>
      <c r="AZ502" s="328"/>
      <c r="BA502" s="328"/>
      <c r="BB502" s="285"/>
      <c r="BC502" s="285"/>
      <c r="BD502" s="285"/>
      <c r="BE502" s="285"/>
      <c r="BF502" s="285"/>
      <c r="BG502" s="328"/>
      <c r="BH502" s="328"/>
      <c r="BI502" s="285"/>
      <c r="BJ502" s="296"/>
      <c r="BK502" s="318"/>
      <c r="BL502" s="285"/>
      <c r="BM502" s="285"/>
      <c r="BN502" s="297"/>
      <c r="BO502" s="297"/>
      <c r="BP502" s="285"/>
      <c r="BQ502" s="285"/>
      <c r="BR502" s="285"/>
      <c r="BS502" s="285"/>
      <c r="BT502" s="285"/>
      <c r="BU502" s="297"/>
      <c r="BV502" s="297"/>
      <c r="BW502" s="285"/>
      <c r="BX502" s="285"/>
      <c r="BY502" s="285"/>
      <c r="BZ502" s="285"/>
      <c r="CA502" s="285"/>
      <c r="CB502" s="297"/>
      <c r="CC502" s="297"/>
      <c r="CD502" s="285"/>
      <c r="CE502" s="285"/>
      <c r="CF502" s="285"/>
      <c r="CG502" s="285"/>
      <c r="CH502" s="285"/>
      <c r="CI502" s="297"/>
      <c r="CJ502" s="297"/>
      <c r="CK502" s="285"/>
      <c r="CL502" s="285"/>
      <c r="CM502" s="285"/>
      <c r="CN502" s="285"/>
      <c r="CO502" s="285"/>
      <c r="CP502" s="165"/>
    </row>
    <row r="503"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  <c r="AA503" s="285"/>
      <c r="AB503" s="285"/>
      <c r="AC503" s="285"/>
      <c r="AD503" s="285"/>
      <c r="AE503" s="285"/>
      <c r="AF503" s="296"/>
      <c r="AG503" s="318"/>
      <c r="AH503" s="285"/>
      <c r="AI503" s="285"/>
      <c r="AJ503" s="285"/>
      <c r="AK503" s="285"/>
      <c r="AL503" s="328"/>
      <c r="AM503" s="328"/>
      <c r="AN503" s="285"/>
      <c r="AO503" s="285"/>
      <c r="AP503" s="285"/>
      <c r="AQ503" s="285"/>
      <c r="AR503" s="285"/>
      <c r="AS503" s="328"/>
      <c r="AT503" s="328"/>
      <c r="AU503" s="285"/>
      <c r="AV503" s="285"/>
      <c r="AW503" s="285"/>
      <c r="AX503" s="285"/>
      <c r="AY503" s="285"/>
      <c r="AZ503" s="328"/>
      <c r="BA503" s="328"/>
      <c r="BB503" s="285"/>
      <c r="BC503" s="285"/>
      <c r="BD503" s="285"/>
      <c r="BE503" s="285"/>
      <c r="BF503" s="285"/>
      <c r="BG503" s="328"/>
      <c r="BH503" s="328"/>
      <c r="BI503" s="285"/>
      <c r="BJ503" s="296"/>
      <c r="BK503" s="318"/>
      <c r="BL503" s="285"/>
      <c r="BM503" s="285"/>
      <c r="BN503" s="297"/>
      <c r="BO503" s="297"/>
      <c r="BP503" s="285"/>
      <c r="BQ503" s="285"/>
      <c r="BR503" s="285"/>
      <c r="BS503" s="285"/>
      <c r="BT503" s="285"/>
      <c r="BU503" s="297"/>
      <c r="BV503" s="297"/>
      <c r="BW503" s="285"/>
      <c r="BX503" s="285"/>
      <c r="BY503" s="285"/>
      <c r="BZ503" s="285"/>
      <c r="CA503" s="285"/>
      <c r="CB503" s="297"/>
      <c r="CC503" s="297"/>
      <c r="CD503" s="285"/>
      <c r="CE503" s="285"/>
      <c r="CF503" s="285"/>
      <c r="CG503" s="285"/>
      <c r="CH503" s="285"/>
      <c r="CI503" s="297"/>
      <c r="CJ503" s="297"/>
      <c r="CK503" s="285"/>
      <c r="CL503" s="285"/>
      <c r="CM503" s="285"/>
      <c r="CN503" s="285"/>
      <c r="CO503" s="285"/>
      <c r="CP503" s="165"/>
    </row>
    <row r="504"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  <c r="AA504" s="285"/>
      <c r="AB504" s="285"/>
      <c r="AC504" s="285"/>
      <c r="AD504" s="285"/>
      <c r="AE504" s="285"/>
      <c r="AF504" s="296"/>
      <c r="AG504" s="318"/>
      <c r="AH504" s="285"/>
      <c r="AI504" s="285"/>
      <c r="AJ504" s="285"/>
      <c r="AK504" s="285"/>
      <c r="AL504" s="328"/>
      <c r="AM504" s="328"/>
      <c r="AN504" s="285"/>
      <c r="AO504" s="285"/>
      <c r="AP504" s="285"/>
      <c r="AQ504" s="285"/>
      <c r="AR504" s="285"/>
      <c r="AS504" s="328"/>
      <c r="AT504" s="328"/>
      <c r="AU504" s="285"/>
      <c r="AV504" s="285"/>
      <c r="AW504" s="285"/>
      <c r="AX504" s="285"/>
      <c r="AY504" s="285"/>
      <c r="AZ504" s="328"/>
      <c r="BA504" s="328"/>
      <c r="BB504" s="285"/>
      <c r="BC504" s="285"/>
      <c r="BD504" s="285"/>
      <c r="BE504" s="285"/>
      <c r="BF504" s="285"/>
      <c r="BG504" s="328"/>
      <c r="BH504" s="328"/>
      <c r="BI504" s="285"/>
      <c r="BJ504" s="296"/>
      <c r="BK504" s="318"/>
      <c r="BL504" s="285"/>
      <c r="BM504" s="285"/>
      <c r="BN504" s="297"/>
      <c r="BO504" s="297"/>
      <c r="BP504" s="285"/>
      <c r="BQ504" s="285"/>
      <c r="BR504" s="285"/>
      <c r="BS504" s="285"/>
      <c r="BT504" s="285"/>
      <c r="BU504" s="297"/>
      <c r="BV504" s="297"/>
      <c r="BW504" s="285"/>
      <c r="BX504" s="285"/>
      <c r="BY504" s="285"/>
      <c r="BZ504" s="285"/>
      <c r="CA504" s="285"/>
      <c r="CB504" s="297"/>
      <c r="CC504" s="297"/>
      <c r="CD504" s="285"/>
      <c r="CE504" s="285"/>
      <c r="CF504" s="285"/>
      <c r="CG504" s="285"/>
      <c r="CH504" s="285"/>
      <c r="CI504" s="297"/>
      <c r="CJ504" s="297"/>
      <c r="CK504" s="285"/>
      <c r="CL504" s="285"/>
      <c r="CM504" s="285"/>
      <c r="CN504" s="285"/>
      <c r="CO504" s="285"/>
      <c r="CP504" s="165"/>
    </row>
    <row r="505"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  <c r="AA505" s="285"/>
      <c r="AB505" s="285"/>
      <c r="AC505" s="285"/>
      <c r="AD505" s="285"/>
      <c r="AE505" s="285"/>
      <c r="AF505" s="296"/>
      <c r="AG505" s="318"/>
      <c r="AH505" s="285"/>
      <c r="AI505" s="285"/>
      <c r="AJ505" s="285"/>
      <c r="AK505" s="285"/>
      <c r="AL505" s="328"/>
      <c r="AM505" s="328"/>
      <c r="AN505" s="285"/>
      <c r="AO505" s="285"/>
      <c r="AP505" s="285"/>
      <c r="AQ505" s="285"/>
      <c r="AR505" s="285"/>
      <c r="AS505" s="328"/>
      <c r="AT505" s="328"/>
      <c r="AU505" s="285"/>
      <c r="AV505" s="285"/>
      <c r="AW505" s="285"/>
      <c r="AX505" s="285"/>
      <c r="AY505" s="285"/>
      <c r="AZ505" s="328"/>
      <c r="BA505" s="328"/>
      <c r="BB505" s="285"/>
      <c r="BC505" s="285"/>
      <c r="BD505" s="285"/>
      <c r="BE505" s="285"/>
      <c r="BF505" s="285"/>
      <c r="BG505" s="328"/>
      <c r="BH505" s="328"/>
      <c r="BI505" s="285"/>
      <c r="BJ505" s="296"/>
      <c r="BK505" s="318"/>
      <c r="BL505" s="285"/>
      <c r="BM505" s="285"/>
      <c r="BN505" s="297"/>
      <c r="BO505" s="297"/>
      <c r="BP505" s="285"/>
      <c r="BQ505" s="285"/>
      <c r="BR505" s="285"/>
      <c r="BS505" s="285"/>
      <c r="BT505" s="285"/>
      <c r="BU505" s="297"/>
      <c r="BV505" s="297"/>
      <c r="BW505" s="285"/>
      <c r="BX505" s="285"/>
      <c r="BY505" s="285"/>
      <c r="BZ505" s="285"/>
      <c r="CA505" s="285"/>
      <c r="CB505" s="297"/>
      <c r="CC505" s="297"/>
      <c r="CD505" s="285"/>
      <c r="CE505" s="285"/>
      <c r="CF505" s="285"/>
      <c r="CG505" s="285"/>
      <c r="CH505" s="285"/>
      <c r="CI505" s="297"/>
      <c r="CJ505" s="297"/>
      <c r="CK505" s="285"/>
      <c r="CL505" s="285"/>
      <c r="CM505" s="285"/>
      <c r="CN505" s="285"/>
      <c r="CO505" s="285"/>
      <c r="CP505" s="165"/>
    </row>
    <row r="506"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  <c r="AA506" s="285"/>
      <c r="AB506" s="285"/>
      <c r="AC506" s="285"/>
      <c r="AD506" s="285"/>
      <c r="AE506" s="285"/>
      <c r="AF506" s="296"/>
      <c r="AG506" s="318"/>
      <c r="AH506" s="285"/>
      <c r="AI506" s="285"/>
      <c r="AJ506" s="285"/>
      <c r="AK506" s="285"/>
      <c r="AL506" s="328"/>
      <c r="AM506" s="328"/>
      <c r="AN506" s="285"/>
      <c r="AO506" s="285"/>
      <c r="AP506" s="285"/>
      <c r="AQ506" s="285"/>
      <c r="AR506" s="285"/>
      <c r="AS506" s="328"/>
      <c r="AT506" s="328"/>
      <c r="AU506" s="285"/>
      <c r="AV506" s="285"/>
      <c r="AW506" s="285"/>
      <c r="AX506" s="285"/>
      <c r="AY506" s="285"/>
      <c r="AZ506" s="328"/>
      <c r="BA506" s="328"/>
      <c r="BB506" s="285"/>
      <c r="BC506" s="285"/>
      <c r="BD506" s="285"/>
      <c r="BE506" s="285"/>
      <c r="BF506" s="285"/>
      <c r="BG506" s="328"/>
      <c r="BH506" s="328"/>
      <c r="BI506" s="285"/>
      <c r="BJ506" s="296"/>
      <c r="BK506" s="318"/>
      <c r="BL506" s="285"/>
      <c r="BM506" s="285"/>
      <c r="BN506" s="297"/>
      <c r="BO506" s="297"/>
      <c r="BP506" s="285"/>
      <c r="BQ506" s="285"/>
      <c r="BR506" s="285"/>
      <c r="BS506" s="285"/>
      <c r="BT506" s="285"/>
      <c r="BU506" s="297"/>
      <c r="BV506" s="297"/>
      <c r="BW506" s="285"/>
      <c r="BX506" s="285"/>
      <c r="BY506" s="285"/>
      <c r="BZ506" s="285"/>
      <c r="CA506" s="285"/>
      <c r="CB506" s="297"/>
      <c r="CC506" s="297"/>
      <c r="CD506" s="285"/>
      <c r="CE506" s="285"/>
      <c r="CF506" s="285"/>
      <c r="CG506" s="285"/>
      <c r="CH506" s="285"/>
      <c r="CI506" s="297"/>
      <c r="CJ506" s="297"/>
      <c r="CK506" s="285"/>
      <c r="CL506" s="285"/>
      <c r="CM506" s="285"/>
      <c r="CN506" s="285"/>
      <c r="CO506" s="285"/>
      <c r="CP506" s="165"/>
    </row>
    <row r="507"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  <c r="AA507" s="285"/>
      <c r="AB507" s="285"/>
      <c r="AC507" s="285"/>
      <c r="AD507" s="285"/>
      <c r="AE507" s="285"/>
      <c r="AF507" s="296"/>
      <c r="AG507" s="318"/>
      <c r="AH507" s="285"/>
      <c r="AI507" s="285"/>
      <c r="AJ507" s="285"/>
      <c r="AK507" s="285"/>
      <c r="AL507" s="328"/>
      <c r="AM507" s="328"/>
      <c r="AN507" s="285"/>
      <c r="AO507" s="285"/>
      <c r="AP507" s="285"/>
      <c r="AQ507" s="285"/>
      <c r="AR507" s="285"/>
      <c r="AS507" s="328"/>
      <c r="AT507" s="328"/>
      <c r="AU507" s="285"/>
      <c r="AV507" s="285"/>
      <c r="AW507" s="285"/>
      <c r="AX507" s="285"/>
      <c r="AY507" s="285"/>
      <c r="AZ507" s="328"/>
      <c r="BA507" s="328"/>
      <c r="BB507" s="285"/>
      <c r="BC507" s="285"/>
      <c r="BD507" s="285"/>
      <c r="BE507" s="285"/>
      <c r="BF507" s="285"/>
      <c r="BG507" s="328"/>
      <c r="BH507" s="328"/>
      <c r="BI507" s="285"/>
      <c r="BJ507" s="296"/>
      <c r="BK507" s="318"/>
      <c r="BL507" s="285"/>
      <c r="BM507" s="285"/>
      <c r="BN507" s="297"/>
      <c r="BO507" s="297"/>
      <c r="BP507" s="285"/>
      <c r="BQ507" s="285"/>
      <c r="BR507" s="285"/>
      <c r="BS507" s="285"/>
      <c r="BT507" s="285"/>
      <c r="BU507" s="297"/>
      <c r="BV507" s="297"/>
      <c r="BW507" s="285"/>
      <c r="BX507" s="285"/>
      <c r="BY507" s="285"/>
      <c r="BZ507" s="285"/>
      <c r="CA507" s="285"/>
      <c r="CB507" s="297"/>
      <c r="CC507" s="297"/>
      <c r="CD507" s="285"/>
      <c r="CE507" s="285"/>
      <c r="CF507" s="285"/>
      <c r="CG507" s="285"/>
      <c r="CH507" s="285"/>
      <c r="CI507" s="297"/>
      <c r="CJ507" s="297"/>
      <c r="CK507" s="285"/>
      <c r="CL507" s="285"/>
      <c r="CM507" s="285"/>
      <c r="CN507" s="285"/>
      <c r="CO507" s="285"/>
      <c r="CP507" s="165"/>
    </row>
    <row r="508"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  <c r="AA508" s="285"/>
      <c r="AB508" s="285"/>
      <c r="AC508" s="285"/>
      <c r="AD508" s="285"/>
      <c r="AE508" s="285"/>
      <c r="AF508" s="296"/>
      <c r="AG508" s="318"/>
      <c r="AH508" s="285"/>
      <c r="AI508" s="285"/>
      <c r="AJ508" s="285"/>
      <c r="AK508" s="285"/>
      <c r="AL508" s="328"/>
      <c r="AM508" s="328"/>
      <c r="AN508" s="285"/>
      <c r="AO508" s="285"/>
      <c r="AP508" s="285"/>
      <c r="AQ508" s="285"/>
      <c r="AR508" s="285"/>
      <c r="AS508" s="328"/>
      <c r="AT508" s="328"/>
      <c r="AU508" s="285"/>
      <c r="AV508" s="285"/>
      <c r="AW508" s="285"/>
      <c r="AX508" s="285"/>
      <c r="AY508" s="285"/>
      <c r="AZ508" s="328"/>
      <c r="BA508" s="328"/>
      <c r="BB508" s="285"/>
      <c r="BC508" s="285"/>
      <c r="BD508" s="285"/>
      <c r="BE508" s="285"/>
      <c r="BF508" s="285"/>
      <c r="BG508" s="328"/>
      <c r="BH508" s="328"/>
      <c r="BI508" s="285"/>
      <c r="BJ508" s="296"/>
      <c r="BK508" s="318"/>
      <c r="BL508" s="285"/>
      <c r="BM508" s="285"/>
      <c r="BN508" s="297"/>
      <c r="BO508" s="297"/>
      <c r="BP508" s="285"/>
      <c r="BQ508" s="285"/>
      <c r="BR508" s="285"/>
      <c r="BS508" s="285"/>
      <c r="BT508" s="285"/>
      <c r="BU508" s="297"/>
      <c r="BV508" s="297"/>
      <c r="BW508" s="285"/>
      <c r="BX508" s="285"/>
      <c r="BY508" s="285"/>
      <c r="BZ508" s="285"/>
      <c r="CA508" s="285"/>
      <c r="CB508" s="297"/>
      <c r="CC508" s="297"/>
      <c r="CD508" s="285"/>
      <c r="CE508" s="285"/>
      <c r="CF508" s="285"/>
      <c r="CG508" s="285"/>
      <c r="CH508" s="285"/>
      <c r="CI508" s="297"/>
      <c r="CJ508" s="297"/>
      <c r="CK508" s="285"/>
      <c r="CL508" s="285"/>
      <c r="CM508" s="285"/>
      <c r="CN508" s="285"/>
      <c r="CO508" s="285"/>
      <c r="CP508" s="165"/>
    </row>
    <row r="509"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  <c r="AA509" s="285"/>
      <c r="AB509" s="285"/>
      <c r="AC509" s="285"/>
      <c r="AD509" s="285"/>
      <c r="AE509" s="285"/>
      <c r="AF509" s="296"/>
      <c r="AG509" s="318"/>
      <c r="AH509" s="285"/>
      <c r="AI509" s="285"/>
      <c r="AJ509" s="285"/>
      <c r="AK509" s="285"/>
      <c r="AL509" s="328"/>
      <c r="AM509" s="328"/>
      <c r="AN509" s="285"/>
      <c r="AO509" s="285"/>
      <c r="AP509" s="285"/>
      <c r="AQ509" s="285"/>
      <c r="AR509" s="285"/>
      <c r="AS509" s="328"/>
      <c r="AT509" s="328"/>
      <c r="AU509" s="285"/>
      <c r="AV509" s="285"/>
      <c r="AW509" s="285"/>
      <c r="AX509" s="285"/>
      <c r="AY509" s="285"/>
      <c r="AZ509" s="328"/>
      <c r="BA509" s="328"/>
      <c r="BB509" s="285"/>
      <c r="BC509" s="285"/>
      <c r="BD509" s="285"/>
      <c r="BE509" s="285"/>
      <c r="BF509" s="285"/>
      <c r="BG509" s="328"/>
      <c r="BH509" s="328"/>
      <c r="BI509" s="285"/>
      <c r="BJ509" s="296"/>
      <c r="BK509" s="318"/>
      <c r="BL509" s="285"/>
      <c r="BM509" s="285"/>
      <c r="BN509" s="297"/>
      <c r="BO509" s="297"/>
      <c r="BP509" s="285"/>
      <c r="BQ509" s="285"/>
      <c r="BR509" s="285"/>
      <c r="BS509" s="285"/>
      <c r="BT509" s="285"/>
      <c r="BU509" s="297"/>
      <c r="BV509" s="297"/>
      <c r="BW509" s="285"/>
      <c r="BX509" s="285"/>
      <c r="BY509" s="285"/>
      <c r="BZ509" s="285"/>
      <c r="CA509" s="285"/>
      <c r="CB509" s="297"/>
      <c r="CC509" s="297"/>
      <c r="CD509" s="285"/>
      <c r="CE509" s="285"/>
      <c r="CF509" s="285"/>
      <c r="CG509" s="285"/>
      <c r="CH509" s="285"/>
      <c r="CI509" s="297"/>
      <c r="CJ509" s="297"/>
      <c r="CK509" s="285"/>
      <c r="CL509" s="285"/>
      <c r="CM509" s="285"/>
      <c r="CN509" s="285"/>
      <c r="CO509" s="285"/>
      <c r="CP509" s="165"/>
    </row>
    <row r="510"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  <c r="AA510" s="285"/>
      <c r="AB510" s="285"/>
      <c r="AC510" s="285"/>
      <c r="AD510" s="285"/>
      <c r="AE510" s="285"/>
      <c r="AF510" s="296"/>
      <c r="AG510" s="318"/>
      <c r="AH510" s="285"/>
      <c r="AI510" s="285"/>
      <c r="AJ510" s="285"/>
      <c r="AK510" s="285"/>
      <c r="AL510" s="328"/>
      <c r="AM510" s="328"/>
      <c r="AN510" s="285"/>
      <c r="AO510" s="285"/>
      <c r="AP510" s="285"/>
      <c r="AQ510" s="285"/>
      <c r="AR510" s="285"/>
      <c r="AS510" s="328"/>
      <c r="AT510" s="328"/>
      <c r="AU510" s="285"/>
      <c r="AV510" s="285"/>
      <c r="AW510" s="285"/>
      <c r="AX510" s="285"/>
      <c r="AY510" s="285"/>
      <c r="AZ510" s="328"/>
      <c r="BA510" s="328"/>
      <c r="BB510" s="285"/>
      <c r="BC510" s="285"/>
      <c r="BD510" s="285"/>
      <c r="BE510" s="285"/>
      <c r="BF510" s="285"/>
      <c r="BG510" s="328"/>
      <c r="BH510" s="328"/>
      <c r="BI510" s="285"/>
      <c r="BJ510" s="296"/>
      <c r="BK510" s="318"/>
      <c r="BL510" s="285"/>
      <c r="BM510" s="285"/>
      <c r="BN510" s="297"/>
      <c r="BO510" s="297"/>
      <c r="BP510" s="285"/>
      <c r="BQ510" s="285"/>
      <c r="BR510" s="285"/>
      <c r="BS510" s="285"/>
      <c r="BT510" s="285"/>
      <c r="BU510" s="297"/>
      <c r="BV510" s="297"/>
      <c r="BW510" s="285"/>
      <c r="BX510" s="285"/>
      <c r="BY510" s="285"/>
      <c r="BZ510" s="285"/>
      <c r="CA510" s="285"/>
      <c r="CB510" s="297"/>
      <c r="CC510" s="297"/>
      <c r="CD510" s="285"/>
      <c r="CE510" s="285"/>
      <c r="CF510" s="285"/>
      <c r="CG510" s="285"/>
      <c r="CH510" s="285"/>
      <c r="CI510" s="297"/>
      <c r="CJ510" s="297"/>
      <c r="CK510" s="285"/>
      <c r="CL510" s="285"/>
      <c r="CM510" s="285"/>
      <c r="CN510" s="285"/>
      <c r="CO510" s="285"/>
      <c r="CP510" s="165"/>
    </row>
    <row r="511"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  <c r="AA511" s="285"/>
      <c r="AB511" s="285"/>
      <c r="AC511" s="285"/>
      <c r="AD511" s="285"/>
      <c r="AE511" s="285"/>
      <c r="AF511" s="296"/>
      <c r="AG511" s="318"/>
      <c r="AH511" s="285"/>
      <c r="AI511" s="285"/>
      <c r="AJ511" s="285"/>
      <c r="AK511" s="285"/>
      <c r="AL511" s="328"/>
      <c r="AM511" s="328"/>
      <c r="AN511" s="285"/>
      <c r="AO511" s="285"/>
      <c r="AP511" s="285"/>
      <c r="AQ511" s="285"/>
      <c r="AR511" s="285"/>
      <c r="AS511" s="328"/>
      <c r="AT511" s="328"/>
      <c r="AU511" s="285"/>
      <c r="AV511" s="285"/>
      <c r="AW511" s="285"/>
      <c r="AX511" s="285"/>
      <c r="AY511" s="285"/>
      <c r="AZ511" s="328"/>
      <c r="BA511" s="328"/>
      <c r="BB511" s="285"/>
      <c r="BC511" s="285"/>
      <c r="BD511" s="285"/>
      <c r="BE511" s="285"/>
      <c r="BF511" s="285"/>
      <c r="BG511" s="328"/>
      <c r="BH511" s="328"/>
      <c r="BI511" s="285"/>
      <c r="BJ511" s="296"/>
      <c r="BK511" s="318"/>
      <c r="BL511" s="285"/>
      <c r="BM511" s="285"/>
      <c r="BN511" s="297"/>
      <c r="BO511" s="297"/>
      <c r="BP511" s="285"/>
      <c r="BQ511" s="285"/>
      <c r="BR511" s="285"/>
      <c r="BS511" s="285"/>
      <c r="BT511" s="285"/>
      <c r="BU511" s="297"/>
      <c r="BV511" s="297"/>
      <c r="BW511" s="285"/>
      <c r="BX511" s="285"/>
      <c r="BY511" s="285"/>
      <c r="BZ511" s="285"/>
      <c r="CA511" s="285"/>
      <c r="CB511" s="297"/>
      <c r="CC511" s="297"/>
      <c r="CD511" s="285"/>
      <c r="CE511" s="285"/>
      <c r="CF511" s="285"/>
      <c r="CG511" s="285"/>
      <c r="CH511" s="285"/>
      <c r="CI511" s="297"/>
      <c r="CJ511" s="297"/>
      <c r="CK511" s="285"/>
      <c r="CL511" s="285"/>
      <c r="CM511" s="285"/>
      <c r="CN511" s="285"/>
      <c r="CO511" s="285"/>
      <c r="CP511" s="165"/>
    </row>
    <row r="512"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  <c r="AA512" s="285"/>
      <c r="AB512" s="285"/>
      <c r="AC512" s="285"/>
      <c r="AD512" s="285"/>
      <c r="AE512" s="285"/>
      <c r="AF512" s="296"/>
      <c r="AG512" s="318"/>
      <c r="AH512" s="285"/>
      <c r="AI512" s="285"/>
      <c r="AJ512" s="285"/>
      <c r="AK512" s="285"/>
      <c r="AL512" s="328"/>
      <c r="AM512" s="328"/>
      <c r="AN512" s="285"/>
      <c r="AO512" s="285"/>
      <c r="AP512" s="285"/>
      <c r="AQ512" s="285"/>
      <c r="AR512" s="285"/>
      <c r="AS512" s="328"/>
      <c r="AT512" s="328"/>
      <c r="AU512" s="285"/>
      <c r="AV512" s="285"/>
      <c r="AW512" s="285"/>
      <c r="AX512" s="285"/>
      <c r="AY512" s="285"/>
      <c r="AZ512" s="328"/>
      <c r="BA512" s="328"/>
      <c r="BB512" s="285"/>
      <c r="BC512" s="285"/>
      <c r="BD512" s="285"/>
      <c r="BE512" s="285"/>
      <c r="BF512" s="285"/>
      <c r="BG512" s="328"/>
      <c r="BH512" s="328"/>
      <c r="BI512" s="285"/>
      <c r="BJ512" s="296"/>
      <c r="BK512" s="318"/>
      <c r="BL512" s="285"/>
      <c r="BM512" s="285"/>
      <c r="BN512" s="297"/>
      <c r="BO512" s="297"/>
      <c r="BP512" s="285"/>
      <c r="BQ512" s="285"/>
      <c r="BR512" s="285"/>
      <c r="BS512" s="285"/>
      <c r="BT512" s="285"/>
      <c r="BU512" s="297"/>
      <c r="BV512" s="297"/>
      <c r="BW512" s="285"/>
      <c r="BX512" s="285"/>
      <c r="BY512" s="285"/>
      <c r="BZ512" s="285"/>
      <c r="CA512" s="285"/>
      <c r="CB512" s="297"/>
      <c r="CC512" s="297"/>
      <c r="CD512" s="285"/>
      <c r="CE512" s="285"/>
      <c r="CF512" s="285"/>
      <c r="CG512" s="285"/>
      <c r="CH512" s="285"/>
      <c r="CI512" s="297"/>
      <c r="CJ512" s="297"/>
      <c r="CK512" s="285"/>
      <c r="CL512" s="285"/>
      <c r="CM512" s="285"/>
      <c r="CN512" s="285"/>
      <c r="CO512" s="285"/>
      <c r="CP512" s="165"/>
    </row>
    <row r="513"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  <c r="AA513" s="285"/>
      <c r="AB513" s="285"/>
      <c r="AC513" s="285"/>
      <c r="AD513" s="285"/>
      <c r="AE513" s="285"/>
      <c r="AF513" s="296"/>
      <c r="AG513" s="318"/>
      <c r="AH513" s="285"/>
      <c r="AI513" s="285"/>
      <c r="AJ513" s="285"/>
      <c r="AK513" s="285"/>
      <c r="AL513" s="328"/>
      <c r="AM513" s="328"/>
      <c r="AN513" s="285"/>
      <c r="AO513" s="285"/>
      <c r="AP513" s="285"/>
      <c r="AQ513" s="285"/>
      <c r="AR513" s="285"/>
      <c r="AS513" s="328"/>
      <c r="AT513" s="328"/>
      <c r="AU513" s="285"/>
      <c r="AV513" s="285"/>
      <c r="AW513" s="285"/>
      <c r="AX513" s="285"/>
      <c r="AY513" s="285"/>
      <c r="AZ513" s="328"/>
      <c r="BA513" s="328"/>
      <c r="BB513" s="285"/>
      <c r="BC513" s="285"/>
      <c r="BD513" s="285"/>
      <c r="BE513" s="285"/>
      <c r="BF513" s="285"/>
      <c r="BG513" s="328"/>
      <c r="BH513" s="328"/>
      <c r="BI513" s="285"/>
      <c r="BJ513" s="296"/>
      <c r="BK513" s="318"/>
      <c r="BL513" s="285"/>
      <c r="BM513" s="285"/>
      <c r="BN513" s="297"/>
      <c r="BO513" s="297"/>
      <c r="BP513" s="285"/>
      <c r="BQ513" s="285"/>
      <c r="BR513" s="285"/>
      <c r="BS513" s="285"/>
      <c r="BT513" s="285"/>
      <c r="BU513" s="297"/>
      <c r="BV513" s="297"/>
      <c r="BW513" s="285"/>
      <c r="BX513" s="285"/>
      <c r="BY513" s="285"/>
      <c r="BZ513" s="285"/>
      <c r="CA513" s="285"/>
      <c r="CB513" s="297"/>
      <c r="CC513" s="297"/>
      <c r="CD513" s="285"/>
      <c r="CE513" s="285"/>
      <c r="CF513" s="285"/>
      <c r="CG513" s="285"/>
      <c r="CH513" s="285"/>
      <c r="CI513" s="297"/>
      <c r="CJ513" s="297"/>
      <c r="CK513" s="285"/>
      <c r="CL513" s="285"/>
      <c r="CM513" s="285"/>
      <c r="CN513" s="285"/>
      <c r="CO513" s="285"/>
      <c r="CP513" s="165"/>
    </row>
    <row r="514"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  <c r="AA514" s="285"/>
      <c r="AB514" s="285"/>
      <c r="AC514" s="285"/>
      <c r="AD514" s="285"/>
      <c r="AE514" s="285"/>
      <c r="AF514" s="296"/>
      <c r="AG514" s="318"/>
      <c r="AH514" s="285"/>
      <c r="AI514" s="285"/>
      <c r="AJ514" s="285"/>
      <c r="AK514" s="285"/>
      <c r="AL514" s="328"/>
      <c r="AM514" s="328"/>
      <c r="AN514" s="285"/>
      <c r="AO514" s="285"/>
      <c r="AP514" s="285"/>
      <c r="AQ514" s="285"/>
      <c r="AR514" s="285"/>
      <c r="AS514" s="328"/>
      <c r="AT514" s="328"/>
      <c r="AU514" s="285"/>
      <c r="AV514" s="285"/>
      <c r="AW514" s="285"/>
      <c r="AX514" s="285"/>
      <c r="AY514" s="285"/>
      <c r="AZ514" s="328"/>
      <c r="BA514" s="328"/>
      <c r="BB514" s="285"/>
      <c r="BC514" s="285"/>
      <c r="BD514" s="285"/>
      <c r="BE514" s="285"/>
      <c r="BF514" s="285"/>
      <c r="BG514" s="328"/>
      <c r="BH514" s="328"/>
      <c r="BI514" s="285"/>
      <c r="BJ514" s="296"/>
      <c r="BK514" s="318"/>
      <c r="BL514" s="285"/>
      <c r="BM514" s="285"/>
      <c r="BN514" s="297"/>
      <c r="BO514" s="297"/>
      <c r="BP514" s="285"/>
      <c r="BQ514" s="285"/>
      <c r="BR514" s="285"/>
      <c r="BS514" s="285"/>
      <c r="BT514" s="285"/>
      <c r="BU514" s="297"/>
      <c r="BV514" s="297"/>
      <c r="BW514" s="285"/>
      <c r="BX514" s="285"/>
      <c r="BY514" s="285"/>
      <c r="BZ514" s="285"/>
      <c r="CA514" s="285"/>
      <c r="CB514" s="297"/>
      <c r="CC514" s="297"/>
      <c r="CD514" s="285"/>
      <c r="CE514" s="285"/>
      <c r="CF514" s="285"/>
      <c r="CG514" s="285"/>
      <c r="CH514" s="285"/>
      <c r="CI514" s="297"/>
      <c r="CJ514" s="297"/>
      <c r="CK514" s="285"/>
      <c r="CL514" s="285"/>
      <c r="CM514" s="285"/>
      <c r="CN514" s="285"/>
      <c r="CO514" s="285"/>
      <c r="CP514" s="165"/>
    </row>
    <row r="515"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  <c r="AA515" s="285"/>
      <c r="AB515" s="285"/>
      <c r="AC515" s="285"/>
      <c r="AD515" s="285"/>
      <c r="AE515" s="285"/>
      <c r="AF515" s="296"/>
      <c r="AG515" s="318"/>
      <c r="AH515" s="285"/>
      <c r="AI515" s="285"/>
      <c r="AJ515" s="285"/>
      <c r="AK515" s="285"/>
      <c r="AL515" s="328"/>
      <c r="AM515" s="328"/>
      <c r="AN515" s="285"/>
      <c r="AO515" s="285"/>
      <c r="AP515" s="285"/>
      <c r="AQ515" s="285"/>
      <c r="AR515" s="285"/>
      <c r="AS515" s="328"/>
      <c r="AT515" s="328"/>
      <c r="AU515" s="285"/>
      <c r="AV515" s="285"/>
      <c r="AW515" s="285"/>
      <c r="AX515" s="285"/>
      <c r="AY515" s="285"/>
      <c r="AZ515" s="328"/>
      <c r="BA515" s="328"/>
      <c r="BB515" s="285"/>
      <c r="BC515" s="285"/>
      <c r="BD515" s="285"/>
      <c r="BE515" s="285"/>
      <c r="BF515" s="285"/>
      <c r="BG515" s="328"/>
      <c r="BH515" s="328"/>
      <c r="BI515" s="285"/>
      <c r="BJ515" s="296"/>
      <c r="BK515" s="318"/>
      <c r="BL515" s="285"/>
      <c r="BM515" s="285"/>
      <c r="BN515" s="297"/>
      <c r="BO515" s="297"/>
      <c r="BP515" s="285"/>
      <c r="BQ515" s="285"/>
      <c r="BR515" s="285"/>
      <c r="BS515" s="285"/>
      <c r="BT515" s="285"/>
      <c r="BU515" s="297"/>
      <c r="BV515" s="297"/>
      <c r="BW515" s="285"/>
      <c r="BX515" s="285"/>
      <c r="BY515" s="285"/>
      <c r="BZ515" s="285"/>
      <c r="CA515" s="285"/>
      <c r="CB515" s="297"/>
      <c r="CC515" s="297"/>
      <c r="CD515" s="285"/>
      <c r="CE515" s="285"/>
      <c r="CF515" s="285"/>
      <c r="CG515" s="285"/>
      <c r="CH515" s="285"/>
      <c r="CI515" s="297"/>
      <c r="CJ515" s="297"/>
      <c r="CK515" s="285"/>
      <c r="CL515" s="285"/>
      <c r="CM515" s="285"/>
      <c r="CN515" s="285"/>
      <c r="CO515" s="285"/>
      <c r="CP515" s="165"/>
    </row>
    <row r="516"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  <c r="AA516" s="285"/>
      <c r="AB516" s="285"/>
      <c r="AC516" s="285"/>
      <c r="AD516" s="285"/>
      <c r="AE516" s="285"/>
      <c r="AF516" s="296"/>
      <c r="AG516" s="318"/>
      <c r="AH516" s="285"/>
      <c r="AI516" s="285"/>
      <c r="AJ516" s="285"/>
      <c r="AK516" s="285"/>
      <c r="AL516" s="328"/>
      <c r="AM516" s="328"/>
      <c r="AN516" s="285"/>
      <c r="AO516" s="285"/>
      <c r="AP516" s="285"/>
      <c r="AQ516" s="285"/>
      <c r="AR516" s="285"/>
      <c r="AS516" s="328"/>
      <c r="AT516" s="328"/>
      <c r="AU516" s="285"/>
      <c r="AV516" s="285"/>
      <c r="AW516" s="285"/>
      <c r="AX516" s="285"/>
      <c r="AY516" s="285"/>
      <c r="AZ516" s="328"/>
      <c r="BA516" s="328"/>
      <c r="BB516" s="285"/>
      <c r="BC516" s="285"/>
      <c r="BD516" s="285"/>
      <c r="BE516" s="285"/>
      <c r="BF516" s="285"/>
      <c r="BG516" s="328"/>
      <c r="BH516" s="328"/>
      <c r="BI516" s="285"/>
      <c r="BJ516" s="296"/>
      <c r="BK516" s="318"/>
      <c r="BL516" s="285"/>
      <c r="BM516" s="285"/>
      <c r="BN516" s="297"/>
      <c r="BO516" s="297"/>
      <c r="BP516" s="285"/>
      <c r="BQ516" s="285"/>
      <c r="BR516" s="285"/>
      <c r="BS516" s="285"/>
      <c r="BT516" s="285"/>
      <c r="BU516" s="297"/>
      <c r="BV516" s="297"/>
      <c r="BW516" s="285"/>
      <c r="BX516" s="285"/>
      <c r="BY516" s="285"/>
      <c r="BZ516" s="285"/>
      <c r="CA516" s="285"/>
      <c r="CB516" s="297"/>
      <c r="CC516" s="297"/>
      <c r="CD516" s="285"/>
      <c r="CE516" s="285"/>
      <c r="CF516" s="285"/>
      <c r="CG516" s="285"/>
      <c r="CH516" s="285"/>
      <c r="CI516" s="297"/>
      <c r="CJ516" s="297"/>
      <c r="CK516" s="285"/>
      <c r="CL516" s="285"/>
      <c r="CM516" s="285"/>
      <c r="CN516" s="285"/>
      <c r="CO516" s="285"/>
      <c r="CP516" s="165"/>
    </row>
    <row r="517"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  <c r="AA517" s="285"/>
      <c r="AB517" s="285"/>
      <c r="AC517" s="285"/>
      <c r="AD517" s="285"/>
      <c r="AE517" s="285"/>
      <c r="AF517" s="296"/>
      <c r="AG517" s="318"/>
      <c r="AH517" s="285"/>
      <c r="AI517" s="285"/>
      <c r="AJ517" s="285"/>
      <c r="AK517" s="285"/>
      <c r="AL517" s="328"/>
      <c r="AM517" s="328"/>
      <c r="AN517" s="285"/>
      <c r="AO517" s="285"/>
      <c r="AP517" s="285"/>
      <c r="AQ517" s="285"/>
      <c r="AR517" s="285"/>
      <c r="AS517" s="328"/>
      <c r="AT517" s="328"/>
      <c r="AU517" s="285"/>
      <c r="AV517" s="285"/>
      <c r="AW517" s="285"/>
      <c r="AX517" s="285"/>
      <c r="AY517" s="285"/>
      <c r="AZ517" s="328"/>
      <c r="BA517" s="328"/>
      <c r="BB517" s="285"/>
      <c r="BC517" s="285"/>
      <c r="BD517" s="285"/>
      <c r="BE517" s="285"/>
      <c r="BF517" s="285"/>
      <c r="BG517" s="328"/>
      <c r="BH517" s="328"/>
      <c r="BI517" s="285"/>
      <c r="BJ517" s="296"/>
      <c r="BK517" s="318"/>
      <c r="BL517" s="285"/>
      <c r="BM517" s="285"/>
      <c r="BN517" s="297"/>
      <c r="BO517" s="297"/>
      <c r="BP517" s="285"/>
      <c r="BQ517" s="285"/>
      <c r="BR517" s="285"/>
      <c r="BS517" s="285"/>
      <c r="BT517" s="285"/>
      <c r="BU517" s="297"/>
      <c r="BV517" s="297"/>
      <c r="BW517" s="285"/>
      <c r="BX517" s="285"/>
      <c r="BY517" s="285"/>
      <c r="BZ517" s="285"/>
      <c r="CA517" s="285"/>
      <c r="CB517" s="297"/>
      <c r="CC517" s="297"/>
      <c r="CD517" s="285"/>
      <c r="CE517" s="285"/>
      <c r="CF517" s="285"/>
      <c r="CG517" s="285"/>
      <c r="CH517" s="285"/>
      <c r="CI517" s="297"/>
      <c r="CJ517" s="297"/>
      <c r="CK517" s="285"/>
      <c r="CL517" s="285"/>
      <c r="CM517" s="285"/>
      <c r="CN517" s="285"/>
      <c r="CO517" s="285"/>
      <c r="CP517" s="165"/>
    </row>
    <row r="518"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  <c r="AA518" s="285"/>
      <c r="AB518" s="285"/>
      <c r="AC518" s="285"/>
      <c r="AD518" s="285"/>
      <c r="AE518" s="285"/>
      <c r="AF518" s="296"/>
      <c r="AG518" s="318"/>
      <c r="AH518" s="285"/>
      <c r="AI518" s="285"/>
      <c r="AJ518" s="285"/>
      <c r="AK518" s="285"/>
      <c r="AL518" s="328"/>
      <c r="AM518" s="328"/>
      <c r="AN518" s="285"/>
      <c r="AO518" s="285"/>
      <c r="AP518" s="285"/>
      <c r="AQ518" s="285"/>
      <c r="AR518" s="285"/>
      <c r="AS518" s="328"/>
      <c r="AT518" s="328"/>
      <c r="AU518" s="285"/>
      <c r="AV518" s="285"/>
      <c r="AW518" s="285"/>
      <c r="AX518" s="285"/>
      <c r="AY518" s="285"/>
      <c r="AZ518" s="328"/>
      <c r="BA518" s="328"/>
      <c r="BB518" s="285"/>
      <c r="BC518" s="285"/>
      <c r="BD518" s="285"/>
      <c r="BE518" s="285"/>
      <c r="BF518" s="285"/>
      <c r="BG518" s="328"/>
      <c r="BH518" s="328"/>
      <c r="BI518" s="285"/>
      <c r="BJ518" s="296"/>
      <c r="BK518" s="318"/>
      <c r="BL518" s="285"/>
      <c r="BM518" s="285"/>
      <c r="BN518" s="297"/>
      <c r="BO518" s="297"/>
      <c r="BP518" s="285"/>
      <c r="BQ518" s="285"/>
      <c r="BR518" s="285"/>
      <c r="BS518" s="285"/>
      <c r="BT518" s="285"/>
      <c r="BU518" s="297"/>
      <c r="BV518" s="297"/>
      <c r="BW518" s="285"/>
      <c r="BX518" s="285"/>
      <c r="BY518" s="285"/>
      <c r="BZ518" s="285"/>
      <c r="CA518" s="285"/>
      <c r="CB518" s="297"/>
      <c r="CC518" s="297"/>
      <c r="CD518" s="285"/>
      <c r="CE518" s="285"/>
      <c r="CF518" s="285"/>
      <c r="CG518" s="285"/>
      <c r="CH518" s="285"/>
      <c r="CI518" s="297"/>
      <c r="CJ518" s="297"/>
      <c r="CK518" s="285"/>
      <c r="CL518" s="285"/>
      <c r="CM518" s="285"/>
      <c r="CN518" s="285"/>
      <c r="CO518" s="285"/>
      <c r="CP518" s="165"/>
    </row>
    <row r="519"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  <c r="AA519" s="285"/>
      <c r="AB519" s="285"/>
      <c r="AC519" s="285"/>
      <c r="AD519" s="285"/>
      <c r="AE519" s="285"/>
      <c r="AF519" s="296"/>
      <c r="AG519" s="318"/>
      <c r="AH519" s="285"/>
      <c r="AI519" s="285"/>
      <c r="AJ519" s="285"/>
      <c r="AK519" s="285"/>
      <c r="AL519" s="328"/>
      <c r="AM519" s="328"/>
      <c r="AN519" s="285"/>
      <c r="AO519" s="285"/>
      <c r="AP519" s="285"/>
      <c r="AQ519" s="285"/>
      <c r="AR519" s="285"/>
      <c r="AS519" s="328"/>
      <c r="AT519" s="328"/>
      <c r="AU519" s="285"/>
      <c r="AV519" s="285"/>
      <c r="AW519" s="285"/>
      <c r="AX519" s="285"/>
      <c r="AY519" s="285"/>
      <c r="AZ519" s="328"/>
      <c r="BA519" s="328"/>
      <c r="BB519" s="285"/>
      <c r="BC519" s="285"/>
      <c r="BD519" s="285"/>
      <c r="BE519" s="285"/>
      <c r="BF519" s="285"/>
      <c r="BG519" s="328"/>
      <c r="BH519" s="328"/>
      <c r="BI519" s="285"/>
      <c r="BJ519" s="296"/>
      <c r="BK519" s="318"/>
      <c r="BL519" s="285"/>
      <c r="BM519" s="285"/>
      <c r="BN519" s="297"/>
      <c r="BO519" s="297"/>
      <c r="BP519" s="285"/>
      <c r="BQ519" s="285"/>
      <c r="BR519" s="285"/>
      <c r="BS519" s="285"/>
      <c r="BT519" s="285"/>
      <c r="BU519" s="297"/>
      <c r="BV519" s="297"/>
      <c r="BW519" s="285"/>
      <c r="BX519" s="285"/>
      <c r="BY519" s="285"/>
      <c r="BZ519" s="285"/>
      <c r="CA519" s="285"/>
      <c r="CB519" s="297"/>
      <c r="CC519" s="297"/>
      <c r="CD519" s="285"/>
      <c r="CE519" s="285"/>
      <c r="CF519" s="285"/>
      <c r="CG519" s="285"/>
      <c r="CH519" s="285"/>
      <c r="CI519" s="297"/>
      <c r="CJ519" s="297"/>
      <c r="CK519" s="285"/>
      <c r="CL519" s="285"/>
      <c r="CM519" s="285"/>
      <c r="CN519" s="285"/>
      <c r="CO519" s="285"/>
      <c r="CP519" s="165"/>
    </row>
    <row r="520"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  <c r="AA520" s="285"/>
      <c r="AB520" s="285"/>
      <c r="AC520" s="285"/>
      <c r="AD520" s="285"/>
      <c r="AE520" s="285"/>
      <c r="AF520" s="296"/>
      <c r="AG520" s="318"/>
      <c r="AH520" s="285"/>
      <c r="AI520" s="285"/>
      <c r="AJ520" s="285"/>
      <c r="AK520" s="285"/>
      <c r="AL520" s="328"/>
      <c r="AM520" s="328"/>
      <c r="AN520" s="285"/>
      <c r="AO520" s="285"/>
      <c r="AP520" s="285"/>
      <c r="AQ520" s="285"/>
      <c r="AR520" s="285"/>
      <c r="AS520" s="328"/>
      <c r="AT520" s="328"/>
      <c r="AU520" s="285"/>
      <c r="AV520" s="285"/>
      <c r="AW520" s="285"/>
      <c r="AX520" s="285"/>
      <c r="AY520" s="285"/>
      <c r="AZ520" s="328"/>
      <c r="BA520" s="328"/>
      <c r="BB520" s="285"/>
      <c r="BC520" s="285"/>
      <c r="BD520" s="285"/>
      <c r="BE520" s="285"/>
      <c r="BF520" s="285"/>
      <c r="BG520" s="328"/>
      <c r="BH520" s="328"/>
      <c r="BI520" s="285"/>
      <c r="BJ520" s="296"/>
      <c r="BK520" s="318"/>
      <c r="BL520" s="285"/>
      <c r="BM520" s="285"/>
      <c r="BN520" s="297"/>
      <c r="BO520" s="297"/>
      <c r="BP520" s="285"/>
      <c r="BQ520" s="285"/>
      <c r="BR520" s="285"/>
      <c r="BS520" s="285"/>
      <c r="BT520" s="285"/>
      <c r="BU520" s="297"/>
      <c r="BV520" s="297"/>
      <c r="BW520" s="285"/>
      <c r="BX520" s="285"/>
      <c r="BY520" s="285"/>
      <c r="BZ520" s="285"/>
      <c r="CA520" s="285"/>
      <c r="CB520" s="297"/>
      <c r="CC520" s="297"/>
      <c r="CD520" s="285"/>
      <c r="CE520" s="285"/>
      <c r="CF520" s="285"/>
      <c r="CG520" s="285"/>
      <c r="CH520" s="285"/>
      <c r="CI520" s="297"/>
      <c r="CJ520" s="297"/>
      <c r="CK520" s="285"/>
      <c r="CL520" s="285"/>
      <c r="CM520" s="285"/>
      <c r="CN520" s="285"/>
      <c r="CO520" s="285"/>
      <c r="CP520" s="165"/>
    </row>
    <row r="521"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  <c r="AA521" s="285"/>
      <c r="AB521" s="285"/>
      <c r="AC521" s="285"/>
      <c r="AD521" s="285"/>
      <c r="AE521" s="285"/>
      <c r="AF521" s="296"/>
      <c r="AG521" s="318"/>
      <c r="AH521" s="285"/>
      <c r="AI521" s="285"/>
      <c r="AJ521" s="285"/>
      <c r="AK521" s="285"/>
      <c r="AL521" s="328"/>
      <c r="AM521" s="328"/>
      <c r="AN521" s="285"/>
      <c r="AO521" s="285"/>
      <c r="AP521" s="285"/>
      <c r="AQ521" s="285"/>
      <c r="AR521" s="285"/>
      <c r="AS521" s="328"/>
      <c r="AT521" s="328"/>
      <c r="AU521" s="285"/>
      <c r="AV521" s="285"/>
      <c r="AW521" s="285"/>
      <c r="AX521" s="285"/>
      <c r="AY521" s="285"/>
      <c r="AZ521" s="328"/>
      <c r="BA521" s="328"/>
      <c r="BB521" s="285"/>
      <c r="BC521" s="285"/>
      <c r="BD521" s="285"/>
      <c r="BE521" s="285"/>
      <c r="BF521" s="285"/>
      <c r="BG521" s="328"/>
      <c r="BH521" s="328"/>
      <c r="BI521" s="285"/>
      <c r="BJ521" s="296"/>
      <c r="BK521" s="318"/>
      <c r="BL521" s="285"/>
      <c r="BM521" s="285"/>
      <c r="BN521" s="297"/>
      <c r="BO521" s="297"/>
      <c r="BP521" s="285"/>
      <c r="BQ521" s="285"/>
      <c r="BR521" s="285"/>
      <c r="BS521" s="285"/>
      <c r="BT521" s="285"/>
      <c r="BU521" s="297"/>
      <c r="BV521" s="297"/>
      <c r="BW521" s="285"/>
      <c r="BX521" s="285"/>
      <c r="BY521" s="285"/>
      <c r="BZ521" s="285"/>
      <c r="CA521" s="285"/>
      <c r="CB521" s="297"/>
      <c r="CC521" s="297"/>
      <c r="CD521" s="285"/>
      <c r="CE521" s="285"/>
      <c r="CF521" s="285"/>
      <c r="CG521" s="285"/>
      <c r="CH521" s="285"/>
      <c r="CI521" s="297"/>
      <c r="CJ521" s="297"/>
      <c r="CK521" s="285"/>
      <c r="CL521" s="285"/>
      <c r="CM521" s="285"/>
      <c r="CN521" s="285"/>
      <c r="CO521" s="285"/>
      <c r="CP521" s="165"/>
    </row>
    <row r="522"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  <c r="AA522" s="285"/>
      <c r="AB522" s="285"/>
      <c r="AC522" s="285"/>
      <c r="AD522" s="285"/>
      <c r="AE522" s="285"/>
      <c r="AF522" s="296"/>
      <c r="AG522" s="318"/>
      <c r="AH522" s="285"/>
      <c r="AI522" s="285"/>
      <c r="AJ522" s="285"/>
      <c r="AK522" s="285"/>
      <c r="AL522" s="328"/>
      <c r="AM522" s="328"/>
      <c r="AN522" s="285"/>
      <c r="AO522" s="285"/>
      <c r="AP522" s="285"/>
      <c r="AQ522" s="285"/>
      <c r="AR522" s="285"/>
      <c r="AS522" s="328"/>
      <c r="AT522" s="328"/>
      <c r="AU522" s="285"/>
      <c r="AV522" s="285"/>
      <c r="AW522" s="285"/>
      <c r="AX522" s="285"/>
      <c r="AY522" s="285"/>
      <c r="AZ522" s="328"/>
      <c r="BA522" s="328"/>
      <c r="BB522" s="285"/>
      <c r="BC522" s="285"/>
      <c r="BD522" s="285"/>
      <c r="BE522" s="285"/>
      <c r="BF522" s="285"/>
      <c r="BG522" s="328"/>
      <c r="BH522" s="328"/>
      <c r="BI522" s="285"/>
      <c r="BJ522" s="296"/>
      <c r="BK522" s="318"/>
      <c r="BL522" s="285"/>
      <c r="BM522" s="285"/>
      <c r="BN522" s="297"/>
      <c r="BO522" s="297"/>
      <c r="BP522" s="285"/>
      <c r="BQ522" s="285"/>
      <c r="BR522" s="285"/>
      <c r="BS522" s="285"/>
      <c r="BT522" s="285"/>
      <c r="BU522" s="297"/>
      <c r="BV522" s="297"/>
      <c r="BW522" s="285"/>
      <c r="BX522" s="285"/>
      <c r="BY522" s="285"/>
      <c r="BZ522" s="285"/>
      <c r="CA522" s="285"/>
      <c r="CB522" s="297"/>
      <c r="CC522" s="297"/>
      <c r="CD522" s="285"/>
      <c r="CE522" s="285"/>
      <c r="CF522" s="285"/>
      <c r="CG522" s="285"/>
      <c r="CH522" s="285"/>
      <c r="CI522" s="297"/>
      <c r="CJ522" s="297"/>
      <c r="CK522" s="285"/>
      <c r="CL522" s="285"/>
      <c r="CM522" s="285"/>
      <c r="CN522" s="285"/>
      <c r="CO522" s="285"/>
      <c r="CP522" s="165"/>
    </row>
    <row r="523"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  <c r="AA523" s="285"/>
      <c r="AB523" s="285"/>
      <c r="AC523" s="285"/>
      <c r="AD523" s="285"/>
      <c r="AE523" s="285"/>
      <c r="AF523" s="296"/>
      <c r="AG523" s="318"/>
      <c r="AH523" s="285"/>
      <c r="AI523" s="285"/>
      <c r="AJ523" s="285"/>
      <c r="AK523" s="285"/>
      <c r="AL523" s="328"/>
      <c r="AM523" s="328"/>
      <c r="AN523" s="285"/>
      <c r="AO523" s="285"/>
      <c r="AP523" s="285"/>
      <c r="AQ523" s="285"/>
      <c r="AR523" s="285"/>
      <c r="AS523" s="328"/>
      <c r="AT523" s="328"/>
      <c r="AU523" s="285"/>
      <c r="AV523" s="285"/>
      <c r="AW523" s="285"/>
      <c r="AX523" s="285"/>
      <c r="AY523" s="285"/>
      <c r="AZ523" s="328"/>
      <c r="BA523" s="328"/>
      <c r="BB523" s="285"/>
      <c r="BC523" s="285"/>
      <c r="BD523" s="285"/>
      <c r="BE523" s="285"/>
      <c r="BF523" s="285"/>
      <c r="BG523" s="328"/>
      <c r="BH523" s="328"/>
      <c r="BI523" s="285"/>
      <c r="BJ523" s="296"/>
      <c r="BK523" s="318"/>
      <c r="BL523" s="285"/>
      <c r="BM523" s="285"/>
      <c r="BN523" s="297"/>
      <c r="BO523" s="297"/>
      <c r="BP523" s="285"/>
      <c r="BQ523" s="285"/>
      <c r="BR523" s="285"/>
      <c r="BS523" s="285"/>
      <c r="BT523" s="285"/>
      <c r="BU523" s="297"/>
      <c r="BV523" s="297"/>
      <c r="BW523" s="285"/>
      <c r="BX523" s="285"/>
      <c r="BY523" s="285"/>
      <c r="BZ523" s="285"/>
      <c r="CA523" s="285"/>
      <c r="CB523" s="297"/>
      <c r="CC523" s="297"/>
      <c r="CD523" s="285"/>
      <c r="CE523" s="285"/>
      <c r="CF523" s="285"/>
      <c r="CG523" s="285"/>
      <c r="CH523" s="285"/>
      <c r="CI523" s="297"/>
      <c r="CJ523" s="297"/>
      <c r="CK523" s="285"/>
      <c r="CL523" s="285"/>
      <c r="CM523" s="285"/>
      <c r="CN523" s="285"/>
      <c r="CO523" s="285"/>
      <c r="CP523" s="165"/>
    </row>
    <row r="524"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  <c r="AA524" s="285"/>
      <c r="AB524" s="285"/>
      <c r="AC524" s="285"/>
      <c r="AD524" s="285"/>
      <c r="AE524" s="285"/>
      <c r="AF524" s="296"/>
      <c r="AG524" s="318"/>
      <c r="AH524" s="285"/>
      <c r="AI524" s="285"/>
      <c r="AJ524" s="285"/>
      <c r="AK524" s="285"/>
      <c r="AL524" s="328"/>
      <c r="AM524" s="328"/>
      <c r="AN524" s="285"/>
      <c r="AO524" s="285"/>
      <c r="AP524" s="285"/>
      <c r="AQ524" s="285"/>
      <c r="AR524" s="285"/>
      <c r="AS524" s="328"/>
      <c r="AT524" s="328"/>
      <c r="AU524" s="285"/>
      <c r="AV524" s="285"/>
      <c r="AW524" s="285"/>
      <c r="AX524" s="285"/>
      <c r="AY524" s="285"/>
      <c r="AZ524" s="328"/>
      <c r="BA524" s="328"/>
      <c r="BB524" s="285"/>
      <c r="BC524" s="285"/>
      <c r="BD524" s="285"/>
      <c r="BE524" s="285"/>
      <c r="BF524" s="285"/>
      <c r="BG524" s="328"/>
      <c r="BH524" s="328"/>
      <c r="BI524" s="285"/>
      <c r="BJ524" s="296"/>
      <c r="BK524" s="318"/>
      <c r="BL524" s="285"/>
      <c r="BM524" s="285"/>
      <c r="BN524" s="297"/>
      <c r="BO524" s="297"/>
      <c r="BP524" s="285"/>
      <c r="BQ524" s="285"/>
      <c r="BR524" s="285"/>
      <c r="BS524" s="285"/>
      <c r="BT524" s="285"/>
      <c r="BU524" s="297"/>
      <c r="BV524" s="297"/>
      <c r="BW524" s="285"/>
      <c r="BX524" s="285"/>
      <c r="BY524" s="285"/>
      <c r="BZ524" s="285"/>
      <c r="CA524" s="285"/>
      <c r="CB524" s="297"/>
      <c r="CC524" s="297"/>
      <c r="CD524" s="285"/>
      <c r="CE524" s="285"/>
      <c r="CF524" s="285"/>
      <c r="CG524" s="285"/>
      <c r="CH524" s="285"/>
      <c r="CI524" s="297"/>
      <c r="CJ524" s="297"/>
      <c r="CK524" s="285"/>
      <c r="CL524" s="285"/>
      <c r="CM524" s="285"/>
      <c r="CN524" s="285"/>
      <c r="CO524" s="285"/>
      <c r="CP524" s="165"/>
    </row>
    <row r="525"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  <c r="AA525" s="285"/>
      <c r="AB525" s="285"/>
      <c r="AC525" s="285"/>
      <c r="AD525" s="285"/>
      <c r="AE525" s="285"/>
      <c r="AF525" s="296"/>
      <c r="AG525" s="318"/>
      <c r="AH525" s="285"/>
      <c r="AI525" s="285"/>
      <c r="AJ525" s="285"/>
      <c r="AK525" s="285"/>
      <c r="AL525" s="328"/>
      <c r="AM525" s="328"/>
      <c r="AN525" s="285"/>
      <c r="AO525" s="285"/>
      <c r="AP525" s="285"/>
      <c r="AQ525" s="285"/>
      <c r="AR525" s="285"/>
      <c r="AS525" s="328"/>
      <c r="AT525" s="328"/>
      <c r="AU525" s="285"/>
      <c r="AV525" s="285"/>
      <c r="AW525" s="285"/>
      <c r="AX525" s="285"/>
      <c r="AY525" s="285"/>
      <c r="AZ525" s="328"/>
      <c r="BA525" s="328"/>
      <c r="BB525" s="285"/>
      <c r="BC525" s="285"/>
      <c r="BD525" s="285"/>
      <c r="BE525" s="285"/>
      <c r="BF525" s="285"/>
      <c r="BG525" s="328"/>
      <c r="BH525" s="328"/>
      <c r="BI525" s="285"/>
      <c r="BJ525" s="296"/>
      <c r="BK525" s="318"/>
      <c r="BL525" s="285"/>
      <c r="BM525" s="285"/>
      <c r="BN525" s="297"/>
      <c r="BO525" s="297"/>
      <c r="BP525" s="285"/>
      <c r="BQ525" s="285"/>
      <c r="BR525" s="285"/>
      <c r="BS525" s="285"/>
      <c r="BT525" s="285"/>
      <c r="BU525" s="297"/>
      <c r="BV525" s="297"/>
      <c r="BW525" s="285"/>
      <c r="BX525" s="285"/>
      <c r="BY525" s="285"/>
      <c r="BZ525" s="285"/>
      <c r="CA525" s="285"/>
      <c r="CB525" s="297"/>
      <c r="CC525" s="297"/>
      <c r="CD525" s="285"/>
      <c r="CE525" s="285"/>
      <c r="CF525" s="285"/>
      <c r="CG525" s="285"/>
      <c r="CH525" s="285"/>
      <c r="CI525" s="297"/>
      <c r="CJ525" s="297"/>
      <c r="CK525" s="285"/>
      <c r="CL525" s="285"/>
      <c r="CM525" s="285"/>
      <c r="CN525" s="285"/>
      <c r="CO525" s="285"/>
      <c r="CP525" s="165"/>
    </row>
    <row r="526"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  <c r="AA526" s="285"/>
      <c r="AB526" s="285"/>
      <c r="AC526" s="285"/>
      <c r="AD526" s="285"/>
      <c r="AE526" s="285"/>
      <c r="AF526" s="296"/>
      <c r="AG526" s="318"/>
      <c r="AH526" s="285"/>
      <c r="AI526" s="285"/>
      <c r="AJ526" s="285"/>
      <c r="AK526" s="285"/>
      <c r="AL526" s="328"/>
      <c r="AM526" s="328"/>
      <c r="AN526" s="285"/>
      <c r="AO526" s="285"/>
      <c r="AP526" s="285"/>
      <c r="AQ526" s="285"/>
      <c r="AR526" s="285"/>
      <c r="AS526" s="328"/>
      <c r="AT526" s="328"/>
      <c r="AU526" s="285"/>
      <c r="AV526" s="285"/>
      <c r="AW526" s="285"/>
      <c r="AX526" s="285"/>
      <c r="AY526" s="285"/>
      <c r="AZ526" s="328"/>
      <c r="BA526" s="328"/>
      <c r="BB526" s="285"/>
      <c r="BC526" s="285"/>
      <c r="BD526" s="285"/>
      <c r="BE526" s="285"/>
      <c r="BF526" s="285"/>
      <c r="BG526" s="328"/>
      <c r="BH526" s="328"/>
      <c r="BI526" s="285"/>
      <c r="BJ526" s="296"/>
      <c r="BK526" s="318"/>
      <c r="BL526" s="285"/>
      <c r="BM526" s="285"/>
      <c r="BN526" s="297"/>
      <c r="BO526" s="297"/>
      <c r="BP526" s="285"/>
      <c r="BQ526" s="285"/>
      <c r="BR526" s="285"/>
      <c r="BS526" s="285"/>
      <c r="BT526" s="285"/>
      <c r="BU526" s="297"/>
      <c r="BV526" s="297"/>
      <c r="BW526" s="285"/>
      <c r="BX526" s="285"/>
      <c r="BY526" s="285"/>
      <c r="BZ526" s="285"/>
      <c r="CA526" s="285"/>
      <c r="CB526" s="297"/>
      <c r="CC526" s="297"/>
      <c r="CD526" s="285"/>
      <c r="CE526" s="285"/>
      <c r="CF526" s="285"/>
      <c r="CG526" s="285"/>
      <c r="CH526" s="285"/>
      <c r="CI526" s="297"/>
      <c r="CJ526" s="297"/>
      <c r="CK526" s="285"/>
      <c r="CL526" s="285"/>
      <c r="CM526" s="285"/>
      <c r="CN526" s="285"/>
      <c r="CO526" s="285"/>
      <c r="CP526" s="165"/>
    </row>
    <row r="527"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  <c r="AA527" s="285"/>
      <c r="AB527" s="285"/>
      <c r="AC527" s="285"/>
      <c r="AD527" s="285"/>
      <c r="AE527" s="285"/>
      <c r="AF527" s="296"/>
      <c r="AG527" s="318"/>
      <c r="AH527" s="285"/>
      <c r="AI527" s="285"/>
      <c r="AJ527" s="285"/>
      <c r="AK527" s="285"/>
      <c r="AL527" s="328"/>
      <c r="AM527" s="328"/>
      <c r="AN527" s="285"/>
      <c r="AO527" s="285"/>
      <c r="AP527" s="285"/>
      <c r="AQ527" s="285"/>
      <c r="AR527" s="285"/>
      <c r="AS527" s="328"/>
      <c r="AT527" s="328"/>
      <c r="AU527" s="285"/>
      <c r="AV527" s="285"/>
      <c r="AW527" s="285"/>
      <c r="AX527" s="285"/>
      <c r="AY527" s="285"/>
      <c r="AZ527" s="328"/>
      <c r="BA527" s="328"/>
      <c r="BB527" s="285"/>
      <c r="BC527" s="285"/>
      <c r="BD527" s="285"/>
      <c r="BE527" s="285"/>
      <c r="BF527" s="285"/>
      <c r="BG527" s="328"/>
      <c r="BH527" s="328"/>
      <c r="BI527" s="285"/>
      <c r="BJ527" s="296"/>
      <c r="BK527" s="318"/>
      <c r="BL527" s="285"/>
      <c r="BM527" s="285"/>
      <c r="BN527" s="297"/>
      <c r="BO527" s="297"/>
      <c r="BP527" s="285"/>
      <c r="BQ527" s="285"/>
      <c r="BR527" s="285"/>
      <c r="BS527" s="285"/>
      <c r="BT527" s="285"/>
      <c r="BU527" s="297"/>
      <c r="BV527" s="297"/>
      <c r="BW527" s="285"/>
      <c r="BX527" s="285"/>
      <c r="BY527" s="285"/>
      <c r="BZ527" s="285"/>
      <c r="CA527" s="285"/>
      <c r="CB527" s="297"/>
      <c r="CC527" s="297"/>
      <c r="CD527" s="285"/>
      <c r="CE527" s="285"/>
      <c r="CF527" s="285"/>
      <c r="CG527" s="285"/>
      <c r="CH527" s="285"/>
      <c r="CI527" s="297"/>
      <c r="CJ527" s="297"/>
      <c r="CK527" s="285"/>
      <c r="CL527" s="285"/>
      <c r="CM527" s="285"/>
      <c r="CN527" s="285"/>
      <c r="CO527" s="285"/>
      <c r="CP527" s="165"/>
    </row>
    <row r="528"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  <c r="AA528" s="285"/>
      <c r="AB528" s="285"/>
      <c r="AC528" s="285"/>
      <c r="AD528" s="285"/>
      <c r="AE528" s="285"/>
      <c r="AF528" s="296"/>
      <c r="AG528" s="318"/>
      <c r="AH528" s="285"/>
      <c r="AI528" s="285"/>
      <c r="AJ528" s="285"/>
      <c r="AK528" s="285"/>
      <c r="AL528" s="328"/>
      <c r="AM528" s="328"/>
      <c r="AN528" s="285"/>
      <c r="AO528" s="285"/>
      <c r="AP528" s="285"/>
      <c r="AQ528" s="285"/>
      <c r="AR528" s="285"/>
      <c r="AS528" s="328"/>
      <c r="AT528" s="328"/>
      <c r="AU528" s="285"/>
      <c r="AV528" s="285"/>
      <c r="AW528" s="285"/>
      <c r="AX528" s="285"/>
      <c r="AY528" s="285"/>
      <c r="AZ528" s="328"/>
      <c r="BA528" s="328"/>
      <c r="BB528" s="285"/>
      <c r="BC528" s="285"/>
      <c r="BD528" s="285"/>
      <c r="BE528" s="285"/>
      <c r="BF528" s="285"/>
      <c r="BG528" s="328"/>
      <c r="BH528" s="328"/>
      <c r="BI528" s="285"/>
      <c r="BJ528" s="296"/>
      <c r="BK528" s="318"/>
      <c r="BL528" s="285"/>
      <c r="BM528" s="285"/>
      <c r="BN528" s="297"/>
      <c r="BO528" s="297"/>
      <c r="BP528" s="285"/>
      <c r="BQ528" s="285"/>
      <c r="BR528" s="285"/>
      <c r="BS528" s="285"/>
      <c r="BT528" s="285"/>
      <c r="BU528" s="297"/>
      <c r="BV528" s="297"/>
      <c r="BW528" s="285"/>
      <c r="BX528" s="285"/>
      <c r="BY528" s="285"/>
      <c r="BZ528" s="285"/>
      <c r="CA528" s="285"/>
      <c r="CB528" s="297"/>
      <c r="CC528" s="297"/>
      <c r="CD528" s="285"/>
      <c r="CE528" s="285"/>
      <c r="CF528" s="285"/>
      <c r="CG528" s="285"/>
      <c r="CH528" s="285"/>
      <c r="CI528" s="297"/>
      <c r="CJ528" s="297"/>
      <c r="CK528" s="285"/>
      <c r="CL528" s="285"/>
      <c r="CM528" s="285"/>
      <c r="CN528" s="285"/>
      <c r="CO528" s="285"/>
      <c r="CP528" s="165"/>
    </row>
    <row r="529"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  <c r="AA529" s="285"/>
      <c r="AB529" s="285"/>
      <c r="AC529" s="285"/>
      <c r="AD529" s="285"/>
      <c r="AE529" s="285"/>
      <c r="AF529" s="296"/>
      <c r="AG529" s="318"/>
      <c r="AH529" s="285"/>
      <c r="AI529" s="285"/>
      <c r="AJ529" s="285"/>
      <c r="AK529" s="285"/>
      <c r="AL529" s="328"/>
      <c r="AM529" s="328"/>
      <c r="AN529" s="285"/>
      <c r="AO529" s="285"/>
      <c r="AP529" s="285"/>
      <c r="AQ529" s="285"/>
      <c r="AR529" s="285"/>
      <c r="AS529" s="328"/>
      <c r="AT529" s="328"/>
      <c r="AU529" s="285"/>
      <c r="AV529" s="285"/>
      <c r="AW529" s="285"/>
      <c r="AX529" s="285"/>
      <c r="AY529" s="285"/>
      <c r="AZ529" s="328"/>
      <c r="BA529" s="328"/>
      <c r="BB529" s="285"/>
      <c r="BC529" s="285"/>
      <c r="BD529" s="285"/>
      <c r="BE529" s="285"/>
      <c r="BF529" s="285"/>
      <c r="BG529" s="328"/>
      <c r="BH529" s="328"/>
      <c r="BI529" s="285"/>
      <c r="BJ529" s="296"/>
      <c r="BK529" s="318"/>
      <c r="BL529" s="285"/>
      <c r="BM529" s="285"/>
      <c r="BN529" s="297"/>
      <c r="BO529" s="297"/>
      <c r="BP529" s="285"/>
      <c r="BQ529" s="285"/>
      <c r="BR529" s="285"/>
      <c r="BS529" s="285"/>
      <c r="BT529" s="285"/>
      <c r="BU529" s="297"/>
      <c r="BV529" s="297"/>
      <c r="BW529" s="285"/>
      <c r="BX529" s="285"/>
      <c r="BY529" s="285"/>
      <c r="BZ529" s="285"/>
      <c r="CA529" s="285"/>
      <c r="CB529" s="297"/>
      <c r="CC529" s="297"/>
      <c r="CD529" s="285"/>
      <c r="CE529" s="285"/>
      <c r="CF529" s="285"/>
      <c r="CG529" s="285"/>
      <c r="CH529" s="285"/>
      <c r="CI529" s="297"/>
      <c r="CJ529" s="297"/>
      <c r="CK529" s="285"/>
      <c r="CL529" s="285"/>
      <c r="CM529" s="285"/>
      <c r="CN529" s="285"/>
      <c r="CO529" s="285"/>
      <c r="CP529" s="165"/>
    </row>
    <row r="530"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  <c r="AA530" s="285"/>
      <c r="AB530" s="285"/>
      <c r="AC530" s="285"/>
      <c r="AD530" s="285"/>
      <c r="AE530" s="285"/>
      <c r="AF530" s="296"/>
      <c r="AG530" s="318"/>
      <c r="AH530" s="285"/>
      <c r="AI530" s="285"/>
      <c r="AJ530" s="285"/>
      <c r="AK530" s="285"/>
      <c r="AL530" s="328"/>
      <c r="AM530" s="328"/>
      <c r="AN530" s="285"/>
      <c r="AO530" s="285"/>
      <c r="AP530" s="285"/>
      <c r="AQ530" s="285"/>
      <c r="AR530" s="285"/>
      <c r="AS530" s="328"/>
      <c r="AT530" s="328"/>
      <c r="AU530" s="285"/>
      <c r="AV530" s="285"/>
      <c r="AW530" s="285"/>
      <c r="AX530" s="285"/>
      <c r="AY530" s="285"/>
      <c r="AZ530" s="328"/>
      <c r="BA530" s="328"/>
      <c r="BB530" s="285"/>
      <c r="BC530" s="285"/>
      <c r="BD530" s="285"/>
      <c r="BE530" s="285"/>
      <c r="BF530" s="285"/>
      <c r="BG530" s="328"/>
      <c r="BH530" s="328"/>
      <c r="BI530" s="285"/>
      <c r="BJ530" s="296"/>
      <c r="BK530" s="318"/>
      <c r="BL530" s="285"/>
      <c r="BM530" s="285"/>
      <c r="BN530" s="297"/>
      <c r="BO530" s="297"/>
      <c r="BP530" s="285"/>
      <c r="BQ530" s="285"/>
      <c r="BR530" s="285"/>
      <c r="BS530" s="285"/>
      <c r="BT530" s="285"/>
      <c r="BU530" s="297"/>
      <c r="BV530" s="297"/>
      <c r="BW530" s="285"/>
      <c r="BX530" s="285"/>
      <c r="BY530" s="285"/>
      <c r="BZ530" s="285"/>
      <c r="CA530" s="285"/>
      <c r="CB530" s="297"/>
      <c r="CC530" s="297"/>
      <c r="CD530" s="285"/>
      <c r="CE530" s="285"/>
      <c r="CF530" s="285"/>
      <c r="CG530" s="285"/>
      <c r="CH530" s="285"/>
      <c r="CI530" s="297"/>
      <c r="CJ530" s="297"/>
      <c r="CK530" s="285"/>
      <c r="CL530" s="285"/>
      <c r="CM530" s="285"/>
      <c r="CN530" s="285"/>
      <c r="CO530" s="285"/>
      <c r="CP530" s="165"/>
    </row>
    <row r="531"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  <c r="AA531" s="285"/>
      <c r="AB531" s="285"/>
      <c r="AC531" s="285"/>
      <c r="AD531" s="285"/>
      <c r="AE531" s="285"/>
      <c r="AF531" s="296"/>
      <c r="AG531" s="318"/>
      <c r="AH531" s="285"/>
      <c r="AI531" s="285"/>
      <c r="AJ531" s="285"/>
      <c r="AK531" s="285"/>
      <c r="AL531" s="328"/>
      <c r="AM531" s="328"/>
      <c r="AN531" s="285"/>
      <c r="AO531" s="285"/>
      <c r="AP531" s="285"/>
      <c r="AQ531" s="285"/>
      <c r="AR531" s="285"/>
      <c r="AS531" s="328"/>
      <c r="AT531" s="328"/>
      <c r="AU531" s="285"/>
      <c r="AV531" s="285"/>
      <c r="AW531" s="285"/>
      <c r="AX531" s="285"/>
      <c r="AY531" s="285"/>
      <c r="AZ531" s="328"/>
      <c r="BA531" s="328"/>
      <c r="BB531" s="285"/>
      <c r="BC531" s="285"/>
      <c r="BD531" s="285"/>
      <c r="BE531" s="285"/>
      <c r="BF531" s="285"/>
      <c r="BG531" s="328"/>
      <c r="BH531" s="328"/>
      <c r="BI531" s="285"/>
      <c r="BJ531" s="296"/>
      <c r="BK531" s="318"/>
      <c r="BL531" s="285"/>
      <c r="BM531" s="285"/>
      <c r="BN531" s="297"/>
      <c r="BO531" s="297"/>
      <c r="BP531" s="285"/>
      <c r="BQ531" s="285"/>
      <c r="BR531" s="285"/>
      <c r="BS531" s="285"/>
      <c r="BT531" s="285"/>
      <c r="BU531" s="297"/>
      <c r="BV531" s="297"/>
      <c r="BW531" s="285"/>
      <c r="BX531" s="285"/>
      <c r="BY531" s="285"/>
      <c r="BZ531" s="285"/>
      <c r="CA531" s="285"/>
      <c r="CB531" s="297"/>
      <c r="CC531" s="297"/>
      <c r="CD531" s="285"/>
      <c r="CE531" s="285"/>
      <c r="CF531" s="285"/>
      <c r="CG531" s="285"/>
      <c r="CH531" s="285"/>
      <c r="CI531" s="297"/>
      <c r="CJ531" s="297"/>
      <c r="CK531" s="285"/>
      <c r="CL531" s="285"/>
      <c r="CM531" s="285"/>
      <c r="CN531" s="285"/>
      <c r="CO531" s="285"/>
      <c r="CP531" s="165"/>
    </row>
    <row r="532"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  <c r="AA532" s="285"/>
      <c r="AB532" s="285"/>
      <c r="AC532" s="285"/>
      <c r="AD532" s="285"/>
      <c r="AE532" s="285"/>
      <c r="AF532" s="296"/>
      <c r="AG532" s="318"/>
      <c r="AH532" s="285"/>
      <c r="AI532" s="285"/>
      <c r="AJ532" s="285"/>
      <c r="AK532" s="285"/>
      <c r="AL532" s="328"/>
      <c r="AM532" s="328"/>
      <c r="AN532" s="285"/>
      <c r="AO532" s="285"/>
      <c r="AP532" s="285"/>
      <c r="AQ532" s="285"/>
      <c r="AR532" s="285"/>
      <c r="AS532" s="328"/>
      <c r="AT532" s="328"/>
      <c r="AU532" s="285"/>
      <c r="AV532" s="285"/>
      <c r="AW532" s="285"/>
      <c r="AX532" s="285"/>
      <c r="AY532" s="285"/>
      <c r="AZ532" s="328"/>
      <c r="BA532" s="328"/>
      <c r="BB532" s="285"/>
      <c r="BC532" s="285"/>
      <c r="BD532" s="285"/>
      <c r="BE532" s="285"/>
      <c r="BF532" s="285"/>
      <c r="BG532" s="328"/>
      <c r="BH532" s="328"/>
      <c r="BI532" s="285"/>
      <c r="BJ532" s="296"/>
      <c r="BK532" s="318"/>
      <c r="BL532" s="285"/>
      <c r="BM532" s="285"/>
      <c r="BN532" s="297"/>
      <c r="BO532" s="297"/>
      <c r="BP532" s="285"/>
      <c r="BQ532" s="285"/>
      <c r="BR532" s="285"/>
      <c r="BS532" s="285"/>
      <c r="BT532" s="285"/>
      <c r="BU532" s="297"/>
      <c r="BV532" s="297"/>
      <c r="BW532" s="285"/>
      <c r="BX532" s="285"/>
      <c r="BY532" s="285"/>
      <c r="BZ532" s="285"/>
      <c r="CA532" s="285"/>
      <c r="CB532" s="297"/>
      <c r="CC532" s="297"/>
      <c r="CD532" s="285"/>
      <c r="CE532" s="285"/>
      <c r="CF532" s="285"/>
      <c r="CG532" s="285"/>
      <c r="CH532" s="285"/>
      <c r="CI532" s="297"/>
      <c r="CJ532" s="297"/>
      <c r="CK532" s="285"/>
      <c r="CL532" s="285"/>
      <c r="CM532" s="285"/>
      <c r="CN532" s="285"/>
      <c r="CO532" s="285"/>
      <c r="CP532" s="165"/>
    </row>
    <row r="533"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  <c r="AA533" s="285"/>
      <c r="AB533" s="285"/>
      <c r="AC533" s="285"/>
      <c r="AD533" s="285"/>
      <c r="AE533" s="285"/>
      <c r="AF533" s="296"/>
      <c r="AG533" s="318"/>
      <c r="AH533" s="285"/>
      <c r="AI533" s="285"/>
      <c r="AJ533" s="285"/>
      <c r="AK533" s="285"/>
      <c r="AL533" s="328"/>
      <c r="AM533" s="328"/>
      <c r="AN533" s="285"/>
      <c r="AO533" s="285"/>
      <c r="AP533" s="285"/>
      <c r="AQ533" s="285"/>
      <c r="AR533" s="285"/>
      <c r="AS533" s="328"/>
      <c r="AT533" s="328"/>
      <c r="AU533" s="285"/>
      <c r="AV533" s="285"/>
      <c r="AW533" s="285"/>
      <c r="AX533" s="285"/>
      <c r="AY533" s="285"/>
      <c r="AZ533" s="328"/>
      <c r="BA533" s="328"/>
      <c r="BB533" s="285"/>
      <c r="BC533" s="285"/>
      <c r="BD533" s="285"/>
      <c r="BE533" s="285"/>
      <c r="BF533" s="285"/>
      <c r="BG533" s="328"/>
      <c r="BH533" s="328"/>
      <c r="BI533" s="285"/>
      <c r="BJ533" s="296"/>
      <c r="BK533" s="318"/>
      <c r="BL533" s="285"/>
      <c r="BM533" s="285"/>
      <c r="BN533" s="297"/>
      <c r="BO533" s="297"/>
      <c r="BP533" s="285"/>
      <c r="BQ533" s="285"/>
      <c r="BR533" s="285"/>
      <c r="BS533" s="285"/>
      <c r="BT533" s="285"/>
      <c r="BU533" s="297"/>
      <c r="BV533" s="297"/>
      <c r="BW533" s="285"/>
      <c r="BX533" s="285"/>
      <c r="BY533" s="285"/>
      <c r="BZ533" s="285"/>
      <c r="CA533" s="285"/>
      <c r="CB533" s="297"/>
      <c r="CC533" s="297"/>
      <c r="CD533" s="285"/>
      <c r="CE533" s="285"/>
      <c r="CF533" s="285"/>
      <c r="CG533" s="285"/>
      <c r="CH533" s="285"/>
      <c r="CI533" s="297"/>
      <c r="CJ533" s="297"/>
      <c r="CK533" s="285"/>
      <c r="CL533" s="285"/>
      <c r="CM533" s="285"/>
      <c r="CN533" s="285"/>
      <c r="CO533" s="285"/>
      <c r="CP533" s="165"/>
    </row>
    <row r="534"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  <c r="AA534" s="285"/>
      <c r="AB534" s="285"/>
      <c r="AC534" s="285"/>
      <c r="AD534" s="285"/>
      <c r="AE534" s="285"/>
      <c r="AF534" s="296"/>
      <c r="AG534" s="318"/>
      <c r="AH534" s="285"/>
      <c r="AI534" s="285"/>
      <c r="AJ534" s="285"/>
      <c r="AK534" s="285"/>
      <c r="AL534" s="328"/>
      <c r="AM534" s="328"/>
      <c r="AN534" s="285"/>
      <c r="AO534" s="285"/>
      <c r="AP534" s="285"/>
      <c r="AQ534" s="285"/>
      <c r="AR534" s="285"/>
      <c r="AS534" s="328"/>
      <c r="AT534" s="328"/>
      <c r="AU534" s="285"/>
      <c r="AV534" s="285"/>
      <c r="AW534" s="285"/>
      <c r="AX534" s="285"/>
      <c r="AY534" s="285"/>
      <c r="AZ534" s="328"/>
      <c r="BA534" s="328"/>
      <c r="BB534" s="285"/>
      <c r="BC534" s="285"/>
      <c r="BD534" s="285"/>
      <c r="BE534" s="285"/>
      <c r="BF534" s="285"/>
      <c r="BG534" s="328"/>
      <c r="BH534" s="328"/>
      <c r="BI534" s="285"/>
      <c r="BJ534" s="296"/>
      <c r="BK534" s="318"/>
      <c r="BL534" s="285"/>
      <c r="BM534" s="285"/>
      <c r="BN534" s="297"/>
      <c r="BO534" s="297"/>
      <c r="BP534" s="285"/>
      <c r="BQ534" s="285"/>
      <c r="BR534" s="285"/>
      <c r="BS534" s="285"/>
      <c r="BT534" s="285"/>
      <c r="BU534" s="297"/>
      <c r="BV534" s="297"/>
      <c r="BW534" s="285"/>
      <c r="BX534" s="285"/>
      <c r="BY534" s="285"/>
      <c r="BZ534" s="285"/>
      <c r="CA534" s="285"/>
      <c r="CB534" s="297"/>
      <c r="CC534" s="297"/>
      <c r="CD534" s="285"/>
      <c r="CE534" s="285"/>
      <c r="CF534" s="285"/>
      <c r="CG534" s="285"/>
      <c r="CH534" s="285"/>
      <c r="CI534" s="297"/>
      <c r="CJ534" s="297"/>
      <c r="CK534" s="285"/>
      <c r="CL534" s="285"/>
      <c r="CM534" s="285"/>
      <c r="CN534" s="285"/>
      <c r="CO534" s="285"/>
      <c r="CP534" s="165"/>
    </row>
    <row r="535"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  <c r="AA535" s="285"/>
      <c r="AB535" s="285"/>
      <c r="AC535" s="285"/>
      <c r="AD535" s="285"/>
      <c r="AE535" s="285"/>
      <c r="AF535" s="296"/>
      <c r="AG535" s="318"/>
      <c r="AH535" s="285"/>
      <c r="AI535" s="285"/>
      <c r="AJ535" s="285"/>
      <c r="AK535" s="285"/>
      <c r="AL535" s="328"/>
      <c r="AM535" s="328"/>
      <c r="AN535" s="285"/>
      <c r="AO535" s="285"/>
      <c r="AP535" s="285"/>
      <c r="AQ535" s="285"/>
      <c r="AR535" s="285"/>
      <c r="AS535" s="328"/>
      <c r="AT535" s="328"/>
      <c r="AU535" s="285"/>
      <c r="AV535" s="285"/>
      <c r="AW535" s="285"/>
      <c r="AX535" s="285"/>
      <c r="AY535" s="285"/>
      <c r="AZ535" s="328"/>
      <c r="BA535" s="328"/>
      <c r="BB535" s="285"/>
      <c r="BC535" s="285"/>
      <c r="BD535" s="285"/>
      <c r="BE535" s="285"/>
      <c r="BF535" s="285"/>
      <c r="BG535" s="328"/>
      <c r="BH535" s="328"/>
      <c r="BI535" s="285"/>
      <c r="BJ535" s="296"/>
      <c r="BK535" s="318"/>
      <c r="BL535" s="285"/>
      <c r="BM535" s="285"/>
      <c r="BN535" s="297"/>
      <c r="BO535" s="297"/>
      <c r="BP535" s="285"/>
      <c r="BQ535" s="285"/>
      <c r="BR535" s="285"/>
      <c r="BS535" s="285"/>
      <c r="BT535" s="285"/>
      <c r="BU535" s="297"/>
      <c r="BV535" s="297"/>
      <c r="BW535" s="285"/>
      <c r="BX535" s="285"/>
      <c r="BY535" s="285"/>
      <c r="BZ535" s="285"/>
      <c r="CA535" s="285"/>
      <c r="CB535" s="297"/>
      <c r="CC535" s="297"/>
      <c r="CD535" s="285"/>
      <c r="CE535" s="285"/>
      <c r="CF535" s="285"/>
      <c r="CG535" s="285"/>
      <c r="CH535" s="285"/>
      <c r="CI535" s="297"/>
      <c r="CJ535" s="297"/>
      <c r="CK535" s="285"/>
      <c r="CL535" s="285"/>
      <c r="CM535" s="285"/>
      <c r="CN535" s="285"/>
      <c r="CO535" s="285"/>
      <c r="CP535" s="165"/>
    </row>
    <row r="536"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  <c r="AA536" s="285"/>
      <c r="AB536" s="285"/>
      <c r="AC536" s="285"/>
      <c r="AD536" s="285"/>
      <c r="AE536" s="285"/>
      <c r="AF536" s="296"/>
      <c r="AG536" s="318"/>
      <c r="AH536" s="285"/>
      <c r="AI536" s="285"/>
      <c r="AJ536" s="285"/>
      <c r="AK536" s="285"/>
      <c r="AL536" s="328"/>
      <c r="AM536" s="328"/>
      <c r="AN536" s="285"/>
      <c r="AO536" s="285"/>
      <c r="AP536" s="285"/>
      <c r="AQ536" s="285"/>
      <c r="AR536" s="285"/>
      <c r="AS536" s="328"/>
      <c r="AT536" s="328"/>
      <c r="AU536" s="285"/>
      <c r="AV536" s="285"/>
      <c r="AW536" s="285"/>
      <c r="AX536" s="285"/>
      <c r="AY536" s="285"/>
      <c r="AZ536" s="328"/>
      <c r="BA536" s="328"/>
      <c r="BB536" s="285"/>
      <c r="BC536" s="285"/>
      <c r="BD536" s="285"/>
      <c r="BE536" s="285"/>
      <c r="BF536" s="285"/>
      <c r="BG536" s="328"/>
      <c r="BH536" s="328"/>
      <c r="BI536" s="285"/>
      <c r="BJ536" s="296"/>
      <c r="BK536" s="318"/>
      <c r="BL536" s="285"/>
      <c r="BM536" s="285"/>
      <c r="BN536" s="297"/>
      <c r="BO536" s="297"/>
      <c r="BP536" s="285"/>
      <c r="BQ536" s="285"/>
      <c r="BR536" s="285"/>
      <c r="BS536" s="285"/>
      <c r="BT536" s="285"/>
      <c r="BU536" s="297"/>
      <c r="BV536" s="297"/>
      <c r="BW536" s="285"/>
      <c r="BX536" s="285"/>
      <c r="BY536" s="285"/>
      <c r="BZ536" s="285"/>
      <c r="CA536" s="285"/>
      <c r="CB536" s="297"/>
      <c r="CC536" s="297"/>
      <c r="CD536" s="285"/>
      <c r="CE536" s="285"/>
      <c r="CF536" s="285"/>
      <c r="CG536" s="285"/>
      <c r="CH536" s="285"/>
      <c r="CI536" s="297"/>
      <c r="CJ536" s="297"/>
      <c r="CK536" s="285"/>
      <c r="CL536" s="285"/>
      <c r="CM536" s="285"/>
      <c r="CN536" s="285"/>
      <c r="CO536" s="285"/>
      <c r="CP536" s="165"/>
    </row>
    <row r="537"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  <c r="AA537" s="285"/>
      <c r="AB537" s="285"/>
      <c r="AC537" s="285"/>
      <c r="AD537" s="285"/>
      <c r="AE537" s="285"/>
      <c r="AF537" s="296"/>
      <c r="AG537" s="318"/>
      <c r="AH537" s="285"/>
      <c r="AI537" s="285"/>
      <c r="AJ537" s="285"/>
      <c r="AK537" s="285"/>
      <c r="AL537" s="328"/>
      <c r="AM537" s="328"/>
      <c r="AN537" s="285"/>
      <c r="AO537" s="285"/>
      <c r="AP537" s="285"/>
      <c r="AQ537" s="285"/>
      <c r="AR537" s="285"/>
      <c r="AS537" s="328"/>
      <c r="AT537" s="328"/>
      <c r="AU537" s="285"/>
      <c r="AV537" s="285"/>
      <c r="AW537" s="285"/>
      <c r="AX537" s="285"/>
      <c r="AY537" s="285"/>
      <c r="AZ537" s="328"/>
      <c r="BA537" s="328"/>
      <c r="BB537" s="285"/>
      <c r="BC537" s="285"/>
      <c r="BD537" s="285"/>
      <c r="BE537" s="285"/>
      <c r="BF537" s="285"/>
      <c r="BG537" s="328"/>
      <c r="BH537" s="328"/>
      <c r="BI537" s="285"/>
      <c r="BJ537" s="296"/>
      <c r="BK537" s="318"/>
      <c r="BL537" s="285"/>
      <c r="BM537" s="285"/>
      <c r="BN537" s="297"/>
      <c r="BO537" s="297"/>
      <c r="BP537" s="285"/>
      <c r="BQ537" s="285"/>
      <c r="BR537" s="285"/>
      <c r="BS537" s="285"/>
      <c r="BT537" s="285"/>
      <c r="BU537" s="297"/>
      <c r="BV537" s="297"/>
      <c r="BW537" s="285"/>
      <c r="BX537" s="285"/>
      <c r="BY537" s="285"/>
      <c r="BZ537" s="285"/>
      <c r="CA537" s="285"/>
      <c r="CB537" s="297"/>
      <c r="CC537" s="297"/>
      <c r="CD537" s="285"/>
      <c r="CE537" s="285"/>
      <c r="CF537" s="285"/>
      <c r="CG537" s="285"/>
      <c r="CH537" s="285"/>
      <c r="CI537" s="297"/>
      <c r="CJ537" s="297"/>
      <c r="CK537" s="285"/>
      <c r="CL537" s="285"/>
      <c r="CM537" s="285"/>
      <c r="CN537" s="285"/>
      <c r="CO537" s="285"/>
      <c r="CP537" s="165"/>
    </row>
    <row r="538"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  <c r="AA538" s="285"/>
      <c r="AB538" s="285"/>
      <c r="AC538" s="285"/>
      <c r="AD538" s="285"/>
      <c r="AE538" s="285"/>
      <c r="AF538" s="296"/>
      <c r="AG538" s="318"/>
      <c r="AH538" s="285"/>
      <c r="AI538" s="285"/>
      <c r="AJ538" s="285"/>
      <c r="AK538" s="285"/>
      <c r="AL538" s="328"/>
      <c r="AM538" s="328"/>
      <c r="AN538" s="285"/>
      <c r="AO538" s="285"/>
      <c r="AP538" s="285"/>
      <c r="AQ538" s="285"/>
      <c r="AR538" s="285"/>
      <c r="AS538" s="328"/>
      <c r="AT538" s="328"/>
      <c r="AU538" s="285"/>
      <c r="AV538" s="285"/>
      <c r="AW538" s="285"/>
      <c r="AX538" s="285"/>
      <c r="AY538" s="285"/>
      <c r="AZ538" s="328"/>
      <c r="BA538" s="328"/>
      <c r="BB538" s="285"/>
      <c r="BC538" s="285"/>
      <c r="BD538" s="285"/>
      <c r="BE538" s="285"/>
      <c r="BF538" s="285"/>
      <c r="BG538" s="328"/>
      <c r="BH538" s="328"/>
      <c r="BI538" s="285"/>
      <c r="BJ538" s="296"/>
      <c r="BK538" s="318"/>
      <c r="BL538" s="285"/>
      <c r="BM538" s="285"/>
      <c r="BN538" s="297"/>
      <c r="BO538" s="297"/>
      <c r="BP538" s="285"/>
      <c r="BQ538" s="285"/>
      <c r="BR538" s="285"/>
      <c r="BS538" s="285"/>
      <c r="BT538" s="285"/>
      <c r="BU538" s="297"/>
      <c r="BV538" s="297"/>
      <c r="BW538" s="285"/>
      <c r="BX538" s="285"/>
      <c r="BY538" s="285"/>
      <c r="BZ538" s="285"/>
      <c r="CA538" s="285"/>
      <c r="CB538" s="297"/>
      <c r="CC538" s="297"/>
      <c r="CD538" s="285"/>
      <c r="CE538" s="285"/>
      <c r="CF538" s="285"/>
      <c r="CG538" s="285"/>
      <c r="CH538" s="285"/>
      <c r="CI538" s="297"/>
      <c r="CJ538" s="297"/>
      <c r="CK538" s="285"/>
      <c r="CL538" s="285"/>
      <c r="CM538" s="285"/>
      <c r="CN538" s="285"/>
      <c r="CO538" s="285"/>
      <c r="CP538" s="165"/>
    </row>
    <row r="539"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  <c r="AA539" s="285"/>
      <c r="AB539" s="285"/>
      <c r="AC539" s="285"/>
      <c r="AD539" s="285"/>
      <c r="AE539" s="285"/>
      <c r="AF539" s="296"/>
      <c r="AG539" s="318"/>
      <c r="AH539" s="285"/>
      <c r="AI539" s="285"/>
      <c r="AJ539" s="285"/>
      <c r="AK539" s="285"/>
      <c r="AL539" s="328"/>
      <c r="AM539" s="328"/>
      <c r="AN539" s="285"/>
      <c r="AO539" s="285"/>
      <c r="AP539" s="285"/>
      <c r="AQ539" s="285"/>
      <c r="AR539" s="285"/>
      <c r="AS539" s="328"/>
      <c r="AT539" s="328"/>
      <c r="AU539" s="285"/>
      <c r="AV539" s="285"/>
      <c r="AW539" s="285"/>
      <c r="AX539" s="285"/>
      <c r="AY539" s="285"/>
      <c r="AZ539" s="328"/>
      <c r="BA539" s="328"/>
      <c r="BB539" s="285"/>
      <c r="BC539" s="285"/>
      <c r="BD539" s="285"/>
      <c r="BE539" s="285"/>
      <c r="BF539" s="285"/>
      <c r="BG539" s="328"/>
      <c r="BH539" s="328"/>
      <c r="BI539" s="285"/>
      <c r="BJ539" s="296"/>
      <c r="BK539" s="318"/>
      <c r="BL539" s="285"/>
      <c r="BM539" s="285"/>
      <c r="BN539" s="297"/>
      <c r="BO539" s="297"/>
      <c r="BP539" s="285"/>
      <c r="BQ539" s="285"/>
      <c r="BR539" s="285"/>
      <c r="BS539" s="285"/>
      <c r="BT539" s="285"/>
      <c r="BU539" s="297"/>
      <c r="BV539" s="297"/>
      <c r="BW539" s="285"/>
      <c r="BX539" s="285"/>
      <c r="BY539" s="285"/>
      <c r="BZ539" s="285"/>
      <c r="CA539" s="285"/>
      <c r="CB539" s="297"/>
      <c r="CC539" s="297"/>
      <c r="CD539" s="285"/>
      <c r="CE539" s="285"/>
      <c r="CF539" s="285"/>
      <c r="CG539" s="285"/>
      <c r="CH539" s="285"/>
      <c r="CI539" s="297"/>
      <c r="CJ539" s="297"/>
      <c r="CK539" s="285"/>
      <c r="CL539" s="285"/>
      <c r="CM539" s="285"/>
      <c r="CN539" s="285"/>
      <c r="CO539" s="285"/>
      <c r="CP539" s="165"/>
    </row>
    <row r="540"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  <c r="AA540" s="285"/>
      <c r="AB540" s="285"/>
      <c r="AC540" s="285"/>
      <c r="AD540" s="285"/>
      <c r="AE540" s="285"/>
      <c r="AF540" s="296"/>
      <c r="AG540" s="318"/>
      <c r="AH540" s="285"/>
      <c r="AI540" s="285"/>
      <c r="AJ540" s="285"/>
      <c r="AK540" s="285"/>
      <c r="AL540" s="328"/>
      <c r="AM540" s="328"/>
      <c r="AN540" s="285"/>
      <c r="AO540" s="285"/>
      <c r="AP540" s="285"/>
      <c r="AQ540" s="285"/>
      <c r="AR540" s="285"/>
      <c r="AS540" s="328"/>
      <c r="AT540" s="328"/>
      <c r="AU540" s="285"/>
      <c r="AV540" s="285"/>
      <c r="AW540" s="285"/>
      <c r="AX540" s="285"/>
      <c r="AY540" s="285"/>
      <c r="AZ540" s="328"/>
      <c r="BA540" s="328"/>
      <c r="BB540" s="285"/>
      <c r="BC540" s="285"/>
      <c r="BD540" s="285"/>
      <c r="BE540" s="285"/>
      <c r="BF540" s="285"/>
      <c r="BG540" s="328"/>
      <c r="BH540" s="328"/>
      <c r="BI540" s="285"/>
      <c r="BJ540" s="296"/>
      <c r="BK540" s="318"/>
      <c r="BL540" s="285"/>
      <c r="BM540" s="285"/>
      <c r="BN540" s="297"/>
      <c r="BO540" s="297"/>
      <c r="BP540" s="285"/>
      <c r="BQ540" s="285"/>
      <c r="BR540" s="285"/>
      <c r="BS540" s="285"/>
      <c r="BT540" s="285"/>
      <c r="BU540" s="297"/>
      <c r="BV540" s="297"/>
      <c r="BW540" s="285"/>
      <c r="BX540" s="285"/>
      <c r="BY540" s="285"/>
      <c r="BZ540" s="285"/>
      <c r="CA540" s="285"/>
      <c r="CB540" s="297"/>
      <c r="CC540" s="297"/>
      <c r="CD540" s="285"/>
      <c r="CE540" s="285"/>
      <c r="CF540" s="285"/>
      <c r="CG540" s="285"/>
      <c r="CH540" s="285"/>
      <c r="CI540" s="297"/>
      <c r="CJ540" s="297"/>
      <c r="CK540" s="285"/>
      <c r="CL540" s="285"/>
      <c r="CM540" s="285"/>
      <c r="CN540" s="285"/>
      <c r="CO540" s="285"/>
      <c r="CP540" s="165"/>
    </row>
    <row r="541"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  <c r="AA541" s="285"/>
      <c r="AB541" s="285"/>
      <c r="AC541" s="285"/>
      <c r="AD541" s="285"/>
      <c r="AE541" s="285"/>
      <c r="AF541" s="296"/>
      <c r="AG541" s="318"/>
      <c r="AH541" s="285"/>
      <c r="AI541" s="285"/>
      <c r="AJ541" s="285"/>
      <c r="AK541" s="285"/>
      <c r="AL541" s="328"/>
      <c r="AM541" s="328"/>
      <c r="AN541" s="285"/>
      <c r="AO541" s="285"/>
      <c r="AP541" s="285"/>
      <c r="AQ541" s="285"/>
      <c r="AR541" s="285"/>
      <c r="AS541" s="328"/>
      <c r="AT541" s="328"/>
      <c r="AU541" s="285"/>
      <c r="AV541" s="285"/>
      <c r="AW541" s="285"/>
      <c r="AX541" s="285"/>
      <c r="AY541" s="285"/>
      <c r="AZ541" s="328"/>
      <c r="BA541" s="328"/>
      <c r="BB541" s="285"/>
      <c r="BC541" s="285"/>
      <c r="BD541" s="285"/>
      <c r="BE541" s="285"/>
      <c r="BF541" s="285"/>
      <c r="BG541" s="328"/>
      <c r="BH541" s="328"/>
      <c r="BI541" s="285"/>
      <c r="BJ541" s="296"/>
      <c r="BK541" s="318"/>
      <c r="BL541" s="285"/>
      <c r="BM541" s="285"/>
      <c r="BN541" s="297"/>
      <c r="BO541" s="297"/>
      <c r="BP541" s="285"/>
      <c r="BQ541" s="285"/>
      <c r="BR541" s="285"/>
      <c r="BS541" s="285"/>
      <c r="BT541" s="285"/>
      <c r="BU541" s="297"/>
      <c r="BV541" s="297"/>
      <c r="BW541" s="285"/>
      <c r="BX541" s="285"/>
      <c r="BY541" s="285"/>
      <c r="BZ541" s="285"/>
      <c r="CA541" s="285"/>
      <c r="CB541" s="297"/>
      <c r="CC541" s="297"/>
      <c r="CD541" s="285"/>
      <c r="CE541" s="285"/>
      <c r="CF541" s="285"/>
      <c r="CG541" s="285"/>
      <c r="CH541" s="285"/>
      <c r="CI541" s="297"/>
      <c r="CJ541" s="297"/>
      <c r="CK541" s="285"/>
      <c r="CL541" s="285"/>
      <c r="CM541" s="285"/>
      <c r="CN541" s="285"/>
      <c r="CO541" s="285"/>
      <c r="CP541" s="165"/>
    </row>
    <row r="542"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  <c r="AA542" s="285"/>
      <c r="AB542" s="285"/>
      <c r="AC542" s="285"/>
      <c r="AD542" s="285"/>
      <c r="AE542" s="285"/>
      <c r="AF542" s="296"/>
      <c r="AG542" s="318"/>
      <c r="AH542" s="285"/>
      <c r="AI542" s="285"/>
      <c r="AJ542" s="285"/>
      <c r="AK542" s="285"/>
      <c r="AL542" s="328"/>
      <c r="AM542" s="328"/>
      <c r="AN542" s="285"/>
      <c r="AO542" s="285"/>
      <c r="AP542" s="285"/>
      <c r="AQ542" s="285"/>
      <c r="AR542" s="285"/>
      <c r="AS542" s="328"/>
      <c r="AT542" s="328"/>
      <c r="AU542" s="285"/>
      <c r="AV542" s="285"/>
      <c r="AW542" s="285"/>
      <c r="AX542" s="285"/>
      <c r="AY542" s="285"/>
      <c r="AZ542" s="328"/>
      <c r="BA542" s="328"/>
      <c r="BB542" s="285"/>
      <c r="BC542" s="285"/>
      <c r="BD542" s="285"/>
      <c r="BE542" s="285"/>
      <c r="BF542" s="285"/>
      <c r="BG542" s="328"/>
      <c r="BH542" s="328"/>
      <c r="BI542" s="285"/>
      <c r="BJ542" s="296"/>
      <c r="BK542" s="318"/>
      <c r="BL542" s="285"/>
      <c r="BM542" s="285"/>
      <c r="BN542" s="297"/>
      <c r="BO542" s="297"/>
      <c r="BP542" s="285"/>
      <c r="BQ542" s="285"/>
      <c r="BR542" s="285"/>
      <c r="BS542" s="285"/>
      <c r="BT542" s="285"/>
      <c r="BU542" s="297"/>
      <c r="BV542" s="297"/>
      <c r="BW542" s="285"/>
      <c r="BX542" s="285"/>
      <c r="BY542" s="285"/>
      <c r="BZ542" s="285"/>
      <c r="CA542" s="285"/>
      <c r="CB542" s="297"/>
      <c r="CC542" s="297"/>
      <c r="CD542" s="285"/>
      <c r="CE542" s="285"/>
      <c r="CF542" s="285"/>
      <c r="CG542" s="285"/>
      <c r="CH542" s="285"/>
      <c r="CI542" s="297"/>
      <c r="CJ542" s="297"/>
      <c r="CK542" s="285"/>
      <c r="CL542" s="285"/>
      <c r="CM542" s="285"/>
      <c r="CN542" s="285"/>
      <c r="CO542" s="285"/>
      <c r="CP542" s="165"/>
    </row>
    <row r="543"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  <c r="AA543" s="285"/>
      <c r="AB543" s="285"/>
      <c r="AC543" s="285"/>
      <c r="AD543" s="285"/>
      <c r="AE543" s="285"/>
      <c r="AF543" s="296"/>
      <c r="AG543" s="318"/>
      <c r="AH543" s="285"/>
      <c r="AI543" s="285"/>
      <c r="AJ543" s="285"/>
      <c r="AK543" s="285"/>
      <c r="AL543" s="328"/>
      <c r="AM543" s="328"/>
      <c r="AN543" s="285"/>
      <c r="AO543" s="285"/>
      <c r="AP543" s="285"/>
      <c r="AQ543" s="285"/>
      <c r="AR543" s="285"/>
      <c r="AS543" s="328"/>
      <c r="AT543" s="328"/>
      <c r="AU543" s="285"/>
      <c r="AV543" s="285"/>
      <c r="AW543" s="285"/>
      <c r="AX543" s="285"/>
      <c r="AY543" s="285"/>
      <c r="AZ543" s="328"/>
      <c r="BA543" s="328"/>
      <c r="BB543" s="285"/>
      <c r="BC543" s="285"/>
      <c r="BD543" s="285"/>
      <c r="BE543" s="285"/>
      <c r="BF543" s="285"/>
      <c r="BG543" s="328"/>
      <c r="BH543" s="328"/>
      <c r="BI543" s="285"/>
      <c r="BJ543" s="296"/>
      <c r="BK543" s="318"/>
      <c r="BL543" s="285"/>
      <c r="BM543" s="285"/>
      <c r="BN543" s="297"/>
      <c r="BO543" s="297"/>
      <c r="BP543" s="285"/>
      <c r="BQ543" s="285"/>
      <c r="BR543" s="285"/>
      <c r="BS543" s="285"/>
      <c r="BT543" s="285"/>
      <c r="BU543" s="297"/>
      <c r="BV543" s="297"/>
      <c r="BW543" s="285"/>
      <c r="BX543" s="285"/>
      <c r="BY543" s="285"/>
      <c r="BZ543" s="285"/>
      <c r="CA543" s="285"/>
      <c r="CB543" s="297"/>
      <c r="CC543" s="297"/>
      <c r="CD543" s="285"/>
      <c r="CE543" s="285"/>
      <c r="CF543" s="285"/>
      <c r="CG543" s="285"/>
      <c r="CH543" s="285"/>
      <c r="CI543" s="297"/>
      <c r="CJ543" s="297"/>
      <c r="CK543" s="285"/>
      <c r="CL543" s="285"/>
      <c r="CM543" s="285"/>
      <c r="CN543" s="285"/>
      <c r="CO543" s="285"/>
      <c r="CP543" s="165"/>
    </row>
    <row r="544"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  <c r="AA544" s="285"/>
      <c r="AB544" s="285"/>
      <c r="AC544" s="285"/>
      <c r="AD544" s="285"/>
      <c r="AE544" s="285"/>
      <c r="AF544" s="296"/>
      <c r="AG544" s="318"/>
      <c r="AH544" s="285"/>
      <c r="AI544" s="285"/>
      <c r="AJ544" s="285"/>
      <c r="AK544" s="285"/>
      <c r="AL544" s="328"/>
      <c r="AM544" s="328"/>
      <c r="AN544" s="285"/>
      <c r="AO544" s="285"/>
      <c r="AP544" s="285"/>
      <c r="AQ544" s="285"/>
      <c r="AR544" s="285"/>
      <c r="AS544" s="328"/>
      <c r="AT544" s="328"/>
      <c r="AU544" s="285"/>
      <c r="AV544" s="285"/>
      <c r="AW544" s="285"/>
      <c r="AX544" s="285"/>
      <c r="AY544" s="285"/>
      <c r="AZ544" s="328"/>
      <c r="BA544" s="328"/>
      <c r="BB544" s="285"/>
      <c r="BC544" s="285"/>
      <c r="BD544" s="285"/>
      <c r="BE544" s="285"/>
      <c r="BF544" s="285"/>
      <c r="BG544" s="328"/>
      <c r="BH544" s="328"/>
      <c r="BI544" s="285"/>
      <c r="BJ544" s="296"/>
      <c r="BK544" s="318"/>
      <c r="BL544" s="285"/>
      <c r="BM544" s="285"/>
      <c r="BN544" s="297"/>
      <c r="BO544" s="297"/>
      <c r="BP544" s="285"/>
      <c r="BQ544" s="285"/>
      <c r="BR544" s="285"/>
      <c r="BS544" s="285"/>
      <c r="BT544" s="285"/>
      <c r="BU544" s="297"/>
      <c r="BV544" s="297"/>
      <c r="BW544" s="285"/>
      <c r="BX544" s="285"/>
      <c r="BY544" s="285"/>
      <c r="BZ544" s="285"/>
      <c r="CA544" s="285"/>
      <c r="CB544" s="297"/>
      <c r="CC544" s="297"/>
      <c r="CD544" s="285"/>
      <c r="CE544" s="285"/>
      <c r="CF544" s="285"/>
      <c r="CG544" s="285"/>
      <c r="CH544" s="285"/>
      <c r="CI544" s="297"/>
      <c r="CJ544" s="297"/>
      <c r="CK544" s="285"/>
      <c r="CL544" s="285"/>
      <c r="CM544" s="285"/>
      <c r="CN544" s="285"/>
      <c r="CO544" s="285"/>
      <c r="CP544" s="165"/>
    </row>
    <row r="545"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  <c r="AA545" s="285"/>
      <c r="AB545" s="285"/>
      <c r="AC545" s="285"/>
      <c r="AD545" s="285"/>
      <c r="AE545" s="285"/>
      <c r="AF545" s="296"/>
      <c r="AG545" s="318"/>
      <c r="AH545" s="285"/>
      <c r="AI545" s="285"/>
      <c r="AJ545" s="285"/>
      <c r="AK545" s="285"/>
      <c r="AL545" s="328"/>
      <c r="AM545" s="328"/>
      <c r="AN545" s="285"/>
      <c r="AO545" s="285"/>
      <c r="AP545" s="285"/>
      <c r="AQ545" s="285"/>
      <c r="AR545" s="285"/>
      <c r="AS545" s="328"/>
      <c r="AT545" s="328"/>
      <c r="AU545" s="285"/>
      <c r="AV545" s="285"/>
      <c r="AW545" s="285"/>
      <c r="AX545" s="285"/>
      <c r="AY545" s="285"/>
      <c r="AZ545" s="328"/>
      <c r="BA545" s="328"/>
      <c r="BB545" s="285"/>
      <c r="BC545" s="285"/>
      <c r="BD545" s="285"/>
      <c r="BE545" s="285"/>
      <c r="BF545" s="285"/>
      <c r="BG545" s="328"/>
      <c r="BH545" s="328"/>
      <c r="BI545" s="285"/>
      <c r="BJ545" s="296"/>
      <c r="BK545" s="318"/>
      <c r="BL545" s="285"/>
      <c r="BM545" s="285"/>
      <c r="BN545" s="297"/>
      <c r="BO545" s="297"/>
      <c r="BP545" s="285"/>
      <c r="BQ545" s="285"/>
      <c r="BR545" s="285"/>
      <c r="BS545" s="285"/>
      <c r="BT545" s="285"/>
      <c r="BU545" s="297"/>
      <c r="BV545" s="297"/>
      <c r="BW545" s="285"/>
      <c r="BX545" s="285"/>
      <c r="BY545" s="285"/>
      <c r="BZ545" s="285"/>
      <c r="CA545" s="285"/>
      <c r="CB545" s="297"/>
      <c r="CC545" s="297"/>
      <c r="CD545" s="285"/>
      <c r="CE545" s="285"/>
      <c r="CF545" s="285"/>
      <c r="CG545" s="285"/>
      <c r="CH545" s="285"/>
      <c r="CI545" s="297"/>
      <c r="CJ545" s="297"/>
      <c r="CK545" s="285"/>
      <c r="CL545" s="285"/>
      <c r="CM545" s="285"/>
      <c r="CN545" s="285"/>
      <c r="CO545" s="285"/>
      <c r="CP545" s="165"/>
    </row>
    <row r="546"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  <c r="AA546" s="285"/>
      <c r="AB546" s="285"/>
      <c r="AC546" s="285"/>
      <c r="AD546" s="285"/>
      <c r="AE546" s="285"/>
      <c r="AF546" s="296"/>
      <c r="AG546" s="318"/>
      <c r="AH546" s="285"/>
      <c r="AI546" s="285"/>
      <c r="AJ546" s="285"/>
      <c r="AK546" s="285"/>
      <c r="AL546" s="328"/>
      <c r="AM546" s="328"/>
      <c r="AN546" s="285"/>
      <c r="AO546" s="285"/>
      <c r="AP546" s="285"/>
      <c r="AQ546" s="285"/>
      <c r="AR546" s="285"/>
      <c r="AS546" s="328"/>
      <c r="AT546" s="328"/>
      <c r="AU546" s="285"/>
      <c r="AV546" s="285"/>
      <c r="AW546" s="285"/>
      <c r="AX546" s="285"/>
      <c r="AY546" s="285"/>
      <c r="AZ546" s="328"/>
      <c r="BA546" s="328"/>
      <c r="BB546" s="285"/>
      <c r="BC546" s="285"/>
      <c r="BD546" s="285"/>
      <c r="BE546" s="285"/>
      <c r="BF546" s="285"/>
      <c r="BG546" s="328"/>
      <c r="BH546" s="328"/>
      <c r="BI546" s="285"/>
      <c r="BJ546" s="296"/>
      <c r="BK546" s="318"/>
      <c r="BL546" s="285"/>
      <c r="BM546" s="285"/>
      <c r="BN546" s="297"/>
      <c r="BO546" s="297"/>
      <c r="BP546" s="285"/>
      <c r="BQ546" s="285"/>
      <c r="BR546" s="285"/>
      <c r="BS546" s="285"/>
      <c r="BT546" s="285"/>
      <c r="BU546" s="297"/>
      <c r="BV546" s="297"/>
      <c r="BW546" s="285"/>
      <c r="BX546" s="285"/>
      <c r="BY546" s="285"/>
      <c r="BZ546" s="285"/>
      <c r="CA546" s="285"/>
      <c r="CB546" s="297"/>
      <c r="CC546" s="297"/>
      <c r="CD546" s="285"/>
      <c r="CE546" s="285"/>
      <c r="CF546" s="285"/>
      <c r="CG546" s="285"/>
      <c r="CH546" s="285"/>
      <c r="CI546" s="297"/>
      <c r="CJ546" s="297"/>
      <c r="CK546" s="285"/>
      <c r="CL546" s="285"/>
      <c r="CM546" s="285"/>
      <c r="CN546" s="285"/>
      <c r="CO546" s="285"/>
      <c r="CP546" s="165"/>
    </row>
    <row r="547"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  <c r="AA547" s="285"/>
      <c r="AB547" s="285"/>
      <c r="AC547" s="285"/>
      <c r="AD547" s="285"/>
      <c r="AE547" s="285"/>
      <c r="AF547" s="296"/>
      <c r="AG547" s="318"/>
      <c r="AH547" s="285"/>
      <c r="AI547" s="285"/>
      <c r="AJ547" s="285"/>
      <c r="AK547" s="285"/>
      <c r="AL547" s="328"/>
      <c r="AM547" s="328"/>
      <c r="AN547" s="285"/>
      <c r="AO547" s="285"/>
      <c r="AP547" s="285"/>
      <c r="AQ547" s="285"/>
      <c r="AR547" s="285"/>
      <c r="AS547" s="328"/>
      <c r="AT547" s="328"/>
      <c r="AU547" s="285"/>
      <c r="AV547" s="285"/>
      <c r="AW547" s="285"/>
      <c r="AX547" s="285"/>
      <c r="AY547" s="285"/>
      <c r="AZ547" s="328"/>
      <c r="BA547" s="328"/>
      <c r="BB547" s="285"/>
      <c r="BC547" s="285"/>
      <c r="BD547" s="285"/>
      <c r="BE547" s="285"/>
      <c r="BF547" s="285"/>
      <c r="BG547" s="328"/>
      <c r="BH547" s="328"/>
      <c r="BI547" s="285"/>
      <c r="BJ547" s="296"/>
      <c r="BK547" s="318"/>
      <c r="BL547" s="285"/>
      <c r="BM547" s="285"/>
      <c r="BN547" s="297"/>
      <c r="BO547" s="297"/>
      <c r="BP547" s="285"/>
      <c r="BQ547" s="285"/>
      <c r="BR547" s="285"/>
      <c r="BS547" s="285"/>
      <c r="BT547" s="285"/>
      <c r="BU547" s="297"/>
      <c r="BV547" s="297"/>
      <c r="BW547" s="285"/>
      <c r="BX547" s="285"/>
      <c r="BY547" s="285"/>
      <c r="BZ547" s="285"/>
      <c r="CA547" s="285"/>
      <c r="CB547" s="297"/>
      <c r="CC547" s="297"/>
      <c r="CD547" s="285"/>
      <c r="CE547" s="285"/>
      <c r="CF547" s="285"/>
      <c r="CG547" s="285"/>
      <c r="CH547" s="285"/>
      <c r="CI547" s="297"/>
      <c r="CJ547" s="297"/>
      <c r="CK547" s="285"/>
      <c r="CL547" s="285"/>
      <c r="CM547" s="285"/>
      <c r="CN547" s="285"/>
      <c r="CO547" s="285"/>
      <c r="CP547" s="165"/>
    </row>
    <row r="548"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  <c r="AA548" s="285"/>
      <c r="AB548" s="285"/>
      <c r="AC548" s="285"/>
      <c r="AD548" s="285"/>
      <c r="AE548" s="285"/>
      <c r="AF548" s="296"/>
      <c r="AG548" s="318"/>
      <c r="AH548" s="285"/>
      <c r="AI548" s="285"/>
      <c r="AJ548" s="285"/>
      <c r="AK548" s="285"/>
      <c r="AL548" s="328"/>
      <c r="AM548" s="328"/>
      <c r="AN548" s="285"/>
      <c r="AO548" s="285"/>
      <c r="AP548" s="285"/>
      <c r="AQ548" s="285"/>
      <c r="AR548" s="285"/>
      <c r="AS548" s="328"/>
      <c r="AT548" s="328"/>
      <c r="AU548" s="285"/>
      <c r="AV548" s="285"/>
      <c r="AW548" s="285"/>
      <c r="AX548" s="285"/>
      <c r="AY548" s="285"/>
      <c r="AZ548" s="328"/>
      <c r="BA548" s="328"/>
      <c r="BB548" s="285"/>
      <c r="BC548" s="285"/>
      <c r="BD548" s="285"/>
      <c r="BE548" s="285"/>
      <c r="BF548" s="285"/>
      <c r="BG548" s="328"/>
      <c r="BH548" s="328"/>
      <c r="BI548" s="285"/>
      <c r="BJ548" s="296"/>
      <c r="BK548" s="318"/>
      <c r="BL548" s="285"/>
      <c r="BM548" s="285"/>
      <c r="BN548" s="297"/>
      <c r="BO548" s="297"/>
      <c r="BP548" s="285"/>
      <c r="BQ548" s="285"/>
      <c r="BR548" s="285"/>
      <c r="BS548" s="285"/>
      <c r="BT548" s="285"/>
      <c r="BU548" s="297"/>
      <c r="BV548" s="297"/>
      <c r="BW548" s="285"/>
      <c r="BX548" s="285"/>
      <c r="BY548" s="285"/>
      <c r="BZ548" s="285"/>
      <c r="CA548" s="285"/>
      <c r="CB548" s="297"/>
      <c r="CC548" s="297"/>
      <c r="CD548" s="285"/>
      <c r="CE548" s="285"/>
      <c r="CF548" s="285"/>
      <c r="CG548" s="285"/>
      <c r="CH548" s="285"/>
      <c r="CI548" s="297"/>
      <c r="CJ548" s="297"/>
      <c r="CK548" s="285"/>
      <c r="CL548" s="285"/>
      <c r="CM548" s="285"/>
      <c r="CN548" s="285"/>
      <c r="CO548" s="285"/>
      <c r="CP548" s="165"/>
    </row>
    <row r="549"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  <c r="AA549" s="285"/>
      <c r="AB549" s="285"/>
      <c r="AC549" s="285"/>
      <c r="AD549" s="285"/>
      <c r="AE549" s="285"/>
      <c r="AF549" s="296"/>
      <c r="AG549" s="318"/>
      <c r="AH549" s="285"/>
      <c r="AI549" s="285"/>
      <c r="AJ549" s="285"/>
      <c r="AK549" s="285"/>
      <c r="AL549" s="328"/>
      <c r="AM549" s="328"/>
      <c r="AN549" s="285"/>
      <c r="AO549" s="285"/>
      <c r="AP549" s="285"/>
      <c r="AQ549" s="285"/>
      <c r="AR549" s="285"/>
      <c r="AS549" s="328"/>
      <c r="AT549" s="328"/>
      <c r="AU549" s="285"/>
      <c r="AV549" s="285"/>
      <c r="AW549" s="285"/>
      <c r="AX549" s="285"/>
      <c r="AY549" s="285"/>
      <c r="AZ549" s="328"/>
      <c r="BA549" s="328"/>
      <c r="BB549" s="285"/>
      <c r="BC549" s="285"/>
      <c r="BD549" s="285"/>
      <c r="BE549" s="285"/>
      <c r="BF549" s="285"/>
      <c r="BG549" s="328"/>
      <c r="BH549" s="328"/>
      <c r="BI549" s="285"/>
      <c r="BJ549" s="296"/>
      <c r="BK549" s="318"/>
      <c r="BL549" s="285"/>
      <c r="BM549" s="285"/>
      <c r="BN549" s="297"/>
      <c r="BO549" s="297"/>
      <c r="BP549" s="285"/>
      <c r="BQ549" s="285"/>
      <c r="BR549" s="285"/>
      <c r="BS549" s="285"/>
      <c r="BT549" s="285"/>
      <c r="BU549" s="297"/>
      <c r="BV549" s="297"/>
      <c r="BW549" s="285"/>
      <c r="BX549" s="285"/>
      <c r="BY549" s="285"/>
      <c r="BZ549" s="285"/>
      <c r="CA549" s="285"/>
      <c r="CB549" s="297"/>
      <c r="CC549" s="297"/>
      <c r="CD549" s="285"/>
      <c r="CE549" s="285"/>
      <c r="CF549" s="285"/>
      <c r="CG549" s="285"/>
      <c r="CH549" s="285"/>
      <c r="CI549" s="297"/>
      <c r="CJ549" s="297"/>
      <c r="CK549" s="285"/>
      <c r="CL549" s="285"/>
      <c r="CM549" s="285"/>
      <c r="CN549" s="285"/>
      <c r="CO549" s="285"/>
      <c r="CP549" s="165"/>
    </row>
    <row r="550"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  <c r="AA550" s="285"/>
      <c r="AB550" s="285"/>
      <c r="AC550" s="285"/>
      <c r="AD550" s="285"/>
      <c r="AE550" s="285"/>
      <c r="AF550" s="296"/>
      <c r="AG550" s="318"/>
      <c r="AH550" s="285"/>
      <c r="AI550" s="285"/>
      <c r="AJ550" s="285"/>
      <c r="AK550" s="285"/>
      <c r="AL550" s="328"/>
      <c r="AM550" s="328"/>
      <c r="AN550" s="285"/>
      <c r="AO550" s="285"/>
      <c r="AP550" s="285"/>
      <c r="AQ550" s="285"/>
      <c r="AR550" s="285"/>
      <c r="AS550" s="328"/>
      <c r="AT550" s="328"/>
      <c r="AU550" s="285"/>
      <c r="AV550" s="285"/>
      <c r="AW550" s="285"/>
      <c r="AX550" s="285"/>
      <c r="AY550" s="285"/>
      <c r="AZ550" s="328"/>
      <c r="BA550" s="328"/>
      <c r="BB550" s="285"/>
      <c r="BC550" s="285"/>
      <c r="BD550" s="285"/>
      <c r="BE550" s="285"/>
      <c r="BF550" s="285"/>
      <c r="BG550" s="328"/>
      <c r="BH550" s="328"/>
      <c r="BI550" s="285"/>
      <c r="BJ550" s="296"/>
      <c r="BK550" s="318"/>
      <c r="BL550" s="285"/>
      <c r="BM550" s="285"/>
      <c r="BN550" s="297"/>
      <c r="BO550" s="297"/>
      <c r="BP550" s="285"/>
      <c r="BQ550" s="285"/>
      <c r="BR550" s="285"/>
      <c r="BS550" s="285"/>
      <c r="BT550" s="285"/>
      <c r="BU550" s="297"/>
      <c r="BV550" s="297"/>
      <c r="BW550" s="285"/>
      <c r="BX550" s="285"/>
      <c r="BY550" s="285"/>
      <c r="BZ550" s="285"/>
      <c r="CA550" s="285"/>
      <c r="CB550" s="297"/>
      <c r="CC550" s="297"/>
      <c r="CD550" s="285"/>
      <c r="CE550" s="285"/>
      <c r="CF550" s="285"/>
      <c r="CG550" s="285"/>
      <c r="CH550" s="285"/>
      <c r="CI550" s="297"/>
      <c r="CJ550" s="297"/>
      <c r="CK550" s="285"/>
      <c r="CL550" s="285"/>
      <c r="CM550" s="285"/>
      <c r="CN550" s="285"/>
      <c r="CO550" s="285"/>
      <c r="CP550" s="165"/>
    </row>
    <row r="551"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  <c r="AA551" s="285"/>
      <c r="AB551" s="285"/>
      <c r="AC551" s="285"/>
      <c r="AD551" s="285"/>
      <c r="AE551" s="285"/>
      <c r="AF551" s="296"/>
      <c r="AG551" s="318"/>
      <c r="AH551" s="285"/>
      <c r="AI551" s="285"/>
      <c r="AJ551" s="285"/>
      <c r="AK551" s="285"/>
      <c r="AL551" s="328"/>
      <c r="AM551" s="328"/>
      <c r="AN551" s="285"/>
      <c r="AO551" s="285"/>
      <c r="AP551" s="285"/>
      <c r="AQ551" s="285"/>
      <c r="AR551" s="285"/>
      <c r="AS551" s="328"/>
      <c r="AT551" s="328"/>
      <c r="AU551" s="285"/>
      <c r="AV551" s="285"/>
      <c r="AW551" s="285"/>
      <c r="AX551" s="285"/>
      <c r="AY551" s="285"/>
      <c r="AZ551" s="328"/>
      <c r="BA551" s="328"/>
      <c r="BB551" s="285"/>
      <c r="BC551" s="285"/>
      <c r="BD551" s="285"/>
      <c r="BE551" s="285"/>
      <c r="BF551" s="285"/>
      <c r="BG551" s="328"/>
      <c r="BH551" s="328"/>
      <c r="BI551" s="285"/>
      <c r="BJ551" s="296"/>
      <c r="BK551" s="318"/>
      <c r="BL551" s="285"/>
      <c r="BM551" s="285"/>
      <c r="BN551" s="297"/>
      <c r="BO551" s="297"/>
      <c r="BP551" s="285"/>
      <c r="BQ551" s="285"/>
      <c r="BR551" s="285"/>
      <c r="BS551" s="285"/>
      <c r="BT551" s="285"/>
      <c r="BU551" s="297"/>
      <c r="BV551" s="297"/>
      <c r="BW551" s="285"/>
      <c r="BX551" s="285"/>
      <c r="BY551" s="285"/>
      <c r="BZ551" s="285"/>
      <c r="CA551" s="285"/>
      <c r="CB551" s="297"/>
      <c r="CC551" s="297"/>
      <c r="CD551" s="285"/>
      <c r="CE551" s="285"/>
      <c r="CF551" s="285"/>
      <c r="CG551" s="285"/>
      <c r="CH551" s="285"/>
      <c r="CI551" s="297"/>
      <c r="CJ551" s="297"/>
      <c r="CK551" s="285"/>
      <c r="CL551" s="285"/>
      <c r="CM551" s="285"/>
      <c r="CN551" s="285"/>
      <c r="CO551" s="285"/>
      <c r="CP551" s="165"/>
    </row>
    <row r="552"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  <c r="AA552" s="285"/>
      <c r="AB552" s="285"/>
      <c r="AC552" s="285"/>
      <c r="AD552" s="285"/>
      <c r="AE552" s="285"/>
      <c r="AF552" s="296"/>
      <c r="AG552" s="318"/>
      <c r="AH552" s="285"/>
      <c r="AI552" s="285"/>
      <c r="AJ552" s="285"/>
      <c r="AK552" s="285"/>
      <c r="AL552" s="328"/>
      <c r="AM552" s="328"/>
      <c r="AN552" s="285"/>
      <c r="AO552" s="285"/>
      <c r="AP552" s="285"/>
      <c r="AQ552" s="285"/>
      <c r="AR552" s="285"/>
      <c r="AS552" s="328"/>
      <c r="AT552" s="328"/>
      <c r="AU552" s="285"/>
      <c r="AV552" s="285"/>
      <c r="AW552" s="285"/>
      <c r="AX552" s="285"/>
      <c r="AY552" s="285"/>
      <c r="AZ552" s="328"/>
      <c r="BA552" s="328"/>
      <c r="BB552" s="285"/>
      <c r="BC552" s="285"/>
      <c r="BD552" s="285"/>
      <c r="BE552" s="285"/>
      <c r="BF552" s="285"/>
      <c r="BG552" s="328"/>
      <c r="BH552" s="328"/>
      <c r="BI552" s="285"/>
      <c r="BJ552" s="296"/>
      <c r="BK552" s="318"/>
      <c r="BL552" s="285"/>
      <c r="BM552" s="285"/>
      <c r="BN552" s="297"/>
      <c r="BO552" s="297"/>
      <c r="BP552" s="285"/>
      <c r="BQ552" s="285"/>
      <c r="BR552" s="285"/>
      <c r="BS552" s="285"/>
      <c r="BT552" s="285"/>
      <c r="BU552" s="297"/>
      <c r="BV552" s="297"/>
      <c r="BW552" s="285"/>
      <c r="BX552" s="285"/>
      <c r="BY552" s="285"/>
      <c r="BZ552" s="285"/>
      <c r="CA552" s="285"/>
      <c r="CB552" s="297"/>
      <c r="CC552" s="297"/>
      <c r="CD552" s="285"/>
      <c r="CE552" s="285"/>
      <c r="CF552" s="285"/>
      <c r="CG552" s="285"/>
      <c r="CH552" s="285"/>
      <c r="CI552" s="297"/>
      <c r="CJ552" s="297"/>
      <c r="CK552" s="285"/>
      <c r="CL552" s="285"/>
      <c r="CM552" s="285"/>
      <c r="CN552" s="285"/>
      <c r="CO552" s="285"/>
      <c r="CP552" s="165"/>
    </row>
    <row r="553"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  <c r="AA553" s="285"/>
      <c r="AB553" s="285"/>
      <c r="AC553" s="285"/>
      <c r="AD553" s="285"/>
      <c r="AE553" s="285"/>
      <c r="AF553" s="296"/>
      <c r="AG553" s="318"/>
      <c r="AH553" s="285"/>
      <c r="AI553" s="285"/>
      <c r="AJ553" s="285"/>
      <c r="AK553" s="285"/>
      <c r="AL553" s="328"/>
      <c r="AM553" s="328"/>
      <c r="AN553" s="285"/>
      <c r="AO553" s="285"/>
      <c r="AP553" s="285"/>
      <c r="AQ553" s="285"/>
      <c r="AR553" s="285"/>
      <c r="AS553" s="328"/>
      <c r="AT553" s="328"/>
      <c r="AU553" s="285"/>
      <c r="AV553" s="285"/>
      <c r="AW553" s="285"/>
      <c r="AX553" s="285"/>
      <c r="AY553" s="285"/>
      <c r="AZ553" s="328"/>
      <c r="BA553" s="328"/>
      <c r="BB553" s="285"/>
      <c r="BC553" s="285"/>
      <c r="BD553" s="285"/>
      <c r="BE553" s="285"/>
      <c r="BF553" s="285"/>
      <c r="BG553" s="328"/>
      <c r="BH553" s="328"/>
      <c r="BI553" s="285"/>
      <c r="BJ553" s="296"/>
      <c r="BK553" s="318"/>
      <c r="BL553" s="285"/>
      <c r="BM553" s="285"/>
      <c r="BN553" s="297"/>
      <c r="BO553" s="297"/>
      <c r="BP553" s="285"/>
      <c r="BQ553" s="285"/>
      <c r="BR553" s="285"/>
      <c r="BS553" s="285"/>
      <c r="BT553" s="285"/>
      <c r="BU553" s="297"/>
      <c r="BV553" s="297"/>
      <c r="BW553" s="285"/>
      <c r="BX553" s="285"/>
      <c r="BY553" s="285"/>
      <c r="BZ553" s="285"/>
      <c r="CA553" s="285"/>
      <c r="CB553" s="297"/>
      <c r="CC553" s="297"/>
      <c r="CD553" s="285"/>
      <c r="CE553" s="285"/>
      <c r="CF553" s="285"/>
      <c r="CG553" s="285"/>
      <c r="CH553" s="285"/>
      <c r="CI553" s="297"/>
      <c r="CJ553" s="297"/>
      <c r="CK553" s="285"/>
      <c r="CL553" s="285"/>
      <c r="CM553" s="285"/>
      <c r="CN553" s="285"/>
      <c r="CO553" s="285"/>
      <c r="CP553" s="165"/>
    </row>
    <row r="554"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  <c r="AA554" s="285"/>
      <c r="AB554" s="285"/>
      <c r="AC554" s="285"/>
      <c r="AD554" s="285"/>
      <c r="AE554" s="285"/>
      <c r="AF554" s="296"/>
      <c r="AG554" s="318"/>
      <c r="AH554" s="285"/>
      <c r="AI554" s="285"/>
      <c r="AJ554" s="285"/>
      <c r="AK554" s="285"/>
      <c r="AL554" s="328"/>
      <c r="AM554" s="328"/>
      <c r="AN554" s="285"/>
      <c r="AO554" s="285"/>
      <c r="AP554" s="285"/>
      <c r="AQ554" s="285"/>
      <c r="AR554" s="285"/>
      <c r="AS554" s="328"/>
      <c r="AT554" s="328"/>
      <c r="AU554" s="285"/>
      <c r="AV554" s="285"/>
      <c r="AW554" s="285"/>
      <c r="AX554" s="285"/>
      <c r="AY554" s="285"/>
      <c r="AZ554" s="328"/>
      <c r="BA554" s="328"/>
      <c r="BB554" s="285"/>
      <c r="BC554" s="285"/>
      <c r="BD554" s="285"/>
      <c r="BE554" s="285"/>
      <c r="BF554" s="285"/>
      <c r="BG554" s="328"/>
      <c r="BH554" s="328"/>
      <c r="BI554" s="285"/>
      <c r="BJ554" s="296"/>
      <c r="BK554" s="318"/>
      <c r="BL554" s="285"/>
      <c r="BM554" s="285"/>
      <c r="BN554" s="297"/>
      <c r="BO554" s="297"/>
      <c r="BP554" s="285"/>
      <c r="BQ554" s="285"/>
      <c r="BR554" s="285"/>
      <c r="BS554" s="285"/>
      <c r="BT554" s="285"/>
      <c r="BU554" s="297"/>
      <c r="BV554" s="297"/>
      <c r="BW554" s="285"/>
      <c r="BX554" s="285"/>
      <c r="BY554" s="285"/>
      <c r="BZ554" s="285"/>
      <c r="CA554" s="285"/>
      <c r="CB554" s="297"/>
      <c r="CC554" s="297"/>
      <c r="CD554" s="285"/>
      <c r="CE554" s="285"/>
      <c r="CF554" s="285"/>
      <c r="CG554" s="285"/>
      <c r="CH554" s="285"/>
      <c r="CI554" s="297"/>
      <c r="CJ554" s="297"/>
      <c r="CK554" s="285"/>
      <c r="CL554" s="285"/>
      <c r="CM554" s="285"/>
      <c r="CN554" s="285"/>
      <c r="CO554" s="285"/>
      <c r="CP554" s="165"/>
    </row>
    <row r="555"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  <c r="AA555" s="285"/>
      <c r="AB555" s="285"/>
      <c r="AC555" s="285"/>
      <c r="AD555" s="285"/>
      <c r="AE555" s="285"/>
      <c r="AF555" s="296"/>
      <c r="AG555" s="318"/>
      <c r="AH555" s="285"/>
      <c r="AI555" s="285"/>
      <c r="AJ555" s="285"/>
      <c r="AK555" s="285"/>
      <c r="AL555" s="328"/>
      <c r="AM555" s="328"/>
      <c r="AN555" s="285"/>
      <c r="AO555" s="285"/>
      <c r="AP555" s="285"/>
      <c r="AQ555" s="285"/>
      <c r="AR555" s="285"/>
      <c r="AS555" s="328"/>
      <c r="AT555" s="328"/>
      <c r="AU555" s="285"/>
      <c r="AV555" s="285"/>
      <c r="AW555" s="285"/>
      <c r="AX555" s="285"/>
      <c r="AY555" s="285"/>
      <c r="AZ555" s="328"/>
      <c r="BA555" s="328"/>
      <c r="BB555" s="285"/>
      <c r="BC555" s="285"/>
      <c r="BD555" s="285"/>
      <c r="BE555" s="285"/>
      <c r="BF555" s="285"/>
      <c r="BG555" s="328"/>
      <c r="BH555" s="328"/>
      <c r="BI555" s="285"/>
      <c r="BJ555" s="296"/>
      <c r="BK555" s="318"/>
      <c r="BL555" s="285"/>
      <c r="BM555" s="285"/>
      <c r="BN555" s="297"/>
      <c r="BO555" s="297"/>
      <c r="BP555" s="285"/>
      <c r="BQ555" s="285"/>
      <c r="BR555" s="285"/>
      <c r="BS555" s="285"/>
      <c r="BT555" s="285"/>
      <c r="BU555" s="297"/>
      <c r="BV555" s="297"/>
      <c r="BW555" s="285"/>
      <c r="BX555" s="285"/>
      <c r="BY555" s="285"/>
      <c r="BZ555" s="285"/>
      <c r="CA555" s="285"/>
      <c r="CB555" s="297"/>
      <c r="CC555" s="297"/>
      <c r="CD555" s="285"/>
      <c r="CE555" s="285"/>
      <c r="CF555" s="285"/>
      <c r="CG555" s="285"/>
      <c r="CH555" s="285"/>
      <c r="CI555" s="297"/>
      <c r="CJ555" s="297"/>
      <c r="CK555" s="285"/>
      <c r="CL555" s="285"/>
      <c r="CM555" s="285"/>
      <c r="CN555" s="285"/>
      <c r="CO555" s="285"/>
      <c r="CP555" s="165"/>
    </row>
    <row r="556"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  <c r="AA556" s="285"/>
      <c r="AB556" s="285"/>
      <c r="AC556" s="285"/>
      <c r="AD556" s="285"/>
      <c r="AE556" s="285"/>
      <c r="AF556" s="296"/>
      <c r="AG556" s="318"/>
      <c r="AH556" s="285"/>
      <c r="AI556" s="285"/>
      <c r="AJ556" s="285"/>
      <c r="AK556" s="285"/>
      <c r="AL556" s="328"/>
      <c r="AM556" s="328"/>
      <c r="AN556" s="285"/>
      <c r="AO556" s="285"/>
      <c r="AP556" s="285"/>
      <c r="AQ556" s="285"/>
      <c r="AR556" s="285"/>
      <c r="AS556" s="328"/>
      <c r="AT556" s="328"/>
      <c r="AU556" s="285"/>
      <c r="AV556" s="285"/>
      <c r="AW556" s="285"/>
      <c r="AX556" s="285"/>
      <c r="AY556" s="285"/>
      <c r="AZ556" s="328"/>
      <c r="BA556" s="328"/>
      <c r="BB556" s="285"/>
      <c r="BC556" s="285"/>
      <c r="BD556" s="285"/>
      <c r="BE556" s="285"/>
      <c r="BF556" s="285"/>
      <c r="BG556" s="328"/>
      <c r="BH556" s="328"/>
      <c r="BI556" s="285"/>
      <c r="BJ556" s="296"/>
      <c r="BK556" s="318"/>
      <c r="BL556" s="285"/>
      <c r="BM556" s="285"/>
      <c r="BN556" s="297"/>
      <c r="BO556" s="297"/>
      <c r="BP556" s="285"/>
      <c r="BQ556" s="285"/>
      <c r="BR556" s="285"/>
      <c r="BS556" s="285"/>
      <c r="BT556" s="285"/>
      <c r="BU556" s="297"/>
      <c r="BV556" s="297"/>
      <c r="BW556" s="285"/>
      <c r="BX556" s="285"/>
      <c r="BY556" s="285"/>
      <c r="BZ556" s="285"/>
      <c r="CA556" s="285"/>
      <c r="CB556" s="297"/>
      <c r="CC556" s="297"/>
      <c r="CD556" s="285"/>
      <c r="CE556" s="285"/>
      <c r="CF556" s="285"/>
      <c r="CG556" s="285"/>
      <c r="CH556" s="285"/>
      <c r="CI556" s="297"/>
      <c r="CJ556" s="297"/>
      <c r="CK556" s="285"/>
      <c r="CL556" s="285"/>
      <c r="CM556" s="285"/>
      <c r="CN556" s="285"/>
      <c r="CO556" s="285"/>
      <c r="CP556" s="165"/>
    </row>
    <row r="557"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  <c r="AA557" s="285"/>
      <c r="AB557" s="285"/>
      <c r="AC557" s="285"/>
      <c r="AD557" s="285"/>
      <c r="AE557" s="285"/>
      <c r="AF557" s="296"/>
      <c r="AG557" s="318"/>
      <c r="AH557" s="285"/>
      <c r="AI557" s="285"/>
      <c r="AJ557" s="285"/>
      <c r="AK557" s="285"/>
      <c r="AL557" s="328"/>
      <c r="AM557" s="328"/>
      <c r="AN557" s="285"/>
      <c r="AO557" s="285"/>
      <c r="AP557" s="285"/>
      <c r="AQ557" s="285"/>
      <c r="AR557" s="285"/>
      <c r="AS557" s="328"/>
      <c r="AT557" s="328"/>
      <c r="AU557" s="285"/>
      <c r="AV557" s="285"/>
      <c r="AW557" s="285"/>
      <c r="AX557" s="285"/>
      <c r="AY557" s="285"/>
      <c r="AZ557" s="328"/>
      <c r="BA557" s="328"/>
      <c r="BB557" s="285"/>
      <c r="BC557" s="285"/>
      <c r="BD557" s="285"/>
      <c r="BE557" s="285"/>
      <c r="BF557" s="285"/>
      <c r="BG557" s="328"/>
      <c r="BH557" s="328"/>
      <c r="BI557" s="285"/>
      <c r="BJ557" s="296"/>
      <c r="BK557" s="318"/>
      <c r="BL557" s="285"/>
      <c r="BM557" s="285"/>
      <c r="BN557" s="297"/>
      <c r="BO557" s="297"/>
      <c r="BP557" s="285"/>
      <c r="BQ557" s="285"/>
      <c r="BR557" s="285"/>
      <c r="BS557" s="285"/>
      <c r="BT557" s="285"/>
      <c r="BU557" s="297"/>
      <c r="BV557" s="297"/>
      <c r="BW557" s="285"/>
      <c r="BX557" s="285"/>
      <c r="BY557" s="285"/>
      <c r="BZ557" s="285"/>
      <c r="CA557" s="285"/>
      <c r="CB557" s="297"/>
      <c r="CC557" s="297"/>
      <c r="CD557" s="285"/>
      <c r="CE557" s="285"/>
      <c r="CF557" s="285"/>
      <c r="CG557" s="285"/>
      <c r="CH557" s="285"/>
      <c r="CI557" s="297"/>
      <c r="CJ557" s="297"/>
      <c r="CK557" s="285"/>
      <c r="CL557" s="285"/>
      <c r="CM557" s="285"/>
      <c r="CN557" s="285"/>
      <c r="CO557" s="285"/>
      <c r="CP557" s="165"/>
    </row>
    <row r="558"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  <c r="AA558" s="285"/>
      <c r="AB558" s="285"/>
      <c r="AC558" s="285"/>
      <c r="AD558" s="285"/>
      <c r="AE558" s="285"/>
      <c r="AF558" s="296"/>
      <c r="AG558" s="318"/>
      <c r="AH558" s="285"/>
      <c r="AI558" s="285"/>
      <c r="AJ558" s="285"/>
      <c r="AK558" s="285"/>
      <c r="AL558" s="328"/>
      <c r="AM558" s="328"/>
      <c r="AN558" s="285"/>
      <c r="AO558" s="285"/>
      <c r="AP558" s="285"/>
      <c r="AQ558" s="285"/>
      <c r="AR558" s="285"/>
      <c r="AS558" s="328"/>
      <c r="AT558" s="328"/>
      <c r="AU558" s="285"/>
      <c r="AV558" s="285"/>
      <c r="AW558" s="285"/>
      <c r="AX558" s="285"/>
      <c r="AY558" s="285"/>
      <c r="AZ558" s="328"/>
      <c r="BA558" s="328"/>
      <c r="BB558" s="285"/>
      <c r="BC558" s="285"/>
      <c r="BD558" s="285"/>
      <c r="BE558" s="285"/>
      <c r="BF558" s="285"/>
      <c r="BG558" s="328"/>
      <c r="BH558" s="328"/>
      <c r="BI558" s="285"/>
      <c r="BJ558" s="296"/>
      <c r="BK558" s="318"/>
      <c r="BL558" s="285"/>
      <c r="BM558" s="285"/>
      <c r="BN558" s="297"/>
      <c r="BO558" s="297"/>
      <c r="BP558" s="285"/>
      <c r="BQ558" s="285"/>
      <c r="BR558" s="285"/>
      <c r="BS558" s="285"/>
      <c r="BT558" s="285"/>
      <c r="BU558" s="297"/>
      <c r="BV558" s="297"/>
      <c r="BW558" s="285"/>
      <c r="BX558" s="285"/>
      <c r="BY558" s="285"/>
      <c r="BZ558" s="285"/>
      <c r="CA558" s="285"/>
      <c r="CB558" s="297"/>
      <c r="CC558" s="297"/>
      <c r="CD558" s="285"/>
      <c r="CE558" s="285"/>
      <c r="CF558" s="285"/>
      <c r="CG558" s="285"/>
      <c r="CH558" s="285"/>
      <c r="CI558" s="297"/>
      <c r="CJ558" s="297"/>
      <c r="CK558" s="285"/>
      <c r="CL558" s="285"/>
      <c r="CM558" s="285"/>
      <c r="CN558" s="285"/>
      <c r="CO558" s="285"/>
      <c r="CP558" s="165"/>
    </row>
    <row r="559"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  <c r="AA559" s="285"/>
      <c r="AB559" s="285"/>
      <c r="AC559" s="285"/>
      <c r="AD559" s="285"/>
      <c r="AE559" s="285"/>
      <c r="AF559" s="296"/>
      <c r="AG559" s="318"/>
      <c r="AH559" s="285"/>
      <c r="AI559" s="285"/>
      <c r="AJ559" s="285"/>
      <c r="AK559" s="285"/>
      <c r="AL559" s="328"/>
      <c r="AM559" s="328"/>
      <c r="AN559" s="285"/>
      <c r="AO559" s="285"/>
      <c r="AP559" s="285"/>
      <c r="AQ559" s="285"/>
      <c r="AR559" s="285"/>
      <c r="AS559" s="328"/>
      <c r="AT559" s="328"/>
      <c r="AU559" s="285"/>
      <c r="AV559" s="285"/>
      <c r="AW559" s="285"/>
      <c r="AX559" s="285"/>
      <c r="AY559" s="285"/>
      <c r="AZ559" s="328"/>
      <c r="BA559" s="328"/>
      <c r="BB559" s="285"/>
      <c r="BC559" s="285"/>
      <c r="BD559" s="285"/>
      <c r="BE559" s="285"/>
      <c r="BF559" s="285"/>
      <c r="BG559" s="328"/>
      <c r="BH559" s="328"/>
      <c r="BI559" s="285"/>
      <c r="BJ559" s="296"/>
      <c r="BK559" s="318"/>
      <c r="BL559" s="285"/>
      <c r="BM559" s="285"/>
      <c r="BN559" s="297"/>
      <c r="BO559" s="297"/>
      <c r="BP559" s="285"/>
      <c r="BQ559" s="285"/>
      <c r="BR559" s="285"/>
      <c r="BS559" s="285"/>
      <c r="BT559" s="285"/>
      <c r="BU559" s="297"/>
      <c r="BV559" s="297"/>
      <c r="BW559" s="285"/>
      <c r="BX559" s="285"/>
      <c r="BY559" s="285"/>
      <c r="BZ559" s="285"/>
      <c r="CA559" s="285"/>
      <c r="CB559" s="297"/>
      <c r="CC559" s="297"/>
      <c r="CD559" s="285"/>
      <c r="CE559" s="285"/>
      <c r="CF559" s="285"/>
      <c r="CG559" s="285"/>
      <c r="CH559" s="285"/>
      <c r="CI559" s="297"/>
      <c r="CJ559" s="297"/>
      <c r="CK559" s="285"/>
      <c r="CL559" s="285"/>
      <c r="CM559" s="285"/>
      <c r="CN559" s="285"/>
      <c r="CO559" s="285"/>
      <c r="CP559" s="165"/>
    </row>
    <row r="560"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  <c r="AA560" s="285"/>
      <c r="AB560" s="285"/>
      <c r="AC560" s="285"/>
      <c r="AD560" s="285"/>
      <c r="AE560" s="285"/>
      <c r="AF560" s="296"/>
      <c r="AG560" s="318"/>
      <c r="AH560" s="285"/>
      <c r="AI560" s="285"/>
      <c r="AJ560" s="285"/>
      <c r="AK560" s="285"/>
      <c r="AL560" s="328"/>
      <c r="AM560" s="328"/>
      <c r="AN560" s="285"/>
      <c r="AO560" s="285"/>
      <c r="AP560" s="285"/>
      <c r="AQ560" s="285"/>
      <c r="AR560" s="285"/>
      <c r="AS560" s="328"/>
      <c r="AT560" s="328"/>
      <c r="AU560" s="285"/>
      <c r="AV560" s="285"/>
      <c r="AW560" s="285"/>
      <c r="AX560" s="285"/>
      <c r="AY560" s="285"/>
      <c r="AZ560" s="328"/>
      <c r="BA560" s="328"/>
      <c r="BB560" s="285"/>
      <c r="BC560" s="285"/>
      <c r="BD560" s="285"/>
      <c r="BE560" s="285"/>
      <c r="BF560" s="285"/>
      <c r="BG560" s="328"/>
      <c r="BH560" s="328"/>
      <c r="BI560" s="285"/>
      <c r="BJ560" s="296"/>
      <c r="BK560" s="318"/>
      <c r="BL560" s="285"/>
      <c r="BM560" s="285"/>
      <c r="BN560" s="297"/>
      <c r="BO560" s="297"/>
      <c r="BP560" s="285"/>
      <c r="BQ560" s="285"/>
      <c r="BR560" s="285"/>
      <c r="BS560" s="285"/>
      <c r="BT560" s="285"/>
      <c r="BU560" s="297"/>
      <c r="BV560" s="297"/>
      <c r="BW560" s="285"/>
      <c r="BX560" s="285"/>
      <c r="BY560" s="285"/>
      <c r="BZ560" s="285"/>
      <c r="CA560" s="285"/>
      <c r="CB560" s="297"/>
      <c r="CC560" s="297"/>
      <c r="CD560" s="285"/>
      <c r="CE560" s="285"/>
      <c r="CF560" s="285"/>
      <c r="CG560" s="285"/>
      <c r="CH560" s="285"/>
      <c r="CI560" s="297"/>
      <c r="CJ560" s="297"/>
      <c r="CK560" s="285"/>
      <c r="CL560" s="285"/>
      <c r="CM560" s="285"/>
      <c r="CN560" s="285"/>
      <c r="CO560" s="285"/>
      <c r="CP560" s="165"/>
    </row>
    <row r="561"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  <c r="AA561" s="285"/>
      <c r="AB561" s="285"/>
      <c r="AC561" s="285"/>
      <c r="AD561" s="285"/>
      <c r="AE561" s="285"/>
      <c r="AF561" s="296"/>
      <c r="AG561" s="318"/>
      <c r="AH561" s="285"/>
      <c r="AI561" s="285"/>
      <c r="AJ561" s="285"/>
      <c r="AK561" s="285"/>
      <c r="AL561" s="328"/>
      <c r="AM561" s="328"/>
      <c r="AN561" s="285"/>
      <c r="AO561" s="285"/>
      <c r="AP561" s="285"/>
      <c r="AQ561" s="285"/>
      <c r="AR561" s="285"/>
      <c r="AS561" s="328"/>
      <c r="AT561" s="328"/>
      <c r="AU561" s="285"/>
      <c r="AV561" s="285"/>
      <c r="AW561" s="285"/>
      <c r="AX561" s="285"/>
      <c r="AY561" s="285"/>
      <c r="AZ561" s="328"/>
      <c r="BA561" s="328"/>
      <c r="BB561" s="285"/>
      <c r="BC561" s="285"/>
      <c r="BD561" s="285"/>
      <c r="BE561" s="285"/>
      <c r="BF561" s="285"/>
      <c r="BG561" s="328"/>
      <c r="BH561" s="328"/>
      <c r="BI561" s="285"/>
      <c r="BJ561" s="296"/>
      <c r="BK561" s="318"/>
      <c r="BL561" s="285"/>
      <c r="BM561" s="285"/>
      <c r="BN561" s="297"/>
      <c r="BO561" s="297"/>
      <c r="BP561" s="285"/>
      <c r="BQ561" s="285"/>
      <c r="BR561" s="285"/>
      <c r="BS561" s="285"/>
      <c r="BT561" s="285"/>
      <c r="BU561" s="297"/>
      <c r="BV561" s="297"/>
      <c r="BW561" s="285"/>
      <c r="BX561" s="285"/>
      <c r="BY561" s="285"/>
      <c r="BZ561" s="285"/>
      <c r="CA561" s="285"/>
      <c r="CB561" s="297"/>
      <c r="CC561" s="297"/>
      <c r="CD561" s="285"/>
      <c r="CE561" s="285"/>
      <c r="CF561" s="285"/>
      <c r="CG561" s="285"/>
      <c r="CH561" s="285"/>
      <c r="CI561" s="297"/>
      <c r="CJ561" s="297"/>
      <c r="CK561" s="285"/>
      <c r="CL561" s="285"/>
      <c r="CM561" s="285"/>
      <c r="CN561" s="285"/>
      <c r="CO561" s="285"/>
      <c r="CP561" s="165"/>
    </row>
    <row r="562"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  <c r="AA562" s="285"/>
      <c r="AB562" s="285"/>
      <c r="AC562" s="285"/>
      <c r="AD562" s="285"/>
      <c r="AE562" s="285"/>
      <c r="AF562" s="296"/>
      <c r="AG562" s="318"/>
      <c r="AH562" s="285"/>
      <c r="AI562" s="285"/>
      <c r="AJ562" s="285"/>
      <c r="AK562" s="285"/>
      <c r="AL562" s="328"/>
      <c r="AM562" s="328"/>
      <c r="AN562" s="285"/>
      <c r="AO562" s="285"/>
      <c r="AP562" s="285"/>
      <c r="AQ562" s="285"/>
      <c r="AR562" s="285"/>
      <c r="AS562" s="328"/>
      <c r="AT562" s="328"/>
      <c r="AU562" s="285"/>
      <c r="AV562" s="285"/>
      <c r="AW562" s="285"/>
      <c r="AX562" s="285"/>
      <c r="AY562" s="285"/>
      <c r="AZ562" s="328"/>
      <c r="BA562" s="328"/>
      <c r="BB562" s="285"/>
      <c r="BC562" s="285"/>
      <c r="BD562" s="285"/>
      <c r="BE562" s="285"/>
      <c r="BF562" s="285"/>
      <c r="BG562" s="328"/>
      <c r="BH562" s="328"/>
      <c r="BI562" s="285"/>
      <c r="BJ562" s="296"/>
      <c r="BK562" s="318"/>
      <c r="BL562" s="285"/>
      <c r="BM562" s="285"/>
      <c r="BN562" s="297"/>
      <c r="BO562" s="297"/>
      <c r="BP562" s="285"/>
      <c r="BQ562" s="285"/>
      <c r="BR562" s="285"/>
      <c r="BS562" s="285"/>
      <c r="BT562" s="285"/>
      <c r="BU562" s="297"/>
      <c r="BV562" s="297"/>
      <c r="BW562" s="285"/>
      <c r="BX562" s="285"/>
      <c r="BY562" s="285"/>
      <c r="BZ562" s="285"/>
      <c r="CA562" s="285"/>
      <c r="CB562" s="297"/>
      <c r="CC562" s="297"/>
      <c r="CD562" s="285"/>
      <c r="CE562" s="285"/>
      <c r="CF562" s="285"/>
      <c r="CG562" s="285"/>
      <c r="CH562" s="285"/>
      <c r="CI562" s="297"/>
      <c r="CJ562" s="297"/>
      <c r="CK562" s="285"/>
      <c r="CL562" s="285"/>
      <c r="CM562" s="285"/>
      <c r="CN562" s="285"/>
      <c r="CO562" s="285"/>
      <c r="CP562" s="165"/>
    </row>
    <row r="563"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  <c r="AA563" s="285"/>
      <c r="AB563" s="285"/>
      <c r="AC563" s="285"/>
      <c r="AD563" s="285"/>
      <c r="AE563" s="285"/>
      <c r="AF563" s="296"/>
      <c r="AG563" s="318"/>
      <c r="AH563" s="285"/>
      <c r="AI563" s="285"/>
      <c r="AJ563" s="285"/>
      <c r="AK563" s="285"/>
      <c r="AL563" s="328"/>
      <c r="AM563" s="328"/>
      <c r="AN563" s="285"/>
      <c r="AO563" s="285"/>
      <c r="AP563" s="285"/>
      <c r="AQ563" s="285"/>
      <c r="AR563" s="285"/>
      <c r="AS563" s="328"/>
      <c r="AT563" s="328"/>
      <c r="AU563" s="285"/>
      <c r="AV563" s="285"/>
      <c r="AW563" s="285"/>
      <c r="AX563" s="285"/>
      <c r="AY563" s="285"/>
      <c r="AZ563" s="328"/>
      <c r="BA563" s="328"/>
      <c r="BB563" s="285"/>
      <c r="BC563" s="285"/>
      <c r="BD563" s="285"/>
      <c r="BE563" s="285"/>
      <c r="BF563" s="285"/>
      <c r="BG563" s="328"/>
      <c r="BH563" s="328"/>
      <c r="BI563" s="285"/>
      <c r="BJ563" s="296"/>
      <c r="BK563" s="318"/>
      <c r="BL563" s="285"/>
      <c r="BM563" s="285"/>
      <c r="BN563" s="297"/>
      <c r="BO563" s="297"/>
      <c r="BP563" s="285"/>
      <c r="BQ563" s="285"/>
      <c r="BR563" s="285"/>
      <c r="BS563" s="285"/>
      <c r="BT563" s="285"/>
      <c r="BU563" s="297"/>
      <c r="BV563" s="297"/>
      <c r="BW563" s="285"/>
      <c r="BX563" s="285"/>
      <c r="BY563" s="285"/>
      <c r="BZ563" s="285"/>
      <c r="CA563" s="285"/>
      <c r="CB563" s="297"/>
      <c r="CC563" s="297"/>
      <c r="CD563" s="285"/>
      <c r="CE563" s="285"/>
      <c r="CF563" s="285"/>
      <c r="CG563" s="285"/>
      <c r="CH563" s="285"/>
      <c r="CI563" s="297"/>
      <c r="CJ563" s="297"/>
      <c r="CK563" s="285"/>
      <c r="CL563" s="285"/>
      <c r="CM563" s="285"/>
      <c r="CN563" s="285"/>
      <c r="CO563" s="285"/>
      <c r="CP563" s="165"/>
    </row>
    <row r="564"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  <c r="AA564" s="285"/>
      <c r="AB564" s="285"/>
      <c r="AC564" s="285"/>
      <c r="AD564" s="285"/>
      <c r="AE564" s="285"/>
      <c r="AF564" s="296"/>
      <c r="AG564" s="318"/>
      <c r="AH564" s="285"/>
      <c r="AI564" s="285"/>
      <c r="AJ564" s="285"/>
      <c r="AK564" s="285"/>
      <c r="AL564" s="328"/>
      <c r="AM564" s="328"/>
      <c r="AN564" s="285"/>
      <c r="AO564" s="285"/>
      <c r="AP564" s="285"/>
      <c r="AQ564" s="285"/>
      <c r="AR564" s="285"/>
      <c r="AS564" s="328"/>
      <c r="AT564" s="328"/>
      <c r="AU564" s="285"/>
      <c r="AV564" s="285"/>
      <c r="AW564" s="285"/>
      <c r="AX564" s="285"/>
      <c r="AY564" s="285"/>
      <c r="AZ564" s="328"/>
      <c r="BA564" s="328"/>
      <c r="BB564" s="285"/>
      <c r="BC564" s="285"/>
      <c r="BD564" s="285"/>
      <c r="BE564" s="285"/>
      <c r="BF564" s="285"/>
      <c r="BG564" s="328"/>
      <c r="BH564" s="328"/>
      <c r="BI564" s="285"/>
      <c r="BJ564" s="296"/>
      <c r="BK564" s="318"/>
      <c r="BL564" s="285"/>
      <c r="BM564" s="285"/>
      <c r="BN564" s="297"/>
      <c r="BO564" s="297"/>
      <c r="BP564" s="285"/>
      <c r="BQ564" s="285"/>
      <c r="BR564" s="285"/>
      <c r="BS564" s="285"/>
      <c r="BT564" s="285"/>
      <c r="BU564" s="297"/>
      <c r="BV564" s="297"/>
      <c r="BW564" s="285"/>
      <c r="BX564" s="285"/>
      <c r="BY564" s="285"/>
      <c r="BZ564" s="285"/>
      <c r="CA564" s="285"/>
      <c r="CB564" s="297"/>
      <c r="CC564" s="297"/>
      <c r="CD564" s="285"/>
      <c r="CE564" s="285"/>
      <c r="CF564" s="285"/>
      <c r="CG564" s="285"/>
      <c r="CH564" s="285"/>
      <c r="CI564" s="297"/>
      <c r="CJ564" s="297"/>
      <c r="CK564" s="285"/>
      <c r="CL564" s="285"/>
      <c r="CM564" s="285"/>
      <c r="CN564" s="285"/>
      <c r="CO564" s="285"/>
      <c r="CP564" s="165"/>
    </row>
    <row r="565"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  <c r="AA565" s="285"/>
      <c r="AB565" s="285"/>
      <c r="AC565" s="285"/>
      <c r="AD565" s="285"/>
      <c r="AE565" s="285"/>
      <c r="AF565" s="296"/>
      <c r="AG565" s="318"/>
      <c r="AH565" s="285"/>
      <c r="AI565" s="285"/>
      <c r="AJ565" s="285"/>
      <c r="AK565" s="285"/>
      <c r="AL565" s="328"/>
      <c r="AM565" s="328"/>
      <c r="AN565" s="285"/>
      <c r="AO565" s="285"/>
      <c r="AP565" s="285"/>
      <c r="AQ565" s="285"/>
      <c r="AR565" s="285"/>
      <c r="AS565" s="328"/>
      <c r="AT565" s="328"/>
      <c r="AU565" s="285"/>
      <c r="AV565" s="285"/>
      <c r="AW565" s="285"/>
      <c r="AX565" s="285"/>
      <c r="AY565" s="285"/>
      <c r="AZ565" s="328"/>
      <c r="BA565" s="328"/>
      <c r="BB565" s="285"/>
      <c r="BC565" s="285"/>
      <c r="BD565" s="285"/>
      <c r="BE565" s="285"/>
      <c r="BF565" s="285"/>
      <c r="BG565" s="328"/>
      <c r="BH565" s="328"/>
      <c r="BI565" s="285"/>
      <c r="BJ565" s="296"/>
      <c r="BK565" s="318"/>
      <c r="BL565" s="285"/>
      <c r="BM565" s="285"/>
      <c r="BN565" s="297"/>
      <c r="BO565" s="297"/>
      <c r="BP565" s="285"/>
      <c r="BQ565" s="285"/>
      <c r="BR565" s="285"/>
      <c r="BS565" s="285"/>
      <c r="BT565" s="285"/>
      <c r="BU565" s="297"/>
      <c r="BV565" s="297"/>
      <c r="BW565" s="285"/>
      <c r="BX565" s="285"/>
      <c r="BY565" s="285"/>
      <c r="BZ565" s="285"/>
      <c r="CA565" s="285"/>
      <c r="CB565" s="297"/>
      <c r="CC565" s="297"/>
      <c r="CD565" s="285"/>
      <c r="CE565" s="285"/>
      <c r="CF565" s="285"/>
      <c r="CG565" s="285"/>
      <c r="CH565" s="285"/>
      <c r="CI565" s="297"/>
      <c r="CJ565" s="297"/>
      <c r="CK565" s="285"/>
      <c r="CL565" s="285"/>
      <c r="CM565" s="285"/>
      <c r="CN565" s="285"/>
      <c r="CO565" s="285"/>
      <c r="CP565" s="165"/>
    </row>
    <row r="566"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  <c r="AA566" s="285"/>
      <c r="AB566" s="285"/>
      <c r="AC566" s="285"/>
      <c r="AD566" s="285"/>
      <c r="AE566" s="285"/>
      <c r="AF566" s="296"/>
      <c r="AG566" s="318"/>
      <c r="AH566" s="285"/>
      <c r="AI566" s="285"/>
      <c r="AJ566" s="285"/>
      <c r="AK566" s="285"/>
      <c r="AL566" s="328"/>
      <c r="AM566" s="328"/>
      <c r="AN566" s="285"/>
      <c r="AO566" s="285"/>
      <c r="AP566" s="285"/>
      <c r="AQ566" s="285"/>
      <c r="AR566" s="285"/>
      <c r="AS566" s="328"/>
      <c r="AT566" s="328"/>
      <c r="AU566" s="285"/>
      <c r="AV566" s="285"/>
      <c r="AW566" s="285"/>
      <c r="AX566" s="285"/>
      <c r="AY566" s="285"/>
      <c r="AZ566" s="328"/>
      <c r="BA566" s="328"/>
      <c r="BB566" s="285"/>
      <c r="BC566" s="285"/>
      <c r="BD566" s="285"/>
      <c r="BE566" s="285"/>
      <c r="BF566" s="285"/>
      <c r="BG566" s="328"/>
      <c r="BH566" s="328"/>
      <c r="BI566" s="285"/>
      <c r="BJ566" s="296"/>
      <c r="BK566" s="318"/>
      <c r="BL566" s="285"/>
      <c r="BM566" s="285"/>
      <c r="BN566" s="297"/>
      <c r="BO566" s="297"/>
      <c r="BP566" s="285"/>
      <c r="BQ566" s="285"/>
      <c r="BR566" s="285"/>
      <c r="BS566" s="285"/>
      <c r="BT566" s="285"/>
      <c r="BU566" s="297"/>
      <c r="BV566" s="297"/>
      <c r="BW566" s="285"/>
      <c r="BX566" s="285"/>
      <c r="BY566" s="285"/>
      <c r="BZ566" s="285"/>
      <c r="CA566" s="285"/>
      <c r="CB566" s="297"/>
      <c r="CC566" s="297"/>
      <c r="CD566" s="285"/>
      <c r="CE566" s="285"/>
      <c r="CF566" s="285"/>
      <c r="CG566" s="285"/>
      <c r="CH566" s="285"/>
      <c r="CI566" s="297"/>
      <c r="CJ566" s="297"/>
      <c r="CK566" s="285"/>
      <c r="CL566" s="285"/>
      <c r="CM566" s="285"/>
      <c r="CN566" s="285"/>
      <c r="CO566" s="285"/>
      <c r="CP566" s="165"/>
    </row>
    <row r="567"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  <c r="AA567" s="285"/>
      <c r="AB567" s="285"/>
      <c r="AC567" s="285"/>
      <c r="AD567" s="285"/>
      <c r="AE567" s="285"/>
      <c r="AF567" s="296"/>
      <c r="AG567" s="318"/>
      <c r="AH567" s="285"/>
      <c r="AI567" s="285"/>
      <c r="AJ567" s="285"/>
      <c r="AK567" s="285"/>
      <c r="AL567" s="328"/>
      <c r="AM567" s="328"/>
      <c r="AN567" s="285"/>
      <c r="AO567" s="285"/>
      <c r="AP567" s="285"/>
      <c r="AQ567" s="285"/>
      <c r="AR567" s="285"/>
      <c r="AS567" s="328"/>
      <c r="AT567" s="328"/>
      <c r="AU567" s="285"/>
      <c r="AV567" s="285"/>
      <c r="AW567" s="285"/>
      <c r="AX567" s="285"/>
      <c r="AY567" s="285"/>
      <c r="AZ567" s="328"/>
      <c r="BA567" s="328"/>
      <c r="BB567" s="285"/>
      <c r="BC567" s="285"/>
      <c r="BD567" s="285"/>
      <c r="BE567" s="285"/>
      <c r="BF567" s="285"/>
      <c r="BG567" s="328"/>
      <c r="BH567" s="328"/>
      <c r="BI567" s="285"/>
      <c r="BJ567" s="296"/>
      <c r="BK567" s="318"/>
      <c r="BL567" s="285"/>
      <c r="BM567" s="285"/>
      <c r="BN567" s="297"/>
      <c r="BO567" s="297"/>
      <c r="BP567" s="285"/>
      <c r="BQ567" s="285"/>
      <c r="BR567" s="285"/>
      <c r="BS567" s="285"/>
      <c r="BT567" s="285"/>
      <c r="BU567" s="297"/>
      <c r="BV567" s="297"/>
      <c r="BW567" s="285"/>
      <c r="BX567" s="285"/>
      <c r="BY567" s="285"/>
      <c r="BZ567" s="285"/>
      <c r="CA567" s="285"/>
      <c r="CB567" s="297"/>
      <c r="CC567" s="297"/>
      <c r="CD567" s="285"/>
      <c r="CE567" s="285"/>
      <c r="CF567" s="285"/>
      <c r="CG567" s="285"/>
      <c r="CH567" s="285"/>
      <c r="CI567" s="297"/>
      <c r="CJ567" s="297"/>
      <c r="CK567" s="285"/>
      <c r="CL567" s="285"/>
      <c r="CM567" s="285"/>
      <c r="CN567" s="285"/>
      <c r="CO567" s="285"/>
      <c r="CP567" s="165"/>
    </row>
    <row r="568"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  <c r="AA568" s="285"/>
      <c r="AB568" s="285"/>
      <c r="AC568" s="285"/>
      <c r="AD568" s="285"/>
      <c r="AE568" s="285"/>
      <c r="AF568" s="296"/>
      <c r="AG568" s="318"/>
      <c r="AH568" s="285"/>
      <c r="AI568" s="285"/>
      <c r="AJ568" s="285"/>
      <c r="AK568" s="285"/>
      <c r="AL568" s="328"/>
      <c r="AM568" s="328"/>
      <c r="AN568" s="285"/>
      <c r="AO568" s="285"/>
      <c r="AP568" s="285"/>
      <c r="AQ568" s="285"/>
      <c r="AR568" s="285"/>
      <c r="AS568" s="328"/>
      <c r="AT568" s="328"/>
      <c r="AU568" s="285"/>
      <c r="AV568" s="285"/>
      <c r="AW568" s="285"/>
      <c r="AX568" s="285"/>
      <c r="AY568" s="285"/>
      <c r="AZ568" s="328"/>
      <c r="BA568" s="328"/>
      <c r="BB568" s="285"/>
      <c r="BC568" s="285"/>
      <c r="BD568" s="285"/>
      <c r="BE568" s="285"/>
      <c r="BF568" s="285"/>
      <c r="BG568" s="328"/>
      <c r="BH568" s="328"/>
      <c r="BI568" s="285"/>
      <c r="BJ568" s="296"/>
      <c r="BK568" s="318"/>
      <c r="BL568" s="285"/>
      <c r="BM568" s="285"/>
      <c r="BN568" s="297"/>
      <c r="BO568" s="297"/>
      <c r="BP568" s="285"/>
      <c r="BQ568" s="285"/>
      <c r="BR568" s="285"/>
      <c r="BS568" s="285"/>
      <c r="BT568" s="285"/>
      <c r="BU568" s="297"/>
      <c r="BV568" s="297"/>
      <c r="BW568" s="285"/>
      <c r="BX568" s="285"/>
      <c r="BY568" s="285"/>
      <c r="BZ568" s="285"/>
      <c r="CA568" s="285"/>
      <c r="CB568" s="297"/>
      <c r="CC568" s="297"/>
      <c r="CD568" s="285"/>
      <c r="CE568" s="285"/>
      <c r="CF568" s="285"/>
      <c r="CG568" s="285"/>
      <c r="CH568" s="285"/>
      <c r="CI568" s="297"/>
      <c r="CJ568" s="297"/>
      <c r="CK568" s="285"/>
      <c r="CL568" s="285"/>
      <c r="CM568" s="285"/>
      <c r="CN568" s="285"/>
      <c r="CO568" s="285"/>
      <c r="CP568" s="165"/>
    </row>
    <row r="569"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  <c r="AA569" s="285"/>
      <c r="AB569" s="285"/>
      <c r="AC569" s="285"/>
      <c r="AD569" s="285"/>
      <c r="AE569" s="285"/>
      <c r="AF569" s="296"/>
      <c r="AG569" s="318"/>
      <c r="AH569" s="285"/>
      <c r="AI569" s="285"/>
      <c r="AJ569" s="285"/>
      <c r="AK569" s="285"/>
      <c r="AL569" s="328"/>
      <c r="AM569" s="328"/>
      <c r="AN569" s="285"/>
      <c r="AO569" s="285"/>
      <c r="AP569" s="285"/>
      <c r="AQ569" s="285"/>
      <c r="AR569" s="285"/>
      <c r="AS569" s="328"/>
      <c r="AT569" s="328"/>
      <c r="AU569" s="285"/>
      <c r="AV569" s="285"/>
      <c r="AW569" s="285"/>
      <c r="AX569" s="285"/>
      <c r="AY569" s="285"/>
      <c r="AZ569" s="328"/>
      <c r="BA569" s="328"/>
      <c r="BB569" s="285"/>
      <c r="BC569" s="285"/>
      <c r="BD569" s="285"/>
      <c r="BE569" s="285"/>
      <c r="BF569" s="285"/>
      <c r="BG569" s="328"/>
      <c r="BH569" s="328"/>
      <c r="BI569" s="285"/>
      <c r="BJ569" s="296"/>
      <c r="BK569" s="318"/>
      <c r="BL569" s="285"/>
      <c r="BM569" s="285"/>
      <c r="BN569" s="297"/>
      <c r="BO569" s="297"/>
      <c r="BP569" s="285"/>
      <c r="BQ569" s="285"/>
      <c r="BR569" s="285"/>
      <c r="BS569" s="285"/>
      <c r="BT569" s="285"/>
      <c r="BU569" s="297"/>
      <c r="BV569" s="297"/>
      <c r="BW569" s="285"/>
      <c r="BX569" s="285"/>
      <c r="BY569" s="285"/>
      <c r="BZ569" s="285"/>
      <c r="CA569" s="285"/>
      <c r="CB569" s="297"/>
      <c r="CC569" s="297"/>
      <c r="CD569" s="285"/>
      <c r="CE569" s="285"/>
      <c r="CF569" s="285"/>
      <c r="CG569" s="285"/>
      <c r="CH569" s="285"/>
      <c r="CI569" s="297"/>
      <c r="CJ569" s="297"/>
      <c r="CK569" s="285"/>
      <c r="CL569" s="285"/>
      <c r="CM569" s="285"/>
      <c r="CN569" s="285"/>
      <c r="CO569" s="285"/>
      <c r="CP569" s="165"/>
    </row>
    <row r="570"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  <c r="AA570" s="285"/>
      <c r="AB570" s="285"/>
      <c r="AC570" s="285"/>
      <c r="AD570" s="285"/>
      <c r="AE570" s="285"/>
      <c r="AF570" s="296"/>
      <c r="AG570" s="318"/>
      <c r="AH570" s="285"/>
      <c r="AI570" s="285"/>
      <c r="AJ570" s="285"/>
      <c r="AK570" s="285"/>
      <c r="AL570" s="328"/>
      <c r="AM570" s="328"/>
      <c r="AN570" s="285"/>
      <c r="AO570" s="285"/>
      <c r="AP570" s="285"/>
      <c r="AQ570" s="285"/>
      <c r="AR570" s="285"/>
      <c r="AS570" s="328"/>
      <c r="AT570" s="328"/>
      <c r="AU570" s="285"/>
      <c r="AV570" s="285"/>
      <c r="AW570" s="285"/>
      <c r="AX570" s="285"/>
      <c r="AY570" s="285"/>
      <c r="AZ570" s="328"/>
      <c r="BA570" s="328"/>
      <c r="BB570" s="285"/>
      <c r="BC570" s="285"/>
      <c r="BD570" s="285"/>
      <c r="BE570" s="285"/>
      <c r="BF570" s="285"/>
      <c r="BG570" s="328"/>
      <c r="BH570" s="328"/>
      <c r="BI570" s="285"/>
      <c r="BJ570" s="296"/>
      <c r="BK570" s="318"/>
      <c r="BL570" s="285"/>
      <c r="BM570" s="285"/>
      <c r="BN570" s="297"/>
      <c r="BO570" s="297"/>
      <c r="BP570" s="285"/>
      <c r="BQ570" s="285"/>
      <c r="BR570" s="285"/>
      <c r="BS570" s="285"/>
      <c r="BT570" s="285"/>
      <c r="BU570" s="297"/>
      <c r="BV570" s="297"/>
      <c r="BW570" s="285"/>
      <c r="BX570" s="285"/>
      <c r="BY570" s="285"/>
      <c r="BZ570" s="285"/>
      <c r="CA570" s="285"/>
      <c r="CB570" s="297"/>
      <c r="CC570" s="297"/>
      <c r="CD570" s="285"/>
      <c r="CE570" s="285"/>
      <c r="CF570" s="285"/>
      <c r="CG570" s="285"/>
      <c r="CH570" s="285"/>
      <c r="CI570" s="297"/>
      <c r="CJ570" s="297"/>
      <c r="CK570" s="285"/>
      <c r="CL570" s="285"/>
      <c r="CM570" s="285"/>
      <c r="CN570" s="285"/>
      <c r="CO570" s="285"/>
      <c r="CP570" s="165"/>
    </row>
    <row r="571"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  <c r="AA571" s="285"/>
      <c r="AB571" s="285"/>
      <c r="AC571" s="285"/>
      <c r="AD571" s="285"/>
      <c r="AE571" s="285"/>
      <c r="AF571" s="296"/>
      <c r="AG571" s="318"/>
      <c r="AH571" s="285"/>
      <c r="AI571" s="285"/>
      <c r="AJ571" s="285"/>
      <c r="AK571" s="285"/>
      <c r="AL571" s="328"/>
      <c r="AM571" s="328"/>
      <c r="AN571" s="285"/>
      <c r="AO571" s="285"/>
      <c r="AP571" s="285"/>
      <c r="AQ571" s="285"/>
      <c r="AR571" s="285"/>
      <c r="AS571" s="328"/>
      <c r="AT571" s="328"/>
      <c r="AU571" s="285"/>
      <c r="AV571" s="285"/>
      <c r="AW571" s="285"/>
      <c r="AX571" s="285"/>
      <c r="AY571" s="285"/>
      <c r="AZ571" s="328"/>
      <c r="BA571" s="328"/>
      <c r="BB571" s="285"/>
      <c r="BC571" s="285"/>
      <c r="BD571" s="285"/>
      <c r="BE571" s="285"/>
      <c r="BF571" s="285"/>
      <c r="BG571" s="328"/>
      <c r="BH571" s="328"/>
      <c r="BI571" s="285"/>
      <c r="BJ571" s="296"/>
      <c r="BK571" s="318"/>
      <c r="BL571" s="285"/>
      <c r="BM571" s="285"/>
      <c r="BN571" s="297"/>
      <c r="BO571" s="297"/>
      <c r="BP571" s="285"/>
      <c r="BQ571" s="285"/>
      <c r="BR571" s="285"/>
      <c r="BS571" s="285"/>
      <c r="BT571" s="285"/>
      <c r="BU571" s="297"/>
      <c r="BV571" s="297"/>
      <c r="BW571" s="285"/>
      <c r="BX571" s="285"/>
      <c r="BY571" s="285"/>
      <c r="BZ571" s="285"/>
      <c r="CA571" s="285"/>
      <c r="CB571" s="297"/>
      <c r="CC571" s="297"/>
      <c r="CD571" s="285"/>
      <c r="CE571" s="285"/>
      <c r="CF571" s="285"/>
      <c r="CG571" s="285"/>
      <c r="CH571" s="285"/>
      <c r="CI571" s="297"/>
      <c r="CJ571" s="297"/>
      <c r="CK571" s="285"/>
      <c r="CL571" s="285"/>
      <c r="CM571" s="285"/>
      <c r="CN571" s="285"/>
      <c r="CO571" s="285"/>
      <c r="CP571" s="165"/>
    </row>
    <row r="572"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  <c r="AA572" s="285"/>
      <c r="AB572" s="285"/>
      <c r="AC572" s="285"/>
      <c r="AD572" s="285"/>
      <c r="AE572" s="285"/>
      <c r="AF572" s="296"/>
      <c r="AG572" s="318"/>
      <c r="AH572" s="285"/>
      <c r="AI572" s="285"/>
      <c r="AJ572" s="285"/>
      <c r="AK572" s="285"/>
      <c r="AL572" s="328"/>
      <c r="AM572" s="328"/>
      <c r="AN572" s="285"/>
      <c r="AO572" s="285"/>
      <c r="AP572" s="285"/>
      <c r="AQ572" s="285"/>
      <c r="AR572" s="285"/>
      <c r="AS572" s="328"/>
      <c r="AT572" s="328"/>
      <c r="AU572" s="285"/>
      <c r="AV572" s="285"/>
      <c r="AW572" s="285"/>
      <c r="AX572" s="285"/>
      <c r="AY572" s="285"/>
      <c r="AZ572" s="328"/>
      <c r="BA572" s="328"/>
      <c r="BB572" s="285"/>
      <c r="BC572" s="285"/>
      <c r="BD572" s="285"/>
      <c r="BE572" s="285"/>
      <c r="BF572" s="285"/>
      <c r="BG572" s="328"/>
      <c r="BH572" s="328"/>
      <c r="BI572" s="285"/>
      <c r="BJ572" s="296"/>
      <c r="BK572" s="318"/>
      <c r="BL572" s="285"/>
      <c r="BM572" s="285"/>
      <c r="BN572" s="297"/>
      <c r="BO572" s="297"/>
      <c r="BP572" s="285"/>
      <c r="BQ572" s="285"/>
      <c r="BR572" s="285"/>
      <c r="BS572" s="285"/>
      <c r="BT572" s="285"/>
      <c r="BU572" s="297"/>
      <c r="BV572" s="297"/>
      <c r="BW572" s="285"/>
      <c r="BX572" s="285"/>
      <c r="BY572" s="285"/>
      <c r="BZ572" s="285"/>
      <c r="CA572" s="285"/>
      <c r="CB572" s="297"/>
      <c r="CC572" s="297"/>
      <c r="CD572" s="285"/>
      <c r="CE572" s="285"/>
      <c r="CF572" s="285"/>
      <c r="CG572" s="285"/>
      <c r="CH572" s="285"/>
      <c r="CI572" s="297"/>
      <c r="CJ572" s="297"/>
      <c r="CK572" s="285"/>
      <c r="CL572" s="285"/>
      <c r="CM572" s="285"/>
      <c r="CN572" s="285"/>
      <c r="CO572" s="285"/>
      <c r="CP572" s="165"/>
    </row>
    <row r="573"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  <c r="AA573" s="285"/>
      <c r="AB573" s="285"/>
      <c r="AC573" s="285"/>
      <c r="AD573" s="285"/>
      <c r="AE573" s="285"/>
      <c r="AF573" s="296"/>
      <c r="AG573" s="318"/>
      <c r="AH573" s="285"/>
      <c r="AI573" s="285"/>
      <c r="AJ573" s="285"/>
      <c r="AK573" s="285"/>
      <c r="AL573" s="328"/>
      <c r="AM573" s="328"/>
      <c r="AN573" s="285"/>
      <c r="AO573" s="285"/>
      <c r="AP573" s="285"/>
      <c r="AQ573" s="285"/>
      <c r="AR573" s="285"/>
      <c r="AS573" s="328"/>
      <c r="AT573" s="328"/>
      <c r="AU573" s="285"/>
      <c r="AV573" s="285"/>
      <c r="AW573" s="285"/>
      <c r="AX573" s="285"/>
      <c r="AY573" s="285"/>
      <c r="AZ573" s="328"/>
      <c r="BA573" s="328"/>
      <c r="BB573" s="285"/>
      <c r="BC573" s="285"/>
      <c r="BD573" s="285"/>
      <c r="BE573" s="285"/>
      <c r="BF573" s="285"/>
      <c r="BG573" s="328"/>
      <c r="BH573" s="328"/>
      <c r="BI573" s="285"/>
      <c r="BJ573" s="296"/>
      <c r="BK573" s="318"/>
      <c r="BL573" s="285"/>
      <c r="BM573" s="285"/>
      <c r="BN573" s="297"/>
      <c r="BO573" s="297"/>
      <c r="BP573" s="285"/>
      <c r="BQ573" s="285"/>
      <c r="BR573" s="285"/>
      <c r="BS573" s="285"/>
      <c r="BT573" s="285"/>
      <c r="BU573" s="297"/>
      <c r="BV573" s="297"/>
      <c r="BW573" s="285"/>
      <c r="BX573" s="285"/>
      <c r="BY573" s="285"/>
      <c r="BZ573" s="285"/>
      <c r="CA573" s="285"/>
      <c r="CB573" s="297"/>
      <c r="CC573" s="297"/>
      <c r="CD573" s="285"/>
      <c r="CE573" s="285"/>
      <c r="CF573" s="285"/>
      <c r="CG573" s="285"/>
      <c r="CH573" s="285"/>
      <c r="CI573" s="297"/>
      <c r="CJ573" s="297"/>
      <c r="CK573" s="285"/>
      <c r="CL573" s="285"/>
      <c r="CM573" s="285"/>
      <c r="CN573" s="285"/>
      <c r="CO573" s="285"/>
      <c r="CP573" s="165"/>
    </row>
    <row r="574"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  <c r="AA574" s="285"/>
      <c r="AB574" s="285"/>
      <c r="AC574" s="285"/>
      <c r="AD574" s="285"/>
      <c r="AE574" s="285"/>
      <c r="AF574" s="296"/>
      <c r="AG574" s="318"/>
      <c r="AH574" s="285"/>
      <c r="AI574" s="285"/>
      <c r="AJ574" s="285"/>
      <c r="AK574" s="285"/>
      <c r="AL574" s="328"/>
      <c r="AM574" s="328"/>
      <c r="AN574" s="285"/>
      <c r="AO574" s="285"/>
      <c r="AP574" s="285"/>
      <c r="AQ574" s="285"/>
      <c r="AR574" s="285"/>
      <c r="AS574" s="328"/>
      <c r="AT574" s="328"/>
      <c r="AU574" s="285"/>
      <c r="AV574" s="285"/>
      <c r="AW574" s="285"/>
      <c r="AX574" s="285"/>
      <c r="AY574" s="285"/>
      <c r="AZ574" s="328"/>
      <c r="BA574" s="328"/>
      <c r="BB574" s="285"/>
      <c r="BC574" s="285"/>
      <c r="BD574" s="285"/>
      <c r="BE574" s="285"/>
      <c r="BF574" s="285"/>
      <c r="BG574" s="328"/>
      <c r="BH574" s="328"/>
      <c r="BI574" s="285"/>
      <c r="BJ574" s="296"/>
      <c r="BK574" s="318"/>
      <c r="BL574" s="285"/>
      <c r="BM574" s="285"/>
      <c r="BN574" s="297"/>
      <c r="BO574" s="297"/>
      <c r="BP574" s="285"/>
      <c r="BQ574" s="285"/>
      <c r="BR574" s="285"/>
      <c r="BS574" s="285"/>
      <c r="BT574" s="285"/>
      <c r="BU574" s="297"/>
      <c r="BV574" s="297"/>
      <c r="BW574" s="285"/>
      <c r="BX574" s="285"/>
      <c r="BY574" s="285"/>
      <c r="BZ574" s="285"/>
      <c r="CA574" s="285"/>
      <c r="CB574" s="297"/>
      <c r="CC574" s="297"/>
      <c r="CD574" s="285"/>
      <c r="CE574" s="285"/>
      <c r="CF574" s="285"/>
      <c r="CG574" s="285"/>
      <c r="CH574" s="285"/>
      <c r="CI574" s="297"/>
      <c r="CJ574" s="297"/>
      <c r="CK574" s="285"/>
      <c r="CL574" s="285"/>
      <c r="CM574" s="285"/>
      <c r="CN574" s="285"/>
      <c r="CO574" s="285"/>
      <c r="CP574" s="165"/>
    </row>
    <row r="575"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  <c r="AA575" s="285"/>
      <c r="AB575" s="285"/>
      <c r="AC575" s="285"/>
      <c r="AD575" s="285"/>
      <c r="AE575" s="285"/>
      <c r="AF575" s="296"/>
      <c r="AG575" s="318"/>
      <c r="AH575" s="285"/>
      <c r="AI575" s="285"/>
      <c r="AJ575" s="285"/>
      <c r="AK575" s="285"/>
      <c r="AL575" s="328"/>
      <c r="AM575" s="328"/>
      <c r="AN575" s="285"/>
      <c r="AO575" s="285"/>
      <c r="AP575" s="285"/>
      <c r="AQ575" s="285"/>
      <c r="AR575" s="285"/>
      <c r="AS575" s="328"/>
      <c r="AT575" s="328"/>
      <c r="AU575" s="285"/>
      <c r="AV575" s="285"/>
      <c r="AW575" s="285"/>
      <c r="AX575" s="285"/>
      <c r="AY575" s="285"/>
      <c r="AZ575" s="328"/>
      <c r="BA575" s="328"/>
      <c r="BB575" s="285"/>
      <c r="BC575" s="285"/>
      <c r="BD575" s="285"/>
      <c r="BE575" s="285"/>
      <c r="BF575" s="285"/>
      <c r="BG575" s="328"/>
      <c r="BH575" s="328"/>
      <c r="BI575" s="285"/>
      <c r="BJ575" s="296"/>
      <c r="BK575" s="318"/>
      <c r="BL575" s="285"/>
      <c r="BM575" s="285"/>
      <c r="BN575" s="297"/>
      <c r="BO575" s="297"/>
      <c r="BP575" s="285"/>
      <c r="BQ575" s="285"/>
      <c r="BR575" s="285"/>
      <c r="BS575" s="285"/>
      <c r="BT575" s="285"/>
      <c r="BU575" s="297"/>
      <c r="BV575" s="297"/>
      <c r="BW575" s="285"/>
      <c r="BX575" s="285"/>
      <c r="BY575" s="285"/>
      <c r="BZ575" s="285"/>
      <c r="CA575" s="285"/>
      <c r="CB575" s="297"/>
      <c r="CC575" s="297"/>
      <c r="CD575" s="285"/>
      <c r="CE575" s="285"/>
      <c r="CF575" s="285"/>
      <c r="CG575" s="285"/>
      <c r="CH575" s="285"/>
      <c r="CI575" s="297"/>
      <c r="CJ575" s="297"/>
      <c r="CK575" s="285"/>
      <c r="CL575" s="285"/>
      <c r="CM575" s="285"/>
      <c r="CN575" s="285"/>
      <c r="CO575" s="285"/>
      <c r="CP575" s="165"/>
    </row>
    <row r="576"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  <c r="AA576" s="285"/>
      <c r="AB576" s="285"/>
      <c r="AC576" s="285"/>
      <c r="AD576" s="285"/>
      <c r="AE576" s="285"/>
      <c r="AF576" s="296"/>
      <c r="AG576" s="318"/>
      <c r="AH576" s="285"/>
      <c r="AI576" s="285"/>
      <c r="AJ576" s="285"/>
      <c r="AK576" s="285"/>
      <c r="AL576" s="328"/>
      <c r="AM576" s="328"/>
      <c r="AN576" s="285"/>
      <c r="AO576" s="285"/>
      <c r="AP576" s="285"/>
      <c r="AQ576" s="285"/>
      <c r="AR576" s="285"/>
      <c r="AS576" s="328"/>
      <c r="AT576" s="328"/>
      <c r="AU576" s="285"/>
      <c r="AV576" s="285"/>
      <c r="AW576" s="285"/>
      <c r="AX576" s="285"/>
      <c r="AY576" s="285"/>
      <c r="AZ576" s="328"/>
      <c r="BA576" s="328"/>
      <c r="BB576" s="285"/>
      <c r="BC576" s="285"/>
      <c r="BD576" s="285"/>
      <c r="BE576" s="285"/>
      <c r="BF576" s="285"/>
      <c r="BG576" s="328"/>
      <c r="BH576" s="328"/>
      <c r="BI576" s="285"/>
      <c r="BJ576" s="296"/>
      <c r="BK576" s="318"/>
      <c r="BL576" s="285"/>
      <c r="BM576" s="285"/>
      <c r="BN576" s="297"/>
      <c r="BO576" s="297"/>
      <c r="BP576" s="285"/>
      <c r="BQ576" s="285"/>
      <c r="BR576" s="285"/>
      <c r="BS576" s="285"/>
      <c r="BT576" s="285"/>
      <c r="BU576" s="297"/>
      <c r="BV576" s="297"/>
      <c r="BW576" s="285"/>
      <c r="BX576" s="285"/>
      <c r="BY576" s="285"/>
      <c r="BZ576" s="285"/>
      <c r="CA576" s="285"/>
      <c r="CB576" s="297"/>
      <c r="CC576" s="297"/>
      <c r="CD576" s="285"/>
      <c r="CE576" s="285"/>
      <c r="CF576" s="285"/>
      <c r="CG576" s="285"/>
      <c r="CH576" s="285"/>
      <c r="CI576" s="297"/>
      <c r="CJ576" s="297"/>
      <c r="CK576" s="285"/>
      <c r="CL576" s="285"/>
      <c r="CM576" s="285"/>
      <c r="CN576" s="285"/>
      <c r="CO576" s="285"/>
      <c r="CP576" s="165"/>
    </row>
    <row r="577"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  <c r="AA577" s="285"/>
      <c r="AB577" s="285"/>
      <c r="AC577" s="285"/>
      <c r="AD577" s="285"/>
      <c r="AE577" s="285"/>
      <c r="AF577" s="296"/>
      <c r="AG577" s="318"/>
      <c r="AH577" s="285"/>
      <c r="AI577" s="285"/>
      <c r="AJ577" s="285"/>
      <c r="AK577" s="285"/>
      <c r="AL577" s="328"/>
      <c r="AM577" s="328"/>
      <c r="AN577" s="285"/>
      <c r="AO577" s="285"/>
      <c r="AP577" s="285"/>
      <c r="AQ577" s="285"/>
      <c r="AR577" s="285"/>
      <c r="AS577" s="328"/>
      <c r="AT577" s="328"/>
      <c r="AU577" s="285"/>
      <c r="AV577" s="285"/>
      <c r="AW577" s="285"/>
      <c r="AX577" s="285"/>
      <c r="AY577" s="285"/>
      <c r="AZ577" s="328"/>
      <c r="BA577" s="328"/>
      <c r="BB577" s="285"/>
      <c r="BC577" s="285"/>
      <c r="BD577" s="285"/>
      <c r="BE577" s="285"/>
      <c r="BF577" s="285"/>
      <c r="BG577" s="328"/>
      <c r="BH577" s="328"/>
      <c r="BI577" s="285"/>
      <c r="BJ577" s="296"/>
      <c r="BK577" s="318"/>
      <c r="BL577" s="285"/>
      <c r="BM577" s="285"/>
      <c r="BN577" s="297"/>
      <c r="BO577" s="297"/>
      <c r="BP577" s="285"/>
      <c r="BQ577" s="285"/>
      <c r="BR577" s="285"/>
      <c r="BS577" s="285"/>
      <c r="BT577" s="285"/>
      <c r="BU577" s="297"/>
      <c r="BV577" s="297"/>
      <c r="BW577" s="285"/>
      <c r="BX577" s="285"/>
      <c r="BY577" s="285"/>
      <c r="BZ577" s="285"/>
      <c r="CA577" s="285"/>
      <c r="CB577" s="297"/>
      <c r="CC577" s="297"/>
      <c r="CD577" s="285"/>
      <c r="CE577" s="285"/>
      <c r="CF577" s="285"/>
      <c r="CG577" s="285"/>
      <c r="CH577" s="285"/>
      <c r="CI577" s="297"/>
      <c r="CJ577" s="297"/>
      <c r="CK577" s="285"/>
      <c r="CL577" s="285"/>
      <c r="CM577" s="285"/>
      <c r="CN577" s="285"/>
      <c r="CO577" s="285"/>
      <c r="CP577" s="165"/>
    </row>
    <row r="578"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  <c r="AA578" s="285"/>
      <c r="AB578" s="285"/>
      <c r="AC578" s="285"/>
      <c r="AD578" s="285"/>
      <c r="AE578" s="285"/>
      <c r="AF578" s="296"/>
      <c r="AG578" s="318"/>
      <c r="AH578" s="285"/>
      <c r="AI578" s="285"/>
      <c r="AJ578" s="285"/>
      <c r="AK578" s="285"/>
      <c r="AL578" s="328"/>
      <c r="AM578" s="328"/>
      <c r="AN578" s="285"/>
      <c r="AO578" s="285"/>
      <c r="AP578" s="285"/>
      <c r="AQ578" s="285"/>
      <c r="AR578" s="285"/>
      <c r="AS578" s="328"/>
      <c r="AT578" s="328"/>
      <c r="AU578" s="285"/>
      <c r="AV578" s="285"/>
      <c r="AW578" s="285"/>
      <c r="AX578" s="285"/>
      <c r="AY578" s="285"/>
      <c r="AZ578" s="328"/>
      <c r="BA578" s="328"/>
      <c r="BB578" s="285"/>
      <c r="BC578" s="285"/>
      <c r="BD578" s="285"/>
      <c r="BE578" s="285"/>
      <c r="BF578" s="285"/>
      <c r="BG578" s="328"/>
      <c r="BH578" s="328"/>
      <c r="BI578" s="285"/>
      <c r="BJ578" s="296"/>
      <c r="BK578" s="318"/>
      <c r="BL578" s="285"/>
      <c r="BM578" s="285"/>
      <c r="BN578" s="297"/>
      <c r="BO578" s="297"/>
      <c r="BP578" s="285"/>
      <c r="BQ578" s="285"/>
      <c r="BR578" s="285"/>
      <c r="BS578" s="285"/>
      <c r="BT578" s="285"/>
      <c r="BU578" s="297"/>
      <c r="BV578" s="297"/>
      <c r="BW578" s="285"/>
      <c r="BX578" s="285"/>
      <c r="BY578" s="285"/>
      <c r="BZ578" s="285"/>
      <c r="CA578" s="285"/>
      <c r="CB578" s="297"/>
      <c r="CC578" s="297"/>
      <c r="CD578" s="285"/>
      <c r="CE578" s="285"/>
      <c r="CF578" s="285"/>
      <c r="CG578" s="285"/>
      <c r="CH578" s="285"/>
      <c r="CI578" s="297"/>
      <c r="CJ578" s="297"/>
      <c r="CK578" s="285"/>
      <c r="CL578" s="285"/>
      <c r="CM578" s="285"/>
      <c r="CN578" s="285"/>
      <c r="CO578" s="285"/>
      <c r="CP578" s="165"/>
    </row>
    <row r="579"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  <c r="AA579" s="285"/>
      <c r="AB579" s="285"/>
      <c r="AC579" s="285"/>
      <c r="AD579" s="285"/>
      <c r="AE579" s="285"/>
      <c r="AF579" s="296"/>
      <c r="AG579" s="318"/>
      <c r="AH579" s="285"/>
      <c r="AI579" s="285"/>
      <c r="AJ579" s="285"/>
      <c r="AK579" s="285"/>
      <c r="AL579" s="328"/>
      <c r="AM579" s="328"/>
      <c r="AN579" s="285"/>
      <c r="AO579" s="285"/>
      <c r="AP579" s="285"/>
      <c r="AQ579" s="285"/>
      <c r="AR579" s="285"/>
      <c r="AS579" s="328"/>
      <c r="AT579" s="328"/>
      <c r="AU579" s="285"/>
      <c r="AV579" s="285"/>
      <c r="AW579" s="285"/>
      <c r="AX579" s="285"/>
      <c r="AY579" s="285"/>
      <c r="AZ579" s="328"/>
      <c r="BA579" s="328"/>
      <c r="BB579" s="285"/>
      <c r="BC579" s="285"/>
      <c r="BD579" s="285"/>
      <c r="BE579" s="285"/>
      <c r="BF579" s="285"/>
      <c r="BG579" s="328"/>
      <c r="BH579" s="328"/>
      <c r="BI579" s="285"/>
      <c r="BJ579" s="296"/>
      <c r="BK579" s="318"/>
      <c r="BL579" s="285"/>
      <c r="BM579" s="285"/>
      <c r="BN579" s="297"/>
      <c r="BO579" s="297"/>
      <c r="BP579" s="285"/>
      <c r="BQ579" s="285"/>
      <c r="BR579" s="285"/>
      <c r="BS579" s="285"/>
      <c r="BT579" s="285"/>
      <c r="BU579" s="297"/>
      <c r="BV579" s="297"/>
      <c r="BW579" s="285"/>
      <c r="BX579" s="285"/>
      <c r="BY579" s="285"/>
      <c r="BZ579" s="285"/>
      <c r="CA579" s="285"/>
      <c r="CB579" s="297"/>
      <c r="CC579" s="297"/>
      <c r="CD579" s="285"/>
      <c r="CE579" s="285"/>
      <c r="CF579" s="285"/>
      <c r="CG579" s="285"/>
      <c r="CH579" s="285"/>
      <c r="CI579" s="297"/>
      <c r="CJ579" s="297"/>
      <c r="CK579" s="285"/>
      <c r="CL579" s="285"/>
      <c r="CM579" s="285"/>
      <c r="CN579" s="285"/>
      <c r="CO579" s="285"/>
      <c r="CP579" s="165"/>
    </row>
    <row r="580"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  <c r="AA580" s="285"/>
      <c r="AB580" s="285"/>
      <c r="AC580" s="285"/>
      <c r="AD580" s="285"/>
      <c r="AE580" s="285"/>
      <c r="AF580" s="296"/>
      <c r="AG580" s="318"/>
      <c r="AH580" s="285"/>
      <c r="AI580" s="285"/>
      <c r="AJ580" s="285"/>
      <c r="AK580" s="285"/>
      <c r="AL580" s="328"/>
      <c r="AM580" s="328"/>
      <c r="AN580" s="285"/>
      <c r="AO580" s="285"/>
      <c r="AP580" s="285"/>
      <c r="AQ580" s="285"/>
      <c r="AR580" s="285"/>
      <c r="AS580" s="328"/>
      <c r="AT580" s="328"/>
      <c r="AU580" s="285"/>
      <c r="AV580" s="285"/>
      <c r="AW580" s="285"/>
      <c r="AX580" s="285"/>
      <c r="AY580" s="285"/>
      <c r="AZ580" s="328"/>
      <c r="BA580" s="328"/>
      <c r="BB580" s="285"/>
      <c r="BC580" s="285"/>
      <c r="BD580" s="285"/>
      <c r="BE580" s="285"/>
      <c r="BF580" s="285"/>
      <c r="BG580" s="328"/>
      <c r="BH580" s="328"/>
      <c r="BI580" s="285"/>
      <c r="BJ580" s="296"/>
      <c r="BK580" s="318"/>
      <c r="BL580" s="285"/>
      <c r="BM580" s="285"/>
      <c r="BN580" s="297"/>
      <c r="BO580" s="297"/>
      <c r="BP580" s="285"/>
      <c r="BQ580" s="285"/>
      <c r="BR580" s="285"/>
      <c r="BS580" s="285"/>
      <c r="BT580" s="285"/>
      <c r="BU580" s="297"/>
      <c r="BV580" s="297"/>
      <c r="BW580" s="285"/>
      <c r="BX580" s="285"/>
      <c r="BY580" s="285"/>
      <c r="BZ580" s="285"/>
      <c r="CA580" s="285"/>
      <c r="CB580" s="297"/>
      <c r="CC580" s="297"/>
      <c r="CD580" s="285"/>
      <c r="CE580" s="285"/>
      <c r="CF580" s="285"/>
      <c r="CG580" s="285"/>
      <c r="CH580" s="285"/>
      <c r="CI580" s="297"/>
      <c r="CJ580" s="297"/>
      <c r="CK580" s="285"/>
      <c r="CL580" s="285"/>
      <c r="CM580" s="285"/>
      <c r="CN580" s="285"/>
      <c r="CO580" s="285"/>
      <c r="CP580" s="165"/>
    </row>
    <row r="581"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  <c r="AA581" s="285"/>
      <c r="AB581" s="285"/>
      <c r="AC581" s="285"/>
      <c r="AD581" s="285"/>
      <c r="AE581" s="285"/>
      <c r="AF581" s="296"/>
      <c r="AG581" s="318"/>
      <c r="AH581" s="285"/>
      <c r="AI581" s="285"/>
      <c r="AJ581" s="285"/>
      <c r="AK581" s="285"/>
      <c r="AL581" s="328"/>
      <c r="AM581" s="328"/>
      <c r="AN581" s="285"/>
      <c r="AO581" s="285"/>
      <c r="AP581" s="285"/>
      <c r="AQ581" s="285"/>
      <c r="AR581" s="285"/>
      <c r="AS581" s="328"/>
      <c r="AT581" s="328"/>
      <c r="AU581" s="285"/>
      <c r="AV581" s="285"/>
      <c r="AW581" s="285"/>
      <c r="AX581" s="285"/>
      <c r="AY581" s="285"/>
      <c r="AZ581" s="328"/>
      <c r="BA581" s="328"/>
      <c r="BB581" s="285"/>
      <c r="BC581" s="285"/>
      <c r="BD581" s="285"/>
      <c r="BE581" s="285"/>
      <c r="BF581" s="285"/>
      <c r="BG581" s="328"/>
      <c r="BH581" s="328"/>
      <c r="BI581" s="285"/>
      <c r="BJ581" s="296"/>
      <c r="BK581" s="318"/>
      <c r="BL581" s="285"/>
      <c r="BM581" s="285"/>
      <c r="BN581" s="297"/>
      <c r="BO581" s="297"/>
      <c r="BP581" s="285"/>
      <c r="BQ581" s="285"/>
      <c r="BR581" s="285"/>
      <c r="BS581" s="285"/>
      <c r="BT581" s="285"/>
      <c r="BU581" s="297"/>
      <c r="BV581" s="297"/>
      <c r="BW581" s="285"/>
      <c r="BX581" s="285"/>
      <c r="BY581" s="285"/>
      <c r="BZ581" s="285"/>
      <c r="CA581" s="285"/>
      <c r="CB581" s="297"/>
      <c r="CC581" s="297"/>
      <c r="CD581" s="285"/>
      <c r="CE581" s="285"/>
      <c r="CF581" s="285"/>
      <c r="CG581" s="285"/>
      <c r="CH581" s="285"/>
      <c r="CI581" s="297"/>
      <c r="CJ581" s="297"/>
      <c r="CK581" s="285"/>
      <c r="CL581" s="285"/>
      <c r="CM581" s="285"/>
      <c r="CN581" s="285"/>
      <c r="CO581" s="285"/>
      <c r="CP581" s="165"/>
    </row>
    <row r="582"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  <c r="AA582" s="285"/>
      <c r="AB582" s="285"/>
      <c r="AC582" s="285"/>
      <c r="AD582" s="285"/>
      <c r="AE582" s="285"/>
      <c r="AF582" s="296"/>
      <c r="AG582" s="318"/>
      <c r="AH582" s="285"/>
      <c r="AI582" s="285"/>
      <c r="AJ582" s="285"/>
      <c r="AK582" s="285"/>
      <c r="AL582" s="328"/>
      <c r="AM582" s="328"/>
      <c r="AN582" s="285"/>
      <c r="AO582" s="285"/>
      <c r="AP582" s="285"/>
      <c r="AQ582" s="285"/>
      <c r="AR582" s="285"/>
      <c r="AS582" s="328"/>
      <c r="AT582" s="328"/>
      <c r="AU582" s="285"/>
      <c r="AV582" s="285"/>
      <c r="AW582" s="285"/>
      <c r="AX582" s="285"/>
      <c r="AY582" s="285"/>
      <c r="AZ582" s="328"/>
      <c r="BA582" s="328"/>
      <c r="BB582" s="285"/>
      <c r="BC582" s="285"/>
      <c r="BD582" s="285"/>
      <c r="BE582" s="285"/>
      <c r="BF582" s="285"/>
      <c r="BG582" s="328"/>
      <c r="BH582" s="328"/>
      <c r="BI582" s="285"/>
      <c r="BJ582" s="296"/>
      <c r="BK582" s="318"/>
      <c r="BL582" s="285"/>
      <c r="BM582" s="285"/>
      <c r="BN582" s="297"/>
      <c r="BO582" s="297"/>
      <c r="BP582" s="285"/>
      <c r="BQ582" s="285"/>
      <c r="BR582" s="285"/>
      <c r="BS582" s="285"/>
      <c r="BT582" s="285"/>
      <c r="BU582" s="297"/>
      <c r="BV582" s="297"/>
      <c r="BW582" s="285"/>
      <c r="BX582" s="285"/>
      <c r="BY582" s="285"/>
      <c r="BZ582" s="285"/>
      <c r="CA582" s="285"/>
      <c r="CB582" s="297"/>
      <c r="CC582" s="297"/>
      <c r="CD582" s="285"/>
      <c r="CE582" s="285"/>
      <c r="CF582" s="285"/>
      <c r="CG582" s="285"/>
      <c r="CH582" s="285"/>
      <c r="CI582" s="297"/>
      <c r="CJ582" s="297"/>
      <c r="CK582" s="285"/>
      <c r="CL582" s="285"/>
      <c r="CM582" s="285"/>
      <c r="CN582" s="285"/>
      <c r="CO582" s="285"/>
      <c r="CP582" s="165"/>
    </row>
    <row r="583"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  <c r="AA583" s="285"/>
      <c r="AB583" s="285"/>
      <c r="AC583" s="285"/>
      <c r="AD583" s="285"/>
      <c r="AE583" s="285"/>
      <c r="AF583" s="296"/>
      <c r="AG583" s="318"/>
      <c r="AH583" s="285"/>
      <c r="AI583" s="285"/>
      <c r="AJ583" s="285"/>
      <c r="AK583" s="285"/>
      <c r="AL583" s="328"/>
      <c r="AM583" s="328"/>
      <c r="AN583" s="285"/>
      <c r="AO583" s="285"/>
      <c r="AP583" s="285"/>
      <c r="AQ583" s="285"/>
      <c r="AR583" s="285"/>
      <c r="AS583" s="328"/>
      <c r="AT583" s="328"/>
      <c r="AU583" s="285"/>
      <c r="AV583" s="285"/>
      <c r="AW583" s="285"/>
      <c r="AX583" s="285"/>
      <c r="AY583" s="285"/>
      <c r="AZ583" s="328"/>
      <c r="BA583" s="328"/>
      <c r="BB583" s="285"/>
      <c r="BC583" s="285"/>
      <c r="BD583" s="285"/>
      <c r="BE583" s="285"/>
      <c r="BF583" s="285"/>
      <c r="BG583" s="328"/>
      <c r="BH583" s="328"/>
      <c r="BI583" s="285"/>
      <c r="BJ583" s="296"/>
      <c r="BK583" s="318"/>
      <c r="BL583" s="285"/>
      <c r="BM583" s="285"/>
      <c r="BN583" s="297"/>
      <c r="BO583" s="297"/>
      <c r="BP583" s="285"/>
      <c r="BQ583" s="285"/>
      <c r="BR583" s="285"/>
      <c r="BS583" s="285"/>
      <c r="BT583" s="285"/>
      <c r="BU583" s="297"/>
      <c r="BV583" s="297"/>
      <c r="BW583" s="285"/>
      <c r="BX583" s="285"/>
      <c r="BY583" s="285"/>
      <c r="BZ583" s="285"/>
      <c r="CA583" s="285"/>
      <c r="CB583" s="297"/>
      <c r="CC583" s="297"/>
      <c r="CD583" s="285"/>
      <c r="CE583" s="285"/>
      <c r="CF583" s="285"/>
      <c r="CG583" s="285"/>
      <c r="CH583" s="285"/>
      <c r="CI583" s="297"/>
      <c r="CJ583" s="297"/>
      <c r="CK583" s="285"/>
      <c r="CL583" s="285"/>
      <c r="CM583" s="285"/>
      <c r="CN583" s="285"/>
      <c r="CO583" s="285"/>
      <c r="CP583" s="165"/>
    </row>
    <row r="584"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  <c r="AA584" s="285"/>
      <c r="AB584" s="285"/>
      <c r="AC584" s="285"/>
      <c r="AD584" s="285"/>
      <c r="AE584" s="285"/>
      <c r="AF584" s="296"/>
      <c r="AG584" s="318"/>
      <c r="AH584" s="285"/>
      <c r="AI584" s="285"/>
      <c r="AJ584" s="285"/>
      <c r="AK584" s="285"/>
      <c r="AL584" s="328"/>
      <c r="AM584" s="328"/>
      <c r="AN584" s="285"/>
      <c r="AO584" s="285"/>
      <c r="AP584" s="285"/>
      <c r="AQ584" s="285"/>
      <c r="AR584" s="285"/>
      <c r="AS584" s="328"/>
      <c r="AT584" s="328"/>
      <c r="AU584" s="285"/>
      <c r="AV584" s="285"/>
      <c r="AW584" s="285"/>
      <c r="AX584" s="285"/>
      <c r="AY584" s="285"/>
      <c r="AZ584" s="328"/>
      <c r="BA584" s="328"/>
      <c r="BB584" s="285"/>
      <c r="BC584" s="285"/>
      <c r="BD584" s="285"/>
      <c r="BE584" s="285"/>
      <c r="BF584" s="285"/>
      <c r="BG584" s="328"/>
      <c r="BH584" s="328"/>
      <c r="BI584" s="285"/>
      <c r="BJ584" s="296"/>
      <c r="BK584" s="318"/>
      <c r="BL584" s="285"/>
      <c r="BM584" s="285"/>
      <c r="BN584" s="297"/>
      <c r="BO584" s="297"/>
      <c r="BP584" s="285"/>
      <c r="BQ584" s="285"/>
      <c r="BR584" s="285"/>
      <c r="BS584" s="285"/>
      <c r="BT584" s="285"/>
      <c r="BU584" s="297"/>
      <c r="BV584" s="297"/>
      <c r="BW584" s="285"/>
      <c r="BX584" s="285"/>
      <c r="BY584" s="285"/>
      <c r="BZ584" s="285"/>
      <c r="CA584" s="285"/>
      <c r="CB584" s="297"/>
      <c r="CC584" s="297"/>
      <c r="CD584" s="285"/>
      <c r="CE584" s="285"/>
      <c r="CF584" s="285"/>
      <c r="CG584" s="285"/>
      <c r="CH584" s="285"/>
      <c r="CI584" s="297"/>
      <c r="CJ584" s="297"/>
      <c r="CK584" s="285"/>
      <c r="CL584" s="285"/>
      <c r="CM584" s="285"/>
      <c r="CN584" s="285"/>
      <c r="CO584" s="285"/>
      <c r="CP584" s="165"/>
    </row>
    <row r="585"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  <c r="AA585" s="285"/>
      <c r="AB585" s="285"/>
      <c r="AC585" s="285"/>
      <c r="AD585" s="285"/>
      <c r="AE585" s="285"/>
      <c r="AF585" s="296"/>
      <c r="AG585" s="318"/>
      <c r="AH585" s="285"/>
      <c r="AI585" s="285"/>
      <c r="AJ585" s="285"/>
      <c r="AK585" s="285"/>
      <c r="AL585" s="328"/>
      <c r="AM585" s="328"/>
      <c r="AN585" s="285"/>
      <c r="AO585" s="285"/>
      <c r="AP585" s="285"/>
      <c r="AQ585" s="285"/>
      <c r="AR585" s="285"/>
      <c r="AS585" s="328"/>
      <c r="AT585" s="328"/>
      <c r="AU585" s="285"/>
      <c r="AV585" s="285"/>
      <c r="AW585" s="285"/>
      <c r="AX585" s="285"/>
      <c r="AY585" s="285"/>
      <c r="AZ585" s="328"/>
      <c r="BA585" s="328"/>
      <c r="BB585" s="285"/>
      <c r="BC585" s="285"/>
      <c r="BD585" s="285"/>
      <c r="BE585" s="285"/>
      <c r="BF585" s="285"/>
      <c r="BG585" s="328"/>
      <c r="BH585" s="328"/>
      <c r="BI585" s="285"/>
      <c r="BJ585" s="296"/>
      <c r="BK585" s="318"/>
      <c r="BL585" s="285"/>
      <c r="BM585" s="285"/>
      <c r="BN585" s="297"/>
      <c r="BO585" s="297"/>
      <c r="BP585" s="285"/>
      <c r="BQ585" s="285"/>
      <c r="BR585" s="285"/>
      <c r="BS585" s="285"/>
      <c r="BT585" s="285"/>
      <c r="BU585" s="297"/>
      <c r="BV585" s="297"/>
      <c r="BW585" s="285"/>
      <c r="BX585" s="285"/>
      <c r="BY585" s="285"/>
      <c r="BZ585" s="285"/>
      <c r="CA585" s="285"/>
      <c r="CB585" s="297"/>
      <c r="CC585" s="297"/>
      <c r="CD585" s="285"/>
      <c r="CE585" s="285"/>
      <c r="CF585" s="285"/>
      <c r="CG585" s="285"/>
      <c r="CH585" s="285"/>
      <c r="CI585" s="297"/>
      <c r="CJ585" s="297"/>
      <c r="CK585" s="285"/>
      <c r="CL585" s="285"/>
      <c r="CM585" s="285"/>
      <c r="CN585" s="285"/>
      <c r="CO585" s="285"/>
      <c r="CP585" s="165"/>
    </row>
    <row r="586"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  <c r="AA586" s="285"/>
      <c r="AB586" s="285"/>
      <c r="AC586" s="285"/>
      <c r="AD586" s="285"/>
      <c r="AE586" s="285"/>
      <c r="AF586" s="296"/>
      <c r="AG586" s="318"/>
      <c r="AH586" s="285"/>
      <c r="AI586" s="285"/>
      <c r="AJ586" s="285"/>
      <c r="AK586" s="285"/>
      <c r="AL586" s="328"/>
      <c r="AM586" s="328"/>
      <c r="AN586" s="285"/>
      <c r="AO586" s="285"/>
      <c r="AP586" s="285"/>
      <c r="AQ586" s="285"/>
      <c r="AR586" s="285"/>
      <c r="AS586" s="328"/>
      <c r="AT586" s="328"/>
      <c r="AU586" s="285"/>
      <c r="AV586" s="285"/>
      <c r="AW586" s="285"/>
      <c r="AX586" s="285"/>
      <c r="AY586" s="285"/>
      <c r="AZ586" s="328"/>
      <c r="BA586" s="328"/>
      <c r="BB586" s="285"/>
      <c r="BC586" s="285"/>
      <c r="BD586" s="285"/>
      <c r="BE586" s="285"/>
      <c r="BF586" s="285"/>
      <c r="BG586" s="328"/>
      <c r="BH586" s="328"/>
      <c r="BI586" s="285"/>
      <c r="BJ586" s="296"/>
      <c r="BK586" s="318"/>
      <c r="BL586" s="285"/>
      <c r="BM586" s="285"/>
      <c r="BN586" s="297"/>
      <c r="BO586" s="297"/>
      <c r="BP586" s="285"/>
      <c r="BQ586" s="285"/>
      <c r="BR586" s="285"/>
      <c r="BS586" s="285"/>
      <c r="BT586" s="285"/>
      <c r="BU586" s="297"/>
      <c r="BV586" s="297"/>
      <c r="BW586" s="285"/>
      <c r="BX586" s="285"/>
      <c r="BY586" s="285"/>
      <c r="BZ586" s="285"/>
      <c r="CA586" s="285"/>
      <c r="CB586" s="297"/>
      <c r="CC586" s="297"/>
      <c r="CD586" s="285"/>
      <c r="CE586" s="285"/>
      <c r="CF586" s="285"/>
      <c r="CG586" s="285"/>
      <c r="CH586" s="285"/>
      <c r="CI586" s="297"/>
      <c r="CJ586" s="297"/>
      <c r="CK586" s="285"/>
      <c r="CL586" s="285"/>
      <c r="CM586" s="285"/>
      <c r="CN586" s="285"/>
      <c r="CO586" s="285"/>
      <c r="CP586" s="165"/>
    </row>
    <row r="587"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  <c r="AA587" s="285"/>
      <c r="AB587" s="285"/>
      <c r="AC587" s="285"/>
      <c r="AD587" s="285"/>
      <c r="AE587" s="285"/>
      <c r="AF587" s="296"/>
      <c r="AG587" s="318"/>
      <c r="AH587" s="285"/>
      <c r="AI587" s="285"/>
      <c r="AJ587" s="285"/>
      <c r="AK587" s="285"/>
      <c r="AL587" s="328"/>
      <c r="AM587" s="328"/>
      <c r="AN587" s="285"/>
      <c r="AO587" s="285"/>
      <c r="AP587" s="285"/>
      <c r="AQ587" s="285"/>
      <c r="AR587" s="285"/>
      <c r="AS587" s="328"/>
      <c r="AT587" s="328"/>
      <c r="AU587" s="285"/>
      <c r="AV587" s="285"/>
      <c r="AW587" s="285"/>
      <c r="AX587" s="285"/>
      <c r="AY587" s="285"/>
      <c r="AZ587" s="328"/>
      <c r="BA587" s="328"/>
      <c r="BB587" s="285"/>
      <c r="BC587" s="285"/>
      <c r="BD587" s="285"/>
      <c r="BE587" s="285"/>
      <c r="BF587" s="285"/>
      <c r="BG587" s="328"/>
      <c r="BH587" s="328"/>
      <c r="BI587" s="285"/>
      <c r="BJ587" s="296"/>
      <c r="BK587" s="318"/>
      <c r="BL587" s="285"/>
      <c r="BM587" s="285"/>
      <c r="BN587" s="297"/>
      <c r="BO587" s="297"/>
      <c r="BP587" s="285"/>
      <c r="BQ587" s="285"/>
      <c r="BR587" s="285"/>
      <c r="BS587" s="285"/>
      <c r="BT587" s="285"/>
      <c r="BU587" s="297"/>
      <c r="BV587" s="297"/>
      <c r="BW587" s="285"/>
      <c r="BX587" s="285"/>
      <c r="BY587" s="285"/>
      <c r="BZ587" s="285"/>
      <c r="CA587" s="285"/>
      <c r="CB587" s="297"/>
      <c r="CC587" s="297"/>
      <c r="CD587" s="285"/>
      <c r="CE587" s="285"/>
      <c r="CF587" s="285"/>
      <c r="CG587" s="285"/>
      <c r="CH587" s="285"/>
      <c r="CI587" s="297"/>
      <c r="CJ587" s="297"/>
      <c r="CK587" s="285"/>
      <c r="CL587" s="285"/>
      <c r="CM587" s="285"/>
      <c r="CN587" s="285"/>
      <c r="CO587" s="285"/>
      <c r="CP587" s="165"/>
    </row>
    <row r="588"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  <c r="AA588" s="285"/>
      <c r="AB588" s="285"/>
      <c r="AC588" s="285"/>
      <c r="AD588" s="285"/>
      <c r="AE588" s="285"/>
      <c r="AF588" s="296"/>
      <c r="AG588" s="318"/>
      <c r="AH588" s="285"/>
      <c r="AI588" s="285"/>
      <c r="AJ588" s="285"/>
      <c r="AK588" s="285"/>
      <c r="AL588" s="328"/>
      <c r="AM588" s="328"/>
      <c r="AN588" s="285"/>
      <c r="AO588" s="285"/>
      <c r="AP588" s="285"/>
      <c r="AQ588" s="285"/>
      <c r="AR588" s="285"/>
      <c r="AS588" s="328"/>
      <c r="AT588" s="328"/>
      <c r="AU588" s="285"/>
      <c r="AV588" s="285"/>
      <c r="AW588" s="285"/>
      <c r="AX588" s="285"/>
      <c r="AY588" s="285"/>
      <c r="AZ588" s="328"/>
      <c r="BA588" s="328"/>
      <c r="BB588" s="285"/>
      <c r="BC588" s="285"/>
      <c r="BD588" s="285"/>
      <c r="BE588" s="285"/>
      <c r="BF588" s="285"/>
      <c r="BG588" s="328"/>
      <c r="BH588" s="328"/>
      <c r="BI588" s="285"/>
      <c r="BJ588" s="296"/>
      <c r="BK588" s="318"/>
      <c r="BL588" s="285"/>
      <c r="BM588" s="285"/>
      <c r="BN588" s="297"/>
      <c r="BO588" s="297"/>
      <c r="BP588" s="285"/>
      <c r="BQ588" s="285"/>
      <c r="BR588" s="285"/>
      <c r="BS588" s="285"/>
      <c r="BT588" s="285"/>
      <c r="BU588" s="297"/>
      <c r="BV588" s="297"/>
      <c r="BW588" s="285"/>
      <c r="BX588" s="285"/>
      <c r="BY588" s="285"/>
      <c r="BZ588" s="285"/>
      <c r="CA588" s="285"/>
      <c r="CB588" s="297"/>
      <c r="CC588" s="297"/>
      <c r="CD588" s="285"/>
      <c r="CE588" s="285"/>
      <c r="CF588" s="285"/>
      <c r="CG588" s="285"/>
      <c r="CH588" s="285"/>
      <c r="CI588" s="297"/>
      <c r="CJ588" s="297"/>
      <c r="CK588" s="285"/>
      <c r="CL588" s="285"/>
      <c r="CM588" s="285"/>
      <c r="CN588" s="285"/>
      <c r="CO588" s="285"/>
      <c r="CP588" s="165"/>
    </row>
    <row r="589"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  <c r="AA589" s="285"/>
      <c r="AB589" s="285"/>
      <c r="AC589" s="285"/>
      <c r="AD589" s="285"/>
      <c r="AE589" s="285"/>
      <c r="AF589" s="296"/>
      <c r="AG589" s="318"/>
      <c r="AH589" s="285"/>
      <c r="AI589" s="285"/>
      <c r="AJ589" s="285"/>
      <c r="AK589" s="285"/>
      <c r="AL589" s="328"/>
      <c r="AM589" s="328"/>
      <c r="AN589" s="285"/>
      <c r="AO589" s="285"/>
      <c r="AP589" s="285"/>
      <c r="AQ589" s="285"/>
      <c r="AR589" s="285"/>
      <c r="AS589" s="328"/>
      <c r="AT589" s="328"/>
      <c r="AU589" s="285"/>
      <c r="AV589" s="285"/>
      <c r="AW589" s="285"/>
      <c r="AX589" s="285"/>
      <c r="AY589" s="285"/>
      <c r="AZ589" s="328"/>
      <c r="BA589" s="328"/>
      <c r="BB589" s="285"/>
      <c r="BC589" s="285"/>
      <c r="BD589" s="285"/>
      <c r="BE589" s="285"/>
      <c r="BF589" s="285"/>
      <c r="BG589" s="328"/>
      <c r="BH589" s="328"/>
      <c r="BI589" s="285"/>
      <c r="BJ589" s="296"/>
      <c r="BK589" s="318"/>
      <c r="BL589" s="285"/>
      <c r="BM589" s="285"/>
      <c r="BN589" s="297"/>
      <c r="BO589" s="297"/>
      <c r="BP589" s="285"/>
      <c r="BQ589" s="285"/>
      <c r="BR589" s="285"/>
      <c r="BS589" s="285"/>
      <c r="BT589" s="285"/>
      <c r="BU589" s="297"/>
      <c r="BV589" s="297"/>
      <c r="BW589" s="285"/>
      <c r="BX589" s="285"/>
      <c r="BY589" s="285"/>
      <c r="BZ589" s="285"/>
      <c r="CA589" s="285"/>
      <c r="CB589" s="297"/>
      <c r="CC589" s="297"/>
      <c r="CD589" s="285"/>
      <c r="CE589" s="285"/>
      <c r="CF589" s="285"/>
      <c r="CG589" s="285"/>
      <c r="CH589" s="285"/>
      <c r="CI589" s="297"/>
      <c r="CJ589" s="297"/>
      <c r="CK589" s="285"/>
      <c r="CL589" s="285"/>
      <c r="CM589" s="285"/>
      <c r="CN589" s="285"/>
      <c r="CO589" s="285"/>
      <c r="CP589" s="165"/>
    </row>
    <row r="590"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  <c r="AA590" s="285"/>
      <c r="AB590" s="285"/>
      <c r="AC590" s="285"/>
      <c r="AD590" s="285"/>
      <c r="AE590" s="285"/>
      <c r="AF590" s="296"/>
      <c r="AG590" s="318"/>
      <c r="AH590" s="285"/>
      <c r="AI590" s="285"/>
      <c r="AJ590" s="285"/>
      <c r="AK590" s="285"/>
      <c r="AL590" s="328"/>
      <c r="AM590" s="328"/>
      <c r="AN590" s="285"/>
      <c r="AO590" s="285"/>
      <c r="AP590" s="285"/>
      <c r="AQ590" s="285"/>
      <c r="AR590" s="285"/>
      <c r="AS590" s="328"/>
      <c r="AT590" s="328"/>
      <c r="AU590" s="285"/>
      <c r="AV590" s="285"/>
      <c r="AW590" s="285"/>
      <c r="AX590" s="285"/>
      <c r="AY590" s="285"/>
      <c r="AZ590" s="328"/>
      <c r="BA590" s="328"/>
      <c r="BB590" s="285"/>
      <c r="BC590" s="285"/>
      <c r="BD590" s="285"/>
      <c r="BE590" s="285"/>
      <c r="BF590" s="285"/>
      <c r="BG590" s="328"/>
      <c r="BH590" s="328"/>
      <c r="BI590" s="285"/>
      <c r="BJ590" s="296"/>
      <c r="BK590" s="318"/>
      <c r="BL590" s="285"/>
      <c r="BM590" s="285"/>
      <c r="BN590" s="297"/>
      <c r="BO590" s="297"/>
      <c r="BP590" s="285"/>
      <c r="BQ590" s="285"/>
      <c r="BR590" s="285"/>
      <c r="BS590" s="285"/>
      <c r="BT590" s="285"/>
      <c r="BU590" s="297"/>
      <c r="BV590" s="297"/>
      <c r="BW590" s="285"/>
      <c r="BX590" s="285"/>
      <c r="BY590" s="285"/>
      <c r="BZ590" s="285"/>
      <c r="CA590" s="285"/>
      <c r="CB590" s="297"/>
      <c r="CC590" s="297"/>
      <c r="CD590" s="285"/>
      <c r="CE590" s="285"/>
      <c r="CF590" s="285"/>
      <c r="CG590" s="285"/>
      <c r="CH590" s="285"/>
      <c r="CI590" s="297"/>
      <c r="CJ590" s="297"/>
      <c r="CK590" s="285"/>
      <c r="CL590" s="285"/>
      <c r="CM590" s="285"/>
      <c r="CN590" s="285"/>
      <c r="CO590" s="285"/>
      <c r="CP590" s="165"/>
    </row>
    <row r="591"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  <c r="AA591" s="285"/>
      <c r="AB591" s="285"/>
      <c r="AC591" s="285"/>
      <c r="AD591" s="285"/>
      <c r="AE591" s="285"/>
      <c r="AF591" s="296"/>
      <c r="AG591" s="318"/>
      <c r="AH591" s="285"/>
      <c r="AI591" s="285"/>
      <c r="AJ591" s="285"/>
      <c r="AK591" s="285"/>
      <c r="AL591" s="328"/>
      <c r="AM591" s="328"/>
      <c r="AN591" s="285"/>
      <c r="AO591" s="285"/>
      <c r="AP591" s="285"/>
      <c r="AQ591" s="285"/>
      <c r="AR591" s="285"/>
      <c r="AS591" s="328"/>
      <c r="AT591" s="328"/>
      <c r="AU591" s="285"/>
      <c r="AV591" s="285"/>
      <c r="AW591" s="285"/>
      <c r="AX591" s="285"/>
      <c r="AY591" s="285"/>
      <c r="AZ591" s="328"/>
      <c r="BA591" s="328"/>
      <c r="BB591" s="285"/>
      <c r="BC591" s="285"/>
      <c r="BD591" s="285"/>
      <c r="BE591" s="285"/>
      <c r="BF591" s="285"/>
      <c r="BG591" s="328"/>
      <c r="BH591" s="328"/>
      <c r="BI591" s="285"/>
      <c r="BJ591" s="296"/>
      <c r="BK591" s="318"/>
      <c r="BL591" s="285"/>
      <c r="BM591" s="285"/>
      <c r="BN591" s="297"/>
      <c r="BO591" s="297"/>
      <c r="BP591" s="285"/>
      <c r="BQ591" s="285"/>
      <c r="BR591" s="285"/>
      <c r="BS591" s="285"/>
      <c r="BT591" s="285"/>
      <c r="BU591" s="297"/>
      <c r="BV591" s="297"/>
      <c r="BW591" s="285"/>
      <c r="BX591" s="285"/>
      <c r="BY591" s="285"/>
      <c r="BZ591" s="285"/>
      <c r="CA591" s="285"/>
      <c r="CB591" s="297"/>
      <c r="CC591" s="297"/>
      <c r="CD591" s="285"/>
      <c r="CE591" s="285"/>
      <c r="CF591" s="285"/>
      <c r="CG591" s="285"/>
      <c r="CH591" s="285"/>
      <c r="CI591" s="297"/>
      <c r="CJ591" s="297"/>
      <c r="CK591" s="285"/>
      <c r="CL591" s="285"/>
      <c r="CM591" s="285"/>
      <c r="CN591" s="285"/>
      <c r="CO591" s="285"/>
      <c r="CP591" s="165"/>
    </row>
    <row r="592"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  <c r="AA592" s="285"/>
      <c r="AB592" s="285"/>
      <c r="AC592" s="285"/>
      <c r="AD592" s="285"/>
      <c r="AE592" s="285"/>
      <c r="AF592" s="296"/>
      <c r="AG592" s="318"/>
      <c r="AH592" s="285"/>
      <c r="AI592" s="285"/>
      <c r="AJ592" s="285"/>
      <c r="AK592" s="285"/>
      <c r="AL592" s="328"/>
      <c r="AM592" s="328"/>
      <c r="AN592" s="285"/>
      <c r="AO592" s="285"/>
      <c r="AP592" s="285"/>
      <c r="AQ592" s="285"/>
      <c r="AR592" s="285"/>
      <c r="AS592" s="328"/>
      <c r="AT592" s="328"/>
      <c r="AU592" s="285"/>
      <c r="AV592" s="285"/>
      <c r="AW592" s="285"/>
      <c r="AX592" s="285"/>
      <c r="AY592" s="285"/>
      <c r="AZ592" s="328"/>
      <c r="BA592" s="328"/>
      <c r="BB592" s="285"/>
      <c r="BC592" s="285"/>
      <c r="BD592" s="285"/>
      <c r="BE592" s="285"/>
      <c r="BF592" s="285"/>
      <c r="BG592" s="328"/>
      <c r="BH592" s="328"/>
      <c r="BI592" s="285"/>
      <c r="BJ592" s="296"/>
      <c r="BK592" s="318"/>
      <c r="BL592" s="285"/>
      <c r="BM592" s="285"/>
      <c r="BN592" s="297"/>
      <c r="BO592" s="297"/>
      <c r="BP592" s="285"/>
      <c r="BQ592" s="285"/>
      <c r="BR592" s="285"/>
      <c r="BS592" s="285"/>
      <c r="BT592" s="285"/>
      <c r="BU592" s="297"/>
      <c r="BV592" s="297"/>
      <c r="BW592" s="285"/>
      <c r="BX592" s="285"/>
      <c r="BY592" s="285"/>
      <c r="BZ592" s="285"/>
      <c r="CA592" s="285"/>
      <c r="CB592" s="297"/>
      <c r="CC592" s="297"/>
      <c r="CD592" s="285"/>
      <c r="CE592" s="285"/>
      <c r="CF592" s="285"/>
      <c r="CG592" s="285"/>
      <c r="CH592" s="285"/>
      <c r="CI592" s="297"/>
      <c r="CJ592" s="297"/>
      <c r="CK592" s="285"/>
      <c r="CL592" s="285"/>
      <c r="CM592" s="285"/>
      <c r="CN592" s="285"/>
      <c r="CO592" s="285"/>
      <c r="CP592" s="165"/>
    </row>
    <row r="593"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  <c r="AA593" s="285"/>
      <c r="AB593" s="285"/>
      <c r="AC593" s="285"/>
      <c r="AD593" s="285"/>
      <c r="AE593" s="285"/>
      <c r="AF593" s="296"/>
      <c r="AG593" s="318"/>
      <c r="AH593" s="285"/>
      <c r="AI593" s="285"/>
      <c r="AJ593" s="285"/>
      <c r="AK593" s="285"/>
      <c r="AL593" s="328"/>
      <c r="AM593" s="328"/>
      <c r="AN593" s="285"/>
      <c r="AO593" s="285"/>
      <c r="AP593" s="285"/>
      <c r="AQ593" s="285"/>
      <c r="AR593" s="285"/>
      <c r="AS593" s="328"/>
      <c r="AT593" s="328"/>
      <c r="AU593" s="285"/>
      <c r="AV593" s="285"/>
      <c r="AW593" s="285"/>
      <c r="AX593" s="285"/>
      <c r="AY593" s="285"/>
      <c r="AZ593" s="328"/>
      <c r="BA593" s="328"/>
      <c r="BB593" s="285"/>
      <c r="BC593" s="285"/>
      <c r="BD593" s="285"/>
      <c r="BE593" s="285"/>
      <c r="BF593" s="285"/>
      <c r="BG593" s="328"/>
      <c r="BH593" s="328"/>
      <c r="BI593" s="285"/>
      <c r="BJ593" s="296"/>
      <c r="BK593" s="318"/>
      <c r="BL593" s="285"/>
      <c r="BM593" s="285"/>
      <c r="BN593" s="297"/>
      <c r="BO593" s="297"/>
      <c r="BP593" s="285"/>
      <c r="BQ593" s="285"/>
      <c r="BR593" s="285"/>
      <c r="BS593" s="285"/>
      <c r="BT593" s="285"/>
      <c r="BU593" s="297"/>
      <c r="BV593" s="297"/>
      <c r="BW593" s="285"/>
      <c r="BX593" s="285"/>
      <c r="BY593" s="285"/>
      <c r="BZ593" s="285"/>
      <c r="CA593" s="285"/>
      <c r="CB593" s="297"/>
      <c r="CC593" s="297"/>
      <c r="CD593" s="285"/>
      <c r="CE593" s="285"/>
      <c r="CF593" s="285"/>
      <c r="CG593" s="285"/>
      <c r="CH593" s="285"/>
      <c r="CI593" s="297"/>
      <c r="CJ593" s="297"/>
      <c r="CK593" s="285"/>
      <c r="CL593" s="285"/>
      <c r="CM593" s="285"/>
      <c r="CN593" s="285"/>
      <c r="CO593" s="285"/>
      <c r="CP593" s="165"/>
    </row>
    <row r="594"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  <c r="AA594" s="285"/>
      <c r="AB594" s="285"/>
      <c r="AC594" s="285"/>
      <c r="AD594" s="285"/>
      <c r="AE594" s="285"/>
      <c r="AF594" s="296"/>
      <c r="AG594" s="318"/>
      <c r="AH594" s="285"/>
      <c r="AI594" s="285"/>
      <c r="AJ594" s="285"/>
      <c r="AK594" s="285"/>
      <c r="AL594" s="328"/>
      <c r="AM594" s="328"/>
      <c r="AN594" s="285"/>
      <c r="AO594" s="285"/>
      <c r="AP594" s="285"/>
      <c r="AQ594" s="285"/>
      <c r="AR594" s="285"/>
      <c r="AS594" s="328"/>
      <c r="AT594" s="328"/>
      <c r="AU594" s="285"/>
      <c r="AV594" s="285"/>
      <c r="AW594" s="285"/>
      <c r="AX594" s="285"/>
      <c r="AY594" s="285"/>
      <c r="AZ594" s="328"/>
      <c r="BA594" s="328"/>
      <c r="BB594" s="285"/>
      <c r="BC594" s="285"/>
      <c r="BD594" s="285"/>
      <c r="BE594" s="285"/>
      <c r="BF594" s="285"/>
      <c r="BG594" s="328"/>
      <c r="BH594" s="328"/>
      <c r="BI594" s="285"/>
      <c r="BJ594" s="296"/>
      <c r="BK594" s="318"/>
      <c r="BL594" s="285"/>
      <c r="BM594" s="285"/>
      <c r="BN594" s="297"/>
      <c r="BO594" s="297"/>
      <c r="BP594" s="285"/>
      <c r="BQ594" s="285"/>
      <c r="BR594" s="285"/>
      <c r="BS594" s="285"/>
      <c r="BT594" s="285"/>
      <c r="BU594" s="297"/>
      <c r="BV594" s="297"/>
      <c r="BW594" s="285"/>
      <c r="BX594" s="285"/>
      <c r="BY594" s="285"/>
      <c r="BZ594" s="285"/>
      <c r="CA594" s="285"/>
      <c r="CB594" s="297"/>
      <c r="CC594" s="297"/>
      <c r="CD594" s="285"/>
      <c r="CE594" s="285"/>
      <c r="CF594" s="285"/>
      <c r="CG594" s="285"/>
      <c r="CH594" s="285"/>
      <c r="CI594" s="297"/>
      <c r="CJ594" s="297"/>
      <c r="CK594" s="285"/>
      <c r="CL594" s="285"/>
      <c r="CM594" s="285"/>
      <c r="CN594" s="285"/>
      <c r="CO594" s="285"/>
      <c r="CP594" s="165"/>
    </row>
    <row r="595"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  <c r="AA595" s="285"/>
      <c r="AB595" s="285"/>
      <c r="AC595" s="285"/>
      <c r="AD595" s="285"/>
      <c r="AE595" s="285"/>
      <c r="AF595" s="296"/>
      <c r="AG595" s="318"/>
      <c r="AH595" s="285"/>
      <c r="AI595" s="285"/>
      <c r="AJ595" s="285"/>
      <c r="AK595" s="285"/>
      <c r="AL595" s="328"/>
      <c r="AM595" s="328"/>
      <c r="AN595" s="285"/>
      <c r="AO595" s="285"/>
      <c r="AP595" s="285"/>
      <c r="AQ595" s="285"/>
      <c r="AR595" s="285"/>
      <c r="AS595" s="328"/>
      <c r="AT595" s="328"/>
      <c r="AU595" s="285"/>
      <c r="AV595" s="285"/>
      <c r="AW595" s="285"/>
      <c r="AX595" s="285"/>
      <c r="AY595" s="285"/>
      <c r="AZ595" s="328"/>
      <c r="BA595" s="328"/>
      <c r="BB595" s="285"/>
      <c r="BC595" s="285"/>
      <c r="BD595" s="285"/>
      <c r="BE595" s="285"/>
      <c r="BF595" s="285"/>
      <c r="BG595" s="328"/>
      <c r="BH595" s="328"/>
      <c r="BI595" s="285"/>
      <c r="BJ595" s="296"/>
      <c r="BK595" s="318"/>
      <c r="BL595" s="285"/>
      <c r="BM595" s="285"/>
      <c r="BN595" s="297"/>
      <c r="BO595" s="297"/>
      <c r="BP595" s="285"/>
      <c r="BQ595" s="285"/>
      <c r="BR595" s="285"/>
      <c r="BS595" s="285"/>
      <c r="BT595" s="285"/>
      <c r="BU595" s="297"/>
      <c r="BV595" s="297"/>
      <c r="BW595" s="285"/>
      <c r="BX595" s="285"/>
      <c r="BY595" s="285"/>
      <c r="BZ595" s="285"/>
      <c r="CA595" s="285"/>
      <c r="CB595" s="297"/>
      <c r="CC595" s="297"/>
      <c r="CD595" s="285"/>
      <c r="CE595" s="285"/>
      <c r="CF595" s="285"/>
      <c r="CG595" s="285"/>
      <c r="CH595" s="285"/>
      <c r="CI595" s="297"/>
      <c r="CJ595" s="297"/>
      <c r="CK595" s="285"/>
      <c r="CL595" s="285"/>
      <c r="CM595" s="285"/>
      <c r="CN595" s="285"/>
      <c r="CO595" s="285"/>
      <c r="CP595" s="165"/>
    </row>
    <row r="596"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  <c r="AA596" s="285"/>
      <c r="AB596" s="285"/>
      <c r="AC596" s="285"/>
      <c r="AD596" s="285"/>
      <c r="AE596" s="285"/>
      <c r="AF596" s="296"/>
      <c r="AG596" s="318"/>
      <c r="AH596" s="285"/>
      <c r="AI596" s="285"/>
      <c r="AJ596" s="285"/>
      <c r="AK596" s="285"/>
      <c r="AL596" s="328"/>
      <c r="AM596" s="328"/>
      <c r="AN596" s="285"/>
      <c r="AO596" s="285"/>
      <c r="AP596" s="285"/>
      <c r="AQ596" s="285"/>
      <c r="AR596" s="285"/>
      <c r="AS596" s="328"/>
      <c r="AT596" s="328"/>
      <c r="AU596" s="285"/>
      <c r="AV596" s="285"/>
      <c r="AW596" s="285"/>
      <c r="AX596" s="285"/>
      <c r="AY596" s="285"/>
      <c r="AZ596" s="328"/>
      <c r="BA596" s="328"/>
      <c r="BB596" s="285"/>
      <c r="BC596" s="285"/>
      <c r="BD596" s="285"/>
      <c r="BE596" s="285"/>
      <c r="BF596" s="285"/>
      <c r="BG596" s="328"/>
      <c r="BH596" s="328"/>
      <c r="BI596" s="285"/>
      <c r="BJ596" s="296"/>
      <c r="BK596" s="318"/>
      <c r="BL596" s="285"/>
      <c r="BM596" s="285"/>
      <c r="BN596" s="297"/>
      <c r="BO596" s="297"/>
      <c r="BP596" s="285"/>
      <c r="BQ596" s="285"/>
      <c r="BR596" s="285"/>
      <c r="BS596" s="285"/>
      <c r="BT596" s="285"/>
      <c r="BU596" s="297"/>
      <c r="BV596" s="297"/>
      <c r="BW596" s="285"/>
      <c r="BX596" s="285"/>
      <c r="BY596" s="285"/>
      <c r="BZ596" s="285"/>
      <c r="CA596" s="285"/>
      <c r="CB596" s="297"/>
      <c r="CC596" s="297"/>
      <c r="CD596" s="285"/>
      <c r="CE596" s="285"/>
      <c r="CF596" s="285"/>
      <c r="CG596" s="285"/>
      <c r="CH596" s="285"/>
      <c r="CI596" s="297"/>
      <c r="CJ596" s="297"/>
      <c r="CK596" s="285"/>
      <c r="CL596" s="285"/>
      <c r="CM596" s="285"/>
      <c r="CN596" s="285"/>
      <c r="CO596" s="285"/>
      <c r="CP596" s="165"/>
    </row>
    <row r="597"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  <c r="AA597" s="285"/>
      <c r="AB597" s="285"/>
      <c r="AC597" s="285"/>
      <c r="AD597" s="285"/>
      <c r="AE597" s="285"/>
      <c r="AF597" s="296"/>
      <c r="AG597" s="318"/>
      <c r="AH597" s="285"/>
      <c r="AI597" s="285"/>
      <c r="AJ597" s="285"/>
      <c r="AK597" s="285"/>
      <c r="AL597" s="328"/>
      <c r="AM597" s="328"/>
      <c r="AN597" s="285"/>
      <c r="AO597" s="285"/>
      <c r="AP597" s="285"/>
      <c r="AQ597" s="285"/>
      <c r="AR597" s="285"/>
      <c r="AS597" s="328"/>
      <c r="AT597" s="328"/>
      <c r="AU597" s="285"/>
      <c r="AV597" s="285"/>
      <c r="AW597" s="285"/>
      <c r="AX597" s="285"/>
      <c r="AY597" s="285"/>
      <c r="AZ597" s="328"/>
      <c r="BA597" s="328"/>
      <c r="BB597" s="285"/>
      <c r="BC597" s="285"/>
      <c r="BD597" s="285"/>
      <c r="BE597" s="285"/>
      <c r="BF597" s="285"/>
      <c r="BG597" s="328"/>
      <c r="BH597" s="328"/>
      <c r="BI597" s="285"/>
      <c r="BJ597" s="296"/>
      <c r="BK597" s="318"/>
      <c r="BL597" s="285"/>
      <c r="BM597" s="285"/>
      <c r="BN597" s="297"/>
      <c r="BO597" s="297"/>
      <c r="BP597" s="285"/>
      <c r="BQ597" s="285"/>
      <c r="BR597" s="285"/>
      <c r="BS597" s="285"/>
      <c r="BT597" s="285"/>
      <c r="BU597" s="297"/>
      <c r="BV597" s="297"/>
      <c r="BW597" s="285"/>
      <c r="BX597" s="285"/>
      <c r="BY597" s="285"/>
      <c r="BZ597" s="285"/>
      <c r="CA597" s="285"/>
      <c r="CB597" s="297"/>
      <c r="CC597" s="297"/>
      <c r="CD597" s="285"/>
      <c r="CE597" s="285"/>
      <c r="CF597" s="285"/>
      <c r="CG597" s="285"/>
      <c r="CH597" s="285"/>
      <c r="CI597" s="297"/>
      <c r="CJ597" s="297"/>
      <c r="CK597" s="285"/>
      <c r="CL597" s="285"/>
      <c r="CM597" s="285"/>
      <c r="CN597" s="285"/>
      <c r="CO597" s="285"/>
      <c r="CP597" s="165"/>
    </row>
    <row r="598"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  <c r="AA598" s="285"/>
      <c r="AB598" s="285"/>
      <c r="AC598" s="285"/>
      <c r="AD598" s="285"/>
      <c r="AE598" s="285"/>
      <c r="AF598" s="296"/>
      <c r="AG598" s="318"/>
      <c r="AH598" s="285"/>
      <c r="AI598" s="285"/>
      <c r="AJ598" s="285"/>
      <c r="AK598" s="285"/>
      <c r="AL598" s="328"/>
      <c r="AM598" s="328"/>
      <c r="AN598" s="285"/>
      <c r="AO598" s="285"/>
      <c r="AP598" s="285"/>
      <c r="AQ598" s="285"/>
      <c r="AR598" s="285"/>
      <c r="AS598" s="328"/>
      <c r="AT598" s="328"/>
      <c r="AU598" s="285"/>
      <c r="AV598" s="285"/>
      <c r="AW598" s="285"/>
      <c r="AX598" s="285"/>
      <c r="AY598" s="285"/>
      <c r="AZ598" s="328"/>
      <c r="BA598" s="328"/>
      <c r="BB598" s="285"/>
      <c r="BC598" s="285"/>
      <c r="BD598" s="285"/>
      <c r="BE598" s="285"/>
      <c r="BF598" s="285"/>
      <c r="BG598" s="328"/>
      <c r="BH598" s="328"/>
      <c r="BI598" s="285"/>
      <c r="BJ598" s="296"/>
      <c r="BK598" s="318"/>
      <c r="BL598" s="285"/>
      <c r="BM598" s="285"/>
      <c r="BN598" s="297"/>
      <c r="BO598" s="297"/>
      <c r="BP598" s="285"/>
      <c r="BQ598" s="285"/>
      <c r="BR598" s="285"/>
      <c r="BS598" s="285"/>
      <c r="BT598" s="285"/>
      <c r="BU598" s="297"/>
      <c r="BV598" s="297"/>
      <c r="BW598" s="285"/>
      <c r="BX598" s="285"/>
      <c r="BY598" s="285"/>
      <c r="BZ598" s="285"/>
      <c r="CA598" s="285"/>
      <c r="CB598" s="297"/>
      <c r="CC598" s="297"/>
      <c r="CD598" s="285"/>
      <c r="CE598" s="285"/>
      <c r="CF598" s="285"/>
      <c r="CG598" s="285"/>
      <c r="CH598" s="285"/>
      <c r="CI598" s="297"/>
      <c r="CJ598" s="297"/>
      <c r="CK598" s="285"/>
      <c r="CL598" s="285"/>
      <c r="CM598" s="285"/>
      <c r="CN598" s="285"/>
      <c r="CO598" s="285"/>
      <c r="CP598" s="165"/>
    </row>
    <row r="599"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  <c r="AA599" s="285"/>
      <c r="AB599" s="285"/>
      <c r="AC599" s="285"/>
      <c r="AD599" s="285"/>
      <c r="AE599" s="285"/>
      <c r="AF599" s="296"/>
      <c r="AG599" s="318"/>
      <c r="AH599" s="285"/>
      <c r="AI599" s="285"/>
      <c r="AJ599" s="285"/>
      <c r="AK599" s="285"/>
      <c r="AL599" s="328"/>
      <c r="AM599" s="328"/>
      <c r="AN599" s="285"/>
      <c r="AO599" s="285"/>
      <c r="AP599" s="285"/>
      <c r="AQ599" s="285"/>
      <c r="AR599" s="285"/>
      <c r="AS599" s="328"/>
      <c r="AT599" s="328"/>
      <c r="AU599" s="285"/>
      <c r="AV599" s="285"/>
      <c r="AW599" s="285"/>
      <c r="AX599" s="285"/>
      <c r="AY599" s="285"/>
      <c r="AZ599" s="328"/>
      <c r="BA599" s="328"/>
      <c r="BB599" s="285"/>
      <c r="BC599" s="285"/>
      <c r="BD599" s="285"/>
      <c r="BE599" s="285"/>
      <c r="BF599" s="285"/>
      <c r="BG599" s="328"/>
      <c r="BH599" s="328"/>
      <c r="BI599" s="285"/>
      <c r="BJ599" s="296"/>
      <c r="BK599" s="318"/>
      <c r="BL599" s="285"/>
      <c r="BM599" s="285"/>
      <c r="BN599" s="297"/>
      <c r="BO599" s="297"/>
      <c r="BP599" s="285"/>
      <c r="BQ599" s="285"/>
      <c r="BR599" s="285"/>
      <c r="BS599" s="285"/>
      <c r="BT599" s="285"/>
      <c r="BU599" s="297"/>
      <c r="BV599" s="297"/>
      <c r="BW599" s="285"/>
      <c r="BX599" s="285"/>
      <c r="BY599" s="285"/>
      <c r="BZ599" s="285"/>
      <c r="CA599" s="285"/>
      <c r="CB599" s="297"/>
      <c r="CC599" s="297"/>
      <c r="CD599" s="285"/>
      <c r="CE599" s="285"/>
      <c r="CF599" s="285"/>
      <c r="CG599" s="285"/>
      <c r="CH599" s="285"/>
      <c r="CI599" s="297"/>
      <c r="CJ599" s="297"/>
      <c r="CK599" s="285"/>
      <c r="CL599" s="285"/>
      <c r="CM599" s="285"/>
      <c r="CN599" s="285"/>
      <c r="CO599" s="285"/>
      <c r="CP599" s="165"/>
    </row>
    <row r="600"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  <c r="AA600" s="285"/>
      <c r="AB600" s="285"/>
      <c r="AC600" s="285"/>
      <c r="AD600" s="285"/>
      <c r="AE600" s="285"/>
      <c r="AF600" s="296"/>
      <c r="AG600" s="318"/>
      <c r="AH600" s="285"/>
      <c r="AI600" s="285"/>
      <c r="AJ600" s="285"/>
      <c r="AK600" s="285"/>
      <c r="AL600" s="328"/>
      <c r="AM600" s="328"/>
      <c r="AN600" s="285"/>
      <c r="AO600" s="285"/>
      <c r="AP600" s="285"/>
      <c r="AQ600" s="285"/>
      <c r="AR600" s="285"/>
      <c r="AS600" s="328"/>
      <c r="AT600" s="328"/>
      <c r="AU600" s="285"/>
      <c r="AV600" s="285"/>
      <c r="AW600" s="285"/>
      <c r="AX600" s="285"/>
      <c r="AY600" s="285"/>
      <c r="AZ600" s="328"/>
      <c r="BA600" s="328"/>
      <c r="BB600" s="285"/>
      <c r="BC600" s="285"/>
      <c r="BD600" s="285"/>
      <c r="BE600" s="285"/>
      <c r="BF600" s="285"/>
      <c r="BG600" s="328"/>
      <c r="BH600" s="328"/>
      <c r="BI600" s="285"/>
      <c r="BJ600" s="296"/>
      <c r="BK600" s="318"/>
      <c r="BL600" s="285"/>
      <c r="BM600" s="285"/>
      <c r="BN600" s="297"/>
      <c r="BO600" s="297"/>
      <c r="BP600" s="285"/>
      <c r="BQ600" s="285"/>
      <c r="BR600" s="285"/>
      <c r="BS600" s="285"/>
      <c r="BT600" s="285"/>
      <c r="BU600" s="297"/>
      <c r="BV600" s="297"/>
      <c r="BW600" s="285"/>
      <c r="BX600" s="285"/>
      <c r="BY600" s="285"/>
      <c r="BZ600" s="285"/>
      <c r="CA600" s="285"/>
      <c r="CB600" s="297"/>
      <c r="CC600" s="297"/>
      <c r="CD600" s="285"/>
      <c r="CE600" s="285"/>
      <c r="CF600" s="285"/>
      <c r="CG600" s="285"/>
      <c r="CH600" s="285"/>
      <c r="CI600" s="297"/>
      <c r="CJ600" s="297"/>
      <c r="CK600" s="285"/>
      <c r="CL600" s="285"/>
      <c r="CM600" s="285"/>
      <c r="CN600" s="285"/>
      <c r="CO600" s="285"/>
      <c r="CP600" s="165"/>
    </row>
    <row r="601"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  <c r="AA601" s="285"/>
      <c r="AB601" s="285"/>
      <c r="AC601" s="285"/>
      <c r="AD601" s="285"/>
      <c r="AE601" s="285"/>
      <c r="AF601" s="296"/>
      <c r="AG601" s="318"/>
      <c r="AH601" s="285"/>
      <c r="AI601" s="285"/>
      <c r="AJ601" s="285"/>
      <c r="AK601" s="285"/>
      <c r="AL601" s="328"/>
      <c r="AM601" s="328"/>
      <c r="AN601" s="285"/>
      <c r="AO601" s="285"/>
      <c r="AP601" s="285"/>
      <c r="AQ601" s="285"/>
      <c r="AR601" s="285"/>
      <c r="AS601" s="328"/>
      <c r="AT601" s="328"/>
      <c r="AU601" s="285"/>
      <c r="AV601" s="285"/>
      <c r="AW601" s="285"/>
      <c r="AX601" s="285"/>
      <c r="AY601" s="285"/>
      <c r="AZ601" s="328"/>
      <c r="BA601" s="328"/>
      <c r="BB601" s="285"/>
      <c r="BC601" s="285"/>
      <c r="BD601" s="285"/>
      <c r="BE601" s="285"/>
      <c r="BF601" s="285"/>
      <c r="BG601" s="328"/>
      <c r="BH601" s="328"/>
      <c r="BI601" s="285"/>
      <c r="BJ601" s="296"/>
      <c r="BK601" s="318"/>
      <c r="BL601" s="285"/>
      <c r="BM601" s="285"/>
      <c r="BN601" s="297"/>
      <c r="BO601" s="297"/>
      <c r="BP601" s="285"/>
      <c r="BQ601" s="285"/>
      <c r="BR601" s="285"/>
      <c r="BS601" s="285"/>
      <c r="BT601" s="285"/>
      <c r="BU601" s="297"/>
      <c r="BV601" s="297"/>
      <c r="BW601" s="285"/>
      <c r="BX601" s="285"/>
      <c r="BY601" s="285"/>
      <c r="BZ601" s="285"/>
      <c r="CA601" s="285"/>
      <c r="CB601" s="297"/>
      <c r="CC601" s="297"/>
      <c r="CD601" s="285"/>
      <c r="CE601" s="285"/>
      <c r="CF601" s="285"/>
      <c r="CG601" s="285"/>
      <c r="CH601" s="285"/>
      <c r="CI601" s="297"/>
      <c r="CJ601" s="297"/>
      <c r="CK601" s="285"/>
      <c r="CL601" s="285"/>
      <c r="CM601" s="285"/>
      <c r="CN601" s="285"/>
      <c r="CO601" s="285"/>
      <c r="CP601" s="165"/>
    </row>
    <row r="602"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  <c r="AA602" s="285"/>
      <c r="AB602" s="285"/>
      <c r="AC602" s="285"/>
      <c r="AD602" s="285"/>
      <c r="AE602" s="285"/>
      <c r="AF602" s="296"/>
      <c r="AG602" s="318"/>
      <c r="AH602" s="285"/>
      <c r="AI602" s="285"/>
      <c r="AJ602" s="285"/>
      <c r="AK602" s="285"/>
      <c r="AL602" s="328"/>
      <c r="AM602" s="328"/>
      <c r="AN602" s="285"/>
      <c r="AO602" s="285"/>
      <c r="AP602" s="285"/>
      <c r="AQ602" s="285"/>
      <c r="AR602" s="285"/>
      <c r="AS602" s="328"/>
      <c r="AT602" s="328"/>
      <c r="AU602" s="285"/>
      <c r="AV602" s="285"/>
      <c r="AW602" s="285"/>
      <c r="AX602" s="285"/>
      <c r="AY602" s="285"/>
      <c r="AZ602" s="328"/>
      <c r="BA602" s="328"/>
      <c r="BB602" s="285"/>
      <c r="BC602" s="285"/>
      <c r="BD602" s="285"/>
      <c r="BE602" s="285"/>
      <c r="BF602" s="285"/>
      <c r="BG602" s="328"/>
      <c r="BH602" s="328"/>
      <c r="BI602" s="285"/>
      <c r="BJ602" s="296"/>
      <c r="BK602" s="318"/>
      <c r="BL602" s="285"/>
      <c r="BM602" s="285"/>
      <c r="BN602" s="297"/>
      <c r="BO602" s="297"/>
      <c r="BP602" s="285"/>
      <c r="BQ602" s="285"/>
      <c r="BR602" s="285"/>
      <c r="BS602" s="285"/>
      <c r="BT602" s="285"/>
      <c r="BU602" s="297"/>
      <c r="BV602" s="297"/>
      <c r="BW602" s="285"/>
      <c r="BX602" s="285"/>
      <c r="BY602" s="285"/>
      <c r="BZ602" s="285"/>
      <c r="CA602" s="285"/>
      <c r="CB602" s="297"/>
      <c r="CC602" s="297"/>
      <c r="CD602" s="285"/>
      <c r="CE602" s="285"/>
      <c r="CF602" s="285"/>
      <c r="CG602" s="285"/>
      <c r="CH602" s="285"/>
      <c r="CI602" s="297"/>
      <c r="CJ602" s="297"/>
      <c r="CK602" s="285"/>
      <c r="CL602" s="285"/>
      <c r="CM602" s="285"/>
      <c r="CN602" s="285"/>
      <c r="CO602" s="285"/>
      <c r="CP602" s="165"/>
    </row>
    <row r="603"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  <c r="AA603" s="285"/>
      <c r="AB603" s="285"/>
      <c r="AC603" s="285"/>
      <c r="AD603" s="285"/>
      <c r="AE603" s="285"/>
      <c r="AF603" s="296"/>
      <c r="AG603" s="318"/>
      <c r="AH603" s="285"/>
      <c r="AI603" s="285"/>
      <c r="AJ603" s="285"/>
      <c r="AK603" s="285"/>
      <c r="AL603" s="328"/>
      <c r="AM603" s="328"/>
      <c r="AN603" s="285"/>
      <c r="AO603" s="285"/>
      <c r="AP603" s="285"/>
      <c r="AQ603" s="285"/>
      <c r="AR603" s="285"/>
      <c r="AS603" s="328"/>
      <c r="AT603" s="328"/>
      <c r="AU603" s="285"/>
      <c r="AV603" s="285"/>
      <c r="AW603" s="285"/>
      <c r="AX603" s="285"/>
      <c r="AY603" s="285"/>
      <c r="AZ603" s="328"/>
      <c r="BA603" s="328"/>
      <c r="BB603" s="285"/>
      <c r="BC603" s="285"/>
      <c r="BD603" s="285"/>
      <c r="BE603" s="285"/>
      <c r="BF603" s="285"/>
      <c r="BG603" s="328"/>
      <c r="BH603" s="328"/>
      <c r="BI603" s="285"/>
      <c r="BJ603" s="296"/>
      <c r="BK603" s="318"/>
      <c r="BL603" s="285"/>
      <c r="BM603" s="285"/>
      <c r="BN603" s="297"/>
      <c r="BO603" s="297"/>
      <c r="BP603" s="285"/>
      <c r="BQ603" s="285"/>
      <c r="BR603" s="285"/>
      <c r="BS603" s="285"/>
      <c r="BT603" s="285"/>
      <c r="BU603" s="297"/>
      <c r="BV603" s="297"/>
      <c r="BW603" s="285"/>
      <c r="BX603" s="285"/>
      <c r="BY603" s="285"/>
      <c r="BZ603" s="285"/>
      <c r="CA603" s="285"/>
      <c r="CB603" s="297"/>
      <c r="CC603" s="297"/>
      <c r="CD603" s="285"/>
      <c r="CE603" s="285"/>
      <c r="CF603" s="285"/>
      <c r="CG603" s="285"/>
      <c r="CH603" s="285"/>
      <c r="CI603" s="297"/>
      <c r="CJ603" s="297"/>
      <c r="CK603" s="285"/>
      <c r="CL603" s="285"/>
      <c r="CM603" s="285"/>
      <c r="CN603" s="285"/>
      <c r="CO603" s="285"/>
      <c r="CP603" s="165"/>
    </row>
    <row r="604"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  <c r="AA604" s="285"/>
      <c r="AB604" s="285"/>
      <c r="AC604" s="285"/>
      <c r="AD604" s="285"/>
      <c r="AE604" s="285"/>
      <c r="AF604" s="296"/>
      <c r="AG604" s="318"/>
      <c r="AH604" s="285"/>
      <c r="AI604" s="285"/>
      <c r="AJ604" s="285"/>
      <c r="AK604" s="285"/>
      <c r="AL604" s="328"/>
      <c r="AM604" s="328"/>
      <c r="AN604" s="285"/>
      <c r="AO604" s="285"/>
      <c r="AP604" s="285"/>
      <c r="AQ604" s="285"/>
      <c r="AR604" s="285"/>
      <c r="AS604" s="328"/>
      <c r="AT604" s="328"/>
      <c r="AU604" s="285"/>
      <c r="AV604" s="285"/>
      <c r="AW604" s="285"/>
      <c r="AX604" s="285"/>
      <c r="AY604" s="285"/>
      <c r="AZ604" s="328"/>
      <c r="BA604" s="328"/>
      <c r="BB604" s="285"/>
      <c r="BC604" s="285"/>
      <c r="BD604" s="285"/>
      <c r="BE604" s="285"/>
      <c r="BF604" s="285"/>
      <c r="BG604" s="328"/>
      <c r="BH604" s="328"/>
      <c r="BI604" s="285"/>
      <c r="BJ604" s="296"/>
      <c r="BK604" s="318"/>
      <c r="BL604" s="285"/>
      <c r="BM604" s="285"/>
      <c r="BN604" s="297"/>
      <c r="BO604" s="297"/>
      <c r="BP604" s="285"/>
      <c r="BQ604" s="285"/>
      <c r="BR604" s="285"/>
      <c r="BS604" s="285"/>
      <c r="BT604" s="285"/>
      <c r="BU604" s="297"/>
      <c r="BV604" s="297"/>
      <c r="BW604" s="285"/>
      <c r="BX604" s="285"/>
      <c r="BY604" s="285"/>
      <c r="BZ604" s="285"/>
      <c r="CA604" s="285"/>
      <c r="CB604" s="297"/>
      <c r="CC604" s="297"/>
      <c r="CD604" s="285"/>
      <c r="CE604" s="285"/>
      <c r="CF604" s="285"/>
      <c r="CG604" s="285"/>
      <c r="CH604" s="285"/>
      <c r="CI604" s="297"/>
      <c r="CJ604" s="297"/>
      <c r="CK604" s="285"/>
      <c r="CL604" s="285"/>
      <c r="CM604" s="285"/>
      <c r="CN604" s="285"/>
      <c r="CO604" s="285"/>
      <c r="CP604" s="165"/>
    </row>
    <row r="605"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  <c r="AA605" s="285"/>
      <c r="AB605" s="285"/>
      <c r="AC605" s="285"/>
      <c r="AD605" s="285"/>
      <c r="AE605" s="285"/>
      <c r="AF605" s="296"/>
      <c r="AG605" s="318"/>
      <c r="AH605" s="285"/>
      <c r="AI605" s="285"/>
      <c r="AJ605" s="285"/>
      <c r="AK605" s="285"/>
      <c r="AL605" s="328"/>
      <c r="AM605" s="328"/>
      <c r="AN605" s="285"/>
      <c r="AO605" s="285"/>
      <c r="AP605" s="285"/>
      <c r="AQ605" s="285"/>
      <c r="AR605" s="285"/>
      <c r="AS605" s="328"/>
      <c r="AT605" s="328"/>
      <c r="AU605" s="285"/>
      <c r="AV605" s="285"/>
      <c r="AW605" s="285"/>
      <c r="AX605" s="285"/>
      <c r="AY605" s="285"/>
      <c r="AZ605" s="328"/>
      <c r="BA605" s="328"/>
      <c r="BB605" s="285"/>
      <c r="BC605" s="285"/>
      <c r="BD605" s="285"/>
      <c r="BE605" s="285"/>
      <c r="BF605" s="285"/>
      <c r="BG605" s="328"/>
      <c r="BH605" s="328"/>
      <c r="BI605" s="285"/>
      <c r="BJ605" s="296"/>
      <c r="BK605" s="318"/>
      <c r="BL605" s="285"/>
      <c r="BM605" s="285"/>
      <c r="BN605" s="297"/>
      <c r="BO605" s="297"/>
      <c r="BP605" s="285"/>
      <c r="BQ605" s="285"/>
      <c r="BR605" s="285"/>
      <c r="BS605" s="285"/>
      <c r="BT605" s="285"/>
      <c r="BU605" s="297"/>
      <c r="BV605" s="297"/>
      <c r="BW605" s="285"/>
      <c r="BX605" s="285"/>
      <c r="BY605" s="285"/>
      <c r="BZ605" s="285"/>
      <c r="CA605" s="285"/>
      <c r="CB605" s="297"/>
      <c r="CC605" s="297"/>
      <c r="CD605" s="285"/>
      <c r="CE605" s="285"/>
      <c r="CF605" s="285"/>
      <c r="CG605" s="285"/>
      <c r="CH605" s="285"/>
      <c r="CI605" s="297"/>
      <c r="CJ605" s="297"/>
      <c r="CK605" s="285"/>
      <c r="CL605" s="285"/>
      <c r="CM605" s="285"/>
      <c r="CN605" s="285"/>
      <c r="CO605" s="285"/>
      <c r="CP605" s="165"/>
    </row>
    <row r="606"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  <c r="AA606" s="285"/>
      <c r="AB606" s="285"/>
      <c r="AC606" s="285"/>
      <c r="AD606" s="285"/>
      <c r="AE606" s="285"/>
      <c r="AF606" s="296"/>
      <c r="AG606" s="318"/>
      <c r="AH606" s="285"/>
      <c r="AI606" s="285"/>
      <c r="AJ606" s="285"/>
      <c r="AK606" s="285"/>
      <c r="AL606" s="328"/>
      <c r="AM606" s="328"/>
      <c r="AN606" s="285"/>
      <c r="AO606" s="285"/>
      <c r="AP606" s="285"/>
      <c r="AQ606" s="285"/>
      <c r="AR606" s="285"/>
      <c r="AS606" s="328"/>
      <c r="AT606" s="328"/>
      <c r="AU606" s="285"/>
      <c r="AV606" s="285"/>
      <c r="AW606" s="285"/>
      <c r="AX606" s="285"/>
      <c r="AY606" s="285"/>
      <c r="AZ606" s="328"/>
      <c r="BA606" s="328"/>
      <c r="BB606" s="285"/>
      <c r="BC606" s="285"/>
      <c r="BD606" s="285"/>
      <c r="BE606" s="285"/>
      <c r="BF606" s="285"/>
      <c r="BG606" s="328"/>
      <c r="BH606" s="328"/>
      <c r="BI606" s="285"/>
      <c r="BJ606" s="296"/>
      <c r="BK606" s="318"/>
      <c r="BL606" s="285"/>
      <c r="BM606" s="285"/>
      <c r="BN606" s="297"/>
      <c r="BO606" s="297"/>
      <c r="BP606" s="285"/>
      <c r="BQ606" s="285"/>
      <c r="BR606" s="285"/>
      <c r="BS606" s="285"/>
      <c r="BT606" s="285"/>
      <c r="BU606" s="297"/>
      <c r="BV606" s="297"/>
      <c r="BW606" s="285"/>
      <c r="BX606" s="285"/>
      <c r="BY606" s="285"/>
      <c r="BZ606" s="285"/>
      <c r="CA606" s="285"/>
      <c r="CB606" s="297"/>
      <c r="CC606" s="297"/>
      <c r="CD606" s="285"/>
      <c r="CE606" s="285"/>
      <c r="CF606" s="285"/>
      <c r="CG606" s="285"/>
      <c r="CH606" s="285"/>
      <c r="CI606" s="297"/>
      <c r="CJ606" s="297"/>
      <c r="CK606" s="285"/>
      <c r="CL606" s="285"/>
      <c r="CM606" s="285"/>
      <c r="CN606" s="285"/>
      <c r="CO606" s="285"/>
      <c r="CP606" s="165"/>
    </row>
    <row r="607"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  <c r="AA607" s="285"/>
      <c r="AB607" s="285"/>
      <c r="AC607" s="285"/>
      <c r="AD607" s="285"/>
      <c r="AE607" s="285"/>
      <c r="AF607" s="296"/>
      <c r="AG607" s="318"/>
      <c r="AH607" s="285"/>
      <c r="AI607" s="285"/>
      <c r="AJ607" s="285"/>
      <c r="AK607" s="285"/>
      <c r="AL607" s="328"/>
      <c r="AM607" s="328"/>
      <c r="AN607" s="285"/>
      <c r="AO607" s="285"/>
      <c r="AP607" s="285"/>
      <c r="AQ607" s="285"/>
      <c r="AR607" s="285"/>
      <c r="AS607" s="328"/>
      <c r="AT607" s="328"/>
      <c r="AU607" s="285"/>
      <c r="AV607" s="285"/>
      <c r="AW607" s="285"/>
      <c r="AX607" s="285"/>
      <c r="AY607" s="285"/>
      <c r="AZ607" s="328"/>
      <c r="BA607" s="328"/>
      <c r="BB607" s="285"/>
      <c r="BC607" s="285"/>
      <c r="BD607" s="285"/>
      <c r="BE607" s="285"/>
      <c r="BF607" s="285"/>
      <c r="BG607" s="328"/>
      <c r="BH607" s="328"/>
      <c r="BI607" s="285"/>
      <c r="BJ607" s="296"/>
      <c r="BK607" s="318"/>
      <c r="BL607" s="285"/>
      <c r="BM607" s="285"/>
      <c r="BN607" s="297"/>
      <c r="BO607" s="297"/>
      <c r="BP607" s="285"/>
      <c r="BQ607" s="285"/>
      <c r="BR607" s="285"/>
      <c r="BS607" s="285"/>
      <c r="BT607" s="285"/>
      <c r="BU607" s="297"/>
      <c r="BV607" s="297"/>
      <c r="BW607" s="285"/>
      <c r="BX607" s="285"/>
      <c r="BY607" s="285"/>
      <c r="BZ607" s="285"/>
      <c r="CA607" s="285"/>
      <c r="CB607" s="297"/>
      <c r="CC607" s="297"/>
      <c r="CD607" s="285"/>
      <c r="CE607" s="285"/>
      <c r="CF607" s="285"/>
      <c r="CG607" s="285"/>
      <c r="CH607" s="285"/>
      <c r="CI607" s="297"/>
      <c r="CJ607" s="297"/>
      <c r="CK607" s="285"/>
      <c r="CL607" s="285"/>
      <c r="CM607" s="285"/>
      <c r="CN607" s="285"/>
      <c r="CO607" s="285"/>
      <c r="CP607" s="165"/>
    </row>
    <row r="608"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  <c r="AA608" s="285"/>
      <c r="AB608" s="285"/>
      <c r="AC608" s="285"/>
      <c r="AD608" s="285"/>
      <c r="AE608" s="285"/>
      <c r="AF608" s="296"/>
      <c r="AG608" s="318"/>
      <c r="AH608" s="285"/>
      <c r="AI608" s="285"/>
      <c r="AJ608" s="285"/>
      <c r="AK608" s="285"/>
      <c r="AL608" s="328"/>
      <c r="AM608" s="328"/>
      <c r="AN608" s="285"/>
      <c r="AO608" s="285"/>
      <c r="AP608" s="285"/>
      <c r="AQ608" s="285"/>
      <c r="AR608" s="285"/>
      <c r="AS608" s="328"/>
      <c r="AT608" s="328"/>
      <c r="AU608" s="285"/>
      <c r="AV608" s="285"/>
      <c r="AW608" s="285"/>
      <c r="AX608" s="285"/>
      <c r="AY608" s="285"/>
      <c r="AZ608" s="328"/>
      <c r="BA608" s="328"/>
      <c r="BB608" s="285"/>
      <c r="BC608" s="285"/>
      <c r="BD608" s="285"/>
      <c r="BE608" s="285"/>
      <c r="BF608" s="285"/>
      <c r="BG608" s="328"/>
      <c r="BH608" s="328"/>
      <c r="BI608" s="285"/>
      <c r="BJ608" s="296"/>
      <c r="BK608" s="318"/>
      <c r="BL608" s="285"/>
      <c r="BM608" s="285"/>
      <c r="BN608" s="297"/>
      <c r="BO608" s="297"/>
      <c r="BP608" s="285"/>
      <c r="BQ608" s="285"/>
      <c r="BR608" s="285"/>
      <c r="BS608" s="285"/>
      <c r="BT608" s="285"/>
      <c r="BU608" s="297"/>
      <c r="BV608" s="297"/>
      <c r="BW608" s="285"/>
      <c r="BX608" s="285"/>
      <c r="BY608" s="285"/>
      <c r="BZ608" s="285"/>
      <c r="CA608" s="285"/>
      <c r="CB608" s="297"/>
      <c r="CC608" s="297"/>
      <c r="CD608" s="285"/>
      <c r="CE608" s="285"/>
      <c r="CF608" s="285"/>
      <c r="CG608" s="285"/>
      <c r="CH608" s="285"/>
      <c r="CI608" s="297"/>
      <c r="CJ608" s="297"/>
      <c r="CK608" s="285"/>
      <c r="CL608" s="285"/>
      <c r="CM608" s="285"/>
      <c r="CN608" s="285"/>
      <c r="CO608" s="285"/>
      <c r="CP608" s="165"/>
    </row>
    <row r="609"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  <c r="AA609" s="285"/>
      <c r="AB609" s="285"/>
      <c r="AC609" s="285"/>
      <c r="AD609" s="285"/>
      <c r="AE609" s="285"/>
      <c r="AF609" s="296"/>
      <c r="AG609" s="318"/>
      <c r="AH609" s="285"/>
      <c r="AI609" s="285"/>
      <c r="AJ609" s="285"/>
      <c r="AK609" s="285"/>
      <c r="AL609" s="328"/>
      <c r="AM609" s="328"/>
      <c r="AN609" s="285"/>
      <c r="AO609" s="285"/>
      <c r="AP609" s="285"/>
      <c r="AQ609" s="285"/>
      <c r="AR609" s="285"/>
      <c r="AS609" s="328"/>
      <c r="AT609" s="328"/>
      <c r="AU609" s="285"/>
      <c r="AV609" s="285"/>
      <c r="AW609" s="285"/>
      <c r="AX609" s="285"/>
      <c r="AY609" s="285"/>
      <c r="AZ609" s="328"/>
      <c r="BA609" s="328"/>
      <c r="BB609" s="285"/>
      <c r="BC609" s="285"/>
      <c r="BD609" s="285"/>
      <c r="BE609" s="285"/>
      <c r="BF609" s="285"/>
      <c r="BG609" s="328"/>
      <c r="BH609" s="328"/>
      <c r="BI609" s="285"/>
      <c r="BJ609" s="296"/>
      <c r="BK609" s="318"/>
      <c r="BL609" s="285"/>
      <c r="BM609" s="285"/>
      <c r="BN609" s="297"/>
      <c r="BO609" s="297"/>
      <c r="BP609" s="285"/>
      <c r="BQ609" s="285"/>
      <c r="BR609" s="285"/>
      <c r="BS609" s="285"/>
      <c r="BT609" s="285"/>
      <c r="BU609" s="297"/>
      <c r="BV609" s="297"/>
      <c r="BW609" s="285"/>
      <c r="BX609" s="285"/>
      <c r="BY609" s="285"/>
      <c r="BZ609" s="285"/>
      <c r="CA609" s="285"/>
      <c r="CB609" s="297"/>
      <c r="CC609" s="297"/>
      <c r="CD609" s="285"/>
      <c r="CE609" s="285"/>
      <c r="CF609" s="285"/>
      <c r="CG609" s="285"/>
      <c r="CH609" s="285"/>
      <c r="CI609" s="297"/>
      <c r="CJ609" s="297"/>
      <c r="CK609" s="285"/>
      <c r="CL609" s="285"/>
      <c r="CM609" s="285"/>
      <c r="CN609" s="285"/>
      <c r="CO609" s="285"/>
      <c r="CP609" s="165"/>
    </row>
    <row r="610"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  <c r="AA610" s="285"/>
      <c r="AB610" s="285"/>
      <c r="AC610" s="285"/>
      <c r="AD610" s="285"/>
      <c r="AE610" s="285"/>
      <c r="AF610" s="296"/>
      <c r="AG610" s="318"/>
      <c r="AH610" s="285"/>
      <c r="AI610" s="285"/>
      <c r="AJ610" s="285"/>
      <c r="AK610" s="285"/>
      <c r="AL610" s="328"/>
      <c r="AM610" s="328"/>
      <c r="AN610" s="285"/>
      <c r="AO610" s="285"/>
      <c r="AP610" s="285"/>
      <c r="AQ610" s="285"/>
      <c r="AR610" s="285"/>
      <c r="AS610" s="328"/>
      <c r="AT610" s="328"/>
      <c r="AU610" s="285"/>
      <c r="AV610" s="285"/>
      <c r="AW610" s="285"/>
      <c r="AX610" s="285"/>
      <c r="AY610" s="285"/>
      <c r="AZ610" s="328"/>
      <c r="BA610" s="328"/>
      <c r="BB610" s="285"/>
      <c r="BC610" s="285"/>
      <c r="BD610" s="285"/>
      <c r="BE610" s="285"/>
      <c r="BF610" s="285"/>
      <c r="BG610" s="328"/>
      <c r="BH610" s="328"/>
      <c r="BI610" s="285"/>
      <c r="BJ610" s="296"/>
      <c r="BK610" s="318"/>
      <c r="BL610" s="285"/>
      <c r="BM610" s="285"/>
      <c r="BN610" s="297"/>
      <c r="BO610" s="297"/>
      <c r="BP610" s="285"/>
      <c r="BQ610" s="285"/>
      <c r="BR610" s="285"/>
      <c r="BS610" s="285"/>
      <c r="BT610" s="285"/>
      <c r="BU610" s="297"/>
      <c r="BV610" s="297"/>
      <c r="BW610" s="285"/>
      <c r="BX610" s="285"/>
      <c r="BY610" s="285"/>
      <c r="BZ610" s="285"/>
      <c r="CA610" s="285"/>
      <c r="CB610" s="297"/>
      <c r="CC610" s="297"/>
      <c r="CD610" s="285"/>
      <c r="CE610" s="285"/>
      <c r="CF610" s="285"/>
      <c r="CG610" s="285"/>
      <c r="CH610" s="285"/>
      <c r="CI610" s="297"/>
      <c r="CJ610" s="297"/>
      <c r="CK610" s="285"/>
      <c r="CL610" s="285"/>
      <c r="CM610" s="285"/>
      <c r="CN610" s="285"/>
      <c r="CO610" s="285"/>
      <c r="CP610" s="165"/>
    </row>
    <row r="611"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  <c r="AA611" s="285"/>
      <c r="AB611" s="285"/>
      <c r="AC611" s="285"/>
      <c r="AD611" s="285"/>
      <c r="AE611" s="285"/>
      <c r="AF611" s="296"/>
      <c r="AG611" s="318"/>
      <c r="AH611" s="285"/>
      <c r="AI611" s="285"/>
      <c r="AJ611" s="285"/>
      <c r="AK611" s="285"/>
      <c r="AL611" s="328"/>
      <c r="AM611" s="328"/>
      <c r="AN611" s="285"/>
      <c r="AO611" s="285"/>
      <c r="AP611" s="285"/>
      <c r="AQ611" s="285"/>
      <c r="AR611" s="285"/>
      <c r="AS611" s="328"/>
      <c r="AT611" s="328"/>
      <c r="AU611" s="285"/>
      <c r="AV611" s="285"/>
      <c r="AW611" s="285"/>
      <c r="AX611" s="285"/>
      <c r="AY611" s="285"/>
      <c r="AZ611" s="328"/>
      <c r="BA611" s="328"/>
      <c r="BB611" s="285"/>
      <c r="BC611" s="285"/>
      <c r="BD611" s="285"/>
      <c r="BE611" s="285"/>
      <c r="BF611" s="285"/>
      <c r="BG611" s="328"/>
      <c r="BH611" s="328"/>
      <c r="BI611" s="285"/>
      <c r="BJ611" s="296"/>
      <c r="BK611" s="318"/>
      <c r="BL611" s="285"/>
      <c r="BM611" s="285"/>
      <c r="BN611" s="297"/>
      <c r="BO611" s="297"/>
      <c r="BP611" s="285"/>
      <c r="BQ611" s="285"/>
      <c r="BR611" s="285"/>
      <c r="BS611" s="285"/>
      <c r="BT611" s="285"/>
      <c r="BU611" s="297"/>
      <c r="BV611" s="297"/>
      <c r="BW611" s="285"/>
      <c r="BX611" s="285"/>
      <c r="BY611" s="285"/>
      <c r="BZ611" s="285"/>
      <c r="CA611" s="285"/>
      <c r="CB611" s="297"/>
      <c r="CC611" s="297"/>
      <c r="CD611" s="285"/>
      <c r="CE611" s="285"/>
      <c r="CF611" s="285"/>
      <c r="CG611" s="285"/>
      <c r="CH611" s="285"/>
      <c r="CI611" s="297"/>
      <c r="CJ611" s="297"/>
      <c r="CK611" s="285"/>
      <c r="CL611" s="285"/>
      <c r="CM611" s="285"/>
      <c r="CN611" s="285"/>
      <c r="CO611" s="285"/>
      <c r="CP611" s="165"/>
    </row>
    <row r="612"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  <c r="AA612" s="285"/>
      <c r="AB612" s="285"/>
      <c r="AC612" s="285"/>
      <c r="AD612" s="285"/>
      <c r="AE612" s="285"/>
      <c r="AF612" s="296"/>
      <c r="AG612" s="318"/>
      <c r="AH612" s="285"/>
      <c r="AI612" s="285"/>
      <c r="AJ612" s="285"/>
      <c r="AK612" s="285"/>
      <c r="AL612" s="328"/>
      <c r="AM612" s="328"/>
      <c r="AN612" s="285"/>
      <c r="AO612" s="285"/>
      <c r="AP612" s="285"/>
      <c r="AQ612" s="285"/>
      <c r="AR612" s="285"/>
      <c r="AS612" s="328"/>
      <c r="AT612" s="328"/>
      <c r="AU612" s="285"/>
      <c r="AV612" s="285"/>
      <c r="AW612" s="285"/>
      <c r="AX612" s="285"/>
      <c r="AY612" s="285"/>
      <c r="AZ612" s="328"/>
      <c r="BA612" s="328"/>
      <c r="BB612" s="285"/>
      <c r="BC612" s="285"/>
      <c r="BD612" s="285"/>
      <c r="BE612" s="285"/>
      <c r="BF612" s="285"/>
      <c r="BG612" s="328"/>
      <c r="BH612" s="328"/>
      <c r="BI612" s="285"/>
      <c r="BJ612" s="296"/>
      <c r="BK612" s="318"/>
      <c r="BL612" s="285"/>
      <c r="BM612" s="285"/>
      <c r="BN612" s="297"/>
      <c r="BO612" s="297"/>
      <c r="BP612" s="285"/>
      <c r="BQ612" s="285"/>
      <c r="BR612" s="285"/>
      <c r="BS612" s="285"/>
      <c r="BT612" s="285"/>
      <c r="BU612" s="297"/>
      <c r="BV612" s="297"/>
      <c r="BW612" s="285"/>
      <c r="BX612" s="285"/>
      <c r="BY612" s="285"/>
      <c r="BZ612" s="285"/>
      <c r="CA612" s="285"/>
      <c r="CB612" s="297"/>
      <c r="CC612" s="297"/>
      <c r="CD612" s="285"/>
      <c r="CE612" s="285"/>
      <c r="CF612" s="285"/>
      <c r="CG612" s="285"/>
      <c r="CH612" s="285"/>
      <c r="CI612" s="297"/>
      <c r="CJ612" s="297"/>
      <c r="CK612" s="285"/>
      <c r="CL612" s="285"/>
      <c r="CM612" s="285"/>
      <c r="CN612" s="285"/>
      <c r="CO612" s="285"/>
      <c r="CP612" s="165"/>
    </row>
    <row r="613"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  <c r="AA613" s="285"/>
      <c r="AB613" s="285"/>
      <c r="AC613" s="285"/>
      <c r="AD613" s="285"/>
      <c r="AE613" s="285"/>
      <c r="AF613" s="296"/>
      <c r="AG613" s="318"/>
      <c r="AH613" s="285"/>
      <c r="AI613" s="285"/>
      <c r="AJ613" s="285"/>
      <c r="AK613" s="285"/>
      <c r="AL613" s="328"/>
      <c r="AM613" s="328"/>
      <c r="AN613" s="285"/>
      <c r="AO613" s="285"/>
      <c r="AP613" s="285"/>
      <c r="AQ613" s="285"/>
      <c r="AR613" s="285"/>
      <c r="AS613" s="328"/>
      <c r="AT613" s="328"/>
      <c r="AU613" s="285"/>
      <c r="AV613" s="285"/>
      <c r="AW613" s="285"/>
      <c r="AX613" s="285"/>
      <c r="AY613" s="285"/>
      <c r="AZ613" s="328"/>
      <c r="BA613" s="328"/>
      <c r="BB613" s="285"/>
      <c r="BC613" s="285"/>
      <c r="BD613" s="285"/>
      <c r="BE613" s="285"/>
      <c r="BF613" s="285"/>
      <c r="BG613" s="328"/>
      <c r="BH613" s="328"/>
      <c r="BI613" s="285"/>
      <c r="BJ613" s="296"/>
      <c r="BK613" s="318"/>
      <c r="BL613" s="285"/>
      <c r="BM613" s="285"/>
      <c r="BN613" s="297"/>
      <c r="BO613" s="297"/>
      <c r="BP613" s="285"/>
      <c r="BQ613" s="285"/>
      <c r="BR613" s="285"/>
      <c r="BS613" s="285"/>
      <c r="BT613" s="285"/>
      <c r="BU613" s="297"/>
      <c r="BV613" s="297"/>
      <c r="BW613" s="285"/>
      <c r="BX613" s="285"/>
      <c r="BY613" s="285"/>
      <c r="BZ613" s="285"/>
      <c r="CA613" s="285"/>
      <c r="CB613" s="297"/>
      <c r="CC613" s="297"/>
      <c r="CD613" s="285"/>
      <c r="CE613" s="285"/>
      <c r="CF613" s="285"/>
      <c r="CG613" s="285"/>
      <c r="CH613" s="285"/>
      <c r="CI613" s="297"/>
      <c r="CJ613" s="297"/>
      <c r="CK613" s="285"/>
      <c r="CL613" s="285"/>
      <c r="CM613" s="285"/>
      <c r="CN613" s="285"/>
      <c r="CO613" s="285"/>
      <c r="CP613" s="165"/>
    </row>
    <row r="614"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  <c r="AA614" s="285"/>
      <c r="AB614" s="285"/>
      <c r="AC614" s="285"/>
      <c r="AD614" s="285"/>
      <c r="AE614" s="285"/>
      <c r="AF614" s="296"/>
      <c r="AG614" s="318"/>
      <c r="AH614" s="285"/>
      <c r="AI614" s="285"/>
      <c r="AJ614" s="285"/>
      <c r="AK614" s="285"/>
      <c r="AL614" s="328"/>
      <c r="AM614" s="328"/>
      <c r="AN614" s="285"/>
      <c r="AO614" s="285"/>
      <c r="AP614" s="285"/>
      <c r="AQ614" s="285"/>
      <c r="AR614" s="285"/>
      <c r="AS614" s="328"/>
      <c r="AT614" s="328"/>
      <c r="AU614" s="285"/>
      <c r="AV614" s="285"/>
      <c r="AW614" s="285"/>
      <c r="AX614" s="285"/>
      <c r="AY614" s="285"/>
      <c r="AZ614" s="328"/>
      <c r="BA614" s="328"/>
      <c r="BB614" s="285"/>
      <c r="BC614" s="285"/>
      <c r="BD614" s="285"/>
      <c r="BE614" s="285"/>
      <c r="BF614" s="285"/>
      <c r="BG614" s="328"/>
      <c r="BH614" s="328"/>
      <c r="BI614" s="285"/>
      <c r="BJ614" s="296"/>
      <c r="BK614" s="318"/>
      <c r="BL614" s="285"/>
      <c r="BM614" s="285"/>
      <c r="BN614" s="297"/>
      <c r="BO614" s="297"/>
      <c r="BP614" s="285"/>
      <c r="BQ614" s="285"/>
      <c r="BR614" s="285"/>
      <c r="BS614" s="285"/>
      <c r="BT614" s="285"/>
      <c r="BU614" s="297"/>
      <c r="BV614" s="297"/>
      <c r="BW614" s="285"/>
      <c r="BX614" s="285"/>
      <c r="BY614" s="285"/>
      <c r="BZ614" s="285"/>
      <c r="CA614" s="285"/>
      <c r="CB614" s="297"/>
      <c r="CC614" s="297"/>
      <c r="CD614" s="285"/>
      <c r="CE614" s="285"/>
      <c r="CF614" s="285"/>
      <c r="CG614" s="285"/>
      <c r="CH614" s="285"/>
      <c r="CI614" s="297"/>
      <c r="CJ614" s="297"/>
      <c r="CK614" s="285"/>
      <c r="CL614" s="285"/>
      <c r="CM614" s="285"/>
      <c r="CN614" s="285"/>
      <c r="CO614" s="285"/>
      <c r="CP614" s="165"/>
    </row>
    <row r="615"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  <c r="AA615" s="285"/>
      <c r="AB615" s="285"/>
      <c r="AC615" s="285"/>
      <c r="AD615" s="285"/>
      <c r="AE615" s="285"/>
      <c r="AF615" s="296"/>
      <c r="AG615" s="318"/>
      <c r="AH615" s="285"/>
      <c r="AI615" s="285"/>
      <c r="AJ615" s="285"/>
      <c r="AK615" s="285"/>
      <c r="AL615" s="328"/>
      <c r="AM615" s="328"/>
      <c r="AN615" s="285"/>
      <c r="AO615" s="285"/>
      <c r="AP615" s="285"/>
      <c r="AQ615" s="285"/>
      <c r="AR615" s="285"/>
      <c r="AS615" s="328"/>
      <c r="AT615" s="328"/>
      <c r="AU615" s="285"/>
      <c r="AV615" s="285"/>
      <c r="AW615" s="285"/>
      <c r="AX615" s="285"/>
      <c r="AY615" s="285"/>
      <c r="AZ615" s="328"/>
      <c r="BA615" s="328"/>
      <c r="BB615" s="285"/>
      <c r="BC615" s="285"/>
      <c r="BD615" s="285"/>
      <c r="BE615" s="285"/>
      <c r="BF615" s="285"/>
      <c r="BG615" s="328"/>
      <c r="BH615" s="328"/>
      <c r="BI615" s="285"/>
      <c r="BJ615" s="296"/>
      <c r="BK615" s="318"/>
      <c r="BL615" s="285"/>
      <c r="BM615" s="285"/>
      <c r="BN615" s="297"/>
      <c r="BO615" s="297"/>
      <c r="BP615" s="285"/>
      <c r="BQ615" s="285"/>
      <c r="BR615" s="285"/>
      <c r="BS615" s="285"/>
      <c r="BT615" s="285"/>
      <c r="BU615" s="297"/>
      <c r="BV615" s="297"/>
      <c r="BW615" s="285"/>
      <c r="BX615" s="285"/>
      <c r="BY615" s="285"/>
      <c r="BZ615" s="285"/>
      <c r="CA615" s="285"/>
      <c r="CB615" s="297"/>
      <c r="CC615" s="297"/>
      <c r="CD615" s="285"/>
      <c r="CE615" s="285"/>
      <c r="CF615" s="285"/>
      <c r="CG615" s="285"/>
      <c r="CH615" s="285"/>
      <c r="CI615" s="297"/>
      <c r="CJ615" s="297"/>
      <c r="CK615" s="285"/>
      <c r="CL615" s="285"/>
      <c r="CM615" s="285"/>
      <c r="CN615" s="285"/>
      <c r="CO615" s="285"/>
      <c r="CP615" s="165"/>
    </row>
    <row r="616"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  <c r="AA616" s="285"/>
      <c r="AB616" s="285"/>
      <c r="AC616" s="285"/>
      <c r="AD616" s="285"/>
      <c r="AE616" s="285"/>
      <c r="AF616" s="296"/>
      <c r="AG616" s="318"/>
      <c r="AH616" s="285"/>
      <c r="AI616" s="285"/>
      <c r="AJ616" s="285"/>
      <c r="AK616" s="285"/>
      <c r="AL616" s="328"/>
      <c r="AM616" s="328"/>
      <c r="AN616" s="285"/>
      <c r="AO616" s="285"/>
      <c r="AP616" s="285"/>
      <c r="AQ616" s="285"/>
      <c r="AR616" s="285"/>
      <c r="AS616" s="328"/>
      <c r="AT616" s="328"/>
      <c r="AU616" s="285"/>
      <c r="AV616" s="285"/>
      <c r="AW616" s="285"/>
      <c r="AX616" s="285"/>
      <c r="AY616" s="285"/>
      <c r="AZ616" s="328"/>
      <c r="BA616" s="328"/>
      <c r="BB616" s="285"/>
      <c r="BC616" s="285"/>
      <c r="BD616" s="285"/>
      <c r="BE616" s="285"/>
      <c r="BF616" s="285"/>
      <c r="BG616" s="328"/>
      <c r="BH616" s="328"/>
      <c r="BI616" s="285"/>
      <c r="BJ616" s="296"/>
      <c r="BK616" s="318"/>
      <c r="BL616" s="285"/>
      <c r="BM616" s="285"/>
      <c r="BN616" s="297"/>
      <c r="BO616" s="297"/>
      <c r="BP616" s="285"/>
      <c r="BQ616" s="285"/>
      <c r="BR616" s="285"/>
      <c r="BS616" s="285"/>
      <c r="BT616" s="285"/>
      <c r="BU616" s="297"/>
      <c r="BV616" s="297"/>
      <c r="BW616" s="285"/>
      <c r="BX616" s="285"/>
      <c r="BY616" s="285"/>
      <c r="BZ616" s="285"/>
      <c r="CA616" s="285"/>
      <c r="CB616" s="297"/>
      <c r="CC616" s="297"/>
      <c r="CD616" s="285"/>
      <c r="CE616" s="285"/>
      <c r="CF616" s="285"/>
      <c r="CG616" s="285"/>
      <c r="CH616" s="285"/>
      <c r="CI616" s="297"/>
      <c r="CJ616" s="297"/>
      <c r="CK616" s="285"/>
      <c r="CL616" s="285"/>
      <c r="CM616" s="285"/>
      <c r="CN616" s="285"/>
      <c r="CO616" s="285"/>
      <c r="CP616" s="165"/>
    </row>
    <row r="617"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  <c r="AA617" s="285"/>
      <c r="AB617" s="285"/>
      <c r="AC617" s="285"/>
      <c r="AD617" s="285"/>
      <c r="AE617" s="285"/>
      <c r="AF617" s="296"/>
      <c r="AG617" s="318"/>
      <c r="AH617" s="285"/>
      <c r="AI617" s="285"/>
      <c r="AJ617" s="285"/>
      <c r="AK617" s="285"/>
      <c r="AL617" s="328"/>
      <c r="AM617" s="328"/>
      <c r="AN617" s="285"/>
      <c r="AO617" s="285"/>
      <c r="AP617" s="285"/>
      <c r="AQ617" s="285"/>
      <c r="AR617" s="285"/>
      <c r="AS617" s="328"/>
      <c r="AT617" s="328"/>
      <c r="AU617" s="285"/>
      <c r="AV617" s="285"/>
      <c r="AW617" s="285"/>
      <c r="AX617" s="285"/>
      <c r="AY617" s="285"/>
      <c r="AZ617" s="328"/>
      <c r="BA617" s="328"/>
      <c r="BB617" s="285"/>
      <c r="BC617" s="285"/>
      <c r="BD617" s="285"/>
      <c r="BE617" s="285"/>
      <c r="BF617" s="285"/>
      <c r="BG617" s="328"/>
      <c r="BH617" s="328"/>
      <c r="BI617" s="285"/>
      <c r="BJ617" s="296"/>
      <c r="BK617" s="318"/>
      <c r="BL617" s="285"/>
      <c r="BM617" s="285"/>
      <c r="BN617" s="297"/>
      <c r="BO617" s="297"/>
      <c r="BP617" s="285"/>
      <c r="BQ617" s="285"/>
      <c r="BR617" s="285"/>
      <c r="BS617" s="285"/>
      <c r="BT617" s="285"/>
      <c r="BU617" s="297"/>
      <c r="BV617" s="297"/>
      <c r="BW617" s="285"/>
      <c r="BX617" s="285"/>
      <c r="BY617" s="285"/>
      <c r="BZ617" s="285"/>
      <c r="CA617" s="285"/>
      <c r="CB617" s="297"/>
      <c r="CC617" s="297"/>
      <c r="CD617" s="285"/>
      <c r="CE617" s="285"/>
      <c r="CF617" s="285"/>
      <c r="CG617" s="285"/>
      <c r="CH617" s="285"/>
      <c r="CI617" s="297"/>
      <c r="CJ617" s="297"/>
      <c r="CK617" s="285"/>
      <c r="CL617" s="285"/>
      <c r="CM617" s="285"/>
      <c r="CN617" s="285"/>
      <c r="CO617" s="285"/>
      <c r="CP617" s="165"/>
    </row>
    <row r="618"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  <c r="AA618" s="285"/>
      <c r="AB618" s="285"/>
      <c r="AC618" s="285"/>
      <c r="AD618" s="285"/>
      <c r="AE618" s="285"/>
      <c r="AF618" s="296"/>
      <c r="AG618" s="318"/>
      <c r="AH618" s="285"/>
      <c r="AI618" s="285"/>
      <c r="AJ618" s="285"/>
      <c r="AK618" s="285"/>
      <c r="AL618" s="328"/>
      <c r="AM618" s="328"/>
      <c r="AN618" s="285"/>
      <c r="AO618" s="285"/>
      <c r="AP618" s="285"/>
      <c r="AQ618" s="285"/>
      <c r="AR618" s="285"/>
      <c r="AS618" s="328"/>
      <c r="AT618" s="328"/>
      <c r="AU618" s="285"/>
      <c r="AV618" s="285"/>
      <c r="AW618" s="285"/>
      <c r="AX618" s="285"/>
      <c r="AY618" s="285"/>
      <c r="AZ618" s="328"/>
      <c r="BA618" s="328"/>
      <c r="BB618" s="285"/>
      <c r="BC618" s="285"/>
      <c r="BD618" s="285"/>
      <c r="BE618" s="285"/>
      <c r="BF618" s="285"/>
      <c r="BG618" s="328"/>
      <c r="BH618" s="328"/>
      <c r="BI618" s="285"/>
      <c r="BJ618" s="296"/>
      <c r="BK618" s="318"/>
      <c r="BL618" s="285"/>
      <c r="BM618" s="285"/>
      <c r="BN618" s="297"/>
      <c r="BO618" s="297"/>
      <c r="BP618" s="285"/>
      <c r="BQ618" s="285"/>
      <c r="BR618" s="285"/>
      <c r="BS618" s="285"/>
      <c r="BT618" s="285"/>
      <c r="BU618" s="297"/>
      <c r="BV618" s="297"/>
      <c r="BW618" s="285"/>
      <c r="BX618" s="285"/>
      <c r="BY618" s="285"/>
      <c r="BZ618" s="285"/>
      <c r="CA618" s="285"/>
      <c r="CB618" s="297"/>
      <c r="CC618" s="297"/>
      <c r="CD618" s="285"/>
      <c r="CE618" s="285"/>
      <c r="CF618" s="285"/>
      <c r="CG618" s="285"/>
      <c r="CH618" s="285"/>
      <c r="CI618" s="297"/>
      <c r="CJ618" s="297"/>
      <c r="CK618" s="285"/>
      <c r="CL618" s="285"/>
      <c r="CM618" s="285"/>
      <c r="CN618" s="285"/>
      <c r="CO618" s="285"/>
      <c r="CP618" s="165"/>
    </row>
    <row r="619"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  <c r="AA619" s="285"/>
      <c r="AB619" s="285"/>
      <c r="AC619" s="285"/>
      <c r="AD619" s="285"/>
      <c r="AE619" s="285"/>
      <c r="AF619" s="296"/>
      <c r="AG619" s="318"/>
      <c r="AH619" s="285"/>
      <c r="AI619" s="285"/>
      <c r="AJ619" s="285"/>
      <c r="AK619" s="285"/>
      <c r="AL619" s="328"/>
      <c r="AM619" s="328"/>
      <c r="AN619" s="285"/>
      <c r="AO619" s="285"/>
      <c r="AP619" s="285"/>
      <c r="AQ619" s="285"/>
      <c r="AR619" s="285"/>
      <c r="AS619" s="328"/>
      <c r="AT619" s="328"/>
      <c r="AU619" s="285"/>
      <c r="AV619" s="285"/>
      <c r="AW619" s="285"/>
      <c r="AX619" s="285"/>
      <c r="AY619" s="285"/>
      <c r="AZ619" s="328"/>
      <c r="BA619" s="328"/>
      <c r="BB619" s="285"/>
      <c r="BC619" s="285"/>
      <c r="BD619" s="285"/>
      <c r="BE619" s="285"/>
      <c r="BF619" s="285"/>
      <c r="BG619" s="328"/>
      <c r="BH619" s="328"/>
      <c r="BI619" s="285"/>
      <c r="BJ619" s="296"/>
      <c r="BK619" s="318"/>
      <c r="BL619" s="285"/>
      <c r="BM619" s="285"/>
      <c r="BN619" s="297"/>
      <c r="BO619" s="297"/>
      <c r="BP619" s="285"/>
      <c r="BQ619" s="285"/>
      <c r="BR619" s="285"/>
      <c r="BS619" s="285"/>
      <c r="BT619" s="285"/>
      <c r="BU619" s="297"/>
      <c r="BV619" s="297"/>
      <c r="BW619" s="285"/>
      <c r="BX619" s="285"/>
      <c r="BY619" s="285"/>
      <c r="BZ619" s="285"/>
      <c r="CA619" s="285"/>
      <c r="CB619" s="297"/>
      <c r="CC619" s="297"/>
      <c r="CD619" s="285"/>
      <c r="CE619" s="285"/>
      <c r="CF619" s="285"/>
      <c r="CG619" s="285"/>
      <c r="CH619" s="285"/>
      <c r="CI619" s="297"/>
      <c r="CJ619" s="297"/>
      <c r="CK619" s="285"/>
      <c r="CL619" s="285"/>
      <c r="CM619" s="285"/>
      <c r="CN619" s="285"/>
      <c r="CO619" s="285"/>
      <c r="CP619" s="165"/>
    </row>
    <row r="620"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  <c r="AA620" s="285"/>
      <c r="AB620" s="285"/>
      <c r="AC620" s="285"/>
      <c r="AD620" s="285"/>
      <c r="AE620" s="285"/>
      <c r="AF620" s="296"/>
      <c r="AG620" s="318"/>
      <c r="AH620" s="285"/>
      <c r="AI620" s="285"/>
      <c r="AJ620" s="285"/>
      <c r="AK620" s="285"/>
      <c r="AL620" s="328"/>
      <c r="AM620" s="328"/>
      <c r="AN620" s="285"/>
      <c r="AO620" s="285"/>
      <c r="AP620" s="285"/>
      <c r="AQ620" s="285"/>
      <c r="AR620" s="285"/>
      <c r="AS620" s="328"/>
      <c r="AT620" s="328"/>
      <c r="AU620" s="285"/>
      <c r="AV620" s="285"/>
      <c r="AW620" s="285"/>
      <c r="AX620" s="285"/>
      <c r="AY620" s="285"/>
      <c r="AZ620" s="328"/>
      <c r="BA620" s="328"/>
      <c r="BB620" s="285"/>
      <c r="BC620" s="285"/>
      <c r="BD620" s="285"/>
      <c r="BE620" s="285"/>
      <c r="BF620" s="285"/>
      <c r="BG620" s="328"/>
      <c r="BH620" s="328"/>
      <c r="BI620" s="285"/>
      <c r="BJ620" s="296"/>
      <c r="BK620" s="318"/>
      <c r="BL620" s="285"/>
      <c r="BM620" s="285"/>
      <c r="BN620" s="297"/>
      <c r="BO620" s="297"/>
      <c r="BP620" s="285"/>
      <c r="BQ620" s="285"/>
      <c r="BR620" s="285"/>
      <c r="BS620" s="285"/>
      <c r="BT620" s="285"/>
      <c r="BU620" s="297"/>
      <c r="BV620" s="297"/>
      <c r="BW620" s="285"/>
      <c r="BX620" s="285"/>
      <c r="BY620" s="285"/>
      <c r="BZ620" s="285"/>
      <c r="CA620" s="285"/>
      <c r="CB620" s="297"/>
      <c r="CC620" s="297"/>
      <c r="CD620" s="285"/>
      <c r="CE620" s="285"/>
      <c r="CF620" s="285"/>
      <c r="CG620" s="285"/>
      <c r="CH620" s="285"/>
      <c r="CI620" s="297"/>
      <c r="CJ620" s="297"/>
      <c r="CK620" s="285"/>
      <c r="CL620" s="285"/>
      <c r="CM620" s="285"/>
      <c r="CN620" s="285"/>
      <c r="CO620" s="285"/>
      <c r="CP620" s="165"/>
    </row>
    <row r="621"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  <c r="AA621" s="285"/>
      <c r="AB621" s="285"/>
      <c r="AC621" s="285"/>
      <c r="AD621" s="285"/>
      <c r="AE621" s="285"/>
      <c r="AF621" s="296"/>
      <c r="AG621" s="318"/>
      <c r="AH621" s="285"/>
      <c r="AI621" s="285"/>
      <c r="AJ621" s="285"/>
      <c r="AK621" s="285"/>
      <c r="AL621" s="328"/>
      <c r="AM621" s="328"/>
      <c r="AN621" s="285"/>
      <c r="AO621" s="285"/>
      <c r="AP621" s="285"/>
      <c r="AQ621" s="285"/>
      <c r="AR621" s="285"/>
      <c r="AS621" s="328"/>
      <c r="AT621" s="328"/>
      <c r="AU621" s="285"/>
      <c r="AV621" s="285"/>
      <c r="AW621" s="285"/>
      <c r="AX621" s="285"/>
      <c r="AY621" s="285"/>
      <c r="AZ621" s="328"/>
      <c r="BA621" s="328"/>
      <c r="BB621" s="285"/>
      <c r="BC621" s="285"/>
      <c r="BD621" s="285"/>
      <c r="BE621" s="285"/>
      <c r="BF621" s="285"/>
      <c r="BG621" s="328"/>
      <c r="BH621" s="328"/>
      <c r="BI621" s="285"/>
      <c r="BJ621" s="296"/>
      <c r="BK621" s="318"/>
      <c r="BL621" s="285"/>
      <c r="BM621" s="285"/>
      <c r="BN621" s="297"/>
      <c r="BO621" s="297"/>
      <c r="BP621" s="285"/>
      <c r="BQ621" s="285"/>
      <c r="BR621" s="285"/>
      <c r="BS621" s="285"/>
      <c r="BT621" s="285"/>
      <c r="BU621" s="297"/>
      <c r="BV621" s="297"/>
      <c r="BW621" s="285"/>
      <c r="BX621" s="285"/>
      <c r="BY621" s="285"/>
      <c r="BZ621" s="285"/>
      <c r="CA621" s="285"/>
      <c r="CB621" s="297"/>
      <c r="CC621" s="297"/>
      <c r="CD621" s="285"/>
      <c r="CE621" s="285"/>
      <c r="CF621" s="285"/>
      <c r="CG621" s="285"/>
      <c r="CH621" s="285"/>
      <c r="CI621" s="297"/>
      <c r="CJ621" s="297"/>
      <c r="CK621" s="285"/>
      <c r="CL621" s="285"/>
      <c r="CM621" s="285"/>
      <c r="CN621" s="285"/>
      <c r="CO621" s="285"/>
      <c r="CP621" s="165"/>
    </row>
    <row r="622"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  <c r="AA622" s="285"/>
      <c r="AB622" s="285"/>
      <c r="AC622" s="285"/>
      <c r="AD622" s="285"/>
      <c r="AE622" s="285"/>
      <c r="AF622" s="296"/>
      <c r="AG622" s="318"/>
      <c r="AH622" s="285"/>
      <c r="AI622" s="285"/>
      <c r="AJ622" s="285"/>
      <c r="AK622" s="285"/>
      <c r="AL622" s="328"/>
      <c r="AM622" s="328"/>
      <c r="AN622" s="285"/>
      <c r="AO622" s="285"/>
      <c r="AP622" s="285"/>
      <c r="AQ622" s="285"/>
      <c r="AR622" s="285"/>
      <c r="AS622" s="328"/>
      <c r="AT622" s="328"/>
      <c r="AU622" s="285"/>
      <c r="AV622" s="285"/>
      <c r="AW622" s="285"/>
      <c r="AX622" s="285"/>
      <c r="AY622" s="285"/>
      <c r="AZ622" s="328"/>
      <c r="BA622" s="328"/>
      <c r="BB622" s="285"/>
      <c r="BC622" s="285"/>
      <c r="BD622" s="285"/>
      <c r="BE622" s="285"/>
      <c r="BF622" s="285"/>
      <c r="BG622" s="328"/>
      <c r="BH622" s="328"/>
      <c r="BI622" s="285"/>
      <c r="BJ622" s="296"/>
      <c r="BK622" s="318"/>
      <c r="BL622" s="285"/>
      <c r="BM622" s="285"/>
      <c r="BN622" s="297"/>
      <c r="BO622" s="297"/>
      <c r="BP622" s="285"/>
      <c r="BQ622" s="285"/>
      <c r="BR622" s="285"/>
      <c r="BS622" s="285"/>
      <c r="BT622" s="285"/>
      <c r="BU622" s="297"/>
      <c r="BV622" s="297"/>
      <c r="BW622" s="285"/>
      <c r="BX622" s="285"/>
      <c r="BY622" s="285"/>
      <c r="BZ622" s="285"/>
      <c r="CA622" s="285"/>
      <c r="CB622" s="297"/>
      <c r="CC622" s="297"/>
      <c r="CD622" s="285"/>
      <c r="CE622" s="285"/>
      <c r="CF622" s="285"/>
      <c r="CG622" s="285"/>
      <c r="CH622" s="285"/>
      <c r="CI622" s="297"/>
      <c r="CJ622" s="297"/>
      <c r="CK622" s="285"/>
      <c r="CL622" s="285"/>
      <c r="CM622" s="285"/>
      <c r="CN622" s="285"/>
      <c r="CO622" s="285"/>
      <c r="CP622" s="165"/>
    </row>
    <row r="623"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  <c r="AA623" s="285"/>
      <c r="AB623" s="285"/>
      <c r="AC623" s="285"/>
      <c r="AD623" s="285"/>
      <c r="AE623" s="285"/>
      <c r="AF623" s="296"/>
      <c r="AG623" s="318"/>
      <c r="AH623" s="285"/>
      <c r="AI623" s="285"/>
      <c r="AJ623" s="285"/>
      <c r="AK623" s="285"/>
      <c r="AL623" s="328"/>
      <c r="AM623" s="328"/>
      <c r="AN623" s="285"/>
      <c r="AO623" s="285"/>
      <c r="AP623" s="285"/>
      <c r="AQ623" s="285"/>
      <c r="AR623" s="285"/>
      <c r="AS623" s="328"/>
      <c r="AT623" s="328"/>
      <c r="AU623" s="285"/>
      <c r="AV623" s="285"/>
      <c r="AW623" s="285"/>
      <c r="AX623" s="285"/>
      <c r="AY623" s="285"/>
      <c r="AZ623" s="328"/>
      <c r="BA623" s="328"/>
      <c r="BB623" s="285"/>
      <c r="BC623" s="285"/>
      <c r="BD623" s="285"/>
      <c r="BE623" s="285"/>
      <c r="BF623" s="285"/>
      <c r="BG623" s="328"/>
      <c r="BH623" s="328"/>
      <c r="BI623" s="285"/>
      <c r="BJ623" s="296"/>
      <c r="BK623" s="318"/>
      <c r="BL623" s="285"/>
      <c r="BM623" s="285"/>
      <c r="BN623" s="297"/>
      <c r="BO623" s="297"/>
      <c r="BP623" s="285"/>
      <c r="BQ623" s="285"/>
      <c r="BR623" s="285"/>
      <c r="BS623" s="285"/>
      <c r="BT623" s="285"/>
      <c r="BU623" s="297"/>
      <c r="BV623" s="297"/>
      <c r="BW623" s="285"/>
      <c r="BX623" s="285"/>
      <c r="BY623" s="285"/>
      <c r="BZ623" s="285"/>
      <c r="CA623" s="285"/>
      <c r="CB623" s="297"/>
      <c r="CC623" s="297"/>
      <c r="CD623" s="285"/>
      <c r="CE623" s="285"/>
      <c r="CF623" s="285"/>
      <c r="CG623" s="285"/>
      <c r="CH623" s="285"/>
      <c r="CI623" s="297"/>
      <c r="CJ623" s="297"/>
      <c r="CK623" s="285"/>
      <c r="CL623" s="285"/>
      <c r="CM623" s="285"/>
      <c r="CN623" s="285"/>
      <c r="CO623" s="285"/>
      <c r="CP623" s="165"/>
    </row>
    <row r="624"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  <c r="AA624" s="285"/>
      <c r="AB624" s="285"/>
      <c r="AC624" s="285"/>
      <c r="AD624" s="285"/>
      <c r="AE624" s="285"/>
      <c r="AF624" s="296"/>
      <c r="AG624" s="318"/>
      <c r="AH624" s="285"/>
      <c r="AI624" s="285"/>
      <c r="AJ624" s="285"/>
      <c r="AK624" s="285"/>
      <c r="AL624" s="328"/>
      <c r="AM624" s="328"/>
      <c r="AN624" s="285"/>
      <c r="AO624" s="285"/>
      <c r="AP624" s="285"/>
      <c r="AQ624" s="285"/>
      <c r="AR624" s="285"/>
      <c r="AS624" s="328"/>
      <c r="AT624" s="328"/>
      <c r="AU624" s="285"/>
      <c r="AV624" s="285"/>
      <c r="AW624" s="285"/>
      <c r="AX624" s="285"/>
      <c r="AY624" s="285"/>
      <c r="AZ624" s="328"/>
      <c r="BA624" s="328"/>
      <c r="BB624" s="285"/>
      <c r="BC624" s="285"/>
      <c r="BD624" s="285"/>
      <c r="BE624" s="285"/>
      <c r="BF624" s="285"/>
      <c r="BG624" s="328"/>
      <c r="BH624" s="328"/>
      <c r="BI624" s="285"/>
      <c r="BJ624" s="296"/>
      <c r="BK624" s="318"/>
      <c r="BL624" s="285"/>
      <c r="BM624" s="285"/>
      <c r="BN624" s="297"/>
      <c r="BO624" s="297"/>
      <c r="BP624" s="285"/>
      <c r="BQ624" s="285"/>
      <c r="BR624" s="285"/>
      <c r="BS624" s="285"/>
      <c r="BT624" s="285"/>
      <c r="BU624" s="297"/>
      <c r="BV624" s="297"/>
      <c r="BW624" s="285"/>
      <c r="BX624" s="285"/>
      <c r="BY624" s="285"/>
      <c r="BZ624" s="285"/>
      <c r="CA624" s="285"/>
      <c r="CB624" s="297"/>
      <c r="CC624" s="297"/>
      <c r="CD624" s="285"/>
      <c r="CE624" s="285"/>
      <c r="CF624" s="285"/>
      <c r="CG624" s="285"/>
      <c r="CH624" s="285"/>
      <c r="CI624" s="297"/>
      <c r="CJ624" s="297"/>
      <c r="CK624" s="285"/>
      <c r="CL624" s="285"/>
      <c r="CM624" s="285"/>
      <c r="CN624" s="285"/>
      <c r="CO624" s="285"/>
      <c r="CP624" s="165"/>
    </row>
    <row r="625"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  <c r="AA625" s="285"/>
      <c r="AB625" s="285"/>
      <c r="AC625" s="285"/>
      <c r="AD625" s="285"/>
      <c r="AE625" s="285"/>
      <c r="AF625" s="296"/>
      <c r="AG625" s="318"/>
      <c r="AH625" s="285"/>
      <c r="AI625" s="285"/>
      <c r="AJ625" s="285"/>
      <c r="AK625" s="285"/>
      <c r="AL625" s="328"/>
      <c r="AM625" s="328"/>
      <c r="AN625" s="285"/>
      <c r="AO625" s="285"/>
      <c r="AP625" s="285"/>
      <c r="AQ625" s="285"/>
      <c r="AR625" s="285"/>
      <c r="AS625" s="328"/>
      <c r="AT625" s="328"/>
      <c r="AU625" s="285"/>
      <c r="AV625" s="285"/>
      <c r="AW625" s="285"/>
      <c r="AX625" s="285"/>
      <c r="AY625" s="285"/>
      <c r="AZ625" s="328"/>
      <c r="BA625" s="328"/>
      <c r="BB625" s="285"/>
      <c r="BC625" s="285"/>
      <c r="BD625" s="285"/>
      <c r="BE625" s="285"/>
      <c r="BF625" s="285"/>
      <c r="BG625" s="328"/>
      <c r="BH625" s="328"/>
      <c r="BI625" s="285"/>
      <c r="BJ625" s="296"/>
      <c r="BK625" s="318"/>
      <c r="BL625" s="285"/>
      <c r="BM625" s="285"/>
      <c r="BN625" s="297"/>
      <c r="BO625" s="297"/>
      <c r="BP625" s="285"/>
      <c r="BQ625" s="285"/>
      <c r="BR625" s="285"/>
      <c r="BS625" s="285"/>
      <c r="BT625" s="285"/>
      <c r="BU625" s="297"/>
      <c r="BV625" s="297"/>
      <c r="BW625" s="285"/>
      <c r="BX625" s="285"/>
      <c r="BY625" s="285"/>
      <c r="BZ625" s="285"/>
      <c r="CA625" s="285"/>
      <c r="CB625" s="297"/>
      <c r="CC625" s="297"/>
      <c r="CD625" s="285"/>
      <c r="CE625" s="285"/>
      <c r="CF625" s="285"/>
      <c r="CG625" s="285"/>
      <c r="CH625" s="285"/>
      <c r="CI625" s="297"/>
      <c r="CJ625" s="297"/>
      <c r="CK625" s="285"/>
      <c r="CL625" s="285"/>
      <c r="CM625" s="285"/>
      <c r="CN625" s="285"/>
      <c r="CO625" s="285"/>
      <c r="CP625" s="165"/>
    </row>
    <row r="626"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  <c r="AA626" s="285"/>
      <c r="AB626" s="285"/>
      <c r="AC626" s="285"/>
      <c r="AD626" s="285"/>
      <c r="AE626" s="285"/>
      <c r="AF626" s="296"/>
      <c r="AG626" s="318"/>
      <c r="AH626" s="285"/>
      <c r="AI626" s="285"/>
      <c r="AJ626" s="285"/>
      <c r="AK626" s="285"/>
      <c r="AL626" s="328"/>
      <c r="AM626" s="328"/>
      <c r="AN626" s="285"/>
      <c r="AO626" s="285"/>
      <c r="AP626" s="285"/>
      <c r="AQ626" s="285"/>
      <c r="AR626" s="285"/>
      <c r="AS626" s="328"/>
      <c r="AT626" s="328"/>
      <c r="AU626" s="285"/>
      <c r="AV626" s="285"/>
      <c r="AW626" s="285"/>
      <c r="AX626" s="285"/>
      <c r="AY626" s="285"/>
      <c r="AZ626" s="328"/>
      <c r="BA626" s="328"/>
      <c r="BB626" s="285"/>
      <c r="BC626" s="285"/>
      <c r="BD626" s="285"/>
      <c r="BE626" s="285"/>
      <c r="BF626" s="285"/>
      <c r="BG626" s="328"/>
      <c r="BH626" s="328"/>
      <c r="BI626" s="285"/>
      <c r="BJ626" s="296"/>
      <c r="BK626" s="318"/>
      <c r="BL626" s="285"/>
      <c r="BM626" s="285"/>
      <c r="BN626" s="297"/>
      <c r="BO626" s="297"/>
      <c r="BP626" s="285"/>
      <c r="BQ626" s="285"/>
      <c r="BR626" s="285"/>
      <c r="BS626" s="285"/>
      <c r="BT626" s="285"/>
      <c r="BU626" s="297"/>
      <c r="BV626" s="297"/>
      <c r="BW626" s="285"/>
      <c r="BX626" s="285"/>
      <c r="BY626" s="285"/>
      <c r="BZ626" s="285"/>
      <c r="CA626" s="285"/>
      <c r="CB626" s="297"/>
      <c r="CC626" s="297"/>
      <c r="CD626" s="285"/>
      <c r="CE626" s="285"/>
      <c r="CF626" s="285"/>
      <c r="CG626" s="285"/>
      <c r="CH626" s="285"/>
      <c r="CI626" s="297"/>
      <c r="CJ626" s="297"/>
      <c r="CK626" s="285"/>
      <c r="CL626" s="285"/>
      <c r="CM626" s="285"/>
      <c r="CN626" s="285"/>
      <c r="CO626" s="285"/>
      <c r="CP626" s="165"/>
    </row>
    <row r="627"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  <c r="AA627" s="285"/>
      <c r="AB627" s="285"/>
      <c r="AC627" s="285"/>
      <c r="AD627" s="285"/>
      <c r="AE627" s="285"/>
      <c r="AF627" s="296"/>
      <c r="AG627" s="318"/>
      <c r="AH627" s="285"/>
      <c r="AI627" s="285"/>
      <c r="AJ627" s="285"/>
      <c r="AK627" s="285"/>
      <c r="AL627" s="328"/>
      <c r="AM627" s="328"/>
      <c r="AN627" s="285"/>
      <c r="AO627" s="285"/>
      <c r="AP627" s="285"/>
      <c r="AQ627" s="285"/>
      <c r="AR627" s="285"/>
      <c r="AS627" s="328"/>
      <c r="AT627" s="328"/>
      <c r="AU627" s="285"/>
      <c r="AV627" s="285"/>
      <c r="AW627" s="285"/>
      <c r="AX627" s="285"/>
      <c r="AY627" s="285"/>
      <c r="AZ627" s="328"/>
      <c r="BA627" s="328"/>
      <c r="BB627" s="285"/>
      <c r="BC627" s="285"/>
      <c r="BD627" s="285"/>
      <c r="BE627" s="285"/>
      <c r="BF627" s="285"/>
      <c r="BG627" s="328"/>
      <c r="BH627" s="328"/>
      <c r="BI627" s="285"/>
      <c r="BJ627" s="296"/>
      <c r="BK627" s="318"/>
      <c r="BL627" s="285"/>
      <c r="BM627" s="285"/>
      <c r="BN627" s="297"/>
      <c r="BO627" s="297"/>
      <c r="BP627" s="285"/>
      <c r="BQ627" s="285"/>
      <c r="BR627" s="285"/>
      <c r="BS627" s="285"/>
      <c r="BT627" s="285"/>
      <c r="BU627" s="297"/>
      <c r="BV627" s="297"/>
      <c r="BW627" s="285"/>
      <c r="BX627" s="285"/>
      <c r="BY627" s="285"/>
      <c r="BZ627" s="285"/>
      <c r="CA627" s="285"/>
      <c r="CB627" s="297"/>
      <c r="CC627" s="297"/>
      <c r="CD627" s="285"/>
      <c r="CE627" s="285"/>
      <c r="CF627" s="285"/>
      <c r="CG627" s="285"/>
      <c r="CH627" s="285"/>
      <c r="CI627" s="297"/>
      <c r="CJ627" s="297"/>
      <c r="CK627" s="285"/>
      <c r="CL627" s="285"/>
      <c r="CM627" s="285"/>
      <c r="CN627" s="285"/>
      <c r="CO627" s="285"/>
      <c r="CP627" s="165"/>
    </row>
    <row r="628"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  <c r="AA628" s="285"/>
      <c r="AB628" s="285"/>
      <c r="AC628" s="285"/>
      <c r="AD628" s="285"/>
      <c r="AE628" s="285"/>
      <c r="AF628" s="296"/>
      <c r="AG628" s="318"/>
      <c r="AH628" s="285"/>
      <c r="AI628" s="285"/>
      <c r="AJ628" s="285"/>
      <c r="AK628" s="285"/>
      <c r="AL628" s="328"/>
      <c r="AM628" s="328"/>
      <c r="AN628" s="285"/>
      <c r="AO628" s="285"/>
      <c r="AP628" s="285"/>
      <c r="AQ628" s="285"/>
      <c r="AR628" s="285"/>
      <c r="AS628" s="328"/>
      <c r="AT628" s="328"/>
      <c r="AU628" s="285"/>
      <c r="AV628" s="285"/>
      <c r="AW628" s="285"/>
      <c r="AX628" s="285"/>
      <c r="AY628" s="285"/>
      <c r="AZ628" s="328"/>
      <c r="BA628" s="328"/>
      <c r="BB628" s="285"/>
      <c r="BC628" s="285"/>
      <c r="BD628" s="285"/>
      <c r="BE628" s="285"/>
      <c r="BF628" s="285"/>
      <c r="BG628" s="328"/>
      <c r="BH628" s="328"/>
      <c r="BI628" s="285"/>
      <c r="BJ628" s="296"/>
      <c r="BK628" s="318"/>
      <c r="BL628" s="285"/>
      <c r="BM628" s="285"/>
      <c r="BN628" s="297"/>
      <c r="BO628" s="297"/>
      <c r="BP628" s="285"/>
      <c r="BQ628" s="285"/>
      <c r="BR628" s="285"/>
      <c r="BS628" s="285"/>
      <c r="BT628" s="285"/>
      <c r="BU628" s="297"/>
      <c r="BV628" s="297"/>
      <c r="BW628" s="285"/>
      <c r="BX628" s="285"/>
      <c r="BY628" s="285"/>
      <c r="BZ628" s="285"/>
      <c r="CA628" s="285"/>
      <c r="CB628" s="297"/>
      <c r="CC628" s="297"/>
      <c r="CD628" s="285"/>
      <c r="CE628" s="285"/>
      <c r="CF628" s="285"/>
      <c r="CG628" s="285"/>
      <c r="CH628" s="285"/>
      <c r="CI628" s="297"/>
      <c r="CJ628" s="297"/>
      <c r="CK628" s="285"/>
      <c r="CL628" s="285"/>
      <c r="CM628" s="285"/>
      <c r="CN628" s="285"/>
      <c r="CO628" s="285"/>
      <c r="CP628" s="165"/>
    </row>
    <row r="629"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  <c r="AA629" s="285"/>
      <c r="AB629" s="285"/>
      <c r="AC629" s="285"/>
      <c r="AD629" s="285"/>
      <c r="AE629" s="285"/>
      <c r="AF629" s="296"/>
      <c r="AG629" s="318"/>
      <c r="AH629" s="285"/>
      <c r="AI629" s="285"/>
      <c r="AJ629" s="285"/>
      <c r="AK629" s="285"/>
      <c r="AL629" s="328"/>
      <c r="AM629" s="328"/>
      <c r="AN629" s="285"/>
      <c r="AO629" s="285"/>
      <c r="AP629" s="285"/>
      <c r="AQ629" s="285"/>
      <c r="AR629" s="285"/>
      <c r="AS629" s="328"/>
      <c r="AT629" s="328"/>
      <c r="AU629" s="285"/>
      <c r="AV629" s="285"/>
      <c r="AW629" s="285"/>
      <c r="AX629" s="285"/>
      <c r="AY629" s="285"/>
      <c r="AZ629" s="328"/>
      <c r="BA629" s="328"/>
      <c r="BB629" s="285"/>
      <c r="BC629" s="285"/>
      <c r="BD629" s="285"/>
      <c r="BE629" s="285"/>
      <c r="BF629" s="285"/>
      <c r="BG629" s="328"/>
      <c r="BH629" s="328"/>
      <c r="BI629" s="285"/>
      <c r="BJ629" s="296"/>
      <c r="BK629" s="318"/>
      <c r="BL629" s="285"/>
      <c r="BM629" s="285"/>
      <c r="BN629" s="297"/>
      <c r="BO629" s="297"/>
      <c r="BP629" s="285"/>
      <c r="BQ629" s="285"/>
      <c r="BR629" s="285"/>
      <c r="BS629" s="285"/>
      <c r="BT629" s="285"/>
      <c r="BU629" s="297"/>
      <c r="BV629" s="297"/>
      <c r="BW629" s="285"/>
      <c r="BX629" s="285"/>
      <c r="BY629" s="285"/>
      <c r="BZ629" s="285"/>
      <c r="CA629" s="285"/>
      <c r="CB629" s="297"/>
      <c r="CC629" s="297"/>
      <c r="CD629" s="285"/>
      <c r="CE629" s="285"/>
      <c r="CF629" s="285"/>
      <c r="CG629" s="285"/>
      <c r="CH629" s="285"/>
      <c r="CI629" s="297"/>
      <c r="CJ629" s="297"/>
      <c r="CK629" s="285"/>
      <c r="CL629" s="285"/>
      <c r="CM629" s="285"/>
      <c r="CN629" s="285"/>
      <c r="CO629" s="285"/>
      <c r="CP629" s="165"/>
    </row>
    <row r="630"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  <c r="AA630" s="285"/>
      <c r="AB630" s="285"/>
      <c r="AC630" s="285"/>
      <c r="AD630" s="285"/>
      <c r="AE630" s="285"/>
      <c r="AF630" s="296"/>
      <c r="AG630" s="318"/>
      <c r="AH630" s="285"/>
      <c r="AI630" s="285"/>
      <c r="AJ630" s="285"/>
      <c r="AK630" s="285"/>
      <c r="AL630" s="328"/>
      <c r="AM630" s="328"/>
      <c r="AN630" s="285"/>
      <c r="AO630" s="285"/>
      <c r="AP630" s="285"/>
      <c r="AQ630" s="285"/>
      <c r="AR630" s="285"/>
      <c r="AS630" s="328"/>
      <c r="AT630" s="328"/>
      <c r="AU630" s="285"/>
      <c r="AV630" s="285"/>
      <c r="AW630" s="285"/>
      <c r="AX630" s="285"/>
      <c r="AY630" s="285"/>
      <c r="AZ630" s="328"/>
      <c r="BA630" s="328"/>
      <c r="BB630" s="285"/>
      <c r="BC630" s="285"/>
      <c r="BD630" s="285"/>
      <c r="BE630" s="285"/>
      <c r="BF630" s="285"/>
      <c r="BG630" s="328"/>
      <c r="BH630" s="328"/>
      <c r="BI630" s="285"/>
      <c r="BJ630" s="296"/>
      <c r="BK630" s="318"/>
      <c r="BL630" s="285"/>
      <c r="BM630" s="285"/>
      <c r="BN630" s="297"/>
      <c r="BO630" s="297"/>
      <c r="BP630" s="285"/>
      <c r="BQ630" s="285"/>
      <c r="BR630" s="285"/>
      <c r="BS630" s="285"/>
      <c r="BT630" s="285"/>
      <c r="BU630" s="297"/>
      <c r="BV630" s="297"/>
      <c r="BW630" s="285"/>
      <c r="BX630" s="285"/>
      <c r="BY630" s="285"/>
      <c r="BZ630" s="285"/>
      <c r="CA630" s="285"/>
      <c r="CB630" s="297"/>
      <c r="CC630" s="297"/>
      <c r="CD630" s="285"/>
      <c r="CE630" s="285"/>
      <c r="CF630" s="285"/>
      <c r="CG630" s="285"/>
      <c r="CH630" s="285"/>
      <c r="CI630" s="297"/>
      <c r="CJ630" s="297"/>
      <c r="CK630" s="285"/>
      <c r="CL630" s="285"/>
      <c r="CM630" s="285"/>
      <c r="CN630" s="285"/>
      <c r="CO630" s="285"/>
      <c r="CP630" s="165"/>
    </row>
    <row r="631"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  <c r="AA631" s="285"/>
      <c r="AB631" s="285"/>
      <c r="AC631" s="285"/>
      <c r="AD631" s="285"/>
      <c r="AE631" s="285"/>
      <c r="AF631" s="296"/>
      <c r="AG631" s="318"/>
      <c r="AH631" s="285"/>
      <c r="AI631" s="285"/>
      <c r="AJ631" s="285"/>
      <c r="AK631" s="285"/>
      <c r="AL631" s="328"/>
      <c r="AM631" s="328"/>
      <c r="AN631" s="285"/>
      <c r="AO631" s="285"/>
      <c r="AP631" s="285"/>
      <c r="AQ631" s="285"/>
      <c r="AR631" s="285"/>
      <c r="AS631" s="328"/>
      <c r="AT631" s="328"/>
      <c r="AU631" s="285"/>
      <c r="AV631" s="285"/>
      <c r="AW631" s="285"/>
      <c r="AX631" s="285"/>
      <c r="AY631" s="285"/>
      <c r="AZ631" s="328"/>
      <c r="BA631" s="328"/>
      <c r="BB631" s="285"/>
      <c r="BC631" s="285"/>
      <c r="BD631" s="285"/>
      <c r="BE631" s="285"/>
      <c r="BF631" s="285"/>
      <c r="BG631" s="328"/>
      <c r="BH631" s="328"/>
      <c r="BI631" s="285"/>
      <c r="BJ631" s="296"/>
      <c r="BK631" s="318"/>
      <c r="BL631" s="285"/>
      <c r="BM631" s="285"/>
      <c r="BN631" s="297"/>
      <c r="BO631" s="297"/>
      <c r="BP631" s="285"/>
      <c r="BQ631" s="285"/>
      <c r="BR631" s="285"/>
      <c r="BS631" s="285"/>
      <c r="BT631" s="285"/>
      <c r="BU631" s="297"/>
      <c r="BV631" s="297"/>
      <c r="BW631" s="285"/>
      <c r="BX631" s="285"/>
      <c r="BY631" s="285"/>
      <c r="BZ631" s="285"/>
      <c r="CA631" s="285"/>
      <c r="CB631" s="297"/>
      <c r="CC631" s="297"/>
      <c r="CD631" s="285"/>
      <c r="CE631" s="285"/>
      <c r="CF631" s="285"/>
      <c r="CG631" s="285"/>
      <c r="CH631" s="285"/>
      <c r="CI631" s="297"/>
      <c r="CJ631" s="297"/>
      <c r="CK631" s="285"/>
      <c r="CL631" s="285"/>
      <c r="CM631" s="285"/>
      <c r="CN631" s="285"/>
      <c r="CO631" s="285"/>
      <c r="CP631" s="165"/>
    </row>
    <row r="632"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  <c r="AA632" s="285"/>
      <c r="AB632" s="285"/>
      <c r="AC632" s="285"/>
      <c r="AD632" s="285"/>
      <c r="AE632" s="285"/>
      <c r="AF632" s="296"/>
      <c r="AG632" s="318"/>
      <c r="AH632" s="285"/>
      <c r="AI632" s="285"/>
      <c r="AJ632" s="285"/>
      <c r="AK632" s="285"/>
      <c r="AL632" s="328"/>
      <c r="AM632" s="328"/>
      <c r="AN632" s="285"/>
      <c r="AO632" s="285"/>
      <c r="AP632" s="285"/>
      <c r="AQ632" s="285"/>
      <c r="AR632" s="285"/>
      <c r="AS632" s="328"/>
      <c r="AT632" s="328"/>
      <c r="AU632" s="285"/>
      <c r="AV632" s="285"/>
      <c r="AW632" s="285"/>
      <c r="AX632" s="285"/>
      <c r="AY632" s="285"/>
      <c r="AZ632" s="328"/>
      <c r="BA632" s="328"/>
      <c r="BB632" s="285"/>
      <c r="BC632" s="285"/>
      <c r="BD632" s="285"/>
      <c r="BE632" s="285"/>
      <c r="BF632" s="285"/>
      <c r="BG632" s="328"/>
      <c r="BH632" s="328"/>
      <c r="BI632" s="285"/>
      <c r="BJ632" s="296"/>
      <c r="BK632" s="318"/>
      <c r="BL632" s="285"/>
      <c r="BM632" s="285"/>
      <c r="BN632" s="297"/>
      <c r="BO632" s="297"/>
      <c r="BP632" s="285"/>
      <c r="BQ632" s="285"/>
      <c r="BR632" s="285"/>
      <c r="BS632" s="285"/>
      <c r="BT632" s="285"/>
      <c r="BU632" s="297"/>
      <c r="BV632" s="297"/>
      <c r="BW632" s="285"/>
      <c r="BX632" s="285"/>
      <c r="BY632" s="285"/>
      <c r="BZ632" s="285"/>
      <c r="CA632" s="285"/>
      <c r="CB632" s="297"/>
      <c r="CC632" s="297"/>
      <c r="CD632" s="285"/>
      <c r="CE632" s="285"/>
      <c r="CF632" s="285"/>
      <c r="CG632" s="285"/>
      <c r="CH632" s="285"/>
      <c r="CI632" s="297"/>
      <c r="CJ632" s="297"/>
      <c r="CK632" s="285"/>
      <c r="CL632" s="285"/>
      <c r="CM632" s="285"/>
      <c r="CN632" s="285"/>
      <c r="CO632" s="285"/>
      <c r="CP632" s="165"/>
    </row>
    <row r="633"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  <c r="AA633" s="285"/>
      <c r="AB633" s="285"/>
      <c r="AC633" s="285"/>
      <c r="AD633" s="285"/>
      <c r="AE633" s="285"/>
      <c r="AF633" s="296"/>
      <c r="AG633" s="318"/>
      <c r="AH633" s="285"/>
      <c r="AI633" s="285"/>
      <c r="AJ633" s="285"/>
      <c r="AK633" s="285"/>
      <c r="AL633" s="328"/>
      <c r="AM633" s="328"/>
      <c r="AN633" s="285"/>
      <c r="AO633" s="285"/>
      <c r="AP633" s="285"/>
      <c r="AQ633" s="285"/>
      <c r="AR633" s="285"/>
      <c r="AS633" s="328"/>
      <c r="AT633" s="328"/>
      <c r="AU633" s="285"/>
      <c r="AV633" s="285"/>
      <c r="AW633" s="285"/>
      <c r="AX633" s="285"/>
      <c r="AY633" s="285"/>
      <c r="AZ633" s="328"/>
      <c r="BA633" s="328"/>
      <c r="BB633" s="285"/>
      <c r="BC633" s="285"/>
      <c r="BD633" s="285"/>
      <c r="BE633" s="285"/>
      <c r="BF633" s="285"/>
      <c r="BG633" s="328"/>
      <c r="BH633" s="328"/>
      <c r="BI633" s="285"/>
      <c r="BJ633" s="296"/>
      <c r="BK633" s="318"/>
      <c r="BL633" s="285"/>
      <c r="BM633" s="285"/>
      <c r="BN633" s="297"/>
      <c r="BO633" s="297"/>
      <c r="BP633" s="285"/>
      <c r="BQ633" s="285"/>
      <c r="BR633" s="285"/>
      <c r="BS633" s="285"/>
      <c r="BT633" s="285"/>
      <c r="BU633" s="297"/>
      <c r="BV633" s="297"/>
      <c r="BW633" s="285"/>
      <c r="BX633" s="285"/>
      <c r="BY633" s="285"/>
      <c r="BZ633" s="285"/>
      <c r="CA633" s="285"/>
      <c r="CB633" s="297"/>
      <c r="CC633" s="297"/>
      <c r="CD633" s="285"/>
      <c r="CE633" s="285"/>
      <c r="CF633" s="285"/>
      <c r="CG633" s="285"/>
      <c r="CH633" s="285"/>
      <c r="CI633" s="297"/>
      <c r="CJ633" s="297"/>
      <c r="CK633" s="285"/>
      <c r="CL633" s="285"/>
      <c r="CM633" s="285"/>
      <c r="CN633" s="285"/>
      <c r="CO633" s="285"/>
      <c r="CP633" s="165"/>
    </row>
    <row r="634"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  <c r="AA634" s="285"/>
      <c r="AB634" s="285"/>
      <c r="AC634" s="285"/>
      <c r="AD634" s="285"/>
      <c r="AE634" s="285"/>
      <c r="AF634" s="296"/>
      <c r="AG634" s="318"/>
      <c r="AH634" s="285"/>
      <c r="AI634" s="285"/>
      <c r="AJ634" s="285"/>
      <c r="AK634" s="285"/>
      <c r="AL634" s="328"/>
      <c r="AM634" s="328"/>
      <c r="AN634" s="285"/>
      <c r="AO634" s="285"/>
      <c r="AP634" s="285"/>
      <c r="AQ634" s="285"/>
      <c r="AR634" s="285"/>
      <c r="AS634" s="328"/>
      <c r="AT634" s="328"/>
      <c r="AU634" s="285"/>
      <c r="AV634" s="285"/>
      <c r="AW634" s="285"/>
      <c r="AX634" s="285"/>
      <c r="AY634" s="285"/>
      <c r="AZ634" s="328"/>
      <c r="BA634" s="328"/>
      <c r="BB634" s="285"/>
      <c r="BC634" s="285"/>
      <c r="BD634" s="285"/>
      <c r="BE634" s="285"/>
      <c r="BF634" s="285"/>
      <c r="BG634" s="328"/>
      <c r="BH634" s="328"/>
      <c r="BI634" s="285"/>
      <c r="BJ634" s="296"/>
      <c r="BK634" s="318"/>
      <c r="BL634" s="285"/>
      <c r="BM634" s="285"/>
      <c r="BN634" s="297"/>
      <c r="BO634" s="297"/>
      <c r="BP634" s="285"/>
      <c r="BQ634" s="285"/>
      <c r="BR634" s="285"/>
      <c r="BS634" s="285"/>
      <c r="BT634" s="285"/>
      <c r="BU634" s="297"/>
      <c r="BV634" s="297"/>
      <c r="BW634" s="285"/>
      <c r="BX634" s="285"/>
      <c r="BY634" s="285"/>
      <c r="BZ634" s="285"/>
      <c r="CA634" s="285"/>
      <c r="CB634" s="297"/>
      <c r="CC634" s="297"/>
      <c r="CD634" s="285"/>
      <c r="CE634" s="285"/>
      <c r="CF634" s="285"/>
      <c r="CG634" s="285"/>
      <c r="CH634" s="285"/>
      <c r="CI634" s="297"/>
      <c r="CJ634" s="297"/>
      <c r="CK634" s="285"/>
      <c r="CL634" s="285"/>
      <c r="CM634" s="285"/>
      <c r="CN634" s="285"/>
      <c r="CO634" s="285"/>
      <c r="CP634" s="165"/>
    </row>
    <row r="635"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  <c r="AA635" s="285"/>
      <c r="AB635" s="285"/>
      <c r="AC635" s="285"/>
      <c r="AD635" s="285"/>
      <c r="AE635" s="285"/>
      <c r="AF635" s="296"/>
      <c r="AG635" s="318"/>
      <c r="AH635" s="285"/>
      <c r="AI635" s="285"/>
      <c r="AJ635" s="285"/>
      <c r="AK635" s="285"/>
      <c r="AL635" s="328"/>
      <c r="AM635" s="328"/>
      <c r="AN635" s="285"/>
      <c r="AO635" s="285"/>
      <c r="AP635" s="285"/>
      <c r="AQ635" s="285"/>
      <c r="AR635" s="285"/>
      <c r="AS635" s="328"/>
      <c r="AT635" s="328"/>
      <c r="AU635" s="285"/>
      <c r="AV635" s="285"/>
      <c r="AW635" s="285"/>
      <c r="AX635" s="285"/>
      <c r="AY635" s="285"/>
      <c r="AZ635" s="328"/>
      <c r="BA635" s="328"/>
      <c r="BB635" s="285"/>
      <c r="BC635" s="285"/>
      <c r="BD635" s="285"/>
      <c r="BE635" s="285"/>
      <c r="BF635" s="285"/>
      <c r="BG635" s="328"/>
      <c r="BH635" s="328"/>
      <c r="BI635" s="285"/>
      <c r="BJ635" s="296"/>
      <c r="BK635" s="318"/>
      <c r="BL635" s="285"/>
      <c r="BM635" s="285"/>
      <c r="BN635" s="297"/>
      <c r="BO635" s="297"/>
      <c r="BP635" s="285"/>
      <c r="BQ635" s="285"/>
      <c r="BR635" s="285"/>
      <c r="BS635" s="285"/>
      <c r="BT635" s="285"/>
      <c r="BU635" s="297"/>
      <c r="BV635" s="297"/>
      <c r="BW635" s="285"/>
      <c r="BX635" s="285"/>
      <c r="BY635" s="285"/>
      <c r="BZ635" s="285"/>
      <c r="CA635" s="285"/>
      <c r="CB635" s="297"/>
      <c r="CC635" s="297"/>
      <c r="CD635" s="285"/>
      <c r="CE635" s="285"/>
      <c r="CF635" s="285"/>
      <c r="CG635" s="285"/>
      <c r="CH635" s="285"/>
      <c r="CI635" s="297"/>
      <c r="CJ635" s="297"/>
      <c r="CK635" s="285"/>
      <c r="CL635" s="285"/>
      <c r="CM635" s="285"/>
      <c r="CN635" s="285"/>
      <c r="CO635" s="285"/>
      <c r="CP635" s="165"/>
    </row>
    <row r="636"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  <c r="AA636" s="285"/>
      <c r="AB636" s="285"/>
      <c r="AC636" s="285"/>
      <c r="AD636" s="285"/>
      <c r="AE636" s="285"/>
      <c r="AF636" s="296"/>
      <c r="AG636" s="318"/>
      <c r="AH636" s="285"/>
      <c r="AI636" s="285"/>
      <c r="AJ636" s="285"/>
      <c r="AK636" s="285"/>
      <c r="AL636" s="328"/>
      <c r="AM636" s="328"/>
      <c r="AN636" s="285"/>
      <c r="AO636" s="285"/>
      <c r="AP636" s="285"/>
      <c r="AQ636" s="285"/>
      <c r="AR636" s="285"/>
      <c r="AS636" s="328"/>
      <c r="AT636" s="328"/>
      <c r="AU636" s="285"/>
      <c r="AV636" s="285"/>
      <c r="AW636" s="285"/>
      <c r="AX636" s="285"/>
      <c r="AY636" s="285"/>
      <c r="AZ636" s="328"/>
      <c r="BA636" s="328"/>
      <c r="BB636" s="285"/>
      <c r="BC636" s="285"/>
      <c r="BD636" s="285"/>
      <c r="BE636" s="285"/>
      <c r="BF636" s="285"/>
      <c r="BG636" s="328"/>
      <c r="BH636" s="328"/>
      <c r="BI636" s="285"/>
      <c r="BJ636" s="296"/>
      <c r="BK636" s="318"/>
      <c r="BL636" s="285"/>
      <c r="BM636" s="285"/>
      <c r="BN636" s="297"/>
      <c r="BO636" s="297"/>
      <c r="BP636" s="285"/>
      <c r="BQ636" s="285"/>
      <c r="BR636" s="285"/>
      <c r="BS636" s="285"/>
      <c r="BT636" s="285"/>
      <c r="BU636" s="297"/>
      <c r="BV636" s="297"/>
      <c r="BW636" s="285"/>
      <c r="BX636" s="285"/>
      <c r="BY636" s="285"/>
      <c r="BZ636" s="285"/>
      <c r="CA636" s="285"/>
      <c r="CB636" s="297"/>
      <c r="CC636" s="297"/>
      <c r="CD636" s="285"/>
      <c r="CE636" s="285"/>
      <c r="CF636" s="285"/>
      <c r="CG636" s="285"/>
      <c r="CH636" s="285"/>
      <c r="CI636" s="297"/>
      <c r="CJ636" s="297"/>
      <c r="CK636" s="285"/>
      <c r="CL636" s="285"/>
      <c r="CM636" s="285"/>
      <c r="CN636" s="285"/>
      <c r="CO636" s="285"/>
      <c r="CP636" s="165"/>
    </row>
    <row r="637"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  <c r="AA637" s="285"/>
      <c r="AB637" s="285"/>
      <c r="AC637" s="285"/>
      <c r="AD637" s="285"/>
      <c r="AE637" s="285"/>
      <c r="AF637" s="296"/>
      <c r="AG637" s="318"/>
      <c r="AH637" s="285"/>
      <c r="AI637" s="285"/>
      <c r="AJ637" s="285"/>
      <c r="AK637" s="285"/>
      <c r="AL637" s="328"/>
      <c r="AM637" s="328"/>
      <c r="AN637" s="285"/>
      <c r="AO637" s="285"/>
      <c r="AP637" s="285"/>
      <c r="AQ637" s="285"/>
      <c r="AR637" s="285"/>
      <c r="AS637" s="328"/>
      <c r="AT637" s="328"/>
      <c r="AU637" s="285"/>
      <c r="AV637" s="285"/>
      <c r="AW637" s="285"/>
      <c r="AX637" s="285"/>
      <c r="AY637" s="285"/>
      <c r="AZ637" s="328"/>
      <c r="BA637" s="328"/>
      <c r="BB637" s="285"/>
      <c r="BC637" s="285"/>
      <c r="BD637" s="285"/>
      <c r="BE637" s="285"/>
      <c r="BF637" s="285"/>
      <c r="BG637" s="328"/>
      <c r="BH637" s="328"/>
      <c r="BI637" s="285"/>
      <c r="BJ637" s="296"/>
      <c r="BK637" s="318"/>
      <c r="BL637" s="285"/>
      <c r="BM637" s="285"/>
      <c r="BN637" s="297"/>
      <c r="BO637" s="297"/>
      <c r="BP637" s="285"/>
      <c r="BQ637" s="285"/>
      <c r="BR637" s="285"/>
      <c r="BS637" s="285"/>
      <c r="BT637" s="285"/>
      <c r="BU637" s="297"/>
      <c r="BV637" s="297"/>
      <c r="BW637" s="285"/>
      <c r="BX637" s="285"/>
      <c r="BY637" s="285"/>
      <c r="BZ637" s="285"/>
      <c r="CA637" s="285"/>
      <c r="CB637" s="297"/>
      <c r="CC637" s="297"/>
      <c r="CD637" s="285"/>
      <c r="CE637" s="285"/>
      <c r="CF637" s="285"/>
      <c r="CG637" s="285"/>
      <c r="CH637" s="285"/>
      <c r="CI637" s="297"/>
      <c r="CJ637" s="297"/>
      <c r="CK637" s="285"/>
      <c r="CL637" s="285"/>
      <c r="CM637" s="285"/>
      <c r="CN637" s="285"/>
      <c r="CO637" s="285"/>
      <c r="CP637" s="165"/>
    </row>
    <row r="638"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  <c r="AA638" s="285"/>
      <c r="AB638" s="285"/>
      <c r="AC638" s="285"/>
      <c r="AD638" s="285"/>
      <c r="AE638" s="285"/>
      <c r="AF638" s="296"/>
      <c r="AG638" s="318"/>
      <c r="AH638" s="285"/>
      <c r="AI638" s="285"/>
      <c r="AJ638" s="285"/>
      <c r="AK638" s="285"/>
      <c r="AL638" s="328"/>
      <c r="AM638" s="328"/>
      <c r="AN638" s="285"/>
      <c r="AO638" s="285"/>
      <c r="AP638" s="285"/>
      <c r="AQ638" s="285"/>
      <c r="AR638" s="285"/>
      <c r="AS638" s="328"/>
      <c r="AT638" s="328"/>
      <c r="AU638" s="285"/>
      <c r="AV638" s="285"/>
      <c r="AW638" s="285"/>
      <c r="AX638" s="285"/>
      <c r="AY638" s="285"/>
      <c r="AZ638" s="328"/>
      <c r="BA638" s="328"/>
      <c r="BB638" s="285"/>
      <c r="BC638" s="285"/>
      <c r="BD638" s="285"/>
      <c r="BE638" s="285"/>
      <c r="BF638" s="285"/>
      <c r="BG638" s="328"/>
      <c r="BH638" s="328"/>
      <c r="BI638" s="285"/>
      <c r="BJ638" s="296"/>
      <c r="BK638" s="318"/>
      <c r="BL638" s="285"/>
      <c r="BM638" s="285"/>
      <c r="BN638" s="297"/>
      <c r="BO638" s="297"/>
      <c r="BP638" s="285"/>
      <c r="BQ638" s="285"/>
      <c r="BR638" s="285"/>
      <c r="BS638" s="285"/>
      <c r="BT638" s="285"/>
      <c r="BU638" s="297"/>
      <c r="BV638" s="297"/>
      <c r="BW638" s="285"/>
      <c r="BX638" s="285"/>
      <c r="BY638" s="285"/>
      <c r="BZ638" s="285"/>
      <c r="CA638" s="285"/>
      <c r="CB638" s="297"/>
      <c r="CC638" s="297"/>
      <c r="CD638" s="285"/>
      <c r="CE638" s="285"/>
      <c r="CF638" s="285"/>
      <c r="CG638" s="285"/>
      <c r="CH638" s="285"/>
      <c r="CI638" s="297"/>
      <c r="CJ638" s="297"/>
      <c r="CK638" s="285"/>
      <c r="CL638" s="285"/>
      <c r="CM638" s="285"/>
      <c r="CN638" s="285"/>
      <c r="CO638" s="285"/>
      <c r="CP638" s="165"/>
    </row>
    <row r="639"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  <c r="AA639" s="285"/>
      <c r="AB639" s="285"/>
      <c r="AC639" s="285"/>
      <c r="AD639" s="285"/>
      <c r="AE639" s="285"/>
      <c r="AF639" s="296"/>
      <c r="AG639" s="318"/>
      <c r="AH639" s="285"/>
      <c r="AI639" s="285"/>
      <c r="AJ639" s="285"/>
      <c r="AK639" s="285"/>
      <c r="AL639" s="328"/>
      <c r="AM639" s="328"/>
      <c r="AN639" s="285"/>
      <c r="AO639" s="285"/>
      <c r="AP639" s="285"/>
      <c r="AQ639" s="285"/>
      <c r="AR639" s="285"/>
      <c r="AS639" s="328"/>
      <c r="AT639" s="328"/>
      <c r="AU639" s="285"/>
      <c r="AV639" s="285"/>
      <c r="AW639" s="285"/>
      <c r="AX639" s="285"/>
      <c r="AY639" s="285"/>
      <c r="AZ639" s="328"/>
      <c r="BA639" s="328"/>
      <c r="BB639" s="285"/>
      <c r="BC639" s="285"/>
      <c r="BD639" s="285"/>
      <c r="BE639" s="285"/>
      <c r="BF639" s="285"/>
      <c r="BG639" s="328"/>
      <c r="BH639" s="328"/>
      <c r="BI639" s="285"/>
      <c r="BJ639" s="296"/>
      <c r="BK639" s="318"/>
      <c r="BL639" s="285"/>
      <c r="BM639" s="285"/>
      <c r="BN639" s="297"/>
      <c r="BO639" s="297"/>
      <c r="BP639" s="285"/>
      <c r="BQ639" s="285"/>
      <c r="BR639" s="285"/>
      <c r="BS639" s="285"/>
      <c r="BT639" s="285"/>
      <c r="BU639" s="297"/>
      <c r="BV639" s="297"/>
      <c r="BW639" s="285"/>
      <c r="BX639" s="285"/>
      <c r="BY639" s="285"/>
      <c r="BZ639" s="285"/>
      <c r="CA639" s="285"/>
      <c r="CB639" s="297"/>
      <c r="CC639" s="297"/>
      <c r="CD639" s="285"/>
      <c r="CE639" s="285"/>
      <c r="CF639" s="285"/>
      <c r="CG639" s="285"/>
      <c r="CH639" s="285"/>
      <c r="CI639" s="297"/>
      <c r="CJ639" s="297"/>
      <c r="CK639" s="285"/>
      <c r="CL639" s="285"/>
      <c r="CM639" s="285"/>
      <c r="CN639" s="285"/>
      <c r="CO639" s="285"/>
      <c r="CP639" s="165"/>
    </row>
    <row r="640"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  <c r="AA640" s="285"/>
      <c r="AB640" s="285"/>
      <c r="AC640" s="285"/>
      <c r="AD640" s="285"/>
      <c r="AE640" s="285"/>
      <c r="AF640" s="296"/>
      <c r="AG640" s="318"/>
      <c r="AH640" s="285"/>
      <c r="AI640" s="285"/>
      <c r="AJ640" s="285"/>
      <c r="AK640" s="285"/>
      <c r="AL640" s="328"/>
      <c r="AM640" s="328"/>
      <c r="AN640" s="285"/>
      <c r="AO640" s="285"/>
      <c r="AP640" s="285"/>
      <c r="AQ640" s="285"/>
      <c r="AR640" s="285"/>
      <c r="AS640" s="328"/>
      <c r="AT640" s="328"/>
      <c r="AU640" s="285"/>
      <c r="AV640" s="285"/>
      <c r="AW640" s="285"/>
      <c r="AX640" s="285"/>
      <c r="AY640" s="285"/>
      <c r="AZ640" s="328"/>
      <c r="BA640" s="328"/>
      <c r="BB640" s="285"/>
      <c r="BC640" s="285"/>
      <c r="BD640" s="285"/>
      <c r="BE640" s="285"/>
      <c r="BF640" s="285"/>
      <c r="BG640" s="328"/>
      <c r="BH640" s="328"/>
      <c r="BI640" s="285"/>
      <c r="BJ640" s="296"/>
      <c r="BK640" s="318"/>
      <c r="BL640" s="285"/>
      <c r="BM640" s="285"/>
      <c r="BN640" s="297"/>
      <c r="BO640" s="297"/>
      <c r="BP640" s="285"/>
      <c r="BQ640" s="285"/>
      <c r="BR640" s="285"/>
      <c r="BS640" s="285"/>
      <c r="BT640" s="285"/>
      <c r="BU640" s="297"/>
      <c r="BV640" s="297"/>
      <c r="BW640" s="285"/>
      <c r="BX640" s="285"/>
      <c r="BY640" s="285"/>
      <c r="BZ640" s="285"/>
      <c r="CA640" s="285"/>
      <c r="CB640" s="297"/>
      <c r="CC640" s="297"/>
      <c r="CD640" s="285"/>
      <c r="CE640" s="285"/>
      <c r="CF640" s="285"/>
      <c r="CG640" s="285"/>
      <c r="CH640" s="285"/>
      <c r="CI640" s="297"/>
      <c r="CJ640" s="297"/>
      <c r="CK640" s="285"/>
      <c r="CL640" s="285"/>
      <c r="CM640" s="285"/>
      <c r="CN640" s="285"/>
      <c r="CO640" s="285"/>
      <c r="CP640" s="165"/>
    </row>
    <row r="641"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  <c r="AA641" s="285"/>
      <c r="AB641" s="285"/>
      <c r="AC641" s="285"/>
      <c r="AD641" s="285"/>
      <c r="AE641" s="285"/>
      <c r="AF641" s="296"/>
      <c r="AG641" s="318"/>
      <c r="AH641" s="285"/>
      <c r="AI641" s="285"/>
      <c r="AJ641" s="285"/>
      <c r="AK641" s="285"/>
      <c r="AL641" s="328"/>
      <c r="AM641" s="328"/>
      <c r="AN641" s="285"/>
      <c r="AO641" s="285"/>
      <c r="AP641" s="285"/>
      <c r="AQ641" s="285"/>
      <c r="AR641" s="285"/>
      <c r="AS641" s="328"/>
      <c r="AT641" s="328"/>
      <c r="AU641" s="285"/>
      <c r="AV641" s="285"/>
      <c r="AW641" s="285"/>
      <c r="AX641" s="285"/>
      <c r="AY641" s="285"/>
      <c r="AZ641" s="328"/>
      <c r="BA641" s="328"/>
      <c r="BB641" s="285"/>
      <c r="BC641" s="285"/>
      <c r="BD641" s="285"/>
      <c r="BE641" s="285"/>
      <c r="BF641" s="285"/>
      <c r="BG641" s="328"/>
      <c r="BH641" s="328"/>
      <c r="BI641" s="285"/>
      <c r="BJ641" s="296"/>
      <c r="BK641" s="318"/>
      <c r="BL641" s="285"/>
      <c r="BM641" s="285"/>
      <c r="BN641" s="297"/>
      <c r="BO641" s="297"/>
      <c r="BP641" s="285"/>
      <c r="BQ641" s="285"/>
      <c r="BR641" s="285"/>
      <c r="BS641" s="285"/>
      <c r="BT641" s="285"/>
      <c r="BU641" s="297"/>
      <c r="BV641" s="297"/>
      <c r="BW641" s="285"/>
      <c r="BX641" s="285"/>
      <c r="BY641" s="285"/>
      <c r="BZ641" s="285"/>
      <c r="CA641" s="285"/>
      <c r="CB641" s="297"/>
      <c r="CC641" s="297"/>
      <c r="CD641" s="285"/>
      <c r="CE641" s="285"/>
      <c r="CF641" s="285"/>
      <c r="CG641" s="285"/>
      <c r="CH641" s="285"/>
      <c r="CI641" s="297"/>
      <c r="CJ641" s="297"/>
      <c r="CK641" s="285"/>
      <c r="CL641" s="285"/>
      <c r="CM641" s="285"/>
      <c r="CN641" s="285"/>
      <c r="CO641" s="285"/>
      <c r="CP641" s="165"/>
    </row>
    <row r="642"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  <c r="AA642" s="285"/>
      <c r="AB642" s="285"/>
      <c r="AC642" s="285"/>
      <c r="AD642" s="285"/>
      <c r="AE642" s="285"/>
      <c r="AF642" s="296"/>
      <c r="AG642" s="318"/>
      <c r="AH642" s="285"/>
      <c r="AI642" s="285"/>
      <c r="AJ642" s="285"/>
      <c r="AK642" s="285"/>
      <c r="AL642" s="328"/>
      <c r="AM642" s="328"/>
      <c r="AN642" s="285"/>
      <c r="AO642" s="285"/>
      <c r="AP642" s="285"/>
      <c r="AQ642" s="285"/>
      <c r="AR642" s="285"/>
      <c r="AS642" s="328"/>
      <c r="AT642" s="328"/>
      <c r="AU642" s="285"/>
      <c r="AV642" s="285"/>
      <c r="AW642" s="285"/>
      <c r="AX642" s="285"/>
      <c r="AY642" s="285"/>
      <c r="AZ642" s="328"/>
      <c r="BA642" s="328"/>
      <c r="BB642" s="285"/>
      <c r="BC642" s="285"/>
      <c r="BD642" s="285"/>
      <c r="BE642" s="285"/>
      <c r="BF642" s="285"/>
      <c r="BG642" s="328"/>
      <c r="BH642" s="328"/>
      <c r="BI642" s="285"/>
      <c r="BJ642" s="296"/>
      <c r="BK642" s="318"/>
      <c r="BL642" s="285"/>
      <c r="BM642" s="285"/>
      <c r="BN642" s="297"/>
      <c r="BO642" s="297"/>
      <c r="BP642" s="285"/>
      <c r="BQ642" s="285"/>
      <c r="BR642" s="285"/>
      <c r="BS642" s="285"/>
      <c r="BT642" s="285"/>
      <c r="BU642" s="297"/>
      <c r="BV642" s="297"/>
      <c r="BW642" s="285"/>
      <c r="BX642" s="285"/>
      <c r="BY642" s="285"/>
      <c r="BZ642" s="285"/>
      <c r="CA642" s="285"/>
      <c r="CB642" s="297"/>
      <c r="CC642" s="297"/>
      <c r="CD642" s="285"/>
      <c r="CE642" s="285"/>
      <c r="CF642" s="285"/>
      <c r="CG642" s="285"/>
      <c r="CH642" s="285"/>
      <c r="CI642" s="297"/>
      <c r="CJ642" s="297"/>
      <c r="CK642" s="285"/>
      <c r="CL642" s="285"/>
      <c r="CM642" s="285"/>
      <c r="CN642" s="285"/>
      <c r="CO642" s="285"/>
      <c r="CP642" s="165"/>
    </row>
    <row r="643"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  <c r="AA643" s="285"/>
      <c r="AB643" s="285"/>
      <c r="AC643" s="285"/>
      <c r="AD643" s="285"/>
      <c r="AE643" s="285"/>
      <c r="AF643" s="296"/>
      <c r="AG643" s="318"/>
      <c r="AH643" s="285"/>
      <c r="AI643" s="285"/>
      <c r="AJ643" s="285"/>
      <c r="AK643" s="285"/>
      <c r="AL643" s="328"/>
      <c r="AM643" s="328"/>
      <c r="AN643" s="285"/>
      <c r="AO643" s="285"/>
      <c r="AP643" s="285"/>
      <c r="AQ643" s="285"/>
      <c r="AR643" s="285"/>
      <c r="AS643" s="328"/>
      <c r="AT643" s="328"/>
      <c r="AU643" s="285"/>
      <c r="AV643" s="285"/>
      <c r="AW643" s="285"/>
      <c r="AX643" s="285"/>
      <c r="AY643" s="285"/>
      <c r="AZ643" s="328"/>
      <c r="BA643" s="328"/>
      <c r="BB643" s="285"/>
      <c r="BC643" s="285"/>
      <c r="BD643" s="285"/>
      <c r="BE643" s="285"/>
      <c r="BF643" s="285"/>
      <c r="BG643" s="328"/>
      <c r="BH643" s="328"/>
      <c r="BI643" s="285"/>
      <c r="BJ643" s="296"/>
      <c r="BK643" s="318"/>
      <c r="BL643" s="285"/>
      <c r="BM643" s="285"/>
      <c r="BN643" s="297"/>
      <c r="BO643" s="297"/>
      <c r="BP643" s="285"/>
      <c r="BQ643" s="285"/>
      <c r="BR643" s="285"/>
      <c r="BS643" s="285"/>
      <c r="BT643" s="285"/>
      <c r="BU643" s="297"/>
      <c r="BV643" s="297"/>
      <c r="BW643" s="285"/>
      <c r="BX643" s="285"/>
      <c r="BY643" s="285"/>
      <c r="BZ643" s="285"/>
      <c r="CA643" s="285"/>
      <c r="CB643" s="297"/>
      <c r="CC643" s="297"/>
      <c r="CD643" s="285"/>
      <c r="CE643" s="285"/>
      <c r="CF643" s="285"/>
      <c r="CG643" s="285"/>
      <c r="CH643" s="285"/>
      <c r="CI643" s="297"/>
      <c r="CJ643" s="297"/>
      <c r="CK643" s="285"/>
      <c r="CL643" s="285"/>
      <c r="CM643" s="285"/>
      <c r="CN643" s="285"/>
      <c r="CO643" s="285"/>
      <c r="CP643" s="165"/>
    </row>
    <row r="644"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  <c r="AA644" s="285"/>
      <c r="AB644" s="285"/>
      <c r="AC644" s="285"/>
      <c r="AD644" s="285"/>
      <c r="AE644" s="285"/>
      <c r="AF644" s="296"/>
      <c r="AG644" s="318"/>
      <c r="AH644" s="285"/>
      <c r="AI644" s="285"/>
      <c r="AJ644" s="285"/>
      <c r="AK644" s="285"/>
      <c r="AL644" s="328"/>
      <c r="AM644" s="328"/>
      <c r="AN644" s="285"/>
      <c r="AO644" s="285"/>
      <c r="AP644" s="285"/>
      <c r="AQ644" s="285"/>
      <c r="AR644" s="285"/>
      <c r="AS644" s="328"/>
      <c r="AT644" s="328"/>
      <c r="AU644" s="285"/>
      <c r="AV644" s="285"/>
      <c r="AW644" s="285"/>
      <c r="AX644" s="285"/>
      <c r="AY644" s="285"/>
      <c r="AZ644" s="328"/>
      <c r="BA644" s="328"/>
      <c r="BB644" s="285"/>
      <c r="BC644" s="285"/>
      <c r="BD644" s="285"/>
      <c r="BE644" s="285"/>
      <c r="BF644" s="285"/>
      <c r="BG644" s="328"/>
      <c r="BH644" s="328"/>
      <c r="BI644" s="285"/>
      <c r="BJ644" s="296"/>
      <c r="BK644" s="318"/>
      <c r="BL644" s="285"/>
      <c r="BM644" s="285"/>
      <c r="BN644" s="297"/>
      <c r="BO644" s="297"/>
      <c r="BP644" s="285"/>
      <c r="BQ644" s="285"/>
      <c r="BR644" s="285"/>
      <c r="BS644" s="285"/>
      <c r="BT644" s="285"/>
      <c r="BU644" s="297"/>
      <c r="BV644" s="297"/>
      <c r="BW644" s="285"/>
      <c r="BX644" s="285"/>
      <c r="BY644" s="285"/>
      <c r="BZ644" s="285"/>
      <c r="CA644" s="285"/>
      <c r="CB644" s="297"/>
      <c r="CC644" s="297"/>
      <c r="CD644" s="285"/>
      <c r="CE644" s="285"/>
      <c r="CF644" s="285"/>
      <c r="CG644" s="285"/>
      <c r="CH644" s="285"/>
      <c r="CI644" s="297"/>
      <c r="CJ644" s="297"/>
      <c r="CK644" s="285"/>
      <c r="CL644" s="285"/>
      <c r="CM644" s="285"/>
      <c r="CN644" s="285"/>
      <c r="CO644" s="285"/>
      <c r="CP644" s="165"/>
    </row>
    <row r="645"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  <c r="AA645" s="285"/>
      <c r="AB645" s="285"/>
      <c r="AC645" s="285"/>
      <c r="AD645" s="285"/>
      <c r="AE645" s="285"/>
      <c r="AF645" s="296"/>
      <c r="AG645" s="318"/>
      <c r="AH645" s="285"/>
      <c r="AI645" s="285"/>
      <c r="AJ645" s="285"/>
      <c r="AK645" s="285"/>
      <c r="AL645" s="328"/>
      <c r="AM645" s="328"/>
      <c r="AN645" s="285"/>
      <c r="AO645" s="285"/>
      <c r="AP645" s="285"/>
      <c r="AQ645" s="285"/>
      <c r="AR645" s="285"/>
      <c r="AS645" s="328"/>
      <c r="AT645" s="328"/>
      <c r="AU645" s="285"/>
      <c r="AV645" s="285"/>
      <c r="AW645" s="285"/>
      <c r="AX645" s="285"/>
      <c r="AY645" s="285"/>
      <c r="AZ645" s="328"/>
      <c r="BA645" s="328"/>
      <c r="BB645" s="285"/>
      <c r="BC645" s="285"/>
      <c r="BD645" s="285"/>
      <c r="BE645" s="285"/>
      <c r="BF645" s="285"/>
      <c r="BG645" s="328"/>
      <c r="BH645" s="328"/>
      <c r="BI645" s="285"/>
      <c r="BJ645" s="296"/>
      <c r="BK645" s="318"/>
      <c r="BL645" s="285"/>
      <c r="BM645" s="285"/>
      <c r="BN645" s="297"/>
      <c r="BO645" s="297"/>
      <c r="BP645" s="285"/>
      <c r="BQ645" s="285"/>
      <c r="BR645" s="285"/>
      <c r="BS645" s="285"/>
      <c r="BT645" s="285"/>
      <c r="BU645" s="297"/>
      <c r="BV645" s="297"/>
      <c r="BW645" s="285"/>
      <c r="BX645" s="285"/>
      <c r="BY645" s="285"/>
      <c r="BZ645" s="285"/>
      <c r="CA645" s="285"/>
      <c r="CB645" s="297"/>
      <c r="CC645" s="297"/>
      <c r="CD645" s="285"/>
      <c r="CE645" s="285"/>
      <c r="CF645" s="285"/>
      <c r="CG645" s="285"/>
      <c r="CH645" s="285"/>
      <c r="CI645" s="297"/>
      <c r="CJ645" s="297"/>
      <c r="CK645" s="285"/>
      <c r="CL645" s="285"/>
      <c r="CM645" s="285"/>
      <c r="CN645" s="285"/>
      <c r="CO645" s="285"/>
      <c r="CP645" s="165"/>
    </row>
    <row r="646"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  <c r="AA646" s="285"/>
      <c r="AB646" s="285"/>
      <c r="AC646" s="285"/>
      <c r="AD646" s="285"/>
      <c r="AE646" s="285"/>
      <c r="AF646" s="296"/>
      <c r="AG646" s="318"/>
      <c r="AH646" s="285"/>
      <c r="AI646" s="285"/>
      <c r="AJ646" s="285"/>
      <c r="AK646" s="285"/>
      <c r="AL646" s="328"/>
      <c r="AM646" s="328"/>
      <c r="AN646" s="285"/>
      <c r="AO646" s="285"/>
      <c r="AP646" s="285"/>
      <c r="AQ646" s="285"/>
      <c r="AR646" s="285"/>
      <c r="AS646" s="328"/>
      <c r="AT646" s="328"/>
      <c r="AU646" s="285"/>
      <c r="AV646" s="285"/>
      <c r="AW646" s="285"/>
      <c r="AX646" s="285"/>
      <c r="AY646" s="285"/>
      <c r="AZ646" s="328"/>
      <c r="BA646" s="328"/>
      <c r="BB646" s="285"/>
      <c r="BC646" s="285"/>
      <c r="BD646" s="285"/>
      <c r="BE646" s="285"/>
      <c r="BF646" s="285"/>
      <c r="BG646" s="328"/>
      <c r="BH646" s="328"/>
      <c r="BI646" s="285"/>
      <c r="BJ646" s="296"/>
      <c r="BK646" s="318"/>
      <c r="BL646" s="285"/>
      <c r="BM646" s="285"/>
      <c r="BN646" s="297"/>
      <c r="BO646" s="297"/>
      <c r="BP646" s="285"/>
      <c r="BQ646" s="285"/>
      <c r="BR646" s="285"/>
      <c r="BS646" s="285"/>
      <c r="BT646" s="285"/>
      <c r="BU646" s="297"/>
      <c r="BV646" s="297"/>
      <c r="BW646" s="285"/>
      <c r="BX646" s="285"/>
      <c r="BY646" s="285"/>
      <c r="BZ646" s="285"/>
      <c r="CA646" s="285"/>
      <c r="CB646" s="297"/>
      <c r="CC646" s="297"/>
      <c r="CD646" s="285"/>
      <c r="CE646" s="285"/>
      <c r="CF646" s="285"/>
      <c r="CG646" s="285"/>
      <c r="CH646" s="285"/>
      <c r="CI646" s="297"/>
      <c r="CJ646" s="297"/>
      <c r="CK646" s="285"/>
      <c r="CL646" s="285"/>
      <c r="CM646" s="285"/>
      <c r="CN646" s="285"/>
      <c r="CO646" s="285"/>
      <c r="CP646" s="165"/>
    </row>
    <row r="647"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  <c r="AA647" s="285"/>
      <c r="AB647" s="285"/>
      <c r="AC647" s="285"/>
      <c r="AD647" s="285"/>
      <c r="AE647" s="285"/>
      <c r="AF647" s="296"/>
      <c r="AG647" s="318"/>
      <c r="AH647" s="285"/>
      <c r="AI647" s="285"/>
      <c r="AJ647" s="285"/>
      <c r="AK647" s="285"/>
      <c r="AL647" s="328"/>
      <c r="AM647" s="328"/>
      <c r="AN647" s="285"/>
      <c r="AO647" s="285"/>
      <c r="AP647" s="285"/>
      <c r="AQ647" s="285"/>
      <c r="AR647" s="285"/>
      <c r="AS647" s="328"/>
      <c r="AT647" s="328"/>
      <c r="AU647" s="285"/>
      <c r="AV647" s="285"/>
      <c r="AW647" s="285"/>
      <c r="AX647" s="285"/>
      <c r="AY647" s="285"/>
      <c r="AZ647" s="328"/>
      <c r="BA647" s="328"/>
      <c r="BB647" s="285"/>
      <c r="BC647" s="285"/>
      <c r="BD647" s="285"/>
      <c r="BE647" s="285"/>
      <c r="BF647" s="285"/>
      <c r="BG647" s="328"/>
      <c r="BH647" s="328"/>
      <c r="BI647" s="285"/>
      <c r="BJ647" s="296"/>
      <c r="BK647" s="318"/>
      <c r="BL647" s="285"/>
      <c r="BM647" s="285"/>
      <c r="BN647" s="297"/>
      <c r="BO647" s="297"/>
      <c r="BP647" s="285"/>
      <c r="BQ647" s="285"/>
      <c r="BR647" s="285"/>
      <c r="BS647" s="285"/>
      <c r="BT647" s="285"/>
      <c r="BU647" s="297"/>
      <c r="BV647" s="297"/>
      <c r="BW647" s="285"/>
      <c r="BX647" s="285"/>
      <c r="BY647" s="285"/>
      <c r="BZ647" s="285"/>
      <c r="CA647" s="285"/>
      <c r="CB647" s="297"/>
      <c r="CC647" s="297"/>
      <c r="CD647" s="285"/>
      <c r="CE647" s="285"/>
      <c r="CF647" s="285"/>
      <c r="CG647" s="285"/>
      <c r="CH647" s="285"/>
      <c r="CI647" s="297"/>
      <c r="CJ647" s="297"/>
      <c r="CK647" s="285"/>
      <c r="CL647" s="285"/>
      <c r="CM647" s="285"/>
      <c r="CN647" s="285"/>
      <c r="CO647" s="285"/>
      <c r="CP647" s="165"/>
    </row>
    <row r="648"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  <c r="AA648" s="285"/>
      <c r="AB648" s="285"/>
      <c r="AC648" s="285"/>
      <c r="AD648" s="285"/>
      <c r="AE648" s="285"/>
      <c r="AF648" s="296"/>
      <c r="AG648" s="318"/>
      <c r="AH648" s="285"/>
      <c r="AI648" s="285"/>
      <c r="AJ648" s="285"/>
      <c r="AK648" s="285"/>
      <c r="AL648" s="328"/>
      <c r="AM648" s="328"/>
      <c r="AN648" s="285"/>
      <c r="AO648" s="285"/>
      <c r="AP648" s="285"/>
      <c r="AQ648" s="285"/>
      <c r="AR648" s="285"/>
      <c r="AS648" s="328"/>
      <c r="AT648" s="328"/>
      <c r="AU648" s="285"/>
      <c r="AV648" s="285"/>
      <c r="AW648" s="285"/>
      <c r="AX648" s="285"/>
      <c r="AY648" s="285"/>
      <c r="AZ648" s="328"/>
      <c r="BA648" s="328"/>
      <c r="BB648" s="285"/>
      <c r="BC648" s="285"/>
      <c r="BD648" s="285"/>
      <c r="BE648" s="285"/>
      <c r="BF648" s="285"/>
      <c r="BG648" s="328"/>
      <c r="BH648" s="328"/>
      <c r="BI648" s="285"/>
      <c r="BJ648" s="296"/>
      <c r="BK648" s="318"/>
      <c r="BL648" s="285"/>
      <c r="BM648" s="285"/>
      <c r="BN648" s="297"/>
      <c r="BO648" s="297"/>
      <c r="BP648" s="285"/>
      <c r="BQ648" s="285"/>
      <c r="BR648" s="285"/>
      <c r="BS648" s="285"/>
      <c r="BT648" s="285"/>
      <c r="BU648" s="297"/>
      <c r="BV648" s="297"/>
      <c r="BW648" s="285"/>
      <c r="BX648" s="285"/>
      <c r="BY648" s="285"/>
      <c r="BZ648" s="285"/>
      <c r="CA648" s="285"/>
      <c r="CB648" s="297"/>
      <c r="CC648" s="297"/>
      <c r="CD648" s="285"/>
      <c r="CE648" s="285"/>
      <c r="CF648" s="285"/>
      <c r="CG648" s="285"/>
      <c r="CH648" s="285"/>
      <c r="CI648" s="297"/>
      <c r="CJ648" s="297"/>
      <c r="CK648" s="285"/>
      <c r="CL648" s="285"/>
      <c r="CM648" s="285"/>
      <c r="CN648" s="285"/>
      <c r="CO648" s="285"/>
      <c r="CP648" s="165"/>
    </row>
    <row r="649"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  <c r="AA649" s="285"/>
      <c r="AB649" s="285"/>
      <c r="AC649" s="285"/>
      <c r="AD649" s="285"/>
      <c r="AE649" s="285"/>
      <c r="AF649" s="296"/>
      <c r="AG649" s="318"/>
      <c r="AH649" s="285"/>
      <c r="AI649" s="285"/>
      <c r="AJ649" s="285"/>
      <c r="AK649" s="285"/>
      <c r="AL649" s="328"/>
      <c r="AM649" s="328"/>
      <c r="AN649" s="285"/>
      <c r="AO649" s="285"/>
      <c r="AP649" s="285"/>
      <c r="AQ649" s="285"/>
      <c r="AR649" s="285"/>
      <c r="AS649" s="328"/>
      <c r="AT649" s="328"/>
      <c r="AU649" s="285"/>
      <c r="AV649" s="285"/>
      <c r="AW649" s="285"/>
      <c r="AX649" s="285"/>
      <c r="AY649" s="285"/>
      <c r="AZ649" s="328"/>
      <c r="BA649" s="328"/>
      <c r="BB649" s="285"/>
      <c r="BC649" s="285"/>
      <c r="BD649" s="285"/>
      <c r="BE649" s="285"/>
      <c r="BF649" s="285"/>
      <c r="BG649" s="328"/>
      <c r="BH649" s="328"/>
      <c r="BI649" s="285"/>
      <c r="BJ649" s="296"/>
      <c r="BK649" s="318"/>
      <c r="BL649" s="285"/>
      <c r="BM649" s="285"/>
      <c r="BN649" s="297"/>
      <c r="BO649" s="297"/>
      <c r="BP649" s="285"/>
      <c r="BQ649" s="285"/>
      <c r="BR649" s="285"/>
      <c r="BS649" s="285"/>
      <c r="BT649" s="285"/>
      <c r="BU649" s="297"/>
      <c r="BV649" s="297"/>
      <c r="BW649" s="285"/>
      <c r="BX649" s="285"/>
      <c r="BY649" s="285"/>
      <c r="BZ649" s="285"/>
      <c r="CA649" s="285"/>
      <c r="CB649" s="297"/>
      <c r="CC649" s="297"/>
      <c r="CD649" s="285"/>
      <c r="CE649" s="285"/>
      <c r="CF649" s="285"/>
      <c r="CG649" s="285"/>
      <c r="CH649" s="285"/>
      <c r="CI649" s="297"/>
      <c r="CJ649" s="297"/>
      <c r="CK649" s="285"/>
      <c r="CL649" s="285"/>
      <c r="CM649" s="285"/>
      <c r="CN649" s="285"/>
      <c r="CO649" s="285"/>
      <c r="CP649" s="165"/>
    </row>
    <row r="650"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  <c r="AA650" s="285"/>
      <c r="AB650" s="285"/>
      <c r="AC650" s="285"/>
      <c r="AD650" s="285"/>
      <c r="AE650" s="285"/>
      <c r="AF650" s="296"/>
      <c r="AG650" s="318"/>
      <c r="AH650" s="285"/>
      <c r="AI650" s="285"/>
      <c r="AJ650" s="285"/>
      <c r="AK650" s="285"/>
      <c r="AL650" s="328"/>
      <c r="AM650" s="328"/>
      <c r="AN650" s="285"/>
      <c r="AO650" s="285"/>
      <c r="AP650" s="285"/>
      <c r="AQ650" s="285"/>
      <c r="AR650" s="285"/>
      <c r="AS650" s="328"/>
      <c r="AT650" s="328"/>
      <c r="AU650" s="285"/>
      <c r="AV650" s="285"/>
      <c r="AW650" s="285"/>
      <c r="AX650" s="285"/>
      <c r="AY650" s="285"/>
      <c r="AZ650" s="328"/>
      <c r="BA650" s="328"/>
      <c r="BB650" s="285"/>
      <c r="BC650" s="285"/>
      <c r="BD650" s="285"/>
      <c r="BE650" s="285"/>
      <c r="BF650" s="285"/>
      <c r="BG650" s="328"/>
      <c r="BH650" s="328"/>
      <c r="BI650" s="285"/>
      <c r="BJ650" s="296"/>
      <c r="BK650" s="318"/>
      <c r="BL650" s="285"/>
      <c r="BM650" s="285"/>
      <c r="BN650" s="297"/>
      <c r="BO650" s="297"/>
      <c r="BP650" s="285"/>
      <c r="BQ650" s="285"/>
      <c r="BR650" s="285"/>
      <c r="BS650" s="285"/>
      <c r="BT650" s="285"/>
      <c r="BU650" s="297"/>
      <c r="BV650" s="297"/>
      <c r="BW650" s="285"/>
      <c r="BX650" s="285"/>
      <c r="BY650" s="285"/>
      <c r="BZ650" s="285"/>
      <c r="CA650" s="285"/>
      <c r="CB650" s="297"/>
      <c r="CC650" s="297"/>
      <c r="CD650" s="285"/>
      <c r="CE650" s="285"/>
      <c r="CF650" s="285"/>
      <c r="CG650" s="285"/>
      <c r="CH650" s="285"/>
      <c r="CI650" s="297"/>
      <c r="CJ650" s="297"/>
      <c r="CK650" s="285"/>
      <c r="CL650" s="285"/>
      <c r="CM650" s="285"/>
      <c r="CN650" s="285"/>
      <c r="CO650" s="285"/>
      <c r="CP650" s="165"/>
    </row>
    <row r="651"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  <c r="AA651" s="285"/>
      <c r="AB651" s="285"/>
      <c r="AC651" s="285"/>
      <c r="AD651" s="285"/>
      <c r="AE651" s="285"/>
      <c r="AF651" s="296"/>
      <c r="AG651" s="318"/>
      <c r="AH651" s="285"/>
      <c r="AI651" s="285"/>
      <c r="AJ651" s="285"/>
      <c r="AK651" s="285"/>
      <c r="AL651" s="328"/>
      <c r="AM651" s="328"/>
      <c r="AN651" s="285"/>
      <c r="AO651" s="285"/>
      <c r="AP651" s="285"/>
      <c r="AQ651" s="285"/>
      <c r="AR651" s="285"/>
      <c r="AS651" s="328"/>
      <c r="AT651" s="328"/>
      <c r="AU651" s="285"/>
      <c r="AV651" s="285"/>
      <c r="AW651" s="285"/>
      <c r="AX651" s="285"/>
      <c r="AY651" s="285"/>
      <c r="AZ651" s="328"/>
      <c r="BA651" s="328"/>
      <c r="BB651" s="285"/>
      <c r="BC651" s="285"/>
      <c r="BD651" s="285"/>
      <c r="BE651" s="285"/>
      <c r="BF651" s="285"/>
      <c r="BG651" s="328"/>
      <c r="BH651" s="328"/>
      <c r="BI651" s="285"/>
      <c r="BJ651" s="296"/>
      <c r="BK651" s="318"/>
      <c r="BL651" s="285"/>
      <c r="BM651" s="285"/>
      <c r="BN651" s="297"/>
      <c r="BO651" s="297"/>
      <c r="BP651" s="285"/>
      <c r="BQ651" s="285"/>
      <c r="BR651" s="285"/>
      <c r="BS651" s="285"/>
      <c r="BT651" s="285"/>
      <c r="BU651" s="297"/>
      <c r="BV651" s="297"/>
      <c r="BW651" s="285"/>
      <c r="BX651" s="285"/>
      <c r="BY651" s="285"/>
      <c r="BZ651" s="285"/>
      <c r="CA651" s="285"/>
      <c r="CB651" s="297"/>
      <c r="CC651" s="297"/>
      <c r="CD651" s="285"/>
      <c r="CE651" s="285"/>
      <c r="CF651" s="285"/>
      <c r="CG651" s="285"/>
      <c r="CH651" s="285"/>
      <c r="CI651" s="297"/>
      <c r="CJ651" s="297"/>
      <c r="CK651" s="285"/>
      <c r="CL651" s="285"/>
      <c r="CM651" s="285"/>
      <c r="CN651" s="285"/>
      <c r="CO651" s="285"/>
      <c r="CP651" s="165"/>
    </row>
    <row r="652"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  <c r="AA652" s="285"/>
      <c r="AB652" s="285"/>
      <c r="AC652" s="285"/>
      <c r="AD652" s="285"/>
      <c r="AE652" s="285"/>
      <c r="AF652" s="296"/>
      <c r="AG652" s="318"/>
      <c r="AH652" s="285"/>
      <c r="AI652" s="285"/>
      <c r="AJ652" s="285"/>
      <c r="AK652" s="285"/>
      <c r="AL652" s="328"/>
      <c r="AM652" s="328"/>
      <c r="AN652" s="285"/>
      <c r="AO652" s="285"/>
      <c r="AP652" s="285"/>
      <c r="AQ652" s="285"/>
      <c r="AR652" s="285"/>
      <c r="AS652" s="328"/>
      <c r="AT652" s="328"/>
      <c r="AU652" s="285"/>
      <c r="AV652" s="285"/>
      <c r="AW652" s="285"/>
      <c r="AX652" s="285"/>
      <c r="AY652" s="285"/>
      <c r="AZ652" s="328"/>
      <c r="BA652" s="328"/>
      <c r="BB652" s="285"/>
      <c r="BC652" s="285"/>
      <c r="BD652" s="285"/>
      <c r="BE652" s="285"/>
      <c r="BF652" s="285"/>
      <c r="BG652" s="328"/>
      <c r="BH652" s="328"/>
      <c r="BI652" s="285"/>
      <c r="BJ652" s="296"/>
      <c r="BK652" s="318"/>
      <c r="BL652" s="285"/>
      <c r="BM652" s="285"/>
      <c r="BN652" s="297"/>
      <c r="BO652" s="297"/>
      <c r="BP652" s="285"/>
      <c r="BQ652" s="285"/>
      <c r="BR652" s="285"/>
      <c r="BS652" s="285"/>
      <c r="BT652" s="285"/>
      <c r="BU652" s="297"/>
      <c r="BV652" s="297"/>
      <c r="BW652" s="285"/>
      <c r="BX652" s="285"/>
      <c r="BY652" s="285"/>
      <c r="BZ652" s="285"/>
      <c r="CA652" s="285"/>
      <c r="CB652" s="297"/>
      <c r="CC652" s="297"/>
      <c r="CD652" s="285"/>
      <c r="CE652" s="285"/>
      <c r="CF652" s="285"/>
      <c r="CG652" s="285"/>
      <c r="CH652" s="285"/>
      <c r="CI652" s="297"/>
      <c r="CJ652" s="297"/>
      <c r="CK652" s="285"/>
      <c r="CL652" s="285"/>
      <c r="CM652" s="285"/>
      <c r="CN652" s="285"/>
      <c r="CO652" s="285"/>
      <c r="CP652" s="165"/>
    </row>
    <row r="653"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  <c r="AA653" s="285"/>
      <c r="AB653" s="285"/>
      <c r="AC653" s="285"/>
      <c r="AD653" s="285"/>
      <c r="AE653" s="285"/>
      <c r="AF653" s="296"/>
      <c r="AG653" s="318"/>
      <c r="AH653" s="285"/>
      <c r="AI653" s="285"/>
      <c r="AJ653" s="285"/>
      <c r="AK653" s="285"/>
      <c r="AL653" s="328"/>
      <c r="AM653" s="328"/>
      <c r="AN653" s="285"/>
      <c r="AO653" s="285"/>
      <c r="AP653" s="285"/>
      <c r="AQ653" s="285"/>
      <c r="AR653" s="285"/>
      <c r="AS653" s="328"/>
      <c r="AT653" s="328"/>
      <c r="AU653" s="285"/>
      <c r="AV653" s="285"/>
      <c r="AW653" s="285"/>
      <c r="AX653" s="285"/>
      <c r="AY653" s="285"/>
      <c r="AZ653" s="328"/>
      <c r="BA653" s="328"/>
      <c r="BB653" s="285"/>
      <c r="BC653" s="285"/>
      <c r="BD653" s="285"/>
      <c r="BE653" s="285"/>
      <c r="BF653" s="285"/>
      <c r="BG653" s="328"/>
      <c r="BH653" s="328"/>
      <c r="BI653" s="285"/>
      <c r="BJ653" s="296"/>
      <c r="BK653" s="318"/>
      <c r="BL653" s="285"/>
      <c r="BM653" s="285"/>
      <c r="BN653" s="297"/>
      <c r="BO653" s="297"/>
      <c r="BP653" s="285"/>
      <c r="BQ653" s="285"/>
      <c r="BR653" s="285"/>
      <c r="BS653" s="285"/>
      <c r="BT653" s="285"/>
      <c r="BU653" s="297"/>
      <c r="BV653" s="297"/>
      <c r="BW653" s="285"/>
      <c r="BX653" s="285"/>
      <c r="BY653" s="285"/>
      <c r="BZ653" s="285"/>
      <c r="CA653" s="285"/>
      <c r="CB653" s="297"/>
      <c r="CC653" s="297"/>
      <c r="CD653" s="285"/>
      <c r="CE653" s="285"/>
      <c r="CF653" s="285"/>
      <c r="CG653" s="285"/>
      <c r="CH653" s="285"/>
      <c r="CI653" s="297"/>
      <c r="CJ653" s="297"/>
      <c r="CK653" s="285"/>
      <c r="CL653" s="285"/>
      <c r="CM653" s="285"/>
      <c r="CN653" s="285"/>
      <c r="CO653" s="285"/>
      <c r="CP653" s="165"/>
    </row>
    <row r="654"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  <c r="AA654" s="285"/>
      <c r="AB654" s="285"/>
      <c r="AC654" s="285"/>
      <c r="AD654" s="285"/>
      <c r="AE654" s="285"/>
      <c r="AF654" s="296"/>
      <c r="AG654" s="318"/>
      <c r="AH654" s="285"/>
      <c r="AI654" s="285"/>
      <c r="AJ654" s="285"/>
      <c r="AK654" s="285"/>
      <c r="AL654" s="328"/>
      <c r="AM654" s="328"/>
      <c r="AN654" s="285"/>
      <c r="AO654" s="285"/>
      <c r="AP654" s="285"/>
      <c r="AQ654" s="285"/>
      <c r="AR654" s="285"/>
      <c r="AS654" s="328"/>
      <c r="AT654" s="328"/>
      <c r="AU654" s="285"/>
      <c r="AV654" s="285"/>
      <c r="AW654" s="285"/>
      <c r="AX654" s="285"/>
      <c r="AY654" s="285"/>
      <c r="AZ654" s="328"/>
      <c r="BA654" s="328"/>
      <c r="BB654" s="285"/>
      <c r="BC654" s="285"/>
      <c r="BD654" s="285"/>
      <c r="BE654" s="285"/>
      <c r="BF654" s="285"/>
      <c r="BG654" s="328"/>
      <c r="BH654" s="328"/>
      <c r="BI654" s="285"/>
      <c r="BJ654" s="296"/>
      <c r="BK654" s="318"/>
      <c r="BL654" s="285"/>
      <c r="BM654" s="285"/>
      <c r="BN654" s="297"/>
      <c r="BO654" s="297"/>
      <c r="BP654" s="285"/>
      <c r="BQ654" s="285"/>
      <c r="BR654" s="285"/>
      <c r="BS654" s="285"/>
      <c r="BT654" s="285"/>
      <c r="BU654" s="297"/>
      <c r="BV654" s="297"/>
      <c r="BW654" s="285"/>
      <c r="BX654" s="285"/>
      <c r="BY654" s="285"/>
      <c r="BZ654" s="285"/>
      <c r="CA654" s="285"/>
      <c r="CB654" s="297"/>
      <c r="CC654" s="297"/>
      <c r="CD654" s="285"/>
      <c r="CE654" s="285"/>
      <c r="CF654" s="285"/>
      <c r="CG654" s="285"/>
      <c r="CH654" s="285"/>
      <c r="CI654" s="297"/>
      <c r="CJ654" s="297"/>
      <c r="CK654" s="285"/>
      <c r="CL654" s="285"/>
      <c r="CM654" s="285"/>
      <c r="CN654" s="285"/>
      <c r="CO654" s="285"/>
      <c r="CP654" s="165"/>
    </row>
    <row r="655"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  <c r="AA655" s="285"/>
      <c r="AB655" s="285"/>
      <c r="AC655" s="285"/>
      <c r="AD655" s="285"/>
      <c r="AE655" s="285"/>
      <c r="AF655" s="296"/>
      <c r="AG655" s="318"/>
      <c r="AH655" s="285"/>
      <c r="AI655" s="285"/>
      <c r="AJ655" s="285"/>
      <c r="AK655" s="285"/>
      <c r="AL655" s="328"/>
      <c r="AM655" s="328"/>
      <c r="AN655" s="285"/>
      <c r="AO655" s="285"/>
      <c r="AP655" s="285"/>
      <c r="AQ655" s="285"/>
      <c r="AR655" s="285"/>
      <c r="AS655" s="328"/>
      <c r="AT655" s="328"/>
      <c r="AU655" s="285"/>
      <c r="AV655" s="285"/>
      <c r="AW655" s="285"/>
      <c r="AX655" s="285"/>
      <c r="AY655" s="285"/>
      <c r="AZ655" s="328"/>
      <c r="BA655" s="328"/>
      <c r="BB655" s="285"/>
      <c r="BC655" s="285"/>
      <c r="BD655" s="285"/>
      <c r="BE655" s="285"/>
      <c r="BF655" s="285"/>
      <c r="BG655" s="328"/>
      <c r="BH655" s="328"/>
      <c r="BI655" s="285"/>
      <c r="BJ655" s="296"/>
      <c r="BK655" s="318"/>
      <c r="BL655" s="285"/>
      <c r="BM655" s="285"/>
      <c r="BN655" s="297"/>
      <c r="BO655" s="297"/>
      <c r="BP655" s="285"/>
      <c r="BQ655" s="285"/>
      <c r="BR655" s="285"/>
      <c r="BS655" s="285"/>
      <c r="BT655" s="285"/>
      <c r="BU655" s="297"/>
      <c r="BV655" s="297"/>
      <c r="BW655" s="285"/>
      <c r="BX655" s="285"/>
      <c r="BY655" s="285"/>
      <c r="BZ655" s="285"/>
      <c r="CA655" s="285"/>
      <c r="CB655" s="297"/>
      <c r="CC655" s="297"/>
      <c r="CD655" s="285"/>
      <c r="CE655" s="285"/>
      <c r="CF655" s="285"/>
      <c r="CG655" s="285"/>
      <c r="CH655" s="285"/>
      <c r="CI655" s="297"/>
      <c r="CJ655" s="297"/>
      <c r="CK655" s="285"/>
      <c r="CL655" s="285"/>
      <c r="CM655" s="285"/>
      <c r="CN655" s="285"/>
      <c r="CO655" s="285"/>
      <c r="CP655" s="165"/>
    </row>
    <row r="656"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  <c r="AA656" s="285"/>
      <c r="AB656" s="285"/>
      <c r="AC656" s="285"/>
      <c r="AD656" s="285"/>
      <c r="AE656" s="285"/>
      <c r="AF656" s="296"/>
      <c r="AG656" s="318"/>
      <c r="AH656" s="285"/>
      <c r="AI656" s="285"/>
      <c r="AJ656" s="285"/>
      <c r="AK656" s="285"/>
      <c r="AL656" s="328"/>
      <c r="AM656" s="328"/>
      <c r="AN656" s="285"/>
      <c r="AO656" s="285"/>
      <c r="AP656" s="285"/>
      <c r="AQ656" s="285"/>
      <c r="AR656" s="285"/>
      <c r="AS656" s="328"/>
      <c r="AT656" s="328"/>
      <c r="AU656" s="285"/>
      <c r="AV656" s="285"/>
      <c r="AW656" s="285"/>
      <c r="AX656" s="285"/>
      <c r="AY656" s="285"/>
      <c r="AZ656" s="328"/>
      <c r="BA656" s="328"/>
      <c r="BB656" s="285"/>
      <c r="BC656" s="285"/>
      <c r="BD656" s="285"/>
      <c r="BE656" s="285"/>
      <c r="BF656" s="285"/>
      <c r="BG656" s="328"/>
      <c r="BH656" s="328"/>
      <c r="BI656" s="285"/>
      <c r="BJ656" s="296"/>
      <c r="BK656" s="318"/>
      <c r="BL656" s="285"/>
      <c r="BM656" s="285"/>
      <c r="BN656" s="297"/>
      <c r="BO656" s="297"/>
      <c r="BP656" s="285"/>
      <c r="BQ656" s="285"/>
      <c r="BR656" s="285"/>
      <c r="BS656" s="285"/>
      <c r="BT656" s="285"/>
      <c r="BU656" s="297"/>
      <c r="BV656" s="297"/>
      <c r="BW656" s="285"/>
      <c r="BX656" s="285"/>
      <c r="BY656" s="285"/>
      <c r="BZ656" s="285"/>
      <c r="CA656" s="285"/>
      <c r="CB656" s="297"/>
      <c r="CC656" s="297"/>
      <c r="CD656" s="285"/>
      <c r="CE656" s="285"/>
      <c r="CF656" s="285"/>
      <c r="CG656" s="285"/>
      <c r="CH656" s="285"/>
      <c r="CI656" s="297"/>
      <c r="CJ656" s="297"/>
      <c r="CK656" s="285"/>
      <c r="CL656" s="285"/>
      <c r="CM656" s="285"/>
      <c r="CN656" s="285"/>
      <c r="CO656" s="285"/>
      <c r="CP656" s="165"/>
    </row>
    <row r="657"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  <c r="AA657" s="285"/>
      <c r="AB657" s="285"/>
      <c r="AC657" s="285"/>
      <c r="AD657" s="285"/>
      <c r="AE657" s="285"/>
      <c r="AF657" s="296"/>
      <c r="AG657" s="318"/>
      <c r="AH657" s="285"/>
      <c r="AI657" s="285"/>
      <c r="AJ657" s="285"/>
      <c r="AK657" s="285"/>
      <c r="AL657" s="328"/>
      <c r="AM657" s="328"/>
      <c r="AN657" s="285"/>
      <c r="AO657" s="285"/>
      <c r="AP657" s="285"/>
      <c r="AQ657" s="285"/>
      <c r="AR657" s="285"/>
      <c r="AS657" s="328"/>
      <c r="AT657" s="328"/>
      <c r="AU657" s="285"/>
      <c r="AV657" s="285"/>
      <c r="AW657" s="285"/>
      <c r="AX657" s="285"/>
      <c r="AY657" s="285"/>
      <c r="AZ657" s="328"/>
      <c r="BA657" s="328"/>
      <c r="BB657" s="285"/>
      <c r="BC657" s="285"/>
      <c r="BD657" s="285"/>
      <c r="BE657" s="285"/>
      <c r="BF657" s="285"/>
      <c r="BG657" s="328"/>
      <c r="BH657" s="328"/>
      <c r="BI657" s="285"/>
      <c r="BJ657" s="296"/>
      <c r="BK657" s="318"/>
      <c r="BL657" s="285"/>
      <c r="BM657" s="285"/>
      <c r="BN657" s="297"/>
      <c r="BO657" s="297"/>
      <c r="BP657" s="285"/>
      <c r="BQ657" s="285"/>
      <c r="BR657" s="285"/>
      <c r="BS657" s="285"/>
      <c r="BT657" s="285"/>
      <c r="BU657" s="297"/>
      <c r="BV657" s="297"/>
      <c r="BW657" s="285"/>
      <c r="BX657" s="285"/>
      <c r="BY657" s="285"/>
      <c r="BZ657" s="285"/>
      <c r="CA657" s="285"/>
      <c r="CB657" s="297"/>
      <c r="CC657" s="297"/>
      <c r="CD657" s="285"/>
      <c r="CE657" s="285"/>
      <c r="CF657" s="285"/>
      <c r="CG657" s="285"/>
      <c r="CH657" s="285"/>
      <c r="CI657" s="297"/>
      <c r="CJ657" s="297"/>
      <c r="CK657" s="285"/>
      <c r="CL657" s="285"/>
      <c r="CM657" s="285"/>
      <c r="CN657" s="285"/>
      <c r="CO657" s="285"/>
      <c r="CP657" s="165"/>
    </row>
    <row r="658"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  <c r="AA658" s="285"/>
      <c r="AB658" s="285"/>
      <c r="AC658" s="285"/>
      <c r="AD658" s="285"/>
      <c r="AE658" s="285"/>
      <c r="AF658" s="296"/>
      <c r="AG658" s="318"/>
      <c r="AH658" s="285"/>
      <c r="AI658" s="285"/>
      <c r="AJ658" s="285"/>
      <c r="AK658" s="285"/>
      <c r="AL658" s="328"/>
      <c r="AM658" s="328"/>
      <c r="AN658" s="285"/>
      <c r="AO658" s="285"/>
      <c r="AP658" s="285"/>
      <c r="AQ658" s="285"/>
      <c r="AR658" s="285"/>
      <c r="AS658" s="328"/>
      <c r="AT658" s="328"/>
      <c r="AU658" s="285"/>
      <c r="AV658" s="285"/>
      <c r="AW658" s="285"/>
      <c r="AX658" s="285"/>
      <c r="AY658" s="285"/>
      <c r="AZ658" s="328"/>
      <c r="BA658" s="328"/>
      <c r="BB658" s="285"/>
      <c r="BC658" s="285"/>
      <c r="BD658" s="285"/>
      <c r="BE658" s="285"/>
      <c r="BF658" s="285"/>
      <c r="BG658" s="328"/>
      <c r="BH658" s="328"/>
      <c r="BI658" s="285"/>
      <c r="BJ658" s="296"/>
      <c r="BK658" s="318"/>
      <c r="BL658" s="285"/>
      <c r="BM658" s="285"/>
      <c r="BN658" s="297"/>
      <c r="BO658" s="297"/>
      <c r="BP658" s="285"/>
      <c r="BQ658" s="285"/>
      <c r="BR658" s="285"/>
      <c r="BS658" s="285"/>
      <c r="BT658" s="285"/>
      <c r="BU658" s="297"/>
      <c r="BV658" s="297"/>
      <c r="BW658" s="285"/>
      <c r="BX658" s="285"/>
      <c r="BY658" s="285"/>
      <c r="BZ658" s="285"/>
      <c r="CA658" s="285"/>
      <c r="CB658" s="297"/>
      <c r="CC658" s="297"/>
      <c r="CD658" s="285"/>
      <c r="CE658" s="285"/>
      <c r="CF658" s="285"/>
      <c r="CG658" s="285"/>
      <c r="CH658" s="285"/>
      <c r="CI658" s="297"/>
      <c r="CJ658" s="297"/>
      <c r="CK658" s="285"/>
      <c r="CL658" s="285"/>
      <c r="CM658" s="285"/>
      <c r="CN658" s="285"/>
      <c r="CO658" s="285"/>
      <c r="CP658" s="165"/>
    </row>
    <row r="659"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  <c r="AA659" s="285"/>
      <c r="AB659" s="285"/>
      <c r="AC659" s="285"/>
      <c r="AD659" s="285"/>
      <c r="AE659" s="285"/>
      <c r="AF659" s="296"/>
      <c r="AG659" s="318"/>
      <c r="AH659" s="285"/>
      <c r="AI659" s="285"/>
      <c r="AJ659" s="285"/>
      <c r="AK659" s="285"/>
      <c r="AL659" s="328"/>
      <c r="AM659" s="328"/>
      <c r="AN659" s="285"/>
      <c r="AO659" s="285"/>
      <c r="AP659" s="285"/>
      <c r="AQ659" s="285"/>
      <c r="AR659" s="285"/>
      <c r="AS659" s="328"/>
      <c r="AT659" s="328"/>
      <c r="AU659" s="285"/>
      <c r="AV659" s="285"/>
      <c r="AW659" s="285"/>
      <c r="AX659" s="285"/>
      <c r="AY659" s="285"/>
      <c r="AZ659" s="328"/>
      <c r="BA659" s="328"/>
      <c r="BB659" s="285"/>
      <c r="BC659" s="285"/>
      <c r="BD659" s="285"/>
      <c r="BE659" s="285"/>
      <c r="BF659" s="285"/>
      <c r="BG659" s="328"/>
      <c r="BH659" s="328"/>
      <c r="BI659" s="285"/>
      <c r="BJ659" s="296"/>
      <c r="BK659" s="318"/>
      <c r="BL659" s="285"/>
      <c r="BM659" s="285"/>
      <c r="BN659" s="297"/>
      <c r="BO659" s="297"/>
      <c r="BP659" s="285"/>
      <c r="BQ659" s="285"/>
      <c r="BR659" s="285"/>
      <c r="BS659" s="285"/>
      <c r="BT659" s="285"/>
      <c r="BU659" s="297"/>
      <c r="BV659" s="297"/>
      <c r="BW659" s="285"/>
      <c r="BX659" s="285"/>
      <c r="BY659" s="285"/>
      <c r="BZ659" s="285"/>
      <c r="CA659" s="285"/>
      <c r="CB659" s="297"/>
      <c r="CC659" s="297"/>
      <c r="CD659" s="285"/>
      <c r="CE659" s="285"/>
      <c r="CF659" s="285"/>
      <c r="CG659" s="285"/>
      <c r="CH659" s="285"/>
      <c r="CI659" s="297"/>
      <c r="CJ659" s="297"/>
      <c r="CK659" s="285"/>
      <c r="CL659" s="285"/>
      <c r="CM659" s="285"/>
      <c r="CN659" s="285"/>
      <c r="CO659" s="285"/>
      <c r="CP659" s="165"/>
    </row>
    <row r="660"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  <c r="AA660" s="285"/>
      <c r="AB660" s="285"/>
      <c r="AC660" s="285"/>
      <c r="AD660" s="285"/>
      <c r="AE660" s="285"/>
      <c r="AF660" s="296"/>
      <c r="AG660" s="318"/>
      <c r="AH660" s="285"/>
      <c r="AI660" s="285"/>
      <c r="AJ660" s="285"/>
      <c r="AK660" s="285"/>
      <c r="AL660" s="328"/>
      <c r="AM660" s="328"/>
      <c r="AN660" s="285"/>
      <c r="AO660" s="285"/>
      <c r="AP660" s="285"/>
      <c r="AQ660" s="285"/>
      <c r="AR660" s="285"/>
      <c r="AS660" s="328"/>
      <c r="AT660" s="328"/>
      <c r="AU660" s="285"/>
      <c r="AV660" s="285"/>
      <c r="AW660" s="285"/>
      <c r="AX660" s="285"/>
      <c r="AY660" s="285"/>
      <c r="AZ660" s="328"/>
      <c r="BA660" s="328"/>
      <c r="BB660" s="285"/>
      <c r="BC660" s="285"/>
      <c r="BD660" s="285"/>
      <c r="BE660" s="285"/>
      <c r="BF660" s="285"/>
      <c r="BG660" s="328"/>
      <c r="BH660" s="328"/>
      <c r="BI660" s="285"/>
      <c r="BJ660" s="296"/>
      <c r="BK660" s="318"/>
      <c r="BL660" s="285"/>
      <c r="BM660" s="285"/>
      <c r="BN660" s="297"/>
      <c r="BO660" s="297"/>
      <c r="BP660" s="285"/>
      <c r="BQ660" s="285"/>
      <c r="BR660" s="285"/>
      <c r="BS660" s="285"/>
      <c r="BT660" s="285"/>
      <c r="BU660" s="297"/>
      <c r="BV660" s="297"/>
      <c r="BW660" s="285"/>
      <c r="BX660" s="285"/>
      <c r="BY660" s="285"/>
      <c r="BZ660" s="285"/>
      <c r="CA660" s="285"/>
      <c r="CB660" s="297"/>
      <c r="CC660" s="297"/>
      <c r="CD660" s="285"/>
      <c r="CE660" s="285"/>
      <c r="CF660" s="285"/>
      <c r="CG660" s="285"/>
      <c r="CH660" s="285"/>
      <c r="CI660" s="297"/>
      <c r="CJ660" s="297"/>
      <c r="CK660" s="285"/>
      <c r="CL660" s="285"/>
      <c r="CM660" s="285"/>
      <c r="CN660" s="285"/>
      <c r="CO660" s="285"/>
      <c r="CP660" s="165"/>
    </row>
    <row r="661"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  <c r="AA661" s="285"/>
      <c r="AB661" s="285"/>
      <c r="AC661" s="285"/>
      <c r="AD661" s="285"/>
      <c r="AE661" s="285"/>
      <c r="AF661" s="296"/>
      <c r="AG661" s="318"/>
      <c r="AH661" s="285"/>
      <c r="AI661" s="285"/>
      <c r="AJ661" s="285"/>
      <c r="AK661" s="285"/>
      <c r="AL661" s="328"/>
      <c r="AM661" s="328"/>
      <c r="AN661" s="285"/>
      <c r="AO661" s="285"/>
      <c r="AP661" s="285"/>
      <c r="AQ661" s="285"/>
      <c r="AR661" s="285"/>
      <c r="AS661" s="328"/>
      <c r="AT661" s="328"/>
      <c r="AU661" s="285"/>
      <c r="AV661" s="285"/>
      <c r="AW661" s="285"/>
      <c r="AX661" s="285"/>
      <c r="AY661" s="285"/>
      <c r="AZ661" s="328"/>
      <c r="BA661" s="328"/>
      <c r="BB661" s="285"/>
      <c r="BC661" s="285"/>
      <c r="BD661" s="285"/>
      <c r="BE661" s="285"/>
      <c r="BF661" s="285"/>
      <c r="BG661" s="328"/>
      <c r="BH661" s="328"/>
      <c r="BI661" s="285"/>
      <c r="BJ661" s="296"/>
      <c r="BK661" s="318"/>
      <c r="BL661" s="285"/>
      <c r="BM661" s="285"/>
      <c r="BN661" s="297"/>
      <c r="BO661" s="297"/>
      <c r="BP661" s="285"/>
      <c r="BQ661" s="285"/>
      <c r="BR661" s="285"/>
      <c r="BS661" s="285"/>
      <c r="BT661" s="285"/>
      <c r="BU661" s="297"/>
      <c r="BV661" s="297"/>
      <c r="BW661" s="285"/>
      <c r="BX661" s="285"/>
      <c r="BY661" s="285"/>
      <c r="BZ661" s="285"/>
      <c r="CA661" s="285"/>
      <c r="CB661" s="297"/>
      <c r="CC661" s="297"/>
      <c r="CD661" s="285"/>
      <c r="CE661" s="285"/>
      <c r="CF661" s="285"/>
      <c r="CG661" s="285"/>
      <c r="CH661" s="285"/>
      <c r="CI661" s="297"/>
      <c r="CJ661" s="297"/>
      <c r="CK661" s="285"/>
      <c r="CL661" s="285"/>
      <c r="CM661" s="285"/>
      <c r="CN661" s="285"/>
      <c r="CO661" s="285"/>
      <c r="CP661" s="165"/>
    </row>
    <row r="662"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  <c r="AA662" s="285"/>
      <c r="AB662" s="285"/>
      <c r="AC662" s="285"/>
      <c r="AD662" s="285"/>
      <c r="AE662" s="285"/>
      <c r="AF662" s="296"/>
      <c r="AG662" s="318"/>
      <c r="AH662" s="285"/>
      <c r="AI662" s="285"/>
      <c r="AJ662" s="285"/>
      <c r="AK662" s="285"/>
      <c r="AL662" s="328"/>
      <c r="AM662" s="328"/>
      <c r="AN662" s="285"/>
      <c r="AO662" s="285"/>
      <c r="AP662" s="285"/>
      <c r="AQ662" s="285"/>
      <c r="AR662" s="285"/>
      <c r="AS662" s="328"/>
      <c r="AT662" s="328"/>
      <c r="AU662" s="285"/>
      <c r="AV662" s="285"/>
      <c r="AW662" s="285"/>
      <c r="AX662" s="285"/>
      <c r="AY662" s="285"/>
      <c r="AZ662" s="328"/>
      <c r="BA662" s="328"/>
      <c r="BB662" s="285"/>
      <c r="BC662" s="285"/>
      <c r="BD662" s="285"/>
      <c r="BE662" s="285"/>
      <c r="BF662" s="285"/>
      <c r="BG662" s="328"/>
      <c r="BH662" s="328"/>
      <c r="BI662" s="285"/>
      <c r="BJ662" s="296"/>
      <c r="BK662" s="318"/>
      <c r="BL662" s="285"/>
      <c r="BM662" s="285"/>
      <c r="BN662" s="297"/>
      <c r="BO662" s="297"/>
      <c r="BP662" s="285"/>
      <c r="BQ662" s="285"/>
      <c r="BR662" s="285"/>
      <c r="BS662" s="285"/>
      <c r="BT662" s="285"/>
      <c r="BU662" s="297"/>
      <c r="BV662" s="297"/>
      <c r="BW662" s="285"/>
      <c r="BX662" s="285"/>
      <c r="BY662" s="285"/>
      <c r="BZ662" s="285"/>
      <c r="CA662" s="285"/>
      <c r="CB662" s="297"/>
      <c r="CC662" s="297"/>
      <c r="CD662" s="285"/>
      <c r="CE662" s="285"/>
      <c r="CF662" s="285"/>
      <c r="CG662" s="285"/>
      <c r="CH662" s="285"/>
      <c r="CI662" s="297"/>
      <c r="CJ662" s="297"/>
      <c r="CK662" s="285"/>
      <c r="CL662" s="285"/>
      <c r="CM662" s="285"/>
      <c r="CN662" s="285"/>
      <c r="CO662" s="285"/>
      <c r="CP662" s="165"/>
    </row>
    <row r="663"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  <c r="AA663" s="285"/>
      <c r="AB663" s="285"/>
      <c r="AC663" s="285"/>
      <c r="AD663" s="285"/>
      <c r="AE663" s="285"/>
      <c r="AF663" s="296"/>
      <c r="AG663" s="318"/>
      <c r="AH663" s="285"/>
      <c r="AI663" s="285"/>
      <c r="AJ663" s="285"/>
      <c r="AK663" s="285"/>
      <c r="AL663" s="328"/>
      <c r="AM663" s="328"/>
      <c r="AN663" s="285"/>
      <c r="AO663" s="285"/>
      <c r="AP663" s="285"/>
      <c r="AQ663" s="285"/>
      <c r="AR663" s="285"/>
      <c r="AS663" s="328"/>
      <c r="AT663" s="328"/>
      <c r="AU663" s="285"/>
      <c r="AV663" s="285"/>
      <c r="AW663" s="285"/>
      <c r="AX663" s="285"/>
      <c r="AY663" s="285"/>
      <c r="AZ663" s="328"/>
      <c r="BA663" s="328"/>
      <c r="BB663" s="285"/>
      <c r="BC663" s="285"/>
      <c r="BD663" s="285"/>
      <c r="BE663" s="285"/>
      <c r="BF663" s="285"/>
      <c r="BG663" s="328"/>
      <c r="BH663" s="328"/>
      <c r="BI663" s="285"/>
      <c r="BJ663" s="296"/>
      <c r="BK663" s="318"/>
      <c r="BL663" s="285"/>
      <c r="BM663" s="285"/>
      <c r="BN663" s="297"/>
      <c r="BO663" s="297"/>
      <c r="BP663" s="285"/>
      <c r="BQ663" s="285"/>
      <c r="BR663" s="285"/>
      <c r="BS663" s="285"/>
      <c r="BT663" s="285"/>
      <c r="BU663" s="297"/>
      <c r="BV663" s="297"/>
      <c r="BW663" s="285"/>
      <c r="BX663" s="285"/>
      <c r="BY663" s="285"/>
      <c r="BZ663" s="285"/>
      <c r="CA663" s="285"/>
      <c r="CB663" s="297"/>
      <c r="CC663" s="297"/>
      <c r="CD663" s="285"/>
      <c r="CE663" s="285"/>
      <c r="CF663" s="285"/>
      <c r="CG663" s="285"/>
      <c r="CH663" s="285"/>
      <c r="CI663" s="297"/>
      <c r="CJ663" s="297"/>
      <c r="CK663" s="285"/>
      <c r="CL663" s="285"/>
      <c r="CM663" s="285"/>
      <c r="CN663" s="285"/>
      <c r="CO663" s="285"/>
      <c r="CP663" s="165"/>
    </row>
    <row r="664"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  <c r="AA664" s="285"/>
      <c r="AB664" s="285"/>
      <c r="AC664" s="285"/>
      <c r="AD664" s="285"/>
      <c r="AE664" s="285"/>
      <c r="AF664" s="296"/>
      <c r="AG664" s="318"/>
      <c r="AH664" s="285"/>
      <c r="AI664" s="285"/>
      <c r="AJ664" s="285"/>
      <c r="AK664" s="285"/>
      <c r="AL664" s="328"/>
      <c r="AM664" s="328"/>
      <c r="AN664" s="285"/>
      <c r="AO664" s="285"/>
      <c r="AP664" s="285"/>
      <c r="AQ664" s="285"/>
      <c r="AR664" s="285"/>
      <c r="AS664" s="328"/>
      <c r="AT664" s="328"/>
      <c r="AU664" s="285"/>
      <c r="AV664" s="285"/>
      <c r="AW664" s="285"/>
      <c r="AX664" s="285"/>
      <c r="AY664" s="285"/>
      <c r="AZ664" s="328"/>
      <c r="BA664" s="328"/>
      <c r="BB664" s="285"/>
      <c r="BC664" s="285"/>
      <c r="BD664" s="285"/>
      <c r="BE664" s="285"/>
      <c r="BF664" s="285"/>
      <c r="BG664" s="328"/>
      <c r="BH664" s="328"/>
      <c r="BI664" s="285"/>
      <c r="BJ664" s="296"/>
      <c r="BK664" s="318"/>
      <c r="BL664" s="285"/>
      <c r="BM664" s="285"/>
      <c r="BN664" s="297"/>
      <c r="BO664" s="297"/>
      <c r="BP664" s="285"/>
      <c r="BQ664" s="285"/>
      <c r="BR664" s="285"/>
      <c r="BS664" s="285"/>
      <c r="BT664" s="285"/>
      <c r="BU664" s="297"/>
      <c r="BV664" s="297"/>
      <c r="BW664" s="285"/>
      <c r="BX664" s="285"/>
      <c r="BY664" s="285"/>
      <c r="BZ664" s="285"/>
      <c r="CA664" s="285"/>
      <c r="CB664" s="297"/>
      <c r="CC664" s="297"/>
      <c r="CD664" s="285"/>
      <c r="CE664" s="285"/>
      <c r="CF664" s="285"/>
      <c r="CG664" s="285"/>
      <c r="CH664" s="285"/>
      <c r="CI664" s="297"/>
      <c r="CJ664" s="297"/>
      <c r="CK664" s="285"/>
      <c r="CL664" s="285"/>
      <c r="CM664" s="285"/>
      <c r="CN664" s="285"/>
      <c r="CO664" s="285"/>
      <c r="CP664" s="165"/>
    </row>
    <row r="665"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  <c r="AA665" s="285"/>
      <c r="AB665" s="285"/>
      <c r="AC665" s="285"/>
      <c r="AD665" s="285"/>
      <c r="AE665" s="285"/>
      <c r="AF665" s="296"/>
      <c r="AG665" s="318"/>
      <c r="AH665" s="285"/>
      <c r="AI665" s="285"/>
      <c r="AJ665" s="285"/>
      <c r="AK665" s="285"/>
      <c r="AL665" s="328"/>
      <c r="AM665" s="328"/>
      <c r="AN665" s="285"/>
      <c r="AO665" s="285"/>
      <c r="AP665" s="285"/>
      <c r="AQ665" s="285"/>
      <c r="AR665" s="285"/>
      <c r="AS665" s="328"/>
      <c r="AT665" s="328"/>
      <c r="AU665" s="285"/>
      <c r="AV665" s="285"/>
      <c r="AW665" s="285"/>
      <c r="AX665" s="285"/>
      <c r="AY665" s="285"/>
      <c r="AZ665" s="328"/>
      <c r="BA665" s="328"/>
      <c r="BB665" s="285"/>
      <c r="BC665" s="285"/>
      <c r="BD665" s="285"/>
      <c r="BE665" s="285"/>
      <c r="BF665" s="285"/>
      <c r="BG665" s="328"/>
      <c r="BH665" s="328"/>
      <c r="BI665" s="285"/>
      <c r="BJ665" s="296"/>
      <c r="BK665" s="318"/>
      <c r="BL665" s="285"/>
      <c r="BM665" s="285"/>
      <c r="BN665" s="297"/>
      <c r="BO665" s="297"/>
      <c r="BP665" s="285"/>
      <c r="BQ665" s="285"/>
      <c r="BR665" s="285"/>
      <c r="BS665" s="285"/>
      <c r="BT665" s="285"/>
      <c r="BU665" s="297"/>
      <c r="BV665" s="297"/>
      <c r="BW665" s="285"/>
      <c r="BX665" s="285"/>
      <c r="BY665" s="285"/>
      <c r="BZ665" s="285"/>
      <c r="CA665" s="285"/>
      <c r="CB665" s="297"/>
      <c r="CC665" s="297"/>
      <c r="CD665" s="285"/>
      <c r="CE665" s="285"/>
      <c r="CF665" s="285"/>
      <c r="CG665" s="285"/>
      <c r="CH665" s="285"/>
      <c r="CI665" s="297"/>
      <c r="CJ665" s="297"/>
      <c r="CK665" s="285"/>
      <c r="CL665" s="285"/>
      <c r="CM665" s="285"/>
      <c r="CN665" s="285"/>
      <c r="CO665" s="285"/>
      <c r="CP665" s="165"/>
    </row>
    <row r="666"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  <c r="AA666" s="285"/>
      <c r="AB666" s="285"/>
      <c r="AC666" s="285"/>
      <c r="AD666" s="285"/>
      <c r="AE666" s="285"/>
      <c r="AF666" s="296"/>
      <c r="AG666" s="318"/>
      <c r="AH666" s="285"/>
      <c r="AI666" s="285"/>
      <c r="AJ666" s="285"/>
      <c r="AK666" s="285"/>
      <c r="AL666" s="328"/>
      <c r="AM666" s="328"/>
      <c r="AN666" s="285"/>
      <c r="AO666" s="285"/>
      <c r="AP666" s="285"/>
      <c r="AQ666" s="285"/>
      <c r="AR666" s="285"/>
      <c r="AS666" s="328"/>
      <c r="AT666" s="328"/>
      <c r="AU666" s="285"/>
      <c r="AV666" s="285"/>
      <c r="AW666" s="285"/>
      <c r="AX666" s="285"/>
      <c r="AY666" s="285"/>
      <c r="AZ666" s="328"/>
      <c r="BA666" s="328"/>
      <c r="BB666" s="285"/>
      <c r="BC666" s="285"/>
      <c r="BD666" s="285"/>
      <c r="BE666" s="285"/>
      <c r="BF666" s="285"/>
      <c r="BG666" s="328"/>
      <c r="BH666" s="328"/>
      <c r="BI666" s="285"/>
      <c r="BJ666" s="296"/>
      <c r="BK666" s="318"/>
      <c r="BL666" s="285"/>
      <c r="BM666" s="285"/>
      <c r="BN666" s="297"/>
      <c r="BO666" s="297"/>
      <c r="BP666" s="285"/>
      <c r="BQ666" s="285"/>
      <c r="BR666" s="285"/>
      <c r="BS666" s="285"/>
      <c r="BT666" s="285"/>
      <c r="BU666" s="297"/>
      <c r="BV666" s="297"/>
      <c r="BW666" s="285"/>
      <c r="BX666" s="285"/>
      <c r="BY666" s="285"/>
      <c r="BZ666" s="285"/>
      <c r="CA666" s="285"/>
      <c r="CB666" s="297"/>
      <c r="CC666" s="297"/>
      <c r="CD666" s="285"/>
      <c r="CE666" s="285"/>
      <c r="CF666" s="285"/>
      <c r="CG666" s="285"/>
      <c r="CH666" s="285"/>
      <c r="CI666" s="297"/>
      <c r="CJ666" s="297"/>
      <c r="CK666" s="285"/>
      <c r="CL666" s="285"/>
      <c r="CM666" s="285"/>
      <c r="CN666" s="285"/>
      <c r="CO666" s="285"/>
      <c r="CP666" s="165"/>
    </row>
    <row r="667"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  <c r="AA667" s="285"/>
      <c r="AB667" s="285"/>
      <c r="AC667" s="285"/>
      <c r="AD667" s="285"/>
      <c r="AE667" s="285"/>
      <c r="AF667" s="296"/>
      <c r="AG667" s="318"/>
      <c r="AH667" s="285"/>
      <c r="AI667" s="285"/>
      <c r="AJ667" s="285"/>
      <c r="AK667" s="285"/>
      <c r="AL667" s="328"/>
      <c r="AM667" s="328"/>
      <c r="AN667" s="285"/>
      <c r="AO667" s="285"/>
      <c r="AP667" s="285"/>
      <c r="AQ667" s="285"/>
      <c r="AR667" s="285"/>
      <c r="AS667" s="328"/>
      <c r="AT667" s="328"/>
      <c r="AU667" s="285"/>
      <c r="AV667" s="285"/>
      <c r="AW667" s="285"/>
      <c r="AX667" s="285"/>
      <c r="AY667" s="285"/>
      <c r="AZ667" s="328"/>
      <c r="BA667" s="328"/>
      <c r="BB667" s="285"/>
      <c r="BC667" s="285"/>
      <c r="BD667" s="285"/>
      <c r="BE667" s="285"/>
      <c r="BF667" s="285"/>
      <c r="BG667" s="328"/>
      <c r="BH667" s="328"/>
      <c r="BI667" s="285"/>
      <c r="BJ667" s="296"/>
      <c r="BK667" s="318"/>
      <c r="BL667" s="285"/>
      <c r="BM667" s="285"/>
      <c r="BN667" s="297"/>
      <c r="BO667" s="297"/>
      <c r="BP667" s="285"/>
      <c r="BQ667" s="285"/>
      <c r="BR667" s="285"/>
      <c r="BS667" s="285"/>
      <c r="BT667" s="285"/>
      <c r="BU667" s="297"/>
      <c r="BV667" s="297"/>
      <c r="BW667" s="285"/>
      <c r="BX667" s="285"/>
      <c r="BY667" s="285"/>
      <c r="BZ667" s="285"/>
      <c r="CA667" s="285"/>
      <c r="CB667" s="297"/>
      <c r="CC667" s="297"/>
      <c r="CD667" s="285"/>
      <c r="CE667" s="285"/>
      <c r="CF667" s="285"/>
      <c r="CG667" s="285"/>
      <c r="CH667" s="285"/>
      <c r="CI667" s="297"/>
      <c r="CJ667" s="297"/>
      <c r="CK667" s="285"/>
      <c r="CL667" s="285"/>
      <c r="CM667" s="285"/>
      <c r="CN667" s="285"/>
      <c r="CO667" s="285"/>
      <c r="CP667" s="165"/>
    </row>
    <row r="668"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  <c r="AA668" s="285"/>
      <c r="AB668" s="285"/>
      <c r="AC668" s="285"/>
      <c r="AD668" s="285"/>
      <c r="AE668" s="285"/>
      <c r="AF668" s="296"/>
      <c r="AG668" s="318"/>
      <c r="AH668" s="285"/>
      <c r="AI668" s="285"/>
      <c r="AJ668" s="285"/>
      <c r="AK668" s="285"/>
      <c r="AL668" s="328"/>
      <c r="AM668" s="328"/>
      <c r="AN668" s="285"/>
      <c r="AO668" s="285"/>
      <c r="AP668" s="285"/>
      <c r="AQ668" s="285"/>
      <c r="AR668" s="285"/>
      <c r="AS668" s="328"/>
      <c r="AT668" s="328"/>
      <c r="AU668" s="285"/>
      <c r="AV668" s="285"/>
      <c r="AW668" s="285"/>
      <c r="AX668" s="285"/>
      <c r="AY668" s="285"/>
      <c r="AZ668" s="328"/>
      <c r="BA668" s="328"/>
      <c r="BB668" s="285"/>
      <c r="BC668" s="285"/>
      <c r="BD668" s="285"/>
      <c r="BE668" s="285"/>
      <c r="BF668" s="285"/>
      <c r="BG668" s="328"/>
      <c r="BH668" s="328"/>
      <c r="BI668" s="285"/>
      <c r="BJ668" s="296"/>
      <c r="BK668" s="318"/>
      <c r="BL668" s="285"/>
      <c r="BM668" s="285"/>
      <c r="BN668" s="297"/>
      <c r="BO668" s="297"/>
      <c r="BP668" s="285"/>
      <c r="BQ668" s="285"/>
      <c r="BR668" s="285"/>
      <c r="BS668" s="285"/>
      <c r="BT668" s="285"/>
      <c r="BU668" s="297"/>
      <c r="BV668" s="297"/>
      <c r="BW668" s="285"/>
      <c r="BX668" s="285"/>
      <c r="BY668" s="285"/>
      <c r="BZ668" s="285"/>
      <c r="CA668" s="285"/>
      <c r="CB668" s="297"/>
      <c r="CC668" s="297"/>
      <c r="CD668" s="285"/>
      <c r="CE668" s="285"/>
      <c r="CF668" s="285"/>
      <c r="CG668" s="285"/>
      <c r="CH668" s="285"/>
      <c r="CI668" s="297"/>
      <c r="CJ668" s="297"/>
      <c r="CK668" s="285"/>
      <c r="CL668" s="285"/>
      <c r="CM668" s="285"/>
      <c r="CN668" s="285"/>
      <c r="CO668" s="285"/>
      <c r="CP668" s="165"/>
    </row>
    <row r="669"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  <c r="AA669" s="285"/>
      <c r="AB669" s="285"/>
      <c r="AC669" s="285"/>
      <c r="AD669" s="285"/>
      <c r="AE669" s="285"/>
      <c r="AF669" s="296"/>
      <c r="AG669" s="318"/>
      <c r="AH669" s="285"/>
      <c r="AI669" s="285"/>
      <c r="AJ669" s="285"/>
      <c r="AK669" s="285"/>
      <c r="AL669" s="328"/>
      <c r="AM669" s="328"/>
      <c r="AN669" s="285"/>
      <c r="AO669" s="285"/>
      <c r="AP669" s="285"/>
      <c r="AQ669" s="285"/>
      <c r="AR669" s="285"/>
      <c r="AS669" s="328"/>
      <c r="AT669" s="328"/>
      <c r="AU669" s="285"/>
      <c r="AV669" s="285"/>
      <c r="AW669" s="285"/>
      <c r="AX669" s="285"/>
      <c r="AY669" s="285"/>
      <c r="AZ669" s="328"/>
      <c r="BA669" s="328"/>
      <c r="BB669" s="285"/>
      <c r="BC669" s="285"/>
      <c r="BD669" s="285"/>
      <c r="BE669" s="285"/>
      <c r="BF669" s="285"/>
      <c r="BG669" s="328"/>
      <c r="BH669" s="328"/>
      <c r="BI669" s="285"/>
      <c r="BJ669" s="296"/>
      <c r="BK669" s="318"/>
      <c r="BL669" s="285"/>
      <c r="BM669" s="285"/>
      <c r="BN669" s="297"/>
      <c r="BO669" s="297"/>
      <c r="BP669" s="285"/>
      <c r="BQ669" s="285"/>
      <c r="BR669" s="285"/>
      <c r="BS669" s="285"/>
      <c r="BT669" s="285"/>
      <c r="BU669" s="297"/>
      <c r="BV669" s="297"/>
      <c r="BW669" s="285"/>
      <c r="BX669" s="285"/>
      <c r="BY669" s="285"/>
      <c r="BZ669" s="285"/>
      <c r="CA669" s="285"/>
      <c r="CB669" s="297"/>
      <c r="CC669" s="297"/>
      <c r="CD669" s="285"/>
      <c r="CE669" s="285"/>
      <c r="CF669" s="285"/>
      <c r="CG669" s="285"/>
      <c r="CH669" s="285"/>
      <c r="CI669" s="297"/>
      <c r="CJ669" s="297"/>
      <c r="CK669" s="285"/>
      <c r="CL669" s="285"/>
      <c r="CM669" s="285"/>
      <c r="CN669" s="285"/>
      <c r="CO669" s="285"/>
      <c r="CP669" s="165"/>
    </row>
    <row r="670"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  <c r="AA670" s="285"/>
      <c r="AB670" s="285"/>
      <c r="AC670" s="285"/>
      <c r="AD670" s="285"/>
      <c r="AE670" s="285"/>
      <c r="AF670" s="296"/>
      <c r="AG670" s="318"/>
      <c r="AH670" s="285"/>
      <c r="AI670" s="285"/>
      <c r="AJ670" s="285"/>
      <c r="AK670" s="285"/>
      <c r="AL670" s="328"/>
      <c r="AM670" s="328"/>
      <c r="AN670" s="285"/>
      <c r="AO670" s="285"/>
      <c r="AP670" s="285"/>
      <c r="AQ670" s="285"/>
      <c r="AR670" s="285"/>
      <c r="AS670" s="328"/>
      <c r="AT670" s="328"/>
      <c r="AU670" s="285"/>
      <c r="AV670" s="285"/>
      <c r="AW670" s="285"/>
      <c r="AX670" s="285"/>
      <c r="AY670" s="285"/>
      <c r="AZ670" s="328"/>
      <c r="BA670" s="328"/>
      <c r="BB670" s="285"/>
      <c r="BC670" s="285"/>
      <c r="BD670" s="285"/>
      <c r="BE670" s="285"/>
      <c r="BF670" s="285"/>
      <c r="BG670" s="328"/>
      <c r="BH670" s="328"/>
      <c r="BI670" s="285"/>
      <c r="BJ670" s="296"/>
      <c r="BK670" s="318"/>
      <c r="BL670" s="285"/>
      <c r="BM670" s="285"/>
      <c r="BN670" s="297"/>
      <c r="BO670" s="297"/>
      <c r="BP670" s="285"/>
      <c r="BQ670" s="285"/>
      <c r="BR670" s="285"/>
      <c r="BS670" s="285"/>
      <c r="BT670" s="285"/>
      <c r="BU670" s="297"/>
      <c r="BV670" s="297"/>
      <c r="BW670" s="285"/>
      <c r="BX670" s="285"/>
      <c r="BY670" s="285"/>
      <c r="BZ670" s="285"/>
      <c r="CA670" s="285"/>
      <c r="CB670" s="297"/>
      <c r="CC670" s="297"/>
      <c r="CD670" s="285"/>
      <c r="CE670" s="285"/>
      <c r="CF670" s="285"/>
      <c r="CG670" s="285"/>
      <c r="CH670" s="285"/>
      <c r="CI670" s="297"/>
      <c r="CJ670" s="297"/>
      <c r="CK670" s="285"/>
      <c r="CL670" s="285"/>
      <c r="CM670" s="285"/>
      <c r="CN670" s="285"/>
      <c r="CO670" s="285"/>
      <c r="CP670" s="165"/>
    </row>
    <row r="671"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  <c r="AA671" s="285"/>
      <c r="AB671" s="285"/>
      <c r="AC671" s="285"/>
      <c r="AD671" s="285"/>
      <c r="AE671" s="285"/>
      <c r="AF671" s="296"/>
      <c r="AG671" s="318"/>
      <c r="AH671" s="285"/>
      <c r="AI671" s="285"/>
      <c r="AJ671" s="285"/>
      <c r="AK671" s="285"/>
      <c r="AL671" s="328"/>
      <c r="AM671" s="328"/>
      <c r="AN671" s="285"/>
      <c r="AO671" s="285"/>
      <c r="AP671" s="285"/>
      <c r="AQ671" s="285"/>
      <c r="AR671" s="285"/>
      <c r="AS671" s="328"/>
      <c r="AT671" s="328"/>
      <c r="AU671" s="285"/>
      <c r="AV671" s="285"/>
      <c r="AW671" s="285"/>
      <c r="AX671" s="285"/>
      <c r="AY671" s="285"/>
      <c r="AZ671" s="328"/>
      <c r="BA671" s="328"/>
      <c r="BB671" s="285"/>
      <c r="BC671" s="285"/>
      <c r="BD671" s="285"/>
      <c r="BE671" s="285"/>
      <c r="BF671" s="285"/>
      <c r="BG671" s="328"/>
      <c r="BH671" s="328"/>
      <c r="BI671" s="285"/>
      <c r="BJ671" s="296"/>
      <c r="BK671" s="318"/>
      <c r="BL671" s="285"/>
      <c r="BM671" s="285"/>
      <c r="BN671" s="297"/>
      <c r="BO671" s="297"/>
      <c r="BP671" s="285"/>
      <c r="BQ671" s="285"/>
      <c r="BR671" s="285"/>
      <c r="BS671" s="285"/>
      <c r="BT671" s="285"/>
      <c r="BU671" s="297"/>
      <c r="BV671" s="297"/>
      <c r="BW671" s="285"/>
      <c r="BX671" s="285"/>
      <c r="BY671" s="285"/>
      <c r="BZ671" s="285"/>
      <c r="CA671" s="285"/>
      <c r="CB671" s="297"/>
      <c r="CC671" s="297"/>
      <c r="CD671" s="285"/>
      <c r="CE671" s="285"/>
      <c r="CF671" s="285"/>
      <c r="CG671" s="285"/>
      <c r="CH671" s="285"/>
      <c r="CI671" s="297"/>
      <c r="CJ671" s="297"/>
      <c r="CK671" s="285"/>
      <c r="CL671" s="285"/>
      <c r="CM671" s="285"/>
      <c r="CN671" s="285"/>
      <c r="CO671" s="285"/>
      <c r="CP671" s="165"/>
    </row>
    <row r="672"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  <c r="AA672" s="285"/>
      <c r="AB672" s="285"/>
      <c r="AC672" s="285"/>
      <c r="AD672" s="285"/>
      <c r="AE672" s="285"/>
      <c r="AF672" s="296"/>
      <c r="AG672" s="318"/>
      <c r="AH672" s="285"/>
      <c r="AI672" s="285"/>
      <c r="AJ672" s="285"/>
      <c r="AK672" s="285"/>
      <c r="AL672" s="328"/>
      <c r="AM672" s="328"/>
      <c r="AN672" s="285"/>
      <c r="AO672" s="285"/>
      <c r="AP672" s="285"/>
      <c r="AQ672" s="285"/>
      <c r="AR672" s="285"/>
      <c r="AS672" s="328"/>
      <c r="AT672" s="328"/>
      <c r="AU672" s="285"/>
      <c r="AV672" s="285"/>
      <c r="AW672" s="285"/>
      <c r="AX672" s="285"/>
      <c r="AY672" s="285"/>
      <c r="AZ672" s="328"/>
      <c r="BA672" s="328"/>
      <c r="BB672" s="285"/>
      <c r="BC672" s="285"/>
      <c r="BD672" s="285"/>
      <c r="BE672" s="285"/>
      <c r="BF672" s="285"/>
      <c r="BG672" s="328"/>
      <c r="BH672" s="328"/>
      <c r="BI672" s="285"/>
      <c r="BJ672" s="296"/>
      <c r="BK672" s="318"/>
      <c r="BL672" s="285"/>
      <c r="BM672" s="285"/>
      <c r="BN672" s="297"/>
      <c r="BO672" s="297"/>
      <c r="BP672" s="285"/>
      <c r="BQ672" s="285"/>
      <c r="BR672" s="285"/>
      <c r="BS672" s="285"/>
      <c r="BT672" s="285"/>
      <c r="BU672" s="297"/>
      <c r="BV672" s="297"/>
      <c r="BW672" s="285"/>
      <c r="BX672" s="285"/>
      <c r="BY672" s="285"/>
      <c r="BZ672" s="285"/>
      <c r="CA672" s="285"/>
      <c r="CB672" s="297"/>
      <c r="CC672" s="297"/>
      <c r="CD672" s="285"/>
      <c r="CE672" s="285"/>
      <c r="CF672" s="285"/>
      <c r="CG672" s="285"/>
      <c r="CH672" s="285"/>
      <c r="CI672" s="297"/>
      <c r="CJ672" s="297"/>
      <c r="CK672" s="285"/>
      <c r="CL672" s="285"/>
      <c r="CM672" s="285"/>
      <c r="CN672" s="285"/>
      <c r="CO672" s="285"/>
      <c r="CP672" s="165"/>
    </row>
    <row r="673"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  <c r="AA673" s="285"/>
      <c r="AB673" s="285"/>
      <c r="AC673" s="285"/>
      <c r="AD673" s="285"/>
      <c r="AE673" s="285"/>
      <c r="AF673" s="296"/>
      <c r="AG673" s="318"/>
      <c r="AH673" s="285"/>
      <c r="AI673" s="285"/>
      <c r="AJ673" s="285"/>
      <c r="AK673" s="285"/>
      <c r="AL673" s="328"/>
      <c r="AM673" s="328"/>
      <c r="AN673" s="285"/>
      <c r="AO673" s="285"/>
      <c r="AP673" s="285"/>
      <c r="AQ673" s="285"/>
      <c r="AR673" s="285"/>
      <c r="AS673" s="328"/>
      <c r="AT673" s="328"/>
      <c r="AU673" s="285"/>
      <c r="AV673" s="285"/>
      <c r="AW673" s="285"/>
      <c r="AX673" s="285"/>
      <c r="AY673" s="285"/>
      <c r="AZ673" s="328"/>
      <c r="BA673" s="328"/>
      <c r="BB673" s="285"/>
      <c r="BC673" s="285"/>
      <c r="BD673" s="285"/>
      <c r="BE673" s="285"/>
      <c r="BF673" s="285"/>
      <c r="BG673" s="328"/>
      <c r="BH673" s="328"/>
      <c r="BI673" s="285"/>
      <c r="BJ673" s="296"/>
      <c r="BK673" s="318"/>
      <c r="BL673" s="285"/>
      <c r="BM673" s="285"/>
      <c r="BN673" s="297"/>
      <c r="BO673" s="297"/>
      <c r="BP673" s="285"/>
      <c r="BQ673" s="285"/>
      <c r="BR673" s="285"/>
      <c r="BS673" s="285"/>
      <c r="BT673" s="285"/>
      <c r="BU673" s="297"/>
      <c r="BV673" s="297"/>
      <c r="BW673" s="285"/>
      <c r="BX673" s="285"/>
      <c r="BY673" s="285"/>
      <c r="BZ673" s="285"/>
      <c r="CA673" s="285"/>
      <c r="CB673" s="297"/>
      <c r="CC673" s="297"/>
      <c r="CD673" s="285"/>
      <c r="CE673" s="285"/>
      <c r="CF673" s="285"/>
      <c r="CG673" s="285"/>
      <c r="CH673" s="285"/>
      <c r="CI673" s="297"/>
      <c r="CJ673" s="297"/>
      <c r="CK673" s="285"/>
      <c r="CL673" s="285"/>
      <c r="CM673" s="285"/>
      <c r="CN673" s="285"/>
      <c r="CO673" s="285"/>
      <c r="CP673" s="165"/>
    </row>
    <row r="674"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  <c r="AA674" s="285"/>
      <c r="AB674" s="285"/>
      <c r="AC674" s="285"/>
      <c r="AD674" s="285"/>
      <c r="AE674" s="285"/>
      <c r="AF674" s="296"/>
      <c r="AG674" s="318"/>
      <c r="AH674" s="285"/>
      <c r="AI674" s="285"/>
      <c r="AJ674" s="285"/>
      <c r="AK674" s="285"/>
      <c r="AL674" s="328"/>
      <c r="AM674" s="328"/>
      <c r="AN674" s="285"/>
      <c r="AO674" s="285"/>
      <c r="AP674" s="285"/>
      <c r="AQ674" s="285"/>
      <c r="AR674" s="285"/>
      <c r="AS674" s="328"/>
      <c r="AT674" s="328"/>
      <c r="AU674" s="285"/>
      <c r="AV674" s="285"/>
      <c r="AW674" s="285"/>
      <c r="AX674" s="285"/>
      <c r="AY674" s="285"/>
      <c r="AZ674" s="328"/>
      <c r="BA674" s="328"/>
      <c r="BB674" s="285"/>
      <c r="BC674" s="285"/>
      <c r="BD674" s="285"/>
      <c r="BE674" s="285"/>
      <c r="BF674" s="285"/>
      <c r="BG674" s="328"/>
      <c r="BH674" s="328"/>
      <c r="BI674" s="285"/>
      <c r="BJ674" s="296"/>
      <c r="BK674" s="318"/>
      <c r="BL674" s="285"/>
      <c r="BM674" s="285"/>
      <c r="BN674" s="297"/>
      <c r="BO674" s="297"/>
      <c r="BP674" s="285"/>
      <c r="BQ674" s="285"/>
      <c r="BR674" s="285"/>
      <c r="BS674" s="285"/>
      <c r="BT674" s="285"/>
      <c r="BU674" s="297"/>
      <c r="BV674" s="297"/>
      <c r="BW674" s="285"/>
      <c r="BX674" s="285"/>
      <c r="BY674" s="285"/>
      <c r="BZ674" s="285"/>
      <c r="CA674" s="285"/>
      <c r="CB674" s="297"/>
      <c r="CC674" s="297"/>
      <c r="CD674" s="285"/>
      <c r="CE674" s="285"/>
      <c r="CF674" s="285"/>
      <c r="CG674" s="285"/>
      <c r="CH674" s="285"/>
      <c r="CI674" s="297"/>
      <c r="CJ674" s="297"/>
      <c r="CK674" s="285"/>
      <c r="CL674" s="285"/>
      <c r="CM674" s="285"/>
      <c r="CN674" s="285"/>
      <c r="CO674" s="285"/>
      <c r="CP674" s="165"/>
    </row>
    <row r="675"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  <c r="AA675" s="285"/>
      <c r="AB675" s="285"/>
      <c r="AC675" s="285"/>
      <c r="AD675" s="285"/>
      <c r="AE675" s="285"/>
      <c r="AF675" s="296"/>
      <c r="AG675" s="318"/>
      <c r="AH675" s="285"/>
      <c r="AI675" s="285"/>
      <c r="AJ675" s="285"/>
      <c r="AK675" s="285"/>
      <c r="AL675" s="328"/>
      <c r="AM675" s="328"/>
      <c r="AN675" s="285"/>
      <c r="AO675" s="285"/>
      <c r="AP675" s="285"/>
      <c r="AQ675" s="285"/>
      <c r="AR675" s="285"/>
      <c r="AS675" s="328"/>
      <c r="AT675" s="328"/>
      <c r="AU675" s="285"/>
      <c r="AV675" s="285"/>
      <c r="AW675" s="285"/>
      <c r="AX675" s="285"/>
      <c r="AY675" s="285"/>
      <c r="AZ675" s="328"/>
      <c r="BA675" s="328"/>
      <c r="BB675" s="285"/>
      <c r="BC675" s="285"/>
      <c r="BD675" s="285"/>
      <c r="BE675" s="285"/>
      <c r="BF675" s="285"/>
      <c r="BG675" s="328"/>
      <c r="BH675" s="328"/>
      <c r="BI675" s="285"/>
      <c r="BJ675" s="296"/>
      <c r="BK675" s="318"/>
      <c r="BL675" s="285"/>
      <c r="BM675" s="285"/>
      <c r="BN675" s="297"/>
      <c r="BO675" s="297"/>
      <c r="BP675" s="285"/>
      <c r="BQ675" s="285"/>
      <c r="BR675" s="285"/>
      <c r="BS675" s="285"/>
      <c r="BT675" s="285"/>
      <c r="BU675" s="297"/>
      <c r="BV675" s="297"/>
      <c r="BW675" s="285"/>
      <c r="BX675" s="285"/>
      <c r="BY675" s="285"/>
      <c r="BZ675" s="285"/>
      <c r="CA675" s="285"/>
      <c r="CB675" s="297"/>
      <c r="CC675" s="297"/>
      <c r="CD675" s="285"/>
      <c r="CE675" s="285"/>
      <c r="CF675" s="285"/>
      <c r="CG675" s="285"/>
      <c r="CH675" s="285"/>
      <c r="CI675" s="297"/>
      <c r="CJ675" s="297"/>
      <c r="CK675" s="285"/>
      <c r="CL675" s="285"/>
      <c r="CM675" s="285"/>
      <c r="CN675" s="285"/>
      <c r="CO675" s="285"/>
      <c r="CP675" s="165"/>
    </row>
    <row r="676"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  <c r="AA676" s="285"/>
      <c r="AB676" s="285"/>
      <c r="AC676" s="285"/>
      <c r="AD676" s="285"/>
      <c r="AE676" s="285"/>
      <c r="AF676" s="296"/>
      <c r="AG676" s="318"/>
      <c r="AH676" s="285"/>
      <c r="AI676" s="285"/>
      <c r="AJ676" s="285"/>
      <c r="AK676" s="285"/>
      <c r="AL676" s="328"/>
      <c r="AM676" s="328"/>
      <c r="AN676" s="285"/>
      <c r="AO676" s="285"/>
      <c r="AP676" s="285"/>
      <c r="AQ676" s="285"/>
      <c r="AR676" s="285"/>
      <c r="AS676" s="328"/>
      <c r="AT676" s="328"/>
      <c r="AU676" s="285"/>
      <c r="AV676" s="285"/>
      <c r="AW676" s="285"/>
      <c r="AX676" s="285"/>
      <c r="AY676" s="285"/>
      <c r="AZ676" s="328"/>
      <c r="BA676" s="328"/>
      <c r="BB676" s="285"/>
      <c r="BC676" s="285"/>
      <c r="BD676" s="285"/>
      <c r="BE676" s="285"/>
      <c r="BF676" s="285"/>
      <c r="BG676" s="328"/>
      <c r="BH676" s="328"/>
      <c r="BI676" s="285"/>
      <c r="BJ676" s="296"/>
      <c r="BK676" s="318"/>
      <c r="BL676" s="285"/>
      <c r="BM676" s="285"/>
      <c r="BN676" s="297"/>
      <c r="BO676" s="297"/>
      <c r="BP676" s="285"/>
      <c r="BQ676" s="285"/>
      <c r="BR676" s="285"/>
      <c r="BS676" s="285"/>
      <c r="BT676" s="285"/>
      <c r="BU676" s="297"/>
      <c r="BV676" s="297"/>
      <c r="BW676" s="285"/>
      <c r="BX676" s="285"/>
      <c r="BY676" s="285"/>
      <c r="BZ676" s="285"/>
      <c r="CA676" s="285"/>
      <c r="CB676" s="297"/>
      <c r="CC676" s="297"/>
      <c r="CD676" s="285"/>
      <c r="CE676" s="285"/>
      <c r="CF676" s="285"/>
      <c r="CG676" s="285"/>
      <c r="CH676" s="285"/>
      <c r="CI676" s="297"/>
      <c r="CJ676" s="297"/>
      <c r="CK676" s="285"/>
      <c r="CL676" s="285"/>
      <c r="CM676" s="285"/>
      <c r="CN676" s="285"/>
      <c r="CO676" s="285"/>
      <c r="CP676" s="165"/>
    </row>
    <row r="677"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  <c r="AA677" s="285"/>
      <c r="AB677" s="285"/>
      <c r="AC677" s="285"/>
      <c r="AD677" s="285"/>
      <c r="AE677" s="285"/>
      <c r="AF677" s="296"/>
      <c r="AG677" s="318"/>
      <c r="AH677" s="285"/>
      <c r="AI677" s="285"/>
      <c r="AJ677" s="285"/>
      <c r="AK677" s="285"/>
      <c r="AL677" s="328"/>
      <c r="AM677" s="328"/>
      <c r="AN677" s="285"/>
      <c r="AO677" s="285"/>
      <c r="AP677" s="285"/>
      <c r="AQ677" s="285"/>
      <c r="AR677" s="285"/>
      <c r="AS677" s="328"/>
      <c r="AT677" s="328"/>
      <c r="AU677" s="285"/>
      <c r="AV677" s="285"/>
      <c r="AW677" s="285"/>
      <c r="AX677" s="285"/>
      <c r="AY677" s="285"/>
      <c r="AZ677" s="328"/>
      <c r="BA677" s="328"/>
      <c r="BB677" s="285"/>
      <c r="BC677" s="285"/>
      <c r="BD677" s="285"/>
      <c r="BE677" s="285"/>
      <c r="BF677" s="285"/>
      <c r="BG677" s="328"/>
      <c r="BH677" s="328"/>
      <c r="BI677" s="285"/>
      <c r="BJ677" s="296"/>
      <c r="BK677" s="318"/>
      <c r="BL677" s="285"/>
      <c r="BM677" s="285"/>
      <c r="BN677" s="297"/>
      <c r="BO677" s="297"/>
      <c r="BP677" s="285"/>
      <c r="BQ677" s="285"/>
      <c r="BR677" s="285"/>
      <c r="BS677" s="285"/>
      <c r="BT677" s="285"/>
      <c r="BU677" s="297"/>
      <c r="BV677" s="297"/>
      <c r="BW677" s="285"/>
      <c r="BX677" s="285"/>
      <c r="BY677" s="285"/>
      <c r="BZ677" s="285"/>
      <c r="CA677" s="285"/>
      <c r="CB677" s="297"/>
      <c r="CC677" s="297"/>
      <c r="CD677" s="285"/>
      <c r="CE677" s="285"/>
      <c r="CF677" s="285"/>
      <c r="CG677" s="285"/>
      <c r="CH677" s="285"/>
      <c r="CI677" s="297"/>
      <c r="CJ677" s="297"/>
      <c r="CK677" s="285"/>
      <c r="CL677" s="285"/>
      <c r="CM677" s="285"/>
      <c r="CN677" s="285"/>
      <c r="CO677" s="285"/>
      <c r="CP677" s="165"/>
    </row>
    <row r="678"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  <c r="AA678" s="285"/>
      <c r="AB678" s="285"/>
      <c r="AC678" s="285"/>
      <c r="AD678" s="285"/>
      <c r="AE678" s="285"/>
      <c r="AF678" s="296"/>
      <c r="AG678" s="318"/>
      <c r="AH678" s="285"/>
      <c r="AI678" s="285"/>
      <c r="AJ678" s="285"/>
      <c r="AK678" s="285"/>
      <c r="AL678" s="328"/>
      <c r="AM678" s="328"/>
      <c r="AN678" s="285"/>
      <c r="AO678" s="285"/>
      <c r="AP678" s="285"/>
      <c r="AQ678" s="285"/>
      <c r="AR678" s="285"/>
      <c r="AS678" s="328"/>
      <c r="AT678" s="328"/>
      <c r="AU678" s="285"/>
      <c r="AV678" s="285"/>
      <c r="AW678" s="285"/>
      <c r="AX678" s="285"/>
      <c r="AY678" s="285"/>
      <c r="AZ678" s="328"/>
      <c r="BA678" s="328"/>
      <c r="BB678" s="285"/>
      <c r="BC678" s="285"/>
      <c r="BD678" s="285"/>
      <c r="BE678" s="285"/>
      <c r="BF678" s="285"/>
      <c r="BG678" s="328"/>
      <c r="BH678" s="328"/>
      <c r="BI678" s="285"/>
      <c r="BJ678" s="296"/>
      <c r="BK678" s="318"/>
      <c r="BL678" s="285"/>
      <c r="BM678" s="285"/>
      <c r="BN678" s="297"/>
      <c r="BO678" s="297"/>
      <c r="BP678" s="285"/>
      <c r="BQ678" s="285"/>
      <c r="BR678" s="285"/>
      <c r="BS678" s="285"/>
      <c r="BT678" s="285"/>
      <c r="BU678" s="297"/>
      <c r="BV678" s="297"/>
      <c r="BW678" s="285"/>
      <c r="BX678" s="285"/>
      <c r="BY678" s="285"/>
      <c r="BZ678" s="285"/>
      <c r="CA678" s="285"/>
      <c r="CB678" s="297"/>
      <c r="CC678" s="297"/>
      <c r="CD678" s="285"/>
      <c r="CE678" s="285"/>
      <c r="CF678" s="285"/>
      <c r="CG678" s="285"/>
      <c r="CH678" s="285"/>
      <c r="CI678" s="297"/>
      <c r="CJ678" s="297"/>
      <c r="CK678" s="285"/>
      <c r="CL678" s="285"/>
      <c r="CM678" s="285"/>
      <c r="CN678" s="285"/>
      <c r="CO678" s="285"/>
      <c r="CP678" s="165"/>
    </row>
    <row r="679"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  <c r="AA679" s="285"/>
      <c r="AB679" s="285"/>
      <c r="AC679" s="285"/>
      <c r="AD679" s="285"/>
      <c r="AE679" s="285"/>
      <c r="AF679" s="296"/>
      <c r="AG679" s="318"/>
      <c r="AH679" s="285"/>
      <c r="AI679" s="285"/>
      <c r="AJ679" s="285"/>
      <c r="AK679" s="285"/>
      <c r="AL679" s="328"/>
      <c r="AM679" s="328"/>
      <c r="AN679" s="285"/>
      <c r="AO679" s="285"/>
      <c r="AP679" s="285"/>
      <c r="AQ679" s="285"/>
      <c r="AR679" s="285"/>
      <c r="AS679" s="328"/>
      <c r="AT679" s="328"/>
      <c r="AU679" s="285"/>
      <c r="AV679" s="285"/>
      <c r="AW679" s="285"/>
      <c r="AX679" s="285"/>
      <c r="AY679" s="285"/>
      <c r="AZ679" s="328"/>
      <c r="BA679" s="328"/>
      <c r="BB679" s="285"/>
      <c r="BC679" s="285"/>
      <c r="BD679" s="285"/>
      <c r="BE679" s="285"/>
      <c r="BF679" s="285"/>
      <c r="BG679" s="328"/>
      <c r="BH679" s="328"/>
      <c r="BI679" s="285"/>
      <c r="BJ679" s="296"/>
      <c r="BK679" s="318"/>
      <c r="BL679" s="285"/>
      <c r="BM679" s="285"/>
      <c r="BN679" s="297"/>
      <c r="BO679" s="297"/>
      <c r="BP679" s="285"/>
      <c r="BQ679" s="285"/>
      <c r="BR679" s="285"/>
      <c r="BS679" s="285"/>
      <c r="BT679" s="285"/>
      <c r="BU679" s="297"/>
      <c r="BV679" s="297"/>
      <c r="BW679" s="285"/>
      <c r="BX679" s="285"/>
      <c r="BY679" s="285"/>
      <c r="BZ679" s="285"/>
      <c r="CA679" s="285"/>
      <c r="CB679" s="297"/>
      <c r="CC679" s="297"/>
      <c r="CD679" s="285"/>
      <c r="CE679" s="285"/>
      <c r="CF679" s="285"/>
      <c r="CG679" s="285"/>
      <c r="CH679" s="285"/>
      <c r="CI679" s="297"/>
      <c r="CJ679" s="297"/>
      <c r="CK679" s="285"/>
      <c r="CL679" s="285"/>
      <c r="CM679" s="285"/>
      <c r="CN679" s="285"/>
      <c r="CO679" s="285"/>
      <c r="CP679" s="165"/>
    </row>
    <row r="680"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  <c r="AA680" s="285"/>
      <c r="AB680" s="285"/>
      <c r="AC680" s="285"/>
      <c r="AD680" s="285"/>
      <c r="AE680" s="285"/>
      <c r="AF680" s="296"/>
      <c r="AG680" s="318"/>
      <c r="AH680" s="285"/>
      <c r="AI680" s="285"/>
      <c r="AJ680" s="285"/>
      <c r="AK680" s="285"/>
      <c r="AL680" s="328"/>
      <c r="AM680" s="328"/>
      <c r="AN680" s="285"/>
      <c r="AO680" s="285"/>
      <c r="AP680" s="285"/>
      <c r="AQ680" s="285"/>
      <c r="AR680" s="285"/>
      <c r="AS680" s="328"/>
      <c r="AT680" s="328"/>
      <c r="AU680" s="285"/>
      <c r="AV680" s="285"/>
      <c r="AW680" s="285"/>
      <c r="AX680" s="285"/>
      <c r="AY680" s="285"/>
      <c r="AZ680" s="328"/>
      <c r="BA680" s="328"/>
      <c r="BB680" s="285"/>
      <c r="BC680" s="285"/>
      <c r="BD680" s="285"/>
      <c r="BE680" s="285"/>
      <c r="BF680" s="285"/>
      <c r="BG680" s="328"/>
      <c r="BH680" s="328"/>
      <c r="BI680" s="285"/>
      <c r="BJ680" s="296"/>
      <c r="BK680" s="318"/>
      <c r="BL680" s="285"/>
      <c r="BM680" s="285"/>
      <c r="BN680" s="297"/>
      <c r="BO680" s="297"/>
      <c r="BP680" s="285"/>
      <c r="BQ680" s="285"/>
      <c r="BR680" s="285"/>
      <c r="BS680" s="285"/>
      <c r="BT680" s="285"/>
      <c r="BU680" s="297"/>
      <c r="BV680" s="297"/>
      <c r="BW680" s="285"/>
      <c r="BX680" s="285"/>
      <c r="BY680" s="285"/>
      <c r="BZ680" s="285"/>
      <c r="CA680" s="285"/>
      <c r="CB680" s="297"/>
      <c r="CC680" s="297"/>
      <c r="CD680" s="285"/>
      <c r="CE680" s="285"/>
      <c r="CF680" s="285"/>
      <c r="CG680" s="285"/>
      <c r="CH680" s="285"/>
      <c r="CI680" s="297"/>
      <c r="CJ680" s="297"/>
      <c r="CK680" s="285"/>
      <c r="CL680" s="285"/>
      <c r="CM680" s="285"/>
      <c r="CN680" s="285"/>
      <c r="CO680" s="285"/>
      <c r="CP680" s="165"/>
    </row>
    <row r="681"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  <c r="AA681" s="285"/>
      <c r="AB681" s="285"/>
      <c r="AC681" s="285"/>
      <c r="AD681" s="285"/>
      <c r="AE681" s="285"/>
      <c r="AF681" s="296"/>
      <c r="AG681" s="318"/>
      <c r="AH681" s="285"/>
      <c r="AI681" s="285"/>
      <c r="AJ681" s="285"/>
      <c r="AK681" s="285"/>
      <c r="AL681" s="328"/>
      <c r="AM681" s="328"/>
      <c r="AN681" s="285"/>
      <c r="AO681" s="285"/>
      <c r="AP681" s="285"/>
      <c r="AQ681" s="285"/>
      <c r="AR681" s="285"/>
      <c r="AS681" s="328"/>
      <c r="AT681" s="328"/>
      <c r="AU681" s="285"/>
      <c r="AV681" s="285"/>
      <c r="AW681" s="285"/>
      <c r="AX681" s="285"/>
      <c r="AY681" s="285"/>
      <c r="AZ681" s="328"/>
      <c r="BA681" s="328"/>
      <c r="BB681" s="285"/>
      <c r="BC681" s="285"/>
      <c r="BD681" s="285"/>
      <c r="BE681" s="285"/>
      <c r="BF681" s="285"/>
      <c r="BG681" s="328"/>
      <c r="BH681" s="328"/>
      <c r="BI681" s="285"/>
      <c r="BJ681" s="296"/>
      <c r="BK681" s="318"/>
      <c r="BL681" s="285"/>
      <c r="BM681" s="285"/>
      <c r="BN681" s="297"/>
      <c r="BO681" s="297"/>
      <c r="BP681" s="285"/>
      <c r="BQ681" s="285"/>
      <c r="BR681" s="285"/>
      <c r="BS681" s="285"/>
      <c r="BT681" s="285"/>
      <c r="BU681" s="297"/>
      <c r="BV681" s="297"/>
      <c r="BW681" s="285"/>
      <c r="BX681" s="285"/>
      <c r="BY681" s="285"/>
      <c r="BZ681" s="285"/>
      <c r="CA681" s="285"/>
      <c r="CB681" s="297"/>
      <c r="CC681" s="297"/>
      <c r="CD681" s="285"/>
      <c r="CE681" s="285"/>
      <c r="CF681" s="285"/>
      <c r="CG681" s="285"/>
      <c r="CH681" s="285"/>
      <c r="CI681" s="297"/>
      <c r="CJ681" s="297"/>
      <c r="CK681" s="285"/>
      <c r="CL681" s="285"/>
      <c r="CM681" s="285"/>
      <c r="CN681" s="285"/>
      <c r="CO681" s="285"/>
      <c r="CP681" s="165"/>
    </row>
    <row r="682"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  <c r="AA682" s="285"/>
      <c r="AB682" s="285"/>
      <c r="AC682" s="285"/>
      <c r="AD682" s="285"/>
      <c r="AE682" s="285"/>
      <c r="AF682" s="296"/>
      <c r="AG682" s="318"/>
      <c r="AH682" s="285"/>
      <c r="AI682" s="285"/>
      <c r="AJ682" s="285"/>
      <c r="AK682" s="285"/>
      <c r="AL682" s="328"/>
      <c r="AM682" s="328"/>
      <c r="AN682" s="285"/>
      <c r="AO682" s="285"/>
      <c r="AP682" s="285"/>
      <c r="AQ682" s="285"/>
      <c r="AR682" s="285"/>
      <c r="AS682" s="328"/>
      <c r="AT682" s="328"/>
      <c r="AU682" s="285"/>
      <c r="AV682" s="285"/>
      <c r="AW682" s="285"/>
      <c r="AX682" s="285"/>
      <c r="AY682" s="285"/>
      <c r="AZ682" s="328"/>
      <c r="BA682" s="328"/>
      <c r="BB682" s="285"/>
      <c r="BC682" s="285"/>
      <c r="BD682" s="285"/>
      <c r="BE682" s="285"/>
      <c r="BF682" s="285"/>
      <c r="BG682" s="328"/>
      <c r="BH682" s="328"/>
      <c r="BI682" s="285"/>
      <c r="BJ682" s="296"/>
      <c r="BK682" s="318"/>
      <c r="BL682" s="285"/>
      <c r="BM682" s="285"/>
      <c r="BN682" s="297"/>
      <c r="BO682" s="297"/>
      <c r="BP682" s="285"/>
      <c r="BQ682" s="285"/>
      <c r="BR682" s="285"/>
      <c r="BS682" s="285"/>
      <c r="BT682" s="285"/>
      <c r="BU682" s="297"/>
      <c r="BV682" s="297"/>
      <c r="BW682" s="285"/>
      <c r="BX682" s="285"/>
      <c r="BY682" s="285"/>
      <c r="BZ682" s="285"/>
      <c r="CA682" s="285"/>
      <c r="CB682" s="297"/>
      <c r="CC682" s="297"/>
      <c r="CD682" s="285"/>
      <c r="CE682" s="285"/>
      <c r="CF682" s="285"/>
      <c r="CG682" s="285"/>
      <c r="CH682" s="285"/>
      <c r="CI682" s="297"/>
      <c r="CJ682" s="297"/>
      <c r="CK682" s="285"/>
      <c r="CL682" s="285"/>
      <c r="CM682" s="285"/>
      <c r="CN682" s="285"/>
      <c r="CO682" s="285"/>
      <c r="CP682" s="165"/>
    </row>
    <row r="683"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  <c r="AA683" s="285"/>
      <c r="AB683" s="285"/>
      <c r="AC683" s="285"/>
      <c r="AD683" s="285"/>
      <c r="AE683" s="285"/>
      <c r="AF683" s="296"/>
      <c r="AG683" s="318"/>
      <c r="AH683" s="285"/>
      <c r="AI683" s="285"/>
      <c r="AJ683" s="285"/>
      <c r="AK683" s="285"/>
      <c r="AL683" s="328"/>
      <c r="AM683" s="328"/>
      <c r="AN683" s="285"/>
      <c r="AO683" s="285"/>
      <c r="AP683" s="285"/>
      <c r="AQ683" s="285"/>
      <c r="AR683" s="285"/>
      <c r="AS683" s="328"/>
      <c r="AT683" s="328"/>
      <c r="AU683" s="285"/>
      <c r="AV683" s="285"/>
      <c r="AW683" s="285"/>
      <c r="AX683" s="285"/>
      <c r="AY683" s="285"/>
      <c r="AZ683" s="328"/>
      <c r="BA683" s="328"/>
      <c r="BB683" s="285"/>
      <c r="BC683" s="285"/>
      <c r="BD683" s="285"/>
      <c r="BE683" s="285"/>
      <c r="BF683" s="285"/>
      <c r="BG683" s="328"/>
      <c r="BH683" s="328"/>
      <c r="BI683" s="285"/>
      <c r="BJ683" s="296"/>
      <c r="BK683" s="318"/>
      <c r="BL683" s="285"/>
      <c r="BM683" s="285"/>
      <c r="BN683" s="297"/>
      <c r="BO683" s="297"/>
      <c r="BP683" s="285"/>
      <c r="BQ683" s="285"/>
      <c r="BR683" s="285"/>
      <c r="BS683" s="285"/>
      <c r="BT683" s="285"/>
      <c r="BU683" s="297"/>
      <c r="BV683" s="297"/>
      <c r="BW683" s="285"/>
      <c r="BX683" s="285"/>
      <c r="BY683" s="285"/>
      <c r="BZ683" s="285"/>
      <c r="CA683" s="285"/>
      <c r="CB683" s="297"/>
      <c r="CC683" s="297"/>
      <c r="CD683" s="285"/>
      <c r="CE683" s="285"/>
      <c r="CF683" s="285"/>
      <c r="CG683" s="285"/>
      <c r="CH683" s="285"/>
      <c r="CI683" s="297"/>
      <c r="CJ683" s="297"/>
      <c r="CK683" s="285"/>
      <c r="CL683" s="285"/>
      <c r="CM683" s="285"/>
      <c r="CN683" s="285"/>
      <c r="CO683" s="285"/>
      <c r="CP683" s="165"/>
    </row>
    <row r="684"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  <c r="AA684" s="285"/>
      <c r="AB684" s="285"/>
      <c r="AC684" s="285"/>
      <c r="AD684" s="285"/>
      <c r="AE684" s="285"/>
      <c r="AF684" s="296"/>
      <c r="AG684" s="318"/>
      <c r="AH684" s="285"/>
      <c r="AI684" s="285"/>
      <c r="AJ684" s="285"/>
      <c r="AK684" s="285"/>
      <c r="AL684" s="328"/>
      <c r="AM684" s="328"/>
      <c r="AN684" s="285"/>
      <c r="AO684" s="285"/>
      <c r="AP684" s="285"/>
      <c r="AQ684" s="285"/>
      <c r="AR684" s="285"/>
      <c r="AS684" s="328"/>
      <c r="AT684" s="328"/>
      <c r="AU684" s="285"/>
      <c r="AV684" s="285"/>
      <c r="AW684" s="285"/>
      <c r="AX684" s="285"/>
      <c r="AY684" s="285"/>
      <c r="AZ684" s="328"/>
      <c r="BA684" s="328"/>
      <c r="BB684" s="285"/>
      <c r="BC684" s="285"/>
      <c r="BD684" s="285"/>
      <c r="BE684" s="285"/>
      <c r="BF684" s="285"/>
      <c r="BG684" s="328"/>
      <c r="BH684" s="328"/>
      <c r="BI684" s="285"/>
      <c r="BJ684" s="296"/>
      <c r="BK684" s="318"/>
      <c r="BL684" s="285"/>
      <c r="BM684" s="285"/>
      <c r="BN684" s="297"/>
      <c r="BO684" s="297"/>
      <c r="BP684" s="285"/>
      <c r="BQ684" s="285"/>
      <c r="BR684" s="285"/>
      <c r="BS684" s="285"/>
      <c r="BT684" s="285"/>
      <c r="BU684" s="297"/>
      <c r="BV684" s="297"/>
      <c r="BW684" s="285"/>
      <c r="BX684" s="285"/>
      <c r="BY684" s="285"/>
      <c r="BZ684" s="285"/>
      <c r="CA684" s="285"/>
      <c r="CB684" s="297"/>
      <c r="CC684" s="297"/>
      <c r="CD684" s="285"/>
      <c r="CE684" s="285"/>
      <c r="CF684" s="285"/>
      <c r="CG684" s="285"/>
      <c r="CH684" s="285"/>
      <c r="CI684" s="297"/>
      <c r="CJ684" s="297"/>
      <c r="CK684" s="285"/>
      <c r="CL684" s="285"/>
      <c r="CM684" s="285"/>
      <c r="CN684" s="285"/>
      <c r="CO684" s="285"/>
      <c r="CP684" s="165"/>
    </row>
    <row r="685"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  <c r="AA685" s="285"/>
      <c r="AB685" s="285"/>
      <c r="AC685" s="285"/>
      <c r="AD685" s="285"/>
      <c r="AE685" s="285"/>
      <c r="AF685" s="296"/>
      <c r="AG685" s="318"/>
      <c r="AH685" s="285"/>
      <c r="AI685" s="285"/>
      <c r="AJ685" s="285"/>
      <c r="AK685" s="285"/>
      <c r="AL685" s="328"/>
      <c r="AM685" s="328"/>
      <c r="AN685" s="285"/>
      <c r="AO685" s="285"/>
      <c r="AP685" s="285"/>
      <c r="AQ685" s="285"/>
      <c r="AR685" s="285"/>
      <c r="AS685" s="328"/>
      <c r="AT685" s="328"/>
      <c r="AU685" s="285"/>
      <c r="AV685" s="285"/>
      <c r="AW685" s="285"/>
      <c r="AX685" s="285"/>
      <c r="AY685" s="285"/>
      <c r="AZ685" s="328"/>
      <c r="BA685" s="328"/>
      <c r="BB685" s="285"/>
      <c r="BC685" s="285"/>
      <c r="BD685" s="285"/>
      <c r="BE685" s="285"/>
      <c r="BF685" s="285"/>
      <c r="BG685" s="328"/>
      <c r="BH685" s="328"/>
      <c r="BI685" s="285"/>
      <c r="BJ685" s="296"/>
      <c r="BK685" s="318"/>
      <c r="BL685" s="285"/>
      <c r="BM685" s="285"/>
      <c r="BN685" s="297"/>
      <c r="BO685" s="297"/>
      <c r="BP685" s="285"/>
      <c r="BQ685" s="285"/>
      <c r="BR685" s="285"/>
      <c r="BS685" s="285"/>
      <c r="BT685" s="285"/>
      <c r="BU685" s="297"/>
      <c r="BV685" s="297"/>
      <c r="BW685" s="285"/>
      <c r="BX685" s="285"/>
      <c r="BY685" s="285"/>
      <c r="BZ685" s="285"/>
      <c r="CA685" s="285"/>
      <c r="CB685" s="297"/>
      <c r="CC685" s="297"/>
      <c r="CD685" s="285"/>
      <c r="CE685" s="285"/>
      <c r="CF685" s="285"/>
      <c r="CG685" s="285"/>
      <c r="CH685" s="285"/>
      <c r="CI685" s="297"/>
      <c r="CJ685" s="297"/>
      <c r="CK685" s="285"/>
      <c r="CL685" s="285"/>
      <c r="CM685" s="285"/>
      <c r="CN685" s="285"/>
      <c r="CO685" s="285"/>
      <c r="CP685" s="165"/>
    </row>
    <row r="686"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  <c r="AA686" s="285"/>
      <c r="AB686" s="285"/>
      <c r="AC686" s="285"/>
      <c r="AD686" s="285"/>
      <c r="AE686" s="285"/>
      <c r="AF686" s="296"/>
      <c r="AG686" s="318"/>
      <c r="AH686" s="285"/>
      <c r="AI686" s="285"/>
      <c r="AJ686" s="285"/>
      <c r="AK686" s="285"/>
      <c r="AL686" s="328"/>
      <c r="AM686" s="328"/>
      <c r="AN686" s="285"/>
      <c r="AO686" s="285"/>
      <c r="AP686" s="285"/>
      <c r="AQ686" s="285"/>
      <c r="AR686" s="285"/>
      <c r="AS686" s="328"/>
      <c r="AT686" s="328"/>
      <c r="AU686" s="285"/>
      <c r="AV686" s="285"/>
      <c r="AW686" s="285"/>
      <c r="AX686" s="285"/>
      <c r="AY686" s="285"/>
      <c r="AZ686" s="328"/>
      <c r="BA686" s="328"/>
      <c r="BB686" s="285"/>
      <c r="BC686" s="285"/>
      <c r="BD686" s="285"/>
      <c r="BE686" s="285"/>
      <c r="BF686" s="285"/>
      <c r="BG686" s="328"/>
      <c r="BH686" s="328"/>
      <c r="BI686" s="285"/>
      <c r="BJ686" s="296"/>
      <c r="BK686" s="318"/>
      <c r="BL686" s="285"/>
      <c r="BM686" s="285"/>
      <c r="BN686" s="297"/>
      <c r="BO686" s="297"/>
      <c r="BP686" s="285"/>
      <c r="BQ686" s="285"/>
      <c r="BR686" s="285"/>
      <c r="BS686" s="285"/>
      <c r="BT686" s="285"/>
      <c r="BU686" s="297"/>
      <c r="BV686" s="297"/>
      <c r="BW686" s="285"/>
      <c r="BX686" s="285"/>
      <c r="BY686" s="285"/>
      <c r="BZ686" s="285"/>
      <c r="CA686" s="285"/>
      <c r="CB686" s="297"/>
      <c r="CC686" s="297"/>
      <c r="CD686" s="285"/>
      <c r="CE686" s="285"/>
      <c r="CF686" s="285"/>
      <c r="CG686" s="285"/>
      <c r="CH686" s="285"/>
      <c r="CI686" s="297"/>
      <c r="CJ686" s="297"/>
      <c r="CK686" s="285"/>
      <c r="CL686" s="285"/>
      <c r="CM686" s="285"/>
      <c r="CN686" s="285"/>
      <c r="CO686" s="285"/>
      <c r="CP686" s="165"/>
    </row>
    <row r="687"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  <c r="AA687" s="285"/>
      <c r="AB687" s="285"/>
      <c r="AC687" s="285"/>
      <c r="AD687" s="285"/>
      <c r="AE687" s="285"/>
      <c r="AF687" s="296"/>
      <c r="AG687" s="318"/>
      <c r="AH687" s="285"/>
      <c r="AI687" s="285"/>
      <c r="AJ687" s="285"/>
      <c r="AK687" s="285"/>
      <c r="AL687" s="328"/>
      <c r="AM687" s="328"/>
      <c r="AN687" s="285"/>
      <c r="AO687" s="285"/>
      <c r="AP687" s="285"/>
      <c r="AQ687" s="285"/>
      <c r="AR687" s="285"/>
      <c r="AS687" s="328"/>
      <c r="AT687" s="328"/>
      <c r="AU687" s="285"/>
      <c r="AV687" s="285"/>
      <c r="AW687" s="285"/>
      <c r="AX687" s="285"/>
      <c r="AY687" s="285"/>
      <c r="AZ687" s="328"/>
      <c r="BA687" s="328"/>
      <c r="BB687" s="285"/>
      <c r="BC687" s="285"/>
      <c r="BD687" s="285"/>
      <c r="BE687" s="285"/>
      <c r="BF687" s="285"/>
      <c r="BG687" s="328"/>
      <c r="BH687" s="328"/>
      <c r="BI687" s="285"/>
      <c r="BJ687" s="296"/>
      <c r="BK687" s="318"/>
      <c r="BL687" s="285"/>
      <c r="BM687" s="285"/>
      <c r="BN687" s="297"/>
      <c r="BO687" s="297"/>
      <c r="BP687" s="285"/>
      <c r="BQ687" s="285"/>
      <c r="BR687" s="285"/>
      <c r="BS687" s="285"/>
      <c r="BT687" s="285"/>
      <c r="BU687" s="297"/>
      <c r="BV687" s="297"/>
      <c r="BW687" s="285"/>
      <c r="BX687" s="285"/>
      <c r="BY687" s="285"/>
      <c r="BZ687" s="285"/>
      <c r="CA687" s="285"/>
      <c r="CB687" s="297"/>
      <c r="CC687" s="297"/>
      <c r="CD687" s="285"/>
      <c r="CE687" s="285"/>
      <c r="CF687" s="285"/>
      <c r="CG687" s="285"/>
      <c r="CH687" s="285"/>
      <c r="CI687" s="297"/>
      <c r="CJ687" s="297"/>
      <c r="CK687" s="285"/>
      <c r="CL687" s="285"/>
      <c r="CM687" s="285"/>
      <c r="CN687" s="285"/>
      <c r="CO687" s="285"/>
      <c r="CP687" s="165"/>
    </row>
    <row r="688"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  <c r="AA688" s="285"/>
      <c r="AB688" s="285"/>
      <c r="AC688" s="285"/>
      <c r="AD688" s="285"/>
      <c r="AE688" s="285"/>
      <c r="AF688" s="296"/>
      <c r="AG688" s="318"/>
      <c r="AH688" s="285"/>
      <c r="AI688" s="285"/>
      <c r="AJ688" s="285"/>
      <c r="AK688" s="285"/>
      <c r="AL688" s="328"/>
      <c r="AM688" s="328"/>
      <c r="AN688" s="285"/>
      <c r="AO688" s="285"/>
      <c r="AP688" s="285"/>
      <c r="AQ688" s="285"/>
      <c r="AR688" s="285"/>
      <c r="AS688" s="328"/>
      <c r="AT688" s="328"/>
      <c r="AU688" s="285"/>
      <c r="AV688" s="285"/>
      <c r="AW688" s="285"/>
      <c r="AX688" s="285"/>
      <c r="AY688" s="285"/>
      <c r="AZ688" s="328"/>
      <c r="BA688" s="328"/>
      <c r="BB688" s="285"/>
      <c r="BC688" s="285"/>
      <c r="BD688" s="285"/>
      <c r="BE688" s="285"/>
      <c r="BF688" s="285"/>
      <c r="BG688" s="328"/>
      <c r="BH688" s="328"/>
      <c r="BI688" s="285"/>
      <c r="BJ688" s="296"/>
      <c r="BK688" s="318"/>
      <c r="BL688" s="285"/>
      <c r="BM688" s="285"/>
      <c r="BN688" s="297"/>
      <c r="BO688" s="297"/>
      <c r="BP688" s="285"/>
      <c r="BQ688" s="285"/>
      <c r="BR688" s="285"/>
      <c r="BS688" s="285"/>
      <c r="BT688" s="285"/>
      <c r="BU688" s="297"/>
      <c r="BV688" s="297"/>
      <c r="BW688" s="285"/>
      <c r="BX688" s="285"/>
      <c r="BY688" s="285"/>
      <c r="BZ688" s="285"/>
      <c r="CA688" s="285"/>
      <c r="CB688" s="297"/>
      <c r="CC688" s="297"/>
      <c r="CD688" s="285"/>
      <c r="CE688" s="285"/>
      <c r="CF688" s="285"/>
      <c r="CG688" s="285"/>
      <c r="CH688" s="285"/>
      <c r="CI688" s="297"/>
      <c r="CJ688" s="297"/>
      <c r="CK688" s="285"/>
      <c r="CL688" s="285"/>
      <c r="CM688" s="285"/>
      <c r="CN688" s="285"/>
      <c r="CO688" s="285"/>
      <c r="CP688" s="165"/>
    </row>
    <row r="689"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  <c r="AA689" s="285"/>
      <c r="AB689" s="285"/>
      <c r="AC689" s="285"/>
      <c r="AD689" s="285"/>
      <c r="AE689" s="285"/>
      <c r="AF689" s="296"/>
      <c r="AG689" s="318"/>
      <c r="AH689" s="285"/>
      <c r="AI689" s="285"/>
      <c r="AJ689" s="285"/>
      <c r="AK689" s="285"/>
      <c r="AL689" s="328"/>
      <c r="AM689" s="328"/>
      <c r="AN689" s="285"/>
      <c r="AO689" s="285"/>
      <c r="AP689" s="285"/>
      <c r="AQ689" s="285"/>
      <c r="AR689" s="285"/>
      <c r="AS689" s="328"/>
      <c r="AT689" s="328"/>
      <c r="AU689" s="285"/>
      <c r="AV689" s="285"/>
      <c r="AW689" s="285"/>
      <c r="AX689" s="285"/>
      <c r="AY689" s="285"/>
      <c r="AZ689" s="328"/>
      <c r="BA689" s="328"/>
      <c r="BB689" s="285"/>
      <c r="BC689" s="285"/>
      <c r="BD689" s="285"/>
      <c r="BE689" s="285"/>
      <c r="BF689" s="285"/>
      <c r="BG689" s="328"/>
      <c r="BH689" s="328"/>
      <c r="BI689" s="285"/>
      <c r="BJ689" s="296"/>
      <c r="BK689" s="318"/>
      <c r="BL689" s="285"/>
      <c r="BM689" s="285"/>
      <c r="BN689" s="297"/>
      <c r="BO689" s="297"/>
      <c r="BP689" s="285"/>
      <c r="BQ689" s="285"/>
      <c r="BR689" s="285"/>
      <c r="BS689" s="285"/>
      <c r="BT689" s="285"/>
      <c r="BU689" s="297"/>
      <c r="BV689" s="297"/>
      <c r="BW689" s="285"/>
      <c r="BX689" s="285"/>
      <c r="BY689" s="285"/>
      <c r="BZ689" s="285"/>
      <c r="CA689" s="285"/>
      <c r="CB689" s="297"/>
      <c r="CC689" s="297"/>
      <c r="CD689" s="285"/>
      <c r="CE689" s="285"/>
      <c r="CF689" s="285"/>
      <c r="CG689" s="285"/>
      <c r="CH689" s="285"/>
      <c r="CI689" s="297"/>
      <c r="CJ689" s="297"/>
      <c r="CK689" s="285"/>
      <c r="CL689" s="285"/>
      <c r="CM689" s="285"/>
      <c r="CN689" s="285"/>
      <c r="CO689" s="285"/>
      <c r="CP689" s="165"/>
    </row>
    <row r="690"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  <c r="AA690" s="285"/>
      <c r="AB690" s="285"/>
      <c r="AC690" s="285"/>
      <c r="AD690" s="285"/>
      <c r="AE690" s="285"/>
      <c r="AF690" s="296"/>
      <c r="AG690" s="318"/>
      <c r="AH690" s="285"/>
      <c r="AI690" s="285"/>
      <c r="AJ690" s="285"/>
      <c r="AK690" s="285"/>
      <c r="AL690" s="328"/>
      <c r="AM690" s="328"/>
      <c r="AN690" s="285"/>
      <c r="AO690" s="285"/>
      <c r="AP690" s="285"/>
      <c r="AQ690" s="285"/>
      <c r="AR690" s="285"/>
      <c r="AS690" s="328"/>
      <c r="AT690" s="328"/>
      <c r="AU690" s="285"/>
      <c r="AV690" s="285"/>
      <c r="AW690" s="285"/>
      <c r="AX690" s="285"/>
      <c r="AY690" s="285"/>
      <c r="AZ690" s="328"/>
      <c r="BA690" s="328"/>
      <c r="BB690" s="285"/>
      <c r="BC690" s="285"/>
      <c r="BD690" s="285"/>
      <c r="BE690" s="285"/>
      <c r="BF690" s="285"/>
      <c r="BG690" s="328"/>
      <c r="BH690" s="328"/>
      <c r="BI690" s="285"/>
      <c r="BJ690" s="296"/>
      <c r="BK690" s="318"/>
      <c r="BL690" s="285"/>
      <c r="BM690" s="285"/>
      <c r="BN690" s="297"/>
      <c r="BO690" s="297"/>
      <c r="BP690" s="285"/>
      <c r="BQ690" s="285"/>
      <c r="BR690" s="285"/>
      <c r="BS690" s="285"/>
      <c r="BT690" s="285"/>
      <c r="BU690" s="297"/>
      <c r="BV690" s="297"/>
      <c r="BW690" s="285"/>
      <c r="BX690" s="285"/>
      <c r="BY690" s="285"/>
      <c r="BZ690" s="285"/>
      <c r="CA690" s="285"/>
      <c r="CB690" s="297"/>
      <c r="CC690" s="297"/>
      <c r="CD690" s="285"/>
      <c r="CE690" s="285"/>
      <c r="CF690" s="285"/>
      <c r="CG690" s="285"/>
      <c r="CH690" s="285"/>
      <c r="CI690" s="297"/>
      <c r="CJ690" s="297"/>
      <c r="CK690" s="285"/>
      <c r="CL690" s="285"/>
      <c r="CM690" s="285"/>
      <c r="CN690" s="285"/>
      <c r="CO690" s="285"/>
      <c r="CP690" s="165"/>
    </row>
    <row r="691"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  <c r="AA691" s="285"/>
      <c r="AB691" s="285"/>
      <c r="AC691" s="285"/>
      <c r="AD691" s="285"/>
      <c r="AE691" s="285"/>
      <c r="AF691" s="296"/>
      <c r="AG691" s="318"/>
      <c r="AH691" s="285"/>
      <c r="AI691" s="285"/>
      <c r="AJ691" s="285"/>
      <c r="AK691" s="285"/>
      <c r="AL691" s="328"/>
      <c r="AM691" s="328"/>
      <c r="AN691" s="285"/>
      <c r="AO691" s="285"/>
      <c r="AP691" s="285"/>
      <c r="AQ691" s="285"/>
      <c r="AR691" s="285"/>
      <c r="AS691" s="328"/>
      <c r="AT691" s="328"/>
      <c r="AU691" s="285"/>
      <c r="AV691" s="285"/>
      <c r="AW691" s="285"/>
      <c r="AX691" s="285"/>
      <c r="AY691" s="285"/>
      <c r="AZ691" s="328"/>
      <c r="BA691" s="328"/>
      <c r="BB691" s="285"/>
      <c r="BC691" s="285"/>
      <c r="BD691" s="285"/>
      <c r="BE691" s="285"/>
      <c r="BF691" s="285"/>
      <c r="BG691" s="328"/>
      <c r="BH691" s="328"/>
      <c r="BI691" s="285"/>
      <c r="BJ691" s="296"/>
      <c r="BK691" s="318"/>
      <c r="BL691" s="285"/>
      <c r="BM691" s="285"/>
      <c r="BN691" s="297"/>
      <c r="BO691" s="297"/>
      <c r="BP691" s="285"/>
      <c r="BQ691" s="285"/>
      <c r="BR691" s="285"/>
      <c r="BS691" s="285"/>
      <c r="BT691" s="285"/>
      <c r="BU691" s="297"/>
      <c r="BV691" s="297"/>
      <c r="BW691" s="285"/>
      <c r="BX691" s="285"/>
      <c r="BY691" s="285"/>
      <c r="BZ691" s="285"/>
      <c r="CA691" s="285"/>
      <c r="CB691" s="297"/>
      <c r="CC691" s="297"/>
      <c r="CD691" s="285"/>
      <c r="CE691" s="285"/>
      <c r="CF691" s="285"/>
      <c r="CG691" s="285"/>
      <c r="CH691" s="285"/>
      <c r="CI691" s="297"/>
      <c r="CJ691" s="297"/>
      <c r="CK691" s="285"/>
      <c r="CL691" s="285"/>
      <c r="CM691" s="285"/>
      <c r="CN691" s="285"/>
      <c r="CO691" s="285"/>
      <c r="CP691" s="165"/>
    </row>
    <row r="692"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  <c r="AA692" s="285"/>
      <c r="AB692" s="285"/>
      <c r="AC692" s="285"/>
      <c r="AD692" s="285"/>
      <c r="AE692" s="285"/>
      <c r="AF692" s="296"/>
      <c r="AG692" s="318"/>
      <c r="AH692" s="285"/>
      <c r="AI692" s="285"/>
      <c r="AJ692" s="285"/>
      <c r="AK692" s="285"/>
      <c r="AL692" s="328"/>
      <c r="AM692" s="328"/>
      <c r="AN692" s="285"/>
      <c r="AO692" s="285"/>
      <c r="AP692" s="285"/>
      <c r="AQ692" s="285"/>
      <c r="AR692" s="285"/>
      <c r="AS692" s="328"/>
      <c r="AT692" s="328"/>
      <c r="AU692" s="285"/>
      <c r="AV692" s="285"/>
      <c r="AW692" s="285"/>
      <c r="AX692" s="285"/>
      <c r="AY692" s="285"/>
      <c r="AZ692" s="328"/>
      <c r="BA692" s="328"/>
      <c r="BB692" s="285"/>
      <c r="BC692" s="285"/>
      <c r="BD692" s="285"/>
      <c r="BE692" s="285"/>
      <c r="BF692" s="285"/>
      <c r="BG692" s="328"/>
      <c r="BH692" s="328"/>
      <c r="BI692" s="285"/>
      <c r="BJ692" s="296"/>
      <c r="BK692" s="318"/>
      <c r="BL692" s="285"/>
      <c r="BM692" s="285"/>
      <c r="BN692" s="297"/>
      <c r="BO692" s="297"/>
      <c r="BP692" s="285"/>
      <c r="BQ692" s="285"/>
      <c r="BR692" s="285"/>
      <c r="BS692" s="285"/>
      <c r="BT692" s="285"/>
      <c r="BU692" s="297"/>
      <c r="BV692" s="297"/>
      <c r="BW692" s="285"/>
      <c r="BX692" s="285"/>
      <c r="BY692" s="285"/>
      <c r="BZ692" s="285"/>
      <c r="CA692" s="285"/>
      <c r="CB692" s="297"/>
      <c r="CC692" s="297"/>
      <c r="CD692" s="285"/>
      <c r="CE692" s="285"/>
      <c r="CF692" s="285"/>
      <c r="CG692" s="285"/>
      <c r="CH692" s="285"/>
      <c r="CI692" s="297"/>
      <c r="CJ692" s="297"/>
      <c r="CK692" s="285"/>
      <c r="CL692" s="285"/>
      <c r="CM692" s="285"/>
      <c r="CN692" s="285"/>
      <c r="CO692" s="285"/>
      <c r="CP692" s="165"/>
    </row>
    <row r="693"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  <c r="AA693" s="285"/>
      <c r="AB693" s="285"/>
      <c r="AC693" s="285"/>
      <c r="AD693" s="285"/>
      <c r="AE693" s="285"/>
      <c r="AF693" s="296"/>
      <c r="AG693" s="318"/>
      <c r="AH693" s="285"/>
      <c r="AI693" s="285"/>
      <c r="AJ693" s="285"/>
      <c r="AK693" s="285"/>
      <c r="AL693" s="328"/>
      <c r="AM693" s="328"/>
      <c r="AN693" s="285"/>
      <c r="AO693" s="285"/>
      <c r="AP693" s="285"/>
      <c r="AQ693" s="285"/>
      <c r="AR693" s="285"/>
      <c r="AS693" s="328"/>
      <c r="AT693" s="328"/>
      <c r="AU693" s="285"/>
      <c r="AV693" s="285"/>
      <c r="AW693" s="285"/>
      <c r="AX693" s="285"/>
      <c r="AY693" s="285"/>
      <c r="AZ693" s="328"/>
      <c r="BA693" s="328"/>
      <c r="BB693" s="285"/>
      <c r="BC693" s="285"/>
      <c r="BD693" s="285"/>
      <c r="BE693" s="285"/>
      <c r="BF693" s="285"/>
      <c r="BG693" s="328"/>
      <c r="BH693" s="328"/>
      <c r="BI693" s="285"/>
      <c r="BJ693" s="296"/>
      <c r="BK693" s="318"/>
      <c r="BL693" s="285"/>
      <c r="BM693" s="285"/>
      <c r="BN693" s="297"/>
      <c r="BO693" s="297"/>
      <c r="BP693" s="285"/>
      <c r="BQ693" s="285"/>
      <c r="BR693" s="285"/>
      <c r="BS693" s="285"/>
      <c r="BT693" s="285"/>
      <c r="BU693" s="297"/>
      <c r="BV693" s="297"/>
      <c r="BW693" s="285"/>
      <c r="BX693" s="285"/>
      <c r="BY693" s="285"/>
      <c r="BZ693" s="285"/>
      <c r="CA693" s="285"/>
      <c r="CB693" s="297"/>
      <c r="CC693" s="297"/>
      <c r="CD693" s="285"/>
      <c r="CE693" s="285"/>
      <c r="CF693" s="285"/>
      <c r="CG693" s="285"/>
      <c r="CH693" s="285"/>
      <c r="CI693" s="297"/>
      <c r="CJ693" s="297"/>
      <c r="CK693" s="285"/>
      <c r="CL693" s="285"/>
      <c r="CM693" s="285"/>
      <c r="CN693" s="285"/>
      <c r="CO693" s="285"/>
      <c r="CP693" s="165"/>
    </row>
    <row r="694"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  <c r="AA694" s="285"/>
      <c r="AB694" s="285"/>
      <c r="AC694" s="285"/>
      <c r="AD694" s="285"/>
      <c r="AE694" s="285"/>
      <c r="AF694" s="296"/>
      <c r="AG694" s="318"/>
      <c r="AH694" s="285"/>
      <c r="AI694" s="285"/>
      <c r="AJ694" s="285"/>
      <c r="AK694" s="285"/>
      <c r="AL694" s="328"/>
      <c r="AM694" s="328"/>
      <c r="AN694" s="285"/>
      <c r="AO694" s="285"/>
      <c r="AP694" s="285"/>
      <c r="AQ694" s="285"/>
      <c r="AR694" s="285"/>
      <c r="AS694" s="328"/>
      <c r="AT694" s="328"/>
      <c r="AU694" s="285"/>
      <c r="AV694" s="285"/>
      <c r="AW694" s="285"/>
      <c r="AX694" s="285"/>
      <c r="AY694" s="285"/>
      <c r="AZ694" s="328"/>
      <c r="BA694" s="328"/>
      <c r="BB694" s="285"/>
      <c r="BC694" s="285"/>
      <c r="BD694" s="285"/>
      <c r="BE694" s="285"/>
      <c r="BF694" s="285"/>
      <c r="BG694" s="328"/>
      <c r="BH694" s="328"/>
      <c r="BI694" s="285"/>
      <c r="BJ694" s="296"/>
      <c r="BK694" s="318"/>
      <c r="BL694" s="285"/>
      <c r="BM694" s="285"/>
      <c r="BN694" s="297"/>
      <c r="BO694" s="297"/>
      <c r="BP694" s="285"/>
      <c r="BQ694" s="285"/>
      <c r="BR694" s="285"/>
      <c r="BS694" s="285"/>
      <c r="BT694" s="285"/>
      <c r="BU694" s="297"/>
      <c r="BV694" s="297"/>
      <c r="BW694" s="285"/>
      <c r="BX694" s="285"/>
      <c r="BY694" s="285"/>
      <c r="BZ694" s="285"/>
      <c r="CA694" s="285"/>
      <c r="CB694" s="297"/>
      <c r="CC694" s="297"/>
      <c r="CD694" s="285"/>
      <c r="CE694" s="285"/>
      <c r="CF694" s="285"/>
      <c r="CG694" s="285"/>
      <c r="CH694" s="285"/>
      <c r="CI694" s="297"/>
      <c r="CJ694" s="297"/>
      <c r="CK694" s="285"/>
      <c r="CL694" s="285"/>
      <c r="CM694" s="285"/>
      <c r="CN694" s="285"/>
      <c r="CO694" s="285"/>
      <c r="CP694" s="165"/>
    </row>
    <row r="695"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  <c r="AA695" s="285"/>
      <c r="AB695" s="285"/>
      <c r="AC695" s="285"/>
      <c r="AD695" s="285"/>
      <c r="AE695" s="285"/>
      <c r="AF695" s="296"/>
      <c r="AG695" s="318"/>
      <c r="AH695" s="285"/>
      <c r="AI695" s="285"/>
      <c r="AJ695" s="285"/>
      <c r="AK695" s="285"/>
      <c r="AL695" s="328"/>
      <c r="AM695" s="328"/>
      <c r="AN695" s="285"/>
      <c r="AO695" s="285"/>
      <c r="AP695" s="285"/>
      <c r="AQ695" s="285"/>
      <c r="AR695" s="285"/>
      <c r="AS695" s="328"/>
      <c r="AT695" s="328"/>
      <c r="AU695" s="285"/>
      <c r="AV695" s="285"/>
      <c r="AW695" s="285"/>
      <c r="AX695" s="285"/>
      <c r="AY695" s="285"/>
      <c r="AZ695" s="328"/>
      <c r="BA695" s="328"/>
      <c r="BB695" s="285"/>
      <c r="BC695" s="285"/>
      <c r="BD695" s="285"/>
      <c r="BE695" s="285"/>
      <c r="BF695" s="285"/>
      <c r="BG695" s="328"/>
      <c r="BH695" s="328"/>
      <c r="BI695" s="285"/>
      <c r="BJ695" s="296"/>
      <c r="BK695" s="318"/>
      <c r="BL695" s="285"/>
      <c r="BM695" s="285"/>
      <c r="BN695" s="297"/>
      <c r="BO695" s="297"/>
      <c r="BP695" s="285"/>
      <c r="BQ695" s="285"/>
      <c r="BR695" s="285"/>
      <c r="BS695" s="285"/>
      <c r="BT695" s="285"/>
      <c r="BU695" s="297"/>
      <c r="BV695" s="297"/>
      <c r="BW695" s="285"/>
      <c r="BX695" s="285"/>
      <c r="BY695" s="285"/>
      <c r="BZ695" s="285"/>
      <c r="CA695" s="285"/>
      <c r="CB695" s="297"/>
      <c r="CC695" s="297"/>
      <c r="CD695" s="285"/>
      <c r="CE695" s="285"/>
      <c r="CF695" s="285"/>
      <c r="CG695" s="285"/>
      <c r="CH695" s="285"/>
      <c r="CI695" s="297"/>
      <c r="CJ695" s="297"/>
      <c r="CK695" s="285"/>
      <c r="CL695" s="285"/>
      <c r="CM695" s="285"/>
      <c r="CN695" s="285"/>
      <c r="CO695" s="285"/>
      <c r="CP695" s="165"/>
    </row>
    <row r="696"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  <c r="AA696" s="285"/>
      <c r="AB696" s="285"/>
      <c r="AC696" s="285"/>
      <c r="AD696" s="285"/>
      <c r="AE696" s="285"/>
      <c r="AF696" s="296"/>
      <c r="AG696" s="318"/>
      <c r="AH696" s="285"/>
      <c r="AI696" s="285"/>
      <c r="AJ696" s="285"/>
      <c r="AK696" s="285"/>
      <c r="AL696" s="328"/>
      <c r="AM696" s="328"/>
      <c r="AN696" s="285"/>
      <c r="AO696" s="285"/>
      <c r="AP696" s="285"/>
      <c r="AQ696" s="285"/>
      <c r="AR696" s="285"/>
      <c r="AS696" s="328"/>
      <c r="AT696" s="328"/>
      <c r="AU696" s="285"/>
      <c r="AV696" s="285"/>
      <c r="AW696" s="285"/>
      <c r="AX696" s="285"/>
      <c r="AY696" s="285"/>
      <c r="AZ696" s="328"/>
      <c r="BA696" s="328"/>
      <c r="BB696" s="285"/>
      <c r="BC696" s="285"/>
      <c r="BD696" s="285"/>
      <c r="BE696" s="285"/>
      <c r="BF696" s="285"/>
      <c r="BG696" s="328"/>
      <c r="BH696" s="328"/>
      <c r="BI696" s="285"/>
      <c r="BJ696" s="296"/>
      <c r="BK696" s="318"/>
      <c r="BL696" s="285"/>
      <c r="BM696" s="285"/>
      <c r="BN696" s="297"/>
      <c r="BO696" s="297"/>
      <c r="BP696" s="285"/>
      <c r="BQ696" s="285"/>
      <c r="BR696" s="285"/>
      <c r="BS696" s="285"/>
      <c r="BT696" s="285"/>
      <c r="BU696" s="297"/>
      <c r="BV696" s="297"/>
      <c r="BW696" s="285"/>
      <c r="BX696" s="285"/>
      <c r="BY696" s="285"/>
      <c r="BZ696" s="285"/>
      <c r="CA696" s="285"/>
      <c r="CB696" s="297"/>
      <c r="CC696" s="297"/>
      <c r="CD696" s="285"/>
      <c r="CE696" s="285"/>
      <c r="CF696" s="285"/>
      <c r="CG696" s="285"/>
      <c r="CH696" s="285"/>
      <c r="CI696" s="297"/>
      <c r="CJ696" s="297"/>
      <c r="CK696" s="285"/>
      <c r="CL696" s="285"/>
      <c r="CM696" s="285"/>
      <c r="CN696" s="285"/>
      <c r="CO696" s="285"/>
      <c r="CP696" s="165"/>
    </row>
    <row r="697"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  <c r="AA697" s="285"/>
      <c r="AB697" s="285"/>
      <c r="AC697" s="285"/>
      <c r="AD697" s="285"/>
      <c r="AE697" s="285"/>
      <c r="AF697" s="296"/>
      <c r="AG697" s="318"/>
      <c r="AH697" s="285"/>
      <c r="AI697" s="285"/>
      <c r="AJ697" s="285"/>
      <c r="AK697" s="285"/>
      <c r="AL697" s="328"/>
      <c r="AM697" s="328"/>
      <c r="AN697" s="285"/>
      <c r="AO697" s="285"/>
      <c r="AP697" s="285"/>
      <c r="AQ697" s="285"/>
      <c r="AR697" s="285"/>
      <c r="AS697" s="328"/>
      <c r="AT697" s="328"/>
      <c r="AU697" s="285"/>
      <c r="AV697" s="285"/>
      <c r="AW697" s="285"/>
      <c r="AX697" s="285"/>
      <c r="AY697" s="285"/>
      <c r="AZ697" s="328"/>
      <c r="BA697" s="328"/>
      <c r="BB697" s="285"/>
      <c r="BC697" s="285"/>
      <c r="BD697" s="285"/>
      <c r="BE697" s="285"/>
      <c r="BF697" s="285"/>
      <c r="BG697" s="328"/>
      <c r="BH697" s="328"/>
      <c r="BI697" s="285"/>
      <c r="BJ697" s="296"/>
      <c r="BK697" s="318"/>
      <c r="BL697" s="285"/>
      <c r="BM697" s="285"/>
      <c r="BN697" s="297"/>
      <c r="BO697" s="297"/>
      <c r="BP697" s="285"/>
      <c r="BQ697" s="285"/>
      <c r="BR697" s="285"/>
      <c r="BS697" s="285"/>
      <c r="BT697" s="285"/>
      <c r="BU697" s="297"/>
      <c r="BV697" s="297"/>
      <c r="BW697" s="285"/>
      <c r="BX697" s="285"/>
      <c r="BY697" s="285"/>
      <c r="BZ697" s="285"/>
      <c r="CA697" s="285"/>
      <c r="CB697" s="297"/>
      <c r="CC697" s="297"/>
      <c r="CD697" s="285"/>
      <c r="CE697" s="285"/>
      <c r="CF697" s="285"/>
      <c r="CG697" s="285"/>
      <c r="CH697" s="285"/>
      <c r="CI697" s="297"/>
      <c r="CJ697" s="297"/>
      <c r="CK697" s="285"/>
      <c r="CL697" s="285"/>
      <c r="CM697" s="285"/>
      <c r="CN697" s="285"/>
      <c r="CO697" s="285"/>
      <c r="CP697" s="165"/>
    </row>
    <row r="698"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  <c r="AA698" s="285"/>
      <c r="AB698" s="285"/>
      <c r="AC698" s="285"/>
      <c r="AD698" s="285"/>
      <c r="AE698" s="285"/>
      <c r="AF698" s="296"/>
      <c r="AG698" s="318"/>
      <c r="AH698" s="285"/>
      <c r="AI698" s="285"/>
      <c r="AJ698" s="285"/>
      <c r="AK698" s="285"/>
      <c r="AL698" s="328"/>
      <c r="AM698" s="328"/>
      <c r="AN698" s="285"/>
      <c r="AO698" s="285"/>
      <c r="AP698" s="285"/>
      <c r="AQ698" s="285"/>
      <c r="AR698" s="285"/>
      <c r="AS698" s="328"/>
      <c r="AT698" s="328"/>
      <c r="AU698" s="285"/>
      <c r="AV698" s="285"/>
      <c r="AW698" s="285"/>
      <c r="AX698" s="285"/>
      <c r="AY698" s="285"/>
      <c r="AZ698" s="328"/>
      <c r="BA698" s="328"/>
      <c r="BB698" s="285"/>
      <c r="BC698" s="285"/>
      <c r="BD698" s="285"/>
      <c r="BE698" s="285"/>
      <c r="BF698" s="285"/>
      <c r="BG698" s="328"/>
      <c r="BH698" s="328"/>
      <c r="BI698" s="285"/>
      <c r="BJ698" s="296"/>
      <c r="BK698" s="318"/>
      <c r="BL698" s="285"/>
      <c r="BM698" s="285"/>
      <c r="BN698" s="297"/>
      <c r="BO698" s="297"/>
      <c r="BP698" s="285"/>
      <c r="BQ698" s="285"/>
      <c r="BR698" s="285"/>
      <c r="BS698" s="285"/>
      <c r="BT698" s="285"/>
      <c r="BU698" s="297"/>
      <c r="BV698" s="297"/>
      <c r="BW698" s="285"/>
      <c r="BX698" s="285"/>
      <c r="BY698" s="285"/>
      <c r="BZ698" s="285"/>
      <c r="CA698" s="285"/>
      <c r="CB698" s="297"/>
      <c r="CC698" s="297"/>
      <c r="CD698" s="285"/>
      <c r="CE698" s="285"/>
      <c r="CF698" s="285"/>
      <c r="CG698" s="285"/>
      <c r="CH698" s="285"/>
      <c r="CI698" s="297"/>
      <c r="CJ698" s="297"/>
      <c r="CK698" s="285"/>
      <c r="CL698" s="285"/>
      <c r="CM698" s="285"/>
      <c r="CN698" s="285"/>
      <c r="CO698" s="285"/>
      <c r="CP698" s="165"/>
    </row>
    <row r="699"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  <c r="AA699" s="285"/>
      <c r="AB699" s="285"/>
      <c r="AC699" s="285"/>
      <c r="AD699" s="285"/>
      <c r="AE699" s="285"/>
      <c r="AF699" s="296"/>
      <c r="AG699" s="318"/>
      <c r="AH699" s="285"/>
      <c r="AI699" s="285"/>
      <c r="AJ699" s="285"/>
      <c r="AK699" s="285"/>
      <c r="AL699" s="328"/>
      <c r="AM699" s="328"/>
      <c r="AN699" s="285"/>
      <c r="AO699" s="285"/>
      <c r="AP699" s="285"/>
      <c r="AQ699" s="285"/>
      <c r="AR699" s="285"/>
      <c r="AS699" s="328"/>
      <c r="AT699" s="328"/>
      <c r="AU699" s="285"/>
      <c r="AV699" s="285"/>
      <c r="AW699" s="285"/>
      <c r="AX699" s="285"/>
      <c r="AY699" s="285"/>
      <c r="AZ699" s="328"/>
      <c r="BA699" s="328"/>
      <c r="BB699" s="285"/>
      <c r="BC699" s="285"/>
      <c r="BD699" s="285"/>
      <c r="BE699" s="285"/>
      <c r="BF699" s="285"/>
      <c r="BG699" s="328"/>
      <c r="BH699" s="328"/>
      <c r="BI699" s="285"/>
      <c r="BJ699" s="296"/>
      <c r="BK699" s="318"/>
      <c r="BL699" s="285"/>
      <c r="BM699" s="285"/>
      <c r="BN699" s="297"/>
      <c r="BO699" s="297"/>
      <c r="BP699" s="285"/>
      <c r="BQ699" s="285"/>
      <c r="BR699" s="285"/>
      <c r="BS699" s="285"/>
      <c r="BT699" s="285"/>
      <c r="BU699" s="297"/>
      <c r="BV699" s="297"/>
      <c r="BW699" s="285"/>
      <c r="BX699" s="285"/>
      <c r="BY699" s="285"/>
      <c r="BZ699" s="285"/>
      <c r="CA699" s="285"/>
      <c r="CB699" s="297"/>
      <c r="CC699" s="297"/>
      <c r="CD699" s="285"/>
      <c r="CE699" s="285"/>
      <c r="CF699" s="285"/>
      <c r="CG699" s="285"/>
      <c r="CH699" s="285"/>
      <c r="CI699" s="297"/>
      <c r="CJ699" s="297"/>
      <c r="CK699" s="285"/>
      <c r="CL699" s="285"/>
      <c r="CM699" s="285"/>
      <c r="CN699" s="285"/>
      <c r="CO699" s="285"/>
      <c r="CP699" s="165"/>
    </row>
    <row r="700"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  <c r="AA700" s="285"/>
      <c r="AB700" s="285"/>
      <c r="AC700" s="285"/>
      <c r="AD700" s="285"/>
      <c r="AE700" s="285"/>
      <c r="AF700" s="296"/>
      <c r="AG700" s="318"/>
      <c r="AH700" s="285"/>
      <c r="AI700" s="285"/>
      <c r="AJ700" s="285"/>
      <c r="AK700" s="285"/>
      <c r="AL700" s="328"/>
      <c r="AM700" s="328"/>
      <c r="AN700" s="285"/>
      <c r="AO700" s="285"/>
      <c r="AP700" s="285"/>
      <c r="AQ700" s="285"/>
      <c r="AR700" s="285"/>
      <c r="AS700" s="328"/>
      <c r="AT700" s="328"/>
      <c r="AU700" s="285"/>
      <c r="AV700" s="285"/>
      <c r="AW700" s="285"/>
      <c r="AX700" s="285"/>
      <c r="AY700" s="285"/>
      <c r="AZ700" s="328"/>
      <c r="BA700" s="328"/>
      <c r="BB700" s="285"/>
      <c r="BC700" s="285"/>
      <c r="BD700" s="285"/>
      <c r="BE700" s="285"/>
      <c r="BF700" s="285"/>
      <c r="BG700" s="328"/>
      <c r="BH700" s="328"/>
      <c r="BI700" s="285"/>
      <c r="BJ700" s="296"/>
      <c r="BK700" s="318"/>
      <c r="BL700" s="285"/>
      <c r="BM700" s="285"/>
      <c r="BN700" s="297"/>
      <c r="BO700" s="297"/>
      <c r="BP700" s="285"/>
      <c r="BQ700" s="285"/>
      <c r="BR700" s="285"/>
      <c r="BS700" s="285"/>
      <c r="BT700" s="285"/>
      <c r="BU700" s="297"/>
      <c r="BV700" s="297"/>
      <c r="BW700" s="285"/>
      <c r="BX700" s="285"/>
      <c r="BY700" s="285"/>
      <c r="BZ700" s="285"/>
      <c r="CA700" s="285"/>
      <c r="CB700" s="297"/>
      <c r="CC700" s="297"/>
      <c r="CD700" s="285"/>
      <c r="CE700" s="285"/>
      <c r="CF700" s="285"/>
      <c r="CG700" s="285"/>
      <c r="CH700" s="285"/>
      <c r="CI700" s="297"/>
      <c r="CJ700" s="297"/>
      <c r="CK700" s="285"/>
      <c r="CL700" s="285"/>
      <c r="CM700" s="285"/>
      <c r="CN700" s="285"/>
      <c r="CO700" s="285"/>
      <c r="CP700" s="165"/>
    </row>
    <row r="701"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  <c r="AA701" s="285"/>
      <c r="AB701" s="285"/>
      <c r="AC701" s="285"/>
      <c r="AD701" s="285"/>
      <c r="AE701" s="285"/>
      <c r="AF701" s="296"/>
      <c r="AG701" s="318"/>
      <c r="AH701" s="285"/>
      <c r="AI701" s="285"/>
      <c r="AJ701" s="285"/>
      <c r="AK701" s="285"/>
      <c r="AL701" s="328"/>
      <c r="AM701" s="328"/>
      <c r="AN701" s="285"/>
      <c r="AO701" s="285"/>
      <c r="AP701" s="285"/>
      <c r="AQ701" s="285"/>
      <c r="AR701" s="285"/>
      <c r="AS701" s="328"/>
      <c r="AT701" s="328"/>
      <c r="AU701" s="285"/>
      <c r="AV701" s="285"/>
      <c r="AW701" s="285"/>
      <c r="AX701" s="285"/>
      <c r="AY701" s="285"/>
      <c r="AZ701" s="328"/>
      <c r="BA701" s="328"/>
      <c r="BB701" s="285"/>
      <c r="BC701" s="285"/>
      <c r="BD701" s="285"/>
      <c r="BE701" s="285"/>
      <c r="BF701" s="285"/>
      <c r="BG701" s="328"/>
      <c r="BH701" s="328"/>
      <c r="BI701" s="285"/>
      <c r="BJ701" s="296"/>
      <c r="BK701" s="318"/>
      <c r="BL701" s="285"/>
      <c r="BM701" s="285"/>
      <c r="BN701" s="297"/>
      <c r="BO701" s="297"/>
      <c r="BP701" s="285"/>
      <c r="BQ701" s="285"/>
      <c r="BR701" s="285"/>
      <c r="BS701" s="285"/>
      <c r="BT701" s="285"/>
      <c r="BU701" s="297"/>
      <c r="BV701" s="297"/>
      <c r="BW701" s="285"/>
      <c r="BX701" s="285"/>
      <c r="BY701" s="285"/>
      <c r="BZ701" s="285"/>
      <c r="CA701" s="285"/>
      <c r="CB701" s="297"/>
      <c r="CC701" s="297"/>
      <c r="CD701" s="285"/>
      <c r="CE701" s="285"/>
      <c r="CF701" s="285"/>
      <c r="CG701" s="285"/>
      <c r="CH701" s="285"/>
      <c r="CI701" s="297"/>
      <c r="CJ701" s="297"/>
      <c r="CK701" s="285"/>
      <c r="CL701" s="285"/>
      <c r="CM701" s="285"/>
      <c r="CN701" s="285"/>
      <c r="CO701" s="285"/>
      <c r="CP701" s="165"/>
    </row>
    <row r="702"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  <c r="AA702" s="285"/>
      <c r="AB702" s="285"/>
      <c r="AC702" s="285"/>
      <c r="AD702" s="285"/>
      <c r="AE702" s="285"/>
      <c r="AF702" s="296"/>
      <c r="AG702" s="318"/>
      <c r="AH702" s="285"/>
      <c r="AI702" s="285"/>
      <c r="AJ702" s="285"/>
      <c r="AK702" s="285"/>
      <c r="AL702" s="328"/>
      <c r="AM702" s="328"/>
      <c r="AN702" s="285"/>
      <c r="AO702" s="285"/>
      <c r="AP702" s="285"/>
      <c r="AQ702" s="285"/>
      <c r="AR702" s="285"/>
      <c r="AS702" s="328"/>
      <c r="AT702" s="328"/>
      <c r="AU702" s="285"/>
      <c r="AV702" s="285"/>
      <c r="AW702" s="285"/>
      <c r="AX702" s="285"/>
      <c r="AY702" s="285"/>
      <c r="AZ702" s="328"/>
      <c r="BA702" s="328"/>
      <c r="BB702" s="285"/>
      <c r="BC702" s="285"/>
      <c r="BD702" s="285"/>
      <c r="BE702" s="285"/>
      <c r="BF702" s="285"/>
      <c r="BG702" s="328"/>
      <c r="BH702" s="328"/>
      <c r="BI702" s="285"/>
      <c r="BJ702" s="296"/>
      <c r="BK702" s="318"/>
      <c r="BL702" s="285"/>
      <c r="BM702" s="285"/>
      <c r="BN702" s="297"/>
      <c r="BO702" s="297"/>
      <c r="BP702" s="285"/>
      <c r="BQ702" s="285"/>
      <c r="BR702" s="285"/>
      <c r="BS702" s="285"/>
      <c r="BT702" s="285"/>
      <c r="BU702" s="297"/>
      <c r="BV702" s="297"/>
      <c r="BW702" s="285"/>
      <c r="BX702" s="285"/>
      <c r="BY702" s="285"/>
      <c r="BZ702" s="285"/>
      <c r="CA702" s="285"/>
      <c r="CB702" s="297"/>
      <c r="CC702" s="297"/>
      <c r="CD702" s="285"/>
      <c r="CE702" s="285"/>
      <c r="CF702" s="285"/>
      <c r="CG702" s="285"/>
      <c r="CH702" s="285"/>
      <c r="CI702" s="297"/>
      <c r="CJ702" s="297"/>
      <c r="CK702" s="285"/>
      <c r="CL702" s="285"/>
      <c r="CM702" s="285"/>
      <c r="CN702" s="285"/>
      <c r="CO702" s="285"/>
      <c r="CP702" s="165"/>
    </row>
    <row r="703"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  <c r="AA703" s="285"/>
      <c r="AB703" s="285"/>
      <c r="AC703" s="285"/>
      <c r="AD703" s="285"/>
      <c r="AE703" s="285"/>
      <c r="AF703" s="296"/>
      <c r="AG703" s="318"/>
      <c r="AH703" s="285"/>
      <c r="AI703" s="285"/>
      <c r="AJ703" s="285"/>
      <c r="AK703" s="285"/>
      <c r="AL703" s="328"/>
      <c r="AM703" s="328"/>
      <c r="AN703" s="285"/>
      <c r="AO703" s="285"/>
      <c r="AP703" s="285"/>
      <c r="AQ703" s="285"/>
      <c r="AR703" s="285"/>
      <c r="AS703" s="328"/>
      <c r="AT703" s="328"/>
      <c r="AU703" s="285"/>
      <c r="AV703" s="285"/>
      <c r="AW703" s="285"/>
      <c r="AX703" s="285"/>
      <c r="AY703" s="285"/>
      <c r="AZ703" s="328"/>
      <c r="BA703" s="328"/>
      <c r="BB703" s="285"/>
      <c r="BC703" s="285"/>
      <c r="BD703" s="285"/>
      <c r="BE703" s="285"/>
      <c r="BF703" s="285"/>
      <c r="BG703" s="328"/>
      <c r="BH703" s="328"/>
      <c r="BI703" s="285"/>
      <c r="BJ703" s="296"/>
      <c r="BK703" s="318"/>
      <c r="BL703" s="285"/>
      <c r="BM703" s="285"/>
      <c r="BN703" s="297"/>
      <c r="BO703" s="297"/>
      <c r="BP703" s="285"/>
      <c r="BQ703" s="285"/>
      <c r="BR703" s="285"/>
      <c r="BS703" s="285"/>
      <c r="BT703" s="285"/>
      <c r="BU703" s="297"/>
      <c r="BV703" s="297"/>
      <c r="BW703" s="285"/>
      <c r="BX703" s="285"/>
      <c r="BY703" s="285"/>
      <c r="BZ703" s="285"/>
      <c r="CA703" s="285"/>
      <c r="CB703" s="297"/>
      <c r="CC703" s="297"/>
      <c r="CD703" s="285"/>
      <c r="CE703" s="285"/>
      <c r="CF703" s="285"/>
      <c r="CG703" s="285"/>
      <c r="CH703" s="285"/>
      <c r="CI703" s="297"/>
      <c r="CJ703" s="297"/>
      <c r="CK703" s="285"/>
      <c r="CL703" s="285"/>
      <c r="CM703" s="285"/>
      <c r="CN703" s="285"/>
      <c r="CO703" s="285"/>
      <c r="CP703" s="165"/>
    </row>
    <row r="704"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  <c r="AA704" s="285"/>
      <c r="AB704" s="285"/>
      <c r="AC704" s="285"/>
      <c r="AD704" s="285"/>
      <c r="AE704" s="285"/>
      <c r="AF704" s="296"/>
      <c r="AG704" s="318"/>
      <c r="AH704" s="285"/>
      <c r="AI704" s="285"/>
      <c r="AJ704" s="285"/>
      <c r="AK704" s="285"/>
      <c r="AL704" s="328"/>
      <c r="AM704" s="328"/>
      <c r="AN704" s="285"/>
      <c r="AO704" s="285"/>
      <c r="AP704" s="285"/>
      <c r="AQ704" s="285"/>
      <c r="AR704" s="285"/>
      <c r="AS704" s="328"/>
      <c r="AT704" s="328"/>
      <c r="AU704" s="285"/>
      <c r="AV704" s="285"/>
      <c r="AW704" s="285"/>
      <c r="AX704" s="285"/>
      <c r="AY704" s="285"/>
      <c r="AZ704" s="328"/>
      <c r="BA704" s="328"/>
      <c r="BB704" s="285"/>
      <c r="BC704" s="285"/>
      <c r="BD704" s="285"/>
      <c r="BE704" s="285"/>
      <c r="BF704" s="285"/>
      <c r="BG704" s="328"/>
      <c r="BH704" s="328"/>
      <c r="BI704" s="285"/>
      <c r="BJ704" s="296"/>
      <c r="BK704" s="318"/>
      <c r="BL704" s="285"/>
      <c r="BM704" s="285"/>
      <c r="BN704" s="297"/>
      <c r="BO704" s="297"/>
      <c r="BP704" s="285"/>
      <c r="BQ704" s="285"/>
      <c r="BR704" s="285"/>
      <c r="BS704" s="285"/>
      <c r="BT704" s="285"/>
      <c r="BU704" s="297"/>
      <c r="BV704" s="297"/>
      <c r="BW704" s="285"/>
      <c r="BX704" s="285"/>
      <c r="BY704" s="285"/>
      <c r="BZ704" s="285"/>
      <c r="CA704" s="285"/>
      <c r="CB704" s="297"/>
      <c r="CC704" s="297"/>
      <c r="CD704" s="285"/>
      <c r="CE704" s="285"/>
      <c r="CF704" s="285"/>
      <c r="CG704" s="285"/>
      <c r="CH704" s="285"/>
      <c r="CI704" s="297"/>
      <c r="CJ704" s="297"/>
      <c r="CK704" s="285"/>
      <c r="CL704" s="285"/>
      <c r="CM704" s="285"/>
      <c r="CN704" s="285"/>
      <c r="CO704" s="285"/>
      <c r="CP704" s="165"/>
    </row>
    <row r="705"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  <c r="AA705" s="285"/>
      <c r="AB705" s="285"/>
      <c r="AC705" s="285"/>
      <c r="AD705" s="285"/>
      <c r="AE705" s="285"/>
      <c r="AF705" s="296"/>
      <c r="AG705" s="318"/>
      <c r="AH705" s="285"/>
      <c r="AI705" s="285"/>
      <c r="AJ705" s="285"/>
      <c r="AK705" s="285"/>
      <c r="AL705" s="328"/>
      <c r="AM705" s="328"/>
      <c r="AN705" s="285"/>
      <c r="AO705" s="285"/>
      <c r="AP705" s="285"/>
      <c r="AQ705" s="285"/>
      <c r="AR705" s="285"/>
      <c r="AS705" s="328"/>
      <c r="AT705" s="328"/>
      <c r="AU705" s="285"/>
      <c r="AV705" s="285"/>
      <c r="AW705" s="285"/>
      <c r="AX705" s="285"/>
      <c r="AY705" s="285"/>
      <c r="AZ705" s="328"/>
      <c r="BA705" s="328"/>
      <c r="BB705" s="285"/>
      <c r="BC705" s="285"/>
      <c r="BD705" s="285"/>
      <c r="BE705" s="285"/>
      <c r="BF705" s="285"/>
      <c r="BG705" s="328"/>
      <c r="BH705" s="328"/>
      <c r="BI705" s="285"/>
      <c r="BJ705" s="296"/>
      <c r="BK705" s="318"/>
      <c r="BL705" s="285"/>
      <c r="BM705" s="285"/>
      <c r="BN705" s="297"/>
      <c r="BO705" s="297"/>
      <c r="BP705" s="285"/>
      <c r="BQ705" s="285"/>
      <c r="BR705" s="285"/>
      <c r="BS705" s="285"/>
      <c r="BT705" s="285"/>
      <c r="BU705" s="297"/>
      <c r="BV705" s="297"/>
      <c r="BW705" s="285"/>
      <c r="BX705" s="285"/>
      <c r="BY705" s="285"/>
      <c r="BZ705" s="285"/>
      <c r="CA705" s="285"/>
      <c r="CB705" s="297"/>
      <c r="CC705" s="297"/>
      <c r="CD705" s="285"/>
      <c r="CE705" s="285"/>
      <c r="CF705" s="285"/>
      <c r="CG705" s="285"/>
      <c r="CH705" s="285"/>
      <c r="CI705" s="297"/>
      <c r="CJ705" s="297"/>
      <c r="CK705" s="285"/>
      <c r="CL705" s="285"/>
      <c r="CM705" s="285"/>
      <c r="CN705" s="285"/>
      <c r="CO705" s="285"/>
      <c r="CP705" s="165"/>
    </row>
    <row r="706"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  <c r="AA706" s="285"/>
      <c r="AB706" s="285"/>
      <c r="AC706" s="285"/>
      <c r="AD706" s="285"/>
      <c r="AE706" s="285"/>
      <c r="AF706" s="296"/>
      <c r="AG706" s="318"/>
      <c r="AH706" s="285"/>
      <c r="AI706" s="285"/>
      <c r="AJ706" s="285"/>
      <c r="AK706" s="285"/>
      <c r="AL706" s="328"/>
      <c r="AM706" s="328"/>
      <c r="AN706" s="285"/>
      <c r="AO706" s="285"/>
      <c r="AP706" s="285"/>
      <c r="AQ706" s="285"/>
      <c r="AR706" s="285"/>
      <c r="AS706" s="328"/>
      <c r="AT706" s="328"/>
      <c r="AU706" s="285"/>
      <c r="AV706" s="285"/>
      <c r="AW706" s="285"/>
      <c r="AX706" s="285"/>
      <c r="AY706" s="285"/>
      <c r="AZ706" s="328"/>
      <c r="BA706" s="328"/>
      <c r="BB706" s="285"/>
      <c r="BC706" s="285"/>
      <c r="BD706" s="285"/>
      <c r="BE706" s="285"/>
      <c r="BF706" s="285"/>
      <c r="BG706" s="328"/>
      <c r="BH706" s="328"/>
      <c r="BI706" s="285"/>
      <c r="BJ706" s="296"/>
      <c r="BK706" s="318"/>
      <c r="BL706" s="285"/>
      <c r="BM706" s="285"/>
      <c r="BN706" s="297"/>
      <c r="BO706" s="297"/>
      <c r="BP706" s="285"/>
      <c r="BQ706" s="285"/>
      <c r="BR706" s="285"/>
      <c r="BS706" s="285"/>
      <c r="BT706" s="285"/>
      <c r="BU706" s="297"/>
      <c r="BV706" s="297"/>
      <c r="BW706" s="285"/>
      <c r="BX706" s="285"/>
      <c r="BY706" s="285"/>
      <c r="BZ706" s="285"/>
      <c r="CA706" s="285"/>
      <c r="CB706" s="297"/>
      <c r="CC706" s="297"/>
      <c r="CD706" s="285"/>
      <c r="CE706" s="285"/>
      <c r="CF706" s="285"/>
      <c r="CG706" s="285"/>
      <c r="CH706" s="285"/>
      <c r="CI706" s="297"/>
      <c r="CJ706" s="297"/>
      <c r="CK706" s="285"/>
      <c r="CL706" s="285"/>
      <c r="CM706" s="285"/>
      <c r="CN706" s="285"/>
      <c r="CO706" s="285"/>
      <c r="CP706" s="165"/>
    </row>
    <row r="707"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  <c r="AA707" s="285"/>
      <c r="AB707" s="285"/>
      <c r="AC707" s="285"/>
      <c r="AD707" s="285"/>
      <c r="AE707" s="285"/>
      <c r="AF707" s="296"/>
      <c r="AG707" s="318"/>
      <c r="AH707" s="285"/>
      <c r="AI707" s="285"/>
      <c r="AJ707" s="285"/>
      <c r="AK707" s="285"/>
      <c r="AL707" s="328"/>
      <c r="AM707" s="328"/>
      <c r="AN707" s="285"/>
      <c r="AO707" s="285"/>
      <c r="AP707" s="285"/>
      <c r="AQ707" s="285"/>
      <c r="AR707" s="285"/>
      <c r="AS707" s="328"/>
      <c r="AT707" s="328"/>
      <c r="AU707" s="285"/>
      <c r="AV707" s="285"/>
      <c r="AW707" s="285"/>
      <c r="AX707" s="285"/>
      <c r="AY707" s="285"/>
      <c r="AZ707" s="328"/>
      <c r="BA707" s="328"/>
      <c r="BB707" s="285"/>
      <c r="BC707" s="285"/>
      <c r="BD707" s="285"/>
      <c r="BE707" s="285"/>
      <c r="BF707" s="285"/>
      <c r="BG707" s="328"/>
      <c r="BH707" s="328"/>
      <c r="BI707" s="285"/>
      <c r="BJ707" s="296"/>
      <c r="BK707" s="318"/>
      <c r="BL707" s="285"/>
      <c r="BM707" s="285"/>
      <c r="BN707" s="297"/>
      <c r="BO707" s="297"/>
      <c r="BP707" s="285"/>
      <c r="BQ707" s="285"/>
      <c r="BR707" s="285"/>
      <c r="BS707" s="285"/>
      <c r="BT707" s="285"/>
      <c r="BU707" s="297"/>
      <c r="BV707" s="297"/>
      <c r="BW707" s="285"/>
      <c r="BX707" s="285"/>
      <c r="BY707" s="285"/>
      <c r="BZ707" s="285"/>
      <c r="CA707" s="285"/>
      <c r="CB707" s="297"/>
      <c r="CC707" s="297"/>
      <c r="CD707" s="285"/>
      <c r="CE707" s="285"/>
      <c r="CF707" s="285"/>
      <c r="CG707" s="285"/>
      <c r="CH707" s="285"/>
      <c r="CI707" s="297"/>
      <c r="CJ707" s="297"/>
      <c r="CK707" s="285"/>
      <c r="CL707" s="285"/>
      <c r="CM707" s="285"/>
      <c r="CN707" s="285"/>
      <c r="CO707" s="285"/>
      <c r="CP707" s="165"/>
    </row>
    <row r="708"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  <c r="AA708" s="285"/>
      <c r="AB708" s="285"/>
      <c r="AC708" s="285"/>
      <c r="AD708" s="285"/>
      <c r="AE708" s="285"/>
      <c r="AF708" s="296"/>
      <c r="AG708" s="318"/>
      <c r="AH708" s="285"/>
      <c r="AI708" s="285"/>
      <c r="AJ708" s="285"/>
      <c r="AK708" s="285"/>
      <c r="AL708" s="328"/>
      <c r="AM708" s="328"/>
      <c r="AN708" s="285"/>
      <c r="AO708" s="285"/>
      <c r="AP708" s="285"/>
      <c r="AQ708" s="285"/>
      <c r="AR708" s="285"/>
      <c r="AS708" s="328"/>
      <c r="AT708" s="328"/>
      <c r="AU708" s="285"/>
      <c r="AV708" s="285"/>
      <c r="AW708" s="285"/>
      <c r="AX708" s="285"/>
      <c r="AY708" s="285"/>
      <c r="AZ708" s="328"/>
      <c r="BA708" s="328"/>
      <c r="BB708" s="285"/>
      <c r="BC708" s="285"/>
      <c r="BD708" s="285"/>
      <c r="BE708" s="285"/>
      <c r="BF708" s="285"/>
      <c r="BG708" s="328"/>
      <c r="BH708" s="328"/>
      <c r="BI708" s="285"/>
      <c r="BJ708" s="296"/>
      <c r="BK708" s="318"/>
      <c r="BL708" s="285"/>
      <c r="BM708" s="285"/>
      <c r="BN708" s="297"/>
      <c r="BO708" s="297"/>
      <c r="BP708" s="285"/>
      <c r="BQ708" s="285"/>
      <c r="BR708" s="285"/>
      <c r="BS708" s="285"/>
      <c r="BT708" s="285"/>
      <c r="BU708" s="297"/>
      <c r="BV708" s="297"/>
      <c r="BW708" s="285"/>
      <c r="BX708" s="285"/>
      <c r="BY708" s="285"/>
      <c r="BZ708" s="285"/>
      <c r="CA708" s="285"/>
      <c r="CB708" s="297"/>
      <c r="CC708" s="297"/>
      <c r="CD708" s="285"/>
      <c r="CE708" s="285"/>
      <c r="CF708" s="285"/>
      <c r="CG708" s="285"/>
      <c r="CH708" s="285"/>
      <c r="CI708" s="297"/>
      <c r="CJ708" s="297"/>
      <c r="CK708" s="285"/>
      <c r="CL708" s="285"/>
      <c r="CM708" s="285"/>
      <c r="CN708" s="285"/>
      <c r="CO708" s="285"/>
      <c r="CP708" s="165"/>
    </row>
    <row r="709"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  <c r="AA709" s="285"/>
      <c r="AB709" s="285"/>
      <c r="AC709" s="285"/>
      <c r="AD709" s="285"/>
      <c r="AE709" s="285"/>
      <c r="AF709" s="296"/>
      <c r="AG709" s="318"/>
      <c r="AH709" s="285"/>
      <c r="AI709" s="285"/>
      <c r="AJ709" s="285"/>
      <c r="AK709" s="285"/>
      <c r="AL709" s="328"/>
      <c r="AM709" s="328"/>
      <c r="AN709" s="285"/>
      <c r="AO709" s="285"/>
      <c r="AP709" s="285"/>
      <c r="AQ709" s="285"/>
      <c r="AR709" s="285"/>
      <c r="AS709" s="328"/>
      <c r="AT709" s="328"/>
      <c r="AU709" s="285"/>
      <c r="AV709" s="285"/>
      <c r="AW709" s="285"/>
      <c r="AX709" s="285"/>
      <c r="AY709" s="285"/>
      <c r="AZ709" s="328"/>
      <c r="BA709" s="328"/>
      <c r="BB709" s="285"/>
      <c r="BC709" s="285"/>
      <c r="BD709" s="285"/>
      <c r="BE709" s="285"/>
      <c r="BF709" s="285"/>
      <c r="BG709" s="328"/>
      <c r="BH709" s="328"/>
      <c r="BI709" s="285"/>
      <c r="BJ709" s="296"/>
      <c r="BK709" s="318"/>
      <c r="BL709" s="285"/>
      <c r="BM709" s="285"/>
      <c r="BN709" s="297"/>
      <c r="BO709" s="297"/>
      <c r="BP709" s="285"/>
      <c r="BQ709" s="285"/>
      <c r="BR709" s="285"/>
      <c r="BS709" s="285"/>
      <c r="BT709" s="285"/>
      <c r="BU709" s="297"/>
      <c r="BV709" s="297"/>
      <c r="BW709" s="285"/>
      <c r="BX709" s="285"/>
      <c r="BY709" s="285"/>
      <c r="BZ709" s="285"/>
      <c r="CA709" s="285"/>
      <c r="CB709" s="297"/>
      <c r="CC709" s="297"/>
      <c r="CD709" s="285"/>
      <c r="CE709" s="285"/>
      <c r="CF709" s="285"/>
      <c r="CG709" s="285"/>
      <c r="CH709" s="285"/>
      <c r="CI709" s="297"/>
      <c r="CJ709" s="297"/>
      <c r="CK709" s="285"/>
      <c r="CL709" s="285"/>
      <c r="CM709" s="285"/>
      <c r="CN709" s="285"/>
      <c r="CO709" s="285"/>
      <c r="CP709" s="165"/>
    </row>
    <row r="710"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  <c r="AA710" s="285"/>
      <c r="AB710" s="285"/>
      <c r="AC710" s="285"/>
      <c r="AD710" s="285"/>
      <c r="AE710" s="285"/>
      <c r="AF710" s="296"/>
      <c r="AG710" s="318"/>
      <c r="AH710" s="285"/>
      <c r="AI710" s="285"/>
      <c r="AJ710" s="285"/>
      <c r="AK710" s="285"/>
      <c r="AL710" s="328"/>
      <c r="AM710" s="328"/>
      <c r="AN710" s="285"/>
      <c r="AO710" s="285"/>
      <c r="AP710" s="285"/>
      <c r="AQ710" s="285"/>
      <c r="AR710" s="285"/>
      <c r="AS710" s="328"/>
      <c r="AT710" s="328"/>
      <c r="AU710" s="285"/>
      <c r="AV710" s="285"/>
      <c r="AW710" s="285"/>
      <c r="AX710" s="285"/>
      <c r="AY710" s="285"/>
      <c r="AZ710" s="328"/>
      <c r="BA710" s="328"/>
      <c r="BB710" s="285"/>
      <c r="BC710" s="285"/>
      <c r="BD710" s="285"/>
      <c r="BE710" s="285"/>
      <c r="BF710" s="285"/>
      <c r="BG710" s="328"/>
      <c r="BH710" s="328"/>
      <c r="BI710" s="285"/>
      <c r="BJ710" s="296"/>
      <c r="BK710" s="318"/>
      <c r="BL710" s="285"/>
      <c r="BM710" s="285"/>
      <c r="BN710" s="297"/>
      <c r="BO710" s="297"/>
      <c r="BP710" s="285"/>
      <c r="BQ710" s="285"/>
      <c r="BR710" s="285"/>
      <c r="BS710" s="285"/>
      <c r="BT710" s="285"/>
      <c r="BU710" s="297"/>
      <c r="BV710" s="297"/>
      <c r="BW710" s="285"/>
      <c r="BX710" s="285"/>
      <c r="BY710" s="285"/>
      <c r="BZ710" s="285"/>
      <c r="CA710" s="285"/>
      <c r="CB710" s="297"/>
      <c r="CC710" s="297"/>
      <c r="CD710" s="285"/>
      <c r="CE710" s="285"/>
      <c r="CF710" s="285"/>
      <c r="CG710" s="285"/>
      <c r="CH710" s="285"/>
      <c r="CI710" s="297"/>
      <c r="CJ710" s="297"/>
      <c r="CK710" s="285"/>
      <c r="CL710" s="285"/>
      <c r="CM710" s="285"/>
      <c r="CN710" s="285"/>
      <c r="CO710" s="285"/>
      <c r="CP710" s="165"/>
    </row>
    <row r="711"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  <c r="AA711" s="285"/>
      <c r="AB711" s="285"/>
      <c r="AC711" s="285"/>
      <c r="AD711" s="285"/>
      <c r="AE711" s="285"/>
      <c r="AF711" s="296"/>
      <c r="AG711" s="318"/>
      <c r="AH711" s="285"/>
      <c r="AI711" s="285"/>
      <c r="AJ711" s="285"/>
      <c r="AK711" s="285"/>
      <c r="AL711" s="328"/>
      <c r="AM711" s="328"/>
      <c r="AN711" s="285"/>
      <c r="AO711" s="285"/>
      <c r="AP711" s="285"/>
      <c r="AQ711" s="285"/>
      <c r="AR711" s="285"/>
      <c r="AS711" s="328"/>
      <c r="AT711" s="328"/>
      <c r="AU711" s="285"/>
      <c r="AV711" s="285"/>
      <c r="AW711" s="285"/>
      <c r="AX711" s="285"/>
      <c r="AY711" s="285"/>
      <c r="AZ711" s="328"/>
      <c r="BA711" s="328"/>
      <c r="BB711" s="285"/>
      <c r="BC711" s="285"/>
      <c r="BD711" s="285"/>
      <c r="BE711" s="285"/>
      <c r="BF711" s="285"/>
      <c r="BG711" s="328"/>
      <c r="BH711" s="328"/>
      <c r="BI711" s="285"/>
      <c r="BJ711" s="296"/>
      <c r="BK711" s="318"/>
      <c r="BL711" s="285"/>
      <c r="BM711" s="285"/>
      <c r="BN711" s="297"/>
      <c r="BO711" s="297"/>
      <c r="BP711" s="285"/>
      <c r="BQ711" s="285"/>
      <c r="BR711" s="285"/>
      <c r="BS711" s="285"/>
      <c r="BT711" s="285"/>
      <c r="BU711" s="297"/>
      <c r="BV711" s="297"/>
      <c r="BW711" s="285"/>
      <c r="BX711" s="285"/>
      <c r="BY711" s="285"/>
      <c r="BZ711" s="285"/>
      <c r="CA711" s="285"/>
      <c r="CB711" s="297"/>
      <c r="CC711" s="297"/>
      <c r="CD711" s="285"/>
      <c r="CE711" s="285"/>
      <c r="CF711" s="285"/>
      <c r="CG711" s="285"/>
      <c r="CH711" s="285"/>
      <c r="CI711" s="297"/>
      <c r="CJ711" s="297"/>
      <c r="CK711" s="285"/>
      <c r="CL711" s="285"/>
      <c r="CM711" s="285"/>
      <c r="CN711" s="285"/>
      <c r="CO711" s="285"/>
      <c r="CP711" s="165"/>
    </row>
    <row r="712"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  <c r="AA712" s="285"/>
      <c r="AB712" s="285"/>
      <c r="AC712" s="285"/>
      <c r="AD712" s="285"/>
      <c r="AE712" s="285"/>
      <c r="AF712" s="296"/>
      <c r="AG712" s="318"/>
      <c r="AH712" s="285"/>
      <c r="AI712" s="285"/>
      <c r="AJ712" s="285"/>
      <c r="AK712" s="285"/>
      <c r="AL712" s="328"/>
      <c r="AM712" s="328"/>
      <c r="AN712" s="285"/>
      <c r="AO712" s="285"/>
      <c r="AP712" s="285"/>
      <c r="AQ712" s="285"/>
      <c r="AR712" s="285"/>
      <c r="AS712" s="328"/>
      <c r="AT712" s="328"/>
      <c r="AU712" s="285"/>
      <c r="AV712" s="285"/>
      <c r="AW712" s="285"/>
      <c r="AX712" s="285"/>
      <c r="AY712" s="285"/>
      <c r="AZ712" s="328"/>
      <c r="BA712" s="328"/>
      <c r="BB712" s="285"/>
      <c r="BC712" s="285"/>
      <c r="BD712" s="285"/>
      <c r="BE712" s="285"/>
      <c r="BF712" s="285"/>
      <c r="BG712" s="328"/>
      <c r="BH712" s="328"/>
      <c r="BI712" s="285"/>
      <c r="BJ712" s="296"/>
      <c r="BK712" s="318"/>
      <c r="BL712" s="285"/>
      <c r="BM712" s="285"/>
      <c r="BN712" s="297"/>
      <c r="BO712" s="297"/>
      <c r="BP712" s="285"/>
      <c r="BQ712" s="285"/>
      <c r="BR712" s="285"/>
      <c r="BS712" s="285"/>
      <c r="BT712" s="285"/>
      <c r="BU712" s="297"/>
      <c r="BV712" s="297"/>
      <c r="BW712" s="285"/>
      <c r="BX712" s="285"/>
      <c r="BY712" s="285"/>
      <c r="BZ712" s="285"/>
      <c r="CA712" s="285"/>
      <c r="CB712" s="297"/>
      <c r="CC712" s="297"/>
      <c r="CD712" s="285"/>
      <c r="CE712" s="285"/>
      <c r="CF712" s="285"/>
      <c r="CG712" s="285"/>
      <c r="CH712" s="285"/>
      <c r="CI712" s="297"/>
      <c r="CJ712" s="297"/>
      <c r="CK712" s="285"/>
      <c r="CL712" s="285"/>
      <c r="CM712" s="285"/>
      <c r="CN712" s="285"/>
      <c r="CO712" s="285"/>
      <c r="CP712" s="165"/>
    </row>
    <row r="713"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  <c r="AA713" s="285"/>
      <c r="AB713" s="285"/>
      <c r="AC713" s="285"/>
      <c r="AD713" s="285"/>
      <c r="AE713" s="285"/>
      <c r="AF713" s="296"/>
      <c r="AG713" s="318"/>
      <c r="AH713" s="285"/>
      <c r="AI713" s="285"/>
      <c r="AJ713" s="285"/>
      <c r="AK713" s="285"/>
      <c r="AL713" s="328"/>
      <c r="AM713" s="328"/>
      <c r="AN713" s="285"/>
      <c r="AO713" s="285"/>
      <c r="AP713" s="285"/>
      <c r="AQ713" s="285"/>
      <c r="AR713" s="285"/>
      <c r="AS713" s="328"/>
      <c r="AT713" s="328"/>
      <c r="AU713" s="285"/>
      <c r="AV713" s="285"/>
      <c r="AW713" s="285"/>
      <c r="AX713" s="285"/>
      <c r="AY713" s="285"/>
      <c r="AZ713" s="328"/>
      <c r="BA713" s="328"/>
      <c r="BB713" s="285"/>
      <c r="BC713" s="285"/>
      <c r="BD713" s="285"/>
      <c r="BE713" s="285"/>
      <c r="BF713" s="285"/>
      <c r="BG713" s="328"/>
      <c r="BH713" s="328"/>
      <c r="BI713" s="285"/>
      <c r="BJ713" s="296"/>
      <c r="BK713" s="318"/>
      <c r="BL713" s="285"/>
      <c r="BM713" s="285"/>
      <c r="BN713" s="297"/>
      <c r="BO713" s="297"/>
      <c r="BP713" s="285"/>
      <c r="BQ713" s="285"/>
      <c r="BR713" s="285"/>
      <c r="BS713" s="285"/>
      <c r="BT713" s="285"/>
      <c r="BU713" s="297"/>
      <c r="BV713" s="297"/>
      <c r="BW713" s="285"/>
      <c r="BX713" s="285"/>
      <c r="BY713" s="285"/>
      <c r="BZ713" s="285"/>
      <c r="CA713" s="285"/>
      <c r="CB713" s="297"/>
      <c r="CC713" s="297"/>
      <c r="CD713" s="285"/>
      <c r="CE713" s="285"/>
      <c r="CF713" s="285"/>
      <c r="CG713" s="285"/>
      <c r="CH713" s="285"/>
      <c r="CI713" s="297"/>
      <c r="CJ713" s="297"/>
      <c r="CK713" s="285"/>
      <c r="CL713" s="285"/>
      <c r="CM713" s="285"/>
      <c r="CN713" s="285"/>
      <c r="CO713" s="285"/>
      <c r="CP713" s="165"/>
    </row>
    <row r="714"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  <c r="AA714" s="285"/>
      <c r="AB714" s="285"/>
      <c r="AC714" s="285"/>
      <c r="AD714" s="285"/>
      <c r="AE714" s="285"/>
      <c r="AF714" s="296"/>
      <c r="AG714" s="318"/>
      <c r="AH714" s="285"/>
      <c r="AI714" s="285"/>
      <c r="AJ714" s="285"/>
      <c r="AK714" s="285"/>
      <c r="AL714" s="328"/>
      <c r="AM714" s="328"/>
      <c r="AN714" s="285"/>
      <c r="AO714" s="285"/>
      <c r="AP714" s="285"/>
      <c r="AQ714" s="285"/>
      <c r="AR714" s="285"/>
      <c r="AS714" s="328"/>
      <c r="AT714" s="328"/>
      <c r="AU714" s="285"/>
      <c r="AV714" s="285"/>
      <c r="AW714" s="285"/>
      <c r="AX714" s="285"/>
      <c r="AY714" s="285"/>
      <c r="AZ714" s="328"/>
      <c r="BA714" s="328"/>
      <c r="BB714" s="285"/>
      <c r="BC714" s="285"/>
      <c r="BD714" s="285"/>
      <c r="BE714" s="285"/>
      <c r="BF714" s="285"/>
      <c r="BG714" s="328"/>
      <c r="BH714" s="328"/>
      <c r="BI714" s="285"/>
      <c r="BJ714" s="296"/>
      <c r="BK714" s="318"/>
      <c r="BL714" s="285"/>
      <c r="BM714" s="285"/>
      <c r="BN714" s="297"/>
      <c r="BO714" s="297"/>
      <c r="BP714" s="285"/>
      <c r="BQ714" s="285"/>
      <c r="BR714" s="285"/>
      <c r="BS714" s="285"/>
      <c r="BT714" s="285"/>
      <c r="BU714" s="297"/>
      <c r="BV714" s="297"/>
      <c r="BW714" s="285"/>
      <c r="BX714" s="285"/>
      <c r="BY714" s="285"/>
      <c r="BZ714" s="285"/>
      <c r="CA714" s="285"/>
      <c r="CB714" s="297"/>
      <c r="CC714" s="297"/>
      <c r="CD714" s="285"/>
      <c r="CE714" s="285"/>
      <c r="CF714" s="285"/>
      <c r="CG714" s="285"/>
      <c r="CH714" s="285"/>
      <c r="CI714" s="297"/>
      <c r="CJ714" s="297"/>
      <c r="CK714" s="285"/>
      <c r="CL714" s="285"/>
      <c r="CM714" s="285"/>
      <c r="CN714" s="285"/>
      <c r="CO714" s="285"/>
      <c r="CP714" s="165"/>
    </row>
    <row r="715"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  <c r="AA715" s="285"/>
      <c r="AB715" s="285"/>
      <c r="AC715" s="285"/>
      <c r="AD715" s="285"/>
      <c r="AE715" s="285"/>
      <c r="AF715" s="296"/>
      <c r="AG715" s="318"/>
      <c r="AH715" s="285"/>
      <c r="AI715" s="285"/>
      <c r="AJ715" s="285"/>
      <c r="AK715" s="285"/>
      <c r="AL715" s="328"/>
      <c r="AM715" s="328"/>
      <c r="AN715" s="285"/>
      <c r="AO715" s="285"/>
      <c r="AP715" s="285"/>
      <c r="AQ715" s="285"/>
      <c r="AR715" s="285"/>
      <c r="AS715" s="328"/>
      <c r="AT715" s="328"/>
      <c r="AU715" s="285"/>
      <c r="AV715" s="285"/>
      <c r="AW715" s="285"/>
      <c r="AX715" s="285"/>
      <c r="AY715" s="285"/>
      <c r="AZ715" s="328"/>
      <c r="BA715" s="328"/>
      <c r="BB715" s="285"/>
      <c r="BC715" s="285"/>
      <c r="BD715" s="285"/>
      <c r="BE715" s="285"/>
      <c r="BF715" s="285"/>
      <c r="BG715" s="328"/>
      <c r="BH715" s="328"/>
      <c r="BI715" s="285"/>
      <c r="BJ715" s="296"/>
      <c r="BK715" s="318"/>
      <c r="BL715" s="285"/>
      <c r="BM715" s="285"/>
      <c r="BN715" s="297"/>
      <c r="BO715" s="297"/>
      <c r="BP715" s="285"/>
      <c r="BQ715" s="285"/>
      <c r="BR715" s="285"/>
      <c r="BS715" s="285"/>
      <c r="BT715" s="285"/>
      <c r="BU715" s="297"/>
      <c r="BV715" s="297"/>
      <c r="BW715" s="285"/>
      <c r="BX715" s="285"/>
      <c r="BY715" s="285"/>
      <c r="BZ715" s="285"/>
      <c r="CA715" s="285"/>
      <c r="CB715" s="297"/>
      <c r="CC715" s="297"/>
      <c r="CD715" s="285"/>
      <c r="CE715" s="285"/>
      <c r="CF715" s="285"/>
      <c r="CG715" s="285"/>
      <c r="CH715" s="285"/>
      <c r="CI715" s="297"/>
      <c r="CJ715" s="297"/>
      <c r="CK715" s="285"/>
      <c r="CL715" s="285"/>
      <c r="CM715" s="285"/>
      <c r="CN715" s="285"/>
      <c r="CO715" s="285"/>
      <c r="CP715" s="165"/>
    </row>
    <row r="716"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  <c r="AA716" s="285"/>
      <c r="AB716" s="285"/>
      <c r="AC716" s="285"/>
      <c r="AD716" s="285"/>
      <c r="AE716" s="285"/>
      <c r="AF716" s="296"/>
      <c r="AG716" s="318"/>
      <c r="AH716" s="285"/>
      <c r="AI716" s="285"/>
      <c r="AJ716" s="285"/>
      <c r="AK716" s="285"/>
      <c r="AL716" s="328"/>
      <c r="AM716" s="328"/>
      <c r="AN716" s="285"/>
      <c r="AO716" s="285"/>
      <c r="AP716" s="285"/>
      <c r="AQ716" s="285"/>
      <c r="AR716" s="285"/>
      <c r="AS716" s="328"/>
      <c r="AT716" s="328"/>
      <c r="AU716" s="285"/>
      <c r="AV716" s="285"/>
      <c r="AW716" s="285"/>
      <c r="AX716" s="285"/>
      <c r="AY716" s="285"/>
      <c r="AZ716" s="328"/>
      <c r="BA716" s="328"/>
      <c r="BB716" s="285"/>
      <c r="BC716" s="285"/>
      <c r="BD716" s="285"/>
      <c r="BE716" s="285"/>
      <c r="BF716" s="285"/>
      <c r="BG716" s="328"/>
      <c r="BH716" s="328"/>
      <c r="BI716" s="285"/>
      <c r="BJ716" s="296"/>
      <c r="BK716" s="318"/>
      <c r="BL716" s="285"/>
      <c r="BM716" s="285"/>
      <c r="BN716" s="297"/>
      <c r="BO716" s="297"/>
      <c r="BP716" s="285"/>
      <c r="BQ716" s="285"/>
      <c r="BR716" s="285"/>
      <c r="BS716" s="285"/>
      <c r="BT716" s="285"/>
      <c r="BU716" s="297"/>
      <c r="BV716" s="297"/>
      <c r="BW716" s="285"/>
      <c r="BX716" s="285"/>
      <c r="BY716" s="285"/>
      <c r="BZ716" s="285"/>
      <c r="CA716" s="285"/>
      <c r="CB716" s="297"/>
      <c r="CC716" s="297"/>
      <c r="CD716" s="285"/>
      <c r="CE716" s="285"/>
      <c r="CF716" s="285"/>
      <c r="CG716" s="285"/>
      <c r="CH716" s="285"/>
      <c r="CI716" s="297"/>
      <c r="CJ716" s="297"/>
      <c r="CK716" s="285"/>
      <c r="CL716" s="285"/>
      <c r="CM716" s="285"/>
      <c r="CN716" s="285"/>
      <c r="CO716" s="285"/>
      <c r="CP716" s="165"/>
    </row>
    <row r="717"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  <c r="AA717" s="285"/>
      <c r="AB717" s="285"/>
      <c r="AC717" s="285"/>
      <c r="AD717" s="285"/>
      <c r="AE717" s="285"/>
      <c r="AF717" s="296"/>
      <c r="AG717" s="318"/>
      <c r="AH717" s="285"/>
      <c r="AI717" s="285"/>
      <c r="AJ717" s="285"/>
      <c r="AK717" s="285"/>
      <c r="AL717" s="328"/>
      <c r="AM717" s="328"/>
      <c r="AN717" s="285"/>
      <c r="AO717" s="285"/>
      <c r="AP717" s="285"/>
      <c r="AQ717" s="285"/>
      <c r="AR717" s="285"/>
      <c r="AS717" s="328"/>
      <c r="AT717" s="328"/>
      <c r="AU717" s="285"/>
      <c r="AV717" s="285"/>
      <c r="AW717" s="285"/>
      <c r="AX717" s="285"/>
      <c r="AY717" s="285"/>
      <c r="AZ717" s="328"/>
      <c r="BA717" s="328"/>
      <c r="BB717" s="285"/>
      <c r="BC717" s="285"/>
      <c r="BD717" s="285"/>
      <c r="BE717" s="285"/>
      <c r="BF717" s="285"/>
      <c r="BG717" s="328"/>
      <c r="BH717" s="328"/>
      <c r="BI717" s="285"/>
      <c r="BJ717" s="296"/>
      <c r="BK717" s="318"/>
      <c r="BL717" s="285"/>
      <c r="BM717" s="285"/>
      <c r="BN717" s="297"/>
      <c r="BO717" s="297"/>
      <c r="BP717" s="285"/>
      <c r="BQ717" s="285"/>
      <c r="BR717" s="285"/>
      <c r="BS717" s="285"/>
      <c r="BT717" s="285"/>
      <c r="BU717" s="297"/>
      <c r="BV717" s="297"/>
      <c r="BW717" s="285"/>
      <c r="BX717" s="285"/>
      <c r="BY717" s="285"/>
      <c r="BZ717" s="285"/>
      <c r="CA717" s="285"/>
      <c r="CB717" s="297"/>
      <c r="CC717" s="297"/>
      <c r="CD717" s="285"/>
      <c r="CE717" s="285"/>
      <c r="CF717" s="285"/>
      <c r="CG717" s="285"/>
      <c r="CH717" s="285"/>
      <c r="CI717" s="297"/>
      <c r="CJ717" s="297"/>
      <c r="CK717" s="285"/>
      <c r="CL717" s="285"/>
      <c r="CM717" s="285"/>
      <c r="CN717" s="285"/>
      <c r="CO717" s="285"/>
      <c r="CP717" s="165"/>
    </row>
    <row r="718"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  <c r="AA718" s="285"/>
      <c r="AB718" s="285"/>
      <c r="AC718" s="285"/>
      <c r="AD718" s="285"/>
      <c r="AE718" s="285"/>
      <c r="AF718" s="296"/>
      <c r="AG718" s="318"/>
      <c r="AH718" s="285"/>
      <c r="AI718" s="285"/>
      <c r="AJ718" s="285"/>
      <c r="AK718" s="285"/>
      <c r="AL718" s="328"/>
      <c r="AM718" s="328"/>
      <c r="AN718" s="285"/>
      <c r="AO718" s="285"/>
      <c r="AP718" s="285"/>
      <c r="AQ718" s="285"/>
      <c r="AR718" s="285"/>
      <c r="AS718" s="328"/>
      <c r="AT718" s="328"/>
      <c r="AU718" s="285"/>
      <c r="AV718" s="285"/>
      <c r="AW718" s="285"/>
      <c r="AX718" s="285"/>
      <c r="AY718" s="285"/>
      <c r="AZ718" s="328"/>
      <c r="BA718" s="328"/>
      <c r="BB718" s="285"/>
      <c r="BC718" s="285"/>
      <c r="BD718" s="285"/>
      <c r="BE718" s="285"/>
      <c r="BF718" s="285"/>
      <c r="BG718" s="328"/>
      <c r="BH718" s="328"/>
      <c r="BI718" s="285"/>
      <c r="BJ718" s="296"/>
      <c r="BK718" s="318"/>
      <c r="BL718" s="285"/>
      <c r="BM718" s="285"/>
      <c r="BN718" s="297"/>
      <c r="BO718" s="297"/>
      <c r="BP718" s="285"/>
      <c r="BQ718" s="285"/>
      <c r="BR718" s="285"/>
      <c r="BS718" s="285"/>
      <c r="BT718" s="285"/>
      <c r="BU718" s="297"/>
      <c r="BV718" s="297"/>
      <c r="BW718" s="285"/>
      <c r="BX718" s="285"/>
      <c r="BY718" s="285"/>
      <c r="BZ718" s="285"/>
      <c r="CA718" s="285"/>
      <c r="CB718" s="297"/>
      <c r="CC718" s="297"/>
      <c r="CD718" s="285"/>
      <c r="CE718" s="285"/>
      <c r="CF718" s="285"/>
      <c r="CG718" s="285"/>
      <c r="CH718" s="285"/>
      <c r="CI718" s="297"/>
      <c r="CJ718" s="297"/>
      <c r="CK718" s="285"/>
      <c r="CL718" s="285"/>
      <c r="CM718" s="285"/>
      <c r="CN718" s="285"/>
      <c r="CO718" s="285"/>
      <c r="CP718" s="165"/>
    </row>
    <row r="719"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  <c r="AA719" s="285"/>
      <c r="AB719" s="285"/>
      <c r="AC719" s="285"/>
      <c r="AD719" s="285"/>
      <c r="AE719" s="285"/>
      <c r="AF719" s="296"/>
      <c r="AG719" s="318"/>
      <c r="AH719" s="285"/>
      <c r="AI719" s="285"/>
      <c r="AJ719" s="285"/>
      <c r="AK719" s="285"/>
      <c r="AL719" s="328"/>
      <c r="AM719" s="328"/>
      <c r="AN719" s="285"/>
      <c r="AO719" s="285"/>
      <c r="AP719" s="285"/>
      <c r="AQ719" s="285"/>
      <c r="AR719" s="285"/>
      <c r="AS719" s="328"/>
      <c r="AT719" s="328"/>
      <c r="AU719" s="285"/>
      <c r="AV719" s="285"/>
      <c r="AW719" s="285"/>
      <c r="AX719" s="285"/>
      <c r="AY719" s="285"/>
      <c r="AZ719" s="328"/>
      <c r="BA719" s="328"/>
      <c r="BB719" s="285"/>
      <c r="BC719" s="285"/>
      <c r="BD719" s="285"/>
      <c r="BE719" s="285"/>
      <c r="BF719" s="285"/>
      <c r="BG719" s="328"/>
      <c r="BH719" s="328"/>
      <c r="BI719" s="285"/>
      <c r="BJ719" s="296"/>
      <c r="BK719" s="318"/>
      <c r="BL719" s="285"/>
      <c r="BM719" s="285"/>
      <c r="BN719" s="297"/>
      <c r="BO719" s="297"/>
      <c r="BP719" s="285"/>
      <c r="BQ719" s="285"/>
      <c r="BR719" s="285"/>
      <c r="BS719" s="285"/>
      <c r="BT719" s="285"/>
      <c r="BU719" s="297"/>
      <c r="BV719" s="297"/>
      <c r="BW719" s="285"/>
      <c r="BX719" s="285"/>
      <c r="BY719" s="285"/>
      <c r="BZ719" s="285"/>
      <c r="CA719" s="285"/>
      <c r="CB719" s="297"/>
      <c r="CC719" s="297"/>
      <c r="CD719" s="285"/>
      <c r="CE719" s="285"/>
      <c r="CF719" s="285"/>
      <c r="CG719" s="285"/>
      <c r="CH719" s="285"/>
      <c r="CI719" s="297"/>
      <c r="CJ719" s="297"/>
      <c r="CK719" s="285"/>
      <c r="CL719" s="285"/>
      <c r="CM719" s="285"/>
      <c r="CN719" s="285"/>
      <c r="CO719" s="285"/>
      <c r="CP719" s="165"/>
    </row>
    <row r="720"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  <c r="AA720" s="285"/>
      <c r="AB720" s="285"/>
      <c r="AC720" s="285"/>
      <c r="AD720" s="285"/>
      <c r="AE720" s="285"/>
      <c r="AF720" s="296"/>
      <c r="AG720" s="318"/>
      <c r="AH720" s="285"/>
      <c r="AI720" s="285"/>
      <c r="AJ720" s="285"/>
      <c r="AK720" s="285"/>
      <c r="AL720" s="328"/>
      <c r="AM720" s="328"/>
      <c r="AN720" s="285"/>
      <c r="AO720" s="285"/>
      <c r="AP720" s="285"/>
      <c r="AQ720" s="285"/>
      <c r="AR720" s="285"/>
      <c r="AS720" s="328"/>
      <c r="AT720" s="328"/>
      <c r="AU720" s="285"/>
      <c r="AV720" s="285"/>
      <c r="AW720" s="285"/>
      <c r="AX720" s="285"/>
      <c r="AY720" s="285"/>
      <c r="AZ720" s="328"/>
      <c r="BA720" s="328"/>
      <c r="BB720" s="285"/>
      <c r="BC720" s="285"/>
      <c r="BD720" s="285"/>
      <c r="BE720" s="285"/>
      <c r="BF720" s="285"/>
      <c r="BG720" s="328"/>
      <c r="BH720" s="328"/>
      <c r="BI720" s="285"/>
      <c r="BJ720" s="296"/>
      <c r="BK720" s="318"/>
      <c r="BL720" s="285"/>
      <c r="BM720" s="285"/>
      <c r="BN720" s="297"/>
      <c r="BO720" s="297"/>
      <c r="BP720" s="285"/>
      <c r="BQ720" s="285"/>
      <c r="BR720" s="285"/>
      <c r="BS720" s="285"/>
      <c r="BT720" s="285"/>
      <c r="BU720" s="297"/>
      <c r="BV720" s="297"/>
      <c r="BW720" s="285"/>
      <c r="BX720" s="285"/>
      <c r="BY720" s="285"/>
      <c r="BZ720" s="285"/>
      <c r="CA720" s="285"/>
      <c r="CB720" s="297"/>
      <c r="CC720" s="297"/>
      <c r="CD720" s="285"/>
      <c r="CE720" s="285"/>
      <c r="CF720" s="285"/>
      <c r="CG720" s="285"/>
      <c r="CH720" s="285"/>
      <c r="CI720" s="297"/>
      <c r="CJ720" s="297"/>
      <c r="CK720" s="285"/>
      <c r="CL720" s="285"/>
      <c r="CM720" s="285"/>
      <c r="CN720" s="285"/>
      <c r="CO720" s="285"/>
      <c r="CP720" s="165"/>
    </row>
    <row r="721"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  <c r="AA721" s="285"/>
      <c r="AB721" s="285"/>
      <c r="AC721" s="285"/>
      <c r="AD721" s="285"/>
      <c r="AE721" s="285"/>
      <c r="AF721" s="296"/>
      <c r="AG721" s="318"/>
      <c r="AH721" s="285"/>
      <c r="AI721" s="285"/>
      <c r="AJ721" s="285"/>
      <c r="AK721" s="285"/>
      <c r="AL721" s="328"/>
      <c r="AM721" s="328"/>
      <c r="AN721" s="285"/>
      <c r="AO721" s="285"/>
      <c r="AP721" s="285"/>
      <c r="AQ721" s="285"/>
      <c r="AR721" s="285"/>
      <c r="AS721" s="328"/>
      <c r="AT721" s="328"/>
      <c r="AU721" s="285"/>
      <c r="AV721" s="285"/>
      <c r="AW721" s="285"/>
      <c r="AX721" s="285"/>
      <c r="AY721" s="285"/>
      <c r="AZ721" s="328"/>
      <c r="BA721" s="328"/>
      <c r="BB721" s="285"/>
      <c r="BC721" s="285"/>
      <c r="BD721" s="285"/>
      <c r="BE721" s="285"/>
      <c r="BF721" s="285"/>
      <c r="BG721" s="328"/>
      <c r="BH721" s="328"/>
      <c r="BI721" s="285"/>
      <c r="BJ721" s="296"/>
      <c r="BK721" s="318"/>
      <c r="BL721" s="285"/>
      <c r="BM721" s="285"/>
      <c r="BN721" s="297"/>
      <c r="BO721" s="297"/>
      <c r="BP721" s="285"/>
      <c r="BQ721" s="285"/>
      <c r="BR721" s="285"/>
      <c r="BS721" s="285"/>
      <c r="BT721" s="285"/>
      <c r="BU721" s="297"/>
      <c r="BV721" s="297"/>
      <c r="BW721" s="285"/>
      <c r="BX721" s="285"/>
      <c r="BY721" s="285"/>
      <c r="BZ721" s="285"/>
      <c r="CA721" s="285"/>
      <c r="CB721" s="297"/>
      <c r="CC721" s="297"/>
      <c r="CD721" s="285"/>
      <c r="CE721" s="285"/>
      <c r="CF721" s="285"/>
      <c r="CG721" s="285"/>
      <c r="CH721" s="285"/>
      <c r="CI721" s="297"/>
      <c r="CJ721" s="297"/>
      <c r="CK721" s="285"/>
      <c r="CL721" s="285"/>
      <c r="CM721" s="285"/>
      <c r="CN721" s="285"/>
      <c r="CO721" s="285"/>
      <c r="CP721" s="165"/>
    </row>
    <row r="722"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  <c r="AA722" s="285"/>
      <c r="AB722" s="285"/>
      <c r="AC722" s="285"/>
      <c r="AD722" s="285"/>
      <c r="AE722" s="285"/>
      <c r="AF722" s="296"/>
      <c r="AG722" s="318"/>
      <c r="AH722" s="285"/>
      <c r="AI722" s="285"/>
      <c r="AJ722" s="285"/>
      <c r="AK722" s="285"/>
      <c r="AL722" s="328"/>
      <c r="AM722" s="328"/>
      <c r="AN722" s="285"/>
      <c r="AO722" s="285"/>
      <c r="AP722" s="285"/>
      <c r="AQ722" s="285"/>
      <c r="AR722" s="285"/>
      <c r="AS722" s="328"/>
      <c r="AT722" s="328"/>
      <c r="AU722" s="285"/>
      <c r="AV722" s="285"/>
      <c r="AW722" s="285"/>
      <c r="AX722" s="285"/>
      <c r="AY722" s="285"/>
      <c r="AZ722" s="328"/>
      <c r="BA722" s="328"/>
      <c r="BB722" s="285"/>
      <c r="BC722" s="285"/>
      <c r="BD722" s="285"/>
      <c r="BE722" s="285"/>
      <c r="BF722" s="285"/>
      <c r="BG722" s="328"/>
      <c r="BH722" s="328"/>
      <c r="BI722" s="285"/>
      <c r="BJ722" s="296"/>
      <c r="BK722" s="318"/>
      <c r="BL722" s="285"/>
      <c r="BM722" s="285"/>
      <c r="BN722" s="297"/>
      <c r="BO722" s="297"/>
      <c r="BP722" s="285"/>
      <c r="BQ722" s="285"/>
      <c r="BR722" s="285"/>
      <c r="BS722" s="285"/>
      <c r="BT722" s="285"/>
      <c r="BU722" s="297"/>
      <c r="BV722" s="297"/>
      <c r="BW722" s="285"/>
      <c r="BX722" s="285"/>
      <c r="BY722" s="285"/>
      <c r="BZ722" s="285"/>
      <c r="CA722" s="285"/>
      <c r="CB722" s="297"/>
      <c r="CC722" s="297"/>
      <c r="CD722" s="285"/>
      <c r="CE722" s="285"/>
      <c r="CF722" s="285"/>
      <c r="CG722" s="285"/>
      <c r="CH722" s="285"/>
      <c r="CI722" s="297"/>
      <c r="CJ722" s="297"/>
      <c r="CK722" s="285"/>
      <c r="CL722" s="285"/>
      <c r="CM722" s="285"/>
      <c r="CN722" s="285"/>
      <c r="CO722" s="285"/>
      <c r="CP722" s="165"/>
    </row>
    <row r="723"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  <c r="AA723" s="285"/>
      <c r="AB723" s="285"/>
      <c r="AC723" s="285"/>
      <c r="AD723" s="285"/>
      <c r="AE723" s="285"/>
      <c r="AF723" s="296"/>
      <c r="AG723" s="318"/>
      <c r="AH723" s="285"/>
      <c r="AI723" s="285"/>
      <c r="AJ723" s="285"/>
      <c r="AK723" s="285"/>
      <c r="AL723" s="328"/>
      <c r="AM723" s="328"/>
      <c r="AN723" s="285"/>
      <c r="AO723" s="285"/>
      <c r="AP723" s="285"/>
      <c r="AQ723" s="285"/>
      <c r="AR723" s="285"/>
      <c r="AS723" s="328"/>
      <c r="AT723" s="328"/>
      <c r="AU723" s="285"/>
      <c r="AV723" s="285"/>
      <c r="AW723" s="285"/>
      <c r="AX723" s="285"/>
      <c r="AY723" s="285"/>
      <c r="AZ723" s="328"/>
      <c r="BA723" s="328"/>
      <c r="BB723" s="285"/>
      <c r="BC723" s="285"/>
      <c r="BD723" s="285"/>
      <c r="BE723" s="285"/>
      <c r="BF723" s="285"/>
      <c r="BG723" s="328"/>
      <c r="BH723" s="328"/>
      <c r="BI723" s="285"/>
      <c r="BJ723" s="296"/>
      <c r="BK723" s="318"/>
      <c r="BL723" s="285"/>
      <c r="BM723" s="285"/>
      <c r="BN723" s="297"/>
      <c r="BO723" s="297"/>
      <c r="BP723" s="285"/>
      <c r="BQ723" s="285"/>
      <c r="BR723" s="285"/>
      <c r="BS723" s="285"/>
      <c r="BT723" s="285"/>
      <c r="BU723" s="297"/>
      <c r="BV723" s="297"/>
      <c r="BW723" s="285"/>
      <c r="BX723" s="285"/>
      <c r="BY723" s="285"/>
      <c r="BZ723" s="285"/>
      <c r="CA723" s="285"/>
      <c r="CB723" s="297"/>
      <c r="CC723" s="297"/>
      <c r="CD723" s="285"/>
      <c r="CE723" s="285"/>
      <c r="CF723" s="285"/>
      <c r="CG723" s="285"/>
      <c r="CH723" s="285"/>
      <c r="CI723" s="297"/>
      <c r="CJ723" s="297"/>
      <c r="CK723" s="285"/>
      <c r="CL723" s="285"/>
      <c r="CM723" s="285"/>
      <c r="CN723" s="285"/>
      <c r="CO723" s="285"/>
      <c r="CP723" s="165"/>
    </row>
    <row r="724"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  <c r="AA724" s="285"/>
      <c r="AB724" s="285"/>
      <c r="AC724" s="285"/>
      <c r="AD724" s="285"/>
      <c r="AE724" s="285"/>
      <c r="AF724" s="296"/>
      <c r="AG724" s="318"/>
      <c r="AH724" s="285"/>
      <c r="AI724" s="285"/>
      <c r="AJ724" s="285"/>
      <c r="AK724" s="285"/>
      <c r="AL724" s="328"/>
      <c r="AM724" s="328"/>
      <c r="AN724" s="285"/>
      <c r="AO724" s="285"/>
      <c r="AP724" s="285"/>
      <c r="AQ724" s="285"/>
      <c r="AR724" s="285"/>
      <c r="AS724" s="328"/>
      <c r="AT724" s="328"/>
      <c r="AU724" s="285"/>
      <c r="AV724" s="285"/>
      <c r="AW724" s="285"/>
      <c r="AX724" s="285"/>
      <c r="AY724" s="285"/>
      <c r="AZ724" s="328"/>
      <c r="BA724" s="328"/>
      <c r="BB724" s="285"/>
      <c r="BC724" s="285"/>
      <c r="BD724" s="285"/>
      <c r="BE724" s="285"/>
      <c r="BF724" s="285"/>
      <c r="BG724" s="328"/>
      <c r="BH724" s="328"/>
      <c r="BI724" s="285"/>
      <c r="BJ724" s="296"/>
      <c r="BK724" s="318"/>
      <c r="BL724" s="285"/>
      <c r="BM724" s="285"/>
      <c r="BN724" s="297"/>
      <c r="BO724" s="297"/>
      <c r="BP724" s="285"/>
      <c r="BQ724" s="285"/>
      <c r="BR724" s="285"/>
      <c r="BS724" s="285"/>
      <c r="BT724" s="285"/>
      <c r="BU724" s="297"/>
      <c r="BV724" s="297"/>
      <c r="BW724" s="285"/>
      <c r="BX724" s="285"/>
      <c r="BY724" s="285"/>
      <c r="BZ724" s="285"/>
      <c r="CA724" s="285"/>
      <c r="CB724" s="297"/>
      <c r="CC724" s="297"/>
      <c r="CD724" s="285"/>
      <c r="CE724" s="285"/>
      <c r="CF724" s="285"/>
      <c r="CG724" s="285"/>
      <c r="CH724" s="285"/>
      <c r="CI724" s="297"/>
      <c r="CJ724" s="297"/>
      <c r="CK724" s="285"/>
      <c r="CL724" s="285"/>
      <c r="CM724" s="285"/>
      <c r="CN724" s="285"/>
      <c r="CO724" s="285"/>
      <c r="CP724" s="165"/>
    </row>
    <row r="725"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  <c r="AA725" s="285"/>
      <c r="AB725" s="285"/>
      <c r="AC725" s="285"/>
      <c r="AD725" s="285"/>
      <c r="AE725" s="285"/>
      <c r="AF725" s="296"/>
      <c r="AG725" s="318"/>
      <c r="AH725" s="285"/>
      <c r="AI725" s="285"/>
      <c r="AJ725" s="285"/>
      <c r="AK725" s="285"/>
      <c r="AL725" s="328"/>
      <c r="AM725" s="328"/>
      <c r="AN725" s="285"/>
      <c r="AO725" s="285"/>
      <c r="AP725" s="285"/>
      <c r="AQ725" s="285"/>
      <c r="AR725" s="285"/>
      <c r="AS725" s="328"/>
      <c r="AT725" s="328"/>
      <c r="AU725" s="285"/>
      <c r="AV725" s="285"/>
      <c r="AW725" s="285"/>
      <c r="AX725" s="285"/>
      <c r="AY725" s="285"/>
      <c r="AZ725" s="328"/>
      <c r="BA725" s="328"/>
      <c r="BB725" s="285"/>
      <c r="BC725" s="285"/>
      <c r="BD725" s="285"/>
      <c r="BE725" s="285"/>
      <c r="BF725" s="285"/>
      <c r="BG725" s="328"/>
      <c r="BH725" s="328"/>
      <c r="BI725" s="285"/>
      <c r="BJ725" s="296"/>
      <c r="BK725" s="318"/>
      <c r="BL725" s="285"/>
      <c r="BM725" s="285"/>
      <c r="BN725" s="297"/>
      <c r="BO725" s="297"/>
      <c r="BP725" s="285"/>
      <c r="BQ725" s="285"/>
      <c r="BR725" s="285"/>
      <c r="BS725" s="285"/>
      <c r="BT725" s="285"/>
      <c r="BU725" s="297"/>
      <c r="BV725" s="297"/>
      <c r="BW725" s="285"/>
      <c r="BX725" s="285"/>
      <c r="BY725" s="285"/>
      <c r="BZ725" s="285"/>
      <c r="CA725" s="285"/>
      <c r="CB725" s="297"/>
      <c r="CC725" s="297"/>
      <c r="CD725" s="285"/>
      <c r="CE725" s="285"/>
      <c r="CF725" s="285"/>
      <c r="CG725" s="285"/>
      <c r="CH725" s="285"/>
      <c r="CI725" s="297"/>
      <c r="CJ725" s="297"/>
      <c r="CK725" s="285"/>
      <c r="CL725" s="285"/>
      <c r="CM725" s="285"/>
      <c r="CN725" s="285"/>
      <c r="CO725" s="285"/>
      <c r="CP725" s="165"/>
    </row>
    <row r="726"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  <c r="AA726" s="285"/>
      <c r="AB726" s="285"/>
      <c r="AC726" s="285"/>
      <c r="AD726" s="285"/>
      <c r="AE726" s="285"/>
      <c r="AF726" s="296"/>
      <c r="AG726" s="318"/>
      <c r="AH726" s="285"/>
      <c r="AI726" s="285"/>
      <c r="AJ726" s="285"/>
      <c r="AK726" s="285"/>
      <c r="AL726" s="328"/>
      <c r="AM726" s="328"/>
      <c r="AN726" s="285"/>
      <c r="AO726" s="285"/>
      <c r="AP726" s="285"/>
      <c r="AQ726" s="285"/>
      <c r="AR726" s="285"/>
      <c r="AS726" s="328"/>
      <c r="AT726" s="328"/>
      <c r="AU726" s="285"/>
      <c r="AV726" s="285"/>
      <c r="AW726" s="285"/>
      <c r="AX726" s="285"/>
      <c r="AY726" s="285"/>
      <c r="AZ726" s="328"/>
      <c r="BA726" s="328"/>
      <c r="BB726" s="285"/>
      <c r="BC726" s="285"/>
      <c r="BD726" s="285"/>
      <c r="BE726" s="285"/>
      <c r="BF726" s="285"/>
      <c r="BG726" s="328"/>
      <c r="BH726" s="328"/>
      <c r="BI726" s="285"/>
      <c r="BJ726" s="296"/>
      <c r="BK726" s="318"/>
      <c r="BL726" s="285"/>
      <c r="BM726" s="285"/>
      <c r="BN726" s="297"/>
      <c r="BO726" s="297"/>
      <c r="BP726" s="285"/>
      <c r="BQ726" s="285"/>
      <c r="BR726" s="285"/>
      <c r="BS726" s="285"/>
      <c r="BT726" s="285"/>
      <c r="BU726" s="297"/>
      <c r="BV726" s="297"/>
      <c r="BW726" s="285"/>
      <c r="BX726" s="285"/>
      <c r="BY726" s="285"/>
      <c r="BZ726" s="285"/>
      <c r="CA726" s="285"/>
      <c r="CB726" s="297"/>
      <c r="CC726" s="297"/>
      <c r="CD726" s="285"/>
      <c r="CE726" s="285"/>
      <c r="CF726" s="285"/>
      <c r="CG726" s="285"/>
      <c r="CH726" s="285"/>
      <c r="CI726" s="297"/>
      <c r="CJ726" s="297"/>
      <c r="CK726" s="285"/>
      <c r="CL726" s="285"/>
      <c r="CM726" s="285"/>
      <c r="CN726" s="285"/>
      <c r="CO726" s="285"/>
      <c r="CP726" s="165"/>
    </row>
    <row r="727"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  <c r="AA727" s="285"/>
      <c r="AB727" s="285"/>
      <c r="AC727" s="285"/>
      <c r="AD727" s="285"/>
      <c r="AE727" s="285"/>
      <c r="AF727" s="296"/>
      <c r="AG727" s="318"/>
      <c r="AH727" s="285"/>
      <c r="AI727" s="285"/>
      <c r="AJ727" s="285"/>
      <c r="AK727" s="285"/>
      <c r="AL727" s="328"/>
      <c r="AM727" s="328"/>
      <c r="AN727" s="285"/>
      <c r="AO727" s="285"/>
      <c r="AP727" s="285"/>
      <c r="AQ727" s="285"/>
      <c r="AR727" s="285"/>
      <c r="AS727" s="328"/>
      <c r="AT727" s="328"/>
      <c r="AU727" s="285"/>
      <c r="AV727" s="285"/>
      <c r="AW727" s="285"/>
      <c r="AX727" s="285"/>
      <c r="AY727" s="285"/>
      <c r="AZ727" s="328"/>
      <c r="BA727" s="328"/>
      <c r="BB727" s="285"/>
      <c r="BC727" s="285"/>
      <c r="BD727" s="285"/>
      <c r="BE727" s="285"/>
      <c r="BF727" s="285"/>
      <c r="BG727" s="328"/>
      <c r="BH727" s="328"/>
      <c r="BI727" s="285"/>
      <c r="BJ727" s="296"/>
      <c r="BK727" s="318"/>
      <c r="BL727" s="285"/>
      <c r="BM727" s="285"/>
      <c r="BN727" s="297"/>
      <c r="BO727" s="297"/>
      <c r="BP727" s="285"/>
      <c r="BQ727" s="285"/>
      <c r="BR727" s="285"/>
      <c r="BS727" s="285"/>
      <c r="BT727" s="285"/>
      <c r="BU727" s="297"/>
      <c r="BV727" s="297"/>
      <c r="BW727" s="285"/>
      <c r="BX727" s="285"/>
      <c r="BY727" s="285"/>
      <c r="BZ727" s="285"/>
      <c r="CA727" s="285"/>
      <c r="CB727" s="297"/>
      <c r="CC727" s="297"/>
      <c r="CD727" s="285"/>
      <c r="CE727" s="285"/>
      <c r="CF727" s="285"/>
      <c r="CG727" s="285"/>
      <c r="CH727" s="285"/>
      <c r="CI727" s="297"/>
      <c r="CJ727" s="297"/>
      <c r="CK727" s="285"/>
      <c r="CL727" s="285"/>
      <c r="CM727" s="285"/>
      <c r="CN727" s="285"/>
      <c r="CO727" s="285"/>
      <c r="CP727" s="165"/>
    </row>
    <row r="728"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  <c r="AA728" s="285"/>
      <c r="AB728" s="285"/>
      <c r="AC728" s="285"/>
      <c r="AD728" s="285"/>
      <c r="AE728" s="285"/>
      <c r="AF728" s="296"/>
      <c r="AG728" s="318"/>
      <c r="AH728" s="285"/>
      <c r="AI728" s="285"/>
      <c r="AJ728" s="285"/>
      <c r="AK728" s="285"/>
      <c r="AL728" s="328"/>
      <c r="AM728" s="328"/>
      <c r="AN728" s="285"/>
      <c r="AO728" s="285"/>
      <c r="AP728" s="285"/>
      <c r="AQ728" s="285"/>
      <c r="AR728" s="285"/>
      <c r="AS728" s="328"/>
      <c r="AT728" s="328"/>
      <c r="AU728" s="285"/>
      <c r="AV728" s="285"/>
      <c r="AW728" s="285"/>
      <c r="AX728" s="285"/>
      <c r="AY728" s="285"/>
      <c r="AZ728" s="328"/>
      <c r="BA728" s="328"/>
      <c r="BB728" s="285"/>
      <c r="BC728" s="285"/>
      <c r="BD728" s="285"/>
      <c r="BE728" s="285"/>
      <c r="BF728" s="285"/>
      <c r="BG728" s="328"/>
      <c r="BH728" s="328"/>
      <c r="BI728" s="285"/>
      <c r="BJ728" s="296"/>
      <c r="BK728" s="318"/>
      <c r="BL728" s="285"/>
      <c r="BM728" s="285"/>
      <c r="BN728" s="297"/>
      <c r="BO728" s="297"/>
      <c r="BP728" s="285"/>
      <c r="BQ728" s="285"/>
      <c r="BR728" s="285"/>
      <c r="BS728" s="285"/>
      <c r="BT728" s="285"/>
      <c r="BU728" s="297"/>
      <c r="BV728" s="297"/>
      <c r="BW728" s="285"/>
      <c r="BX728" s="285"/>
      <c r="BY728" s="285"/>
      <c r="BZ728" s="285"/>
      <c r="CA728" s="285"/>
      <c r="CB728" s="297"/>
      <c r="CC728" s="297"/>
      <c r="CD728" s="285"/>
      <c r="CE728" s="285"/>
      <c r="CF728" s="285"/>
      <c r="CG728" s="285"/>
      <c r="CH728" s="285"/>
      <c r="CI728" s="297"/>
      <c r="CJ728" s="297"/>
      <c r="CK728" s="285"/>
      <c r="CL728" s="285"/>
      <c r="CM728" s="285"/>
      <c r="CN728" s="285"/>
      <c r="CO728" s="285"/>
      <c r="CP728" s="165"/>
    </row>
    <row r="729"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  <c r="AA729" s="285"/>
      <c r="AB729" s="285"/>
      <c r="AC729" s="285"/>
      <c r="AD729" s="285"/>
      <c r="AE729" s="285"/>
      <c r="AF729" s="296"/>
      <c r="AG729" s="318"/>
      <c r="AH729" s="285"/>
      <c r="AI729" s="285"/>
      <c r="AJ729" s="285"/>
      <c r="AK729" s="285"/>
      <c r="AL729" s="328"/>
      <c r="AM729" s="328"/>
      <c r="AN729" s="285"/>
      <c r="AO729" s="285"/>
      <c r="AP729" s="285"/>
      <c r="AQ729" s="285"/>
      <c r="AR729" s="285"/>
      <c r="AS729" s="328"/>
      <c r="AT729" s="328"/>
      <c r="AU729" s="285"/>
      <c r="AV729" s="285"/>
      <c r="AW729" s="285"/>
      <c r="AX729" s="285"/>
      <c r="AY729" s="285"/>
      <c r="AZ729" s="328"/>
      <c r="BA729" s="328"/>
      <c r="BB729" s="285"/>
      <c r="BC729" s="285"/>
      <c r="BD729" s="285"/>
      <c r="BE729" s="285"/>
      <c r="BF729" s="285"/>
      <c r="BG729" s="328"/>
      <c r="BH729" s="328"/>
      <c r="BI729" s="285"/>
      <c r="BJ729" s="296"/>
      <c r="BK729" s="318"/>
      <c r="BL729" s="285"/>
      <c r="BM729" s="285"/>
      <c r="BN729" s="297"/>
      <c r="BO729" s="297"/>
      <c r="BP729" s="285"/>
      <c r="BQ729" s="285"/>
      <c r="BR729" s="285"/>
      <c r="BS729" s="285"/>
      <c r="BT729" s="285"/>
      <c r="BU729" s="297"/>
      <c r="BV729" s="297"/>
      <c r="BW729" s="285"/>
      <c r="BX729" s="285"/>
      <c r="BY729" s="285"/>
      <c r="BZ729" s="285"/>
      <c r="CA729" s="285"/>
      <c r="CB729" s="297"/>
      <c r="CC729" s="297"/>
      <c r="CD729" s="285"/>
      <c r="CE729" s="285"/>
      <c r="CF729" s="285"/>
      <c r="CG729" s="285"/>
      <c r="CH729" s="285"/>
      <c r="CI729" s="297"/>
      <c r="CJ729" s="297"/>
      <c r="CK729" s="285"/>
      <c r="CL729" s="285"/>
      <c r="CM729" s="285"/>
      <c r="CN729" s="285"/>
      <c r="CO729" s="285"/>
      <c r="CP729" s="165"/>
    </row>
    <row r="730"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  <c r="AA730" s="285"/>
      <c r="AB730" s="285"/>
      <c r="AC730" s="285"/>
      <c r="AD730" s="285"/>
      <c r="AE730" s="285"/>
      <c r="AF730" s="296"/>
      <c r="AG730" s="318"/>
      <c r="AH730" s="285"/>
      <c r="AI730" s="285"/>
      <c r="AJ730" s="285"/>
      <c r="AK730" s="285"/>
      <c r="AL730" s="328"/>
      <c r="AM730" s="328"/>
      <c r="AN730" s="285"/>
      <c r="AO730" s="285"/>
      <c r="AP730" s="285"/>
      <c r="AQ730" s="285"/>
      <c r="AR730" s="285"/>
      <c r="AS730" s="328"/>
      <c r="AT730" s="328"/>
      <c r="AU730" s="285"/>
      <c r="AV730" s="285"/>
      <c r="AW730" s="285"/>
      <c r="AX730" s="285"/>
      <c r="AY730" s="285"/>
      <c r="AZ730" s="328"/>
      <c r="BA730" s="328"/>
      <c r="BB730" s="285"/>
      <c r="BC730" s="285"/>
      <c r="BD730" s="285"/>
      <c r="BE730" s="285"/>
      <c r="BF730" s="285"/>
      <c r="BG730" s="328"/>
      <c r="BH730" s="328"/>
      <c r="BI730" s="285"/>
      <c r="BJ730" s="296"/>
      <c r="BK730" s="318"/>
      <c r="BL730" s="285"/>
      <c r="BM730" s="285"/>
      <c r="BN730" s="297"/>
      <c r="BO730" s="297"/>
      <c r="BP730" s="285"/>
      <c r="BQ730" s="285"/>
      <c r="BR730" s="285"/>
      <c r="BS730" s="285"/>
      <c r="BT730" s="285"/>
      <c r="BU730" s="297"/>
      <c r="BV730" s="297"/>
      <c r="BW730" s="285"/>
      <c r="BX730" s="285"/>
      <c r="BY730" s="285"/>
      <c r="BZ730" s="285"/>
      <c r="CA730" s="285"/>
      <c r="CB730" s="297"/>
      <c r="CC730" s="297"/>
      <c r="CD730" s="285"/>
      <c r="CE730" s="285"/>
      <c r="CF730" s="285"/>
      <c r="CG730" s="285"/>
      <c r="CH730" s="285"/>
      <c r="CI730" s="297"/>
      <c r="CJ730" s="297"/>
      <c r="CK730" s="285"/>
      <c r="CL730" s="285"/>
      <c r="CM730" s="285"/>
      <c r="CN730" s="285"/>
      <c r="CO730" s="285"/>
      <c r="CP730" s="165"/>
    </row>
    <row r="731"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  <c r="AA731" s="285"/>
      <c r="AB731" s="285"/>
      <c r="AC731" s="285"/>
      <c r="AD731" s="285"/>
      <c r="AE731" s="285"/>
      <c r="AF731" s="296"/>
      <c r="AG731" s="318"/>
      <c r="AH731" s="285"/>
      <c r="AI731" s="285"/>
      <c r="AJ731" s="285"/>
      <c r="AK731" s="285"/>
      <c r="AL731" s="328"/>
      <c r="AM731" s="328"/>
      <c r="AN731" s="285"/>
      <c r="AO731" s="285"/>
      <c r="AP731" s="285"/>
      <c r="AQ731" s="285"/>
      <c r="AR731" s="285"/>
      <c r="AS731" s="328"/>
      <c r="AT731" s="328"/>
      <c r="AU731" s="285"/>
      <c r="AV731" s="285"/>
      <c r="AW731" s="285"/>
      <c r="AX731" s="285"/>
      <c r="AY731" s="285"/>
      <c r="AZ731" s="328"/>
      <c r="BA731" s="328"/>
      <c r="BB731" s="285"/>
      <c r="BC731" s="285"/>
      <c r="BD731" s="285"/>
      <c r="BE731" s="285"/>
      <c r="BF731" s="285"/>
      <c r="BG731" s="328"/>
      <c r="BH731" s="328"/>
      <c r="BI731" s="285"/>
      <c r="BJ731" s="296"/>
      <c r="BK731" s="318"/>
      <c r="BL731" s="285"/>
      <c r="BM731" s="285"/>
      <c r="BN731" s="297"/>
      <c r="BO731" s="297"/>
      <c r="BP731" s="285"/>
      <c r="BQ731" s="285"/>
      <c r="BR731" s="285"/>
      <c r="BS731" s="285"/>
      <c r="BT731" s="285"/>
      <c r="BU731" s="297"/>
      <c r="BV731" s="297"/>
      <c r="BW731" s="285"/>
      <c r="BX731" s="285"/>
      <c r="BY731" s="285"/>
      <c r="BZ731" s="285"/>
      <c r="CA731" s="285"/>
      <c r="CB731" s="297"/>
      <c r="CC731" s="297"/>
      <c r="CD731" s="285"/>
      <c r="CE731" s="285"/>
      <c r="CF731" s="285"/>
      <c r="CG731" s="285"/>
      <c r="CH731" s="285"/>
      <c r="CI731" s="297"/>
      <c r="CJ731" s="297"/>
      <c r="CK731" s="285"/>
      <c r="CL731" s="285"/>
      <c r="CM731" s="285"/>
      <c r="CN731" s="285"/>
      <c r="CO731" s="285"/>
      <c r="CP731" s="165"/>
    </row>
    <row r="732"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  <c r="AA732" s="285"/>
      <c r="AB732" s="285"/>
      <c r="AC732" s="285"/>
      <c r="AD732" s="285"/>
      <c r="AE732" s="285"/>
      <c r="AF732" s="296"/>
      <c r="AG732" s="318"/>
      <c r="AH732" s="285"/>
      <c r="AI732" s="285"/>
      <c r="AJ732" s="285"/>
      <c r="AK732" s="285"/>
      <c r="AL732" s="328"/>
      <c r="AM732" s="328"/>
      <c r="AN732" s="285"/>
      <c r="AO732" s="285"/>
      <c r="AP732" s="285"/>
      <c r="AQ732" s="285"/>
      <c r="AR732" s="285"/>
      <c r="AS732" s="328"/>
      <c r="AT732" s="328"/>
      <c r="AU732" s="285"/>
      <c r="AV732" s="285"/>
      <c r="AW732" s="285"/>
      <c r="AX732" s="285"/>
      <c r="AY732" s="285"/>
      <c r="AZ732" s="328"/>
      <c r="BA732" s="328"/>
      <c r="BB732" s="285"/>
      <c r="BC732" s="285"/>
      <c r="BD732" s="285"/>
      <c r="BE732" s="285"/>
      <c r="BF732" s="285"/>
      <c r="BG732" s="328"/>
      <c r="BH732" s="328"/>
      <c r="BI732" s="285"/>
      <c r="BJ732" s="296"/>
      <c r="BK732" s="318"/>
      <c r="BL732" s="285"/>
      <c r="BM732" s="285"/>
      <c r="BN732" s="297"/>
      <c r="BO732" s="297"/>
      <c r="BP732" s="285"/>
      <c r="BQ732" s="285"/>
      <c r="BR732" s="285"/>
      <c r="BS732" s="285"/>
      <c r="BT732" s="285"/>
      <c r="BU732" s="297"/>
      <c r="BV732" s="297"/>
      <c r="BW732" s="285"/>
      <c r="BX732" s="285"/>
      <c r="BY732" s="285"/>
      <c r="BZ732" s="285"/>
      <c r="CA732" s="285"/>
      <c r="CB732" s="297"/>
      <c r="CC732" s="297"/>
      <c r="CD732" s="285"/>
      <c r="CE732" s="285"/>
      <c r="CF732" s="285"/>
      <c r="CG732" s="285"/>
      <c r="CH732" s="285"/>
      <c r="CI732" s="297"/>
      <c r="CJ732" s="297"/>
      <c r="CK732" s="285"/>
      <c r="CL732" s="285"/>
      <c r="CM732" s="285"/>
      <c r="CN732" s="285"/>
      <c r="CO732" s="285"/>
      <c r="CP732" s="165"/>
    </row>
    <row r="733"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  <c r="AA733" s="285"/>
      <c r="AB733" s="285"/>
      <c r="AC733" s="285"/>
      <c r="AD733" s="285"/>
      <c r="AE733" s="285"/>
      <c r="AF733" s="296"/>
      <c r="AG733" s="318"/>
      <c r="AH733" s="285"/>
      <c r="AI733" s="285"/>
      <c r="AJ733" s="285"/>
      <c r="AK733" s="285"/>
      <c r="AL733" s="328"/>
      <c r="AM733" s="328"/>
      <c r="AN733" s="285"/>
      <c r="AO733" s="285"/>
      <c r="AP733" s="285"/>
      <c r="AQ733" s="285"/>
      <c r="AR733" s="285"/>
      <c r="AS733" s="328"/>
      <c r="AT733" s="328"/>
      <c r="AU733" s="285"/>
      <c r="AV733" s="285"/>
      <c r="AW733" s="285"/>
      <c r="AX733" s="285"/>
      <c r="AY733" s="285"/>
      <c r="AZ733" s="328"/>
      <c r="BA733" s="328"/>
      <c r="BB733" s="285"/>
      <c r="BC733" s="285"/>
      <c r="BD733" s="285"/>
      <c r="BE733" s="285"/>
      <c r="BF733" s="285"/>
      <c r="BG733" s="328"/>
      <c r="BH733" s="328"/>
      <c r="BI733" s="285"/>
      <c r="BJ733" s="296"/>
      <c r="BK733" s="318"/>
      <c r="BL733" s="285"/>
      <c r="BM733" s="285"/>
      <c r="BN733" s="297"/>
      <c r="BO733" s="297"/>
      <c r="BP733" s="285"/>
      <c r="BQ733" s="285"/>
      <c r="BR733" s="285"/>
      <c r="BS733" s="285"/>
      <c r="BT733" s="285"/>
      <c r="BU733" s="297"/>
      <c r="BV733" s="297"/>
      <c r="BW733" s="285"/>
      <c r="BX733" s="285"/>
      <c r="BY733" s="285"/>
      <c r="BZ733" s="285"/>
      <c r="CA733" s="285"/>
      <c r="CB733" s="297"/>
      <c r="CC733" s="297"/>
      <c r="CD733" s="285"/>
      <c r="CE733" s="285"/>
      <c r="CF733" s="285"/>
      <c r="CG733" s="285"/>
      <c r="CH733" s="285"/>
      <c r="CI733" s="297"/>
      <c r="CJ733" s="297"/>
      <c r="CK733" s="285"/>
      <c r="CL733" s="285"/>
      <c r="CM733" s="285"/>
      <c r="CN733" s="285"/>
      <c r="CO733" s="285"/>
      <c r="CP733" s="165"/>
    </row>
    <row r="734"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  <c r="AA734" s="285"/>
      <c r="AB734" s="285"/>
      <c r="AC734" s="285"/>
      <c r="AD734" s="285"/>
      <c r="AE734" s="285"/>
      <c r="AF734" s="296"/>
      <c r="AG734" s="318"/>
      <c r="AH734" s="285"/>
      <c r="AI734" s="285"/>
      <c r="AJ734" s="285"/>
      <c r="AK734" s="285"/>
      <c r="AL734" s="328"/>
      <c r="AM734" s="328"/>
      <c r="AN734" s="285"/>
      <c r="AO734" s="285"/>
      <c r="AP734" s="285"/>
      <c r="AQ734" s="285"/>
      <c r="AR734" s="285"/>
      <c r="AS734" s="328"/>
      <c r="AT734" s="328"/>
      <c r="AU734" s="285"/>
      <c r="AV734" s="285"/>
      <c r="AW734" s="285"/>
      <c r="AX734" s="285"/>
      <c r="AY734" s="285"/>
      <c r="AZ734" s="328"/>
      <c r="BA734" s="328"/>
      <c r="BB734" s="285"/>
      <c r="BC734" s="285"/>
      <c r="BD734" s="285"/>
      <c r="BE734" s="285"/>
      <c r="BF734" s="285"/>
      <c r="BG734" s="328"/>
      <c r="BH734" s="328"/>
      <c r="BI734" s="285"/>
      <c r="BJ734" s="296"/>
      <c r="BK734" s="318"/>
      <c r="BL734" s="285"/>
      <c r="BM734" s="285"/>
      <c r="BN734" s="297"/>
      <c r="BO734" s="297"/>
      <c r="BP734" s="285"/>
      <c r="BQ734" s="285"/>
      <c r="BR734" s="285"/>
      <c r="BS734" s="285"/>
      <c r="BT734" s="285"/>
      <c r="BU734" s="297"/>
      <c r="BV734" s="297"/>
      <c r="BW734" s="285"/>
      <c r="BX734" s="285"/>
      <c r="BY734" s="285"/>
      <c r="BZ734" s="285"/>
      <c r="CA734" s="285"/>
      <c r="CB734" s="297"/>
      <c r="CC734" s="297"/>
      <c r="CD734" s="285"/>
      <c r="CE734" s="285"/>
      <c r="CF734" s="285"/>
      <c r="CG734" s="285"/>
      <c r="CH734" s="285"/>
      <c r="CI734" s="297"/>
      <c r="CJ734" s="297"/>
      <c r="CK734" s="285"/>
      <c r="CL734" s="285"/>
      <c r="CM734" s="285"/>
      <c r="CN734" s="285"/>
      <c r="CO734" s="285"/>
      <c r="CP734" s="165"/>
    </row>
    <row r="735"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  <c r="AA735" s="285"/>
      <c r="AB735" s="285"/>
      <c r="AC735" s="285"/>
      <c r="AD735" s="285"/>
      <c r="AE735" s="285"/>
      <c r="AF735" s="296"/>
      <c r="AG735" s="318"/>
      <c r="AH735" s="285"/>
      <c r="AI735" s="285"/>
      <c r="AJ735" s="285"/>
      <c r="AK735" s="285"/>
      <c r="AL735" s="328"/>
      <c r="AM735" s="328"/>
      <c r="AN735" s="285"/>
      <c r="AO735" s="285"/>
      <c r="AP735" s="285"/>
      <c r="AQ735" s="285"/>
      <c r="AR735" s="285"/>
      <c r="AS735" s="328"/>
      <c r="AT735" s="328"/>
      <c r="AU735" s="285"/>
      <c r="AV735" s="285"/>
      <c r="AW735" s="285"/>
      <c r="AX735" s="285"/>
      <c r="AY735" s="285"/>
      <c r="AZ735" s="328"/>
      <c r="BA735" s="328"/>
      <c r="BB735" s="285"/>
      <c r="BC735" s="285"/>
      <c r="BD735" s="285"/>
      <c r="BE735" s="285"/>
      <c r="BF735" s="285"/>
      <c r="BG735" s="328"/>
      <c r="BH735" s="328"/>
      <c r="BI735" s="285"/>
      <c r="BJ735" s="296"/>
      <c r="BK735" s="318"/>
      <c r="BL735" s="285"/>
      <c r="BM735" s="285"/>
      <c r="BN735" s="297"/>
      <c r="BO735" s="297"/>
      <c r="BP735" s="285"/>
      <c r="BQ735" s="285"/>
      <c r="BR735" s="285"/>
      <c r="BS735" s="285"/>
      <c r="BT735" s="285"/>
      <c r="BU735" s="297"/>
      <c r="BV735" s="297"/>
      <c r="BW735" s="285"/>
      <c r="BX735" s="285"/>
      <c r="BY735" s="285"/>
      <c r="BZ735" s="285"/>
      <c r="CA735" s="285"/>
      <c r="CB735" s="297"/>
      <c r="CC735" s="297"/>
      <c r="CD735" s="285"/>
      <c r="CE735" s="285"/>
      <c r="CF735" s="285"/>
      <c r="CG735" s="285"/>
      <c r="CH735" s="285"/>
      <c r="CI735" s="297"/>
      <c r="CJ735" s="297"/>
      <c r="CK735" s="285"/>
      <c r="CL735" s="285"/>
      <c r="CM735" s="285"/>
      <c r="CN735" s="285"/>
      <c r="CO735" s="285"/>
      <c r="CP735" s="165"/>
    </row>
    <row r="736"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  <c r="AA736" s="285"/>
      <c r="AB736" s="285"/>
      <c r="AC736" s="285"/>
      <c r="AD736" s="285"/>
      <c r="AE736" s="285"/>
      <c r="AF736" s="296"/>
      <c r="AG736" s="318"/>
      <c r="AH736" s="285"/>
      <c r="AI736" s="285"/>
      <c r="AJ736" s="285"/>
      <c r="AK736" s="285"/>
      <c r="AL736" s="328"/>
      <c r="AM736" s="328"/>
      <c r="AN736" s="285"/>
      <c r="AO736" s="285"/>
      <c r="AP736" s="285"/>
      <c r="AQ736" s="285"/>
      <c r="AR736" s="285"/>
      <c r="AS736" s="328"/>
      <c r="AT736" s="328"/>
      <c r="AU736" s="285"/>
      <c r="AV736" s="285"/>
      <c r="AW736" s="285"/>
      <c r="AX736" s="285"/>
      <c r="AY736" s="285"/>
      <c r="AZ736" s="328"/>
      <c r="BA736" s="328"/>
      <c r="BB736" s="285"/>
      <c r="BC736" s="285"/>
      <c r="BD736" s="285"/>
      <c r="BE736" s="285"/>
      <c r="BF736" s="285"/>
      <c r="BG736" s="328"/>
      <c r="BH736" s="328"/>
      <c r="BI736" s="285"/>
      <c r="BJ736" s="296"/>
      <c r="BK736" s="318"/>
      <c r="BL736" s="285"/>
      <c r="BM736" s="285"/>
      <c r="BN736" s="297"/>
      <c r="BO736" s="297"/>
      <c r="BP736" s="285"/>
      <c r="BQ736" s="285"/>
      <c r="BR736" s="285"/>
      <c r="BS736" s="285"/>
      <c r="BT736" s="285"/>
      <c r="BU736" s="297"/>
      <c r="BV736" s="297"/>
      <c r="BW736" s="285"/>
      <c r="BX736" s="285"/>
      <c r="BY736" s="285"/>
      <c r="BZ736" s="285"/>
      <c r="CA736" s="285"/>
      <c r="CB736" s="297"/>
      <c r="CC736" s="297"/>
      <c r="CD736" s="285"/>
      <c r="CE736" s="285"/>
      <c r="CF736" s="285"/>
      <c r="CG736" s="285"/>
      <c r="CH736" s="285"/>
      <c r="CI736" s="297"/>
      <c r="CJ736" s="297"/>
      <c r="CK736" s="285"/>
      <c r="CL736" s="285"/>
      <c r="CM736" s="285"/>
      <c r="CN736" s="285"/>
      <c r="CO736" s="285"/>
      <c r="CP736" s="165"/>
    </row>
    <row r="737"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  <c r="AA737" s="285"/>
      <c r="AB737" s="285"/>
      <c r="AC737" s="285"/>
      <c r="AD737" s="285"/>
      <c r="AE737" s="285"/>
      <c r="AF737" s="296"/>
      <c r="AG737" s="318"/>
      <c r="AH737" s="285"/>
      <c r="AI737" s="285"/>
      <c r="AJ737" s="285"/>
      <c r="AK737" s="285"/>
      <c r="AL737" s="328"/>
      <c r="AM737" s="328"/>
      <c r="AN737" s="285"/>
      <c r="AO737" s="285"/>
      <c r="AP737" s="285"/>
      <c r="AQ737" s="285"/>
      <c r="AR737" s="285"/>
      <c r="AS737" s="328"/>
      <c r="AT737" s="328"/>
      <c r="AU737" s="285"/>
      <c r="AV737" s="285"/>
      <c r="AW737" s="285"/>
      <c r="AX737" s="285"/>
      <c r="AY737" s="285"/>
      <c r="AZ737" s="328"/>
      <c r="BA737" s="328"/>
      <c r="BB737" s="285"/>
      <c r="BC737" s="285"/>
      <c r="BD737" s="285"/>
      <c r="BE737" s="285"/>
      <c r="BF737" s="285"/>
      <c r="BG737" s="328"/>
      <c r="BH737" s="328"/>
      <c r="BI737" s="285"/>
      <c r="BJ737" s="296"/>
      <c r="BK737" s="318"/>
      <c r="BL737" s="285"/>
      <c r="BM737" s="285"/>
      <c r="BN737" s="297"/>
      <c r="BO737" s="297"/>
      <c r="BP737" s="285"/>
      <c r="BQ737" s="285"/>
      <c r="BR737" s="285"/>
      <c r="BS737" s="285"/>
      <c r="BT737" s="285"/>
      <c r="BU737" s="297"/>
      <c r="BV737" s="297"/>
      <c r="BW737" s="285"/>
      <c r="BX737" s="285"/>
      <c r="BY737" s="285"/>
      <c r="BZ737" s="285"/>
      <c r="CA737" s="285"/>
      <c r="CB737" s="297"/>
      <c r="CC737" s="297"/>
      <c r="CD737" s="285"/>
      <c r="CE737" s="285"/>
      <c r="CF737" s="285"/>
      <c r="CG737" s="285"/>
      <c r="CH737" s="285"/>
      <c r="CI737" s="297"/>
      <c r="CJ737" s="297"/>
      <c r="CK737" s="285"/>
      <c r="CL737" s="285"/>
      <c r="CM737" s="285"/>
      <c r="CN737" s="285"/>
      <c r="CO737" s="285"/>
      <c r="CP737" s="165"/>
    </row>
    <row r="738"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  <c r="AA738" s="285"/>
      <c r="AB738" s="285"/>
      <c r="AC738" s="285"/>
      <c r="AD738" s="285"/>
      <c r="AE738" s="285"/>
      <c r="AF738" s="296"/>
      <c r="AG738" s="318"/>
      <c r="AH738" s="285"/>
      <c r="AI738" s="285"/>
      <c r="AJ738" s="285"/>
      <c r="AK738" s="285"/>
      <c r="AL738" s="328"/>
      <c r="AM738" s="328"/>
      <c r="AN738" s="285"/>
      <c r="AO738" s="285"/>
      <c r="AP738" s="285"/>
      <c r="AQ738" s="285"/>
      <c r="AR738" s="285"/>
      <c r="AS738" s="328"/>
      <c r="AT738" s="328"/>
      <c r="AU738" s="285"/>
      <c r="AV738" s="285"/>
      <c r="AW738" s="285"/>
      <c r="AX738" s="285"/>
      <c r="AY738" s="285"/>
      <c r="AZ738" s="328"/>
      <c r="BA738" s="328"/>
      <c r="BB738" s="285"/>
      <c r="BC738" s="285"/>
      <c r="BD738" s="285"/>
      <c r="BE738" s="285"/>
      <c r="BF738" s="285"/>
      <c r="BG738" s="328"/>
      <c r="BH738" s="328"/>
      <c r="BI738" s="285"/>
      <c r="BJ738" s="296"/>
      <c r="BK738" s="318"/>
      <c r="BL738" s="285"/>
      <c r="BM738" s="285"/>
      <c r="BN738" s="297"/>
      <c r="BO738" s="297"/>
      <c r="BP738" s="285"/>
      <c r="BQ738" s="285"/>
      <c r="BR738" s="285"/>
      <c r="BS738" s="285"/>
      <c r="BT738" s="285"/>
      <c r="BU738" s="297"/>
      <c r="BV738" s="297"/>
      <c r="BW738" s="285"/>
      <c r="BX738" s="285"/>
      <c r="BY738" s="285"/>
      <c r="BZ738" s="285"/>
      <c r="CA738" s="285"/>
      <c r="CB738" s="297"/>
      <c r="CC738" s="297"/>
      <c r="CD738" s="285"/>
      <c r="CE738" s="285"/>
      <c r="CF738" s="285"/>
      <c r="CG738" s="285"/>
      <c r="CH738" s="285"/>
      <c r="CI738" s="297"/>
      <c r="CJ738" s="297"/>
      <c r="CK738" s="285"/>
      <c r="CL738" s="285"/>
      <c r="CM738" s="285"/>
      <c r="CN738" s="285"/>
      <c r="CO738" s="285"/>
      <c r="CP738" s="165"/>
    </row>
    <row r="739"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  <c r="AA739" s="285"/>
      <c r="AB739" s="285"/>
      <c r="AC739" s="285"/>
      <c r="AD739" s="285"/>
      <c r="AE739" s="285"/>
      <c r="AF739" s="296"/>
      <c r="AG739" s="318"/>
      <c r="AH739" s="285"/>
      <c r="AI739" s="285"/>
      <c r="AJ739" s="285"/>
      <c r="AK739" s="285"/>
      <c r="AL739" s="328"/>
      <c r="AM739" s="328"/>
      <c r="AN739" s="285"/>
      <c r="AO739" s="285"/>
      <c r="AP739" s="285"/>
      <c r="AQ739" s="285"/>
      <c r="AR739" s="285"/>
      <c r="AS739" s="328"/>
      <c r="AT739" s="328"/>
      <c r="AU739" s="285"/>
      <c r="AV739" s="285"/>
      <c r="AW739" s="285"/>
      <c r="AX739" s="285"/>
      <c r="AY739" s="285"/>
      <c r="AZ739" s="328"/>
      <c r="BA739" s="328"/>
      <c r="BB739" s="285"/>
      <c r="BC739" s="285"/>
      <c r="BD739" s="285"/>
      <c r="BE739" s="285"/>
      <c r="BF739" s="285"/>
      <c r="BG739" s="328"/>
      <c r="BH739" s="328"/>
      <c r="BI739" s="285"/>
      <c r="BJ739" s="296"/>
      <c r="BK739" s="318"/>
      <c r="BL739" s="285"/>
      <c r="BM739" s="285"/>
      <c r="BN739" s="297"/>
      <c r="BO739" s="297"/>
      <c r="BP739" s="285"/>
      <c r="BQ739" s="285"/>
      <c r="BR739" s="285"/>
      <c r="BS739" s="285"/>
      <c r="BT739" s="285"/>
      <c r="BU739" s="297"/>
      <c r="BV739" s="297"/>
      <c r="BW739" s="285"/>
      <c r="BX739" s="285"/>
      <c r="BY739" s="285"/>
      <c r="BZ739" s="285"/>
      <c r="CA739" s="285"/>
      <c r="CB739" s="297"/>
      <c r="CC739" s="297"/>
      <c r="CD739" s="285"/>
      <c r="CE739" s="285"/>
      <c r="CF739" s="285"/>
      <c r="CG739" s="285"/>
      <c r="CH739" s="285"/>
      <c r="CI739" s="297"/>
      <c r="CJ739" s="297"/>
      <c r="CK739" s="285"/>
      <c r="CL739" s="285"/>
      <c r="CM739" s="285"/>
      <c r="CN739" s="285"/>
      <c r="CO739" s="285"/>
      <c r="CP739" s="165"/>
    </row>
    <row r="740"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  <c r="AA740" s="285"/>
      <c r="AB740" s="285"/>
      <c r="AC740" s="285"/>
      <c r="AD740" s="285"/>
      <c r="AE740" s="285"/>
      <c r="AF740" s="296"/>
      <c r="AG740" s="318"/>
      <c r="AH740" s="285"/>
      <c r="AI740" s="285"/>
      <c r="AJ740" s="285"/>
      <c r="AK740" s="285"/>
      <c r="AL740" s="328"/>
      <c r="AM740" s="328"/>
      <c r="AN740" s="285"/>
      <c r="AO740" s="285"/>
      <c r="AP740" s="285"/>
      <c r="AQ740" s="285"/>
      <c r="AR740" s="285"/>
      <c r="AS740" s="328"/>
      <c r="AT740" s="328"/>
      <c r="AU740" s="285"/>
      <c r="AV740" s="285"/>
      <c r="AW740" s="285"/>
      <c r="AX740" s="285"/>
      <c r="AY740" s="285"/>
      <c r="AZ740" s="328"/>
      <c r="BA740" s="328"/>
      <c r="BB740" s="285"/>
      <c r="BC740" s="285"/>
      <c r="BD740" s="285"/>
      <c r="BE740" s="285"/>
      <c r="BF740" s="285"/>
      <c r="BG740" s="328"/>
      <c r="BH740" s="328"/>
      <c r="BI740" s="285"/>
      <c r="BJ740" s="296"/>
      <c r="BK740" s="318"/>
      <c r="BL740" s="285"/>
      <c r="BM740" s="285"/>
      <c r="BN740" s="297"/>
      <c r="BO740" s="297"/>
      <c r="BP740" s="285"/>
      <c r="BQ740" s="285"/>
      <c r="BR740" s="285"/>
      <c r="BS740" s="285"/>
      <c r="BT740" s="285"/>
      <c r="BU740" s="297"/>
      <c r="BV740" s="297"/>
      <c r="BW740" s="285"/>
      <c r="BX740" s="285"/>
      <c r="BY740" s="285"/>
      <c r="BZ740" s="285"/>
      <c r="CA740" s="285"/>
      <c r="CB740" s="297"/>
      <c r="CC740" s="297"/>
      <c r="CD740" s="285"/>
      <c r="CE740" s="285"/>
      <c r="CF740" s="285"/>
      <c r="CG740" s="285"/>
      <c r="CH740" s="285"/>
      <c r="CI740" s="297"/>
      <c r="CJ740" s="297"/>
      <c r="CK740" s="285"/>
      <c r="CL740" s="285"/>
      <c r="CM740" s="285"/>
      <c r="CN740" s="285"/>
      <c r="CO740" s="285"/>
      <c r="CP740" s="165"/>
    </row>
    <row r="741"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  <c r="AA741" s="285"/>
      <c r="AB741" s="285"/>
      <c r="AC741" s="285"/>
      <c r="AD741" s="285"/>
      <c r="AE741" s="285"/>
      <c r="AF741" s="296"/>
      <c r="AG741" s="318"/>
      <c r="AH741" s="285"/>
      <c r="AI741" s="285"/>
      <c r="AJ741" s="285"/>
      <c r="AK741" s="285"/>
      <c r="AL741" s="328"/>
      <c r="AM741" s="328"/>
      <c r="AN741" s="285"/>
      <c r="AO741" s="285"/>
      <c r="AP741" s="285"/>
      <c r="AQ741" s="285"/>
      <c r="AR741" s="285"/>
      <c r="AS741" s="328"/>
      <c r="AT741" s="328"/>
      <c r="AU741" s="285"/>
      <c r="AV741" s="285"/>
      <c r="AW741" s="285"/>
      <c r="AX741" s="285"/>
      <c r="AY741" s="285"/>
      <c r="AZ741" s="328"/>
      <c r="BA741" s="328"/>
      <c r="BB741" s="285"/>
      <c r="BC741" s="285"/>
      <c r="BD741" s="285"/>
      <c r="BE741" s="285"/>
      <c r="BF741" s="285"/>
      <c r="BG741" s="328"/>
      <c r="BH741" s="328"/>
      <c r="BI741" s="285"/>
      <c r="BJ741" s="296"/>
      <c r="BK741" s="318"/>
      <c r="BL741" s="285"/>
      <c r="BM741" s="285"/>
      <c r="BN741" s="297"/>
      <c r="BO741" s="297"/>
      <c r="BP741" s="285"/>
      <c r="BQ741" s="285"/>
      <c r="BR741" s="285"/>
      <c r="BS741" s="285"/>
      <c r="BT741" s="285"/>
      <c r="BU741" s="297"/>
      <c r="BV741" s="297"/>
      <c r="BW741" s="285"/>
      <c r="BX741" s="285"/>
      <c r="BY741" s="285"/>
      <c r="BZ741" s="285"/>
      <c r="CA741" s="285"/>
      <c r="CB741" s="297"/>
      <c r="CC741" s="297"/>
      <c r="CD741" s="285"/>
      <c r="CE741" s="285"/>
      <c r="CF741" s="285"/>
      <c r="CG741" s="285"/>
      <c r="CH741" s="285"/>
      <c r="CI741" s="297"/>
      <c r="CJ741" s="297"/>
      <c r="CK741" s="285"/>
      <c r="CL741" s="285"/>
      <c r="CM741" s="285"/>
      <c r="CN741" s="285"/>
      <c r="CO741" s="285"/>
      <c r="CP741" s="165"/>
    </row>
    <row r="742"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  <c r="AA742" s="285"/>
      <c r="AB742" s="285"/>
      <c r="AC742" s="285"/>
      <c r="AD742" s="285"/>
      <c r="AE742" s="285"/>
      <c r="AF742" s="296"/>
      <c r="AG742" s="318"/>
      <c r="AH742" s="285"/>
      <c r="AI742" s="285"/>
      <c r="AJ742" s="285"/>
      <c r="AK742" s="285"/>
      <c r="AL742" s="328"/>
      <c r="AM742" s="328"/>
      <c r="AN742" s="285"/>
      <c r="AO742" s="285"/>
      <c r="AP742" s="285"/>
      <c r="AQ742" s="285"/>
      <c r="AR742" s="285"/>
      <c r="AS742" s="328"/>
      <c r="AT742" s="328"/>
      <c r="AU742" s="285"/>
      <c r="AV742" s="285"/>
      <c r="AW742" s="285"/>
      <c r="AX742" s="285"/>
      <c r="AY742" s="285"/>
      <c r="AZ742" s="328"/>
      <c r="BA742" s="328"/>
      <c r="BB742" s="285"/>
      <c r="BC742" s="285"/>
      <c r="BD742" s="285"/>
      <c r="BE742" s="285"/>
      <c r="BF742" s="285"/>
      <c r="BG742" s="328"/>
      <c r="BH742" s="328"/>
      <c r="BI742" s="285"/>
      <c r="BJ742" s="296"/>
      <c r="BK742" s="318"/>
      <c r="BL742" s="285"/>
      <c r="BM742" s="285"/>
      <c r="BN742" s="297"/>
      <c r="BO742" s="297"/>
      <c r="BP742" s="285"/>
      <c r="BQ742" s="285"/>
      <c r="BR742" s="285"/>
      <c r="BS742" s="285"/>
      <c r="BT742" s="285"/>
      <c r="BU742" s="297"/>
      <c r="BV742" s="297"/>
      <c r="BW742" s="285"/>
      <c r="BX742" s="285"/>
      <c r="BY742" s="285"/>
      <c r="BZ742" s="285"/>
      <c r="CA742" s="285"/>
      <c r="CB742" s="297"/>
      <c r="CC742" s="297"/>
      <c r="CD742" s="285"/>
      <c r="CE742" s="285"/>
      <c r="CF742" s="285"/>
      <c r="CG742" s="285"/>
      <c r="CH742" s="285"/>
      <c r="CI742" s="297"/>
      <c r="CJ742" s="297"/>
      <c r="CK742" s="285"/>
      <c r="CL742" s="285"/>
      <c r="CM742" s="285"/>
      <c r="CN742" s="285"/>
      <c r="CO742" s="285"/>
      <c r="CP742" s="165"/>
    </row>
    <row r="743"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  <c r="AA743" s="285"/>
      <c r="AB743" s="285"/>
      <c r="AC743" s="285"/>
      <c r="AD743" s="285"/>
      <c r="AE743" s="285"/>
      <c r="AF743" s="296"/>
      <c r="AG743" s="318"/>
      <c r="AH743" s="285"/>
      <c r="AI743" s="285"/>
      <c r="AJ743" s="285"/>
      <c r="AK743" s="285"/>
      <c r="AL743" s="328"/>
      <c r="AM743" s="328"/>
      <c r="AN743" s="285"/>
      <c r="AO743" s="285"/>
      <c r="AP743" s="285"/>
      <c r="AQ743" s="285"/>
      <c r="AR743" s="285"/>
      <c r="AS743" s="328"/>
      <c r="AT743" s="328"/>
      <c r="AU743" s="285"/>
      <c r="AV743" s="285"/>
      <c r="AW743" s="285"/>
      <c r="AX743" s="285"/>
      <c r="AY743" s="285"/>
      <c r="AZ743" s="328"/>
      <c r="BA743" s="328"/>
      <c r="BB743" s="285"/>
      <c r="BC743" s="285"/>
      <c r="BD743" s="285"/>
      <c r="BE743" s="285"/>
      <c r="BF743" s="285"/>
      <c r="BG743" s="328"/>
      <c r="BH743" s="328"/>
      <c r="BI743" s="285"/>
      <c r="BJ743" s="296"/>
      <c r="BK743" s="318"/>
      <c r="BL743" s="285"/>
      <c r="BM743" s="285"/>
      <c r="BN743" s="297"/>
      <c r="BO743" s="297"/>
      <c r="BP743" s="285"/>
      <c r="BQ743" s="285"/>
      <c r="BR743" s="285"/>
      <c r="BS743" s="285"/>
      <c r="BT743" s="285"/>
      <c r="BU743" s="297"/>
      <c r="BV743" s="297"/>
      <c r="BW743" s="285"/>
      <c r="BX743" s="285"/>
      <c r="BY743" s="285"/>
      <c r="BZ743" s="285"/>
      <c r="CA743" s="285"/>
      <c r="CB743" s="297"/>
      <c r="CC743" s="297"/>
      <c r="CD743" s="285"/>
      <c r="CE743" s="285"/>
      <c r="CF743" s="285"/>
      <c r="CG743" s="285"/>
      <c r="CH743" s="285"/>
      <c r="CI743" s="297"/>
      <c r="CJ743" s="297"/>
      <c r="CK743" s="285"/>
      <c r="CL743" s="285"/>
      <c r="CM743" s="285"/>
      <c r="CN743" s="285"/>
      <c r="CO743" s="285"/>
      <c r="CP743" s="165"/>
    </row>
    <row r="744"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  <c r="AA744" s="285"/>
      <c r="AB744" s="285"/>
      <c r="AC744" s="285"/>
      <c r="AD744" s="285"/>
      <c r="AE744" s="285"/>
      <c r="AF744" s="296"/>
      <c r="AG744" s="318"/>
      <c r="AH744" s="285"/>
      <c r="AI744" s="285"/>
      <c r="AJ744" s="285"/>
      <c r="AK744" s="285"/>
      <c r="AL744" s="328"/>
      <c r="AM744" s="328"/>
      <c r="AN744" s="285"/>
      <c r="AO744" s="285"/>
      <c r="AP744" s="285"/>
      <c r="AQ744" s="285"/>
      <c r="AR744" s="285"/>
      <c r="AS744" s="328"/>
      <c r="AT744" s="328"/>
      <c r="AU744" s="285"/>
      <c r="AV744" s="285"/>
      <c r="AW744" s="285"/>
      <c r="AX744" s="285"/>
      <c r="AY744" s="285"/>
      <c r="AZ744" s="328"/>
      <c r="BA744" s="328"/>
      <c r="BB744" s="285"/>
      <c r="BC744" s="285"/>
      <c r="BD744" s="285"/>
      <c r="BE744" s="285"/>
      <c r="BF744" s="285"/>
      <c r="BG744" s="328"/>
      <c r="BH744" s="328"/>
      <c r="BI744" s="285"/>
      <c r="BJ744" s="296"/>
      <c r="BK744" s="318"/>
      <c r="BL744" s="285"/>
      <c r="BM744" s="285"/>
      <c r="BN744" s="297"/>
      <c r="BO744" s="297"/>
      <c r="BP744" s="285"/>
      <c r="BQ744" s="285"/>
      <c r="BR744" s="285"/>
      <c r="BS744" s="285"/>
      <c r="BT744" s="285"/>
      <c r="BU744" s="297"/>
      <c r="BV744" s="297"/>
      <c r="BW744" s="285"/>
      <c r="BX744" s="285"/>
      <c r="BY744" s="285"/>
      <c r="BZ744" s="285"/>
      <c r="CA744" s="285"/>
      <c r="CB744" s="297"/>
      <c r="CC744" s="297"/>
      <c r="CD744" s="285"/>
      <c r="CE744" s="285"/>
      <c r="CF744" s="285"/>
      <c r="CG744" s="285"/>
      <c r="CH744" s="285"/>
      <c r="CI744" s="297"/>
      <c r="CJ744" s="297"/>
      <c r="CK744" s="285"/>
      <c r="CL744" s="285"/>
      <c r="CM744" s="285"/>
      <c r="CN744" s="285"/>
      <c r="CO744" s="285"/>
      <c r="CP744" s="165"/>
    </row>
    <row r="745"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  <c r="AA745" s="285"/>
      <c r="AB745" s="285"/>
      <c r="AC745" s="285"/>
      <c r="AD745" s="285"/>
      <c r="AE745" s="285"/>
      <c r="AF745" s="296"/>
      <c r="AG745" s="318"/>
      <c r="AH745" s="285"/>
      <c r="AI745" s="285"/>
      <c r="AJ745" s="285"/>
      <c r="AK745" s="285"/>
      <c r="AL745" s="328"/>
      <c r="AM745" s="328"/>
      <c r="AN745" s="285"/>
      <c r="AO745" s="285"/>
      <c r="AP745" s="285"/>
      <c r="AQ745" s="285"/>
      <c r="AR745" s="285"/>
      <c r="AS745" s="328"/>
      <c r="AT745" s="328"/>
      <c r="AU745" s="285"/>
      <c r="AV745" s="285"/>
      <c r="AW745" s="285"/>
      <c r="AX745" s="285"/>
      <c r="AY745" s="285"/>
      <c r="AZ745" s="328"/>
      <c r="BA745" s="328"/>
      <c r="BB745" s="285"/>
      <c r="BC745" s="285"/>
      <c r="BD745" s="285"/>
      <c r="BE745" s="285"/>
      <c r="BF745" s="285"/>
      <c r="BG745" s="328"/>
      <c r="BH745" s="328"/>
      <c r="BI745" s="285"/>
      <c r="BJ745" s="296"/>
      <c r="BK745" s="318"/>
      <c r="BL745" s="285"/>
      <c r="BM745" s="285"/>
      <c r="BN745" s="297"/>
      <c r="BO745" s="297"/>
      <c r="BP745" s="285"/>
      <c r="BQ745" s="285"/>
      <c r="BR745" s="285"/>
      <c r="BS745" s="285"/>
      <c r="BT745" s="285"/>
      <c r="BU745" s="297"/>
      <c r="BV745" s="297"/>
      <c r="BW745" s="285"/>
      <c r="BX745" s="285"/>
      <c r="BY745" s="285"/>
      <c r="BZ745" s="285"/>
      <c r="CA745" s="285"/>
      <c r="CB745" s="297"/>
      <c r="CC745" s="297"/>
      <c r="CD745" s="285"/>
      <c r="CE745" s="285"/>
      <c r="CF745" s="285"/>
      <c r="CG745" s="285"/>
      <c r="CH745" s="285"/>
      <c r="CI745" s="297"/>
      <c r="CJ745" s="297"/>
      <c r="CK745" s="285"/>
      <c r="CL745" s="285"/>
      <c r="CM745" s="285"/>
      <c r="CN745" s="285"/>
      <c r="CO745" s="285"/>
      <c r="CP745" s="165"/>
    </row>
    <row r="746"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  <c r="AA746" s="285"/>
      <c r="AB746" s="285"/>
      <c r="AC746" s="285"/>
      <c r="AD746" s="285"/>
      <c r="AE746" s="285"/>
      <c r="AF746" s="296"/>
      <c r="AG746" s="318"/>
      <c r="AH746" s="285"/>
      <c r="AI746" s="285"/>
      <c r="AJ746" s="285"/>
      <c r="AK746" s="285"/>
      <c r="AL746" s="328"/>
      <c r="AM746" s="328"/>
      <c r="AN746" s="285"/>
      <c r="AO746" s="285"/>
      <c r="AP746" s="285"/>
      <c r="AQ746" s="285"/>
      <c r="AR746" s="285"/>
      <c r="AS746" s="328"/>
      <c r="AT746" s="328"/>
      <c r="AU746" s="285"/>
      <c r="AV746" s="285"/>
      <c r="AW746" s="285"/>
      <c r="AX746" s="285"/>
      <c r="AY746" s="285"/>
      <c r="AZ746" s="328"/>
      <c r="BA746" s="328"/>
      <c r="BB746" s="285"/>
      <c r="BC746" s="285"/>
      <c r="BD746" s="285"/>
      <c r="BE746" s="285"/>
      <c r="BF746" s="285"/>
      <c r="BG746" s="328"/>
      <c r="BH746" s="328"/>
      <c r="BI746" s="285"/>
      <c r="BJ746" s="296"/>
      <c r="BK746" s="318"/>
      <c r="BL746" s="285"/>
      <c r="BM746" s="285"/>
      <c r="BN746" s="297"/>
      <c r="BO746" s="297"/>
      <c r="BP746" s="285"/>
      <c r="BQ746" s="285"/>
      <c r="BR746" s="285"/>
      <c r="BS746" s="285"/>
      <c r="BT746" s="285"/>
      <c r="BU746" s="297"/>
      <c r="BV746" s="297"/>
      <c r="BW746" s="285"/>
      <c r="BX746" s="285"/>
      <c r="BY746" s="285"/>
      <c r="BZ746" s="285"/>
      <c r="CA746" s="285"/>
      <c r="CB746" s="297"/>
      <c r="CC746" s="297"/>
      <c r="CD746" s="285"/>
      <c r="CE746" s="285"/>
      <c r="CF746" s="285"/>
      <c r="CG746" s="285"/>
      <c r="CH746" s="285"/>
      <c r="CI746" s="297"/>
      <c r="CJ746" s="297"/>
      <c r="CK746" s="285"/>
      <c r="CL746" s="285"/>
      <c r="CM746" s="285"/>
      <c r="CN746" s="285"/>
      <c r="CO746" s="285"/>
      <c r="CP746" s="165"/>
    </row>
    <row r="747"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  <c r="AA747" s="285"/>
      <c r="AB747" s="285"/>
      <c r="AC747" s="285"/>
      <c r="AD747" s="285"/>
      <c r="AE747" s="285"/>
      <c r="AF747" s="296"/>
      <c r="AG747" s="318"/>
      <c r="AH747" s="285"/>
      <c r="AI747" s="285"/>
      <c r="AJ747" s="285"/>
      <c r="AK747" s="285"/>
      <c r="AL747" s="328"/>
      <c r="AM747" s="328"/>
      <c r="AN747" s="285"/>
      <c r="AO747" s="285"/>
      <c r="AP747" s="285"/>
      <c r="AQ747" s="285"/>
      <c r="AR747" s="285"/>
      <c r="AS747" s="328"/>
      <c r="AT747" s="328"/>
      <c r="AU747" s="285"/>
      <c r="AV747" s="285"/>
      <c r="AW747" s="285"/>
      <c r="AX747" s="285"/>
      <c r="AY747" s="285"/>
      <c r="AZ747" s="328"/>
      <c r="BA747" s="328"/>
      <c r="BB747" s="285"/>
      <c r="BC747" s="285"/>
      <c r="BD747" s="285"/>
      <c r="BE747" s="285"/>
      <c r="BF747" s="285"/>
      <c r="BG747" s="328"/>
      <c r="BH747" s="328"/>
      <c r="BI747" s="285"/>
      <c r="BJ747" s="296"/>
      <c r="BK747" s="318"/>
      <c r="BL747" s="285"/>
      <c r="BM747" s="285"/>
      <c r="BN747" s="297"/>
      <c r="BO747" s="297"/>
      <c r="BP747" s="285"/>
      <c r="BQ747" s="285"/>
      <c r="BR747" s="285"/>
      <c r="BS747" s="285"/>
      <c r="BT747" s="285"/>
      <c r="BU747" s="297"/>
      <c r="BV747" s="297"/>
      <c r="BW747" s="285"/>
      <c r="BX747" s="285"/>
      <c r="BY747" s="285"/>
      <c r="BZ747" s="285"/>
      <c r="CA747" s="285"/>
      <c r="CB747" s="297"/>
      <c r="CC747" s="297"/>
      <c r="CD747" s="285"/>
      <c r="CE747" s="285"/>
      <c r="CF747" s="285"/>
      <c r="CG747" s="285"/>
      <c r="CH747" s="285"/>
      <c r="CI747" s="297"/>
      <c r="CJ747" s="297"/>
      <c r="CK747" s="285"/>
      <c r="CL747" s="285"/>
      <c r="CM747" s="285"/>
      <c r="CN747" s="285"/>
      <c r="CO747" s="285"/>
      <c r="CP747" s="165"/>
    </row>
    <row r="748"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  <c r="AA748" s="285"/>
      <c r="AB748" s="285"/>
      <c r="AC748" s="285"/>
      <c r="AD748" s="285"/>
      <c r="AE748" s="285"/>
      <c r="AF748" s="296"/>
      <c r="AG748" s="318"/>
      <c r="AH748" s="285"/>
      <c r="AI748" s="285"/>
      <c r="AJ748" s="285"/>
      <c r="AK748" s="285"/>
      <c r="AL748" s="328"/>
      <c r="AM748" s="328"/>
      <c r="AN748" s="285"/>
      <c r="AO748" s="285"/>
      <c r="AP748" s="285"/>
      <c r="AQ748" s="285"/>
      <c r="AR748" s="285"/>
      <c r="AS748" s="328"/>
      <c r="AT748" s="328"/>
      <c r="AU748" s="285"/>
      <c r="AV748" s="285"/>
      <c r="AW748" s="285"/>
      <c r="AX748" s="285"/>
      <c r="AY748" s="285"/>
      <c r="AZ748" s="328"/>
      <c r="BA748" s="328"/>
      <c r="BB748" s="285"/>
      <c r="BC748" s="285"/>
      <c r="BD748" s="285"/>
      <c r="BE748" s="285"/>
      <c r="BF748" s="285"/>
      <c r="BG748" s="328"/>
      <c r="BH748" s="328"/>
      <c r="BI748" s="285"/>
      <c r="BJ748" s="296"/>
      <c r="BK748" s="318"/>
      <c r="BL748" s="285"/>
      <c r="BM748" s="285"/>
      <c r="BN748" s="297"/>
      <c r="BO748" s="297"/>
      <c r="BP748" s="285"/>
      <c r="BQ748" s="285"/>
      <c r="BR748" s="285"/>
      <c r="BS748" s="285"/>
      <c r="BT748" s="285"/>
      <c r="BU748" s="297"/>
      <c r="BV748" s="297"/>
      <c r="BW748" s="285"/>
      <c r="BX748" s="285"/>
      <c r="BY748" s="285"/>
      <c r="BZ748" s="285"/>
      <c r="CA748" s="285"/>
      <c r="CB748" s="297"/>
      <c r="CC748" s="297"/>
      <c r="CD748" s="285"/>
      <c r="CE748" s="285"/>
      <c r="CF748" s="285"/>
      <c r="CG748" s="285"/>
      <c r="CH748" s="285"/>
      <c r="CI748" s="297"/>
      <c r="CJ748" s="297"/>
      <c r="CK748" s="285"/>
      <c r="CL748" s="285"/>
      <c r="CM748" s="285"/>
      <c r="CN748" s="285"/>
      <c r="CO748" s="285"/>
      <c r="CP748" s="165"/>
    </row>
    <row r="749"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  <c r="AA749" s="285"/>
      <c r="AB749" s="285"/>
      <c r="AC749" s="285"/>
      <c r="AD749" s="285"/>
      <c r="AE749" s="285"/>
      <c r="AF749" s="296"/>
      <c r="AG749" s="318"/>
      <c r="AH749" s="285"/>
      <c r="AI749" s="285"/>
      <c r="AJ749" s="285"/>
      <c r="AK749" s="285"/>
      <c r="AL749" s="328"/>
      <c r="AM749" s="328"/>
      <c r="AN749" s="285"/>
      <c r="AO749" s="285"/>
      <c r="AP749" s="285"/>
      <c r="AQ749" s="285"/>
      <c r="AR749" s="285"/>
      <c r="AS749" s="328"/>
      <c r="AT749" s="328"/>
      <c r="AU749" s="285"/>
      <c r="AV749" s="285"/>
      <c r="AW749" s="285"/>
      <c r="AX749" s="285"/>
      <c r="AY749" s="285"/>
      <c r="AZ749" s="328"/>
      <c r="BA749" s="328"/>
      <c r="BB749" s="285"/>
      <c r="BC749" s="285"/>
      <c r="BD749" s="285"/>
      <c r="BE749" s="285"/>
      <c r="BF749" s="285"/>
      <c r="BG749" s="328"/>
      <c r="BH749" s="328"/>
      <c r="BI749" s="285"/>
      <c r="BJ749" s="296"/>
      <c r="BK749" s="318"/>
      <c r="BL749" s="285"/>
      <c r="BM749" s="285"/>
      <c r="BN749" s="297"/>
      <c r="BO749" s="297"/>
      <c r="BP749" s="285"/>
      <c r="BQ749" s="285"/>
      <c r="BR749" s="285"/>
      <c r="BS749" s="285"/>
      <c r="BT749" s="285"/>
      <c r="BU749" s="297"/>
      <c r="BV749" s="297"/>
      <c r="BW749" s="285"/>
      <c r="BX749" s="285"/>
      <c r="BY749" s="285"/>
      <c r="BZ749" s="285"/>
      <c r="CA749" s="285"/>
      <c r="CB749" s="297"/>
      <c r="CC749" s="297"/>
      <c r="CD749" s="285"/>
      <c r="CE749" s="285"/>
      <c r="CF749" s="285"/>
      <c r="CG749" s="285"/>
      <c r="CH749" s="285"/>
      <c r="CI749" s="297"/>
      <c r="CJ749" s="297"/>
      <c r="CK749" s="285"/>
      <c r="CL749" s="285"/>
      <c r="CM749" s="285"/>
      <c r="CN749" s="285"/>
      <c r="CO749" s="285"/>
      <c r="CP749" s="165"/>
    </row>
    <row r="750"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  <c r="AA750" s="285"/>
      <c r="AB750" s="285"/>
      <c r="AC750" s="285"/>
      <c r="AD750" s="285"/>
      <c r="AE750" s="285"/>
      <c r="AF750" s="296"/>
      <c r="AG750" s="318"/>
      <c r="AH750" s="285"/>
      <c r="AI750" s="285"/>
      <c r="AJ750" s="285"/>
      <c r="AK750" s="285"/>
      <c r="AL750" s="328"/>
      <c r="AM750" s="328"/>
      <c r="AN750" s="285"/>
      <c r="AO750" s="285"/>
      <c r="AP750" s="285"/>
      <c r="AQ750" s="285"/>
      <c r="AR750" s="285"/>
      <c r="AS750" s="328"/>
      <c r="AT750" s="328"/>
      <c r="AU750" s="285"/>
      <c r="AV750" s="285"/>
      <c r="AW750" s="285"/>
      <c r="AX750" s="285"/>
      <c r="AY750" s="285"/>
      <c r="AZ750" s="328"/>
      <c r="BA750" s="328"/>
      <c r="BB750" s="285"/>
      <c r="BC750" s="285"/>
      <c r="BD750" s="285"/>
      <c r="BE750" s="285"/>
      <c r="BF750" s="285"/>
      <c r="BG750" s="328"/>
      <c r="BH750" s="328"/>
      <c r="BI750" s="285"/>
      <c r="BJ750" s="296"/>
      <c r="BK750" s="318"/>
      <c r="BL750" s="285"/>
      <c r="BM750" s="285"/>
      <c r="BN750" s="297"/>
      <c r="BO750" s="297"/>
      <c r="BP750" s="285"/>
      <c r="BQ750" s="285"/>
      <c r="BR750" s="285"/>
      <c r="BS750" s="285"/>
      <c r="BT750" s="285"/>
      <c r="BU750" s="297"/>
      <c r="BV750" s="297"/>
      <c r="BW750" s="285"/>
      <c r="BX750" s="285"/>
      <c r="BY750" s="285"/>
      <c r="BZ750" s="285"/>
      <c r="CA750" s="285"/>
      <c r="CB750" s="297"/>
      <c r="CC750" s="297"/>
      <c r="CD750" s="285"/>
      <c r="CE750" s="285"/>
      <c r="CF750" s="285"/>
      <c r="CG750" s="285"/>
      <c r="CH750" s="285"/>
      <c r="CI750" s="297"/>
      <c r="CJ750" s="297"/>
      <c r="CK750" s="285"/>
      <c r="CL750" s="285"/>
      <c r="CM750" s="285"/>
      <c r="CN750" s="285"/>
      <c r="CO750" s="285"/>
      <c r="CP750" s="165"/>
    </row>
    <row r="751"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  <c r="AA751" s="285"/>
      <c r="AB751" s="285"/>
      <c r="AC751" s="285"/>
      <c r="AD751" s="285"/>
      <c r="AE751" s="285"/>
      <c r="AF751" s="296"/>
      <c r="AG751" s="318"/>
      <c r="AH751" s="285"/>
      <c r="AI751" s="285"/>
      <c r="AJ751" s="285"/>
      <c r="AK751" s="285"/>
      <c r="AL751" s="328"/>
      <c r="AM751" s="328"/>
      <c r="AN751" s="285"/>
      <c r="AO751" s="285"/>
      <c r="AP751" s="285"/>
      <c r="AQ751" s="285"/>
      <c r="AR751" s="285"/>
      <c r="AS751" s="328"/>
      <c r="AT751" s="328"/>
      <c r="AU751" s="285"/>
      <c r="AV751" s="285"/>
      <c r="AW751" s="285"/>
      <c r="AX751" s="285"/>
      <c r="AY751" s="285"/>
      <c r="AZ751" s="328"/>
      <c r="BA751" s="328"/>
      <c r="BB751" s="285"/>
      <c r="BC751" s="285"/>
      <c r="BD751" s="285"/>
      <c r="BE751" s="285"/>
      <c r="BF751" s="285"/>
      <c r="BG751" s="328"/>
      <c r="BH751" s="328"/>
      <c r="BI751" s="285"/>
      <c r="BJ751" s="296"/>
      <c r="BK751" s="318"/>
      <c r="BL751" s="285"/>
      <c r="BM751" s="285"/>
      <c r="BN751" s="297"/>
      <c r="BO751" s="297"/>
      <c r="BP751" s="285"/>
      <c r="BQ751" s="285"/>
      <c r="BR751" s="285"/>
      <c r="BS751" s="285"/>
      <c r="BT751" s="285"/>
      <c r="BU751" s="297"/>
      <c r="BV751" s="297"/>
      <c r="BW751" s="285"/>
      <c r="BX751" s="285"/>
      <c r="BY751" s="285"/>
      <c r="BZ751" s="285"/>
      <c r="CA751" s="285"/>
      <c r="CB751" s="297"/>
      <c r="CC751" s="297"/>
      <c r="CD751" s="285"/>
      <c r="CE751" s="285"/>
      <c r="CF751" s="285"/>
      <c r="CG751" s="285"/>
      <c r="CH751" s="285"/>
      <c r="CI751" s="297"/>
      <c r="CJ751" s="297"/>
      <c r="CK751" s="285"/>
      <c r="CL751" s="285"/>
      <c r="CM751" s="285"/>
      <c r="CN751" s="285"/>
      <c r="CO751" s="285"/>
      <c r="CP751" s="165"/>
    </row>
    <row r="752"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  <c r="AA752" s="285"/>
      <c r="AB752" s="285"/>
      <c r="AC752" s="285"/>
      <c r="AD752" s="285"/>
      <c r="AE752" s="285"/>
      <c r="AF752" s="296"/>
      <c r="AG752" s="318"/>
      <c r="AH752" s="285"/>
      <c r="AI752" s="285"/>
      <c r="AJ752" s="285"/>
      <c r="AK752" s="285"/>
      <c r="AL752" s="328"/>
      <c r="AM752" s="328"/>
      <c r="AN752" s="285"/>
      <c r="AO752" s="285"/>
      <c r="AP752" s="285"/>
      <c r="AQ752" s="285"/>
      <c r="AR752" s="285"/>
      <c r="AS752" s="328"/>
      <c r="AT752" s="328"/>
      <c r="AU752" s="285"/>
      <c r="AV752" s="285"/>
      <c r="AW752" s="285"/>
      <c r="AX752" s="285"/>
      <c r="AY752" s="285"/>
      <c r="AZ752" s="328"/>
      <c r="BA752" s="328"/>
      <c r="BB752" s="285"/>
      <c r="BC752" s="285"/>
      <c r="BD752" s="285"/>
      <c r="BE752" s="285"/>
      <c r="BF752" s="285"/>
      <c r="BG752" s="328"/>
      <c r="BH752" s="328"/>
      <c r="BI752" s="285"/>
      <c r="BJ752" s="296"/>
      <c r="BK752" s="318"/>
      <c r="BL752" s="285"/>
      <c r="BM752" s="285"/>
      <c r="BN752" s="297"/>
      <c r="BO752" s="297"/>
      <c r="BP752" s="285"/>
      <c r="BQ752" s="285"/>
      <c r="BR752" s="285"/>
      <c r="BS752" s="285"/>
      <c r="BT752" s="285"/>
      <c r="BU752" s="297"/>
      <c r="BV752" s="297"/>
      <c r="BW752" s="285"/>
      <c r="BX752" s="285"/>
      <c r="BY752" s="285"/>
      <c r="BZ752" s="285"/>
      <c r="CA752" s="285"/>
      <c r="CB752" s="297"/>
      <c r="CC752" s="297"/>
      <c r="CD752" s="285"/>
      <c r="CE752" s="285"/>
      <c r="CF752" s="285"/>
      <c r="CG752" s="285"/>
      <c r="CH752" s="285"/>
      <c r="CI752" s="297"/>
      <c r="CJ752" s="297"/>
      <c r="CK752" s="285"/>
      <c r="CL752" s="285"/>
      <c r="CM752" s="285"/>
      <c r="CN752" s="285"/>
      <c r="CO752" s="285"/>
      <c r="CP752" s="165"/>
    </row>
    <row r="753"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  <c r="AA753" s="285"/>
      <c r="AB753" s="285"/>
      <c r="AC753" s="285"/>
      <c r="AD753" s="285"/>
      <c r="AE753" s="285"/>
      <c r="AF753" s="296"/>
      <c r="AG753" s="318"/>
      <c r="AH753" s="285"/>
      <c r="AI753" s="285"/>
      <c r="AJ753" s="285"/>
      <c r="AK753" s="285"/>
      <c r="AL753" s="328"/>
      <c r="AM753" s="328"/>
      <c r="AN753" s="285"/>
      <c r="AO753" s="285"/>
      <c r="AP753" s="285"/>
      <c r="AQ753" s="285"/>
      <c r="AR753" s="285"/>
      <c r="AS753" s="328"/>
      <c r="AT753" s="328"/>
      <c r="AU753" s="285"/>
      <c r="AV753" s="285"/>
      <c r="AW753" s="285"/>
      <c r="AX753" s="285"/>
      <c r="AY753" s="285"/>
      <c r="AZ753" s="328"/>
      <c r="BA753" s="328"/>
      <c r="BB753" s="285"/>
      <c r="BC753" s="285"/>
      <c r="BD753" s="285"/>
      <c r="BE753" s="285"/>
      <c r="BF753" s="285"/>
      <c r="BG753" s="328"/>
      <c r="BH753" s="328"/>
      <c r="BI753" s="285"/>
      <c r="BJ753" s="296"/>
      <c r="BK753" s="318"/>
      <c r="BL753" s="285"/>
      <c r="BM753" s="285"/>
      <c r="BN753" s="297"/>
      <c r="BO753" s="297"/>
      <c r="BP753" s="285"/>
      <c r="BQ753" s="285"/>
      <c r="BR753" s="285"/>
      <c r="BS753" s="285"/>
      <c r="BT753" s="285"/>
      <c r="BU753" s="297"/>
      <c r="BV753" s="297"/>
      <c r="BW753" s="285"/>
      <c r="BX753" s="285"/>
      <c r="BY753" s="285"/>
      <c r="BZ753" s="285"/>
      <c r="CA753" s="285"/>
      <c r="CB753" s="297"/>
      <c r="CC753" s="297"/>
      <c r="CD753" s="285"/>
      <c r="CE753" s="285"/>
      <c r="CF753" s="285"/>
      <c r="CG753" s="285"/>
      <c r="CH753" s="285"/>
      <c r="CI753" s="297"/>
      <c r="CJ753" s="297"/>
      <c r="CK753" s="285"/>
      <c r="CL753" s="285"/>
      <c r="CM753" s="285"/>
      <c r="CN753" s="285"/>
      <c r="CO753" s="285"/>
      <c r="CP753" s="165"/>
    </row>
    <row r="754"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  <c r="AA754" s="285"/>
      <c r="AB754" s="285"/>
      <c r="AC754" s="285"/>
      <c r="AD754" s="285"/>
      <c r="AE754" s="285"/>
      <c r="AF754" s="296"/>
      <c r="AG754" s="318"/>
      <c r="AH754" s="285"/>
      <c r="AI754" s="285"/>
      <c r="AJ754" s="285"/>
      <c r="AK754" s="285"/>
      <c r="AL754" s="328"/>
      <c r="AM754" s="328"/>
      <c r="AN754" s="285"/>
      <c r="AO754" s="285"/>
      <c r="AP754" s="285"/>
      <c r="AQ754" s="285"/>
      <c r="AR754" s="285"/>
      <c r="AS754" s="328"/>
      <c r="AT754" s="328"/>
      <c r="AU754" s="285"/>
      <c r="AV754" s="285"/>
      <c r="AW754" s="285"/>
      <c r="AX754" s="285"/>
      <c r="AY754" s="285"/>
      <c r="AZ754" s="328"/>
      <c r="BA754" s="328"/>
      <c r="BB754" s="285"/>
      <c r="BC754" s="285"/>
      <c r="BD754" s="285"/>
      <c r="BE754" s="285"/>
      <c r="BF754" s="285"/>
      <c r="BG754" s="328"/>
      <c r="BH754" s="328"/>
      <c r="BI754" s="285"/>
      <c r="BJ754" s="296"/>
      <c r="BK754" s="318"/>
      <c r="BL754" s="285"/>
      <c r="BM754" s="285"/>
      <c r="BN754" s="297"/>
      <c r="BO754" s="297"/>
      <c r="BP754" s="285"/>
      <c r="BQ754" s="285"/>
      <c r="BR754" s="285"/>
      <c r="BS754" s="285"/>
      <c r="BT754" s="285"/>
      <c r="BU754" s="297"/>
      <c r="BV754" s="297"/>
      <c r="BW754" s="285"/>
      <c r="BX754" s="285"/>
      <c r="BY754" s="285"/>
      <c r="BZ754" s="285"/>
      <c r="CA754" s="285"/>
      <c r="CB754" s="297"/>
      <c r="CC754" s="297"/>
      <c r="CD754" s="285"/>
      <c r="CE754" s="285"/>
      <c r="CF754" s="285"/>
      <c r="CG754" s="285"/>
      <c r="CH754" s="285"/>
      <c r="CI754" s="297"/>
      <c r="CJ754" s="297"/>
      <c r="CK754" s="285"/>
      <c r="CL754" s="285"/>
      <c r="CM754" s="285"/>
      <c r="CN754" s="285"/>
      <c r="CO754" s="285"/>
      <c r="CP754" s="165"/>
    </row>
    <row r="755"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  <c r="AA755" s="285"/>
      <c r="AB755" s="285"/>
      <c r="AC755" s="285"/>
      <c r="AD755" s="285"/>
      <c r="AE755" s="285"/>
      <c r="AF755" s="296"/>
      <c r="AG755" s="318"/>
      <c r="AH755" s="285"/>
      <c r="AI755" s="285"/>
      <c r="AJ755" s="285"/>
      <c r="AK755" s="285"/>
      <c r="AL755" s="328"/>
      <c r="AM755" s="328"/>
      <c r="AN755" s="285"/>
      <c r="AO755" s="285"/>
      <c r="AP755" s="285"/>
      <c r="AQ755" s="285"/>
      <c r="AR755" s="285"/>
      <c r="AS755" s="328"/>
      <c r="AT755" s="328"/>
      <c r="AU755" s="285"/>
      <c r="AV755" s="285"/>
      <c r="AW755" s="285"/>
      <c r="AX755" s="285"/>
      <c r="AY755" s="285"/>
      <c r="AZ755" s="328"/>
      <c r="BA755" s="328"/>
      <c r="BB755" s="285"/>
      <c r="BC755" s="285"/>
      <c r="BD755" s="285"/>
      <c r="BE755" s="285"/>
      <c r="BF755" s="285"/>
      <c r="BG755" s="328"/>
      <c r="BH755" s="328"/>
      <c r="BI755" s="285"/>
      <c r="BJ755" s="296"/>
      <c r="BK755" s="318"/>
      <c r="BL755" s="285"/>
      <c r="BM755" s="285"/>
      <c r="BN755" s="297"/>
      <c r="BO755" s="297"/>
      <c r="BP755" s="285"/>
      <c r="BQ755" s="285"/>
      <c r="BR755" s="285"/>
      <c r="BS755" s="285"/>
      <c r="BT755" s="285"/>
      <c r="BU755" s="297"/>
      <c r="BV755" s="297"/>
      <c r="BW755" s="285"/>
      <c r="BX755" s="285"/>
      <c r="BY755" s="285"/>
      <c r="BZ755" s="285"/>
      <c r="CA755" s="285"/>
      <c r="CB755" s="297"/>
      <c r="CC755" s="297"/>
      <c r="CD755" s="285"/>
      <c r="CE755" s="285"/>
      <c r="CF755" s="285"/>
      <c r="CG755" s="285"/>
      <c r="CH755" s="285"/>
      <c r="CI755" s="297"/>
      <c r="CJ755" s="297"/>
      <c r="CK755" s="285"/>
      <c r="CL755" s="285"/>
      <c r="CM755" s="285"/>
      <c r="CN755" s="285"/>
      <c r="CO755" s="285"/>
      <c r="CP755" s="165"/>
    </row>
    <row r="756"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  <c r="AA756" s="285"/>
      <c r="AB756" s="285"/>
      <c r="AC756" s="285"/>
      <c r="AD756" s="285"/>
      <c r="AE756" s="285"/>
      <c r="AF756" s="296"/>
      <c r="AG756" s="318"/>
      <c r="AH756" s="285"/>
      <c r="AI756" s="285"/>
      <c r="AJ756" s="285"/>
      <c r="AK756" s="285"/>
      <c r="AL756" s="328"/>
      <c r="AM756" s="328"/>
      <c r="AN756" s="285"/>
      <c r="AO756" s="285"/>
      <c r="AP756" s="285"/>
      <c r="AQ756" s="285"/>
      <c r="AR756" s="285"/>
      <c r="AS756" s="328"/>
      <c r="AT756" s="328"/>
      <c r="AU756" s="285"/>
      <c r="AV756" s="285"/>
      <c r="AW756" s="285"/>
      <c r="AX756" s="285"/>
      <c r="AY756" s="285"/>
      <c r="AZ756" s="328"/>
      <c r="BA756" s="328"/>
      <c r="BB756" s="285"/>
      <c r="BC756" s="285"/>
      <c r="BD756" s="285"/>
      <c r="BE756" s="285"/>
      <c r="BF756" s="285"/>
      <c r="BG756" s="328"/>
      <c r="BH756" s="328"/>
      <c r="BI756" s="285"/>
      <c r="BJ756" s="296"/>
      <c r="BK756" s="318"/>
      <c r="BL756" s="285"/>
      <c r="BM756" s="285"/>
      <c r="BN756" s="297"/>
      <c r="BO756" s="297"/>
      <c r="BP756" s="285"/>
      <c r="BQ756" s="285"/>
      <c r="BR756" s="285"/>
      <c r="BS756" s="285"/>
      <c r="BT756" s="285"/>
      <c r="BU756" s="297"/>
      <c r="BV756" s="297"/>
      <c r="BW756" s="285"/>
      <c r="BX756" s="285"/>
      <c r="BY756" s="285"/>
      <c r="BZ756" s="285"/>
      <c r="CA756" s="285"/>
      <c r="CB756" s="297"/>
      <c r="CC756" s="297"/>
      <c r="CD756" s="285"/>
      <c r="CE756" s="285"/>
      <c r="CF756" s="285"/>
      <c r="CG756" s="285"/>
      <c r="CH756" s="285"/>
      <c r="CI756" s="297"/>
      <c r="CJ756" s="297"/>
      <c r="CK756" s="285"/>
      <c r="CL756" s="285"/>
      <c r="CM756" s="285"/>
      <c r="CN756" s="285"/>
      <c r="CO756" s="285"/>
      <c r="CP756" s="165"/>
    </row>
    <row r="757"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  <c r="AA757" s="285"/>
      <c r="AB757" s="285"/>
      <c r="AC757" s="285"/>
      <c r="AD757" s="285"/>
      <c r="AE757" s="285"/>
      <c r="AF757" s="296"/>
      <c r="AG757" s="318"/>
      <c r="AH757" s="285"/>
      <c r="AI757" s="285"/>
      <c r="AJ757" s="285"/>
      <c r="AK757" s="285"/>
      <c r="AL757" s="328"/>
      <c r="AM757" s="328"/>
      <c r="AN757" s="285"/>
      <c r="AO757" s="285"/>
      <c r="AP757" s="285"/>
      <c r="AQ757" s="285"/>
      <c r="AR757" s="285"/>
      <c r="AS757" s="328"/>
      <c r="AT757" s="328"/>
      <c r="AU757" s="285"/>
      <c r="AV757" s="285"/>
      <c r="AW757" s="285"/>
      <c r="AX757" s="285"/>
      <c r="AY757" s="285"/>
      <c r="AZ757" s="328"/>
      <c r="BA757" s="328"/>
      <c r="BB757" s="285"/>
      <c r="BC757" s="285"/>
      <c r="BD757" s="285"/>
      <c r="BE757" s="285"/>
      <c r="BF757" s="285"/>
      <c r="BG757" s="328"/>
      <c r="BH757" s="328"/>
      <c r="BI757" s="285"/>
      <c r="BJ757" s="296"/>
      <c r="BK757" s="318"/>
      <c r="BL757" s="285"/>
      <c r="BM757" s="285"/>
      <c r="BN757" s="297"/>
      <c r="BO757" s="297"/>
      <c r="BP757" s="285"/>
      <c r="BQ757" s="285"/>
      <c r="BR757" s="285"/>
      <c r="BS757" s="285"/>
      <c r="BT757" s="285"/>
      <c r="BU757" s="297"/>
      <c r="BV757" s="297"/>
      <c r="BW757" s="285"/>
      <c r="BX757" s="285"/>
      <c r="BY757" s="285"/>
      <c r="BZ757" s="285"/>
      <c r="CA757" s="285"/>
      <c r="CB757" s="297"/>
      <c r="CC757" s="297"/>
      <c r="CD757" s="285"/>
      <c r="CE757" s="285"/>
      <c r="CF757" s="285"/>
      <c r="CG757" s="285"/>
      <c r="CH757" s="285"/>
      <c r="CI757" s="297"/>
      <c r="CJ757" s="297"/>
      <c r="CK757" s="285"/>
      <c r="CL757" s="285"/>
      <c r="CM757" s="285"/>
      <c r="CN757" s="285"/>
      <c r="CO757" s="285"/>
      <c r="CP757" s="165"/>
    </row>
    <row r="758"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  <c r="AA758" s="285"/>
      <c r="AB758" s="285"/>
      <c r="AC758" s="285"/>
      <c r="AD758" s="285"/>
      <c r="AE758" s="285"/>
      <c r="AF758" s="296"/>
      <c r="AG758" s="318"/>
      <c r="AH758" s="285"/>
      <c r="AI758" s="285"/>
      <c r="AJ758" s="285"/>
      <c r="AK758" s="285"/>
      <c r="AL758" s="328"/>
      <c r="AM758" s="328"/>
      <c r="AN758" s="285"/>
      <c r="AO758" s="285"/>
      <c r="AP758" s="285"/>
      <c r="AQ758" s="285"/>
      <c r="AR758" s="285"/>
      <c r="AS758" s="328"/>
      <c r="AT758" s="328"/>
      <c r="AU758" s="285"/>
      <c r="AV758" s="285"/>
      <c r="AW758" s="285"/>
      <c r="AX758" s="285"/>
      <c r="AY758" s="285"/>
      <c r="AZ758" s="328"/>
      <c r="BA758" s="328"/>
      <c r="BB758" s="285"/>
      <c r="BC758" s="285"/>
      <c r="BD758" s="285"/>
      <c r="BE758" s="285"/>
      <c r="BF758" s="285"/>
      <c r="BG758" s="328"/>
      <c r="BH758" s="328"/>
      <c r="BI758" s="285"/>
      <c r="BJ758" s="296"/>
      <c r="BK758" s="318"/>
      <c r="BL758" s="285"/>
      <c r="BM758" s="285"/>
      <c r="BN758" s="297"/>
      <c r="BO758" s="297"/>
      <c r="BP758" s="285"/>
      <c r="BQ758" s="285"/>
      <c r="BR758" s="285"/>
      <c r="BS758" s="285"/>
      <c r="BT758" s="285"/>
      <c r="BU758" s="297"/>
      <c r="BV758" s="297"/>
      <c r="BW758" s="285"/>
      <c r="BX758" s="285"/>
      <c r="BY758" s="285"/>
      <c r="BZ758" s="285"/>
      <c r="CA758" s="285"/>
      <c r="CB758" s="297"/>
      <c r="CC758" s="297"/>
      <c r="CD758" s="285"/>
      <c r="CE758" s="285"/>
      <c r="CF758" s="285"/>
      <c r="CG758" s="285"/>
      <c r="CH758" s="285"/>
      <c r="CI758" s="297"/>
      <c r="CJ758" s="297"/>
      <c r="CK758" s="285"/>
      <c r="CL758" s="285"/>
      <c r="CM758" s="285"/>
      <c r="CN758" s="285"/>
      <c r="CO758" s="285"/>
      <c r="CP758" s="165"/>
    </row>
    <row r="759"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  <c r="AA759" s="285"/>
      <c r="AB759" s="285"/>
      <c r="AC759" s="285"/>
      <c r="AD759" s="285"/>
      <c r="AE759" s="285"/>
      <c r="AF759" s="296"/>
      <c r="AG759" s="318"/>
      <c r="AH759" s="285"/>
      <c r="AI759" s="285"/>
      <c r="AJ759" s="285"/>
      <c r="AK759" s="285"/>
      <c r="AL759" s="328"/>
      <c r="AM759" s="328"/>
      <c r="AN759" s="285"/>
      <c r="AO759" s="285"/>
      <c r="AP759" s="285"/>
      <c r="AQ759" s="285"/>
      <c r="AR759" s="285"/>
      <c r="AS759" s="328"/>
      <c r="AT759" s="328"/>
      <c r="AU759" s="285"/>
      <c r="AV759" s="285"/>
      <c r="AW759" s="285"/>
      <c r="AX759" s="285"/>
      <c r="AY759" s="285"/>
      <c r="AZ759" s="328"/>
      <c r="BA759" s="328"/>
      <c r="BB759" s="285"/>
      <c r="BC759" s="285"/>
      <c r="BD759" s="285"/>
      <c r="BE759" s="285"/>
      <c r="BF759" s="285"/>
      <c r="BG759" s="328"/>
      <c r="BH759" s="328"/>
      <c r="BI759" s="285"/>
      <c r="BJ759" s="296"/>
      <c r="BK759" s="318"/>
      <c r="BL759" s="285"/>
      <c r="BM759" s="285"/>
      <c r="BN759" s="297"/>
      <c r="BO759" s="297"/>
      <c r="BP759" s="285"/>
      <c r="BQ759" s="285"/>
      <c r="BR759" s="285"/>
      <c r="BS759" s="285"/>
      <c r="BT759" s="285"/>
      <c r="BU759" s="297"/>
      <c r="BV759" s="297"/>
      <c r="BW759" s="285"/>
      <c r="BX759" s="285"/>
      <c r="BY759" s="285"/>
      <c r="BZ759" s="285"/>
      <c r="CA759" s="285"/>
      <c r="CB759" s="297"/>
      <c r="CC759" s="297"/>
      <c r="CD759" s="285"/>
      <c r="CE759" s="285"/>
      <c r="CF759" s="285"/>
      <c r="CG759" s="285"/>
      <c r="CH759" s="285"/>
      <c r="CI759" s="297"/>
      <c r="CJ759" s="297"/>
      <c r="CK759" s="285"/>
      <c r="CL759" s="285"/>
      <c r="CM759" s="285"/>
      <c r="CN759" s="285"/>
      <c r="CO759" s="285"/>
      <c r="CP759" s="165"/>
    </row>
    <row r="760"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  <c r="AA760" s="285"/>
      <c r="AB760" s="285"/>
      <c r="AC760" s="285"/>
      <c r="AD760" s="285"/>
      <c r="AE760" s="285"/>
      <c r="AF760" s="296"/>
      <c r="AG760" s="318"/>
      <c r="AH760" s="285"/>
      <c r="AI760" s="285"/>
      <c r="AJ760" s="285"/>
      <c r="AK760" s="285"/>
      <c r="AL760" s="328"/>
      <c r="AM760" s="328"/>
      <c r="AN760" s="285"/>
      <c r="AO760" s="285"/>
      <c r="AP760" s="285"/>
      <c r="AQ760" s="285"/>
      <c r="AR760" s="285"/>
      <c r="AS760" s="328"/>
      <c r="AT760" s="328"/>
      <c r="AU760" s="285"/>
      <c r="AV760" s="285"/>
      <c r="AW760" s="285"/>
      <c r="AX760" s="285"/>
      <c r="AY760" s="285"/>
      <c r="AZ760" s="328"/>
      <c r="BA760" s="328"/>
      <c r="BB760" s="285"/>
      <c r="BC760" s="285"/>
      <c r="BD760" s="285"/>
      <c r="BE760" s="285"/>
      <c r="BF760" s="285"/>
      <c r="BG760" s="328"/>
      <c r="BH760" s="328"/>
      <c r="BI760" s="285"/>
      <c r="BJ760" s="296"/>
      <c r="BK760" s="318"/>
      <c r="BL760" s="285"/>
      <c r="BM760" s="285"/>
      <c r="BN760" s="297"/>
      <c r="BO760" s="297"/>
      <c r="BP760" s="285"/>
      <c r="BQ760" s="285"/>
      <c r="BR760" s="285"/>
      <c r="BS760" s="285"/>
      <c r="BT760" s="285"/>
      <c r="BU760" s="297"/>
      <c r="BV760" s="297"/>
      <c r="BW760" s="285"/>
      <c r="BX760" s="285"/>
      <c r="BY760" s="285"/>
      <c r="BZ760" s="285"/>
      <c r="CA760" s="285"/>
      <c r="CB760" s="297"/>
      <c r="CC760" s="297"/>
      <c r="CD760" s="285"/>
      <c r="CE760" s="285"/>
      <c r="CF760" s="285"/>
      <c r="CG760" s="285"/>
      <c r="CH760" s="285"/>
      <c r="CI760" s="297"/>
      <c r="CJ760" s="297"/>
      <c r="CK760" s="285"/>
      <c r="CL760" s="285"/>
      <c r="CM760" s="285"/>
      <c r="CN760" s="285"/>
      <c r="CO760" s="285"/>
      <c r="CP760" s="165"/>
    </row>
    <row r="761"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  <c r="AA761" s="285"/>
      <c r="AB761" s="285"/>
      <c r="AC761" s="285"/>
      <c r="AD761" s="285"/>
      <c r="AE761" s="285"/>
      <c r="AF761" s="296"/>
      <c r="AG761" s="318"/>
      <c r="AH761" s="285"/>
      <c r="AI761" s="285"/>
      <c r="AJ761" s="285"/>
      <c r="AK761" s="285"/>
      <c r="AL761" s="328"/>
      <c r="AM761" s="328"/>
      <c r="AN761" s="285"/>
      <c r="AO761" s="285"/>
      <c r="AP761" s="285"/>
      <c r="AQ761" s="285"/>
      <c r="AR761" s="285"/>
      <c r="AS761" s="328"/>
      <c r="AT761" s="328"/>
      <c r="AU761" s="285"/>
      <c r="AV761" s="285"/>
      <c r="AW761" s="285"/>
      <c r="AX761" s="285"/>
      <c r="AY761" s="285"/>
      <c r="AZ761" s="328"/>
      <c r="BA761" s="328"/>
      <c r="BB761" s="285"/>
      <c r="BC761" s="285"/>
      <c r="BD761" s="285"/>
      <c r="BE761" s="285"/>
      <c r="BF761" s="285"/>
      <c r="BG761" s="328"/>
      <c r="BH761" s="328"/>
      <c r="BI761" s="285"/>
      <c r="BJ761" s="296"/>
      <c r="BK761" s="318"/>
      <c r="BL761" s="285"/>
      <c r="BM761" s="285"/>
      <c r="BN761" s="297"/>
      <c r="BO761" s="297"/>
      <c r="BP761" s="285"/>
      <c r="BQ761" s="285"/>
      <c r="BR761" s="285"/>
      <c r="BS761" s="285"/>
      <c r="BT761" s="285"/>
      <c r="BU761" s="297"/>
      <c r="BV761" s="297"/>
      <c r="BW761" s="285"/>
      <c r="BX761" s="285"/>
      <c r="BY761" s="285"/>
      <c r="BZ761" s="285"/>
      <c r="CA761" s="285"/>
      <c r="CB761" s="297"/>
      <c r="CC761" s="297"/>
      <c r="CD761" s="285"/>
      <c r="CE761" s="285"/>
      <c r="CF761" s="285"/>
      <c r="CG761" s="285"/>
      <c r="CH761" s="285"/>
      <c r="CI761" s="297"/>
      <c r="CJ761" s="297"/>
      <c r="CK761" s="285"/>
      <c r="CL761" s="285"/>
      <c r="CM761" s="285"/>
      <c r="CN761" s="285"/>
      <c r="CO761" s="285"/>
      <c r="CP761" s="165"/>
    </row>
    <row r="762"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  <c r="AA762" s="285"/>
      <c r="AB762" s="285"/>
      <c r="AC762" s="285"/>
      <c r="AD762" s="285"/>
      <c r="AE762" s="285"/>
      <c r="AF762" s="296"/>
      <c r="AG762" s="318"/>
      <c r="AH762" s="285"/>
      <c r="AI762" s="285"/>
      <c r="AJ762" s="285"/>
      <c r="AK762" s="285"/>
      <c r="AL762" s="328"/>
      <c r="AM762" s="328"/>
      <c r="AN762" s="285"/>
      <c r="AO762" s="285"/>
      <c r="AP762" s="285"/>
      <c r="AQ762" s="285"/>
      <c r="AR762" s="285"/>
      <c r="AS762" s="328"/>
      <c r="AT762" s="328"/>
      <c r="AU762" s="285"/>
      <c r="AV762" s="285"/>
      <c r="AW762" s="285"/>
      <c r="AX762" s="285"/>
      <c r="AY762" s="285"/>
      <c r="AZ762" s="328"/>
      <c r="BA762" s="328"/>
      <c r="BB762" s="285"/>
      <c r="BC762" s="285"/>
      <c r="BD762" s="285"/>
      <c r="BE762" s="285"/>
      <c r="BF762" s="285"/>
      <c r="BG762" s="328"/>
      <c r="BH762" s="328"/>
      <c r="BI762" s="285"/>
      <c r="BJ762" s="296"/>
      <c r="BK762" s="318"/>
      <c r="BL762" s="285"/>
      <c r="BM762" s="285"/>
      <c r="BN762" s="297"/>
      <c r="BO762" s="297"/>
      <c r="BP762" s="285"/>
      <c r="BQ762" s="285"/>
      <c r="BR762" s="285"/>
      <c r="BS762" s="285"/>
      <c r="BT762" s="285"/>
      <c r="BU762" s="297"/>
      <c r="BV762" s="297"/>
      <c r="BW762" s="285"/>
      <c r="BX762" s="285"/>
      <c r="BY762" s="285"/>
      <c r="BZ762" s="285"/>
      <c r="CA762" s="285"/>
      <c r="CB762" s="297"/>
      <c r="CC762" s="297"/>
      <c r="CD762" s="285"/>
      <c r="CE762" s="285"/>
      <c r="CF762" s="285"/>
      <c r="CG762" s="285"/>
      <c r="CH762" s="285"/>
      <c r="CI762" s="297"/>
      <c r="CJ762" s="297"/>
      <c r="CK762" s="285"/>
      <c r="CL762" s="285"/>
      <c r="CM762" s="285"/>
      <c r="CN762" s="285"/>
      <c r="CO762" s="285"/>
      <c r="CP762" s="165"/>
    </row>
    <row r="763"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  <c r="AA763" s="285"/>
      <c r="AB763" s="285"/>
      <c r="AC763" s="285"/>
      <c r="AD763" s="285"/>
      <c r="AE763" s="285"/>
      <c r="AF763" s="296"/>
      <c r="AG763" s="318"/>
      <c r="AH763" s="285"/>
      <c r="AI763" s="285"/>
      <c r="AJ763" s="285"/>
      <c r="AK763" s="285"/>
      <c r="AL763" s="328"/>
      <c r="AM763" s="328"/>
      <c r="AN763" s="285"/>
      <c r="AO763" s="285"/>
      <c r="AP763" s="285"/>
      <c r="AQ763" s="285"/>
      <c r="AR763" s="285"/>
      <c r="AS763" s="328"/>
      <c r="AT763" s="328"/>
      <c r="AU763" s="285"/>
      <c r="AV763" s="285"/>
      <c r="AW763" s="285"/>
      <c r="AX763" s="285"/>
      <c r="AY763" s="285"/>
      <c r="AZ763" s="328"/>
      <c r="BA763" s="328"/>
      <c r="BB763" s="285"/>
      <c r="BC763" s="285"/>
      <c r="BD763" s="285"/>
      <c r="BE763" s="285"/>
      <c r="BF763" s="285"/>
      <c r="BG763" s="328"/>
      <c r="BH763" s="328"/>
      <c r="BI763" s="285"/>
      <c r="BJ763" s="296"/>
      <c r="BK763" s="318"/>
      <c r="BL763" s="285"/>
      <c r="BM763" s="285"/>
      <c r="BN763" s="297"/>
      <c r="BO763" s="297"/>
      <c r="BP763" s="285"/>
      <c r="BQ763" s="285"/>
      <c r="BR763" s="285"/>
      <c r="BS763" s="285"/>
      <c r="BT763" s="285"/>
      <c r="BU763" s="297"/>
      <c r="BV763" s="297"/>
      <c r="BW763" s="285"/>
      <c r="BX763" s="285"/>
      <c r="BY763" s="285"/>
      <c r="BZ763" s="285"/>
      <c r="CA763" s="285"/>
      <c r="CB763" s="297"/>
      <c r="CC763" s="297"/>
      <c r="CD763" s="285"/>
      <c r="CE763" s="285"/>
      <c r="CF763" s="285"/>
      <c r="CG763" s="285"/>
      <c r="CH763" s="285"/>
      <c r="CI763" s="297"/>
      <c r="CJ763" s="297"/>
      <c r="CK763" s="285"/>
      <c r="CL763" s="285"/>
      <c r="CM763" s="285"/>
      <c r="CN763" s="285"/>
      <c r="CO763" s="285"/>
      <c r="CP763" s="165"/>
    </row>
    <row r="764"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  <c r="AA764" s="285"/>
      <c r="AB764" s="285"/>
      <c r="AC764" s="285"/>
      <c r="AD764" s="285"/>
      <c r="AE764" s="285"/>
      <c r="AF764" s="296"/>
      <c r="AG764" s="318"/>
      <c r="AH764" s="285"/>
      <c r="AI764" s="285"/>
      <c r="AJ764" s="285"/>
      <c r="AK764" s="285"/>
      <c r="AL764" s="328"/>
      <c r="AM764" s="328"/>
      <c r="AN764" s="285"/>
      <c r="AO764" s="285"/>
      <c r="AP764" s="285"/>
      <c r="AQ764" s="285"/>
      <c r="AR764" s="285"/>
      <c r="AS764" s="328"/>
      <c r="AT764" s="328"/>
      <c r="AU764" s="285"/>
      <c r="AV764" s="285"/>
      <c r="AW764" s="285"/>
      <c r="AX764" s="285"/>
      <c r="AY764" s="285"/>
      <c r="AZ764" s="328"/>
      <c r="BA764" s="328"/>
      <c r="BB764" s="285"/>
      <c r="BC764" s="285"/>
      <c r="BD764" s="285"/>
      <c r="BE764" s="285"/>
      <c r="BF764" s="285"/>
      <c r="BG764" s="328"/>
      <c r="BH764" s="328"/>
      <c r="BI764" s="285"/>
      <c r="BJ764" s="296"/>
      <c r="BK764" s="318"/>
      <c r="BL764" s="285"/>
      <c r="BM764" s="285"/>
      <c r="BN764" s="297"/>
      <c r="BO764" s="297"/>
      <c r="BP764" s="285"/>
      <c r="BQ764" s="285"/>
      <c r="BR764" s="285"/>
      <c r="BS764" s="285"/>
      <c r="BT764" s="285"/>
      <c r="BU764" s="297"/>
      <c r="BV764" s="297"/>
      <c r="BW764" s="285"/>
      <c r="BX764" s="285"/>
      <c r="BY764" s="285"/>
      <c r="BZ764" s="285"/>
      <c r="CA764" s="285"/>
      <c r="CB764" s="297"/>
      <c r="CC764" s="297"/>
      <c r="CD764" s="285"/>
      <c r="CE764" s="285"/>
      <c r="CF764" s="285"/>
      <c r="CG764" s="285"/>
      <c r="CH764" s="285"/>
      <c r="CI764" s="297"/>
      <c r="CJ764" s="297"/>
      <c r="CK764" s="285"/>
      <c r="CL764" s="285"/>
      <c r="CM764" s="285"/>
      <c r="CN764" s="285"/>
      <c r="CO764" s="285"/>
      <c r="CP764" s="165"/>
    </row>
    <row r="765"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  <c r="AA765" s="285"/>
      <c r="AB765" s="285"/>
      <c r="AC765" s="285"/>
      <c r="AD765" s="285"/>
      <c r="AE765" s="285"/>
      <c r="AF765" s="296"/>
      <c r="AG765" s="318"/>
      <c r="AH765" s="285"/>
      <c r="AI765" s="285"/>
      <c r="AJ765" s="285"/>
      <c r="AK765" s="285"/>
      <c r="AL765" s="328"/>
      <c r="AM765" s="328"/>
      <c r="AN765" s="285"/>
      <c r="AO765" s="285"/>
      <c r="AP765" s="285"/>
      <c r="AQ765" s="285"/>
      <c r="AR765" s="285"/>
      <c r="AS765" s="328"/>
      <c r="AT765" s="328"/>
      <c r="AU765" s="285"/>
      <c r="AV765" s="285"/>
      <c r="AW765" s="285"/>
      <c r="AX765" s="285"/>
      <c r="AY765" s="285"/>
      <c r="AZ765" s="328"/>
      <c r="BA765" s="328"/>
      <c r="BB765" s="285"/>
      <c r="BC765" s="285"/>
      <c r="BD765" s="285"/>
      <c r="BE765" s="285"/>
      <c r="BF765" s="285"/>
      <c r="BG765" s="328"/>
      <c r="BH765" s="328"/>
      <c r="BI765" s="285"/>
      <c r="BJ765" s="296"/>
      <c r="BK765" s="318"/>
      <c r="BL765" s="285"/>
      <c r="BM765" s="285"/>
      <c r="BN765" s="297"/>
      <c r="BO765" s="297"/>
      <c r="BP765" s="285"/>
      <c r="BQ765" s="285"/>
      <c r="BR765" s="285"/>
      <c r="BS765" s="285"/>
      <c r="BT765" s="285"/>
      <c r="BU765" s="297"/>
      <c r="BV765" s="297"/>
      <c r="BW765" s="285"/>
      <c r="BX765" s="285"/>
      <c r="BY765" s="285"/>
      <c r="BZ765" s="285"/>
      <c r="CA765" s="285"/>
      <c r="CB765" s="297"/>
      <c r="CC765" s="297"/>
      <c r="CD765" s="285"/>
      <c r="CE765" s="285"/>
      <c r="CF765" s="285"/>
      <c r="CG765" s="285"/>
      <c r="CH765" s="285"/>
      <c r="CI765" s="297"/>
      <c r="CJ765" s="297"/>
      <c r="CK765" s="285"/>
      <c r="CL765" s="285"/>
      <c r="CM765" s="285"/>
      <c r="CN765" s="285"/>
      <c r="CO765" s="285"/>
      <c r="CP765" s="165"/>
    </row>
    <row r="766"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  <c r="AA766" s="285"/>
      <c r="AB766" s="285"/>
      <c r="AC766" s="285"/>
      <c r="AD766" s="285"/>
      <c r="AE766" s="285"/>
      <c r="AF766" s="296"/>
      <c r="AG766" s="318"/>
      <c r="AH766" s="285"/>
      <c r="AI766" s="285"/>
      <c r="AJ766" s="285"/>
      <c r="AK766" s="285"/>
      <c r="AL766" s="328"/>
      <c r="AM766" s="328"/>
      <c r="AN766" s="285"/>
      <c r="AO766" s="285"/>
      <c r="AP766" s="285"/>
      <c r="AQ766" s="285"/>
      <c r="AR766" s="285"/>
      <c r="AS766" s="328"/>
      <c r="AT766" s="328"/>
      <c r="AU766" s="285"/>
      <c r="AV766" s="285"/>
      <c r="AW766" s="285"/>
      <c r="AX766" s="285"/>
      <c r="AY766" s="285"/>
      <c r="AZ766" s="328"/>
      <c r="BA766" s="328"/>
      <c r="BB766" s="285"/>
      <c r="BC766" s="285"/>
      <c r="BD766" s="285"/>
      <c r="BE766" s="285"/>
      <c r="BF766" s="285"/>
      <c r="BG766" s="328"/>
      <c r="BH766" s="328"/>
      <c r="BI766" s="285"/>
      <c r="BJ766" s="296"/>
      <c r="BK766" s="318"/>
      <c r="BL766" s="285"/>
      <c r="BM766" s="285"/>
      <c r="BN766" s="297"/>
      <c r="BO766" s="297"/>
      <c r="BP766" s="285"/>
      <c r="BQ766" s="285"/>
      <c r="BR766" s="285"/>
      <c r="BS766" s="285"/>
      <c r="BT766" s="285"/>
      <c r="BU766" s="297"/>
      <c r="BV766" s="297"/>
      <c r="BW766" s="285"/>
      <c r="BX766" s="285"/>
      <c r="BY766" s="285"/>
      <c r="BZ766" s="285"/>
      <c r="CA766" s="285"/>
      <c r="CB766" s="297"/>
      <c r="CC766" s="297"/>
      <c r="CD766" s="285"/>
      <c r="CE766" s="285"/>
      <c r="CF766" s="285"/>
      <c r="CG766" s="285"/>
      <c r="CH766" s="285"/>
      <c r="CI766" s="297"/>
      <c r="CJ766" s="297"/>
      <c r="CK766" s="285"/>
      <c r="CL766" s="285"/>
      <c r="CM766" s="285"/>
      <c r="CN766" s="285"/>
      <c r="CO766" s="285"/>
      <c r="CP766" s="165"/>
    </row>
    <row r="767"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  <c r="AA767" s="285"/>
      <c r="AB767" s="285"/>
      <c r="AC767" s="285"/>
      <c r="AD767" s="285"/>
      <c r="AE767" s="285"/>
      <c r="AF767" s="296"/>
      <c r="AG767" s="318"/>
      <c r="AH767" s="285"/>
      <c r="AI767" s="285"/>
      <c r="AJ767" s="285"/>
      <c r="AK767" s="285"/>
      <c r="AL767" s="328"/>
      <c r="AM767" s="328"/>
      <c r="AN767" s="285"/>
      <c r="AO767" s="285"/>
      <c r="AP767" s="285"/>
      <c r="AQ767" s="285"/>
      <c r="AR767" s="285"/>
      <c r="AS767" s="328"/>
      <c r="AT767" s="328"/>
      <c r="AU767" s="285"/>
      <c r="AV767" s="285"/>
      <c r="AW767" s="285"/>
      <c r="AX767" s="285"/>
      <c r="AY767" s="285"/>
      <c r="AZ767" s="328"/>
      <c r="BA767" s="328"/>
      <c r="BB767" s="285"/>
      <c r="BC767" s="285"/>
      <c r="BD767" s="285"/>
      <c r="BE767" s="285"/>
      <c r="BF767" s="285"/>
      <c r="BG767" s="328"/>
      <c r="BH767" s="328"/>
      <c r="BI767" s="285"/>
      <c r="BJ767" s="296"/>
      <c r="BK767" s="318"/>
      <c r="BL767" s="285"/>
      <c r="BM767" s="285"/>
      <c r="BN767" s="297"/>
      <c r="BO767" s="297"/>
      <c r="BP767" s="285"/>
      <c r="BQ767" s="285"/>
      <c r="BR767" s="285"/>
      <c r="BS767" s="285"/>
      <c r="BT767" s="285"/>
      <c r="BU767" s="297"/>
      <c r="BV767" s="297"/>
      <c r="BW767" s="285"/>
      <c r="BX767" s="285"/>
      <c r="BY767" s="285"/>
      <c r="BZ767" s="285"/>
      <c r="CA767" s="285"/>
      <c r="CB767" s="297"/>
      <c r="CC767" s="297"/>
      <c r="CD767" s="285"/>
      <c r="CE767" s="285"/>
      <c r="CF767" s="285"/>
      <c r="CG767" s="285"/>
      <c r="CH767" s="285"/>
      <c r="CI767" s="297"/>
      <c r="CJ767" s="297"/>
      <c r="CK767" s="285"/>
      <c r="CL767" s="285"/>
      <c r="CM767" s="285"/>
      <c r="CN767" s="285"/>
      <c r="CO767" s="285"/>
      <c r="CP767" s="165"/>
    </row>
    <row r="768"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  <c r="AA768" s="285"/>
      <c r="AB768" s="285"/>
      <c r="AC768" s="285"/>
      <c r="AD768" s="285"/>
      <c r="AE768" s="285"/>
      <c r="AF768" s="296"/>
      <c r="AG768" s="318"/>
      <c r="AH768" s="285"/>
      <c r="AI768" s="285"/>
      <c r="AJ768" s="285"/>
      <c r="AK768" s="285"/>
      <c r="AL768" s="328"/>
      <c r="AM768" s="328"/>
      <c r="AN768" s="285"/>
      <c r="AO768" s="285"/>
      <c r="AP768" s="285"/>
      <c r="AQ768" s="285"/>
      <c r="AR768" s="285"/>
      <c r="AS768" s="328"/>
      <c r="AT768" s="328"/>
      <c r="AU768" s="285"/>
      <c r="AV768" s="285"/>
      <c r="AW768" s="285"/>
      <c r="AX768" s="285"/>
      <c r="AY768" s="285"/>
      <c r="AZ768" s="328"/>
      <c r="BA768" s="328"/>
      <c r="BB768" s="285"/>
      <c r="BC768" s="285"/>
      <c r="BD768" s="285"/>
      <c r="BE768" s="285"/>
      <c r="BF768" s="285"/>
      <c r="BG768" s="328"/>
      <c r="BH768" s="328"/>
      <c r="BI768" s="285"/>
      <c r="BJ768" s="296"/>
      <c r="BK768" s="318"/>
      <c r="BL768" s="285"/>
      <c r="BM768" s="285"/>
      <c r="BN768" s="297"/>
      <c r="BO768" s="297"/>
      <c r="BP768" s="285"/>
      <c r="BQ768" s="285"/>
      <c r="BR768" s="285"/>
      <c r="BS768" s="285"/>
      <c r="BT768" s="285"/>
      <c r="BU768" s="297"/>
      <c r="BV768" s="297"/>
      <c r="BW768" s="285"/>
      <c r="BX768" s="285"/>
      <c r="BY768" s="285"/>
      <c r="BZ768" s="285"/>
      <c r="CA768" s="285"/>
      <c r="CB768" s="297"/>
      <c r="CC768" s="297"/>
      <c r="CD768" s="285"/>
      <c r="CE768" s="285"/>
      <c r="CF768" s="285"/>
      <c r="CG768" s="285"/>
      <c r="CH768" s="285"/>
      <c r="CI768" s="297"/>
      <c r="CJ768" s="297"/>
      <c r="CK768" s="285"/>
      <c r="CL768" s="285"/>
      <c r="CM768" s="285"/>
      <c r="CN768" s="285"/>
      <c r="CO768" s="285"/>
      <c r="CP768" s="165"/>
    </row>
    <row r="769"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  <c r="AA769" s="285"/>
      <c r="AB769" s="285"/>
      <c r="AC769" s="285"/>
      <c r="AD769" s="285"/>
      <c r="AE769" s="285"/>
      <c r="AF769" s="296"/>
      <c r="AG769" s="318"/>
      <c r="AH769" s="285"/>
      <c r="AI769" s="285"/>
      <c r="AJ769" s="285"/>
      <c r="AK769" s="285"/>
      <c r="AL769" s="328"/>
      <c r="AM769" s="328"/>
      <c r="AN769" s="285"/>
      <c r="AO769" s="285"/>
      <c r="AP769" s="285"/>
      <c r="AQ769" s="285"/>
      <c r="AR769" s="285"/>
      <c r="AS769" s="328"/>
      <c r="AT769" s="328"/>
      <c r="AU769" s="285"/>
      <c r="AV769" s="285"/>
      <c r="AW769" s="285"/>
      <c r="AX769" s="285"/>
      <c r="AY769" s="285"/>
      <c r="AZ769" s="328"/>
      <c r="BA769" s="328"/>
      <c r="BB769" s="285"/>
      <c r="BC769" s="285"/>
      <c r="BD769" s="285"/>
      <c r="BE769" s="285"/>
      <c r="BF769" s="285"/>
      <c r="BG769" s="328"/>
      <c r="BH769" s="328"/>
      <c r="BI769" s="285"/>
      <c r="BJ769" s="296"/>
      <c r="BK769" s="318"/>
      <c r="BL769" s="285"/>
      <c r="BM769" s="285"/>
      <c r="BN769" s="297"/>
      <c r="BO769" s="297"/>
      <c r="BP769" s="285"/>
      <c r="BQ769" s="285"/>
      <c r="BR769" s="285"/>
      <c r="BS769" s="285"/>
      <c r="BT769" s="285"/>
      <c r="BU769" s="297"/>
      <c r="BV769" s="297"/>
      <c r="BW769" s="285"/>
      <c r="BX769" s="285"/>
      <c r="BY769" s="285"/>
      <c r="BZ769" s="285"/>
      <c r="CA769" s="285"/>
      <c r="CB769" s="297"/>
      <c r="CC769" s="297"/>
      <c r="CD769" s="285"/>
      <c r="CE769" s="285"/>
      <c r="CF769" s="285"/>
      <c r="CG769" s="285"/>
      <c r="CH769" s="285"/>
      <c r="CI769" s="297"/>
      <c r="CJ769" s="297"/>
      <c r="CK769" s="285"/>
      <c r="CL769" s="285"/>
      <c r="CM769" s="285"/>
      <c r="CN769" s="285"/>
      <c r="CO769" s="285"/>
      <c r="CP769" s="165"/>
    </row>
    <row r="770"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  <c r="AA770" s="285"/>
      <c r="AB770" s="285"/>
      <c r="AC770" s="285"/>
      <c r="AD770" s="285"/>
      <c r="AE770" s="285"/>
      <c r="AF770" s="296"/>
      <c r="AG770" s="318"/>
      <c r="AH770" s="285"/>
      <c r="AI770" s="285"/>
      <c r="AJ770" s="285"/>
      <c r="AK770" s="285"/>
      <c r="AL770" s="328"/>
      <c r="AM770" s="328"/>
      <c r="AN770" s="285"/>
      <c r="AO770" s="285"/>
      <c r="AP770" s="285"/>
      <c r="AQ770" s="285"/>
      <c r="AR770" s="285"/>
      <c r="AS770" s="328"/>
      <c r="AT770" s="328"/>
      <c r="AU770" s="285"/>
      <c r="AV770" s="285"/>
      <c r="AW770" s="285"/>
      <c r="AX770" s="285"/>
      <c r="AY770" s="285"/>
      <c r="AZ770" s="328"/>
      <c r="BA770" s="328"/>
      <c r="BB770" s="285"/>
      <c r="BC770" s="285"/>
      <c r="BD770" s="285"/>
      <c r="BE770" s="285"/>
      <c r="BF770" s="285"/>
      <c r="BG770" s="328"/>
      <c r="BH770" s="328"/>
      <c r="BI770" s="285"/>
      <c r="BJ770" s="296"/>
      <c r="BK770" s="318"/>
      <c r="BL770" s="285"/>
      <c r="BM770" s="285"/>
      <c r="BN770" s="297"/>
      <c r="BO770" s="297"/>
      <c r="BP770" s="285"/>
      <c r="BQ770" s="285"/>
      <c r="BR770" s="285"/>
      <c r="BS770" s="285"/>
      <c r="BT770" s="285"/>
      <c r="BU770" s="297"/>
      <c r="BV770" s="297"/>
      <c r="BW770" s="285"/>
      <c r="BX770" s="285"/>
      <c r="BY770" s="285"/>
      <c r="BZ770" s="285"/>
      <c r="CA770" s="285"/>
      <c r="CB770" s="297"/>
      <c r="CC770" s="297"/>
      <c r="CD770" s="285"/>
      <c r="CE770" s="285"/>
      <c r="CF770" s="285"/>
      <c r="CG770" s="285"/>
      <c r="CH770" s="285"/>
      <c r="CI770" s="297"/>
      <c r="CJ770" s="297"/>
      <c r="CK770" s="285"/>
      <c r="CL770" s="285"/>
      <c r="CM770" s="285"/>
      <c r="CN770" s="285"/>
      <c r="CO770" s="285"/>
      <c r="CP770" s="165"/>
    </row>
    <row r="771"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  <c r="AA771" s="285"/>
      <c r="AB771" s="285"/>
      <c r="AC771" s="285"/>
      <c r="AD771" s="285"/>
      <c r="AE771" s="285"/>
      <c r="AF771" s="296"/>
      <c r="AG771" s="318"/>
      <c r="AH771" s="285"/>
      <c r="AI771" s="285"/>
      <c r="AJ771" s="285"/>
      <c r="AK771" s="285"/>
      <c r="AL771" s="328"/>
      <c r="AM771" s="328"/>
      <c r="AN771" s="285"/>
      <c r="AO771" s="285"/>
      <c r="AP771" s="285"/>
      <c r="AQ771" s="285"/>
      <c r="AR771" s="285"/>
      <c r="AS771" s="328"/>
      <c r="AT771" s="328"/>
      <c r="AU771" s="285"/>
      <c r="AV771" s="285"/>
      <c r="AW771" s="285"/>
      <c r="AX771" s="285"/>
      <c r="AY771" s="285"/>
      <c r="AZ771" s="328"/>
      <c r="BA771" s="328"/>
      <c r="BB771" s="285"/>
      <c r="BC771" s="285"/>
      <c r="BD771" s="285"/>
      <c r="BE771" s="285"/>
      <c r="BF771" s="285"/>
      <c r="BG771" s="328"/>
      <c r="BH771" s="328"/>
      <c r="BI771" s="285"/>
      <c r="BJ771" s="296"/>
      <c r="BK771" s="318"/>
      <c r="BL771" s="285"/>
      <c r="BM771" s="285"/>
      <c r="BN771" s="297"/>
      <c r="BO771" s="297"/>
      <c r="BP771" s="285"/>
      <c r="BQ771" s="285"/>
      <c r="BR771" s="285"/>
      <c r="BS771" s="285"/>
      <c r="BT771" s="285"/>
      <c r="BU771" s="297"/>
      <c r="BV771" s="297"/>
      <c r="BW771" s="285"/>
      <c r="BX771" s="285"/>
      <c r="BY771" s="285"/>
      <c r="BZ771" s="285"/>
      <c r="CA771" s="285"/>
      <c r="CB771" s="297"/>
      <c r="CC771" s="297"/>
      <c r="CD771" s="285"/>
      <c r="CE771" s="285"/>
      <c r="CF771" s="285"/>
      <c r="CG771" s="285"/>
      <c r="CH771" s="285"/>
      <c r="CI771" s="297"/>
      <c r="CJ771" s="297"/>
      <c r="CK771" s="285"/>
      <c r="CL771" s="285"/>
      <c r="CM771" s="285"/>
      <c r="CN771" s="285"/>
      <c r="CO771" s="285"/>
      <c r="CP771" s="165"/>
    </row>
    <row r="772"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  <c r="AA772" s="285"/>
      <c r="AB772" s="285"/>
      <c r="AC772" s="285"/>
      <c r="AD772" s="285"/>
      <c r="AE772" s="285"/>
      <c r="AF772" s="296"/>
      <c r="AG772" s="318"/>
      <c r="AH772" s="285"/>
      <c r="AI772" s="285"/>
      <c r="AJ772" s="285"/>
      <c r="AK772" s="285"/>
      <c r="AL772" s="328"/>
      <c r="AM772" s="328"/>
      <c r="AN772" s="285"/>
      <c r="AO772" s="285"/>
      <c r="AP772" s="285"/>
      <c r="AQ772" s="285"/>
      <c r="AR772" s="285"/>
      <c r="AS772" s="328"/>
      <c r="AT772" s="328"/>
      <c r="AU772" s="285"/>
      <c r="AV772" s="285"/>
      <c r="AW772" s="285"/>
      <c r="AX772" s="285"/>
      <c r="AY772" s="285"/>
      <c r="AZ772" s="328"/>
      <c r="BA772" s="328"/>
      <c r="BB772" s="285"/>
      <c r="BC772" s="285"/>
      <c r="BD772" s="285"/>
      <c r="BE772" s="285"/>
      <c r="BF772" s="285"/>
      <c r="BG772" s="328"/>
      <c r="BH772" s="328"/>
      <c r="BI772" s="285"/>
      <c r="BJ772" s="296"/>
      <c r="BK772" s="318"/>
      <c r="BL772" s="285"/>
      <c r="BM772" s="285"/>
      <c r="BN772" s="297"/>
      <c r="BO772" s="297"/>
      <c r="BP772" s="285"/>
      <c r="BQ772" s="285"/>
      <c r="BR772" s="285"/>
      <c r="BS772" s="285"/>
      <c r="BT772" s="285"/>
      <c r="BU772" s="297"/>
      <c r="BV772" s="297"/>
      <c r="BW772" s="285"/>
      <c r="BX772" s="285"/>
      <c r="BY772" s="285"/>
      <c r="BZ772" s="285"/>
      <c r="CA772" s="285"/>
      <c r="CB772" s="297"/>
      <c r="CC772" s="297"/>
      <c r="CD772" s="285"/>
      <c r="CE772" s="285"/>
      <c r="CF772" s="285"/>
      <c r="CG772" s="285"/>
      <c r="CH772" s="285"/>
      <c r="CI772" s="297"/>
      <c r="CJ772" s="297"/>
      <c r="CK772" s="285"/>
      <c r="CL772" s="285"/>
      <c r="CM772" s="285"/>
      <c r="CN772" s="285"/>
      <c r="CO772" s="285"/>
      <c r="CP772" s="165"/>
    </row>
    <row r="773"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  <c r="AA773" s="285"/>
      <c r="AB773" s="285"/>
      <c r="AC773" s="285"/>
      <c r="AD773" s="285"/>
      <c r="AE773" s="285"/>
      <c r="AF773" s="296"/>
      <c r="AG773" s="318"/>
      <c r="AH773" s="285"/>
      <c r="AI773" s="285"/>
      <c r="AJ773" s="285"/>
      <c r="AK773" s="285"/>
      <c r="AL773" s="328"/>
      <c r="AM773" s="328"/>
      <c r="AN773" s="285"/>
      <c r="AO773" s="285"/>
      <c r="AP773" s="285"/>
      <c r="AQ773" s="285"/>
      <c r="AR773" s="285"/>
      <c r="AS773" s="328"/>
      <c r="AT773" s="328"/>
      <c r="AU773" s="285"/>
      <c r="AV773" s="285"/>
      <c r="AW773" s="285"/>
      <c r="AX773" s="285"/>
      <c r="AY773" s="285"/>
      <c r="AZ773" s="328"/>
      <c r="BA773" s="328"/>
      <c r="BB773" s="285"/>
      <c r="BC773" s="285"/>
      <c r="BD773" s="285"/>
      <c r="BE773" s="285"/>
      <c r="BF773" s="285"/>
      <c r="BG773" s="328"/>
      <c r="BH773" s="328"/>
      <c r="BI773" s="285"/>
      <c r="BJ773" s="296"/>
      <c r="BK773" s="318"/>
      <c r="BL773" s="285"/>
      <c r="BM773" s="285"/>
      <c r="BN773" s="297"/>
      <c r="BO773" s="297"/>
      <c r="BP773" s="285"/>
      <c r="BQ773" s="285"/>
      <c r="BR773" s="285"/>
      <c r="BS773" s="285"/>
      <c r="BT773" s="285"/>
      <c r="BU773" s="297"/>
      <c r="BV773" s="297"/>
      <c r="BW773" s="285"/>
      <c r="BX773" s="285"/>
      <c r="BY773" s="285"/>
      <c r="BZ773" s="285"/>
      <c r="CA773" s="285"/>
      <c r="CB773" s="297"/>
      <c r="CC773" s="297"/>
      <c r="CD773" s="285"/>
      <c r="CE773" s="285"/>
      <c r="CF773" s="285"/>
      <c r="CG773" s="285"/>
      <c r="CH773" s="285"/>
      <c r="CI773" s="297"/>
      <c r="CJ773" s="297"/>
      <c r="CK773" s="285"/>
      <c r="CL773" s="285"/>
      <c r="CM773" s="285"/>
      <c r="CN773" s="285"/>
      <c r="CO773" s="285"/>
      <c r="CP773" s="165"/>
    </row>
    <row r="774"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  <c r="AA774" s="285"/>
      <c r="AB774" s="285"/>
      <c r="AC774" s="285"/>
      <c r="AD774" s="285"/>
      <c r="AE774" s="285"/>
      <c r="AF774" s="296"/>
      <c r="AG774" s="318"/>
      <c r="AH774" s="285"/>
      <c r="AI774" s="285"/>
      <c r="AJ774" s="285"/>
      <c r="AK774" s="285"/>
      <c r="AL774" s="328"/>
      <c r="AM774" s="328"/>
      <c r="AN774" s="285"/>
      <c r="AO774" s="285"/>
      <c r="AP774" s="285"/>
      <c r="AQ774" s="285"/>
      <c r="AR774" s="285"/>
      <c r="AS774" s="328"/>
      <c r="AT774" s="328"/>
      <c r="AU774" s="285"/>
      <c r="AV774" s="285"/>
      <c r="AW774" s="285"/>
      <c r="AX774" s="285"/>
      <c r="AY774" s="285"/>
      <c r="AZ774" s="328"/>
      <c r="BA774" s="328"/>
      <c r="BB774" s="285"/>
      <c r="BC774" s="285"/>
      <c r="BD774" s="285"/>
      <c r="BE774" s="285"/>
      <c r="BF774" s="285"/>
      <c r="BG774" s="328"/>
      <c r="BH774" s="328"/>
      <c r="BI774" s="285"/>
      <c r="BJ774" s="296"/>
      <c r="BK774" s="318"/>
      <c r="BL774" s="285"/>
      <c r="BM774" s="285"/>
      <c r="BN774" s="297"/>
      <c r="BO774" s="297"/>
      <c r="BP774" s="285"/>
      <c r="BQ774" s="285"/>
      <c r="BR774" s="285"/>
      <c r="BS774" s="285"/>
      <c r="BT774" s="285"/>
      <c r="BU774" s="297"/>
      <c r="BV774" s="297"/>
      <c r="BW774" s="285"/>
      <c r="BX774" s="285"/>
      <c r="BY774" s="285"/>
      <c r="BZ774" s="285"/>
      <c r="CA774" s="285"/>
      <c r="CB774" s="297"/>
      <c r="CC774" s="297"/>
      <c r="CD774" s="285"/>
      <c r="CE774" s="285"/>
      <c r="CF774" s="285"/>
      <c r="CG774" s="285"/>
      <c r="CH774" s="285"/>
      <c r="CI774" s="297"/>
      <c r="CJ774" s="297"/>
      <c r="CK774" s="285"/>
      <c r="CL774" s="285"/>
      <c r="CM774" s="285"/>
      <c r="CN774" s="285"/>
      <c r="CO774" s="285"/>
      <c r="CP774" s="165"/>
    </row>
    <row r="775"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  <c r="AA775" s="285"/>
      <c r="AB775" s="285"/>
      <c r="AC775" s="285"/>
      <c r="AD775" s="285"/>
      <c r="AE775" s="285"/>
      <c r="AF775" s="296"/>
      <c r="AG775" s="318"/>
      <c r="AH775" s="285"/>
      <c r="AI775" s="285"/>
      <c r="AJ775" s="285"/>
      <c r="AK775" s="285"/>
      <c r="AL775" s="328"/>
      <c r="AM775" s="328"/>
      <c r="AN775" s="285"/>
      <c r="AO775" s="285"/>
      <c r="AP775" s="285"/>
      <c r="AQ775" s="285"/>
      <c r="AR775" s="285"/>
      <c r="AS775" s="328"/>
      <c r="AT775" s="328"/>
      <c r="AU775" s="285"/>
      <c r="AV775" s="285"/>
      <c r="AW775" s="285"/>
      <c r="AX775" s="285"/>
      <c r="AY775" s="285"/>
      <c r="AZ775" s="328"/>
      <c r="BA775" s="328"/>
      <c r="BB775" s="285"/>
      <c r="BC775" s="285"/>
      <c r="BD775" s="285"/>
      <c r="BE775" s="285"/>
      <c r="BF775" s="285"/>
      <c r="BG775" s="328"/>
      <c r="BH775" s="328"/>
      <c r="BI775" s="285"/>
      <c r="BJ775" s="296"/>
      <c r="BK775" s="318"/>
      <c r="BL775" s="285"/>
      <c r="BM775" s="285"/>
      <c r="BN775" s="297"/>
      <c r="BO775" s="297"/>
      <c r="BP775" s="285"/>
      <c r="BQ775" s="285"/>
      <c r="BR775" s="285"/>
      <c r="BS775" s="285"/>
      <c r="BT775" s="285"/>
      <c r="BU775" s="297"/>
      <c r="BV775" s="297"/>
      <c r="BW775" s="285"/>
      <c r="BX775" s="285"/>
      <c r="BY775" s="285"/>
      <c r="BZ775" s="285"/>
      <c r="CA775" s="285"/>
      <c r="CB775" s="297"/>
      <c r="CC775" s="297"/>
      <c r="CD775" s="285"/>
      <c r="CE775" s="285"/>
      <c r="CF775" s="285"/>
      <c r="CG775" s="285"/>
      <c r="CH775" s="285"/>
      <c r="CI775" s="297"/>
      <c r="CJ775" s="297"/>
      <c r="CK775" s="285"/>
      <c r="CL775" s="285"/>
      <c r="CM775" s="285"/>
      <c r="CN775" s="285"/>
      <c r="CO775" s="285"/>
      <c r="CP775" s="165"/>
    </row>
    <row r="776"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  <c r="AA776" s="285"/>
      <c r="AB776" s="285"/>
      <c r="AC776" s="285"/>
      <c r="AD776" s="285"/>
      <c r="AE776" s="285"/>
      <c r="AF776" s="296"/>
      <c r="AG776" s="318"/>
      <c r="AH776" s="285"/>
      <c r="AI776" s="285"/>
      <c r="AJ776" s="285"/>
      <c r="AK776" s="285"/>
      <c r="AL776" s="328"/>
      <c r="AM776" s="328"/>
      <c r="AN776" s="285"/>
      <c r="AO776" s="285"/>
      <c r="AP776" s="285"/>
      <c r="AQ776" s="285"/>
      <c r="AR776" s="285"/>
      <c r="AS776" s="328"/>
      <c r="AT776" s="328"/>
      <c r="AU776" s="285"/>
      <c r="AV776" s="285"/>
      <c r="AW776" s="285"/>
      <c r="AX776" s="285"/>
      <c r="AY776" s="285"/>
      <c r="AZ776" s="328"/>
      <c r="BA776" s="328"/>
      <c r="BB776" s="285"/>
      <c r="BC776" s="285"/>
      <c r="BD776" s="285"/>
      <c r="BE776" s="285"/>
      <c r="BF776" s="285"/>
      <c r="BG776" s="328"/>
      <c r="BH776" s="328"/>
      <c r="BI776" s="285"/>
      <c r="BJ776" s="296"/>
      <c r="BK776" s="318"/>
      <c r="BL776" s="285"/>
      <c r="BM776" s="285"/>
      <c r="BN776" s="297"/>
      <c r="BO776" s="297"/>
      <c r="BP776" s="285"/>
      <c r="BQ776" s="285"/>
      <c r="BR776" s="285"/>
      <c r="BS776" s="285"/>
      <c r="BT776" s="285"/>
      <c r="BU776" s="297"/>
      <c r="BV776" s="297"/>
      <c r="BW776" s="285"/>
      <c r="BX776" s="285"/>
      <c r="BY776" s="285"/>
      <c r="BZ776" s="285"/>
      <c r="CA776" s="285"/>
      <c r="CB776" s="297"/>
      <c r="CC776" s="297"/>
      <c r="CD776" s="285"/>
      <c r="CE776" s="285"/>
      <c r="CF776" s="285"/>
      <c r="CG776" s="285"/>
      <c r="CH776" s="285"/>
      <c r="CI776" s="297"/>
      <c r="CJ776" s="297"/>
      <c r="CK776" s="285"/>
      <c r="CL776" s="285"/>
      <c r="CM776" s="285"/>
      <c r="CN776" s="285"/>
      <c r="CO776" s="285"/>
      <c r="CP776" s="165"/>
    </row>
    <row r="777"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  <c r="AA777" s="285"/>
      <c r="AB777" s="285"/>
      <c r="AC777" s="285"/>
      <c r="AD777" s="285"/>
      <c r="AE777" s="285"/>
      <c r="AF777" s="296"/>
      <c r="AG777" s="318"/>
      <c r="AH777" s="285"/>
      <c r="AI777" s="285"/>
      <c r="AJ777" s="285"/>
      <c r="AK777" s="285"/>
      <c r="AL777" s="328"/>
      <c r="AM777" s="328"/>
      <c r="AN777" s="285"/>
      <c r="AO777" s="285"/>
      <c r="AP777" s="285"/>
      <c r="AQ777" s="285"/>
      <c r="AR777" s="285"/>
      <c r="AS777" s="328"/>
      <c r="AT777" s="328"/>
      <c r="AU777" s="285"/>
      <c r="AV777" s="285"/>
      <c r="AW777" s="285"/>
      <c r="AX777" s="285"/>
      <c r="AY777" s="285"/>
      <c r="AZ777" s="328"/>
      <c r="BA777" s="328"/>
      <c r="BB777" s="285"/>
      <c r="BC777" s="285"/>
      <c r="BD777" s="285"/>
      <c r="BE777" s="285"/>
      <c r="BF777" s="285"/>
      <c r="BG777" s="328"/>
      <c r="BH777" s="328"/>
      <c r="BI777" s="285"/>
      <c r="BJ777" s="296"/>
      <c r="BK777" s="318"/>
      <c r="BL777" s="285"/>
      <c r="BM777" s="285"/>
      <c r="BN777" s="297"/>
      <c r="BO777" s="297"/>
      <c r="BP777" s="285"/>
      <c r="BQ777" s="285"/>
      <c r="BR777" s="285"/>
      <c r="BS777" s="285"/>
      <c r="BT777" s="285"/>
      <c r="BU777" s="297"/>
      <c r="BV777" s="297"/>
      <c r="BW777" s="285"/>
      <c r="BX777" s="285"/>
      <c r="BY777" s="285"/>
      <c r="BZ777" s="285"/>
      <c r="CA777" s="285"/>
      <c r="CB777" s="297"/>
      <c r="CC777" s="297"/>
      <c r="CD777" s="285"/>
      <c r="CE777" s="285"/>
      <c r="CF777" s="285"/>
      <c r="CG777" s="285"/>
      <c r="CH777" s="285"/>
      <c r="CI777" s="297"/>
      <c r="CJ777" s="297"/>
      <c r="CK777" s="285"/>
      <c r="CL777" s="285"/>
      <c r="CM777" s="285"/>
      <c r="CN777" s="285"/>
      <c r="CO777" s="285"/>
      <c r="CP777" s="165"/>
    </row>
    <row r="778"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  <c r="AA778" s="285"/>
      <c r="AB778" s="285"/>
      <c r="AC778" s="285"/>
      <c r="AD778" s="285"/>
      <c r="AE778" s="285"/>
      <c r="AF778" s="296"/>
      <c r="AG778" s="318"/>
      <c r="AH778" s="285"/>
      <c r="AI778" s="285"/>
      <c r="AJ778" s="285"/>
      <c r="AK778" s="285"/>
      <c r="AL778" s="328"/>
      <c r="AM778" s="328"/>
      <c r="AN778" s="285"/>
      <c r="AO778" s="285"/>
      <c r="AP778" s="285"/>
      <c r="AQ778" s="285"/>
      <c r="AR778" s="285"/>
      <c r="AS778" s="328"/>
      <c r="AT778" s="328"/>
      <c r="AU778" s="285"/>
      <c r="AV778" s="285"/>
      <c r="AW778" s="285"/>
      <c r="AX778" s="285"/>
      <c r="AY778" s="285"/>
      <c r="AZ778" s="328"/>
      <c r="BA778" s="328"/>
      <c r="BB778" s="285"/>
      <c r="BC778" s="285"/>
      <c r="BD778" s="285"/>
      <c r="BE778" s="285"/>
      <c r="BF778" s="285"/>
      <c r="BG778" s="328"/>
      <c r="BH778" s="328"/>
      <c r="BI778" s="285"/>
      <c r="BJ778" s="296"/>
      <c r="BK778" s="318"/>
      <c r="BL778" s="285"/>
      <c r="BM778" s="285"/>
      <c r="BN778" s="297"/>
      <c r="BO778" s="297"/>
      <c r="BP778" s="285"/>
      <c r="BQ778" s="285"/>
      <c r="BR778" s="285"/>
      <c r="BS778" s="285"/>
      <c r="BT778" s="285"/>
      <c r="BU778" s="297"/>
      <c r="BV778" s="297"/>
      <c r="BW778" s="285"/>
      <c r="BX778" s="285"/>
      <c r="BY778" s="285"/>
      <c r="BZ778" s="285"/>
      <c r="CA778" s="285"/>
      <c r="CB778" s="297"/>
      <c r="CC778" s="297"/>
      <c r="CD778" s="285"/>
      <c r="CE778" s="285"/>
      <c r="CF778" s="285"/>
      <c r="CG778" s="285"/>
      <c r="CH778" s="285"/>
      <c r="CI778" s="297"/>
      <c r="CJ778" s="297"/>
      <c r="CK778" s="285"/>
      <c r="CL778" s="285"/>
      <c r="CM778" s="285"/>
      <c r="CN778" s="285"/>
      <c r="CO778" s="285"/>
      <c r="CP778" s="165"/>
    </row>
    <row r="779"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  <c r="AA779" s="285"/>
      <c r="AB779" s="285"/>
      <c r="AC779" s="285"/>
      <c r="AD779" s="285"/>
      <c r="AE779" s="285"/>
      <c r="AF779" s="296"/>
      <c r="AG779" s="318"/>
      <c r="AH779" s="285"/>
      <c r="AI779" s="285"/>
      <c r="AJ779" s="285"/>
      <c r="AK779" s="285"/>
      <c r="AL779" s="328"/>
      <c r="AM779" s="328"/>
      <c r="AN779" s="285"/>
      <c r="AO779" s="285"/>
      <c r="AP779" s="285"/>
      <c r="AQ779" s="285"/>
      <c r="AR779" s="285"/>
      <c r="AS779" s="328"/>
      <c r="AT779" s="328"/>
      <c r="AU779" s="285"/>
      <c r="AV779" s="285"/>
      <c r="AW779" s="285"/>
      <c r="AX779" s="285"/>
      <c r="AY779" s="285"/>
      <c r="AZ779" s="328"/>
      <c r="BA779" s="328"/>
      <c r="BB779" s="285"/>
      <c r="BC779" s="285"/>
      <c r="BD779" s="285"/>
      <c r="BE779" s="285"/>
      <c r="BF779" s="285"/>
      <c r="BG779" s="328"/>
      <c r="BH779" s="328"/>
      <c r="BI779" s="285"/>
      <c r="BJ779" s="296"/>
      <c r="BK779" s="318"/>
      <c r="BL779" s="285"/>
      <c r="BM779" s="285"/>
      <c r="BN779" s="297"/>
      <c r="BO779" s="297"/>
      <c r="BP779" s="285"/>
      <c r="BQ779" s="285"/>
      <c r="BR779" s="285"/>
      <c r="BS779" s="285"/>
      <c r="BT779" s="285"/>
      <c r="BU779" s="297"/>
      <c r="BV779" s="297"/>
      <c r="BW779" s="285"/>
      <c r="BX779" s="285"/>
      <c r="BY779" s="285"/>
      <c r="BZ779" s="285"/>
      <c r="CA779" s="285"/>
      <c r="CB779" s="297"/>
      <c r="CC779" s="297"/>
      <c r="CD779" s="285"/>
      <c r="CE779" s="285"/>
      <c r="CF779" s="285"/>
      <c r="CG779" s="285"/>
      <c r="CH779" s="285"/>
      <c r="CI779" s="297"/>
      <c r="CJ779" s="297"/>
      <c r="CK779" s="285"/>
      <c r="CL779" s="285"/>
      <c r="CM779" s="285"/>
      <c r="CN779" s="285"/>
      <c r="CO779" s="285"/>
      <c r="CP779" s="165"/>
    </row>
    <row r="780"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  <c r="AA780" s="285"/>
      <c r="AB780" s="285"/>
      <c r="AC780" s="285"/>
      <c r="AD780" s="285"/>
      <c r="AE780" s="285"/>
      <c r="AF780" s="296"/>
      <c r="AG780" s="318"/>
      <c r="AH780" s="285"/>
      <c r="AI780" s="285"/>
      <c r="AJ780" s="285"/>
      <c r="AK780" s="285"/>
      <c r="AL780" s="328"/>
      <c r="AM780" s="328"/>
      <c r="AN780" s="285"/>
      <c r="AO780" s="285"/>
      <c r="AP780" s="285"/>
      <c r="AQ780" s="285"/>
      <c r="AR780" s="285"/>
      <c r="AS780" s="328"/>
      <c r="AT780" s="328"/>
      <c r="AU780" s="285"/>
      <c r="AV780" s="285"/>
      <c r="AW780" s="285"/>
      <c r="AX780" s="285"/>
      <c r="AY780" s="285"/>
      <c r="AZ780" s="328"/>
      <c r="BA780" s="328"/>
      <c r="BB780" s="285"/>
      <c r="BC780" s="285"/>
      <c r="BD780" s="285"/>
      <c r="BE780" s="285"/>
      <c r="BF780" s="285"/>
      <c r="BG780" s="328"/>
      <c r="BH780" s="328"/>
      <c r="BI780" s="285"/>
      <c r="BJ780" s="296"/>
      <c r="BK780" s="318"/>
      <c r="BL780" s="285"/>
      <c r="BM780" s="285"/>
      <c r="BN780" s="297"/>
      <c r="BO780" s="297"/>
      <c r="BP780" s="285"/>
      <c r="BQ780" s="285"/>
      <c r="BR780" s="285"/>
      <c r="BS780" s="285"/>
      <c r="BT780" s="285"/>
      <c r="BU780" s="297"/>
      <c r="BV780" s="297"/>
      <c r="BW780" s="285"/>
      <c r="BX780" s="285"/>
      <c r="BY780" s="285"/>
      <c r="BZ780" s="285"/>
      <c r="CA780" s="285"/>
      <c r="CB780" s="297"/>
      <c r="CC780" s="297"/>
      <c r="CD780" s="285"/>
      <c r="CE780" s="285"/>
      <c r="CF780" s="285"/>
      <c r="CG780" s="285"/>
      <c r="CH780" s="285"/>
      <c r="CI780" s="297"/>
      <c r="CJ780" s="297"/>
      <c r="CK780" s="285"/>
      <c r="CL780" s="285"/>
      <c r="CM780" s="285"/>
      <c r="CN780" s="285"/>
      <c r="CO780" s="285"/>
      <c r="CP780" s="165"/>
    </row>
    <row r="781"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  <c r="AA781" s="285"/>
      <c r="AB781" s="285"/>
      <c r="AC781" s="285"/>
      <c r="AD781" s="285"/>
      <c r="AE781" s="285"/>
      <c r="AF781" s="296"/>
      <c r="AG781" s="318"/>
      <c r="AH781" s="285"/>
      <c r="AI781" s="285"/>
      <c r="AJ781" s="285"/>
      <c r="AK781" s="285"/>
      <c r="AL781" s="328"/>
      <c r="AM781" s="328"/>
      <c r="AN781" s="285"/>
      <c r="AO781" s="285"/>
      <c r="AP781" s="285"/>
      <c r="AQ781" s="285"/>
      <c r="AR781" s="285"/>
      <c r="AS781" s="328"/>
      <c r="AT781" s="328"/>
      <c r="AU781" s="285"/>
      <c r="AV781" s="285"/>
      <c r="AW781" s="285"/>
      <c r="AX781" s="285"/>
      <c r="AY781" s="285"/>
      <c r="AZ781" s="328"/>
      <c r="BA781" s="328"/>
      <c r="BB781" s="285"/>
      <c r="BC781" s="285"/>
      <c r="BD781" s="285"/>
      <c r="BE781" s="285"/>
      <c r="BF781" s="285"/>
      <c r="BG781" s="328"/>
      <c r="BH781" s="328"/>
      <c r="BI781" s="285"/>
      <c r="BJ781" s="296"/>
      <c r="BK781" s="318"/>
      <c r="BL781" s="285"/>
      <c r="BM781" s="285"/>
      <c r="BN781" s="297"/>
      <c r="BO781" s="297"/>
      <c r="BP781" s="285"/>
      <c r="BQ781" s="285"/>
      <c r="BR781" s="285"/>
      <c r="BS781" s="285"/>
      <c r="BT781" s="285"/>
      <c r="BU781" s="297"/>
      <c r="BV781" s="297"/>
      <c r="BW781" s="285"/>
      <c r="BX781" s="285"/>
      <c r="BY781" s="285"/>
      <c r="BZ781" s="285"/>
      <c r="CA781" s="285"/>
      <c r="CB781" s="297"/>
      <c r="CC781" s="297"/>
      <c r="CD781" s="285"/>
      <c r="CE781" s="285"/>
      <c r="CF781" s="285"/>
      <c r="CG781" s="285"/>
      <c r="CH781" s="285"/>
      <c r="CI781" s="297"/>
      <c r="CJ781" s="297"/>
      <c r="CK781" s="285"/>
      <c r="CL781" s="285"/>
      <c r="CM781" s="285"/>
      <c r="CN781" s="285"/>
      <c r="CO781" s="285"/>
      <c r="CP781" s="165"/>
    </row>
    <row r="782"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  <c r="AA782" s="285"/>
      <c r="AB782" s="285"/>
      <c r="AC782" s="285"/>
      <c r="AD782" s="285"/>
      <c r="AE782" s="285"/>
      <c r="AF782" s="296"/>
      <c r="AG782" s="318"/>
      <c r="AH782" s="285"/>
      <c r="AI782" s="285"/>
      <c r="AJ782" s="285"/>
      <c r="AK782" s="285"/>
      <c r="AL782" s="328"/>
      <c r="AM782" s="328"/>
      <c r="AN782" s="285"/>
      <c r="AO782" s="285"/>
      <c r="AP782" s="285"/>
      <c r="AQ782" s="285"/>
      <c r="AR782" s="285"/>
      <c r="AS782" s="328"/>
      <c r="AT782" s="328"/>
      <c r="AU782" s="285"/>
      <c r="AV782" s="285"/>
      <c r="AW782" s="285"/>
      <c r="AX782" s="285"/>
      <c r="AY782" s="285"/>
      <c r="AZ782" s="328"/>
      <c r="BA782" s="328"/>
      <c r="BB782" s="285"/>
      <c r="BC782" s="285"/>
      <c r="BD782" s="285"/>
      <c r="BE782" s="285"/>
      <c r="BF782" s="285"/>
      <c r="BG782" s="328"/>
      <c r="BH782" s="328"/>
      <c r="BI782" s="285"/>
      <c r="BJ782" s="296"/>
      <c r="BK782" s="318"/>
      <c r="BL782" s="285"/>
      <c r="BM782" s="285"/>
      <c r="BN782" s="297"/>
      <c r="BO782" s="297"/>
      <c r="BP782" s="285"/>
      <c r="BQ782" s="285"/>
      <c r="BR782" s="285"/>
      <c r="BS782" s="285"/>
      <c r="BT782" s="285"/>
      <c r="BU782" s="297"/>
      <c r="BV782" s="297"/>
      <c r="BW782" s="285"/>
      <c r="BX782" s="285"/>
      <c r="BY782" s="285"/>
      <c r="BZ782" s="285"/>
      <c r="CA782" s="285"/>
      <c r="CB782" s="297"/>
      <c r="CC782" s="297"/>
      <c r="CD782" s="285"/>
      <c r="CE782" s="285"/>
      <c r="CF782" s="285"/>
      <c r="CG782" s="285"/>
      <c r="CH782" s="285"/>
      <c r="CI782" s="297"/>
      <c r="CJ782" s="297"/>
      <c r="CK782" s="285"/>
      <c r="CL782" s="285"/>
      <c r="CM782" s="285"/>
      <c r="CN782" s="285"/>
      <c r="CO782" s="285"/>
      <c r="CP782" s="165"/>
    </row>
    <row r="783"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  <c r="AA783" s="285"/>
      <c r="AB783" s="285"/>
      <c r="AC783" s="285"/>
      <c r="AD783" s="285"/>
      <c r="AE783" s="285"/>
      <c r="AF783" s="296"/>
      <c r="AG783" s="318"/>
      <c r="AH783" s="285"/>
      <c r="AI783" s="285"/>
      <c r="AJ783" s="285"/>
      <c r="AK783" s="285"/>
      <c r="AL783" s="328"/>
      <c r="AM783" s="328"/>
      <c r="AN783" s="285"/>
      <c r="AO783" s="285"/>
      <c r="AP783" s="285"/>
      <c r="AQ783" s="285"/>
      <c r="AR783" s="285"/>
      <c r="AS783" s="328"/>
      <c r="AT783" s="328"/>
      <c r="AU783" s="285"/>
      <c r="AV783" s="285"/>
      <c r="AW783" s="285"/>
      <c r="AX783" s="285"/>
      <c r="AY783" s="285"/>
      <c r="AZ783" s="328"/>
      <c r="BA783" s="328"/>
      <c r="BB783" s="285"/>
      <c r="BC783" s="285"/>
      <c r="BD783" s="285"/>
      <c r="BE783" s="285"/>
      <c r="BF783" s="285"/>
      <c r="BG783" s="328"/>
      <c r="BH783" s="328"/>
      <c r="BI783" s="285"/>
      <c r="BJ783" s="296"/>
      <c r="BK783" s="318"/>
      <c r="BL783" s="285"/>
      <c r="BM783" s="285"/>
      <c r="BN783" s="297"/>
      <c r="BO783" s="297"/>
      <c r="BP783" s="285"/>
      <c r="BQ783" s="285"/>
      <c r="BR783" s="285"/>
      <c r="BS783" s="285"/>
      <c r="BT783" s="285"/>
      <c r="BU783" s="297"/>
      <c r="BV783" s="297"/>
      <c r="BW783" s="285"/>
      <c r="BX783" s="285"/>
      <c r="BY783" s="285"/>
      <c r="BZ783" s="285"/>
      <c r="CA783" s="285"/>
      <c r="CB783" s="297"/>
      <c r="CC783" s="297"/>
      <c r="CD783" s="285"/>
      <c r="CE783" s="285"/>
      <c r="CF783" s="285"/>
      <c r="CG783" s="285"/>
      <c r="CH783" s="285"/>
      <c r="CI783" s="297"/>
      <c r="CJ783" s="297"/>
      <c r="CK783" s="285"/>
      <c r="CL783" s="285"/>
      <c r="CM783" s="285"/>
      <c r="CN783" s="285"/>
      <c r="CO783" s="285"/>
      <c r="CP783" s="165"/>
    </row>
    <row r="784"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  <c r="AA784" s="285"/>
      <c r="AB784" s="285"/>
      <c r="AC784" s="285"/>
      <c r="AD784" s="285"/>
      <c r="AE784" s="285"/>
      <c r="AF784" s="296"/>
      <c r="AG784" s="318"/>
      <c r="AH784" s="285"/>
      <c r="AI784" s="285"/>
      <c r="AJ784" s="285"/>
      <c r="AK784" s="285"/>
      <c r="AL784" s="328"/>
      <c r="AM784" s="328"/>
      <c r="AN784" s="285"/>
      <c r="AO784" s="285"/>
      <c r="AP784" s="285"/>
      <c r="AQ784" s="285"/>
      <c r="AR784" s="285"/>
      <c r="AS784" s="328"/>
      <c r="AT784" s="328"/>
      <c r="AU784" s="285"/>
      <c r="AV784" s="285"/>
      <c r="AW784" s="285"/>
      <c r="AX784" s="285"/>
      <c r="AY784" s="285"/>
      <c r="AZ784" s="328"/>
      <c r="BA784" s="328"/>
      <c r="BB784" s="285"/>
      <c r="BC784" s="285"/>
      <c r="BD784" s="285"/>
      <c r="BE784" s="285"/>
      <c r="BF784" s="285"/>
      <c r="BG784" s="328"/>
      <c r="BH784" s="328"/>
      <c r="BI784" s="285"/>
      <c r="BJ784" s="296"/>
      <c r="BK784" s="318"/>
      <c r="BL784" s="285"/>
      <c r="BM784" s="285"/>
      <c r="BN784" s="297"/>
      <c r="BO784" s="297"/>
      <c r="BP784" s="285"/>
      <c r="BQ784" s="285"/>
      <c r="BR784" s="285"/>
      <c r="BS784" s="285"/>
      <c r="BT784" s="285"/>
      <c r="BU784" s="297"/>
      <c r="BV784" s="297"/>
      <c r="BW784" s="285"/>
      <c r="BX784" s="285"/>
      <c r="BY784" s="285"/>
      <c r="BZ784" s="285"/>
      <c r="CA784" s="285"/>
      <c r="CB784" s="297"/>
      <c r="CC784" s="297"/>
      <c r="CD784" s="285"/>
      <c r="CE784" s="285"/>
      <c r="CF784" s="285"/>
      <c r="CG784" s="285"/>
      <c r="CH784" s="285"/>
      <c r="CI784" s="297"/>
      <c r="CJ784" s="297"/>
      <c r="CK784" s="285"/>
      <c r="CL784" s="285"/>
      <c r="CM784" s="285"/>
      <c r="CN784" s="285"/>
      <c r="CO784" s="285"/>
      <c r="CP784" s="165"/>
    </row>
    <row r="785"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  <c r="AA785" s="285"/>
      <c r="AB785" s="285"/>
      <c r="AC785" s="285"/>
      <c r="AD785" s="285"/>
      <c r="AE785" s="285"/>
      <c r="AF785" s="296"/>
      <c r="AG785" s="318"/>
      <c r="AH785" s="285"/>
      <c r="AI785" s="285"/>
      <c r="AJ785" s="285"/>
      <c r="AK785" s="285"/>
      <c r="AL785" s="328"/>
      <c r="AM785" s="328"/>
      <c r="AN785" s="285"/>
      <c r="AO785" s="285"/>
      <c r="AP785" s="285"/>
      <c r="AQ785" s="285"/>
      <c r="AR785" s="285"/>
      <c r="AS785" s="328"/>
      <c r="AT785" s="328"/>
      <c r="AU785" s="285"/>
      <c r="AV785" s="285"/>
      <c r="AW785" s="285"/>
      <c r="AX785" s="285"/>
      <c r="AY785" s="285"/>
      <c r="AZ785" s="328"/>
      <c r="BA785" s="328"/>
      <c r="BB785" s="285"/>
      <c r="BC785" s="285"/>
      <c r="BD785" s="285"/>
      <c r="BE785" s="285"/>
      <c r="BF785" s="285"/>
      <c r="BG785" s="328"/>
      <c r="BH785" s="328"/>
      <c r="BI785" s="285"/>
      <c r="BJ785" s="296"/>
      <c r="BK785" s="318"/>
      <c r="BL785" s="285"/>
      <c r="BM785" s="285"/>
      <c r="BN785" s="297"/>
      <c r="BO785" s="297"/>
      <c r="BP785" s="285"/>
      <c r="BQ785" s="285"/>
      <c r="BR785" s="285"/>
      <c r="BS785" s="285"/>
      <c r="BT785" s="285"/>
      <c r="BU785" s="297"/>
      <c r="BV785" s="297"/>
      <c r="BW785" s="285"/>
      <c r="BX785" s="285"/>
      <c r="BY785" s="285"/>
      <c r="BZ785" s="285"/>
      <c r="CA785" s="285"/>
      <c r="CB785" s="297"/>
      <c r="CC785" s="297"/>
      <c r="CD785" s="285"/>
      <c r="CE785" s="285"/>
      <c r="CF785" s="285"/>
      <c r="CG785" s="285"/>
      <c r="CH785" s="285"/>
      <c r="CI785" s="297"/>
      <c r="CJ785" s="297"/>
      <c r="CK785" s="285"/>
      <c r="CL785" s="285"/>
      <c r="CM785" s="285"/>
      <c r="CN785" s="285"/>
      <c r="CO785" s="285"/>
      <c r="CP785" s="165"/>
    </row>
    <row r="786"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  <c r="AA786" s="285"/>
      <c r="AB786" s="285"/>
      <c r="AC786" s="285"/>
      <c r="AD786" s="285"/>
      <c r="AE786" s="285"/>
      <c r="AF786" s="296"/>
      <c r="AG786" s="318"/>
      <c r="AH786" s="285"/>
      <c r="AI786" s="285"/>
      <c r="AJ786" s="285"/>
      <c r="AK786" s="285"/>
      <c r="AL786" s="328"/>
      <c r="AM786" s="328"/>
      <c r="AN786" s="285"/>
      <c r="AO786" s="285"/>
      <c r="AP786" s="285"/>
      <c r="AQ786" s="285"/>
      <c r="AR786" s="285"/>
      <c r="AS786" s="328"/>
      <c r="AT786" s="328"/>
      <c r="AU786" s="285"/>
      <c r="AV786" s="285"/>
      <c r="AW786" s="285"/>
      <c r="AX786" s="285"/>
      <c r="AY786" s="285"/>
      <c r="AZ786" s="328"/>
      <c r="BA786" s="328"/>
      <c r="BB786" s="285"/>
      <c r="BC786" s="285"/>
      <c r="BD786" s="285"/>
      <c r="BE786" s="285"/>
      <c r="BF786" s="285"/>
      <c r="BG786" s="328"/>
      <c r="BH786" s="328"/>
      <c r="BI786" s="285"/>
      <c r="BJ786" s="296"/>
      <c r="BK786" s="318"/>
      <c r="BL786" s="285"/>
      <c r="BM786" s="285"/>
      <c r="BN786" s="297"/>
      <c r="BO786" s="297"/>
      <c r="BP786" s="285"/>
      <c r="BQ786" s="285"/>
      <c r="BR786" s="285"/>
      <c r="BS786" s="285"/>
      <c r="BT786" s="285"/>
      <c r="BU786" s="297"/>
      <c r="BV786" s="297"/>
      <c r="BW786" s="285"/>
      <c r="BX786" s="285"/>
      <c r="BY786" s="285"/>
      <c r="BZ786" s="285"/>
      <c r="CA786" s="285"/>
      <c r="CB786" s="297"/>
      <c r="CC786" s="297"/>
      <c r="CD786" s="285"/>
      <c r="CE786" s="285"/>
      <c r="CF786" s="285"/>
      <c r="CG786" s="285"/>
      <c r="CH786" s="285"/>
      <c r="CI786" s="297"/>
      <c r="CJ786" s="297"/>
      <c r="CK786" s="285"/>
      <c r="CL786" s="285"/>
      <c r="CM786" s="285"/>
      <c r="CN786" s="285"/>
      <c r="CO786" s="285"/>
      <c r="CP786" s="165"/>
    </row>
    <row r="787"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  <c r="AA787" s="285"/>
      <c r="AB787" s="285"/>
      <c r="AC787" s="285"/>
      <c r="AD787" s="285"/>
      <c r="AE787" s="285"/>
      <c r="AF787" s="296"/>
      <c r="AG787" s="318"/>
      <c r="AH787" s="285"/>
      <c r="AI787" s="285"/>
      <c r="AJ787" s="285"/>
      <c r="AK787" s="285"/>
      <c r="AL787" s="328"/>
      <c r="AM787" s="328"/>
      <c r="AN787" s="285"/>
      <c r="AO787" s="285"/>
      <c r="AP787" s="285"/>
      <c r="AQ787" s="285"/>
      <c r="AR787" s="285"/>
      <c r="AS787" s="328"/>
      <c r="AT787" s="328"/>
      <c r="AU787" s="285"/>
      <c r="AV787" s="285"/>
      <c r="AW787" s="285"/>
      <c r="AX787" s="285"/>
      <c r="AY787" s="285"/>
      <c r="AZ787" s="328"/>
      <c r="BA787" s="328"/>
      <c r="BB787" s="285"/>
      <c r="BC787" s="285"/>
      <c r="BD787" s="285"/>
      <c r="BE787" s="285"/>
      <c r="BF787" s="285"/>
      <c r="BG787" s="328"/>
      <c r="BH787" s="328"/>
      <c r="BI787" s="285"/>
      <c r="BJ787" s="296"/>
      <c r="BK787" s="318"/>
      <c r="BL787" s="285"/>
      <c r="BM787" s="285"/>
      <c r="BN787" s="297"/>
      <c r="BO787" s="297"/>
      <c r="BP787" s="285"/>
      <c r="BQ787" s="285"/>
      <c r="BR787" s="285"/>
      <c r="BS787" s="285"/>
      <c r="BT787" s="285"/>
      <c r="BU787" s="297"/>
      <c r="BV787" s="297"/>
      <c r="BW787" s="285"/>
      <c r="BX787" s="285"/>
      <c r="BY787" s="285"/>
      <c r="BZ787" s="285"/>
      <c r="CA787" s="285"/>
      <c r="CB787" s="297"/>
      <c r="CC787" s="297"/>
      <c r="CD787" s="285"/>
      <c r="CE787" s="285"/>
      <c r="CF787" s="285"/>
      <c r="CG787" s="285"/>
      <c r="CH787" s="285"/>
      <c r="CI787" s="297"/>
      <c r="CJ787" s="297"/>
      <c r="CK787" s="285"/>
      <c r="CL787" s="285"/>
      <c r="CM787" s="285"/>
      <c r="CN787" s="285"/>
      <c r="CO787" s="285"/>
      <c r="CP787" s="165"/>
    </row>
    <row r="788"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  <c r="AA788" s="285"/>
      <c r="AB788" s="285"/>
      <c r="AC788" s="285"/>
      <c r="AD788" s="285"/>
      <c r="AE788" s="285"/>
      <c r="AF788" s="296"/>
      <c r="AG788" s="318"/>
      <c r="AH788" s="285"/>
      <c r="AI788" s="285"/>
      <c r="AJ788" s="285"/>
      <c r="AK788" s="285"/>
      <c r="AL788" s="328"/>
      <c r="AM788" s="328"/>
      <c r="AN788" s="285"/>
      <c r="AO788" s="285"/>
      <c r="AP788" s="285"/>
      <c r="AQ788" s="285"/>
      <c r="AR788" s="285"/>
      <c r="AS788" s="328"/>
      <c r="AT788" s="328"/>
      <c r="AU788" s="285"/>
      <c r="AV788" s="285"/>
      <c r="AW788" s="285"/>
      <c r="AX788" s="285"/>
      <c r="AY788" s="285"/>
      <c r="AZ788" s="328"/>
      <c r="BA788" s="328"/>
      <c r="BB788" s="285"/>
      <c r="BC788" s="285"/>
      <c r="BD788" s="285"/>
      <c r="BE788" s="285"/>
      <c r="BF788" s="285"/>
      <c r="BG788" s="328"/>
      <c r="BH788" s="328"/>
      <c r="BI788" s="285"/>
      <c r="BJ788" s="296"/>
      <c r="BK788" s="318"/>
      <c r="BL788" s="285"/>
      <c r="BM788" s="285"/>
      <c r="BN788" s="297"/>
      <c r="BO788" s="297"/>
      <c r="BP788" s="285"/>
      <c r="BQ788" s="285"/>
      <c r="BR788" s="285"/>
      <c r="BS788" s="285"/>
      <c r="BT788" s="285"/>
      <c r="BU788" s="297"/>
      <c r="BV788" s="297"/>
      <c r="BW788" s="285"/>
      <c r="BX788" s="285"/>
      <c r="BY788" s="285"/>
      <c r="BZ788" s="285"/>
      <c r="CA788" s="285"/>
      <c r="CB788" s="297"/>
      <c r="CC788" s="297"/>
      <c r="CD788" s="285"/>
      <c r="CE788" s="285"/>
      <c r="CF788" s="285"/>
      <c r="CG788" s="285"/>
      <c r="CH788" s="285"/>
      <c r="CI788" s="297"/>
      <c r="CJ788" s="297"/>
      <c r="CK788" s="285"/>
      <c r="CL788" s="285"/>
      <c r="CM788" s="285"/>
      <c r="CN788" s="285"/>
      <c r="CO788" s="285"/>
      <c r="CP788" s="165"/>
    </row>
    <row r="789"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  <c r="AA789" s="285"/>
      <c r="AB789" s="285"/>
      <c r="AC789" s="285"/>
      <c r="AD789" s="285"/>
      <c r="AE789" s="285"/>
      <c r="AF789" s="296"/>
      <c r="AG789" s="318"/>
      <c r="AH789" s="285"/>
      <c r="AI789" s="285"/>
      <c r="AJ789" s="285"/>
      <c r="AK789" s="285"/>
      <c r="AL789" s="328"/>
      <c r="AM789" s="328"/>
      <c r="AN789" s="285"/>
      <c r="AO789" s="285"/>
      <c r="AP789" s="285"/>
      <c r="AQ789" s="285"/>
      <c r="AR789" s="285"/>
      <c r="AS789" s="328"/>
      <c r="AT789" s="328"/>
      <c r="AU789" s="285"/>
      <c r="AV789" s="285"/>
      <c r="AW789" s="285"/>
      <c r="AX789" s="285"/>
      <c r="AY789" s="285"/>
      <c r="AZ789" s="328"/>
      <c r="BA789" s="328"/>
      <c r="BB789" s="285"/>
      <c r="BC789" s="285"/>
      <c r="BD789" s="285"/>
      <c r="BE789" s="285"/>
      <c r="BF789" s="285"/>
      <c r="BG789" s="328"/>
      <c r="BH789" s="328"/>
      <c r="BI789" s="285"/>
      <c r="BJ789" s="296"/>
      <c r="BK789" s="318"/>
      <c r="BL789" s="285"/>
      <c r="BM789" s="285"/>
      <c r="BN789" s="297"/>
      <c r="BO789" s="297"/>
      <c r="BP789" s="285"/>
      <c r="BQ789" s="285"/>
      <c r="BR789" s="285"/>
      <c r="BS789" s="285"/>
      <c r="BT789" s="285"/>
      <c r="BU789" s="297"/>
      <c r="BV789" s="297"/>
      <c r="BW789" s="285"/>
      <c r="BX789" s="285"/>
      <c r="BY789" s="285"/>
      <c r="BZ789" s="285"/>
      <c r="CA789" s="285"/>
      <c r="CB789" s="297"/>
      <c r="CC789" s="297"/>
      <c r="CD789" s="285"/>
      <c r="CE789" s="285"/>
      <c r="CF789" s="285"/>
      <c r="CG789" s="285"/>
      <c r="CH789" s="285"/>
      <c r="CI789" s="297"/>
      <c r="CJ789" s="297"/>
      <c r="CK789" s="285"/>
      <c r="CL789" s="285"/>
      <c r="CM789" s="285"/>
      <c r="CN789" s="285"/>
      <c r="CO789" s="285"/>
      <c r="CP789" s="165"/>
    </row>
    <row r="790"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  <c r="AA790" s="285"/>
      <c r="AB790" s="285"/>
      <c r="AC790" s="285"/>
      <c r="AD790" s="285"/>
      <c r="AE790" s="285"/>
      <c r="AF790" s="296"/>
      <c r="AG790" s="318"/>
      <c r="AH790" s="285"/>
      <c r="AI790" s="285"/>
      <c r="AJ790" s="285"/>
      <c r="AK790" s="285"/>
      <c r="AL790" s="328"/>
      <c r="AM790" s="328"/>
      <c r="AN790" s="285"/>
      <c r="AO790" s="285"/>
      <c r="AP790" s="285"/>
      <c r="AQ790" s="285"/>
      <c r="AR790" s="285"/>
      <c r="AS790" s="328"/>
      <c r="AT790" s="328"/>
      <c r="AU790" s="285"/>
      <c r="AV790" s="285"/>
      <c r="AW790" s="285"/>
      <c r="AX790" s="285"/>
      <c r="AY790" s="285"/>
      <c r="AZ790" s="328"/>
      <c r="BA790" s="328"/>
      <c r="BB790" s="285"/>
      <c r="BC790" s="285"/>
      <c r="BD790" s="285"/>
      <c r="BE790" s="285"/>
      <c r="BF790" s="285"/>
      <c r="BG790" s="328"/>
      <c r="BH790" s="328"/>
      <c r="BI790" s="285"/>
      <c r="BJ790" s="296"/>
      <c r="BK790" s="318"/>
      <c r="BL790" s="285"/>
      <c r="BM790" s="285"/>
      <c r="BN790" s="297"/>
      <c r="BO790" s="297"/>
      <c r="BP790" s="285"/>
      <c r="BQ790" s="285"/>
      <c r="BR790" s="285"/>
      <c r="BS790" s="285"/>
      <c r="BT790" s="285"/>
      <c r="BU790" s="297"/>
      <c r="BV790" s="297"/>
      <c r="BW790" s="285"/>
      <c r="BX790" s="285"/>
      <c r="BY790" s="285"/>
      <c r="BZ790" s="285"/>
      <c r="CA790" s="285"/>
      <c r="CB790" s="297"/>
      <c r="CC790" s="297"/>
      <c r="CD790" s="285"/>
      <c r="CE790" s="285"/>
      <c r="CF790" s="285"/>
      <c r="CG790" s="285"/>
      <c r="CH790" s="285"/>
      <c r="CI790" s="297"/>
      <c r="CJ790" s="297"/>
      <c r="CK790" s="285"/>
      <c r="CL790" s="285"/>
      <c r="CM790" s="285"/>
      <c r="CN790" s="285"/>
      <c r="CO790" s="285"/>
      <c r="CP790" s="165"/>
    </row>
    <row r="791"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  <c r="AA791" s="285"/>
      <c r="AB791" s="285"/>
      <c r="AC791" s="285"/>
      <c r="AD791" s="285"/>
      <c r="AE791" s="285"/>
      <c r="AF791" s="296"/>
      <c r="AG791" s="318"/>
      <c r="AH791" s="285"/>
      <c r="AI791" s="285"/>
      <c r="AJ791" s="285"/>
      <c r="AK791" s="285"/>
      <c r="AL791" s="328"/>
      <c r="AM791" s="328"/>
      <c r="AN791" s="285"/>
      <c r="AO791" s="285"/>
      <c r="AP791" s="285"/>
      <c r="AQ791" s="285"/>
      <c r="AR791" s="285"/>
      <c r="AS791" s="328"/>
      <c r="AT791" s="328"/>
      <c r="AU791" s="285"/>
      <c r="AV791" s="285"/>
      <c r="AW791" s="285"/>
      <c r="AX791" s="285"/>
      <c r="AY791" s="285"/>
      <c r="AZ791" s="328"/>
      <c r="BA791" s="328"/>
      <c r="BB791" s="285"/>
      <c r="BC791" s="285"/>
      <c r="BD791" s="285"/>
      <c r="BE791" s="285"/>
      <c r="BF791" s="285"/>
      <c r="BG791" s="328"/>
      <c r="BH791" s="328"/>
      <c r="BI791" s="285"/>
      <c r="BJ791" s="296"/>
      <c r="BK791" s="318"/>
      <c r="BL791" s="285"/>
      <c r="BM791" s="285"/>
      <c r="BN791" s="297"/>
      <c r="BO791" s="297"/>
      <c r="BP791" s="285"/>
      <c r="BQ791" s="285"/>
      <c r="BR791" s="285"/>
      <c r="BS791" s="285"/>
      <c r="BT791" s="285"/>
      <c r="BU791" s="297"/>
      <c r="BV791" s="297"/>
      <c r="BW791" s="285"/>
      <c r="BX791" s="285"/>
      <c r="BY791" s="285"/>
      <c r="BZ791" s="285"/>
      <c r="CA791" s="285"/>
      <c r="CB791" s="297"/>
      <c r="CC791" s="297"/>
      <c r="CD791" s="285"/>
      <c r="CE791" s="285"/>
      <c r="CF791" s="285"/>
      <c r="CG791" s="285"/>
      <c r="CH791" s="285"/>
      <c r="CI791" s="297"/>
      <c r="CJ791" s="297"/>
      <c r="CK791" s="285"/>
      <c r="CL791" s="285"/>
      <c r="CM791" s="285"/>
      <c r="CN791" s="285"/>
      <c r="CO791" s="285"/>
      <c r="CP791" s="165"/>
    </row>
    <row r="792"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  <c r="AA792" s="285"/>
      <c r="AB792" s="285"/>
      <c r="AC792" s="285"/>
      <c r="AD792" s="285"/>
      <c r="AE792" s="285"/>
      <c r="AF792" s="296"/>
      <c r="AG792" s="318"/>
      <c r="AH792" s="285"/>
      <c r="AI792" s="285"/>
      <c r="AJ792" s="285"/>
      <c r="AK792" s="285"/>
      <c r="AL792" s="328"/>
      <c r="AM792" s="328"/>
      <c r="AN792" s="285"/>
      <c r="AO792" s="285"/>
      <c r="AP792" s="285"/>
      <c r="AQ792" s="285"/>
      <c r="AR792" s="285"/>
      <c r="AS792" s="328"/>
      <c r="AT792" s="328"/>
      <c r="AU792" s="285"/>
      <c r="AV792" s="285"/>
      <c r="AW792" s="285"/>
      <c r="AX792" s="285"/>
      <c r="AY792" s="285"/>
      <c r="AZ792" s="328"/>
      <c r="BA792" s="328"/>
      <c r="BB792" s="285"/>
      <c r="BC792" s="285"/>
      <c r="BD792" s="285"/>
      <c r="BE792" s="285"/>
      <c r="BF792" s="285"/>
      <c r="BG792" s="328"/>
      <c r="BH792" s="328"/>
      <c r="BI792" s="285"/>
      <c r="BJ792" s="296"/>
      <c r="BK792" s="318"/>
      <c r="BL792" s="285"/>
      <c r="BM792" s="285"/>
      <c r="BN792" s="297"/>
      <c r="BO792" s="297"/>
      <c r="BP792" s="285"/>
      <c r="BQ792" s="285"/>
      <c r="BR792" s="285"/>
      <c r="BS792" s="285"/>
      <c r="BT792" s="285"/>
      <c r="BU792" s="297"/>
      <c r="BV792" s="297"/>
      <c r="BW792" s="285"/>
      <c r="BX792" s="285"/>
      <c r="BY792" s="285"/>
      <c r="BZ792" s="285"/>
      <c r="CA792" s="285"/>
      <c r="CB792" s="297"/>
      <c r="CC792" s="297"/>
      <c r="CD792" s="285"/>
      <c r="CE792" s="285"/>
      <c r="CF792" s="285"/>
      <c r="CG792" s="285"/>
      <c r="CH792" s="285"/>
      <c r="CI792" s="297"/>
      <c r="CJ792" s="297"/>
      <c r="CK792" s="285"/>
      <c r="CL792" s="285"/>
      <c r="CM792" s="285"/>
      <c r="CN792" s="285"/>
      <c r="CO792" s="285"/>
      <c r="CP792" s="165"/>
    </row>
    <row r="793"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  <c r="AA793" s="285"/>
      <c r="AB793" s="285"/>
      <c r="AC793" s="285"/>
      <c r="AD793" s="285"/>
      <c r="AE793" s="285"/>
      <c r="AF793" s="296"/>
      <c r="AG793" s="318"/>
      <c r="AH793" s="285"/>
      <c r="AI793" s="285"/>
      <c r="AJ793" s="285"/>
      <c r="AK793" s="285"/>
      <c r="AL793" s="328"/>
      <c r="AM793" s="328"/>
      <c r="AN793" s="285"/>
      <c r="AO793" s="285"/>
      <c r="AP793" s="285"/>
      <c r="AQ793" s="285"/>
      <c r="AR793" s="285"/>
      <c r="AS793" s="328"/>
      <c r="AT793" s="328"/>
      <c r="AU793" s="285"/>
      <c r="AV793" s="285"/>
      <c r="AW793" s="285"/>
      <c r="AX793" s="285"/>
      <c r="AY793" s="285"/>
      <c r="AZ793" s="328"/>
      <c r="BA793" s="328"/>
      <c r="BB793" s="285"/>
      <c r="BC793" s="285"/>
      <c r="BD793" s="285"/>
      <c r="BE793" s="285"/>
      <c r="BF793" s="285"/>
      <c r="BG793" s="328"/>
      <c r="BH793" s="328"/>
      <c r="BI793" s="285"/>
      <c r="BJ793" s="296"/>
      <c r="BK793" s="318"/>
      <c r="BL793" s="285"/>
      <c r="BM793" s="285"/>
      <c r="BN793" s="297"/>
      <c r="BO793" s="297"/>
      <c r="BP793" s="285"/>
      <c r="BQ793" s="285"/>
      <c r="BR793" s="285"/>
      <c r="BS793" s="285"/>
      <c r="BT793" s="285"/>
      <c r="BU793" s="297"/>
      <c r="BV793" s="297"/>
      <c r="BW793" s="285"/>
      <c r="BX793" s="285"/>
      <c r="BY793" s="285"/>
      <c r="BZ793" s="285"/>
      <c r="CA793" s="285"/>
      <c r="CB793" s="297"/>
      <c r="CC793" s="297"/>
      <c r="CD793" s="285"/>
      <c r="CE793" s="285"/>
      <c r="CF793" s="285"/>
      <c r="CG793" s="285"/>
      <c r="CH793" s="285"/>
      <c r="CI793" s="297"/>
      <c r="CJ793" s="297"/>
      <c r="CK793" s="285"/>
      <c r="CL793" s="285"/>
      <c r="CM793" s="285"/>
      <c r="CN793" s="285"/>
      <c r="CO793" s="285"/>
      <c r="CP793" s="165"/>
    </row>
    <row r="794"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  <c r="AA794" s="285"/>
      <c r="AB794" s="285"/>
      <c r="AC794" s="285"/>
      <c r="AD794" s="285"/>
      <c r="AE794" s="285"/>
      <c r="AF794" s="296"/>
      <c r="AG794" s="318"/>
      <c r="AH794" s="285"/>
      <c r="AI794" s="285"/>
      <c r="AJ794" s="285"/>
      <c r="AK794" s="285"/>
      <c r="AL794" s="328"/>
      <c r="AM794" s="328"/>
      <c r="AN794" s="285"/>
      <c r="AO794" s="285"/>
      <c r="AP794" s="285"/>
      <c r="AQ794" s="285"/>
      <c r="AR794" s="285"/>
      <c r="AS794" s="328"/>
      <c r="AT794" s="328"/>
      <c r="AU794" s="285"/>
      <c r="AV794" s="285"/>
      <c r="AW794" s="285"/>
      <c r="AX794" s="285"/>
      <c r="AY794" s="285"/>
      <c r="AZ794" s="328"/>
      <c r="BA794" s="328"/>
      <c r="BB794" s="285"/>
      <c r="BC794" s="285"/>
      <c r="BD794" s="285"/>
      <c r="BE794" s="285"/>
      <c r="BF794" s="285"/>
      <c r="BG794" s="328"/>
      <c r="BH794" s="328"/>
      <c r="BI794" s="285"/>
      <c r="BJ794" s="296"/>
      <c r="BK794" s="318"/>
      <c r="BL794" s="285"/>
      <c r="BM794" s="285"/>
      <c r="BN794" s="297"/>
      <c r="BO794" s="297"/>
      <c r="BP794" s="285"/>
      <c r="BQ794" s="285"/>
      <c r="BR794" s="285"/>
      <c r="BS794" s="285"/>
      <c r="BT794" s="285"/>
      <c r="BU794" s="297"/>
      <c r="BV794" s="297"/>
      <c r="BW794" s="285"/>
      <c r="BX794" s="285"/>
      <c r="BY794" s="285"/>
      <c r="BZ794" s="285"/>
      <c r="CA794" s="285"/>
      <c r="CB794" s="297"/>
      <c r="CC794" s="297"/>
      <c r="CD794" s="285"/>
      <c r="CE794" s="285"/>
      <c r="CF794" s="285"/>
      <c r="CG794" s="285"/>
      <c r="CH794" s="285"/>
      <c r="CI794" s="297"/>
      <c r="CJ794" s="297"/>
      <c r="CK794" s="285"/>
      <c r="CL794" s="285"/>
      <c r="CM794" s="285"/>
      <c r="CN794" s="285"/>
      <c r="CO794" s="285"/>
      <c r="CP794" s="165"/>
    </row>
    <row r="795"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  <c r="AA795" s="285"/>
      <c r="AB795" s="285"/>
      <c r="AC795" s="285"/>
      <c r="AD795" s="285"/>
      <c r="AE795" s="285"/>
      <c r="AF795" s="296"/>
      <c r="AG795" s="318"/>
      <c r="AH795" s="285"/>
      <c r="AI795" s="285"/>
      <c r="AJ795" s="285"/>
      <c r="AK795" s="285"/>
      <c r="AL795" s="328"/>
      <c r="AM795" s="328"/>
      <c r="AN795" s="285"/>
      <c r="AO795" s="285"/>
      <c r="AP795" s="285"/>
      <c r="AQ795" s="285"/>
      <c r="AR795" s="285"/>
      <c r="AS795" s="328"/>
      <c r="AT795" s="328"/>
      <c r="AU795" s="285"/>
      <c r="AV795" s="285"/>
      <c r="AW795" s="285"/>
      <c r="AX795" s="285"/>
      <c r="AY795" s="285"/>
      <c r="AZ795" s="328"/>
      <c r="BA795" s="328"/>
      <c r="BB795" s="285"/>
      <c r="BC795" s="285"/>
      <c r="BD795" s="285"/>
      <c r="BE795" s="285"/>
      <c r="BF795" s="285"/>
      <c r="BG795" s="328"/>
      <c r="BH795" s="328"/>
      <c r="BI795" s="285"/>
      <c r="BJ795" s="296"/>
      <c r="BK795" s="318"/>
      <c r="BL795" s="285"/>
      <c r="BM795" s="285"/>
      <c r="BN795" s="297"/>
      <c r="BO795" s="297"/>
      <c r="BP795" s="285"/>
      <c r="BQ795" s="285"/>
      <c r="BR795" s="285"/>
      <c r="BS795" s="285"/>
      <c r="BT795" s="285"/>
      <c r="BU795" s="297"/>
      <c r="BV795" s="297"/>
      <c r="BW795" s="285"/>
      <c r="BX795" s="285"/>
      <c r="BY795" s="285"/>
      <c r="BZ795" s="285"/>
      <c r="CA795" s="285"/>
      <c r="CB795" s="297"/>
      <c r="CC795" s="297"/>
      <c r="CD795" s="285"/>
      <c r="CE795" s="285"/>
      <c r="CF795" s="285"/>
      <c r="CG795" s="285"/>
      <c r="CH795" s="285"/>
      <c r="CI795" s="297"/>
      <c r="CJ795" s="297"/>
      <c r="CK795" s="285"/>
      <c r="CL795" s="285"/>
      <c r="CM795" s="285"/>
      <c r="CN795" s="285"/>
      <c r="CO795" s="285"/>
      <c r="CP795" s="165"/>
    </row>
    <row r="796"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  <c r="AA796" s="285"/>
      <c r="AB796" s="285"/>
      <c r="AC796" s="285"/>
      <c r="AD796" s="285"/>
      <c r="AE796" s="285"/>
      <c r="AF796" s="296"/>
      <c r="AG796" s="318"/>
      <c r="AH796" s="285"/>
      <c r="AI796" s="285"/>
      <c r="AJ796" s="285"/>
      <c r="AK796" s="285"/>
      <c r="AL796" s="328"/>
      <c r="AM796" s="328"/>
      <c r="AN796" s="285"/>
      <c r="AO796" s="285"/>
      <c r="AP796" s="285"/>
      <c r="AQ796" s="285"/>
      <c r="AR796" s="285"/>
      <c r="AS796" s="328"/>
      <c r="AT796" s="328"/>
      <c r="AU796" s="285"/>
      <c r="AV796" s="285"/>
      <c r="AW796" s="285"/>
      <c r="AX796" s="285"/>
      <c r="AY796" s="285"/>
      <c r="AZ796" s="328"/>
      <c r="BA796" s="328"/>
      <c r="BB796" s="285"/>
      <c r="BC796" s="285"/>
      <c r="BD796" s="285"/>
      <c r="BE796" s="285"/>
      <c r="BF796" s="285"/>
      <c r="BG796" s="328"/>
      <c r="BH796" s="328"/>
      <c r="BI796" s="285"/>
      <c r="BJ796" s="296"/>
      <c r="BK796" s="318"/>
      <c r="BL796" s="285"/>
      <c r="BM796" s="285"/>
      <c r="BN796" s="297"/>
      <c r="BO796" s="297"/>
      <c r="BP796" s="285"/>
      <c r="BQ796" s="285"/>
      <c r="BR796" s="285"/>
      <c r="BS796" s="285"/>
      <c r="BT796" s="285"/>
      <c r="BU796" s="297"/>
      <c r="BV796" s="297"/>
      <c r="BW796" s="285"/>
      <c r="BX796" s="285"/>
      <c r="BY796" s="285"/>
      <c r="BZ796" s="285"/>
      <c r="CA796" s="285"/>
      <c r="CB796" s="297"/>
      <c r="CC796" s="297"/>
      <c r="CD796" s="285"/>
      <c r="CE796" s="285"/>
      <c r="CF796" s="285"/>
      <c r="CG796" s="285"/>
      <c r="CH796" s="285"/>
      <c r="CI796" s="297"/>
      <c r="CJ796" s="297"/>
      <c r="CK796" s="285"/>
      <c r="CL796" s="285"/>
      <c r="CM796" s="285"/>
      <c r="CN796" s="285"/>
      <c r="CO796" s="285"/>
      <c r="CP796" s="165"/>
    </row>
    <row r="797"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  <c r="AA797" s="285"/>
      <c r="AB797" s="285"/>
      <c r="AC797" s="285"/>
      <c r="AD797" s="285"/>
      <c r="AE797" s="285"/>
      <c r="AF797" s="296"/>
      <c r="AG797" s="318"/>
      <c r="AH797" s="285"/>
      <c r="AI797" s="285"/>
      <c r="AJ797" s="285"/>
      <c r="AK797" s="285"/>
      <c r="AL797" s="328"/>
      <c r="AM797" s="328"/>
      <c r="AN797" s="285"/>
      <c r="AO797" s="285"/>
      <c r="AP797" s="285"/>
      <c r="AQ797" s="285"/>
      <c r="AR797" s="285"/>
      <c r="AS797" s="328"/>
      <c r="AT797" s="328"/>
      <c r="AU797" s="285"/>
      <c r="AV797" s="285"/>
      <c r="AW797" s="285"/>
      <c r="AX797" s="285"/>
      <c r="AY797" s="285"/>
      <c r="AZ797" s="328"/>
      <c r="BA797" s="328"/>
      <c r="BB797" s="285"/>
      <c r="BC797" s="285"/>
      <c r="BD797" s="285"/>
      <c r="BE797" s="285"/>
      <c r="BF797" s="285"/>
      <c r="BG797" s="328"/>
      <c r="BH797" s="328"/>
      <c r="BI797" s="285"/>
      <c r="BJ797" s="296"/>
      <c r="BK797" s="318"/>
      <c r="BL797" s="285"/>
      <c r="BM797" s="285"/>
      <c r="BN797" s="297"/>
      <c r="BO797" s="297"/>
      <c r="BP797" s="285"/>
      <c r="BQ797" s="285"/>
      <c r="BR797" s="285"/>
      <c r="BS797" s="285"/>
      <c r="BT797" s="285"/>
      <c r="BU797" s="297"/>
      <c r="BV797" s="297"/>
      <c r="BW797" s="285"/>
      <c r="BX797" s="285"/>
      <c r="BY797" s="285"/>
      <c r="BZ797" s="285"/>
      <c r="CA797" s="285"/>
      <c r="CB797" s="297"/>
      <c r="CC797" s="297"/>
      <c r="CD797" s="285"/>
      <c r="CE797" s="285"/>
      <c r="CF797" s="285"/>
      <c r="CG797" s="285"/>
      <c r="CH797" s="285"/>
      <c r="CI797" s="297"/>
      <c r="CJ797" s="297"/>
      <c r="CK797" s="285"/>
      <c r="CL797" s="285"/>
      <c r="CM797" s="285"/>
      <c r="CN797" s="285"/>
      <c r="CO797" s="285"/>
      <c r="CP797" s="165"/>
    </row>
    <row r="798"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  <c r="AA798" s="285"/>
      <c r="AB798" s="285"/>
      <c r="AC798" s="285"/>
      <c r="AD798" s="285"/>
      <c r="AE798" s="285"/>
      <c r="AF798" s="296"/>
      <c r="AG798" s="318"/>
      <c r="AH798" s="285"/>
      <c r="AI798" s="285"/>
      <c r="AJ798" s="285"/>
      <c r="AK798" s="285"/>
      <c r="AL798" s="328"/>
      <c r="AM798" s="328"/>
      <c r="AN798" s="285"/>
      <c r="AO798" s="285"/>
      <c r="AP798" s="285"/>
      <c r="AQ798" s="285"/>
      <c r="AR798" s="285"/>
      <c r="AS798" s="328"/>
      <c r="AT798" s="328"/>
      <c r="AU798" s="285"/>
      <c r="AV798" s="285"/>
      <c r="AW798" s="285"/>
      <c r="AX798" s="285"/>
      <c r="AY798" s="285"/>
      <c r="AZ798" s="328"/>
      <c r="BA798" s="328"/>
      <c r="BB798" s="285"/>
      <c r="BC798" s="285"/>
      <c r="BD798" s="285"/>
      <c r="BE798" s="285"/>
      <c r="BF798" s="285"/>
      <c r="BG798" s="328"/>
      <c r="BH798" s="328"/>
      <c r="BI798" s="285"/>
      <c r="BJ798" s="296"/>
      <c r="BK798" s="318"/>
      <c r="BL798" s="285"/>
      <c r="BM798" s="285"/>
      <c r="BN798" s="297"/>
      <c r="BO798" s="297"/>
      <c r="BP798" s="285"/>
      <c r="BQ798" s="285"/>
      <c r="BR798" s="285"/>
      <c r="BS798" s="285"/>
      <c r="BT798" s="285"/>
      <c r="BU798" s="297"/>
      <c r="BV798" s="297"/>
      <c r="BW798" s="285"/>
      <c r="BX798" s="285"/>
      <c r="BY798" s="285"/>
      <c r="BZ798" s="285"/>
      <c r="CA798" s="285"/>
      <c r="CB798" s="297"/>
      <c r="CC798" s="297"/>
      <c r="CD798" s="285"/>
      <c r="CE798" s="285"/>
      <c r="CF798" s="285"/>
      <c r="CG798" s="285"/>
      <c r="CH798" s="285"/>
      <c r="CI798" s="297"/>
      <c r="CJ798" s="297"/>
      <c r="CK798" s="285"/>
      <c r="CL798" s="285"/>
      <c r="CM798" s="285"/>
      <c r="CN798" s="285"/>
      <c r="CO798" s="285"/>
      <c r="CP798" s="165"/>
    </row>
    <row r="799"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  <c r="AA799" s="285"/>
      <c r="AB799" s="285"/>
      <c r="AC799" s="285"/>
      <c r="AD799" s="285"/>
      <c r="AE799" s="285"/>
      <c r="AF799" s="296"/>
      <c r="AG799" s="318"/>
      <c r="AH799" s="285"/>
      <c r="AI799" s="285"/>
      <c r="AJ799" s="285"/>
      <c r="AK799" s="285"/>
      <c r="AL799" s="328"/>
      <c r="AM799" s="328"/>
      <c r="AN799" s="285"/>
      <c r="AO799" s="285"/>
      <c r="AP799" s="285"/>
      <c r="AQ799" s="285"/>
      <c r="AR799" s="285"/>
      <c r="AS799" s="328"/>
      <c r="AT799" s="328"/>
      <c r="AU799" s="285"/>
      <c r="AV799" s="285"/>
      <c r="AW799" s="285"/>
      <c r="AX799" s="285"/>
      <c r="AY799" s="285"/>
      <c r="AZ799" s="328"/>
      <c r="BA799" s="328"/>
      <c r="BB799" s="285"/>
      <c r="BC799" s="285"/>
      <c r="BD799" s="285"/>
      <c r="BE799" s="285"/>
      <c r="BF799" s="285"/>
      <c r="BG799" s="328"/>
      <c r="BH799" s="328"/>
      <c r="BI799" s="285"/>
      <c r="BJ799" s="296"/>
      <c r="BK799" s="318"/>
      <c r="BL799" s="285"/>
      <c r="BM799" s="285"/>
      <c r="BN799" s="297"/>
      <c r="BO799" s="297"/>
      <c r="BP799" s="285"/>
      <c r="BQ799" s="285"/>
      <c r="BR799" s="285"/>
      <c r="BS799" s="285"/>
      <c r="BT799" s="285"/>
      <c r="BU799" s="297"/>
      <c r="BV799" s="297"/>
      <c r="BW799" s="285"/>
      <c r="BX799" s="285"/>
      <c r="BY799" s="285"/>
      <c r="BZ799" s="285"/>
      <c r="CA799" s="285"/>
      <c r="CB799" s="297"/>
      <c r="CC799" s="297"/>
      <c r="CD799" s="285"/>
      <c r="CE799" s="285"/>
      <c r="CF799" s="285"/>
      <c r="CG799" s="285"/>
      <c r="CH799" s="285"/>
      <c r="CI799" s="297"/>
      <c r="CJ799" s="297"/>
      <c r="CK799" s="285"/>
      <c r="CL799" s="285"/>
      <c r="CM799" s="285"/>
      <c r="CN799" s="285"/>
      <c r="CO799" s="285"/>
      <c r="CP799" s="165"/>
    </row>
    <row r="800"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  <c r="AA800" s="285"/>
      <c r="AB800" s="285"/>
      <c r="AC800" s="285"/>
      <c r="AD800" s="285"/>
      <c r="AE800" s="285"/>
      <c r="AF800" s="296"/>
      <c r="AG800" s="318"/>
      <c r="AH800" s="285"/>
      <c r="AI800" s="285"/>
      <c r="AJ800" s="285"/>
      <c r="AK800" s="285"/>
      <c r="AL800" s="328"/>
      <c r="AM800" s="328"/>
      <c r="AN800" s="285"/>
      <c r="AO800" s="285"/>
      <c r="AP800" s="285"/>
      <c r="AQ800" s="285"/>
      <c r="AR800" s="285"/>
      <c r="AS800" s="328"/>
      <c r="AT800" s="328"/>
      <c r="AU800" s="285"/>
      <c r="AV800" s="285"/>
      <c r="AW800" s="285"/>
      <c r="AX800" s="285"/>
      <c r="AY800" s="285"/>
      <c r="AZ800" s="328"/>
      <c r="BA800" s="328"/>
      <c r="BB800" s="285"/>
      <c r="BC800" s="285"/>
      <c r="BD800" s="285"/>
      <c r="BE800" s="285"/>
      <c r="BF800" s="285"/>
      <c r="BG800" s="328"/>
      <c r="BH800" s="328"/>
      <c r="BI800" s="285"/>
      <c r="BJ800" s="296"/>
      <c r="BK800" s="318"/>
      <c r="BL800" s="285"/>
      <c r="BM800" s="285"/>
      <c r="BN800" s="297"/>
      <c r="BO800" s="297"/>
      <c r="BP800" s="285"/>
      <c r="BQ800" s="285"/>
      <c r="BR800" s="285"/>
      <c r="BS800" s="285"/>
      <c r="BT800" s="285"/>
      <c r="BU800" s="297"/>
      <c r="BV800" s="297"/>
      <c r="BW800" s="285"/>
      <c r="BX800" s="285"/>
      <c r="BY800" s="285"/>
      <c r="BZ800" s="285"/>
      <c r="CA800" s="285"/>
      <c r="CB800" s="297"/>
      <c r="CC800" s="297"/>
      <c r="CD800" s="285"/>
      <c r="CE800" s="285"/>
      <c r="CF800" s="285"/>
      <c r="CG800" s="285"/>
      <c r="CH800" s="285"/>
      <c r="CI800" s="297"/>
      <c r="CJ800" s="297"/>
      <c r="CK800" s="285"/>
      <c r="CL800" s="285"/>
      <c r="CM800" s="285"/>
      <c r="CN800" s="285"/>
      <c r="CO800" s="285"/>
      <c r="CP800" s="165"/>
    </row>
    <row r="801"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  <c r="AA801" s="285"/>
      <c r="AB801" s="285"/>
      <c r="AC801" s="285"/>
      <c r="AD801" s="285"/>
      <c r="AE801" s="285"/>
      <c r="AF801" s="296"/>
      <c r="AG801" s="318"/>
      <c r="AH801" s="285"/>
      <c r="AI801" s="285"/>
      <c r="AJ801" s="285"/>
      <c r="AK801" s="285"/>
      <c r="AL801" s="328"/>
      <c r="AM801" s="328"/>
      <c r="AN801" s="285"/>
      <c r="AO801" s="285"/>
      <c r="AP801" s="285"/>
      <c r="AQ801" s="285"/>
      <c r="AR801" s="285"/>
      <c r="AS801" s="328"/>
      <c r="AT801" s="328"/>
      <c r="AU801" s="285"/>
      <c r="AV801" s="285"/>
      <c r="AW801" s="285"/>
      <c r="AX801" s="285"/>
      <c r="AY801" s="285"/>
      <c r="AZ801" s="328"/>
      <c r="BA801" s="328"/>
      <c r="BB801" s="285"/>
      <c r="BC801" s="285"/>
      <c r="BD801" s="285"/>
      <c r="BE801" s="285"/>
      <c r="BF801" s="285"/>
      <c r="BG801" s="328"/>
      <c r="BH801" s="328"/>
      <c r="BI801" s="285"/>
      <c r="BJ801" s="296"/>
      <c r="BK801" s="318"/>
      <c r="BL801" s="285"/>
      <c r="BM801" s="285"/>
      <c r="BN801" s="297"/>
      <c r="BO801" s="297"/>
      <c r="BP801" s="285"/>
      <c r="BQ801" s="285"/>
      <c r="BR801" s="285"/>
      <c r="BS801" s="285"/>
      <c r="BT801" s="285"/>
      <c r="BU801" s="297"/>
      <c r="BV801" s="297"/>
      <c r="BW801" s="285"/>
      <c r="BX801" s="285"/>
      <c r="BY801" s="285"/>
      <c r="BZ801" s="285"/>
      <c r="CA801" s="285"/>
      <c r="CB801" s="297"/>
      <c r="CC801" s="297"/>
      <c r="CD801" s="285"/>
      <c r="CE801" s="285"/>
      <c r="CF801" s="285"/>
      <c r="CG801" s="285"/>
      <c r="CH801" s="285"/>
      <c r="CI801" s="297"/>
      <c r="CJ801" s="297"/>
      <c r="CK801" s="285"/>
      <c r="CL801" s="285"/>
      <c r="CM801" s="285"/>
      <c r="CN801" s="285"/>
      <c r="CO801" s="285"/>
      <c r="CP801" s="165"/>
    </row>
    <row r="802"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  <c r="AA802" s="285"/>
      <c r="AB802" s="285"/>
      <c r="AC802" s="285"/>
      <c r="AD802" s="285"/>
      <c r="AE802" s="285"/>
      <c r="AF802" s="296"/>
      <c r="AG802" s="318"/>
      <c r="AH802" s="285"/>
      <c r="AI802" s="285"/>
      <c r="AJ802" s="285"/>
      <c r="AK802" s="285"/>
      <c r="AL802" s="328"/>
      <c r="AM802" s="328"/>
      <c r="AN802" s="285"/>
      <c r="AO802" s="285"/>
      <c r="AP802" s="285"/>
      <c r="AQ802" s="285"/>
      <c r="AR802" s="285"/>
      <c r="AS802" s="328"/>
      <c r="AT802" s="328"/>
      <c r="AU802" s="285"/>
      <c r="AV802" s="285"/>
      <c r="AW802" s="285"/>
      <c r="AX802" s="285"/>
      <c r="AY802" s="285"/>
      <c r="AZ802" s="328"/>
      <c r="BA802" s="328"/>
      <c r="BB802" s="285"/>
      <c r="BC802" s="285"/>
      <c r="BD802" s="285"/>
      <c r="BE802" s="285"/>
      <c r="BF802" s="285"/>
      <c r="BG802" s="328"/>
      <c r="BH802" s="328"/>
      <c r="BI802" s="285"/>
      <c r="BJ802" s="296"/>
      <c r="BK802" s="318"/>
      <c r="BL802" s="285"/>
      <c r="BM802" s="285"/>
      <c r="BN802" s="297"/>
      <c r="BO802" s="297"/>
      <c r="BP802" s="285"/>
      <c r="BQ802" s="285"/>
      <c r="BR802" s="285"/>
      <c r="BS802" s="285"/>
      <c r="BT802" s="285"/>
      <c r="BU802" s="297"/>
      <c r="BV802" s="297"/>
      <c r="BW802" s="285"/>
      <c r="BX802" s="285"/>
      <c r="BY802" s="285"/>
      <c r="BZ802" s="285"/>
      <c r="CA802" s="285"/>
      <c r="CB802" s="297"/>
      <c r="CC802" s="297"/>
      <c r="CD802" s="285"/>
      <c r="CE802" s="285"/>
      <c r="CF802" s="285"/>
      <c r="CG802" s="285"/>
      <c r="CH802" s="285"/>
      <c r="CI802" s="297"/>
      <c r="CJ802" s="297"/>
      <c r="CK802" s="285"/>
      <c r="CL802" s="285"/>
      <c r="CM802" s="285"/>
      <c r="CN802" s="285"/>
      <c r="CO802" s="285"/>
      <c r="CP802" s="165"/>
    </row>
    <row r="803"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  <c r="AA803" s="285"/>
      <c r="AB803" s="285"/>
      <c r="AC803" s="285"/>
      <c r="AD803" s="285"/>
      <c r="AE803" s="285"/>
      <c r="AF803" s="296"/>
      <c r="AG803" s="318"/>
      <c r="AH803" s="285"/>
      <c r="AI803" s="285"/>
      <c r="AJ803" s="285"/>
      <c r="AK803" s="285"/>
      <c r="AL803" s="328"/>
      <c r="AM803" s="328"/>
      <c r="AN803" s="285"/>
      <c r="AO803" s="285"/>
      <c r="AP803" s="285"/>
      <c r="AQ803" s="285"/>
      <c r="AR803" s="285"/>
      <c r="AS803" s="328"/>
      <c r="AT803" s="328"/>
      <c r="AU803" s="285"/>
      <c r="AV803" s="285"/>
      <c r="AW803" s="285"/>
      <c r="AX803" s="285"/>
      <c r="AY803" s="285"/>
      <c r="AZ803" s="328"/>
      <c r="BA803" s="328"/>
      <c r="BB803" s="285"/>
      <c r="BC803" s="285"/>
      <c r="BD803" s="285"/>
      <c r="BE803" s="285"/>
      <c r="BF803" s="285"/>
      <c r="BG803" s="328"/>
      <c r="BH803" s="328"/>
      <c r="BI803" s="285"/>
      <c r="BJ803" s="296"/>
      <c r="BK803" s="318"/>
      <c r="BL803" s="285"/>
      <c r="BM803" s="285"/>
      <c r="BN803" s="297"/>
      <c r="BO803" s="297"/>
      <c r="BP803" s="285"/>
      <c r="BQ803" s="285"/>
      <c r="BR803" s="285"/>
      <c r="BS803" s="285"/>
      <c r="BT803" s="285"/>
      <c r="BU803" s="297"/>
      <c r="BV803" s="297"/>
      <c r="BW803" s="285"/>
      <c r="BX803" s="285"/>
      <c r="BY803" s="285"/>
      <c r="BZ803" s="285"/>
      <c r="CA803" s="285"/>
      <c r="CB803" s="297"/>
      <c r="CC803" s="297"/>
      <c r="CD803" s="285"/>
      <c r="CE803" s="285"/>
      <c r="CF803" s="285"/>
      <c r="CG803" s="285"/>
      <c r="CH803" s="285"/>
      <c r="CI803" s="297"/>
      <c r="CJ803" s="297"/>
      <c r="CK803" s="285"/>
      <c r="CL803" s="285"/>
      <c r="CM803" s="285"/>
      <c r="CN803" s="285"/>
      <c r="CO803" s="285"/>
      <c r="CP803" s="165"/>
    </row>
    <row r="804"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  <c r="AA804" s="285"/>
      <c r="AB804" s="285"/>
      <c r="AC804" s="285"/>
      <c r="AD804" s="285"/>
      <c r="AE804" s="285"/>
      <c r="AF804" s="296"/>
      <c r="AG804" s="318"/>
      <c r="AH804" s="285"/>
      <c r="AI804" s="285"/>
      <c r="AJ804" s="285"/>
      <c r="AK804" s="285"/>
      <c r="AL804" s="328"/>
      <c r="AM804" s="328"/>
      <c r="AN804" s="285"/>
      <c r="AO804" s="285"/>
      <c r="AP804" s="285"/>
      <c r="AQ804" s="285"/>
      <c r="AR804" s="285"/>
      <c r="AS804" s="328"/>
      <c r="AT804" s="328"/>
      <c r="AU804" s="285"/>
      <c r="AV804" s="285"/>
      <c r="AW804" s="285"/>
      <c r="AX804" s="285"/>
      <c r="AY804" s="285"/>
      <c r="AZ804" s="328"/>
      <c r="BA804" s="328"/>
      <c r="BB804" s="285"/>
      <c r="BC804" s="285"/>
      <c r="BD804" s="285"/>
      <c r="BE804" s="285"/>
      <c r="BF804" s="285"/>
      <c r="BG804" s="328"/>
      <c r="BH804" s="328"/>
      <c r="BI804" s="285"/>
      <c r="BJ804" s="296"/>
      <c r="BK804" s="318"/>
      <c r="BL804" s="285"/>
      <c r="BM804" s="285"/>
      <c r="BN804" s="297"/>
      <c r="BO804" s="297"/>
      <c r="BP804" s="285"/>
      <c r="BQ804" s="285"/>
      <c r="BR804" s="285"/>
      <c r="BS804" s="285"/>
      <c r="BT804" s="285"/>
      <c r="BU804" s="297"/>
      <c r="BV804" s="297"/>
      <c r="BW804" s="285"/>
      <c r="BX804" s="285"/>
      <c r="BY804" s="285"/>
      <c r="BZ804" s="285"/>
      <c r="CA804" s="285"/>
      <c r="CB804" s="297"/>
      <c r="CC804" s="297"/>
      <c r="CD804" s="285"/>
      <c r="CE804" s="285"/>
      <c r="CF804" s="285"/>
      <c r="CG804" s="285"/>
      <c r="CH804" s="285"/>
      <c r="CI804" s="297"/>
      <c r="CJ804" s="297"/>
      <c r="CK804" s="285"/>
      <c r="CL804" s="285"/>
      <c r="CM804" s="285"/>
      <c r="CN804" s="285"/>
      <c r="CO804" s="285"/>
      <c r="CP804" s="165"/>
    </row>
    <row r="805"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  <c r="AA805" s="285"/>
      <c r="AB805" s="285"/>
      <c r="AC805" s="285"/>
      <c r="AD805" s="285"/>
      <c r="AE805" s="285"/>
      <c r="AF805" s="296"/>
      <c r="AG805" s="318"/>
      <c r="AH805" s="285"/>
      <c r="AI805" s="285"/>
      <c r="AJ805" s="285"/>
      <c r="AK805" s="285"/>
      <c r="AL805" s="328"/>
      <c r="AM805" s="328"/>
      <c r="AN805" s="285"/>
      <c r="AO805" s="285"/>
      <c r="AP805" s="285"/>
      <c r="AQ805" s="285"/>
      <c r="AR805" s="285"/>
      <c r="AS805" s="328"/>
      <c r="AT805" s="328"/>
      <c r="AU805" s="285"/>
      <c r="AV805" s="285"/>
      <c r="AW805" s="285"/>
      <c r="AX805" s="285"/>
      <c r="AY805" s="285"/>
      <c r="AZ805" s="328"/>
      <c r="BA805" s="328"/>
      <c r="BB805" s="285"/>
      <c r="BC805" s="285"/>
      <c r="BD805" s="285"/>
      <c r="BE805" s="285"/>
      <c r="BF805" s="285"/>
      <c r="BG805" s="328"/>
      <c r="BH805" s="328"/>
      <c r="BI805" s="285"/>
      <c r="BJ805" s="296"/>
      <c r="BK805" s="318"/>
      <c r="BL805" s="285"/>
      <c r="BM805" s="285"/>
      <c r="BN805" s="297"/>
      <c r="BO805" s="297"/>
      <c r="BP805" s="285"/>
      <c r="BQ805" s="285"/>
      <c r="BR805" s="285"/>
      <c r="BS805" s="285"/>
      <c r="BT805" s="285"/>
      <c r="BU805" s="297"/>
      <c r="BV805" s="297"/>
      <c r="BW805" s="285"/>
      <c r="BX805" s="285"/>
      <c r="BY805" s="285"/>
      <c r="BZ805" s="285"/>
      <c r="CA805" s="285"/>
      <c r="CB805" s="297"/>
      <c r="CC805" s="297"/>
      <c r="CD805" s="285"/>
      <c r="CE805" s="285"/>
      <c r="CF805" s="285"/>
      <c r="CG805" s="285"/>
      <c r="CH805" s="285"/>
      <c r="CI805" s="297"/>
      <c r="CJ805" s="297"/>
      <c r="CK805" s="285"/>
      <c r="CL805" s="285"/>
      <c r="CM805" s="285"/>
      <c r="CN805" s="285"/>
      <c r="CO805" s="285"/>
      <c r="CP805" s="165"/>
    </row>
    <row r="806"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  <c r="AA806" s="285"/>
      <c r="AB806" s="285"/>
      <c r="AC806" s="285"/>
      <c r="AD806" s="285"/>
      <c r="AE806" s="285"/>
      <c r="AF806" s="296"/>
      <c r="AG806" s="318"/>
      <c r="AH806" s="285"/>
      <c r="AI806" s="285"/>
      <c r="AJ806" s="285"/>
      <c r="AK806" s="285"/>
      <c r="AL806" s="328"/>
      <c r="AM806" s="328"/>
      <c r="AN806" s="285"/>
      <c r="AO806" s="285"/>
      <c r="AP806" s="285"/>
      <c r="AQ806" s="285"/>
      <c r="AR806" s="285"/>
      <c r="AS806" s="328"/>
      <c r="AT806" s="328"/>
      <c r="AU806" s="285"/>
      <c r="AV806" s="285"/>
      <c r="AW806" s="285"/>
      <c r="AX806" s="285"/>
      <c r="AY806" s="285"/>
      <c r="AZ806" s="328"/>
      <c r="BA806" s="328"/>
      <c r="BB806" s="285"/>
      <c r="BC806" s="285"/>
      <c r="BD806" s="285"/>
      <c r="BE806" s="285"/>
      <c r="BF806" s="285"/>
      <c r="BG806" s="328"/>
      <c r="BH806" s="328"/>
      <c r="BI806" s="285"/>
      <c r="BJ806" s="296"/>
      <c r="BK806" s="318"/>
      <c r="BL806" s="285"/>
      <c r="BM806" s="285"/>
      <c r="BN806" s="297"/>
      <c r="BO806" s="297"/>
      <c r="BP806" s="285"/>
      <c r="BQ806" s="285"/>
      <c r="BR806" s="285"/>
      <c r="BS806" s="285"/>
      <c r="BT806" s="285"/>
      <c r="BU806" s="297"/>
      <c r="BV806" s="297"/>
      <c r="BW806" s="285"/>
      <c r="BX806" s="285"/>
      <c r="BY806" s="285"/>
      <c r="BZ806" s="285"/>
      <c r="CA806" s="285"/>
      <c r="CB806" s="297"/>
      <c r="CC806" s="297"/>
      <c r="CD806" s="285"/>
      <c r="CE806" s="285"/>
      <c r="CF806" s="285"/>
      <c r="CG806" s="285"/>
      <c r="CH806" s="285"/>
      <c r="CI806" s="297"/>
      <c r="CJ806" s="297"/>
      <c r="CK806" s="285"/>
      <c r="CL806" s="285"/>
      <c r="CM806" s="285"/>
      <c r="CN806" s="285"/>
      <c r="CO806" s="285"/>
      <c r="CP806" s="165"/>
    </row>
    <row r="807"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  <c r="AA807" s="285"/>
      <c r="AB807" s="285"/>
      <c r="AC807" s="285"/>
      <c r="AD807" s="285"/>
      <c r="AE807" s="285"/>
      <c r="AF807" s="296"/>
      <c r="AG807" s="318"/>
      <c r="AH807" s="285"/>
      <c r="AI807" s="285"/>
      <c r="AJ807" s="285"/>
      <c r="AK807" s="285"/>
      <c r="AL807" s="328"/>
      <c r="AM807" s="328"/>
      <c r="AN807" s="285"/>
      <c r="AO807" s="285"/>
      <c r="AP807" s="285"/>
      <c r="AQ807" s="285"/>
      <c r="AR807" s="285"/>
      <c r="AS807" s="328"/>
      <c r="AT807" s="328"/>
      <c r="AU807" s="285"/>
      <c r="AV807" s="285"/>
      <c r="AW807" s="285"/>
      <c r="AX807" s="285"/>
      <c r="AY807" s="285"/>
      <c r="AZ807" s="328"/>
      <c r="BA807" s="328"/>
      <c r="BB807" s="285"/>
      <c r="BC807" s="285"/>
      <c r="BD807" s="285"/>
      <c r="BE807" s="285"/>
      <c r="BF807" s="285"/>
      <c r="BG807" s="328"/>
      <c r="BH807" s="328"/>
      <c r="BI807" s="285"/>
      <c r="BJ807" s="296"/>
      <c r="BK807" s="318"/>
      <c r="BL807" s="285"/>
      <c r="BM807" s="285"/>
      <c r="BN807" s="297"/>
      <c r="BO807" s="297"/>
      <c r="BP807" s="285"/>
      <c r="BQ807" s="285"/>
      <c r="BR807" s="285"/>
      <c r="BS807" s="285"/>
      <c r="BT807" s="285"/>
      <c r="BU807" s="297"/>
      <c r="BV807" s="297"/>
      <c r="BW807" s="285"/>
      <c r="BX807" s="285"/>
      <c r="BY807" s="285"/>
      <c r="BZ807" s="285"/>
      <c r="CA807" s="285"/>
      <c r="CB807" s="297"/>
      <c r="CC807" s="297"/>
      <c r="CD807" s="285"/>
      <c r="CE807" s="285"/>
      <c r="CF807" s="285"/>
      <c r="CG807" s="285"/>
      <c r="CH807" s="285"/>
      <c r="CI807" s="297"/>
      <c r="CJ807" s="297"/>
      <c r="CK807" s="285"/>
      <c r="CL807" s="285"/>
      <c r="CM807" s="285"/>
      <c r="CN807" s="285"/>
      <c r="CO807" s="285"/>
      <c r="CP807" s="165"/>
    </row>
    <row r="808"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  <c r="AA808" s="285"/>
      <c r="AB808" s="285"/>
      <c r="AC808" s="285"/>
      <c r="AD808" s="285"/>
      <c r="AE808" s="285"/>
      <c r="AF808" s="296"/>
      <c r="AG808" s="318"/>
      <c r="AH808" s="285"/>
      <c r="AI808" s="285"/>
      <c r="AJ808" s="285"/>
      <c r="AK808" s="285"/>
      <c r="AL808" s="328"/>
      <c r="AM808" s="328"/>
      <c r="AN808" s="285"/>
      <c r="AO808" s="285"/>
      <c r="AP808" s="285"/>
      <c r="AQ808" s="285"/>
      <c r="AR808" s="285"/>
      <c r="AS808" s="328"/>
      <c r="AT808" s="328"/>
      <c r="AU808" s="285"/>
      <c r="AV808" s="285"/>
      <c r="AW808" s="285"/>
      <c r="AX808" s="285"/>
      <c r="AY808" s="285"/>
      <c r="AZ808" s="328"/>
      <c r="BA808" s="328"/>
      <c r="BB808" s="285"/>
      <c r="BC808" s="285"/>
      <c r="BD808" s="285"/>
      <c r="BE808" s="285"/>
      <c r="BF808" s="285"/>
      <c r="BG808" s="328"/>
      <c r="BH808" s="328"/>
      <c r="BI808" s="285"/>
      <c r="BJ808" s="296"/>
      <c r="BK808" s="318"/>
      <c r="BL808" s="285"/>
      <c r="BM808" s="285"/>
      <c r="BN808" s="297"/>
      <c r="BO808" s="297"/>
      <c r="BP808" s="285"/>
      <c r="BQ808" s="285"/>
      <c r="BR808" s="285"/>
      <c r="BS808" s="285"/>
      <c r="BT808" s="285"/>
      <c r="BU808" s="297"/>
      <c r="BV808" s="297"/>
      <c r="BW808" s="285"/>
      <c r="BX808" s="285"/>
      <c r="BY808" s="285"/>
      <c r="BZ808" s="285"/>
      <c r="CA808" s="285"/>
      <c r="CB808" s="297"/>
      <c r="CC808" s="297"/>
      <c r="CD808" s="285"/>
      <c r="CE808" s="285"/>
      <c r="CF808" s="285"/>
      <c r="CG808" s="285"/>
      <c r="CH808" s="285"/>
      <c r="CI808" s="297"/>
      <c r="CJ808" s="297"/>
      <c r="CK808" s="285"/>
      <c r="CL808" s="285"/>
      <c r="CM808" s="285"/>
      <c r="CN808" s="285"/>
      <c r="CO808" s="285"/>
      <c r="CP808" s="165"/>
    </row>
    <row r="809"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  <c r="AA809" s="285"/>
      <c r="AB809" s="285"/>
      <c r="AC809" s="285"/>
      <c r="AD809" s="285"/>
      <c r="AE809" s="285"/>
      <c r="AF809" s="296"/>
      <c r="AG809" s="318"/>
      <c r="AH809" s="285"/>
      <c r="AI809" s="285"/>
      <c r="AJ809" s="285"/>
      <c r="AK809" s="285"/>
      <c r="AL809" s="328"/>
      <c r="AM809" s="328"/>
      <c r="AN809" s="285"/>
      <c r="AO809" s="285"/>
      <c r="AP809" s="285"/>
      <c r="AQ809" s="285"/>
      <c r="AR809" s="285"/>
      <c r="AS809" s="328"/>
      <c r="AT809" s="328"/>
      <c r="AU809" s="285"/>
      <c r="AV809" s="285"/>
      <c r="AW809" s="285"/>
      <c r="AX809" s="285"/>
      <c r="AY809" s="285"/>
      <c r="AZ809" s="328"/>
      <c r="BA809" s="328"/>
      <c r="BB809" s="285"/>
      <c r="BC809" s="285"/>
      <c r="BD809" s="285"/>
      <c r="BE809" s="285"/>
      <c r="BF809" s="285"/>
      <c r="BG809" s="328"/>
      <c r="BH809" s="328"/>
      <c r="BI809" s="285"/>
      <c r="BJ809" s="296"/>
      <c r="BK809" s="318"/>
      <c r="BL809" s="285"/>
      <c r="BM809" s="285"/>
      <c r="BN809" s="297"/>
      <c r="BO809" s="297"/>
      <c r="BP809" s="285"/>
      <c r="BQ809" s="285"/>
      <c r="BR809" s="285"/>
      <c r="BS809" s="285"/>
      <c r="BT809" s="285"/>
      <c r="BU809" s="297"/>
      <c r="BV809" s="297"/>
      <c r="BW809" s="285"/>
      <c r="BX809" s="285"/>
      <c r="BY809" s="285"/>
      <c r="BZ809" s="285"/>
      <c r="CA809" s="285"/>
      <c r="CB809" s="297"/>
      <c r="CC809" s="297"/>
      <c r="CD809" s="285"/>
      <c r="CE809" s="285"/>
      <c r="CF809" s="285"/>
      <c r="CG809" s="285"/>
      <c r="CH809" s="285"/>
      <c r="CI809" s="297"/>
      <c r="CJ809" s="297"/>
      <c r="CK809" s="285"/>
      <c r="CL809" s="285"/>
      <c r="CM809" s="285"/>
      <c r="CN809" s="285"/>
      <c r="CO809" s="285"/>
      <c r="CP809" s="165"/>
    </row>
    <row r="810"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  <c r="AA810" s="285"/>
      <c r="AB810" s="285"/>
      <c r="AC810" s="285"/>
      <c r="AD810" s="285"/>
      <c r="AE810" s="285"/>
      <c r="AF810" s="296"/>
      <c r="AG810" s="318"/>
      <c r="AH810" s="285"/>
      <c r="AI810" s="285"/>
      <c r="AJ810" s="285"/>
      <c r="AK810" s="285"/>
      <c r="AL810" s="328"/>
      <c r="AM810" s="328"/>
      <c r="AN810" s="285"/>
      <c r="AO810" s="285"/>
      <c r="AP810" s="285"/>
      <c r="AQ810" s="285"/>
      <c r="AR810" s="285"/>
      <c r="AS810" s="328"/>
      <c r="AT810" s="328"/>
      <c r="AU810" s="285"/>
      <c r="AV810" s="285"/>
      <c r="AW810" s="285"/>
      <c r="AX810" s="285"/>
      <c r="AY810" s="285"/>
      <c r="AZ810" s="328"/>
      <c r="BA810" s="328"/>
      <c r="BB810" s="285"/>
      <c r="BC810" s="285"/>
      <c r="BD810" s="285"/>
      <c r="BE810" s="285"/>
      <c r="BF810" s="285"/>
      <c r="BG810" s="328"/>
      <c r="BH810" s="328"/>
      <c r="BI810" s="285"/>
      <c r="BJ810" s="296"/>
      <c r="BK810" s="318"/>
      <c r="BL810" s="285"/>
      <c r="BM810" s="285"/>
      <c r="BN810" s="297"/>
      <c r="BO810" s="297"/>
      <c r="BP810" s="285"/>
      <c r="BQ810" s="285"/>
      <c r="BR810" s="285"/>
      <c r="BS810" s="285"/>
      <c r="BT810" s="285"/>
      <c r="BU810" s="297"/>
      <c r="BV810" s="297"/>
      <c r="BW810" s="285"/>
      <c r="BX810" s="285"/>
      <c r="BY810" s="285"/>
      <c r="BZ810" s="285"/>
      <c r="CA810" s="285"/>
      <c r="CB810" s="297"/>
      <c r="CC810" s="297"/>
      <c r="CD810" s="285"/>
      <c r="CE810" s="285"/>
      <c r="CF810" s="285"/>
      <c r="CG810" s="285"/>
      <c r="CH810" s="285"/>
      <c r="CI810" s="297"/>
      <c r="CJ810" s="297"/>
      <c r="CK810" s="285"/>
      <c r="CL810" s="285"/>
      <c r="CM810" s="285"/>
      <c r="CN810" s="285"/>
      <c r="CO810" s="285"/>
      <c r="CP810" s="165"/>
    </row>
    <row r="811"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  <c r="AA811" s="285"/>
      <c r="AB811" s="285"/>
      <c r="AC811" s="285"/>
      <c r="AD811" s="285"/>
      <c r="AE811" s="285"/>
      <c r="AF811" s="296"/>
      <c r="AG811" s="318"/>
      <c r="AH811" s="285"/>
      <c r="AI811" s="285"/>
      <c r="AJ811" s="285"/>
      <c r="AK811" s="285"/>
      <c r="AL811" s="328"/>
      <c r="AM811" s="328"/>
      <c r="AN811" s="285"/>
      <c r="AO811" s="285"/>
      <c r="AP811" s="285"/>
      <c r="AQ811" s="285"/>
      <c r="AR811" s="285"/>
      <c r="AS811" s="328"/>
      <c r="AT811" s="328"/>
      <c r="AU811" s="285"/>
      <c r="AV811" s="285"/>
      <c r="AW811" s="285"/>
      <c r="AX811" s="285"/>
      <c r="AY811" s="285"/>
      <c r="AZ811" s="328"/>
      <c r="BA811" s="328"/>
      <c r="BB811" s="285"/>
      <c r="BC811" s="285"/>
      <c r="BD811" s="285"/>
      <c r="BE811" s="285"/>
      <c r="BF811" s="285"/>
      <c r="BG811" s="328"/>
      <c r="BH811" s="328"/>
      <c r="BI811" s="285"/>
      <c r="BJ811" s="296"/>
      <c r="BK811" s="318"/>
      <c r="BL811" s="285"/>
      <c r="BM811" s="285"/>
      <c r="BN811" s="297"/>
      <c r="BO811" s="297"/>
      <c r="BP811" s="285"/>
      <c r="BQ811" s="285"/>
      <c r="BR811" s="285"/>
      <c r="BS811" s="285"/>
      <c r="BT811" s="285"/>
      <c r="BU811" s="297"/>
      <c r="BV811" s="297"/>
      <c r="BW811" s="285"/>
      <c r="BX811" s="285"/>
      <c r="BY811" s="285"/>
      <c r="BZ811" s="285"/>
      <c r="CA811" s="285"/>
      <c r="CB811" s="297"/>
      <c r="CC811" s="297"/>
      <c r="CD811" s="285"/>
      <c r="CE811" s="285"/>
      <c r="CF811" s="285"/>
      <c r="CG811" s="285"/>
      <c r="CH811" s="285"/>
      <c r="CI811" s="297"/>
      <c r="CJ811" s="297"/>
      <c r="CK811" s="285"/>
      <c r="CL811" s="285"/>
      <c r="CM811" s="285"/>
      <c r="CN811" s="285"/>
      <c r="CO811" s="285"/>
      <c r="CP811" s="165"/>
    </row>
    <row r="812"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  <c r="AA812" s="285"/>
      <c r="AB812" s="285"/>
      <c r="AC812" s="285"/>
      <c r="AD812" s="285"/>
      <c r="AE812" s="285"/>
      <c r="AF812" s="296"/>
      <c r="AG812" s="318"/>
      <c r="AH812" s="285"/>
      <c r="AI812" s="285"/>
      <c r="AJ812" s="285"/>
      <c r="AK812" s="285"/>
      <c r="AL812" s="328"/>
      <c r="AM812" s="328"/>
      <c r="AN812" s="285"/>
      <c r="AO812" s="285"/>
      <c r="AP812" s="285"/>
      <c r="AQ812" s="285"/>
      <c r="AR812" s="285"/>
      <c r="AS812" s="328"/>
      <c r="AT812" s="328"/>
      <c r="AU812" s="285"/>
      <c r="AV812" s="285"/>
      <c r="AW812" s="285"/>
      <c r="AX812" s="285"/>
      <c r="AY812" s="285"/>
      <c r="AZ812" s="328"/>
      <c r="BA812" s="328"/>
      <c r="BB812" s="285"/>
      <c r="BC812" s="285"/>
      <c r="BD812" s="285"/>
      <c r="BE812" s="285"/>
      <c r="BF812" s="285"/>
      <c r="BG812" s="328"/>
      <c r="BH812" s="328"/>
      <c r="BI812" s="285"/>
      <c r="BJ812" s="296"/>
      <c r="BK812" s="318"/>
      <c r="BL812" s="285"/>
      <c r="BM812" s="285"/>
      <c r="BN812" s="297"/>
      <c r="BO812" s="297"/>
      <c r="BP812" s="285"/>
      <c r="BQ812" s="285"/>
      <c r="BR812" s="285"/>
      <c r="BS812" s="285"/>
      <c r="BT812" s="285"/>
      <c r="BU812" s="297"/>
      <c r="BV812" s="297"/>
      <c r="BW812" s="285"/>
      <c r="BX812" s="285"/>
      <c r="BY812" s="285"/>
      <c r="BZ812" s="285"/>
      <c r="CA812" s="285"/>
      <c r="CB812" s="297"/>
      <c r="CC812" s="297"/>
      <c r="CD812" s="285"/>
      <c r="CE812" s="285"/>
      <c r="CF812" s="285"/>
      <c r="CG812" s="285"/>
      <c r="CH812" s="285"/>
      <c r="CI812" s="297"/>
      <c r="CJ812" s="297"/>
      <c r="CK812" s="285"/>
      <c r="CL812" s="285"/>
      <c r="CM812" s="285"/>
      <c r="CN812" s="285"/>
      <c r="CO812" s="285"/>
      <c r="CP812" s="165"/>
    </row>
    <row r="813"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  <c r="AA813" s="285"/>
      <c r="AB813" s="285"/>
      <c r="AC813" s="285"/>
      <c r="AD813" s="285"/>
      <c r="AE813" s="285"/>
      <c r="AF813" s="296"/>
      <c r="AG813" s="318"/>
      <c r="AH813" s="285"/>
      <c r="AI813" s="285"/>
      <c r="AJ813" s="285"/>
      <c r="AK813" s="285"/>
      <c r="AL813" s="328"/>
      <c r="AM813" s="328"/>
      <c r="AN813" s="285"/>
      <c r="AO813" s="285"/>
      <c r="AP813" s="285"/>
      <c r="AQ813" s="285"/>
      <c r="AR813" s="285"/>
      <c r="AS813" s="328"/>
      <c r="AT813" s="328"/>
      <c r="AU813" s="285"/>
      <c r="AV813" s="285"/>
      <c r="AW813" s="285"/>
      <c r="AX813" s="285"/>
      <c r="AY813" s="285"/>
      <c r="AZ813" s="328"/>
      <c r="BA813" s="328"/>
      <c r="BB813" s="285"/>
      <c r="BC813" s="285"/>
      <c r="BD813" s="285"/>
      <c r="BE813" s="285"/>
      <c r="BF813" s="285"/>
      <c r="BG813" s="328"/>
      <c r="BH813" s="328"/>
      <c r="BI813" s="285"/>
      <c r="BJ813" s="296"/>
      <c r="BK813" s="318"/>
      <c r="BL813" s="285"/>
      <c r="BM813" s="285"/>
      <c r="BN813" s="297"/>
      <c r="BO813" s="297"/>
      <c r="BP813" s="285"/>
      <c r="BQ813" s="285"/>
      <c r="BR813" s="285"/>
      <c r="BS813" s="285"/>
      <c r="BT813" s="285"/>
      <c r="BU813" s="297"/>
      <c r="BV813" s="297"/>
      <c r="BW813" s="285"/>
      <c r="BX813" s="285"/>
      <c r="BY813" s="285"/>
      <c r="BZ813" s="285"/>
      <c r="CA813" s="285"/>
      <c r="CB813" s="297"/>
      <c r="CC813" s="297"/>
      <c r="CD813" s="285"/>
      <c r="CE813" s="285"/>
      <c r="CF813" s="285"/>
      <c r="CG813" s="285"/>
      <c r="CH813" s="285"/>
      <c r="CI813" s="297"/>
      <c r="CJ813" s="297"/>
      <c r="CK813" s="285"/>
      <c r="CL813" s="285"/>
      <c r="CM813" s="285"/>
      <c r="CN813" s="285"/>
      <c r="CO813" s="285"/>
      <c r="CP813" s="165"/>
    </row>
    <row r="814"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  <c r="AA814" s="285"/>
      <c r="AB814" s="285"/>
      <c r="AC814" s="285"/>
      <c r="AD814" s="285"/>
      <c r="AE814" s="285"/>
      <c r="AF814" s="296"/>
      <c r="AG814" s="318"/>
      <c r="AH814" s="285"/>
      <c r="AI814" s="285"/>
      <c r="AJ814" s="285"/>
      <c r="AK814" s="285"/>
      <c r="AL814" s="328"/>
      <c r="AM814" s="328"/>
      <c r="AN814" s="285"/>
      <c r="AO814" s="285"/>
      <c r="AP814" s="285"/>
      <c r="AQ814" s="285"/>
      <c r="AR814" s="285"/>
      <c r="AS814" s="328"/>
      <c r="AT814" s="328"/>
      <c r="AU814" s="285"/>
      <c r="AV814" s="285"/>
      <c r="AW814" s="285"/>
      <c r="AX814" s="285"/>
      <c r="AY814" s="285"/>
      <c r="AZ814" s="328"/>
      <c r="BA814" s="328"/>
      <c r="BB814" s="285"/>
      <c r="BC814" s="285"/>
      <c r="BD814" s="285"/>
      <c r="BE814" s="285"/>
      <c r="BF814" s="285"/>
      <c r="BG814" s="328"/>
      <c r="BH814" s="328"/>
      <c r="BI814" s="285"/>
      <c r="BJ814" s="296"/>
      <c r="BK814" s="318"/>
      <c r="BL814" s="285"/>
      <c r="BM814" s="285"/>
      <c r="BN814" s="297"/>
      <c r="BO814" s="297"/>
      <c r="BP814" s="285"/>
      <c r="BQ814" s="285"/>
      <c r="BR814" s="285"/>
      <c r="BS814" s="285"/>
      <c r="BT814" s="285"/>
      <c r="BU814" s="297"/>
      <c r="BV814" s="297"/>
      <c r="BW814" s="285"/>
      <c r="BX814" s="285"/>
      <c r="BY814" s="285"/>
      <c r="BZ814" s="285"/>
      <c r="CA814" s="285"/>
      <c r="CB814" s="297"/>
      <c r="CC814" s="297"/>
      <c r="CD814" s="285"/>
      <c r="CE814" s="285"/>
      <c r="CF814" s="285"/>
      <c r="CG814" s="285"/>
      <c r="CH814" s="285"/>
      <c r="CI814" s="297"/>
      <c r="CJ814" s="297"/>
      <c r="CK814" s="285"/>
      <c r="CL814" s="285"/>
      <c r="CM814" s="285"/>
      <c r="CN814" s="285"/>
      <c r="CO814" s="285"/>
      <c r="CP814" s="165"/>
    </row>
    <row r="815"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  <c r="AA815" s="285"/>
      <c r="AB815" s="285"/>
      <c r="AC815" s="285"/>
      <c r="AD815" s="285"/>
      <c r="AE815" s="285"/>
      <c r="AF815" s="296"/>
      <c r="AG815" s="318"/>
      <c r="AH815" s="285"/>
      <c r="AI815" s="285"/>
      <c r="AJ815" s="285"/>
      <c r="AK815" s="285"/>
      <c r="AL815" s="328"/>
      <c r="AM815" s="328"/>
      <c r="AN815" s="285"/>
      <c r="AO815" s="285"/>
      <c r="AP815" s="285"/>
      <c r="AQ815" s="285"/>
      <c r="AR815" s="285"/>
      <c r="AS815" s="328"/>
      <c r="AT815" s="328"/>
      <c r="AU815" s="285"/>
      <c r="AV815" s="285"/>
      <c r="AW815" s="285"/>
      <c r="AX815" s="285"/>
      <c r="AY815" s="285"/>
      <c r="AZ815" s="328"/>
      <c r="BA815" s="328"/>
      <c r="BB815" s="285"/>
      <c r="BC815" s="285"/>
      <c r="BD815" s="285"/>
      <c r="BE815" s="285"/>
      <c r="BF815" s="285"/>
      <c r="BG815" s="328"/>
      <c r="BH815" s="328"/>
      <c r="BI815" s="285"/>
      <c r="BJ815" s="296"/>
      <c r="BK815" s="318"/>
      <c r="BL815" s="285"/>
      <c r="BM815" s="285"/>
      <c r="BN815" s="297"/>
      <c r="BO815" s="297"/>
      <c r="BP815" s="285"/>
      <c r="BQ815" s="285"/>
      <c r="BR815" s="285"/>
      <c r="BS815" s="285"/>
      <c r="BT815" s="285"/>
      <c r="BU815" s="297"/>
      <c r="BV815" s="297"/>
      <c r="BW815" s="285"/>
      <c r="BX815" s="285"/>
      <c r="BY815" s="285"/>
      <c r="BZ815" s="285"/>
      <c r="CA815" s="285"/>
      <c r="CB815" s="297"/>
      <c r="CC815" s="297"/>
      <c r="CD815" s="285"/>
      <c r="CE815" s="285"/>
      <c r="CF815" s="285"/>
      <c r="CG815" s="285"/>
      <c r="CH815" s="285"/>
      <c r="CI815" s="297"/>
      <c r="CJ815" s="297"/>
      <c r="CK815" s="285"/>
      <c r="CL815" s="285"/>
      <c r="CM815" s="285"/>
      <c r="CN815" s="285"/>
      <c r="CO815" s="285"/>
      <c r="CP815" s="165"/>
    </row>
    <row r="816"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  <c r="AA816" s="285"/>
      <c r="AB816" s="285"/>
      <c r="AC816" s="285"/>
      <c r="AD816" s="285"/>
      <c r="AE816" s="285"/>
      <c r="AF816" s="296"/>
      <c r="AG816" s="318"/>
      <c r="AH816" s="285"/>
      <c r="AI816" s="285"/>
      <c r="AJ816" s="285"/>
      <c r="AK816" s="285"/>
      <c r="AL816" s="328"/>
      <c r="AM816" s="328"/>
      <c r="AN816" s="285"/>
      <c r="AO816" s="285"/>
      <c r="AP816" s="285"/>
      <c r="AQ816" s="285"/>
      <c r="AR816" s="285"/>
      <c r="AS816" s="328"/>
      <c r="AT816" s="328"/>
      <c r="AU816" s="285"/>
      <c r="AV816" s="285"/>
      <c r="AW816" s="285"/>
      <c r="AX816" s="285"/>
      <c r="AY816" s="285"/>
      <c r="AZ816" s="328"/>
      <c r="BA816" s="328"/>
      <c r="BB816" s="285"/>
      <c r="BC816" s="285"/>
      <c r="BD816" s="285"/>
      <c r="BE816" s="285"/>
      <c r="BF816" s="285"/>
      <c r="BG816" s="328"/>
      <c r="BH816" s="328"/>
      <c r="BI816" s="285"/>
      <c r="BJ816" s="296"/>
      <c r="BK816" s="318"/>
      <c r="BL816" s="285"/>
      <c r="BM816" s="285"/>
      <c r="BN816" s="297"/>
      <c r="BO816" s="297"/>
      <c r="BP816" s="285"/>
      <c r="BQ816" s="285"/>
      <c r="BR816" s="285"/>
      <c r="BS816" s="285"/>
      <c r="BT816" s="285"/>
      <c r="BU816" s="297"/>
      <c r="BV816" s="297"/>
      <c r="BW816" s="285"/>
      <c r="BX816" s="285"/>
      <c r="BY816" s="285"/>
      <c r="BZ816" s="285"/>
      <c r="CA816" s="285"/>
      <c r="CB816" s="297"/>
      <c r="CC816" s="297"/>
      <c r="CD816" s="285"/>
      <c r="CE816" s="285"/>
      <c r="CF816" s="285"/>
      <c r="CG816" s="285"/>
      <c r="CH816" s="285"/>
      <c r="CI816" s="297"/>
      <c r="CJ816" s="297"/>
      <c r="CK816" s="285"/>
      <c r="CL816" s="285"/>
      <c r="CM816" s="285"/>
      <c r="CN816" s="285"/>
      <c r="CO816" s="285"/>
      <c r="CP816" s="165"/>
    </row>
    <row r="817"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  <c r="AA817" s="285"/>
      <c r="AB817" s="285"/>
      <c r="AC817" s="285"/>
      <c r="AD817" s="285"/>
      <c r="AE817" s="285"/>
      <c r="AF817" s="296"/>
      <c r="AG817" s="318"/>
      <c r="AH817" s="285"/>
      <c r="AI817" s="285"/>
      <c r="AJ817" s="285"/>
      <c r="AK817" s="285"/>
      <c r="AL817" s="328"/>
      <c r="AM817" s="328"/>
      <c r="AN817" s="285"/>
      <c r="AO817" s="285"/>
      <c r="AP817" s="285"/>
      <c r="AQ817" s="285"/>
      <c r="AR817" s="285"/>
      <c r="AS817" s="328"/>
      <c r="AT817" s="328"/>
      <c r="AU817" s="285"/>
      <c r="AV817" s="285"/>
      <c r="AW817" s="285"/>
      <c r="AX817" s="285"/>
      <c r="AY817" s="285"/>
      <c r="AZ817" s="328"/>
      <c r="BA817" s="328"/>
      <c r="BB817" s="285"/>
      <c r="BC817" s="285"/>
      <c r="BD817" s="285"/>
      <c r="BE817" s="285"/>
      <c r="BF817" s="285"/>
      <c r="BG817" s="328"/>
      <c r="BH817" s="328"/>
      <c r="BI817" s="285"/>
      <c r="BJ817" s="296"/>
      <c r="BK817" s="318"/>
      <c r="BL817" s="285"/>
      <c r="BM817" s="285"/>
      <c r="BN817" s="297"/>
      <c r="BO817" s="297"/>
      <c r="BP817" s="285"/>
      <c r="BQ817" s="285"/>
      <c r="BR817" s="285"/>
      <c r="BS817" s="285"/>
      <c r="BT817" s="285"/>
      <c r="BU817" s="297"/>
      <c r="BV817" s="297"/>
      <c r="BW817" s="285"/>
      <c r="BX817" s="285"/>
      <c r="BY817" s="285"/>
      <c r="BZ817" s="285"/>
      <c r="CA817" s="285"/>
      <c r="CB817" s="297"/>
      <c r="CC817" s="297"/>
      <c r="CD817" s="285"/>
      <c r="CE817" s="285"/>
      <c r="CF817" s="285"/>
      <c r="CG817" s="285"/>
      <c r="CH817" s="285"/>
      <c r="CI817" s="297"/>
      <c r="CJ817" s="297"/>
      <c r="CK817" s="285"/>
      <c r="CL817" s="285"/>
      <c r="CM817" s="285"/>
      <c r="CN817" s="285"/>
      <c r="CO817" s="285"/>
      <c r="CP817" s="165"/>
    </row>
    <row r="818"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  <c r="AA818" s="285"/>
      <c r="AB818" s="285"/>
      <c r="AC818" s="285"/>
      <c r="AD818" s="285"/>
      <c r="AE818" s="285"/>
      <c r="AF818" s="296"/>
      <c r="AG818" s="318"/>
      <c r="AH818" s="285"/>
      <c r="AI818" s="285"/>
      <c r="AJ818" s="285"/>
      <c r="AK818" s="285"/>
      <c r="AL818" s="328"/>
      <c r="AM818" s="328"/>
      <c r="AN818" s="285"/>
      <c r="AO818" s="285"/>
      <c r="AP818" s="285"/>
      <c r="AQ818" s="285"/>
      <c r="AR818" s="285"/>
      <c r="AS818" s="328"/>
      <c r="AT818" s="328"/>
      <c r="AU818" s="285"/>
      <c r="AV818" s="285"/>
      <c r="AW818" s="285"/>
      <c r="AX818" s="285"/>
      <c r="AY818" s="285"/>
      <c r="AZ818" s="328"/>
      <c r="BA818" s="328"/>
      <c r="BB818" s="285"/>
      <c r="BC818" s="285"/>
      <c r="BD818" s="285"/>
      <c r="BE818" s="285"/>
      <c r="BF818" s="285"/>
      <c r="BG818" s="328"/>
      <c r="BH818" s="328"/>
      <c r="BI818" s="285"/>
      <c r="BJ818" s="296"/>
      <c r="BK818" s="318"/>
      <c r="BL818" s="285"/>
      <c r="BM818" s="285"/>
      <c r="BN818" s="297"/>
      <c r="BO818" s="297"/>
      <c r="BP818" s="285"/>
      <c r="BQ818" s="285"/>
      <c r="BR818" s="285"/>
      <c r="BS818" s="285"/>
      <c r="BT818" s="285"/>
      <c r="BU818" s="297"/>
      <c r="BV818" s="297"/>
      <c r="BW818" s="285"/>
      <c r="BX818" s="285"/>
      <c r="BY818" s="285"/>
      <c r="BZ818" s="285"/>
      <c r="CA818" s="285"/>
      <c r="CB818" s="297"/>
      <c r="CC818" s="297"/>
      <c r="CD818" s="285"/>
      <c r="CE818" s="285"/>
      <c r="CF818" s="285"/>
      <c r="CG818" s="285"/>
      <c r="CH818" s="285"/>
      <c r="CI818" s="297"/>
      <c r="CJ818" s="297"/>
      <c r="CK818" s="285"/>
      <c r="CL818" s="285"/>
      <c r="CM818" s="285"/>
      <c r="CN818" s="285"/>
      <c r="CO818" s="285"/>
      <c r="CP818" s="165"/>
    </row>
    <row r="819"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  <c r="AA819" s="285"/>
      <c r="AB819" s="285"/>
      <c r="AC819" s="285"/>
      <c r="AD819" s="285"/>
      <c r="AE819" s="285"/>
      <c r="AF819" s="296"/>
      <c r="AG819" s="318"/>
      <c r="AH819" s="285"/>
      <c r="AI819" s="285"/>
      <c r="AJ819" s="285"/>
      <c r="AK819" s="285"/>
      <c r="AL819" s="328"/>
      <c r="AM819" s="328"/>
      <c r="AN819" s="285"/>
      <c r="AO819" s="285"/>
      <c r="AP819" s="285"/>
      <c r="AQ819" s="285"/>
      <c r="AR819" s="285"/>
      <c r="AS819" s="328"/>
      <c r="AT819" s="328"/>
      <c r="AU819" s="285"/>
      <c r="AV819" s="285"/>
      <c r="AW819" s="285"/>
      <c r="AX819" s="285"/>
      <c r="AY819" s="285"/>
      <c r="AZ819" s="328"/>
      <c r="BA819" s="328"/>
      <c r="BB819" s="285"/>
      <c r="BC819" s="285"/>
      <c r="BD819" s="285"/>
      <c r="BE819" s="285"/>
      <c r="BF819" s="285"/>
      <c r="BG819" s="328"/>
      <c r="BH819" s="328"/>
      <c r="BI819" s="285"/>
      <c r="BJ819" s="296"/>
      <c r="BK819" s="318"/>
      <c r="BL819" s="285"/>
      <c r="BM819" s="285"/>
      <c r="BN819" s="297"/>
      <c r="BO819" s="297"/>
      <c r="BP819" s="285"/>
      <c r="BQ819" s="285"/>
      <c r="BR819" s="285"/>
      <c r="BS819" s="285"/>
      <c r="BT819" s="285"/>
      <c r="BU819" s="297"/>
      <c r="BV819" s="297"/>
      <c r="BW819" s="285"/>
      <c r="BX819" s="285"/>
      <c r="BY819" s="285"/>
      <c r="BZ819" s="285"/>
      <c r="CA819" s="285"/>
      <c r="CB819" s="297"/>
      <c r="CC819" s="297"/>
      <c r="CD819" s="285"/>
      <c r="CE819" s="285"/>
      <c r="CF819" s="285"/>
      <c r="CG819" s="285"/>
      <c r="CH819" s="285"/>
      <c r="CI819" s="297"/>
      <c r="CJ819" s="297"/>
      <c r="CK819" s="285"/>
      <c r="CL819" s="285"/>
      <c r="CM819" s="285"/>
      <c r="CN819" s="285"/>
      <c r="CO819" s="285"/>
      <c r="CP819" s="165"/>
    </row>
    <row r="820"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  <c r="AA820" s="285"/>
      <c r="AB820" s="285"/>
      <c r="AC820" s="285"/>
      <c r="AD820" s="285"/>
      <c r="AE820" s="285"/>
      <c r="AF820" s="296"/>
      <c r="AG820" s="318"/>
      <c r="AH820" s="285"/>
      <c r="AI820" s="285"/>
      <c r="AJ820" s="285"/>
      <c r="AK820" s="285"/>
      <c r="AL820" s="328"/>
      <c r="AM820" s="328"/>
      <c r="AN820" s="285"/>
      <c r="AO820" s="285"/>
      <c r="AP820" s="285"/>
      <c r="AQ820" s="285"/>
      <c r="AR820" s="285"/>
      <c r="AS820" s="328"/>
      <c r="AT820" s="328"/>
      <c r="AU820" s="285"/>
      <c r="AV820" s="285"/>
      <c r="AW820" s="285"/>
      <c r="AX820" s="285"/>
      <c r="AY820" s="285"/>
      <c r="AZ820" s="328"/>
      <c r="BA820" s="328"/>
      <c r="BB820" s="285"/>
      <c r="BC820" s="285"/>
      <c r="BD820" s="285"/>
      <c r="BE820" s="285"/>
      <c r="BF820" s="285"/>
      <c r="BG820" s="328"/>
      <c r="BH820" s="328"/>
      <c r="BI820" s="285"/>
      <c r="BJ820" s="296"/>
      <c r="BK820" s="318"/>
      <c r="BL820" s="285"/>
      <c r="BM820" s="285"/>
      <c r="BN820" s="297"/>
      <c r="BO820" s="297"/>
      <c r="BP820" s="285"/>
      <c r="BQ820" s="285"/>
      <c r="BR820" s="285"/>
      <c r="BS820" s="285"/>
      <c r="BT820" s="285"/>
      <c r="BU820" s="297"/>
      <c r="BV820" s="297"/>
      <c r="BW820" s="285"/>
      <c r="BX820" s="285"/>
      <c r="BY820" s="285"/>
      <c r="BZ820" s="285"/>
      <c r="CA820" s="285"/>
      <c r="CB820" s="297"/>
      <c r="CC820" s="297"/>
      <c r="CD820" s="285"/>
      <c r="CE820" s="285"/>
      <c r="CF820" s="285"/>
      <c r="CG820" s="285"/>
      <c r="CH820" s="285"/>
      <c r="CI820" s="297"/>
      <c r="CJ820" s="297"/>
      <c r="CK820" s="285"/>
      <c r="CL820" s="285"/>
      <c r="CM820" s="285"/>
      <c r="CN820" s="285"/>
      <c r="CO820" s="285"/>
      <c r="CP820" s="165"/>
    </row>
    <row r="821"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  <c r="AA821" s="285"/>
      <c r="AB821" s="285"/>
      <c r="AC821" s="285"/>
      <c r="AD821" s="285"/>
      <c r="AE821" s="285"/>
      <c r="AF821" s="296"/>
      <c r="AG821" s="318"/>
      <c r="AH821" s="285"/>
      <c r="AI821" s="285"/>
      <c r="AJ821" s="285"/>
      <c r="AK821" s="285"/>
      <c r="AL821" s="328"/>
      <c r="AM821" s="328"/>
      <c r="AN821" s="285"/>
      <c r="AO821" s="285"/>
      <c r="AP821" s="285"/>
      <c r="AQ821" s="285"/>
      <c r="AR821" s="285"/>
      <c r="AS821" s="328"/>
      <c r="AT821" s="328"/>
      <c r="AU821" s="285"/>
      <c r="AV821" s="285"/>
      <c r="AW821" s="285"/>
      <c r="AX821" s="285"/>
      <c r="AY821" s="285"/>
      <c r="AZ821" s="328"/>
      <c r="BA821" s="328"/>
      <c r="BB821" s="285"/>
      <c r="BC821" s="285"/>
      <c r="BD821" s="285"/>
      <c r="BE821" s="285"/>
      <c r="BF821" s="285"/>
      <c r="BG821" s="328"/>
      <c r="BH821" s="328"/>
      <c r="BI821" s="285"/>
      <c r="BJ821" s="296"/>
      <c r="BK821" s="318"/>
      <c r="BL821" s="285"/>
      <c r="BM821" s="285"/>
      <c r="BN821" s="297"/>
      <c r="BO821" s="297"/>
      <c r="BP821" s="285"/>
      <c r="BQ821" s="285"/>
      <c r="BR821" s="285"/>
      <c r="BS821" s="285"/>
      <c r="BT821" s="285"/>
      <c r="BU821" s="297"/>
      <c r="BV821" s="297"/>
      <c r="BW821" s="285"/>
      <c r="BX821" s="285"/>
      <c r="BY821" s="285"/>
      <c r="BZ821" s="285"/>
      <c r="CA821" s="285"/>
      <c r="CB821" s="297"/>
      <c r="CC821" s="297"/>
      <c r="CD821" s="285"/>
      <c r="CE821" s="285"/>
      <c r="CF821" s="285"/>
      <c r="CG821" s="285"/>
      <c r="CH821" s="285"/>
      <c r="CI821" s="297"/>
      <c r="CJ821" s="297"/>
      <c r="CK821" s="285"/>
      <c r="CL821" s="285"/>
      <c r="CM821" s="285"/>
      <c r="CN821" s="285"/>
      <c r="CO821" s="285"/>
      <c r="CP821" s="165"/>
    </row>
    <row r="822"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  <c r="AA822" s="285"/>
      <c r="AB822" s="285"/>
      <c r="AC822" s="285"/>
      <c r="AD822" s="285"/>
      <c r="AE822" s="285"/>
      <c r="AF822" s="296"/>
      <c r="AG822" s="318"/>
      <c r="AH822" s="285"/>
      <c r="AI822" s="285"/>
      <c r="AJ822" s="285"/>
      <c r="AK822" s="285"/>
      <c r="AL822" s="328"/>
      <c r="AM822" s="328"/>
      <c r="AN822" s="285"/>
      <c r="AO822" s="285"/>
      <c r="AP822" s="285"/>
      <c r="AQ822" s="285"/>
      <c r="AR822" s="285"/>
      <c r="AS822" s="328"/>
      <c r="AT822" s="328"/>
      <c r="AU822" s="285"/>
      <c r="AV822" s="285"/>
      <c r="AW822" s="285"/>
      <c r="AX822" s="285"/>
      <c r="AY822" s="285"/>
      <c r="AZ822" s="328"/>
      <c r="BA822" s="328"/>
      <c r="BB822" s="285"/>
      <c r="BC822" s="285"/>
      <c r="BD822" s="285"/>
      <c r="BE822" s="285"/>
      <c r="BF822" s="285"/>
      <c r="BG822" s="328"/>
      <c r="BH822" s="328"/>
      <c r="BI822" s="285"/>
      <c r="BJ822" s="296"/>
      <c r="BK822" s="318"/>
      <c r="BL822" s="285"/>
      <c r="BM822" s="285"/>
      <c r="BN822" s="297"/>
      <c r="BO822" s="297"/>
      <c r="BP822" s="285"/>
      <c r="BQ822" s="285"/>
      <c r="BR822" s="285"/>
      <c r="BS822" s="285"/>
      <c r="BT822" s="285"/>
      <c r="BU822" s="297"/>
      <c r="BV822" s="297"/>
      <c r="BW822" s="285"/>
      <c r="BX822" s="285"/>
      <c r="BY822" s="285"/>
      <c r="BZ822" s="285"/>
      <c r="CA822" s="285"/>
      <c r="CB822" s="297"/>
      <c r="CC822" s="297"/>
      <c r="CD822" s="285"/>
      <c r="CE822" s="285"/>
      <c r="CF822" s="285"/>
      <c r="CG822" s="285"/>
      <c r="CH822" s="285"/>
      <c r="CI822" s="297"/>
      <c r="CJ822" s="297"/>
      <c r="CK822" s="285"/>
      <c r="CL822" s="285"/>
      <c r="CM822" s="285"/>
      <c r="CN822" s="285"/>
      <c r="CO822" s="285"/>
      <c r="CP822" s="165"/>
    </row>
    <row r="823"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  <c r="AA823" s="285"/>
      <c r="AB823" s="285"/>
      <c r="AC823" s="285"/>
      <c r="AD823" s="285"/>
      <c r="AE823" s="285"/>
      <c r="AF823" s="296"/>
      <c r="AG823" s="318"/>
      <c r="AH823" s="285"/>
      <c r="AI823" s="285"/>
      <c r="AJ823" s="285"/>
      <c r="AK823" s="285"/>
      <c r="AL823" s="328"/>
      <c r="AM823" s="328"/>
      <c r="AN823" s="285"/>
      <c r="AO823" s="285"/>
      <c r="AP823" s="285"/>
      <c r="AQ823" s="285"/>
      <c r="AR823" s="285"/>
      <c r="AS823" s="328"/>
      <c r="AT823" s="328"/>
      <c r="AU823" s="285"/>
      <c r="AV823" s="285"/>
      <c r="AW823" s="285"/>
      <c r="AX823" s="285"/>
      <c r="AY823" s="285"/>
      <c r="AZ823" s="328"/>
      <c r="BA823" s="328"/>
      <c r="BB823" s="285"/>
      <c r="BC823" s="285"/>
      <c r="BD823" s="285"/>
      <c r="BE823" s="285"/>
      <c r="BF823" s="285"/>
      <c r="BG823" s="328"/>
      <c r="BH823" s="328"/>
      <c r="BI823" s="285"/>
      <c r="BJ823" s="296"/>
      <c r="BK823" s="318"/>
      <c r="BL823" s="285"/>
      <c r="BM823" s="285"/>
      <c r="BN823" s="297"/>
      <c r="BO823" s="297"/>
      <c r="BP823" s="285"/>
      <c r="BQ823" s="285"/>
      <c r="BR823" s="285"/>
      <c r="BS823" s="285"/>
      <c r="BT823" s="285"/>
      <c r="BU823" s="297"/>
      <c r="BV823" s="297"/>
      <c r="BW823" s="285"/>
      <c r="BX823" s="285"/>
      <c r="BY823" s="285"/>
      <c r="BZ823" s="285"/>
      <c r="CA823" s="285"/>
      <c r="CB823" s="297"/>
      <c r="CC823" s="297"/>
      <c r="CD823" s="285"/>
      <c r="CE823" s="285"/>
      <c r="CF823" s="285"/>
      <c r="CG823" s="285"/>
      <c r="CH823" s="285"/>
      <c r="CI823" s="297"/>
      <c r="CJ823" s="297"/>
      <c r="CK823" s="285"/>
      <c r="CL823" s="285"/>
      <c r="CM823" s="285"/>
      <c r="CN823" s="285"/>
      <c r="CO823" s="285"/>
      <c r="CP823" s="165"/>
    </row>
    <row r="824"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  <c r="AA824" s="285"/>
      <c r="AB824" s="285"/>
      <c r="AC824" s="285"/>
      <c r="AD824" s="285"/>
      <c r="AE824" s="285"/>
      <c r="AF824" s="296"/>
      <c r="AG824" s="318"/>
      <c r="AH824" s="285"/>
      <c r="AI824" s="285"/>
      <c r="AJ824" s="285"/>
      <c r="AK824" s="285"/>
      <c r="AL824" s="328"/>
      <c r="AM824" s="328"/>
      <c r="AN824" s="285"/>
      <c r="AO824" s="285"/>
      <c r="AP824" s="285"/>
      <c r="AQ824" s="285"/>
      <c r="AR824" s="285"/>
      <c r="AS824" s="328"/>
      <c r="AT824" s="328"/>
      <c r="AU824" s="285"/>
      <c r="AV824" s="285"/>
      <c r="AW824" s="285"/>
      <c r="AX824" s="285"/>
      <c r="AY824" s="285"/>
      <c r="AZ824" s="328"/>
      <c r="BA824" s="328"/>
      <c r="BB824" s="285"/>
      <c r="BC824" s="285"/>
      <c r="BD824" s="285"/>
      <c r="BE824" s="285"/>
      <c r="BF824" s="285"/>
      <c r="BG824" s="328"/>
      <c r="BH824" s="328"/>
      <c r="BI824" s="285"/>
      <c r="BJ824" s="296"/>
      <c r="BK824" s="318"/>
      <c r="BL824" s="285"/>
      <c r="BM824" s="285"/>
      <c r="BN824" s="297"/>
      <c r="BO824" s="297"/>
      <c r="BP824" s="285"/>
      <c r="BQ824" s="285"/>
      <c r="BR824" s="285"/>
      <c r="BS824" s="285"/>
      <c r="BT824" s="285"/>
      <c r="BU824" s="297"/>
      <c r="BV824" s="297"/>
      <c r="BW824" s="285"/>
      <c r="BX824" s="285"/>
      <c r="BY824" s="285"/>
      <c r="BZ824" s="285"/>
      <c r="CA824" s="285"/>
      <c r="CB824" s="297"/>
      <c r="CC824" s="297"/>
      <c r="CD824" s="285"/>
      <c r="CE824" s="285"/>
      <c r="CF824" s="285"/>
      <c r="CG824" s="285"/>
      <c r="CH824" s="285"/>
      <c r="CI824" s="297"/>
      <c r="CJ824" s="297"/>
      <c r="CK824" s="285"/>
      <c r="CL824" s="285"/>
      <c r="CM824" s="285"/>
      <c r="CN824" s="285"/>
      <c r="CO824" s="285"/>
      <c r="CP824" s="165"/>
    </row>
    <row r="825"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  <c r="AA825" s="285"/>
      <c r="AB825" s="285"/>
      <c r="AC825" s="285"/>
      <c r="AD825" s="285"/>
      <c r="AE825" s="285"/>
      <c r="AF825" s="296"/>
      <c r="AG825" s="318"/>
      <c r="AH825" s="285"/>
      <c r="AI825" s="285"/>
      <c r="AJ825" s="285"/>
      <c r="AK825" s="285"/>
      <c r="AL825" s="328"/>
      <c r="AM825" s="328"/>
      <c r="AN825" s="285"/>
      <c r="AO825" s="285"/>
      <c r="AP825" s="285"/>
      <c r="AQ825" s="285"/>
      <c r="AR825" s="285"/>
      <c r="AS825" s="328"/>
      <c r="AT825" s="328"/>
      <c r="AU825" s="285"/>
      <c r="AV825" s="285"/>
      <c r="AW825" s="285"/>
      <c r="AX825" s="285"/>
      <c r="AY825" s="285"/>
      <c r="AZ825" s="328"/>
      <c r="BA825" s="328"/>
      <c r="BB825" s="285"/>
      <c r="BC825" s="285"/>
      <c r="BD825" s="285"/>
      <c r="BE825" s="285"/>
      <c r="BF825" s="285"/>
      <c r="BG825" s="328"/>
      <c r="BH825" s="328"/>
      <c r="BI825" s="285"/>
      <c r="BJ825" s="296"/>
      <c r="BK825" s="318"/>
      <c r="BL825" s="285"/>
      <c r="BM825" s="285"/>
      <c r="BN825" s="297"/>
      <c r="BO825" s="297"/>
      <c r="BP825" s="285"/>
      <c r="BQ825" s="285"/>
      <c r="BR825" s="285"/>
      <c r="BS825" s="285"/>
      <c r="BT825" s="285"/>
      <c r="BU825" s="297"/>
      <c r="BV825" s="297"/>
      <c r="BW825" s="285"/>
      <c r="BX825" s="285"/>
      <c r="BY825" s="285"/>
      <c r="BZ825" s="285"/>
      <c r="CA825" s="285"/>
      <c r="CB825" s="297"/>
      <c r="CC825" s="297"/>
      <c r="CD825" s="285"/>
      <c r="CE825" s="285"/>
      <c r="CF825" s="285"/>
      <c r="CG825" s="285"/>
      <c r="CH825" s="285"/>
      <c r="CI825" s="297"/>
      <c r="CJ825" s="297"/>
      <c r="CK825" s="285"/>
      <c r="CL825" s="285"/>
      <c r="CM825" s="285"/>
      <c r="CN825" s="285"/>
      <c r="CO825" s="285"/>
      <c r="CP825" s="165"/>
    </row>
    <row r="826"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  <c r="AA826" s="285"/>
      <c r="AB826" s="285"/>
      <c r="AC826" s="285"/>
      <c r="AD826" s="285"/>
      <c r="AE826" s="285"/>
      <c r="AF826" s="296"/>
      <c r="AG826" s="318"/>
      <c r="AH826" s="285"/>
      <c r="AI826" s="285"/>
      <c r="AJ826" s="285"/>
      <c r="AK826" s="285"/>
      <c r="AL826" s="328"/>
      <c r="AM826" s="328"/>
      <c r="AN826" s="285"/>
      <c r="AO826" s="285"/>
      <c r="AP826" s="285"/>
      <c r="AQ826" s="285"/>
      <c r="AR826" s="285"/>
      <c r="AS826" s="328"/>
      <c r="AT826" s="328"/>
      <c r="AU826" s="285"/>
      <c r="AV826" s="285"/>
      <c r="AW826" s="285"/>
      <c r="AX826" s="285"/>
      <c r="AY826" s="285"/>
      <c r="AZ826" s="328"/>
      <c r="BA826" s="328"/>
      <c r="BB826" s="285"/>
      <c r="BC826" s="285"/>
      <c r="BD826" s="285"/>
      <c r="BE826" s="285"/>
      <c r="BF826" s="285"/>
      <c r="BG826" s="328"/>
      <c r="BH826" s="328"/>
      <c r="BI826" s="285"/>
      <c r="BJ826" s="296"/>
      <c r="BK826" s="318"/>
      <c r="BL826" s="285"/>
      <c r="BM826" s="285"/>
      <c r="BN826" s="297"/>
      <c r="BO826" s="297"/>
      <c r="BP826" s="285"/>
      <c r="BQ826" s="285"/>
      <c r="BR826" s="285"/>
      <c r="BS826" s="285"/>
      <c r="BT826" s="285"/>
      <c r="BU826" s="297"/>
      <c r="BV826" s="297"/>
      <c r="BW826" s="285"/>
      <c r="BX826" s="285"/>
      <c r="BY826" s="285"/>
      <c r="BZ826" s="285"/>
      <c r="CA826" s="285"/>
      <c r="CB826" s="297"/>
      <c r="CC826" s="297"/>
      <c r="CD826" s="285"/>
      <c r="CE826" s="285"/>
      <c r="CF826" s="285"/>
      <c r="CG826" s="285"/>
      <c r="CH826" s="285"/>
      <c r="CI826" s="297"/>
      <c r="CJ826" s="297"/>
      <c r="CK826" s="285"/>
      <c r="CL826" s="285"/>
      <c r="CM826" s="285"/>
      <c r="CN826" s="285"/>
      <c r="CO826" s="285"/>
      <c r="CP826" s="165"/>
    </row>
    <row r="827"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  <c r="AA827" s="285"/>
      <c r="AB827" s="285"/>
      <c r="AC827" s="285"/>
      <c r="AD827" s="285"/>
      <c r="AE827" s="285"/>
      <c r="AF827" s="296"/>
      <c r="AG827" s="318"/>
      <c r="AH827" s="285"/>
      <c r="AI827" s="285"/>
      <c r="AJ827" s="285"/>
      <c r="AK827" s="285"/>
      <c r="AL827" s="328"/>
      <c r="AM827" s="328"/>
      <c r="AN827" s="285"/>
      <c r="AO827" s="285"/>
      <c r="AP827" s="285"/>
      <c r="AQ827" s="285"/>
      <c r="AR827" s="285"/>
      <c r="AS827" s="328"/>
      <c r="AT827" s="328"/>
      <c r="AU827" s="285"/>
      <c r="AV827" s="285"/>
      <c r="AW827" s="285"/>
      <c r="AX827" s="285"/>
      <c r="AY827" s="285"/>
      <c r="AZ827" s="328"/>
      <c r="BA827" s="328"/>
      <c r="BB827" s="285"/>
      <c r="BC827" s="285"/>
      <c r="BD827" s="285"/>
      <c r="BE827" s="285"/>
      <c r="BF827" s="285"/>
      <c r="BG827" s="328"/>
      <c r="BH827" s="328"/>
      <c r="BI827" s="285"/>
      <c r="BJ827" s="296"/>
      <c r="BK827" s="318"/>
      <c r="BL827" s="285"/>
      <c r="BM827" s="285"/>
      <c r="BN827" s="297"/>
      <c r="BO827" s="297"/>
      <c r="BP827" s="285"/>
      <c r="BQ827" s="285"/>
      <c r="BR827" s="285"/>
      <c r="BS827" s="285"/>
      <c r="BT827" s="285"/>
      <c r="BU827" s="297"/>
      <c r="BV827" s="297"/>
      <c r="BW827" s="285"/>
      <c r="BX827" s="285"/>
      <c r="BY827" s="285"/>
      <c r="BZ827" s="285"/>
      <c r="CA827" s="285"/>
      <c r="CB827" s="297"/>
      <c r="CC827" s="297"/>
      <c r="CD827" s="285"/>
      <c r="CE827" s="285"/>
      <c r="CF827" s="285"/>
      <c r="CG827" s="285"/>
      <c r="CH827" s="285"/>
      <c r="CI827" s="297"/>
      <c r="CJ827" s="297"/>
      <c r="CK827" s="285"/>
      <c r="CL827" s="285"/>
      <c r="CM827" s="285"/>
      <c r="CN827" s="285"/>
      <c r="CO827" s="285"/>
      <c r="CP827" s="165"/>
    </row>
    <row r="828"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  <c r="AA828" s="285"/>
      <c r="AB828" s="285"/>
      <c r="AC828" s="285"/>
      <c r="AD828" s="285"/>
      <c r="AE828" s="285"/>
      <c r="AF828" s="296"/>
      <c r="AG828" s="318"/>
      <c r="AH828" s="285"/>
      <c r="AI828" s="285"/>
      <c r="AJ828" s="285"/>
      <c r="AK828" s="285"/>
      <c r="AL828" s="328"/>
      <c r="AM828" s="328"/>
      <c r="AN828" s="285"/>
      <c r="AO828" s="285"/>
      <c r="AP828" s="285"/>
      <c r="AQ828" s="285"/>
      <c r="AR828" s="285"/>
      <c r="AS828" s="328"/>
      <c r="AT828" s="328"/>
      <c r="AU828" s="285"/>
      <c r="AV828" s="285"/>
      <c r="AW828" s="285"/>
      <c r="AX828" s="285"/>
      <c r="AY828" s="285"/>
      <c r="AZ828" s="328"/>
      <c r="BA828" s="328"/>
      <c r="BB828" s="285"/>
      <c r="BC828" s="285"/>
      <c r="BD828" s="285"/>
      <c r="BE828" s="285"/>
      <c r="BF828" s="285"/>
      <c r="BG828" s="328"/>
      <c r="BH828" s="328"/>
      <c r="BI828" s="285"/>
      <c r="BJ828" s="296"/>
      <c r="BK828" s="318"/>
      <c r="BL828" s="285"/>
      <c r="BM828" s="285"/>
      <c r="BN828" s="297"/>
      <c r="BO828" s="297"/>
      <c r="BP828" s="285"/>
      <c r="BQ828" s="285"/>
      <c r="BR828" s="285"/>
      <c r="BS828" s="285"/>
      <c r="BT828" s="285"/>
      <c r="BU828" s="297"/>
      <c r="BV828" s="297"/>
      <c r="BW828" s="285"/>
      <c r="BX828" s="285"/>
      <c r="BY828" s="285"/>
      <c r="BZ828" s="285"/>
      <c r="CA828" s="285"/>
      <c r="CB828" s="297"/>
      <c r="CC828" s="297"/>
      <c r="CD828" s="285"/>
      <c r="CE828" s="285"/>
      <c r="CF828" s="285"/>
      <c r="CG828" s="285"/>
      <c r="CH828" s="285"/>
      <c r="CI828" s="297"/>
      <c r="CJ828" s="297"/>
      <c r="CK828" s="285"/>
      <c r="CL828" s="285"/>
      <c r="CM828" s="285"/>
      <c r="CN828" s="285"/>
      <c r="CO828" s="285"/>
      <c r="CP828" s="165"/>
    </row>
    <row r="829"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  <c r="AA829" s="285"/>
      <c r="AB829" s="285"/>
      <c r="AC829" s="285"/>
      <c r="AD829" s="285"/>
      <c r="AE829" s="285"/>
      <c r="AF829" s="296"/>
      <c r="AG829" s="318"/>
      <c r="AH829" s="285"/>
      <c r="AI829" s="285"/>
      <c r="AJ829" s="285"/>
      <c r="AK829" s="285"/>
      <c r="AL829" s="328"/>
      <c r="AM829" s="328"/>
      <c r="AN829" s="285"/>
      <c r="AO829" s="285"/>
      <c r="AP829" s="285"/>
      <c r="AQ829" s="285"/>
      <c r="AR829" s="285"/>
      <c r="AS829" s="328"/>
      <c r="AT829" s="328"/>
      <c r="AU829" s="285"/>
      <c r="AV829" s="285"/>
      <c r="AW829" s="285"/>
      <c r="AX829" s="285"/>
      <c r="AY829" s="285"/>
      <c r="AZ829" s="328"/>
      <c r="BA829" s="328"/>
      <c r="BB829" s="285"/>
      <c r="BC829" s="285"/>
      <c r="BD829" s="285"/>
      <c r="BE829" s="285"/>
      <c r="BF829" s="285"/>
      <c r="BG829" s="328"/>
      <c r="BH829" s="328"/>
      <c r="BI829" s="285"/>
      <c r="BJ829" s="296"/>
      <c r="BK829" s="318"/>
      <c r="BL829" s="285"/>
      <c r="BM829" s="285"/>
      <c r="BN829" s="297"/>
      <c r="BO829" s="297"/>
      <c r="BP829" s="285"/>
      <c r="BQ829" s="285"/>
      <c r="BR829" s="285"/>
      <c r="BS829" s="285"/>
      <c r="BT829" s="285"/>
      <c r="BU829" s="297"/>
      <c r="BV829" s="297"/>
      <c r="BW829" s="285"/>
      <c r="BX829" s="285"/>
      <c r="BY829" s="285"/>
      <c r="BZ829" s="285"/>
      <c r="CA829" s="285"/>
      <c r="CB829" s="297"/>
      <c r="CC829" s="297"/>
      <c r="CD829" s="285"/>
      <c r="CE829" s="285"/>
      <c r="CF829" s="285"/>
      <c r="CG829" s="285"/>
      <c r="CH829" s="285"/>
      <c r="CI829" s="297"/>
      <c r="CJ829" s="297"/>
      <c r="CK829" s="285"/>
      <c r="CL829" s="285"/>
      <c r="CM829" s="285"/>
      <c r="CN829" s="285"/>
      <c r="CO829" s="285"/>
      <c r="CP829" s="165"/>
    </row>
    <row r="830"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  <c r="AA830" s="285"/>
      <c r="AB830" s="285"/>
      <c r="AC830" s="285"/>
      <c r="AD830" s="285"/>
      <c r="AE830" s="285"/>
      <c r="AF830" s="296"/>
      <c r="AG830" s="318"/>
      <c r="AH830" s="285"/>
      <c r="AI830" s="285"/>
      <c r="AJ830" s="285"/>
      <c r="AK830" s="285"/>
      <c r="AL830" s="328"/>
      <c r="AM830" s="328"/>
      <c r="AN830" s="285"/>
      <c r="AO830" s="285"/>
      <c r="AP830" s="285"/>
      <c r="AQ830" s="285"/>
      <c r="AR830" s="285"/>
      <c r="AS830" s="328"/>
      <c r="AT830" s="328"/>
      <c r="AU830" s="285"/>
      <c r="AV830" s="285"/>
      <c r="AW830" s="285"/>
      <c r="AX830" s="285"/>
      <c r="AY830" s="285"/>
      <c r="AZ830" s="328"/>
      <c r="BA830" s="328"/>
      <c r="BB830" s="285"/>
      <c r="BC830" s="285"/>
      <c r="BD830" s="285"/>
      <c r="BE830" s="285"/>
      <c r="BF830" s="285"/>
      <c r="BG830" s="328"/>
      <c r="BH830" s="328"/>
      <c r="BI830" s="285"/>
      <c r="BJ830" s="296"/>
      <c r="BK830" s="318"/>
      <c r="BL830" s="285"/>
      <c r="BM830" s="285"/>
      <c r="BN830" s="297"/>
      <c r="BO830" s="297"/>
      <c r="BP830" s="285"/>
      <c r="BQ830" s="285"/>
      <c r="BR830" s="285"/>
      <c r="BS830" s="285"/>
      <c r="BT830" s="285"/>
      <c r="BU830" s="297"/>
      <c r="BV830" s="297"/>
      <c r="BW830" s="285"/>
      <c r="BX830" s="285"/>
      <c r="BY830" s="285"/>
      <c r="BZ830" s="285"/>
      <c r="CA830" s="285"/>
      <c r="CB830" s="297"/>
      <c r="CC830" s="297"/>
      <c r="CD830" s="285"/>
      <c r="CE830" s="285"/>
      <c r="CF830" s="285"/>
      <c r="CG830" s="285"/>
      <c r="CH830" s="285"/>
      <c r="CI830" s="297"/>
      <c r="CJ830" s="297"/>
      <c r="CK830" s="285"/>
      <c r="CL830" s="285"/>
      <c r="CM830" s="285"/>
      <c r="CN830" s="285"/>
      <c r="CO830" s="285"/>
      <c r="CP830" s="165"/>
    </row>
    <row r="831"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  <c r="AA831" s="285"/>
      <c r="AB831" s="285"/>
      <c r="AC831" s="285"/>
      <c r="AD831" s="285"/>
      <c r="AE831" s="285"/>
      <c r="AF831" s="296"/>
      <c r="AG831" s="318"/>
      <c r="AH831" s="285"/>
      <c r="AI831" s="285"/>
      <c r="AJ831" s="285"/>
      <c r="AK831" s="285"/>
      <c r="AL831" s="328"/>
      <c r="AM831" s="328"/>
      <c r="AN831" s="285"/>
      <c r="AO831" s="285"/>
      <c r="AP831" s="285"/>
      <c r="AQ831" s="285"/>
      <c r="AR831" s="285"/>
      <c r="AS831" s="328"/>
      <c r="AT831" s="328"/>
      <c r="AU831" s="285"/>
      <c r="AV831" s="285"/>
      <c r="AW831" s="285"/>
      <c r="AX831" s="285"/>
      <c r="AY831" s="285"/>
      <c r="AZ831" s="328"/>
      <c r="BA831" s="328"/>
      <c r="BB831" s="285"/>
      <c r="BC831" s="285"/>
      <c r="BD831" s="285"/>
      <c r="BE831" s="285"/>
      <c r="BF831" s="285"/>
      <c r="BG831" s="328"/>
      <c r="BH831" s="328"/>
      <c r="BI831" s="285"/>
      <c r="BJ831" s="296"/>
      <c r="BK831" s="318"/>
      <c r="BL831" s="285"/>
      <c r="BM831" s="285"/>
      <c r="BN831" s="297"/>
      <c r="BO831" s="297"/>
      <c r="BP831" s="285"/>
      <c r="BQ831" s="285"/>
      <c r="BR831" s="285"/>
      <c r="BS831" s="285"/>
      <c r="BT831" s="285"/>
      <c r="BU831" s="297"/>
      <c r="BV831" s="297"/>
      <c r="BW831" s="285"/>
      <c r="BX831" s="285"/>
      <c r="BY831" s="285"/>
      <c r="BZ831" s="285"/>
      <c r="CA831" s="285"/>
      <c r="CB831" s="297"/>
      <c r="CC831" s="297"/>
      <c r="CD831" s="285"/>
      <c r="CE831" s="285"/>
      <c r="CF831" s="285"/>
      <c r="CG831" s="285"/>
      <c r="CH831" s="285"/>
      <c r="CI831" s="297"/>
      <c r="CJ831" s="297"/>
      <c r="CK831" s="285"/>
      <c r="CL831" s="285"/>
      <c r="CM831" s="285"/>
      <c r="CN831" s="285"/>
      <c r="CO831" s="285"/>
      <c r="CP831" s="165"/>
    </row>
    <row r="832"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  <c r="AA832" s="285"/>
      <c r="AB832" s="285"/>
      <c r="AC832" s="285"/>
      <c r="AD832" s="285"/>
      <c r="AE832" s="285"/>
      <c r="AF832" s="296"/>
      <c r="AG832" s="318"/>
      <c r="AH832" s="285"/>
      <c r="AI832" s="285"/>
      <c r="AJ832" s="285"/>
      <c r="AK832" s="285"/>
      <c r="AL832" s="328"/>
      <c r="AM832" s="328"/>
      <c r="AN832" s="285"/>
      <c r="AO832" s="285"/>
      <c r="AP832" s="285"/>
      <c r="AQ832" s="285"/>
      <c r="AR832" s="285"/>
      <c r="AS832" s="328"/>
      <c r="AT832" s="328"/>
      <c r="AU832" s="285"/>
      <c r="AV832" s="285"/>
      <c r="AW832" s="285"/>
      <c r="AX832" s="285"/>
      <c r="AY832" s="285"/>
      <c r="AZ832" s="328"/>
      <c r="BA832" s="328"/>
      <c r="BB832" s="285"/>
      <c r="BC832" s="285"/>
      <c r="BD832" s="285"/>
      <c r="BE832" s="285"/>
      <c r="BF832" s="285"/>
      <c r="BG832" s="328"/>
      <c r="BH832" s="328"/>
      <c r="BI832" s="285"/>
      <c r="BJ832" s="296"/>
      <c r="BK832" s="318"/>
      <c r="BL832" s="285"/>
      <c r="BM832" s="285"/>
      <c r="BN832" s="297"/>
      <c r="BO832" s="297"/>
      <c r="BP832" s="285"/>
      <c r="BQ832" s="285"/>
      <c r="BR832" s="285"/>
      <c r="BS832" s="285"/>
      <c r="BT832" s="285"/>
      <c r="BU832" s="297"/>
      <c r="BV832" s="297"/>
      <c r="BW832" s="285"/>
      <c r="BX832" s="285"/>
      <c r="BY832" s="285"/>
      <c r="BZ832" s="285"/>
      <c r="CA832" s="285"/>
      <c r="CB832" s="297"/>
      <c r="CC832" s="297"/>
      <c r="CD832" s="285"/>
      <c r="CE832" s="285"/>
      <c r="CF832" s="285"/>
      <c r="CG832" s="285"/>
      <c r="CH832" s="285"/>
      <c r="CI832" s="297"/>
      <c r="CJ832" s="297"/>
      <c r="CK832" s="285"/>
      <c r="CL832" s="285"/>
      <c r="CM832" s="285"/>
      <c r="CN832" s="285"/>
      <c r="CO832" s="285"/>
      <c r="CP832" s="165"/>
    </row>
    <row r="833"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  <c r="AA833" s="285"/>
      <c r="AB833" s="285"/>
      <c r="AC833" s="285"/>
      <c r="AD833" s="285"/>
      <c r="AE833" s="285"/>
      <c r="AF833" s="296"/>
      <c r="AG833" s="318"/>
      <c r="AH833" s="285"/>
      <c r="AI833" s="285"/>
      <c r="AJ833" s="285"/>
      <c r="AK833" s="285"/>
      <c r="AL833" s="328"/>
      <c r="AM833" s="328"/>
      <c r="AN833" s="285"/>
      <c r="AO833" s="285"/>
      <c r="AP833" s="285"/>
      <c r="AQ833" s="285"/>
      <c r="AR833" s="285"/>
      <c r="AS833" s="328"/>
      <c r="AT833" s="328"/>
      <c r="AU833" s="285"/>
      <c r="AV833" s="285"/>
      <c r="AW833" s="285"/>
      <c r="AX833" s="285"/>
      <c r="AY833" s="285"/>
      <c r="AZ833" s="328"/>
      <c r="BA833" s="328"/>
      <c r="BB833" s="285"/>
      <c r="BC833" s="285"/>
      <c r="BD833" s="285"/>
      <c r="BE833" s="285"/>
      <c r="BF833" s="285"/>
      <c r="BG833" s="328"/>
      <c r="BH833" s="328"/>
      <c r="BI833" s="285"/>
      <c r="BJ833" s="296"/>
      <c r="BK833" s="318"/>
      <c r="BL833" s="285"/>
      <c r="BM833" s="285"/>
      <c r="BN833" s="297"/>
      <c r="BO833" s="297"/>
      <c r="BP833" s="285"/>
      <c r="BQ833" s="285"/>
      <c r="BR833" s="285"/>
      <c r="BS833" s="285"/>
      <c r="BT833" s="285"/>
      <c r="BU833" s="297"/>
      <c r="BV833" s="297"/>
      <c r="BW833" s="285"/>
      <c r="BX833" s="285"/>
      <c r="BY833" s="285"/>
      <c r="BZ833" s="285"/>
      <c r="CA833" s="285"/>
      <c r="CB833" s="297"/>
      <c r="CC833" s="297"/>
      <c r="CD833" s="285"/>
      <c r="CE833" s="285"/>
      <c r="CF833" s="285"/>
      <c r="CG833" s="285"/>
      <c r="CH833" s="285"/>
      <c r="CI833" s="297"/>
      <c r="CJ833" s="297"/>
      <c r="CK833" s="285"/>
      <c r="CL833" s="285"/>
      <c r="CM833" s="285"/>
      <c r="CN833" s="285"/>
      <c r="CO833" s="285"/>
      <c r="CP833" s="165"/>
    </row>
    <row r="834"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  <c r="AA834" s="285"/>
      <c r="AB834" s="285"/>
      <c r="AC834" s="285"/>
      <c r="AD834" s="285"/>
      <c r="AE834" s="285"/>
      <c r="AF834" s="296"/>
      <c r="AG834" s="318"/>
      <c r="AH834" s="285"/>
      <c r="AI834" s="285"/>
      <c r="AJ834" s="285"/>
      <c r="AK834" s="285"/>
      <c r="AL834" s="328"/>
      <c r="AM834" s="328"/>
      <c r="AN834" s="285"/>
      <c r="AO834" s="285"/>
      <c r="AP834" s="285"/>
      <c r="AQ834" s="285"/>
      <c r="AR834" s="285"/>
      <c r="AS834" s="328"/>
      <c r="AT834" s="328"/>
      <c r="AU834" s="285"/>
      <c r="AV834" s="285"/>
      <c r="AW834" s="285"/>
      <c r="AX834" s="285"/>
      <c r="AY834" s="285"/>
      <c r="AZ834" s="328"/>
      <c r="BA834" s="328"/>
      <c r="BB834" s="285"/>
      <c r="BC834" s="285"/>
      <c r="BD834" s="285"/>
      <c r="BE834" s="285"/>
      <c r="BF834" s="285"/>
      <c r="BG834" s="328"/>
      <c r="BH834" s="328"/>
      <c r="BI834" s="285"/>
      <c r="BJ834" s="296"/>
      <c r="BK834" s="318"/>
      <c r="BL834" s="285"/>
      <c r="BM834" s="285"/>
      <c r="BN834" s="297"/>
      <c r="BO834" s="297"/>
      <c r="BP834" s="285"/>
      <c r="BQ834" s="285"/>
      <c r="BR834" s="285"/>
      <c r="BS834" s="285"/>
      <c r="BT834" s="285"/>
      <c r="BU834" s="297"/>
      <c r="BV834" s="297"/>
      <c r="BW834" s="285"/>
      <c r="BX834" s="285"/>
      <c r="BY834" s="285"/>
      <c r="BZ834" s="285"/>
      <c r="CA834" s="285"/>
      <c r="CB834" s="297"/>
      <c r="CC834" s="297"/>
      <c r="CD834" s="285"/>
      <c r="CE834" s="285"/>
      <c r="CF834" s="285"/>
      <c r="CG834" s="285"/>
      <c r="CH834" s="285"/>
      <c r="CI834" s="297"/>
      <c r="CJ834" s="297"/>
      <c r="CK834" s="285"/>
      <c r="CL834" s="285"/>
      <c r="CM834" s="285"/>
      <c r="CN834" s="285"/>
      <c r="CO834" s="285"/>
      <c r="CP834" s="165"/>
    </row>
    <row r="835"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  <c r="AA835" s="285"/>
      <c r="AB835" s="285"/>
      <c r="AC835" s="285"/>
      <c r="AD835" s="285"/>
      <c r="AE835" s="285"/>
      <c r="AF835" s="296"/>
      <c r="AG835" s="318"/>
      <c r="AH835" s="285"/>
      <c r="AI835" s="285"/>
      <c r="AJ835" s="285"/>
      <c r="AK835" s="285"/>
      <c r="AL835" s="328"/>
      <c r="AM835" s="328"/>
      <c r="AN835" s="285"/>
      <c r="AO835" s="285"/>
      <c r="AP835" s="285"/>
      <c r="AQ835" s="285"/>
      <c r="AR835" s="285"/>
      <c r="AS835" s="328"/>
      <c r="AT835" s="328"/>
      <c r="AU835" s="285"/>
      <c r="AV835" s="285"/>
      <c r="AW835" s="285"/>
      <c r="AX835" s="285"/>
      <c r="AY835" s="285"/>
      <c r="AZ835" s="328"/>
      <c r="BA835" s="328"/>
      <c r="BB835" s="285"/>
      <c r="BC835" s="285"/>
      <c r="BD835" s="285"/>
      <c r="BE835" s="285"/>
      <c r="BF835" s="285"/>
      <c r="BG835" s="328"/>
      <c r="BH835" s="328"/>
      <c r="BI835" s="285"/>
      <c r="BJ835" s="296"/>
      <c r="BK835" s="318"/>
      <c r="BL835" s="285"/>
      <c r="BM835" s="285"/>
      <c r="BN835" s="297"/>
      <c r="BO835" s="297"/>
      <c r="BP835" s="285"/>
      <c r="BQ835" s="285"/>
      <c r="BR835" s="285"/>
      <c r="BS835" s="285"/>
      <c r="BT835" s="285"/>
      <c r="BU835" s="297"/>
      <c r="BV835" s="297"/>
      <c r="BW835" s="285"/>
      <c r="BX835" s="285"/>
      <c r="BY835" s="285"/>
      <c r="BZ835" s="285"/>
      <c r="CA835" s="285"/>
      <c r="CB835" s="297"/>
      <c r="CC835" s="297"/>
      <c r="CD835" s="285"/>
      <c r="CE835" s="285"/>
      <c r="CF835" s="285"/>
      <c r="CG835" s="285"/>
      <c r="CH835" s="285"/>
      <c r="CI835" s="297"/>
      <c r="CJ835" s="297"/>
      <c r="CK835" s="285"/>
      <c r="CL835" s="285"/>
      <c r="CM835" s="285"/>
      <c r="CN835" s="285"/>
      <c r="CO835" s="285"/>
      <c r="CP835" s="165"/>
    </row>
    <row r="836"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  <c r="AA836" s="285"/>
      <c r="AB836" s="285"/>
      <c r="AC836" s="285"/>
      <c r="AD836" s="285"/>
      <c r="AE836" s="285"/>
      <c r="AF836" s="296"/>
      <c r="AG836" s="318"/>
      <c r="AH836" s="285"/>
      <c r="AI836" s="285"/>
      <c r="AJ836" s="285"/>
      <c r="AK836" s="285"/>
      <c r="AL836" s="328"/>
      <c r="AM836" s="328"/>
      <c r="AN836" s="285"/>
      <c r="AO836" s="285"/>
      <c r="AP836" s="285"/>
      <c r="AQ836" s="285"/>
      <c r="AR836" s="285"/>
      <c r="AS836" s="328"/>
      <c r="AT836" s="328"/>
      <c r="AU836" s="285"/>
      <c r="AV836" s="285"/>
      <c r="AW836" s="285"/>
      <c r="AX836" s="285"/>
      <c r="AY836" s="285"/>
      <c r="AZ836" s="328"/>
      <c r="BA836" s="328"/>
      <c r="BB836" s="285"/>
      <c r="BC836" s="285"/>
      <c r="BD836" s="285"/>
      <c r="BE836" s="285"/>
      <c r="BF836" s="285"/>
      <c r="BG836" s="328"/>
      <c r="BH836" s="328"/>
      <c r="BI836" s="285"/>
      <c r="BJ836" s="296"/>
      <c r="BK836" s="318"/>
      <c r="BL836" s="285"/>
      <c r="BM836" s="285"/>
      <c r="BN836" s="297"/>
      <c r="BO836" s="297"/>
      <c r="BP836" s="285"/>
      <c r="BQ836" s="285"/>
      <c r="BR836" s="285"/>
      <c r="BS836" s="285"/>
      <c r="BT836" s="285"/>
      <c r="BU836" s="297"/>
      <c r="BV836" s="297"/>
      <c r="BW836" s="285"/>
      <c r="BX836" s="285"/>
      <c r="BY836" s="285"/>
      <c r="BZ836" s="285"/>
      <c r="CA836" s="285"/>
      <c r="CB836" s="297"/>
      <c r="CC836" s="297"/>
      <c r="CD836" s="285"/>
      <c r="CE836" s="285"/>
      <c r="CF836" s="285"/>
      <c r="CG836" s="285"/>
      <c r="CH836" s="285"/>
      <c r="CI836" s="297"/>
      <c r="CJ836" s="297"/>
      <c r="CK836" s="285"/>
      <c r="CL836" s="285"/>
      <c r="CM836" s="285"/>
      <c r="CN836" s="285"/>
      <c r="CO836" s="285"/>
      <c r="CP836" s="165"/>
    </row>
    <row r="837"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  <c r="AA837" s="285"/>
      <c r="AB837" s="285"/>
      <c r="AC837" s="285"/>
      <c r="AD837" s="285"/>
      <c r="AE837" s="285"/>
      <c r="AF837" s="296"/>
      <c r="AG837" s="318"/>
      <c r="AH837" s="285"/>
      <c r="AI837" s="285"/>
      <c r="AJ837" s="285"/>
      <c r="AK837" s="285"/>
      <c r="AL837" s="328"/>
      <c r="AM837" s="328"/>
      <c r="AN837" s="285"/>
      <c r="AO837" s="285"/>
      <c r="AP837" s="285"/>
      <c r="AQ837" s="285"/>
      <c r="AR837" s="285"/>
      <c r="AS837" s="328"/>
      <c r="AT837" s="328"/>
      <c r="AU837" s="285"/>
      <c r="AV837" s="285"/>
      <c r="AW837" s="285"/>
      <c r="AX837" s="285"/>
      <c r="AY837" s="285"/>
      <c r="AZ837" s="328"/>
      <c r="BA837" s="328"/>
      <c r="BB837" s="285"/>
      <c r="BC837" s="285"/>
      <c r="BD837" s="285"/>
      <c r="BE837" s="285"/>
      <c r="BF837" s="285"/>
      <c r="BG837" s="328"/>
      <c r="BH837" s="328"/>
      <c r="BI837" s="285"/>
      <c r="BJ837" s="296"/>
      <c r="BK837" s="318"/>
      <c r="BL837" s="285"/>
      <c r="BM837" s="285"/>
      <c r="BN837" s="297"/>
      <c r="BO837" s="297"/>
      <c r="BP837" s="285"/>
      <c r="BQ837" s="285"/>
      <c r="BR837" s="285"/>
      <c r="BS837" s="285"/>
      <c r="BT837" s="285"/>
      <c r="BU837" s="297"/>
      <c r="BV837" s="297"/>
      <c r="BW837" s="285"/>
      <c r="BX837" s="285"/>
      <c r="BY837" s="285"/>
      <c r="BZ837" s="285"/>
      <c r="CA837" s="285"/>
      <c r="CB837" s="297"/>
      <c r="CC837" s="297"/>
      <c r="CD837" s="285"/>
      <c r="CE837" s="285"/>
      <c r="CF837" s="285"/>
      <c r="CG837" s="285"/>
      <c r="CH837" s="285"/>
      <c r="CI837" s="297"/>
      <c r="CJ837" s="297"/>
      <c r="CK837" s="285"/>
      <c r="CL837" s="285"/>
      <c r="CM837" s="285"/>
      <c r="CN837" s="285"/>
      <c r="CO837" s="285"/>
      <c r="CP837" s="165"/>
    </row>
    <row r="838"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  <c r="AA838" s="285"/>
      <c r="AB838" s="285"/>
      <c r="AC838" s="285"/>
      <c r="AD838" s="285"/>
      <c r="AE838" s="285"/>
      <c r="AF838" s="296"/>
      <c r="AG838" s="318"/>
      <c r="AH838" s="285"/>
      <c r="AI838" s="285"/>
      <c r="AJ838" s="285"/>
      <c r="AK838" s="285"/>
      <c r="AL838" s="328"/>
      <c r="AM838" s="328"/>
      <c r="AN838" s="285"/>
      <c r="AO838" s="285"/>
      <c r="AP838" s="285"/>
      <c r="AQ838" s="285"/>
      <c r="AR838" s="285"/>
      <c r="AS838" s="328"/>
      <c r="AT838" s="328"/>
      <c r="AU838" s="285"/>
      <c r="AV838" s="285"/>
      <c r="AW838" s="285"/>
      <c r="AX838" s="285"/>
      <c r="AY838" s="285"/>
      <c r="AZ838" s="328"/>
      <c r="BA838" s="328"/>
      <c r="BB838" s="285"/>
      <c r="BC838" s="285"/>
      <c r="BD838" s="285"/>
      <c r="BE838" s="285"/>
      <c r="BF838" s="285"/>
      <c r="BG838" s="328"/>
      <c r="BH838" s="328"/>
      <c r="BI838" s="285"/>
      <c r="BJ838" s="296"/>
      <c r="BK838" s="318"/>
      <c r="BL838" s="285"/>
      <c r="BM838" s="285"/>
      <c r="BN838" s="297"/>
      <c r="BO838" s="297"/>
      <c r="BP838" s="285"/>
      <c r="BQ838" s="285"/>
      <c r="BR838" s="285"/>
      <c r="BS838" s="285"/>
      <c r="BT838" s="285"/>
      <c r="BU838" s="297"/>
      <c r="BV838" s="297"/>
      <c r="BW838" s="285"/>
      <c r="BX838" s="285"/>
      <c r="BY838" s="285"/>
      <c r="BZ838" s="285"/>
      <c r="CA838" s="285"/>
      <c r="CB838" s="297"/>
      <c r="CC838" s="297"/>
      <c r="CD838" s="285"/>
      <c r="CE838" s="285"/>
      <c r="CF838" s="285"/>
      <c r="CG838" s="285"/>
      <c r="CH838" s="285"/>
      <c r="CI838" s="297"/>
      <c r="CJ838" s="297"/>
      <c r="CK838" s="285"/>
      <c r="CL838" s="285"/>
      <c r="CM838" s="285"/>
      <c r="CN838" s="285"/>
      <c r="CO838" s="285"/>
      <c r="CP838" s="165"/>
    </row>
    <row r="839"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  <c r="AA839" s="285"/>
      <c r="AB839" s="285"/>
      <c r="AC839" s="285"/>
      <c r="AD839" s="285"/>
      <c r="AE839" s="285"/>
      <c r="AF839" s="296"/>
      <c r="AG839" s="318"/>
      <c r="AH839" s="285"/>
      <c r="AI839" s="285"/>
      <c r="AJ839" s="285"/>
      <c r="AK839" s="285"/>
      <c r="AL839" s="328"/>
      <c r="AM839" s="328"/>
      <c r="AN839" s="285"/>
      <c r="AO839" s="285"/>
      <c r="AP839" s="285"/>
      <c r="AQ839" s="285"/>
      <c r="AR839" s="285"/>
      <c r="AS839" s="328"/>
      <c r="AT839" s="328"/>
      <c r="AU839" s="285"/>
      <c r="AV839" s="285"/>
      <c r="AW839" s="285"/>
      <c r="AX839" s="285"/>
      <c r="AY839" s="285"/>
      <c r="AZ839" s="328"/>
      <c r="BA839" s="328"/>
      <c r="BB839" s="285"/>
      <c r="BC839" s="285"/>
      <c r="BD839" s="285"/>
      <c r="BE839" s="285"/>
      <c r="BF839" s="285"/>
      <c r="BG839" s="328"/>
      <c r="BH839" s="328"/>
      <c r="BI839" s="285"/>
      <c r="BJ839" s="296"/>
      <c r="BK839" s="318"/>
      <c r="BL839" s="285"/>
      <c r="BM839" s="285"/>
      <c r="BN839" s="297"/>
      <c r="BO839" s="297"/>
      <c r="BP839" s="285"/>
      <c r="BQ839" s="285"/>
      <c r="BR839" s="285"/>
      <c r="BS839" s="285"/>
      <c r="BT839" s="285"/>
      <c r="BU839" s="297"/>
      <c r="BV839" s="297"/>
      <c r="BW839" s="285"/>
      <c r="BX839" s="285"/>
      <c r="BY839" s="285"/>
      <c r="BZ839" s="285"/>
      <c r="CA839" s="285"/>
      <c r="CB839" s="297"/>
      <c r="CC839" s="297"/>
      <c r="CD839" s="285"/>
      <c r="CE839" s="285"/>
      <c r="CF839" s="285"/>
      <c r="CG839" s="285"/>
      <c r="CH839" s="285"/>
      <c r="CI839" s="297"/>
      <c r="CJ839" s="297"/>
      <c r="CK839" s="285"/>
      <c r="CL839" s="285"/>
      <c r="CM839" s="285"/>
      <c r="CN839" s="285"/>
      <c r="CO839" s="285"/>
      <c r="CP839" s="165"/>
    </row>
    <row r="840"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  <c r="AA840" s="285"/>
      <c r="AB840" s="285"/>
      <c r="AC840" s="285"/>
      <c r="AD840" s="285"/>
      <c r="AE840" s="285"/>
      <c r="AF840" s="296"/>
      <c r="AG840" s="318"/>
      <c r="AH840" s="285"/>
      <c r="AI840" s="285"/>
      <c r="AJ840" s="285"/>
      <c r="AK840" s="285"/>
      <c r="AL840" s="328"/>
      <c r="AM840" s="328"/>
      <c r="AN840" s="285"/>
      <c r="AO840" s="285"/>
      <c r="AP840" s="285"/>
      <c r="AQ840" s="285"/>
      <c r="AR840" s="285"/>
      <c r="AS840" s="328"/>
      <c r="AT840" s="328"/>
      <c r="AU840" s="285"/>
      <c r="AV840" s="285"/>
      <c r="AW840" s="285"/>
      <c r="AX840" s="285"/>
      <c r="AY840" s="285"/>
      <c r="AZ840" s="328"/>
      <c r="BA840" s="328"/>
      <c r="BB840" s="285"/>
      <c r="BC840" s="285"/>
      <c r="BD840" s="285"/>
      <c r="BE840" s="285"/>
      <c r="BF840" s="285"/>
      <c r="BG840" s="328"/>
      <c r="BH840" s="328"/>
      <c r="BI840" s="285"/>
      <c r="BJ840" s="296"/>
      <c r="BK840" s="318"/>
      <c r="BL840" s="285"/>
      <c r="BM840" s="285"/>
      <c r="BN840" s="297"/>
      <c r="BO840" s="297"/>
      <c r="BP840" s="285"/>
      <c r="BQ840" s="285"/>
      <c r="BR840" s="285"/>
      <c r="BS840" s="285"/>
      <c r="BT840" s="285"/>
      <c r="BU840" s="297"/>
      <c r="BV840" s="297"/>
      <c r="BW840" s="285"/>
      <c r="BX840" s="285"/>
      <c r="BY840" s="285"/>
      <c r="BZ840" s="285"/>
      <c r="CA840" s="285"/>
      <c r="CB840" s="297"/>
      <c r="CC840" s="297"/>
      <c r="CD840" s="285"/>
      <c r="CE840" s="285"/>
      <c r="CF840" s="285"/>
      <c r="CG840" s="285"/>
      <c r="CH840" s="285"/>
      <c r="CI840" s="297"/>
      <c r="CJ840" s="297"/>
      <c r="CK840" s="285"/>
      <c r="CL840" s="285"/>
      <c r="CM840" s="285"/>
      <c r="CN840" s="285"/>
      <c r="CO840" s="285"/>
      <c r="CP840" s="165"/>
    </row>
    <row r="841"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  <c r="AA841" s="285"/>
      <c r="AB841" s="285"/>
      <c r="AC841" s="285"/>
      <c r="AD841" s="285"/>
      <c r="AE841" s="285"/>
      <c r="AF841" s="296"/>
      <c r="AG841" s="318"/>
      <c r="AH841" s="285"/>
      <c r="AI841" s="285"/>
      <c r="AJ841" s="285"/>
      <c r="AK841" s="285"/>
      <c r="AL841" s="328"/>
      <c r="AM841" s="328"/>
      <c r="AN841" s="285"/>
      <c r="AO841" s="285"/>
      <c r="AP841" s="285"/>
      <c r="AQ841" s="285"/>
      <c r="AR841" s="285"/>
      <c r="AS841" s="328"/>
      <c r="AT841" s="328"/>
      <c r="AU841" s="285"/>
      <c r="AV841" s="285"/>
      <c r="AW841" s="285"/>
      <c r="AX841" s="285"/>
      <c r="AY841" s="285"/>
      <c r="AZ841" s="328"/>
      <c r="BA841" s="328"/>
      <c r="BB841" s="285"/>
      <c r="BC841" s="285"/>
      <c r="BD841" s="285"/>
      <c r="BE841" s="285"/>
      <c r="BF841" s="285"/>
      <c r="BG841" s="328"/>
      <c r="BH841" s="328"/>
      <c r="BI841" s="285"/>
      <c r="BJ841" s="296"/>
      <c r="BK841" s="318"/>
      <c r="BL841" s="285"/>
      <c r="BM841" s="285"/>
      <c r="BN841" s="297"/>
      <c r="BO841" s="297"/>
      <c r="BP841" s="285"/>
      <c r="BQ841" s="285"/>
      <c r="BR841" s="285"/>
      <c r="BS841" s="285"/>
      <c r="BT841" s="285"/>
      <c r="BU841" s="297"/>
      <c r="BV841" s="297"/>
      <c r="BW841" s="285"/>
      <c r="BX841" s="285"/>
      <c r="BY841" s="285"/>
      <c r="BZ841" s="285"/>
      <c r="CA841" s="285"/>
      <c r="CB841" s="297"/>
      <c r="CC841" s="297"/>
      <c r="CD841" s="285"/>
      <c r="CE841" s="285"/>
      <c r="CF841" s="285"/>
      <c r="CG841" s="285"/>
      <c r="CH841" s="285"/>
      <c r="CI841" s="297"/>
      <c r="CJ841" s="297"/>
      <c r="CK841" s="285"/>
      <c r="CL841" s="285"/>
      <c r="CM841" s="285"/>
      <c r="CN841" s="285"/>
      <c r="CO841" s="285"/>
      <c r="CP841" s="165"/>
    </row>
    <row r="842"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  <c r="AA842" s="285"/>
      <c r="AB842" s="285"/>
      <c r="AC842" s="285"/>
      <c r="AD842" s="285"/>
      <c r="AE842" s="285"/>
      <c r="AF842" s="296"/>
      <c r="AG842" s="318"/>
      <c r="AH842" s="285"/>
      <c r="AI842" s="285"/>
      <c r="AJ842" s="285"/>
      <c r="AK842" s="285"/>
      <c r="AL842" s="328"/>
      <c r="AM842" s="328"/>
      <c r="AN842" s="285"/>
      <c r="AO842" s="285"/>
      <c r="AP842" s="285"/>
      <c r="AQ842" s="285"/>
      <c r="AR842" s="285"/>
      <c r="AS842" s="328"/>
      <c r="AT842" s="328"/>
      <c r="AU842" s="285"/>
      <c r="AV842" s="285"/>
      <c r="AW842" s="285"/>
      <c r="AX842" s="285"/>
      <c r="AY842" s="285"/>
      <c r="AZ842" s="328"/>
      <c r="BA842" s="328"/>
      <c r="BB842" s="285"/>
      <c r="BC842" s="285"/>
      <c r="BD842" s="285"/>
      <c r="BE842" s="285"/>
      <c r="BF842" s="285"/>
      <c r="BG842" s="328"/>
      <c r="BH842" s="328"/>
      <c r="BI842" s="285"/>
      <c r="BJ842" s="296"/>
      <c r="BK842" s="318"/>
      <c r="BL842" s="285"/>
      <c r="BM842" s="285"/>
      <c r="BN842" s="297"/>
      <c r="BO842" s="297"/>
      <c r="BP842" s="285"/>
      <c r="BQ842" s="285"/>
      <c r="BR842" s="285"/>
      <c r="BS842" s="285"/>
      <c r="BT842" s="285"/>
      <c r="BU842" s="297"/>
      <c r="BV842" s="297"/>
      <c r="BW842" s="285"/>
      <c r="BX842" s="285"/>
      <c r="BY842" s="285"/>
      <c r="BZ842" s="285"/>
      <c r="CA842" s="285"/>
      <c r="CB842" s="297"/>
      <c r="CC842" s="297"/>
      <c r="CD842" s="285"/>
      <c r="CE842" s="285"/>
      <c r="CF842" s="285"/>
      <c r="CG842" s="285"/>
      <c r="CH842" s="285"/>
      <c r="CI842" s="297"/>
      <c r="CJ842" s="297"/>
      <c r="CK842" s="285"/>
      <c r="CL842" s="285"/>
      <c r="CM842" s="285"/>
      <c r="CN842" s="285"/>
      <c r="CO842" s="285"/>
      <c r="CP842" s="165"/>
    </row>
    <row r="843"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  <c r="AA843" s="285"/>
      <c r="AB843" s="285"/>
      <c r="AC843" s="285"/>
      <c r="AD843" s="285"/>
      <c r="AE843" s="285"/>
      <c r="AF843" s="296"/>
      <c r="AG843" s="318"/>
      <c r="AH843" s="285"/>
      <c r="AI843" s="285"/>
      <c r="AJ843" s="285"/>
      <c r="AK843" s="285"/>
      <c r="AL843" s="328"/>
      <c r="AM843" s="328"/>
      <c r="AN843" s="285"/>
      <c r="AO843" s="285"/>
      <c r="AP843" s="285"/>
      <c r="AQ843" s="285"/>
      <c r="AR843" s="285"/>
      <c r="AS843" s="328"/>
      <c r="AT843" s="328"/>
      <c r="AU843" s="285"/>
      <c r="AV843" s="285"/>
      <c r="AW843" s="285"/>
      <c r="AX843" s="285"/>
      <c r="AY843" s="285"/>
      <c r="AZ843" s="328"/>
      <c r="BA843" s="328"/>
      <c r="BB843" s="285"/>
      <c r="BC843" s="285"/>
      <c r="BD843" s="285"/>
      <c r="BE843" s="285"/>
      <c r="BF843" s="285"/>
      <c r="BG843" s="328"/>
      <c r="BH843" s="328"/>
      <c r="BI843" s="285"/>
      <c r="BJ843" s="296"/>
      <c r="BK843" s="318"/>
      <c r="BL843" s="285"/>
      <c r="BM843" s="285"/>
      <c r="BN843" s="297"/>
      <c r="BO843" s="297"/>
      <c r="BP843" s="285"/>
      <c r="BQ843" s="285"/>
      <c r="BR843" s="285"/>
      <c r="BS843" s="285"/>
      <c r="BT843" s="285"/>
      <c r="BU843" s="297"/>
      <c r="BV843" s="297"/>
      <c r="BW843" s="285"/>
      <c r="BX843" s="285"/>
      <c r="BY843" s="285"/>
      <c r="BZ843" s="285"/>
      <c r="CA843" s="285"/>
      <c r="CB843" s="297"/>
      <c r="CC843" s="297"/>
      <c r="CD843" s="285"/>
      <c r="CE843" s="285"/>
      <c r="CF843" s="285"/>
      <c r="CG843" s="285"/>
      <c r="CH843" s="285"/>
      <c r="CI843" s="297"/>
      <c r="CJ843" s="297"/>
      <c r="CK843" s="285"/>
      <c r="CL843" s="285"/>
      <c r="CM843" s="285"/>
      <c r="CN843" s="285"/>
      <c r="CO843" s="285"/>
      <c r="CP843" s="165"/>
    </row>
    <row r="844"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  <c r="AA844" s="285"/>
      <c r="AB844" s="285"/>
      <c r="AC844" s="285"/>
      <c r="AD844" s="285"/>
      <c r="AE844" s="285"/>
      <c r="AF844" s="296"/>
      <c r="AG844" s="318"/>
      <c r="AH844" s="285"/>
      <c r="AI844" s="285"/>
      <c r="AJ844" s="285"/>
      <c r="AK844" s="285"/>
      <c r="AL844" s="328"/>
      <c r="AM844" s="328"/>
      <c r="AN844" s="285"/>
      <c r="AO844" s="285"/>
      <c r="AP844" s="285"/>
      <c r="AQ844" s="285"/>
      <c r="AR844" s="285"/>
      <c r="AS844" s="328"/>
      <c r="AT844" s="328"/>
      <c r="AU844" s="285"/>
      <c r="AV844" s="285"/>
      <c r="AW844" s="285"/>
      <c r="AX844" s="285"/>
      <c r="AY844" s="285"/>
      <c r="AZ844" s="328"/>
      <c r="BA844" s="328"/>
      <c r="BB844" s="285"/>
      <c r="BC844" s="285"/>
      <c r="BD844" s="285"/>
      <c r="BE844" s="285"/>
      <c r="BF844" s="285"/>
      <c r="BG844" s="328"/>
      <c r="BH844" s="328"/>
      <c r="BI844" s="285"/>
      <c r="BJ844" s="296"/>
      <c r="BK844" s="318"/>
      <c r="BL844" s="285"/>
      <c r="BM844" s="285"/>
      <c r="BN844" s="297"/>
      <c r="BO844" s="297"/>
      <c r="BP844" s="285"/>
      <c r="BQ844" s="285"/>
      <c r="BR844" s="285"/>
      <c r="BS844" s="285"/>
      <c r="BT844" s="285"/>
      <c r="BU844" s="297"/>
      <c r="BV844" s="297"/>
      <c r="BW844" s="285"/>
      <c r="BX844" s="285"/>
      <c r="BY844" s="285"/>
      <c r="BZ844" s="285"/>
      <c r="CA844" s="285"/>
      <c r="CB844" s="297"/>
      <c r="CC844" s="297"/>
      <c r="CD844" s="285"/>
      <c r="CE844" s="285"/>
      <c r="CF844" s="285"/>
      <c r="CG844" s="285"/>
      <c r="CH844" s="285"/>
      <c r="CI844" s="297"/>
      <c r="CJ844" s="297"/>
      <c r="CK844" s="285"/>
      <c r="CL844" s="285"/>
      <c r="CM844" s="285"/>
      <c r="CN844" s="285"/>
      <c r="CO844" s="285"/>
      <c r="CP844" s="165"/>
    </row>
    <row r="845"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  <c r="AA845" s="285"/>
      <c r="AB845" s="285"/>
      <c r="AC845" s="285"/>
      <c r="AD845" s="285"/>
      <c r="AE845" s="285"/>
      <c r="AF845" s="296"/>
      <c r="AG845" s="318"/>
      <c r="AH845" s="285"/>
      <c r="AI845" s="285"/>
      <c r="AJ845" s="285"/>
      <c r="AK845" s="285"/>
      <c r="AL845" s="328"/>
      <c r="AM845" s="328"/>
      <c r="AN845" s="285"/>
      <c r="AO845" s="285"/>
      <c r="AP845" s="285"/>
      <c r="AQ845" s="285"/>
      <c r="AR845" s="285"/>
      <c r="AS845" s="328"/>
      <c r="AT845" s="328"/>
      <c r="AU845" s="285"/>
      <c r="AV845" s="285"/>
      <c r="AW845" s="285"/>
      <c r="AX845" s="285"/>
      <c r="AY845" s="285"/>
      <c r="AZ845" s="328"/>
      <c r="BA845" s="328"/>
      <c r="BB845" s="285"/>
      <c r="BC845" s="285"/>
      <c r="BD845" s="285"/>
      <c r="BE845" s="285"/>
      <c r="BF845" s="285"/>
      <c r="BG845" s="328"/>
      <c r="BH845" s="328"/>
      <c r="BI845" s="285"/>
      <c r="BJ845" s="296"/>
      <c r="BK845" s="318"/>
      <c r="BL845" s="285"/>
      <c r="BM845" s="285"/>
      <c r="BN845" s="297"/>
      <c r="BO845" s="297"/>
      <c r="BP845" s="285"/>
      <c r="BQ845" s="285"/>
      <c r="BR845" s="285"/>
      <c r="BS845" s="285"/>
      <c r="BT845" s="285"/>
      <c r="BU845" s="297"/>
      <c r="BV845" s="297"/>
      <c r="BW845" s="285"/>
      <c r="BX845" s="285"/>
      <c r="BY845" s="285"/>
      <c r="BZ845" s="285"/>
      <c r="CA845" s="285"/>
      <c r="CB845" s="297"/>
      <c r="CC845" s="297"/>
      <c r="CD845" s="285"/>
      <c r="CE845" s="285"/>
      <c r="CF845" s="285"/>
      <c r="CG845" s="285"/>
      <c r="CH845" s="285"/>
      <c r="CI845" s="297"/>
      <c r="CJ845" s="297"/>
      <c r="CK845" s="285"/>
      <c r="CL845" s="285"/>
      <c r="CM845" s="285"/>
      <c r="CN845" s="285"/>
      <c r="CO845" s="285"/>
      <c r="CP845" s="165"/>
    </row>
    <row r="846"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  <c r="AA846" s="285"/>
      <c r="AB846" s="285"/>
      <c r="AC846" s="285"/>
      <c r="AD846" s="285"/>
      <c r="AE846" s="285"/>
      <c r="AF846" s="296"/>
      <c r="AG846" s="318"/>
      <c r="AH846" s="285"/>
      <c r="AI846" s="285"/>
      <c r="AJ846" s="285"/>
      <c r="AK846" s="285"/>
      <c r="AL846" s="328"/>
      <c r="AM846" s="328"/>
      <c r="AN846" s="285"/>
      <c r="AO846" s="285"/>
      <c r="AP846" s="285"/>
      <c r="AQ846" s="285"/>
      <c r="AR846" s="285"/>
      <c r="AS846" s="328"/>
      <c r="AT846" s="328"/>
      <c r="AU846" s="285"/>
      <c r="AV846" s="285"/>
      <c r="AW846" s="285"/>
      <c r="AX846" s="285"/>
      <c r="AY846" s="285"/>
      <c r="AZ846" s="328"/>
      <c r="BA846" s="328"/>
      <c r="BB846" s="285"/>
      <c r="BC846" s="285"/>
      <c r="BD846" s="285"/>
      <c r="BE846" s="285"/>
      <c r="BF846" s="285"/>
      <c r="BG846" s="328"/>
      <c r="BH846" s="328"/>
      <c r="BI846" s="285"/>
      <c r="BJ846" s="296"/>
      <c r="BK846" s="318"/>
      <c r="BL846" s="285"/>
      <c r="BM846" s="285"/>
      <c r="BN846" s="297"/>
      <c r="BO846" s="297"/>
      <c r="BP846" s="285"/>
      <c r="BQ846" s="285"/>
      <c r="BR846" s="285"/>
      <c r="BS846" s="285"/>
      <c r="BT846" s="285"/>
      <c r="BU846" s="297"/>
      <c r="BV846" s="297"/>
      <c r="BW846" s="285"/>
      <c r="BX846" s="285"/>
      <c r="BY846" s="285"/>
      <c r="BZ846" s="285"/>
      <c r="CA846" s="285"/>
      <c r="CB846" s="297"/>
      <c r="CC846" s="297"/>
      <c r="CD846" s="285"/>
      <c r="CE846" s="285"/>
      <c r="CF846" s="285"/>
      <c r="CG846" s="285"/>
      <c r="CH846" s="285"/>
      <c r="CI846" s="297"/>
      <c r="CJ846" s="297"/>
      <c r="CK846" s="285"/>
      <c r="CL846" s="285"/>
      <c r="CM846" s="285"/>
      <c r="CN846" s="285"/>
      <c r="CO846" s="285"/>
      <c r="CP846" s="165"/>
    </row>
    <row r="847"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  <c r="AA847" s="285"/>
      <c r="AB847" s="285"/>
      <c r="AC847" s="285"/>
      <c r="AD847" s="285"/>
      <c r="AE847" s="285"/>
      <c r="AF847" s="296"/>
      <c r="AG847" s="318"/>
      <c r="AH847" s="285"/>
      <c r="AI847" s="285"/>
      <c r="AJ847" s="285"/>
      <c r="AK847" s="285"/>
      <c r="AL847" s="328"/>
      <c r="AM847" s="328"/>
      <c r="AN847" s="285"/>
      <c r="AO847" s="285"/>
      <c r="AP847" s="285"/>
      <c r="AQ847" s="285"/>
      <c r="AR847" s="285"/>
      <c r="AS847" s="328"/>
      <c r="AT847" s="328"/>
      <c r="AU847" s="285"/>
      <c r="AV847" s="285"/>
      <c r="AW847" s="285"/>
      <c r="AX847" s="285"/>
      <c r="AY847" s="285"/>
      <c r="AZ847" s="328"/>
      <c r="BA847" s="328"/>
      <c r="BB847" s="285"/>
      <c r="BC847" s="285"/>
      <c r="BD847" s="285"/>
      <c r="BE847" s="285"/>
      <c r="BF847" s="285"/>
      <c r="BG847" s="328"/>
      <c r="BH847" s="328"/>
      <c r="BI847" s="285"/>
      <c r="BJ847" s="296"/>
      <c r="BK847" s="318"/>
      <c r="BL847" s="285"/>
      <c r="BM847" s="285"/>
      <c r="BN847" s="297"/>
      <c r="BO847" s="297"/>
      <c r="BP847" s="285"/>
      <c r="BQ847" s="285"/>
      <c r="BR847" s="285"/>
      <c r="BS847" s="285"/>
      <c r="BT847" s="285"/>
      <c r="BU847" s="297"/>
      <c r="BV847" s="297"/>
      <c r="BW847" s="285"/>
      <c r="BX847" s="285"/>
      <c r="BY847" s="285"/>
      <c r="BZ847" s="285"/>
      <c r="CA847" s="285"/>
      <c r="CB847" s="297"/>
      <c r="CC847" s="297"/>
      <c r="CD847" s="285"/>
      <c r="CE847" s="285"/>
      <c r="CF847" s="285"/>
      <c r="CG847" s="285"/>
      <c r="CH847" s="285"/>
      <c r="CI847" s="297"/>
      <c r="CJ847" s="297"/>
      <c r="CK847" s="285"/>
      <c r="CL847" s="285"/>
      <c r="CM847" s="285"/>
      <c r="CN847" s="285"/>
      <c r="CO847" s="285"/>
      <c r="CP847" s="165"/>
    </row>
    <row r="848"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  <c r="AA848" s="285"/>
      <c r="AB848" s="285"/>
      <c r="AC848" s="285"/>
      <c r="AD848" s="285"/>
      <c r="AE848" s="285"/>
      <c r="AF848" s="296"/>
      <c r="AG848" s="318"/>
      <c r="AH848" s="285"/>
      <c r="AI848" s="285"/>
      <c r="AJ848" s="285"/>
      <c r="AK848" s="285"/>
      <c r="AL848" s="328"/>
      <c r="AM848" s="328"/>
      <c r="AN848" s="285"/>
      <c r="AO848" s="285"/>
      <c r="AP848" s="285"/>
      <c r="AQ848" s="285"/>
      <c r="AR848" s="285"/>
      <c r="AS848" s="328"/>
      <c r="AT848" s="328"/>
      <c r="AU848" s="285"/>
      <c r="AV848" s="285"/>
      <c r="AW848" s="285"/>
      <c r="AX848" s="285"/>
      <c r="AY848" s="285"/>
      <c r="AZ848" s="328"/>
      <c r="BA848" s="328"/>
      <c r="BB848" s="285"/>
      <c r="BC848" s="285"/>
      <c r="BD848" s="285"/>
      <c r="BE848" s="285"/>
      <c r="BF848" s="285"/>
      <c r="BG848" s="328"/>
      <c r="BH848" s="328"/>
      <c r="BI848" s="285"/>
      <c r="BJ848" s="296"/>
      <c r="BK848" s="318"/>
      <c r="BL848" s="285"/>
      <c r="BM848" s="285"/>
      <c r="BN848" s="297"/>
      <c r="BO848" s="297"/>
      <c r="BP848" s="285"/>
      <c r="BQ848" s="285"/>
      <c r="BR848" s="285"/>
      <c r="BS848" s="285"/>
      <c r="BT848" s="285"/>
      <c r="BU848" s="297"/>
      <c r="BV848" s="297"/>
      <c r="BW848" s="285"/>
      <c r="BX848" s="285"/>
      <c r="BY848" s="285"/>
      <c r="BZ848" s="285"/>
      <c r="CA848" s="285"/>
      <c r="CB848" s="297"/>
      <c r="CC848" s="297"/>
      <c r="CD848" s="285"/>
      <c r="CE848" s="285"/>
      <c r="CF848" s="285"/>
      <c r="CG848" s="285"/>
      <c r="CH848" s="285"/>
      <c r="CI848" s="297"/>
      <c r="CJ848" s="297"/>
      <c r="CK848" s="285"/>
      <c r="CL848" s="285"/>
      <c r="CM848" s="285"/>
      <c r="CN848" s="285"/>
      <c r="CO848" s="285"/>
      <c r="CP848" s="165"/>
    </row>
    <row r="849"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  <c r="AA849" s="285"/>
      <c r="AB849" s="285"/>
      <c r="AC849" s="285"/>
      <c r="AD849" s="285"/>
      <c r="AE849" s="285"/>
      <c r="AF849" s="296"/>
      <c r="AG849" s="318"/>
      <c r="AH849" s="285"/>
      <c r="AI849" s="285"/>
      <c r="AJ849" s="285"/>
      <c r="AK849" s="285"/>
      <c r="AL849" s="328"/>
      <c r="AM849" s="328"/>
      <c r="AN849" s="285"/>
      <c r="AO849" s="285"/>
      <c r="AP849" s="285"/>
      <c r="AQ849" s="285"/>
      <c r="AR849" s="285"/>
      <c r="AS849" s="328"/>
      <c r="AT849" s="328"/>
      <c r="AU849" s="285"/>
      <c r="AV849" s="285"/>
      <c r="AW849" s="285"/>
      <c r="AX849" s="285"/>
      <c r="AY849" s="285"/>
      <c r="AZ849" s="328"/>
      <c r="BA849" s="328"/>
      <c r="BB849" s="285"/>
      <c r="BC849" s="285"/>
      <c r="BD849" s="285"/>
      <c r="BE849" s="285"/>
      <c r="BF849" s="285"/>
      <c r="BG849" s="328"/>
      <c r="BH849" s="328"/>
      <c r="BI849" s="285"/>
      <c r="BJ849" s="296"/>
      <c r="BK849" s="318"/>
      <c r="BL849" s="285"/>
      <c r="BM849" s="285"/>
      <c r="BN849" s="297"/>
      <c r="BO849" s="297"/>
      <c r="BP849" s="285"/>
      <c r="BQ849" s="285"/>
      <c r="BR849" s="285"/>
      <c r="BS849" s="285"/>
      <c r="BT849" s="285"/>
      <c r="BU849" s="297"/>
      <c r="BV849" s="297"/>
      <c r="BW849" s="285"/>
      <c r="BX849" s="285"/>
      <c r="BY849" s="285"/>
      <c r="BZ849" s="285"/>
      <c r="CA849" s="285"/>
      <c r="CB849" s="297"/>
      <c r="CC849" s="297"/>
      <c r="CD849" s="285"/>
      <c r="CE849" s="285"/>
      <c r="CF849" s="285"/>
      <c r="CG849" s="285"/>
      <c r="CH849" s="285"/>
      <c r="CI849" s="297"/>
      <c r="CJ849" s="297"/>
      <c r="CK849" s="285"/>
      <c r="CL849" s="285"/>
      <c r="CM849" s="285"/>
      <c r="CN849" s="285"/>
      <c r="CO849" s="285"/>
      <c r="CP849" s="165"/>
    </row>
    <row r="850"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  <c r="AA850" s="285"/>
      <c r="AB850" s="285"/>
      <c r="AC850" s="285"/>
      <c r="AD850" s="285"/>
      <c r="AE850" s="285"/>
      <c r="AF850" s="296"/>
      <c r="AG850" s="318"/>
      <c r="AH850" s="285"/>
      <c r="AI850" s="285"/>
      <c r="AJ850" s="285"/>
      <c r="AK850" s="285"/>
      <c r="AL850" s="328"/>
      <c r="AM850" s="328"/>
      <c r="AN850" s="285"/>
      <c r="AO850" s="285"/>
      <c r="AP850" s="285"/>
      <c r="AQ850" s="285"/>
      <c r="AR850" s="285"/>
      <c r="AS850" s="328"/>
      <c r="AT850" s="328"/>
      <c r="AU850" s="285"/>
      <c r="AV850" s="285"/>
      <c r="AW850" s="285"/>
      <c r="AX850" s="285"/>
      <c r="AY850" s="285"/>
      <c r="AZ850" s="328"/>
      <c r="BA850" s="328"/>
      <c r="BB850" s="285"/>
      <c r="BC850" s="285"/>
      <c r="BD850" s="285"/>
      <c r="BE850" s="285"/>
      <c r="BF850" s="285"/>
      <c r="BG850" s="328"/>
      <c r="BH850" s="328"/>
      <c r="BI850" s="285"/>
      <c r="BJ850" s="296"/>
      <c r="BK850" s="318"/>
      <c r="BL850" s="285"/>
      <c r="BM850" s="285"/>
      <c r="BN850" s="297"/>
      <c r="BO850" s="297"/>
      <c r="BP850" s="285"/>
      <c r="BQ850" s="285"/>
      <c r="BR850" s="285"/>
      <c r="BS850" s="285"/>
      <c r="BT850" s="285"/>
      <c r="BU850" s="297"/>
      <c r="BV850" s="297"/>
      <c r="BW850" s="285"/>
      <c r="BX850" s="285"/>
      <c r="BY850" s="285"/>
      <c r="BZ850" s="285"/>
      <c r="CA850" s="285"/>
      <c r="CB850" s="297"/>
      <c r="CC850" s="297"/>
      <c r="CD850" s="285"/>
      <c r="CE850" s="285"/>
      <c r="CF850" s="285"/>
      <c r="CG850" s="285"/>
      <c r="CH850" s="285"/>
      <c r="CI850" s="297"/>
      <c r="CJ850" s="297"/>
      <c r="CK850" s="285"/>
      <c r="CL850" s="285"/>
      <c r="CM850" s="285"/>
      <c r="CN850" s="285"/>
      <c r="CO850" s="285"/>
      <c r="CP850" s="165"/>
    </row>
    <row r="851"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  <c r="AA851" s="285"/>
      <c r="AB851" s="285"/>
      <c r="AC851" s="285"/>
      <c r="AD851" s="285"/>
      <c r="AE851" s="285"/>
      <c r="AF851" s="296"/>
      <c r="AG851" s="318"/>
      <c r="AH851" s="285"/>
      <c r="AI851" s="285"/>
      <c r="AJ851" s="285"/>
      <c r="AK851" s="285"/>
      <c r="AL851" s="328"/>
      <c r="AM851" s="328"/>
      <c r="AN851" s="285"/>
      <c r="AO851" s="285"/>
      <c r="AP851" s="285"/>
      <c r="AQ851" s="285"/>
      <c r="AR851" s="285"/>
      <c r="AS851" s="328"/>
      <c r="AT851" s="328"/>
      <c r="AU851" s="285"/>
      <c r="AV851" s="285"/>
      <c r="AW851" s="285"/>
      <c r="AX851" s="285"/>
      <c r="AY851" s="285"/>
      <c r="AZ851" s="328"/>
      <c r="BA851" s="328"/>
      <c r="BB851" s="285"/>
      <c r="BC851" s="285"/>
      <c r="BD851" s="285"/>
      <c r="BE851" s="285"/>
      <c r="BF851" s="285"/>
      <c r="BG851" s="328"/>
      <c r="BH851" s="328"/>
      <c r="BI851" s="285"/>
      <c r="BJ851" s="296"/>
      <c r="BK851" s="318"/>
      <c r="BL851" s="285"/>
      <c r="BM851" s="285"/>
      <c r="BN851" s="297"/>
      <c r="BO851" s="297"/>
      <c r="BP851" s="285"/>
      <c r="BQ851" s="285"/>
      <c r="BR851" s="285"/>
      <c r="BS851" s="285"/>
      <c r="BT851" s="285"/>
      <c r="BU851" s="297"/>
      <c r="BV851" s="297"/>
      <c r="BW851" s="285"/>
      <c r="BX851" s="285"/>
      <c r="BY851" s="285"/>
      <c r="BZ851" s="285"/>
      <c r="CA851" s="285"/>
      <c r="CB851" s="297"/>
      <c r="CC851" s="297"/>
      <c r="CD851" s="285"/>
      <c r="CE851" s="285"/>
      <c r="CF851" s="285"/>
      <c r="CG851" s="285"/>
      <c r="CH851" s="285"/>
      <c r="CI851" s="297"/>
      <c r="CJ851" s="297"/>
      <c r="CK851" s="285"/>
      <c r="CL851" s="285"/>
      <c r="CM851" s="285"/>
      <c r="CN851" s="285"/>
      <c r="CO851" s="285"/>
      <c r="CP851" s="165"/>
    </row>
    <row r="852"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  <c r="AA852" s="285"/>
      <c r="AB852" s="285"/>
      <c r="AC852" s="285"/>
      <c r="AD852" s="285"/>
      <c r="AE852" s="285"/>
      <c r="AF852" s="296"/>
      <c r="AG852" s="318"/>
      <c r="AH852" s="285"/>
      <c r="AI852" s="285"/>
      <c r="AJ852" s="285"/>
      <c r="AK852" s="285"/>
      <c r="AL852" s="328"/>
      <c r="AM852" s="328"/>
      <c r="AN852" s="285"/>
      <c r="AO852" s="285"/>
      <c r="AP852" s="285"/>
      <c r="AQ852" s="285"/>
      <c r="AR852" s="285"/>
      <c r="AS852" s="328"/>
      <c r="AT852" s="328"/>
      <c r="AU852" s="285"/>
      <c r="AV852" s="285"/>
      <c r="AW852" s="285"/>
      <c r="AX852" s="285"/>
      <c r="AY852" s="285"/>
      <c r="AZ852" s="328"/>
      <c r="BA852" s="328"/>
      <c r="BB852" s="285"/>
      <c r="BC852" s="285"/>
      <c r="BD852" s="285"/>
      <c r="BE852" s="285"/>
      <c r="BF852" s="285"/>
      <c r="BG852" s="328"/>
      <c r="BH852" s="328"/>
      <c r="BI852" s="285"/>
      <c r="BJ852" s="296"/>
      <c r="BK852" s="318"/>
      <c r="BL852" s="285"/>
      <c r="BM852" s="285"/>
      <c r="BN852" s="297"/>
      <c r="BO852" s="297"/>
      <c r="BP852" s="285"/>
      <c r="BQ852" s="285"/>
      <c r="BR852" s="285"/>
      <c r="BS852" s="285"/>
      <c r="BT852" s="285"/>
      <c r="BU852" s="297"/>
      <c r="BV852" s="297"/>
      <c r="BW852" s="285"/>
      <c r="BX852" s="285"/>
      <c r="BY852" s="285"/>
      <c r="BZ852" s="285"/>
      <c r="CA852" s="285"/>
      <c r="CB852" s="297"/>
      <c r="CC852" s="297"/>
      <c r="CD852" s="285"/>
      <c r="CE852" s="285"/>
      <c r="CF852" s="285"/>
      <c r="CG852" s="285"/>
      <c r="CH852" s="285"/>
      <c r="CI852" s="297"/>
      <c r="CJ852" s="297"/>
      <c r="CK852" s="285"/>
      <c r="CL852" s="285"/>
      <c r="CM852" s="285"/>
      <c r="CN852" s="285"/>
      <c r="CO852" s="285"/>
      <c r="CP852" s="165"/>
    </row>
    <row r="853"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  <c r="AA853" s="285"/>
      <c r="AB853" s="285"/>
      <c r="AC853" s="285"/>
      <c r="AD853" s="285"/>
      <c r="AE853" s="285"/>
      <c r="AF853" s="296"/>
      <c r="AG853" s="318"/>
      <c r="AH853" s="285"/>
      <c r="AI853" s="285"/>
      <c r="AJ853" s="285"/>
      <c r="AK853" s="285"/>
      <c r="AL853" s="328"/>
      <c r="AM853" s="328"/>
      <c r="AN853" s="285"/>
      <c r="AO853" s="285"/>
      <c r="AP853" s="285"/>
      <c r="AQ853" s="285"/>
      <c r="AR853" s="285"/>
      <c r="AS853" s="328"/>
      <c r="AT853" s="328"/>
      <c r="AU853" s="285"/>
      <c r="AV853" s="285"/>
      <c r="AW853" s="285"/>
      <c r="AX853" s="285"/>
      <c r="AY853" s="285"/>
      <c r="AZ853" s="328"/>
      <c r="BA853" s="328"/>
      <c r="BB853" s="285"/>
      <c r="BC853" s="285"/>
      <c r="BD853" s="285"/>
      <c r="BE853" s="285"/>
      <c r="BF853" s="285"/>
      <c r="BG853" s="328"/>
      <c r="BH853" s="328"/>
      <c r="BI853" s="285"/>
      <c r="BJ853" s="296"/>
      <c r="BK853" s="318"/>
      <c r="BL853" s="285"/>
      <c r="BM853" s="285"/>
      <c r="BN853" s="297"/>
      <c r="BO853" s="297"/>
      <c r="BP853" s="285"/>
      <c r="BQ853" s="285"/>
      <c r="BR853" s="285"/>
      <c r="BS853" s="285"/>
      <c r="BT853" s="285"/>
      <c r="BU853" s="297"/>
      <c r="BV853" s="297"/>
      <c r="BW853" s="285"/>
      <c r="BX853" s="285"/>
      <c r="BY853" s="285"/>
      <c r="BZ853" s="285"/>
      <c r="CA853" s="285"/>
      <c r="CB853" s="297"/>
      <c r="CC853" s="297"/>
      <c r="CD853" s="285"/>
      <c r="CE853" s="285"/>
      <c r="CF853" s="285"/>
      <c r="CG853" s="285"/>
      <c r="CH853" s="285"/>
      <c r="CI853" s="297"/>
      <c r="CJ853" s="297"/>
      <c r="CK853" s="285"/>
      <c r="CL853" s="285"/>
      <c r="CM853" s="285"/>
      <c r="CN853" s="285"/>
      <c r="CO853" s="285"/>
      <c r="CP853" s="165"/>
    </row>
    <row r="854"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  <c r="AA854" s="285"/>
      <c r="AB854" s="285"/>
      <c r="AC854" s="285"/>
      <c r="AD854" s="285"/>
      <c r="AE854" s="285"/>
      <c r="AF854" s="296"/>
      <c r="AG854" s="318"/>
      <c r="AH854" s="285"/>
      <c r="AI854" s="285"/>
      <c r="AJ854" s="285"/>
      <c r="AK854" s="285"/>
      <c r="AL854" s="328"/>
      <c r="AM854" s="328"/>
      <c r="AN854" s="285"/>
      <c r="AO854" s="285"/>
      <c r="AP854" s="285"/>
      <c r="AQ854" s="285"/>
      <c r="AR854" s="285"/>
      <c r="AS854" s="328"/>
      <c r="AT854" s="328"/>
      <c r="AU854" s="285"/>
      <c r="AV854" s="285"/>
      <c r="AW854" s="285"/>
      <c r="AX854" s="285"/>
      <c r="AY854" s="285"/>
      <c r="AZ854" s="328"/>
      <c r="BA854" s="328"/>
      <c r="BB854" s="285"/>
      <c r="BC854" s="285"/>
      <c r="BD854" s="285"/>
      <c r="BE854" s="285"/>
      <c r="BF854" s="285"/>
      <c r="BG854" s="328"/>
      <c r="BH854" s="328"/>
      <c r="BI854" s="285"/>
      <c r="BJ854" s="296"/>
      <c r="BK854" s="318"/>
      <c r="BL854" s="285"/>
      <c r="BM854" s="285"/>
      <c r="BN854" s="297"/>
      <c r="BO854" s="297"/>
      <c r="BP854" s="285"/>
      <c r="BQ854" s="285"/>
      <c r="BR854" s="285"/>
      <c r="BS854" s="285"/>
      <c r="BT854" s="285"/>
      <c r="BU854" s="297"/>
      <c r="BV854" s="297"/>
      <c r="BW854" s="285"/>
      <c r="BX854" s="285"/>
      <c r="BY854" s="285"/>
      <c r="BZ854" s="285"/>
      <c r="CA854" s="285"/>
      <c r="CB854" s="297"/>
      <c r="CC854" s="297"/>
      <c r="CD854" s="285"/>
      <c r="CE854" s="285"/>
      <c r="CF854" s="285"/>
      <c r="CG854" s="285"/>
      <c r="CH854" s="285"/>
      <c r="CI854" s="297"/>
      <c r="CJ854" s="297"/>
      <c r="CK854" s="285"/>
      <c r="CL854" s="285"/>
      <c r="CM854" s="285"/>
      <c r="CN854" s="285"/>
      <c r="CO854" s="285"/>
      <c r="CP854" s="165"/>
    </row>
    <row r="855"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  <c r="AA855" s="285"/>
      <c r="AB855" s="285"/>
      <c r="AC855" s="285"/>
      <c r="AD855" s="285"/>
      <c r="AE855" s="285"/>
      <c r="AF855" s="296"/>
      <c r="AG855" s="318"/>
      <c r="AH855" s="285"/>
      <c r="AI855" s="285"/>
      <c r="AJ855" s="285"/>
      <c r="AK855" s="285"/>
      <c r="AL855" s="328"/>
      <c r="AM855" s="328"/>
      <c r="AN855" s="285"/>
      <c r="AO855" s="285"/>
      <c r="AP855" s="285"/>
      <c r="AQ855" s="285"/>
      <c r="AR855" s="285"/>
      <c r="AS855" s="328"/>
      <c r="AT855" s="328"/>
      <c r="AU855" s="285"/>
      <c r="AV855" s="285"/>
      <c r="AW855" s="285"/>
      <c r="AX855" s="285"/>
      <c r="AY855" s="285"/>
      <c r="AZ855" s="328"/>
      <c r="BA855" s="328"/>
      <c r="BB855" s="285"/>
      <c r="BC855" s="285"/>
      <c r="BD855" s="285"/>
      <c r="BE855" s="285"/>
      <c r="BF855" s="285"/>
      <c r="BG855" s="328"/>
      <c r="BH855" s="328"/>
      <c r="BI855" s="285"/>
      <c r="BJ855" s="296"/>
      <c r="BK855" s="318"/>
      <c r="BL855" s="285"/>
      <c r="BM855" s="285"/>
      <c r="BN855" s="297"/>
      <c r="BO855" s="297"/>
      <c r="BP855" s="285"/>
      <c r="BQ855" s="285"/>
      <c r="BR855" s="285"/>
      <c r="BS855" s="285"/>
      <c r="BT855" s="285"/>
      <c r="BU855" s="297"/>
      <c r="BV855" s="297"/>
      <c r="BW855" s="285"/>
      <c r="BX855" s="285"/>
      <c r="BY855" s="285"/>
      <c r="BZ855" s="285"/>
      <c r="CA855" s="285"/>
      <c r="CB855" s="297"/>
      <c r="CC855" s="297"/>
      <c r="CD855" s="285"/>
      <c r="CE855" s="285"/>
      <c r="CF855" s="285"/>
      <c r="CG855" s="285"/>
      <c r="CH855" s="285"/>
      <c r="CI855" s="297"/>
      <c r="CJ855" s="297"/>
      <c r="CK855" s="285"/>
      <c r="CL855" s="285"/>
      <c r="CM855" s="285"/>
      <c r="CN855" s="285"/>
      <c r="CO855" s="285"/>
      <c r="CP855" s="165"/>
    </row>
    <row r="856"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  <c r="AA856" s="285"/>
      <c r="AB856" s="285"/>
      <c r="AC856" s="285"/>
      <c r="AD856" s="285"/>
      <c r="AE856" s="285"/>
      <c r="AF856" s="296"/>
      <c r="AG856" s="318"/>
      <c r="AH856" s="285"/>
      <c r="AI856" s="285"/>
      <c r="AJ856" s="285"/>
      <c r="AK856" s="285"/>
      <c r="AL856" s="328"/>
      <c r="AM856" s="328"/>
      <c r="AN856" s="285"/>
      <c r="AO856" s="285"/>
      <c r="AP856" s="285"/>
      <c r="AQ856" s="285"/>
      <c r="AR856" s="285"/>
      <c r="AS856" s="328"/>
      <c r="AT856" s="328"/>
      <c r="AU856" s="285"/>
      <c r="AV856" s="285"/>
      <c r="AW856" s="285"/>
      <c r="AX856" s="285"/>
      <c r="AY856" s="285"/>
      <c r="AZ856" s="328"/>
      <c r="BA856" s="328"/>
      <c r="BB856" s="285"/>
      <c r="BC856" s="285"/>
      <c r="BD856" s="285"/>
      <c r="BE856" s="285"/>
      <c r="BF856" s="285"/>
      <c r="BG856" s="328"/>
      <c r="BH856" s="328"/>
      <c r="BI856" s="285"/>
      <c r="BJ856" s="296"/>
      <c r="BK856" s="318"/>
      <c r="BL856" s="285"/>
      <c r="BM856" s="285"/>
      <c r="BN856" s="297"/>
      <c r="BO856" s="297"/>
      <c r="BP856" s="285"/>
      <c r="BQ856" s="285"/>
      <c r="BR856" s="285"/>
      <c r="BS856" s="285"/>
      <c r="BT856" s="285"/>
      <c r="BU856" s="297"/>
      <c r="BV856" s="297"/>
      <c r="BW856" s="285"/>
      <c r="BX856" s="285"/>
      <c r="BY856" s="285"/>
      <c r="BZ856" s="285"/>
      <c r="CA856" s="285"/>
      <c r="CB856" s="297"/>
      <c r="CC856" s="297"/>
      <c r="CD856" s="285"/>
      <c r="CE856" s="285"/>
      <c r="CF856" s="285"/>
      <c r="CG856" s="285"/>
      <c r="CH856" s="285"/>
      <c r="CI856" s="297"/>
      <c r="CJ856" s="297"/>
      <c r="CK856" s="285"/>
      <c r="CL856" s="285"/>
      <c r="CM856" s="285"/>
      <c r="CN856" s="285"/>
      <c r="CO856" s="285"/>
      <c r="CP856" s="165"/>
    </row>
    <row r="857"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  <c r="AA857" s="285"/>
      <c r="AB857" s="285"/>
      <c r="AC857" s="285"/>
      <c r="AD857" s="285"/>
      <c r="AE857" s="285"/>
      <c r="AF857" s="296"/>
      <c r="AG857" s="318"/>
      <c r="AH857" s="285"/>
      <c r="AI857" s="285"/>
      <c r="AJ857" s="285"/>
      <c r="AK857" s="285"/>
      <c r="AL857" s="328"/>
      <c r="AM857" s="328"/>
      <c r="AN857" s="285"/>
      <c r="AO857" s="285"/>
      <c r="AP857" s="285"/>
      <c r="AQ857" s="285"/>
      <c r="AR857" s="285"/>
      <c r="AS857" s="328"/>
      <c r="AT857" s="328"/>
      <c r="AU857" s="285"/>
      <c r="AV857" s="285"/>
      <c r="AW857" s="285"/>
      <c r="AX857" s="285"/>
      <c r="AY857" s="285"/>
      <c r="AZ857" s="328"/>
      <c r="BA857" s="328"/>
      <c r="BB857" s="285"/>
      <c r="BC857" s="285"/>
      <c r="BD857" s="285"/>
      <c r="BE857" s="285"/>
      <c r="BF857" s="285"/>
      <c r="BG857" s="328"/>
      <c r="BH857" s="328"/>
      <c r="BI857" s="285"/>
      <c r="BJ857" s="296"/>
      <c r="BK857" s="318"/>
      <c r="BL857" s="285"/>
      <c r="BM857" s="285"/>
      <c r="BN857" s="297"/>
      <c r="BO857" s="297"/>
      <c r="BP857" s="285"/>
      <c r="BQ857" s="285"/>
      <c r="BR857" s="285"/>
      <c r="BS857" s="285"/>
      <c r="BT857" s="285"/>
      <c r="BU857" s="297"/>
      <c r="BV857" s="297"/>
      <c r="BW857" s="285"/>
      <c r="BX857" s="285"/>
      <c r="BY857" s="285"/>
      <c r="BZ857" s="285"/>
      <c r="CA857" s="285"/>
      <c r="CB857" s="297"/>
      <c r="CC857" s="297"/>
      <c r="CD857" s="285"/>
      <c r="CE857" s="285"/>
      <c r="CF857" s="285"/>
      <c r="CG857" s="285"/>
      <c r="CH857" s="285"/>
      <c r="CI857" s="297"/>
      <c r="CJ857" s="297"/>
      <c r="CK857" s="285"/>
      <c r="CL857" s="285"/>
      <c r="CM857" s="285"/>
      <c r="CN857" s="285"/>
      <c r="CO857" s="285"/>
      <c r="CP857" s="165"/>
    </row>
    <row r="858"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  <c r="AA858" s="285"/>
      <c r="AB858" s="285"/>
      <c r="AC858" s="285"/>
      <c r="AD858" s="285"/>
      <c r="AE858" s="285"/>
      <c r="AF858" s="296"/>
      <c r="AG858" s="318"/>
      <c r="AH858" s="285"/>
      <c r="AI858" s="285"/>
      <c r="AJ858" s="285"/>
      <c r="AK858" s="285"/>
      <c r="AL858" s="328"/>
      <c r="AM858" s="328"/>
      <c r="AN858" s="285"/>
      <c r="AO858" s="285"/>
      <c r="AP858" s="285"/>
      <c r="AQ858" s="285"/>
      <c r="AR858" s="285"/>
      <c r="AS858" s="328"/>
      <c r="AT858" s="328"/>
      <c r="AU858" s="285"/>
      <c r="AV858" s="285"/>
      <c r="AW858" s="285"/>
      <c r="AX858" s="285"/>
      <c r="AY858" s="285"/>
      <c r="AZ858" s="328"/>
      <c r="BA858" s="328"/>
      <c r="BB858" s="285"/>
      <c r="BC858" s="285"/>
      <c r="BD858" s="285"/>
      <c r="BE858" s="285"/>
      <c r="BF858" s="285"/>
      <c r="BG858" s="328"/>
      <c r="BH858" s="328"/>
      <c r="BI858" s="285"/>
      <c r="BJ858" s="296"/>
      <c r="BK858" s="318"/>
      <c r="BL858" s="285"/>
      <c r="BM858" s="285"/>
      <c r="BN858" s="297"/>
      <c r="BO858" s="297"/>
      <c r="BP858" s="285"/>
      <c r="BQ858" s="285"/>
      <c r="BR858" s="285"/>
      <c r="BS858" s="285"/>
      <c r="BT858" s="285"/>
      <c r="BU858" s="297"/>
      <c r="BV858" s="297"/>
      <c r="BW858" s="285"/>
      <c r="BX858" s="285"/>
      <c r="BY858" s="285"/>
      <c r="BZ858" s="285"/>
      <c r="CA858" s="285"/>
      <c r="CB858" s="297"/>
      <c r="CC858" s="297"/>
      <c r="CD858" s="285"/>
      <c r="CE858" s="285"/>
      <c r="CF858" s="285"/>
      <c r="CG858" s="285"/>
      <c r="CH858" s="285"/>
      <c r="CI858" s="297"/>
      <c r="CJ858" s="297"/>
      <c r="CK858" s="285"/>
      <c r="CL858" s="285"/>
      <c r="CM858" s="285"/>
      <c r="CN858" s="285"/>
      <c r="CO858" s="285"/>
      <c r="CP858" s="165"/>
    </row>
    <row r="859"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  <c r="AA859" s="285"/>
      <c r="AB859" s="285"/>
      <c r="AC859" s="285"/>
      <c r="AD859" s="285"/>
      <c r="AE859" s="285"/>
      <c r="AF859" s="296"/>
      <c r="AG859" s="318"/>
      <c r="AH859" s="285"/>
      <c r="AI859" s="285"/>
      <c r="AJ859" s="285"/>
      <c r="AK859" s="285"/>
      <c r="AL859" s="328"/>
      <c r="AM859" s="328"/>
      <c r="AN859" s="285"/>
      <c r="AO859" s="285"/>
      <c r="AP859" s="285"/>
      <c r="AQ859" s="285"/>
      <c r="AR859" s="285"/>
      <c r="AS859" s="328"/>
      <c r="AT859" s="328"/>
      <c r="AU859" s="285"/>
      <c r="AV859" s="285"/>
      <c r="AW859" s="285"/>
      <c r="AX859" s="285"/>
      <c r="AY859" s="285"/>
      <c r="AZ859" s="328"/>
      <c r="BA859" s="328"/>
      <c r="BB859" s="285"/>
      <c r="BC859" s="285"/>
      <c r="BD859" s="285"/>
      <c r="BE859" s="285"/>
      <c r="BF859" s="285"/>
      <c r="BG859" s="328"/>
      <c r="BH859" s="328"/>
      <c r="BI859" s="285"/>
      <c r="BJ859" s="296"/>
      <c r="BK859" s="318"/>
      <c r="BL859" s="285"/>
      <c r="BM859" s="285"/>
      <c r="BN859" s="297"/>
      <c r="BO859" s="297"/>
      <c r="BP859" s="285"/>
      <c r="BQ859" s="285"/>
      <c r="BR859" s="285"/>
      <c r="BS859" s="285"/>
      <c r="BT859" s="285"/>
      <c r="BU859" s="297"/>
      <c r="BV859" s="297"/>
      <c r="BW859" s="285"/>
      <c r="BX859" s="285"/>
      <c r="BY859" s="285"/>
      <c r="BZ859" s="285"/>
      <c r="CA859" s="285"/>
      <c r="CB859" s="297"/>
      <c r="CC859" s="297"/>
      <c r="CD859" s="285"/>
      <c r="CE859" s="285"/>
      <c r="CF859" s="285"/>
      <c r="CG859" s="285"/>
      <c r="CH859" s="285"/>
      <c r="CI859" s="297"/>
      <c r="CJ859" s="297"/>
      <c r="CK859" s="285"/>
      <c r="CL859" s="285"/>
      <c r="CM859" s="285"/>
      <c r="CN859" s="285"/>
      <c r="CO859" s="285"/>
      <c r="CP859" s="165"/>
    </row>
    <row r="860"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  <c r="AA860" s="285"/>
      <c r="AB860" s="285"/>
      <c r="AC860" s="285"/>
      <c r="AD860" s="285"/>
      <c r="AE860" s="285"/>
      <c r="AF860" s="296"/>
      <c r="AG860" s="318"/>
      <c r="AH860" s="285"/>
      <c r="AI860" s="285"/>
      <c r="AJ860" s="285"/>
      <c r="AK860" s="285"/>
      <c r="AL860" s="328"/>
      <c r="AM860" s="328"/>
      <c r="AN860" s="285"/>
      <c r="AO860" s="285"/>
      <c r="AP860" s="285"/>
      <c r="AQ860" s="285"/>
      <c r="AR860" s="285"/>
      <c r="AS860" s="328"/>
      <c r="AT860" s="328"/>
      <c r="AU860" s="285"/>
      <c r="AV860" s="285"/>
      <c r="AW860" s="285"/>
      <c r="AX860" s="285"/>
      <c r="AY860" s="285"/>
      <c r="AZ860" s="328"/>
      <c r="BA860" s="328"/>
      <c r="BB860" s="285"/>
      <c r="BC860" s="285"/>
      <c r="BD860" s="285"/>
      <c r="BE860" s="285"/>
      <c r="BF860" s="285"/>
      <c r="BG860" s="328"/>
      <c r="BH860" s="328"/>
      <c r="BI860" s="285"/>
      <c r="BJ860" s="296"/>
      <c r="BK860" s="318"/>
      <c r="BL860" s="285"/>
      <c r="BM860" s="285"/>
      <c r="BN860" s="297"/>
      <c r="BO860" s="297"/>
      <c r="BP860" s="285"/>
      <c r="BQ860" s="285"/>
      <c r="BR860" s="285"/>
      <c r="BS860" s="285"/>
      <c r="BT860" s="285"/>
      <c r="BU860" s="297"/>
      <c r="BV860" s="297"/>
      <c r="BW860" s="285"/>
      <c r="BX860" s="285"/>
      <c r="BY860" s="285"/>
      <c r="BZ860" s="285"/>
      <c r="CA860" s="285"/>
      <c r="CB860" s="297"/>
      <c r="CC860" s="297"/>
      <c r="CD860" s="285"/>
      <c r="CE860" s="285"/>
      <c r="CF860" s="285"/>
      <c r="CG860" s="285"/>
      <c r="CH860" s="285"/>
      <c r="CI860" s="297"/>
      <c r="CJ860" s="297"/>
      <c r="CK860" s="285"/>
      <c r="CL860" s="285"/>
      <c r="CM860" s="285"/>
      <c r="CN860" s="285"/>
      <c r="CO860" s="285"/>
      <c r="CP860" s="165"/>
    </row>
    <row r="861"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  <c r="AA861" s="285"/>
      <c r="AB861" s="285"/>
      <c r="AC861" s="285"/>
      <c r="AD861" s="285"/>
      <c r="AE861" s="285"/>
      <c r="AF861" s="296"/>
      <c r="AG861" s="318"/>
      <c r="AH861" s="285"/>
      <c r="AI861" s="285"/>
      <c r="AJ861" s="285"/>
      <c r="AK861" s="285"/>
      <c r="AL861" s="328"/>
      <c r="AM861" s="328"/>
      <c r="AN861" s="285"/>
      <c r="AO861" s="285"/>
      <c r="AP861" s="285"/>
      <c r="AQ861" s="285"/>
      <c r="AR861" s="285"/>
      <c r="AS861" s="328"/>
      <c r="AT861" s="328"/>
      <c r="AU861" s="285"/>
      <c r="AV861" s="285"/>
      <c r="AW861" s="285"/>
      <c r="AX861" s="285"/>
      <c r="AY861" s="285"/>
      <c r="AZ861" s="328"/>
      <c r="BA861" s="328"/>
      <c r="BB861" s="285"/>
      <c r="BC861" s="285"/>
      <c r="BD861" s="285"/>
      <c r="BE861" s="285"/>
      <c r="BF861" s="285"/>
      <c r="BG861" s="328"/>
      <c r="BH861" s="328"/>
      <c r="BI861" s="285"/>
      <c r="BJ861" s="296"/>
      <c r="BK861" s="318"/>
      <c r="BL861" s="285"/>
      <c r="BM861" s="285"/>
      <c r="BN861" s="297"/>
      <c r="BO861" s="297"/>
      <c r="BP861" s="285"/>
      <c r="BQ861" s="285"/>
      <c r="BR861" s="285"/>
      <c r="BS861" s="285"/>
      <c r="BT861" s="285"/>
      <c r="BU861" s="297"/>
      <c r="BV861" s="297"/>
      <c r="BW861" s="285"/>
      <c r="BX861" s="285"/>
      <c r="BY861" s="285"/>
      <c r="BZ861" s="285"/>
      <c r="CA861" s="285"/>
      <c r="CB861" s="297"/>
      <c r="CC861" s="297"/>
      <c r="CD861" s="285"/>
      <c r="CE861" s="285"/>
      <c r="CF861" s="285"/>
      <c r="CG861" s="285"/>
      <c r="CH861" s="285"/>
      <c r="CI861" s="297"/>
      <c r="CJ861" s="297"/>
      <c r="CK861" s="285"/>
      <c r="CL861" s="285"/>
      <c r="CM861" s="285"/>
      <c r="CN861" s="285"/>
      <c r="CO861" s="285"/>
      <c r="CP861" s="165"/>
    </row>
    <row r="862"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  <c r="AA862" s="285"/>
      <c r="AB862" s="285"/>
      <c r="AC862" s="285"/>
      <c r="AD862" s="285"/>
      <c r="AE862" s="285"/>
      <c r="AF862" s="296"/>
      <c r="AG862" s="318"/>
      <c r="AH862" s="285"/>
      <c r="AI862" s="285"/>
      <c r="AJ862" s="285"/>
      <c r="AK862" s="285"/>
      <c r="AL862" s="328"/>
      <c r="AM862" s="328"/>
      <c r="AN862" s="285"/>
      <c r="AO862" s="285"/>
      <c r="AP862" s="285"/>
      <c r="AQ862" s="285"/>
      <c r="AR862" s="285"/>
      <c r="AS862" s="328"/>
      <c r="AT862" s="328"/>
      <c r="AU862" s="285"/>
      <c r="AV862" s="285"/>
      <c r="AW862" s="285"/>
      <c r="AX862" s="285"/>
      <c r="AY862" s="285"/>
      <c r="AZ862" s="328"/>
      <c r="BA862" s="328"/>
      <c r="BB862" s="285"/>
      <c r="BC862" s="285"/>
      <c r="BD862" s="285"/>
      <c r="BE862" s="285"/>
      <c r="BF862" s="285"/>
      <c r="BG862" s="328"/>
      <c r="BH862" s="328"/>
      <c r="BI862" s="285"/>
      <c r="BJ862" s="296"/>
      <c r="BK862" s="318"/>
      <c r="BL862" s="285"/>
      <c r="BM862" s="285"/>
      <c r="BN862" s="297"/>
      <c r="BO862" s="297"/>
      <c r="BP862" s="285"/>
      <c r="BQ862" s="285"/>
      <c r="BR862" s="285"/>
      <c r="BS862" s="285"/>
      <c r="BT862" s="285"/>
      <c r="BU862" s="297"/>
      <c r="BV862" s="297"/>
      <c r="BW862" s="285"/>
      <c r="BX862" s="285"/>
      <c r="BY862" s="285"/>
      <c r="BZ862" s="285"/>
      <c r="CA862" s="285"/>
      <c r="CB862" s="297"/>
      <c r="CC862" s="297"/>
      <c r="CD862" s="285"/>
      <c r="CE862" s="285"/>
      <c r="CF862" s="285"/>
      <c r="CG862" s="285"/>
      <c r="CH862" s="285"/>
      <c r="CI862" s="297"/>
      <c r="CJ862" s="297"/>
      <c r="CK862" s="285"/>
      <c r="CL862" s="285"/>
      <c r="CM862" s="285"/>
      <c r="CN862" s="285"/>
      <c r="CO862" s="285"/>
      <c r="CP862" s="165"/>
    </row>
    <row r="863"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  <c r="AA863" s="285"/>
      <c r="AB863" s="285"/>
      <c r="AC863" s="285"/>
      <c r="AD863" s="285"/>
      <c r="AE863" s="285"/>
      <c r="AF863" s="296"/>
      <c r="AG863" s="318"/>
      <c r="AH863" s="285"/>
      <c r="AI863" s="285"/>
      <c r="AJ863" s="285"/>
      <c r="AK863" s="285"/>
      <c r="AL863" s="328"/>
      <c r="AM863" s="328"/>
      <c r="AN863" s="285"/>
      <c r="AO863" s="285"/>
      <c r="AP863" s="285"/>
      <c r="AQ863" s="285"/>
      <c r="AR863" s="285"/>
      <c r="AS863" s="328"/>
      <c r="AT863" s="328"/>
      <c r="AU863" s="285"/>
      <c r="AV863" s="285"/>
      <c r="AW863" s="285"/>
      <c r="AX863" s="285"/>
      <c r="AY863" s="285"/>
      <c r="AZ863" s="328"/>
      <c r="BA863" s="328"/>
      <c r="BB863" s="285"/>
      <c r="BC863" s="285"/>
      <c r="BD863" s="285"/>
      <c r="BE863" s="285"/>
      <c r="BF863" s="285"/>
      <c r="BG863" s="328"/>
      <c r="BH863" s="328"/>
      <c r="BI863" s="285"/>
      <c r="BJ863" s="296"/>
      <c r="BK863" s="318"/>
      <c r="BL863" s="285"/>
      <c r="BM863" s="285"/>
      <c r="BN863" s="297"/>
      <c r="BO863" s="297"/>
      <c r="BP863" s="285"/>
      <c r="BQ863" s="285"/>
      <c r="BR863" s="285"/>
      <c r="BS863" s="285"/>
      <c r="BT863" s="285"/>
      <c r="BU863" s="297"/>
      <c r="BV863" s="297"/>
      <c r="BW863" s="285"/>
      <c r="BX863" s="285"/>
      <c r="BY863" s="285"/>
      <c r="BZ863" s="285"/>
      <c r="CA863" s="285"/>
      <c r="CB863" s="297"/>
      <c r="CC863" s="297"/>
      <c r="CD863" s="285"/>
      <c r="CE863" s="285"/>
      <c r="CF863" s="285"/>
      <c r="CG863" s="285"/>
      <c r="CH863" s="285"/>
      <c r="CI863" s="297"/>
      <c r="CJ863" s="297"/>
      <c r="CK863" s="285"/>
      <c r="CL863" s="285"/>
      <c r="CM863" s="285"/>
      <c r="CN863" s="285"/>
      <c r="CO863" s="285"/>
      <c r="CP863" s="165"/>
    </row>
    <row r="864"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  <c r="AA864" s="285"/>
      <c r="AB864" s="285"/>
      <c r="AC864" s="285"/>
      <c r="AD864" s="285"/>
      <c r="AE864" s="285"/>
      <c r="AF864" s="296"/>
      <c r="AG864" s="318"/>
      <c r="AH864" s="285"/>
      <c r="AI864" s="285"/>
      <c r="AJ864" s="285"/>
      <c r="AK864" s="285"/>
      <c r="AL864" s="328"/>
      <c r="AM864" s="328"/>
      <c r="AN864" s="285"/>
      <c r="AO864" s="285"/>
      <c r="AP864" s="285"/>
      <c r="AQ864" s="285"/>
      <c r="AR864" s="285"/>
      <c r="AS864" s="328"/>
      <c r="AT864" s="328"/>
      <c r="AU864" s="285"/>
      <c r="AV864" s="285"/>
      <c r="AW864" s="285"/>
      <c r="AX864" s="285"/>
      <c r="AY864" s="285"/>
      <c r="AZ864" s="328"/>
      <c r="BA864" s="328"/>
      <c r="BB864" s="285"/>
      <c r="BC864" s="285"/>
      <c r="BD864" s="285"/>
      <c r="BE864" s="285"/>
      <c r="BF864" s="285"/>
      <c r="BG864" s="328"/>
      <c r="BH864" s="328"/>
      <c r="BI864" s="285"/>
      <c r="BJ864" s="296"/>
      <c r="BK864" s="318"/>
      <c r="BL864" s="285"/>
      <c r="BM864" s="285"/>
      <c r="BN864" s="297"/>
      <c r="BO864" s="297"/>
      <c r="BP864" s="285"/>
      <c r="BQ864" s="285"/>
      <c r="BR864" s="285"/>
      <c r="BS864" s="285"/>
      <c r="BT864" s="285"/>
      <c r="BU864" s="297"/>
      <c r="BV864" s="297"/>
      <c r="BW864" s="285"/>
      <c r="BX864" s="285"/>
      <c r="BY864" s="285"/>
      <c r="BZ864" s="285"/>
      <c r="CA864" s="285"/>
      <c r="CB864" s="297"/>
      <c r="CC864" s="297"/>
      <c r="CD864" s="285"/>
      <c r="CE864" s="285"/>
      <c r="CF864" s="285"/>
      <c r="CG864" s="285"/>
      <c r="CH864" s="285"/>
      <c r="CI864" s="297"/>
      <c r="CJ864" s="297"/>
      <c r="CK864" s="285"/>
      <c r="CL864" s="285"/>
      <c r="CM864" s="285"/>
      <c r="CN864" s="285"/>
      <c r="CO864" s="285"/>
      <c r="CP864" s="165"/>
    </row>
    <row r="865"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  <c r="AA865" s="285"/>
      <c r="AB865" s="285"/>
      <c r="AC865" s="285"/>
      <c r="AD865" s="285"/>
      <c r="AE865" s="285"/>
      <c r="AF865" s="296"/>
      <c r="AG865" s="318"/>
      <c r="AH865" s="285"/>
      <c r="AI865" s="285"/>
      <c r="AJ865" s="285"/>
      <c r="AK865" s="285"/>
      <c r="AL865" s="328"/>
      <c r="AM865" s="328"/>
      <c r="AN865" s="285"/>
      <c r="AO865" s="285"/>
      <c r="AP865" s="285"/>
      <c r="AQ865" s="285"/>
      <c r="AR865" s="285"/>
      <c r="AS865" s="328"/>
      <c r="AT865" s="328"/>
      <c r="AU865" s="285"/>
      <c r="AV865" s="285"/>
      <c r="AW865" s="285"/>
      <c r="AX865" s="285"/>
      <c r="AY865" s="285"/>
      <c r="AZ865" s="328"/>
      <c r="BA865" s="328"/>
      <c r="BB865" s="285"/>
      <c r="BC865" s="285"/>
      <c r="BD865" s="285"/>
      <c r="BE865" s="285"/>
      <c r="BF865" s="285"/>
      <c r="BG865" s="328"/>
      <c r="BH865" s="328"/>
      <c r="BI865" s="285"/>
      <c r="BJ865" s="296"/>
      <c r="BK865" s="318"/>
      <c r="BL865" s="285"/>
      <c r="BM865" s="285"/>
      <c r="BN865" s="297"/>
      <c r="BO865" s="297"/>
      <c r="BP865" s="285"/>
      <c r="BQ865" s="285"/>
      <c r="BR865" s="285"/>
      <c r="BS865" s="285"/>
      <c r="BT865" s="285"/>
      <c r="BU865" s="297"/>
      <c r="BV865" s="297"/>
      <c r="BW865" s="285"/>
      <c r="BX865" s="285"/>
      <c r="BY865" s="285"/>
      <c r="BZ865" s="285"/>
      <c r="CA865" s="285"/>
      <c r="CB865" s="297"/>
      <c r="CC865" s="297"/>
      <c r="CD865" s="285"/>
      <c r="CE865" s="285"/>
      <c r="CF865" s="285"/>
      <c r="CG865" s="285"/>
      <c r="CH865" s="285"/>
      <c r="CI865" s="297"/>
      <c r="CJ865" s="297"/>
      <c r="CK865" s="285"/>
      <c r="CL865" s="285"/>
      <c r="CM865" s="285"/>
      <c r="CN865" s="285"/>
      <c r="CO865" s="285"/>
      <c r="CP865" s="165"/>
    </row>
    <row r="866"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  <c r="AA866" s="285"/>
      <c r="AB866" s="285"/>
      <c r="AC866" s="285"/>
      <c r="AD866" s="285"/>
      <c r="AE866" s="285"/>
      <c r="AF866" s="296"/>
      <c r="AG866" s="318"/>
      <c r="AH866" s="285"/>
      <c r="AI866" s="285"/>
      <c r="AJ866" s="285"/>
      <c r="AK866" s="285"/>
      <c r="AL866" s="328"/>
      <c r="AM866" s="328"/>
      <c r="AN866" s="285"/>
      <c r="AO866" s="285"/>
      <c r="AP866" s="285"/>
      <c r="AQ866" s="285"/>
      <c r="AR866" s="285"/>
      <c r="AS866" s="328"/>
      <c r="AT866" s="328"/>
      <c r="AU866" s="285"/>
      <c r="AV866" s="285"/>
      <c r="AW866" s="285"/>
      <c r="AX866" s="285"/>
      <c r="AY866" s="285"/>
      <c r="AZ866" s="328"/>
      <c r="BA866" s="328"/>
      <c r="BB866" s="285"/>
      <c r="BC866" s="285"/>
      <c r="BD866" s="285"/>
      <c r="BE866" s="285"/>
      <c r="BF866" s="285"/>
      <c r="BG866" s="328"/>
      <c r="BH866" s="328"/>
      <c r="BI866" s="285"/>
      <c r="BJ866" s="296"/>
      <c r="BK866" s="318"/>
      <c r="BL866" s="285"/>
      <c r="BM866" s="285"/>
      <c r="BN866" s="297"/>
      <c r="BO866" s="297"/>
      <c r="BP866" s="285"/>
      <c r="BQ866" s="285"/>
      <c r="BR866" s="285"/>
      <c r="BS866" s="285"/>
      <c r="BT866" s="285"/>
      <c r="BU866" s="297"/>
      <c r="BV866" s="297"/>
      <c r="BW866" s="285"/>
      <c r="BX866" s="285"/>
      <c r="BY866" s="285"/>
      <c r="BZ866" s="285"/>
      <c r="CA866" s="285"/>
      <c r="CB866" s="297"/>
      <c r="CC866" s="297"/>
      <c r="CD866" s="285"/>
      <c r="CE866" s="285"/>
      <c r="CF866" s="285"/>
      <c r="CG866" s="285"/>
      <c r="CH866" s="285"/>
      <c r="CI866" s="297"/>
      <c r="CJ866" s="297"/>
      <c r="CK866" s="285"/>
      <c r="CL866" s="285"/>
      <c r="CM866" s="285"/>
      <c r="CN866" s="285"/>
      <c r="CO866" s="285"/>
      <c r="CP866" s="165"/>
    </row>
    <row r="867"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  <c r="AA867" s="285"/>
      <c r="AB867" s="285"/>
      <c r="AC867" s="285"/>
      <c r="AD867" s="285"/>
      <c r="AE867" s="285"/>
      <c r="AF867" s="296"/>
      <c r="AG867" s="318"/>
      <c r="AH867" s="285"/>
      <c r="AI867" s="285"/>
      <c r="AJ867" s="285"/>
      <c r="AK867" s="285"/>
      <c r="AL867" s="328"/>
      <c r="AM867" s="328"/>
      <c r="AN867" s="285"/>
      <c r="AO867" s="285"/>
      <c r="AP867" s="285"/>
      <c r="AQ867" s="285"/>
      <c r="AR867" s="285"/>
      <c r="AS867" s="328"/>
      <c r="AT867" s="328"/>
      <c r="AU867" s="285"/>
      <c r="AV867" s="285"/>
      <c r="AW867" s="285"/>
      <c r="AX867" s="285"/>
      <c r="AY867" s="285"/>
      <c r="AZ867" s="328"/>
      <c r="BA867" s="328"/>
      <c r="BB867" s="285"/>
      <c r="BC867" s="285"/>
      <c r="BD867" s="285"/>
      <c r="BE867" s="285"/>
      <c r="BF867" s="285"/>
      <c r="BG867" s="328"/>
      <c r="BH867" s="328"/>
      <c r="BI867" s="285"/>
      <c r="BJ867" s="296"/>
      <c r="BK867" s="318"/>
      <c r="BL867" s="285"/>
      <c r="BM867" s="285"/>
      <c r="BN867" s="297"/>
      <c r="BO867" s="297"/>
      <c r="BP867" s="285"/>
      <c r="BQ867" s="285"/>
      <c r="BR867" s="285"/>
      <c r="BS867" s="285"/>
      <c r="BT867" s="285"/>
      <c r="BU867" s="297"/>
      <c r="BV867" s="297"/>
      <c r="BW867" s="285"/>
      <c r="BX867" s="285"/>
      <c r="BY867" s="285"/>
      <c r="BZ867" s="285"/>
      <c r="CA867" s="285"/>
      <c r="CB867" s="297"/>
      <c r="CC867" s="297"/>
      <c r="CD867" s="285"/>
      <c r="CE867" s="285"/>
      <c r="CF867" s="285"/>
      <c r="CG867" s="285"/>
      <c r="CH867" s="285"/>
      <c r="CI867" s="297"/>
      <c r="CJ867" s="297"/>
      <c r="CK867" s="285"/>
      <c r="CL867" s="285"/>
      <c r="CM867" s="285"/>
      <c r="CN867" s="285"/>
      <c r="CO867" s="285"/>
      <c r="CP867" s="165"/>
    </row>
    <row r="868"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  <c r="AA868" s="285"/>
      <c r="AB868" s="285"/>
      <c r="AC868" s="285"/>
      <c r="AD868" s="285"/>
      <c r="AE868" s="285"/>
      <c r="AF868" s="296"/>
      <c r="AG868" s="318"/>
      <c r="AH868" s="285"/>
      <c r="AI868" s="285"/>
      <c r="AJ868" s="285"/>
      <c r="AK868" s="285"/>
      <c r="AL868" s="328"/>
      <c r="AM868" s="328"/>
      <c r="AN868" s="285"/>
      <c r="AO868" s="285"/>
      <c r="AP868" s="285"/>
      <c r="AQ868" s="285"/>
      <c r="AR868" s="285"/>
      <c r="AS868" s="328"/>
      <c r="AT868" s="328"/>
      <c r="AU868" s="285"/>
      <c r="AV868" s="285"/>
      <c r="AW868" s="285"/>
      <c r="AX868" s="285"/>
      <c r="AY868" s="285"/>
      <c r="AZ868" s="328"/>
      <c r="BA868" s="328"/>
      <c r="BB868" s="285"/>
      <c r="BC868" s="285"/>
      <c r="BD868" s="285"/>
      <c r="BE868" s="285"/>
      <c r="BF868" s="285"/>
      <c r="BG868" s="328"/>
      <c r="BH868" s="328"/>
      <c r="BI868" s="285"/>
      <c r="BJ868" s="296"/>
      <c r="BK868" s="318"/>
      <c r="BL868" s="285"/>
      <c r="BM868" s="285"/>
      <c r="BN868" s="297"/>
      <c r="BO868" s="297"/>
      <c r="BP868" s="285"/>
      <c r="BQ868" s="285"/>
      <c r="BR868" s="285"/>
      <c r="BS868" s="285"/>
      <c r="BT868" s="285"/>
      <c r="BU868" s="297"/>
      <c r="BV868" s="297"/>
      <c r="BW868" s="285"/>
      <c r="BX868" s="285"/>
      <c r="BY868" s="285"/>
      <c r="BZ868" s="285"/>
      <c r="CA868" s="285"/>
      <c r="CB868" s="297"/>
      <c r="CC868" s="297"/>
      <c r="CD868" s="285"/>
      <c r="CE868" s="285"/>
      <c r="CF868" s="285"/>
      <c r="CG868" s="285"/>
      <c r="CH868" s="285"/>
      <c r="CI868" s="297"/>
      <c r="CJ868" s="297"/>
      <c r="CK868" s="285"/>
      <c r="CL868" s="285"/>
      <c r="CM868" s="285"/>
      <c r="CN868" s="285"/>
      <c r="CO868" s="285"/>
      <c r="CP868" s="165"/>
    </row>
    <row r="869"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  <c r="AA869" s="285"/>
      <c r="AB869" s="285"/>
      <c r="AC869" s="285"/>
      <c r="AD869" s="285"/>
      <c r="AE869" s="285"/>
      <c r="AF869" s="296"/>
      <c r="AG869" s="318"/>
      <c r="AH869" s="285"/>
      <c r="AI869" s="285"/>
      <c r="AJ869" s="285"/>
      <c r="AK869" s="285"/>
      <c r="AL869" s="328"/>
      <c r="AM869" s="328"/>
      <c r="AN869" s="285"/>
      <c r="AO869" s="285"/>
      <c r="AP869" s="285"/>
      <c r="AQ869" s="285"/>
      <c r="AR869" s="285"/>
      <c r="AS869" s="328"/>
      <c r="AT869" s="328"/>
      <c r="AU869" s="285"/>
      <c r="AV869" s="285"/>
      <c r="AW869" s="285"/>
      <c r="AX869" s="285"/>
      <c r="AY869" s="285"/>
      <c r="AZ869" s="328"/>
      <c r="BA869" s="328"/>
      <c r="BB869" s="285"/>
      <c r="BC869" s="285"/>
      <c r="BD869" s="285"/>
      <c r="BE869" s="285"/>
      <c r="BF869" s="285"/>
      <c r="BG869" s="328"/>
      <c r="BH869" s="328"/>
      <c r="BI869" s="285"/>
      <c r="BJ869" s="296"/>
      <c r="BK869" s="318"/>
      <c r="BL869" s="285"/>
      <c r="BM869" s="285"/>
      <c r="BN869" s="297"/>
      <c r="BO869" s="297"/>
      <c r="BP869" s="285"/>
      <c r="BQ869" s="285"/>
      <c r="BR869" s="285"/>
      <c r="BS869" s="285"/>
      <c r="BT869" s="285"/>
      <c r="BU869" s="297"/>
      <c r="BV869" s="297"/>
      <c r="BW869" s="285"/>
      <c r="BX869" s="285"/>
      <c r="BY869" s="285"/>
      <c r="BZ869" s="285"/>
      <c r="CA869" s="285"/>
      <c r="CB869" s="297"/>
      <c r="CC869" s="297"/>
      <c r="CD869" s="285"/>
      <c r="CE869" s="285"/>
      <c r="CF869" s="285"/>
      <c r="CG869" s="285"/>
      <c r="CH869" s="285"/>
      <c r="CI869" s="297"/>
      <c r="CJ869" s="297"/>
      <c r="CK869" s="285"/>
      <c r="CL869" s="285"/>
      <c r="CM869" s="285"/>
      <c r="CN869" s="285"/>
      <c r="CO869" s="285"/>
      <c r="CP869" s="165"/>
    </row>
    <row r="870"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  <c r="AA870" s="285"/>
      <c r="AB870" s="285"/>
      <c r="AC870" s="285"/>
      <c r="AD870" s="285"/>
      <c r="AE870" s="285"/>
      <c r="AF870" s="296"/>
      <c r="AG870" s="318"/>
      <c r="AH870" s="285"/>
      <c r="AI870" s="285"/>
      <c r="AJ870" s="285"/>
      <c r="AK870" s="285"/>
      <c r="AL870" s="328"/>
      <c r="AM870" s="328"/>
      <c r="AN870" s="285"/>
      <c r="AO870" s="285"/>
      <c r="AP870" s="285"/>
      <c r="AQ870" s="285"/>
      <c r="AR870" s="285"/>
      <c r="AS870" s="328"/>
      <c r="AT870" s="328"/>
      <c r="AU870" s="285"/>
      <c r="AV870" s="285"/>
      <c r="AW870" s="285"/>
      <c r="AX870" s="285"/>
      <c r="AY870" s="285"/>
      <c r="AZ870" s="328"/>
      <c r="BA870" s="328"/>
      <c r="BB870" s="285"/>
      <c r="BC870" s="285"/>
      <c r="BD870" s="285"/>
      <c r="BE870" s="285"/>
      <c r="BF870" s="285"/>
      <c r="BG870" s="328"/>
      <c r="BH870" s="328"/>
      <c r="BI870" s="285"/>
      <c r="BJ870" s="296"/>
      <c r="BK870" s="318"/>
      <c r="BL870" s="285"/>
      <c r="BM870" s="285"/>
      <c r="BN870" s="297"/>
      <c r="BO870" s="297"/>
      <c r="BP870" s="285"/>
      <c r="BQ870" s="285"/>
      <c r="BR870" s="285"/>
      <c r="BS870" s="285"/>
      <c r="BT870" s="285"/>
      <c r="BU870" s="297"/>
      <c r="BV870" s="297"/>
      <c r="BW870" s="285"/>
      <c r="BX870" s="285"/>
      <c r="BY870" s="285"/>
      <c r="BZ870" s="285"/>
      <c r="CA870" s="285"/>
      <c r="CB870" s="297"/>
      <c r="CC870" s="297"/>
      <c r="CD870" s="285"/>
      <c r="CE870" s="285"/>
      <c r="CF870" s="285"/>
      <c r="CG870" s="285"/>
      <c r="CH870" s="285"/>
      <c r="CI870" s="297"/>
      <c r="CJ870" s="297"/>
      <c r="CK870" s="285"/>
      <c r="CL870" s="285"/>
      <c r="CM870" s="285"/>
      <c r="CN870" s="285"/>
      <c r="CO870" s="285"/>
      <c r="CP870" s="165"/>
    </row>
    <row r="871"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  <c r="AA871" s="285"/>
      <c r="AB871" s="285"/>
      <c r="AC871" s="285"/>
      <c r="AD871" s="285"/>
      <c r="AE871" s="285"/>
      <c r="AF871" s="296"/>
      <c r="AG871" s="318"/>
      <c r="AH871" s="285"/>
      <c r="AI871" s="285"/>
      <c r="AJ871" s="285"/>
      <c r="AK871" s="285"/>
      <c r="AL871" s="328"/>
      <c r="AM871" s="328"/>
      <c r="AN871" s="285"/>
      <c r="AO871" s="285"/>
      <c r="AP871" s="285"/>
      <c r="AQ871" s="285"/>
      <c r="AR871" s="285"/>
      <c r="AS871" s="328"/>
      <c r="AT871" s="328"/>
      <c r="AU871" s="285"/>
      <c r="AV871" s="285"/>
      <c r="AW871" s="285"/>
      <c r="AX871" s="285"/>
      <c r="AY871" s="285"/>
      <c r="AZ871" s="328"/>
      <c r="BA871" s="328"/>
      <c r="BB871" s="285"/>
      <c r="BC871" s="285"/>
      <c r="BD871" s="285"/>
      <c r="BE871" s="285"/>
      <c r="BF871" s="285"/>
      <c r="BG871" s="328"/>
      <c r="BH871" s="328"/>
      <c r="BI871" s="285"/>
      <c r="BJ871" s="296"/>
      <c r="BK871" s="318"/>
      <c r="BL871" s="285"/>
      <c r="BM871" s="285"/>
      <c r="BN871" s="297"/>
      <c r="BO871" s="297"/>
      <c r="BP871" s="285"/>
      <c r="BQ871" s="285"/>
      <c r="BR871" s="285"/>
      <c r="BS871" s="285"/>
      <c r="BT871" s="285"/>
      <c r="BU871" s="297"/>
      <c r="BV871" s="297"/>
      <c r="BW871" s="285"/>
      <c r="BX871" s="285"/>
      <c r="BY871" s="285"/>
      <c r="BZ871" s="285"/>
      <c r="CA871" s="285"/>
      <c r="CB871" s="297"/>
      <c r="CC871" s="297"/>
      <c r="CD871" s="285"/>
      <c r="CE871" s="285"/>
      <c r="CF871" s="285"/>
      <c r="CG871" s="285"/>
      <c r="CH871" s="285"/>
      <c r="CI871" s="297"/>
      <c r="CJ871" s="297"/>
      <c r="CK871" s="285"/>
      <c r="CL871" s="285"/>
      <c r="CM871" s="285"/>
      <c r="CN871" s="285"/>
      <c r="CO871" s="285"/>
      <c r="CP871" s="165"/>
    </row>
    <row r="872"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  <c r="AA872" s="285"/>
      <c r="AB872" s="285"/>
      <c r="AC872" s="285"/>
      <c r="AD872" s="285"/>
      <c r="AE872" s="285"/>
      <c r="AF872" s="296"/>
      <c r="AG872" s="318"/>
      <c r="AH872" s="285"/>
      <c r="AI872" s="285"/>
      <c r="AJ872" s="285"/>
      <c r="AK872" s="285"/>
      <c r="AL872" s="328"/>
      <c r="AM872" s="328"/>
      <c r="AN872" s="285"/>
      <c r="AO872" s="285"/>
      <c r="AP872" s="285"/>
      <c r="AQ872" s="285"/>
      <c r="AR872" s="285"/>
      <c r="AS872" s="328"/>
      <c r="AT872" s="328"/>
      <c r="AU872" s="285"/>
      <c r="AV872" s="285"/>
      <c r="AW872" s="285"/>
      <c r="AX872" s="285"/>
      <c r="AY872" s="285"/>
      <c r="AZ872" s="328"/>
      <c r="BA872" s="328"/>
      <c r="BB872" s="285"/>
      <c r="BC872" s="285"/>
      <c r="BD872" s="285"/>
      <c r="BE872" s="285"/>
      <c r="BF872" s="285"/>
      <c r="BG872" s="328"/>
      <c r="BH872" s="328"/>
      <c r="BI872" s="285"/>
      <c r="BJ872" s="296"/>
      <c r="BK872" s="318"/>
      <c r="BL872" s="285"/>
      <c r="BM872" s="285"/>
      <c r="BN872" s="297"/>
      <c r="BO872" s="297"/>
      <c r="BP872" s="285"/>
      <c r="BQ872" s="285"/>
      <c r="BR872" s="285"/>
      <c r="BS872" s="285"/>
      <c r="BT872" s="285"/>
      <c r="BU872" s="297"/>
      <c r="BV872" s="297"/>
      <c r="BW872" s="285"/>
      <c r="BX872" s="285"/>
      <c r="BY872" s="285"/>
      <c r="BZ872" s="285"/>
      <c r="CA872" s="285"/>
      <c r="CB872" s="297"/>
      <c r="CC872" s="297"/>
      <c r="CD872" s="285"/>
      <c r="CE872" s="285"/>
      <c r="CF872" s="285"/>
      <c r="CG872" s="285"/>
      <c r="CH872" s="285"/>
      <c r="CI872" s="297"/>
      <c r="CJ872" s="297"/>
      <c r="CK872" s="285"/>
      <c r="CL872" s="285"/>
      <c r="CM872" s="285"/>
      <c r="CN872" s="285"/>
      <c r="CO872" s="285"/>
      <c r="CP872" s="165"/>
    </row>
    <row r="873"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  <c r="AA873" s="285"/>
      <c r="AB873" s="285"/>
      <c r="AC873" s="285"/>
      <c r="AD873" s="285"/>
      <c r="AE873" s="285"/>
      <c r="AF873" s="296"/>
      <c r="AG873" s="318"/>
      <c r="AH873" s="285"/>
      <c r="AI873" s="285"/>
      <c r="AJ873" s="285"/>
      <c r="AK873" s="285"/>
      <c r="AL873" s="328"/>
      <c r="AM873" s="328"/>
      <c r="AN873" s="285"/>
      <c r="AO873" s="285"/>
      <c r="AP873" s="285"/>
      <c r="AQ873" s="285"/>
      <c r="AR873" s="285"/>
      <c r="AS873" s="328"/>
      <c r="AT873" s="328"/>
      <c r="AU873" s="285"/>
      <c r="AV873" s="285"/>
      <c r="AW873" s="285"/>
      <c r="AX873" s="285"/>
      <c r="AY873" s="285"/>
      <c r="AZ873" s="328"/>
      <c r="BA873" s="328"/>
      <c r="BB873" s="285"/>
      <c r="BC873" s="285"/>
      <c r="BD873" s="285"/>
      <c r="BE873" s="285"/>
      <c r="BF873" s="285"/>
      <c r="BG873" s="328"/>
      <c r="BH873" s="328"/>
      <c r="BI873" s="285"/>
      <c r="BJ873" s="296"/>
      <c r="BK873" s="318"/>
      <c r="BL873" s="285"/>
      <c r="BM873" s="285"/>
      <c r="BN873" s="297"/>
      <c r="BO873" s="297"/>
      <c r="BP873" s="285"/>
      <c r="BQ873" s="285"/>
      <c r="BR873" s="285"/>
      <c r="BS873" s="285"/>
      <c r="BT873" s="285"/>
      <c r="BU873" s="297"/>
      <c r="BV873" s="297"/>
      <c r="BW873" s="285"/>
      <c r="BX873" s="285"/>
      <c r="BY873" s="285"/>
      <c r="BZ873" s="285"/>
      <c r="CA873" s="285"/>
      <c r="CB873" s="297"/>
      <c r="CC873" s="297"/>
      <c r="CD873" s="285"/>
      <c r="CE873" s="285"/>
      <c r="CF873" s="285"/>
      <c r="CG873" s="285"/>
      <c r="CH873" s="285"/>
      <c r="CI873" s="297"/>
      <c r="CJ873" s="297"/>
      <c r="CK873" s="285"/>
      <c r="CL873" s="285"/>
      <c r="CM873" s="285"/>
      <c r="CN873" s="285"/>
      <c r="CO873" s="285"/>
      <c r="CP873" s="165"/>
    </row>
    <row r="874"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  <c r="AA874" s="285"/>
      <c r="AB874" s="285"/>
      <c r="AC874" s="285"/>
      <c r="AD874" s="285"/>
      <c r="AE874" s="285"/>
      <c r="AF874" s="296"/>
      <c r="AG874" s="318"/>
      <c r="AH874" s="285"/>
      <c r="AI874" s="285"/>
      <c r="AJ874" s="285"/>
      <c r="AK874" s="285"/>
      <c r="AL874" s="328"/>
      <c r="AM874" s="328"/>
      <c r="AN874" s="285"/>
      <c r="AO874" s="285"/>
      <c r="AP874" s="285"/>
      <c r="AQ874" s="285"/>
      <c r="AR874" s="285"/>
      <c r="AS874" s="328"/>
      <c r="AT874" s="328"/>
      <c r="AU874" s="285"/>
      <c r="AV874" s="285"/>
      <c r="AW874" s="285"/>
      <c r="AX874" s="285"/>
      <c r="AY874" s="285"/>
      <c r="AZ874" s="328"/>
      <c r="BA874" s="328"/>
      <c r="BB874" s="285"/>
      <c r="BC874" s="285"/>
      <c r="BD874" s="285"/>
      <c r="BE874" s="285"/>
      <c r="BF874" s="285"/>
      <c r="BG874" s="328"/>
      <c r="BH874" s="328"/>
      <c r="BI874" s="285"/>
      <c r="BJ874" s="296"/>
      <c r="BK874" s="318"/>
      <c r="BL874" s="285"/>
      <c r="BM874" s="285"/>
      <c r="BN874" s="297"/>
      <c r="BO874" s="297"/>
      <c r="BP874" s="285"/>
      <c r="BQ874" s="285"/>
      <c r="BR874" s="285"/>
      <c r="BS874" s="285"/>
      <c r="BT874" s="285"/>
      <c r="BU874" s="297"/>
      <c r="BV874" s="297"/>
      <c r="BW874" s="285"/>
      <c r="BX874" s="285"/>
      <c r="BY874" s="285"/>
      <c r="BZ874" s="285"/>
      <c r="CA874" s="285"/>
      <c r="CB874" s="297"/>
      <c r="CC874" s="297"/>
      <c r="CD874" s="285"/>
      <c r="CE874" s="285"/>
      <c r="CF874" s="285"/>
      <c r="CG874" s="285"/>
      <c r="CH874" s="285"/>
      <c r="CI874" s="297"/>
      <c r="CJ874" s="297"/>
      <c r="CK874" s="285"/>
      <c r="CL874" s="285"/>
      <c r="CM874" s="285"/>
      <c r="CN874" s="285"/>
      <c r="CO874" s="285"/>
      <c r="CP874" s="165"/>
    </row>
    <row r="875"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  <c r="AA875" s="285"/>
      <c r="AB875" s="285"/>
      <c r="AC875" s="285"/>
      <c r="AD875" s="285"/>
      <c r="AE875" s="285"/>
      <c r="AF875" s="296"/>
      <c r="AG875" s="318"/>
      <c r="AH875" s="285"/>
      <c r="AI875" s="285"/>
      <c r="AJ875" s="285"/>
      <c r="AK875" s="285"/>
      <c r="AL875" s="328"/>
      <c r="AM875" s="328"/>
      <c r="AN875" s="285"/>
      <c r="AO875" s="285"/>
      <c r="AP875" s="285"/>
      <c r="AQ875" s="285"/>
      <c r="AR875" s="285"/>
      <c r="AS875" s="328"/>
      <c r="AT875" s="328"/>
      <c r="AU875" s="285"/>
      <c r="AV875" s="285"/>
      <c r="AW875" s="285"/>
      <c r="AX875" s="285"/>
      <c r="AY875" s="285"/>
      <c r="AZ875" s="328"/>
      <c r="BA875" s="328"/>
      <c r="BB875" s="285"/>
      <c r="BC875" s="285"/>
      <c r="BD875" s="285"/>
      <c r="BE875" s="285"/>
      <c r="BF875" s="285"/>
      <c r="BG875" s="328"/>
      <c r="BH875" s="328"/>
      <c r="BI875" s="285"/>
      <c r="BJ875" s="296"/>
      <c r="BK875" s="318"/>
      <c r="BL875" s="285"/>
      <c r="BM875" s="285"/>
      <c r="BN875" s="297"/>
      <c r="BO875" s="297"/>
      <c r="BP875" s="285"/>
      <c r="BQ875" s="285"/>
      <c r="BR875" s="285"/>
      <c r="BS875" s="285"/>
      <c r="BT875" s="285"/>
      <c r="BU875" s="297"/>
      <c r="BV875" s="297"/>
      <c r="BW875" s="285"/>
      <c r="BX875" s="285"/>
      <c r="BY875" s="285"/>
      <c r="BZ875" s="285"/>
      <c r="CA875" s="285"/>
      <c r="CB875" s="297"/>
      <c r="CC875" s="297"/>
      <c r="CD875" s="285"/>
      <c r="CE875" s="285"/>
      <c r="CF875" s="285"/>
      <c r="CG875" s="285"/>
      <c r="CH875" s="285"/>
      <c r="CI875" s="297"/>
      <c r="CJ875" s="297"/>
      <c r="CK875" s="285"/>
      <c r="CL875" s="285"/>
      <c r="CM875" s="285"/>
      <c r="CN875" s="285"/>
      <c r="CO875" s="285"/>
      <c r="CP875" s="165"/>
    </row>
    <row r="876"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  <c r="AA876" s="285"/>
      <c r="AB876" s="285"/>
      <c r="AC876" s="285"/>
      <c r="AD876" s="285"/>
      <c r="AE876" s="285"/>
      <c r="AF876" s="296"/>
      <c r="AG876" s="318"/>
      <c r="AH876" s="285"/>
      <c r="AI876" s="285"/>
      <c r="AJ876" s="285"/>
      <c r="AK876" s="285"/>
      <c r="AL876" s="328"/>
      <c r="AM876" s="328"/>
      <c r="AN876" s="285"/>
      <c r="AO876" s="285"/>
      <c r="AP876" s="285"/>
      <c r="AQ876" s="285"/>
      <c r="AR876" s="285"/>
      <c r="AS876" s="328"/>
      <c r="AT876" s="328"/>
      <c r="AU876" s="285"/>
      <c r="AV876" s="285"/>
      <c r="AW876" s="285"/>
      <c r="AX876" s="285"/>
      <c r="AY876" s="285"/>
      <c r="AZ876" s="328"/>
      <c r="BA876" s="328"/>
      <c r="BB876" s="285"/>
      <c r="BC876" s="285"/>
      <c r="BD876" s="285"/>
      <c r="BE876" s="285"/>
      <c r="BF876" s="285"/>
      <c r="BG876" s="328"/>
      <c r="BH876" s="328"/>
      <c r="BI876" s="285"/>
      <c r="BJ876" s="296"/>
      <c r="BK876" s="318"/>
      <c r="BL876" s="285"/>
      <c r="BM876" s="285"/>
      <c r="BN876" s="297"/>
      <c r="BO876" s="297"/>
      <c r="BP876" s="285"/>
      <c r="BQ876" s="285"/>
      <c r="BR876" s="285"/>
      <c r="BS876" s="285"/>
      <c r="BT876" s="285"/>
      <c r="BU876" s="297"/>
      <c r="BV876" s="297"/>
      <c r="BW876" s="285"/>
      <c r="BX876" s="285"/>
      <c r="BY876" s="285"/>
      <c r="BZ876" s="285"/>
      <c r="CA876" s="285"/>
      <c r="CB876" s="297"/>
      <c r="CC876" s="297"/>
      <c r="CD876" s="285"/>
      <c r="CE876" s="285"/>
      <c r="CF876" s="285"/>
      <c r="CG876" s="285"/>
      <c r="CH876" s="285"/>
      <c r="CI876" s="297"/>
      <c r="CJ876" s="297"/>
      <c r="CK876" s="285"/>
      <c r="CL876" s="285"/>
      <c r="CM876" s="285"/>
      <c r="CN876" s="285"/>
      <c r="CO876" s="285"/>
      <c r="CP876" s="165"/>
    </row>
    <row r="877"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  <c r="AA877" s="285"/>
      <c r="AB877" s="285"/>
      <c r="AC877" s="285"/>
      <c r="AD877" s="285"/>
      <c r="AE877" s="285"/>
      <c r="AF877" s="296"/>
      <c r="AG877" s="318"/>
      <c r="AH877" s="285"/>
      <c r="AI877" s="285"/>
      <c r="AJ877" s="285"/>
      <c r="AK877" s="285"/>
      <c r="AL877" s="328"/>
      <c r="AM877" s="328"/>
      <c r="AN877" s="285"/>
      <c r="AO877" s="285"/>
      <c r="AP877" s="285"/>
      <c r="AQ877" s="285"/>
      <c r="AR877" s="285"/>
      <c r="AS877" s="328"/>
      <c r="AT877" s="328"/>
      <c r="AU877" s="285"/>
      <c r="AV877" s="285"/>
      <c r="AW877" s="285"/>
      <c r="AX877" s="285"/>
      <c r="AY877" s="285"/>
      <c r="AZ877" s="328"/>
      <c r="BA877" s="328"/>
      <c r="BB877" s="285"/>
      <c r="BC877" s="285"/>
      <c r="BD877" s="285"/>
      <c r="BE877" s="285"/>
      <c r="BF877" s="285"/>
      <c r="BG877" s="328"/>
      <c r="BH877" s="328"/>
      <c r="BI877" s="285"/>
      <c r="BJ877" s="296"/>
      <c r="BK877" s="318"/>
      <c r="BL877" s="285"/>
      <c r="BM877" s="285"/>
      <c r="BN877" s="297"/>
      <c r="BO877" s="297"/>
      <c r="BP877" s="285"/>
      <c r="BQ877" s="285"/>
      <c r="BR877" s="285"/>
      <c r="BS877" s="285"/>
      <c r="BT877" s="285"/>
      <c r="BU877" s="297"/>
      <c r="BV877" s="297"/>
      <c r="BW877" s="285"/>
      <c r="BX877" s="285"/>
      <c r="BY877" s="285"/>
      <c r="BZ877" s="285"/>
      <c r="CA877" s="285"/>
      <c r="CB877" s="297"/>
      <c r="CC877" s="297"/>
      <c r="CD877" s="285"/>
      <c r="CE877" s="285"/>
      <c r="CF877" s="285"/>
      <c r="CG877" s="285"/>
      <c r="CH877" s="285"/>
      <c r="CI877" s="297"/>
      <c r="CJ877" s="297"/>
      <c r="CK877" s="285"/>
      <c r="CL877" s="285"/>
      <c r="CM877" s="285"/>
      <c r="CN877" s="285"/>
      <c r="CO877" s="285"/>
      <c r="CP877" s="165"/>
    </row>
    <row r="878"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  <c r="AA878" s="285"/>
      <c r="AB878" s="285"/>
      <c r="AC878" s="285"/>
      <c r="AD878" s="285"/>
      <c r="AE878" s="285"/>
      <c r="AF878" s="296"/>
      <c r="AG878" s="318"/>
      <c r="AH878" s="285"/>
      <c r="AI878" s="285"/>
      <c r="AJ878" s="285"/>
      <c r="AK878" s="285"/>
      <c r="AL878" s="328"/>
      <c r="AM878" s="328"/>
      <c r="AN878" s="285"/>
      <c r="AO878" s="285"/>
      <c r="AP878" s="285"/>
      <c r="AQ878" s="285"/>
      <c r="AR878" s="285"/>
      <c r="AS878" s="328"/>
      <c r="AT878" s="328"/>
      <c r="AU878" s="285"/>
      <c r="AV878" s="285"/>
      <c r="AW878" s="285"/>
      <c r="AX878" s="285"/>
      <c r="AY878" s="285"/>
      <c r="AZ878" s="328"/>
      <c r="BA878" s="328"/>
      <c r="BB878" s="285"/>
      <c r="BC878" s="285"/>
      <c r="BD878" s="285"/>
      <c r="BE878" s="285"/>
      <c r="BF878" s="285"/>
      <c r="BG878" s="328"/>
      <c r="BH878" s="328"/>
      <c r="BI878" s="285"/>
      <c r="BJ878" s="296"/>
      <c r="BK878" s="318"/>
      <c r="BL878" s="285"/>
      <c r="BM878" s="285"/>
      <c r="BN878" s="297"/>
      <c r="BO878" s="297"/>
      <c r="BP878" s="285"/>
      <c r="BQ878" s="285"/>
      <c r="BR878" s="285"/>
      <c r="BS878" s="285"/>
      <c r="BT878" s="285"/>
      <c r="BU878" s="297"/>
      <c r="BV878" s="297"/>
      <c r="BW878" s="285"/>
      <c r="BX878" s="285"/>
      <c r="BY878" s="285"/>
      <c r="BZ878" s="285"/>
      <c r="CA878" s="285"/>
      <c r="CB878" s="297"/>
      <c r="CC878" s="297"/>
      <c r="CD878" s="285"/>
      <c r="CE878" s="285"/>
      <c r="CF878" s="285"/>
      <c r="CG878" s="285"/>
      <c r="CH878" s="285"/>
      <c r="CI878" s="297"/>
      <c r="CJ878" s="297"/>
      <c r="CK878" s="285"/>
      <c r="CL878" s="285"/>
      <c r="CM878" s="285"/>
      <c r="CN878" s="285"/>
      <c r="CO878" s="285"/>
      <c r="CP878" s="165"/>
    </row>
    <row r="879"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  <c r="AA879" s="285"/>
      <c r="AB879" s="285"/>
      <c r="AC879" s="285"/>
      <c r="AD879" s="285"/>
      <c r="AE879" s="285"/>
      <c r="AF879" s="296"/>
      <c r="AG879" s="318"/>
      <c r="AH879" s="285"/>
      <c r="AI879" s="285"/>
      <c r="AJ879" s="285"/>
      <c r="AK879" s="285"/>
      <c r="AL879" s="328"/>
      <c r="AM879" s="328"/>
      <c r="AN879" s="285"/>
      <c r="AO879" s="285"/>
      <c r="AP879" s="285"/>
      <c r="AQ879" s="285"/>
      <c r="AR879" s="285"/>
      <c r="AS879" s="328"/>
      <c r="AT879" s="328"/>
      <c r="AU879" s="285"/>
      <c r="AV879" s="285"/>
      <c r="AW879" s="285"/>
      <c r="AX879" s="285"/>
      <c r="AY879" s="285"/>
      <c r="AZ879" s="328"/>
      <c r="BA879" s="328"/>
      <c r="BB879" s="285"/>
      <c r="BC879" s="285"/>
      <c r="BD879" s="285"/>
      <c r="BE879" s="285"/>
      <c r="BF879" s="285"/>
      <c r="BG879" s="328"/>
      <c r="BH879" s="328"/>
      <c r="BI879" s="285"/>
      <c r="BJ879" s="296"/>
      <c r="BK879" s="318"/>
      <c r="BL879" s="285"/>
      <c r="BM879" s="285"/>
      <c r="BN879" s="297"/>
      <c r="BO879" s="297"/>
      <c r="BP879" s="285"/>
      <c r="BQ879" s="285"/>
      <c r="BR879" s="285"/>
      <c r="BS879" s="285"/>
      <c r="BT879" s="285"/>
      <c r="BU879" s="297"/>
      <c r="BV879" s="297"/>
      <c r="BW879" s="285"/>
      <c r="BX879" s="285"/>
      <c r="BY879" s="285"/>
      <c r="BZ879" s="285"/>
      <c r="CA879" s="285"/>
      <c r="CB879" s="297"/>
      <c r="CC879" s="297"/>
      <c r="CD879" s="285"/>
      <c r="CE879" s="285"/>
      <c r="CF879" s="285"/>
      <c r="CG879" s="285"/>
      <c r="CH879" s="285"/>
      <c r="CI879" s="297"/>
      <c r="CJ879" s="297"/>
      <c r="CK879" s="285"/>
      <c r="CL879" s="285"/>
      <c r="CM879" s="285"/>
      <c r="CN879" s="285"/>
      <c r="CO879" s="285"/>
      <c r="CP879" s="165"/>
    </row>
    <row r="880"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  <c r="AA880" s="285"/>
      <c r="AB880" s="285"/>
      <c r="AC880" s="285"/>
      <c r="AD880" s="285"/>
      <c r="AE880" s="285"/>
      <c r="AF880" s="296"/>
      <c r="AG880" s="318"/>
      <c r="AH880" s="285"/>
      <c r="AI880" s="285"/>
      <c r="AJ880" s="285"/>
      <c r="AK880" s="285"/>
      <c r="AL880" s="328"/>
      <c r="AM880" s="328"/>
      <c r="AN880" s="285"/>
      <c r="AO880" s="285"/>
      <c r="AP880" s="285"/>
      <c r="AQ880" s="285"/>
      <c r="AR880" s="285"/>
      <c r="AS880" s="328"/>
      <c r="AT880" s="328"/>
      <c r="AU880" s="285"/>
      <c r="AV880" s="285"/>
      <c r="AW880" s="285"/>
      <c r="AX880" s="285"/>
      <c r="AY880" s="285"/>
      <c r="AZ880" s="328"/>
      <c r="BA880" s="328"/>
      <c r="BB880" s="285"/>
      <c r="BC880" s="285"/>
      <c r="BD880" s="285"/>
      <c r="BE880" s="285"/>
      <c r="BF880" s="285"/>
      <c r="BG880" s="328"/>
      <c r="BH880" s="328"/>
      <c r="BI880" s="285"/>
      <c r="BJ880" s="296"/>
      <c r="BK880" s="318"/>
      <c r="BL880" s="285"/>
      <c r="BM880" s="285"/>
      <c r="BN880" s="297"/>
      <c r="BO880" s="297"/>
      <c r="BP880" s="285"/>
      <c r="BQ880" s="285"/>
      <c r="BR880" s="285"/>
      <c r="BS880" s="285"/>
      <c r="BT880" s="285"/>
      <c r="BU880" s="297"/>
      <c r="BV880" s="297"/>
      <c r="BW880" s="285"/>
      <c r="BX880" s="285"/>
      <c r="BY880" s="285"/>
      <c r="BZ880" s="285"/>
      <c r="CA880" s="285"/>
      <c r="CB880" s="297"/>
      <c r="CC880" s="297"/>
      <c r="CD880" s="285"/>
      <c r="CE880" s="285"/>
      <c r="CF880" s="285"/>
      <c r="CG880" s="285"/>
      <c r="CH880" s="285"/>
      <c r="CI880" s="297"/>
      <c r="CJ880" s="297"/>
      <c r="CK880" s="285"/>
      <c r="CL880" s="285"/>
      <c r="CM880" s="285"/>
      <c r="CN880" s="285"/>
      <c r="CO880" s="285"/>
      <c r="CP880" s="165"/>
    </row>
    <row r="881"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  <c r="AA881" s="285"/>
      <c r="AB881" s="285"/>
      <c r="AC881" s="285"/>
      <c r="AD881" s="285"/>
      <c r="AE881" s="285"/>
      <c r="AF881" s="296"/>
      <c r="AG881" s="318"/>
      <c r="AH881" s="285"/>
      <c r="AI881" s="285"/>
      <c r="AJ881" s="285"/>
      <c r="AK881" s="285"/>
      <c r="AL881" s="328"/>
      <c r="AM881" s="328"/>
      <c r="AN881" s="285"/>
      <c r="AO881" s="285"/>
      <c r="AP881" s="285"/>
      <c r="AQ881" s="285"/>
      <c r="AR881" s="285"/>
      <c r="AS881" s="328"/>
      <c r="AT881" s="328"/>
      <c r="AU881" s="285"/>
      <c r="AV881" s="285"/>
      <c r="AW881" s="285"/>
      <c r="AX881" s="285"/>
      <c r="AY881" s="285"/>
      <c r="AZ881" s="328"/>
      <c r="BA881" s="328"/>
      <c r="BB881" s="285"/>
      <c r="BC881" s="285"/>
      <c r="BD881" s="285"/>
      <c r="BE881" s="285"/>
      <c r="BF881" s="285"/>
      <c r="BG881" s="328"/>
      <c r="BH881" s="328"/>
      <c r="BI881" s="285"/>
      <c r="BJ881" s="296"/>
      <c r="BK881" s="318"/>
      <c r="BL881" s="285"/>
      <c r="BM881" s="285"/>
      <c r="BN881" s="297"/>
      <c r="BO881" s="297"/>
      <c r="BP881" s="285"/>
      <c r="BQ881" s="285"/>
      <c r="BR881" s="285"/>
      <c r="BS881" s="285"/>
      <c r="BT881" s="285"/>
      <c r="BU881" s="297"/>
      <c r="BV881" s="297"/>
      <c r="BW881" s="285"/>
      <c r="BX881" s="285"/>
      <c r="BY881" s="285"/>
      <c r="BZ881" s="285"/>
      <c r="CA881" s="285"/>
      <c r="CB881" s="297"/>
      <c r="CC881" s="297"/>
      <c r="CD881" s="285"/>
      <c r="CE881" s="285"/>
      <c r="CF881" s="285"/>
      <c r="CG881" s="285"/>
      <c r="CH881" s="285"/>
      <c r="CI881" s="297"/>
      <c r="CJ881" s="297"/>
      <c r="CK881" s="285"/>
      <c r="CL881" s="285"/>
      <c r="CM881" s="285"/>
      <c r="CN881" s="285"/>
      <c r="CO881" s="285"/>
      <c r="CP881" s="165"/>
    </row>
    <row r="882"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  <c r="AA882" s="285"/>
      <c r="AB882" s="285"/>
      <c r="AC882" s="285"/>
      <c r="AD882" s="285"/>
      <c r="AE882" s="285"/>
      <c r="AF882" s="296"/>
      <c r="AG882" s="318"/>
      <c r="AH882" s="285"/>
      <c r="AI882" s="285"/>
      <c r="AJ882" s="285"/>
      <c r="AK882" s="285"/>
      <c r="AL882" s="328"/>
      <c r="AM882" s="328"/>
      <c r="AN882" s="285"/>
      <c r="AO882" s="285"/>
      <c r="AP882" s="285"/>
      <c r="AQ882" s="285"/>
      <c r="AR882" s="285"/>
      <c r="AS882" s="328"/>
      <c r="AT882" s="328"/>
      <c r="AU882" s="285"/>
      <c r="AV882" s="285"/>
      <c r="AW882" s="285"/>
      <c r="AX882" s="285"/>
      <c r="AY882" s="285"/>
      <c r="AZ882" s="328"/>
      <c r="BA882" s="328"/>
      <c r="BB882" s="285"/>
      <c r="BC882" s="285"/>
      <c r="BD882" s="285"/>
      <c r="BE882" s="285"/>
      <c r="BF882" s="285"/>
      <c r="BG882" s="328"/>
      <c r="BH882" s="328"/>
      <c r="BI882" s="285"/>
      <c r="BJ882" s="296"/>
      <c r="BK882" s="318"/>
      <c r="BL882" s="285"/>
      <c r="BM882" s="285"/>
      <c r="BN882" s="297"/>
      <c r="BO882" s="297"/>
      <c r="BP882" s="285"/>
      <c r="BQ882" s="285"/>
      <c r="BR882" s="285"/>
      <c r="BS882" s="285"/>
      <c r="BT882" s="285"/>
      <c r="BU882" s="297"/>
      <c r="BV882" s="297"/>
      <c r="BW882" s="285"/>
      <c r="BX882" s="285"/>
      <c r="BY882" s="285"/>
      <c r="BZ882" s="285"/>
      <c r="CA882" s="285"/>
      <c r="CB882" s="297"/>
      <c r="CC882" s="297"/>
      <c r="CD882" s="285"/>
      <c r="CE882" s="285"/>
      <c r="CF882" s="285"/>
      <c r="CG882" s="285"/>
      <c r="CH882" s="285"/>
      <c r="CI882" s="297"/>
      <c r="CJ882" s="297"/>
      <c r="CK882" s="285"/>
      <c r="CL882" s="285"/>
      <c r="CM882" s="285"/>
      <c r="CN882" s="285"/>
      <c r="CO882" s="285"/>
      <c r="CP882" s="165"/>
    </row>
    <row r="883"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  <c r="AA883" s="285"/>
      <c r="AB883" s="285"/>
      <c r="AC883" s="285"/>
      <c r="AD883" s="285"/>
      <c r="AE883" s="285"/>
      <c r="AF883" s="296"/>
      <c r="AG883" s="318"/>
      <c r="AH883" s="285"/>
      <c r="AI883" s="285"/>
      <c r="AJ883" s="285"/>
      <c r="AK883" s="285"/>
      <c r="AL883" s="328"/>
      <c r="AM883" s="328"/>
      <c r="AN883" s="285"/>
      <c r="AO883" s="285"/>
      <c r="AP883" s="285"/>
      <c r="AQ883" s="285"/>
      <c r="AR883" s="285"/>
      <c r="AS883" s="328"/>
      <c r="AT883" s="328"/>
      <c r="AU883" s="285"/>
      <c r="AV883" s="285"/>
      <c r="AW883" s="285"/>
      <c r="AX883" s="285"/>
      <c r="AY883" s="285"/>
      <c r="AZ883" s="328"/>
      <c r="BA883" s="328"/>
      <c r="BB883" s="285"/>
      <c r="BC883" s="285"/>
      <c r="BD883" s="285"/>
      <c r="BE883" s="285"/>
      <c r="BF883" s="285"/>
      <c r="BG883" s="328"/>
      <c r="BH883" s="328"/>
      <c r="BI883" s="285"/>
      <c r="BJ883" s="296"/>
      <c r="BK883" s="318"/>
      <c r="BL883" s="285"/>
      <c r="BM883" s="285"/>
      <c r="BN883" s="297"/>
      <c r="BO883" s="297"/>
      <c r="BP883" s="285"/>
      <c r="BQ883" s="285"/>
      <c r="BR883" s="285"/>
      <c r="BS883" s="285"/>
      <c r="BT883" s="285"/>
      <c r="BU883" s="297"/>
      <c r="BV883" s="297"/>
      <c r="BW883" s="285"/>
      <c r="BX883" s="285"/>
      <c r="BY883" s="285"/>
      <c r="BZ883" s="285"/>
      <c r="CA883" s="285"/>
      <c r="CB883" s="297"/>
      <c r="CC883" s="297"/>
      <c r="CD883" s="285"/>
      <c r="CE883" s="285"/>
      <c r="CF883" s="285"/>
      <c r="CG883" s="285"/>
      <c r="CH883" s="285"/>
      <c r="CI883" s="297"/>
      <c r="CJ883" s="297"/>
      <c r="CK883" s="285"/>
      <c r="CL883" s="285"/>
      <c r="CM883" s="285"/>
      <c r="CN883" s="285"/>
      <c r="CO883" s="285"/>
      <c r="CP883" s="165"/>
    </row>
    <row r="884"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  <c r="AA884" s="285"/>
      <c r="AB884" s="285"/>
      <c r="AC884" s="285"/>
      <c r="AD884" s="285"/>
      <c r="AE884" s="285"/>
      <c r="AF884" s="296"/>
      <c r="AG884" s="318"/>
      <c r="AH884" s="285"/>
      <c r="AI884" s="285"/>
      <c r="AJ884" s="285"/>
      <c r="AK884" s="285"/>
      <c r="AL884" s="328"/>
      <c r="AM884" s="328"/>
      <c r="AN884" s="285"/>
      <c r="AO884" s="285"/>
      <c r="AP884" s="285"/>
      <c r="AQ884" s="285"/>
      <c r="AR884" s="285"/>
      <c r="AS884" s="328"/>
      <c r="AT884" s="328"/>
      <c r="AU884" s="285"/>
      <c r="AV884" s="285"/>
      <c r="AW884" s="285"/>
      <c r="AX884" s="285"/>
      <c r="AY884" s="285"/>
      <c r="AZ884" s="328"/>
      <c r="BA884" s="328"/>
      <c r="BB884" s="285"/>
      <c r="BC884" s="285"/>
      <c r="BD884" s="285"/>
      <c r="BE884" s="285"/>
      <c r="BF884" s="285"/>
      <c r="BG884" s="328"/>
      <c r="BH884" s="328"/>
      <c r="BI884" s="285"/>
      <c r="BJ884" s="296"/>
      <c r="BK884" s="318"/>
      <c r="BL884" s="285"/>
      <c r="BM884" s="285"/>
      <c r="BN884" s="297"/>
      <c r="BO884" s="297"/>
      <c r="BP884" s="285"/>
      <c r="BQ884" s="285"/>
      <c r="BR884" s="285"/>
      <c r="BS884" s="285"/>
      <c r="BT884" s="285"/>
      <c r="BU884" s="297"/>
      <c r="BV884" s="297"/>
      <c r="BW884" s="285"/>
      <c r="BX884" s="285"/>
      <c r="BY884" s="285"/>
      <c r="BZ884" s="285"/>
      <c r="CA884" s="285"/>
      <c r="CB884" s="297"/>
      <c r="CC884" s="297"/>
      <c r="CD884" s="285"/>
      <c r="CE884" s="285"/>
      <c r="CF884" s="285"/>
      <c r="CG884" s="285"/>
      <c r="CH884" s="285"/>
      <c r="CI884" s="297"/>
      <c r="CJ884" s="297"/>
      <c r="CK884" s="285"/>
      <c r="CL884" s="285"/>
      <c r="CM884" s="285"/>
      <c r="CN884" s="285"/>
      <c r="CO884" s="285"/>
      <c r="CP884" s="165"/>
    </row>
    <row r="885"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  <c r="AA885" s="285"/>
      <c r="AB885" s="285"/>
      <c r="AC885" s="285"/>
      <c r="AD885" s="285"/>
      <c r="AE885" s="285"/>
      <c r="AF885" s="296"/>
      <c r="AG885" s="318"/>
      <c r="AH885" s="285"/>
      <c r="AI885" s="285"/>
      <c r="AJ885" s="285"/>
      <c r="AK885" s="285"/>
      <c r="AL885" s="328"/>
      <c r="AM885" s="328"/>
      <c r="AN885" s="285"/>
      <c r="AO885" s="285"/>
      <c r="AP885" s="285"/>
      <c r="AQ885" s="285"/>
      <c r="AR885" s="285"/>
      <c r="AS885" s="328"/>
      <c r="AT885" s="328"/>
      <c r="AU885" s="285"/>
      <c r="AV885" s="285"/>
      <c r="AW885" s="285"/>
      <c r="AX885" s="285"/>
      <c r="AY885" s="285"/>
      <c r="AZ885" s="328"/>
      <c r="BA885" s="328"/>
      <c r="BB885" s="285"/>
      <c r="BC885" s="285"/>
      <c r="BD885" s="285"/>
      <c r="BE885" s="285"/>
      <c r="BF885" s="285"/>
      <c r="BG885" s="328"/>
      <c r="BH885" s="328"/>
      <c r="BI885" s="285"/>
      <c r="BJ885" s="296"/>
      <c r="BK885" s="318"/>
      <c r="BL885" s="285"/>
      <c r="BM885" s="285"/>
      <c r="BN885" s="297"/>
      <c r="BO885" s="297"/>
      <c r="BP885" s="285"/>
      <c r="BQ885" s="285"/>
      <c r="BR885" s="285"/>
      <c r="BS885" s="285"/>
      <c r="BT885" s="285"/>
      <c r="BU885" s="297"/>
      <c r="BV885" s="297"/>
      <c r="BW885" s="285"/>
      <c r="BX885" s="285"/>
      <c r="BY885" s="285"/>
      <c r="BZ885" s="285"/>
      <c r="CA885" s="285"/>
      <c r="CB885" s="297"/>
      <c r="CC885" s="297"/>
      <c r="CD885" s="285"/>
      <c r="CE885" s="285"/>
      <c r="CF885" s="285"/>
      <c r="CG885" s="285"/>
      <c r="CH885" s="285"/>
      <c r="CI885" s="297"/>
      <c r="CJ885" s="297"/>
      <c r="CK885" s="285"/>
      <c r="CL885" s="285"/>
      <c r="CM885" s="285"/>
      <c r="CN885" s="285"/>
      <c r="CO885" s="285"/>
      <c r="CP885" s="165"/>
    </row>
    <row r="886"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  <c r="AA886" s="285"/>
      <c r="AB886" s="285"/>
      <c r="AC886" s="285"/>
      <c r="AD886" s="285"/>
      <c r="AE886" s="285"/>
      <c r="AF886" s="296"/>
      <c r="AG886" s="318"/>
      <c r="AH886" s="285"/>
      <c r="AI886" s="285"/>
      <c r="AJ886" s="285"/>
      <c r="AK886" s="285"/>
      <c r="AL886" s="328"/>
      <c r="AM886" s="328"/>
      <c r="AN886" s="285"/>
      <c r="AO886" s="285"/>
      <c r="AP886" s="285"/>
      <c r="AQ886" s="285"/>
      <c r="AR886" s="285"/>
      <c r="AS886" s="328"/>
      <c r="AT886" s="328"/>
      <c r="AU886" s="285"/>
      <c r="AV886" s="285"/>
      <c r="AW886" s="285"/>
      <c r="AX886" s="285"/>
      <c r="AY886" s="285"/>
      <c r="AZ886" s="328"/>
      <c r="BA886" s="328"/>
      <c r="BB886" s="285"/>
      <c r="BC886" s="285"/>
      <c r="BD886" s="285"/>
      <c r="BE886" s="285"/>
      <c r="BF886" s="285"/>
      <c r="BG886" s="328"/>
      <c r="BH886" s="328"/>
      <c r="BI886" s="285"/>
      <c r="BJ886" s="296"/>
      <c r="BK886" s="318"/>
      <c r="BL886" s="285"/>
      <c r="BM886" s="285"/>
      <c r="BN886" s="297"/>
      <c r="BO886" s="297"/>
      <c r="BP886" s="285"/>
      <c r="BQ886" s="285"/>
      <c r="BR886" s="285"/>
      <c r="BS886" s="285"/>
      <c r="BT886" s="285"/>
      <c r="BU886" s="297"/>
      <c r="BV886" s="297"/>
      <c r="BW886" s="285"/>
      <c r="BX886" s="285"/>
      <c r="BY886" s="285"/>
      <c r="BZ886" s="285"/>
      <c r="CA886" s="285"/>
      <c r="CB886" s="297"/>
      <c r="CC886" s="297"/>
      <c r="CD886" s="285"/>
      <c r="CE886" s="285"/>
      <c r="CF886" s="285"/>
      <c r="CG886" s="285"/>
      <c r="CH886" s="285"/>
      <c r="CI886" s="297"/>
      <c r="CJ886" s="297"/>
      <c r="CK886" s="285"/>
      <c r="CL886" s="285"/>
      <c r="CM886" s="285"/>
      <c r="CN886" s="285"/>
      <c r="CO886" s="285"/>
      <c r="CP886" s="165"/>
    </row>
    <row r="887"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  <c r="AA887" s="285"/>
      <c r="AB887" s="285"/>
      <c r="AC887" s="285"/>
      <c r="AD887" s="285"/>
      <c r="AE887" s="285"/>
      <c r="AF887" s="296"/>
      <c r="AG887" s="318"/>
      <c r="AH887" s="285"/>
      <c r="AI887" s="285"/>
      <c r="AJ887" s="285"/>
      <c r="AK887" s="285"/>
      <c r="AL887" s="328"/>
      <c r="AM887" s="328"/>
      <c r="AN887" s="285"/>
      <c r="AO887" s="285"/>
      <c r="AP887" s="285"/>
      <c r="AQ887" s="285"/>
      <c r="AR887" s="285"/>
      <c r="AS887" s="328"/>
      <c r="AT887" s="328"/>
      <c r="AU887" s="285"/>
      <c r="AV887" s="285"/>
      <c r="AW887" s="285"/>
      <c r="AX887" s="285"/>
      <c r="AY887" s="285"/>
      <c r="AZ887" s="328"/>
      <c r="BA887" s="328"/>
      <c r="BB887" s="285"/>
      <c r="BC887" s="285"/>
      <c r="BD887" s="285"/>
      <c r="BE887" s="285"/>
      <c r="BF887" s="285"/>
      <c r="BG887" s="328"/>
      <c r="BH887" s="328"/>
      <c r="BI887" s="285"/>
      <c r="BJ887" s="296"/>
      <c r="BK887" s="318"/>
      <c r="BL887" s="285"/>
      <c r="BM887" s="285"/>
      <c r="BN887" s="297"/>
      <c r="BO887" s="297"/>
      <c r="BP887" s="285"/>
      <c r="BQ887" s="285"/>
      <c r="BR887" s="285"/>
      <c r="BS887" s="285"/>
      <c r="BT887" s="285"/>
      <c r="BU887" s="297"/>
      <c r="BV887" s="297"/>
      <c r="BW887" s="285"/>
      <c r="BX887" s="285"/>
      <c r="BY887" s="285"/>
      <c r="BZ887" s="285"/>
      <c r="CA887" s="285"/>
      <c r="CB887" s="297"/>
      <c r="CC887" s="297"/>
      <c r="CD887" s="285"/>
      <c r="CE887" s="285"/>
      <c r="CF887" s="285"/>
      <c r="CG887" s="285"/>
      <c r="CH887" s="285"/>
      <c r="CI887" s="297"/>
      <c r="CJ887" s="297"/>
      <c r="CK887" s="285"/>
      <c r="CL887" s="285"/>
      <c r="CM887" s="285"/>
      <c r="CN887" s="285"/>
      <c r="CO887" s="285"/>
      <c r="CP887" s="165"/>
    </row>
    <row r="888"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  <c r="AA888" s="285"/>
      <c r="AB888" s="285"/>
      <c r="AC888" s="285"/>
      <c r="AD888" s="285"/>
      <c r="AE888" s="285"/>
      <c r="AF888" s="296"/>
      <c r="AG888" s="318"/>
      <c r="AH888" s="285"/>
      <c r="AI888" s="285"/>
      <c r="AJ888" s="285"/>
      <c r="AK888" s="285"/>
      <c r="AL888" s="328"/>
      <c r="AM888" s="328"/>
      <c r="AN888" s="285"/>
      <c r="AO888" s="285"/>
      <c r="AP888" s="285"/>
      <c r="AQ888" s="285"/>
      <c r="AR888" s="285"/>
      <c r="AS888" s="328"/>
      <c r="AT888" s="328"/>
      <c r="AU888" s="285"/>
      <c r="AV888" s="285"/>
      <c r="AW888" s="285"/>
      <c r="AX888" s="285"/>
      <c r="AY888" s="285"/>
      <c r="AZ888" s="328"/>
      <c r="BA888" s="328"/>
      <c r="BB888" s="285"/>
      <c r="BC888" s="285"/>
      <c r="BD888" s="285"/>
      <c r="BE888" s="285"/>
      <c r="BF888" s="285"/>
      <c r="BG888" s="328"/>
      <c r="BH888" s="328"/>
      <c r="BI888" s="285"/>
      <c r="BJ888" s="296"/>
      <c r="BK888" s="318"/>
      <c r="BL888" s="285"/>
      <c r="BM888" s="285"/>
      <c r="BN888" s="297"/>
      <c r="BO888" s="297"/>
      <c r="BP888" s="285"/>
      <c r="BQ888" s="285"/>
      <c r="BR888" s="285"/>
      <c r="BS888" s="285"/>
      <c r="BT888" s="285"/>
      <c r="BU888" s="297"/>
      <c r="BV888" s="297"/>
      <c r="BW888" s="285"/>
      <c r="BX888" s="285"/>
      <c r="BY888" s="285"/>
      <c r="BZ888" s="285"/>
      <c r="CA888" s="285"/>
      <c r="CB888" s="297"/>
      <c r="CC888" s="297"/>
      <c r="CD888" s="285"/>
      <c r="CE888" s="285"/>
      <c r="CF888" s="285"/>
      <c r="CG888" s="285"/>
      <c r="CH888" s="285"/>
      <c r="CI888" s="297"/>
      <c r="CJ888" s="297"/>
      <c r="CK888" s="285"/>
      <c r="CL888" s="285"/>
      <c r="CM888" s="285"/>
      <c r="CN888" s="285"/>
      <c r="CO888" s="285"/>
      <c r="CP888" s="165"/>
    </row>
    <row r="889"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  <c r="AA889" s="285"/>
      <c r="AB889" s="285"/>
      <c r="AC889" s="285"/>
      <c r="AD889" s="285"/>
      <c r="AE889" s="285"/>
      <c r="AF889" s="296"/>
      <c r="AG889" s="318"/>
      <c r="AH889" s="285"/>
      <c r="AI889" s="285"/>
      <c r="AJ889" s="285"/>
      <c r="AK889" s="285"/>
      <c r="AL889" s="328"/>
      <c r="AM889" s="328"/>
      <c r="AN889" s="285"/>
      <c r="AO889" s="285"/>
      <c r="AP889" s="285"/>
      <c r="AQ889" s="285"/>
      <c r="AR889" s="285"/>
      <c r="AS889" s="328"/>
      <c r="AT889" s="328"/>
      <c r="AU889" s="285"/>
      <c r="AV889" s="285"/>
      <c r="AW889" s="285"/>
      <c r="AX889" s="285"/>
      <c r="AY889" s="285"/>
      <c r="AZ889" s="328"/>
      <c r="BA889" s="328"/>
      <c r="BB889" s="285"/>
      <c r="BC889" s="285"/>
      <c r="BD889" s="285"/>
      <c r="BE889" s="285"/>
      <c r="BF889" s="285"/>
      <c r="BG889" s="328"/>
      <c r="BH889" s="328"/>
      <c r="BI889" s="285"/>
      <c r="BJ889" s="296"/>
      <c r="BK889" s="318"/>
      <c r="BL889" s="285"/>
      <c r="BM889" s="285"/>
      <c r="BN889" s="297"/>
      <c r="BO889" s="297"/>
      <c r="BP889" s="285"/>
      <c r="BQ889" s="285"/>
      <c r="BR889" s="285"/>
      <c r="BS889" s="285"/>
      <c r="BT889" s="285"/>
      <c r="BU889" s="297"/>
      <c r="BV889" s="297"/>
      <c r="BW889" s="285"/>
      <c r="BX889" s="285"/>
      <c r="BY889" s="285"/>
      <c r="BZ889" s="285"/>
      <c r="CA889" s="285"/>
      <c r="CB889" s="297"/>
      <c r="CC889" s="297"/>
      <c r="CD889" s="285"/>
      <c r="CE889" s="285"/>
      <c r="CF889" s="285"/>
      <c r="CG889" s="285"/>
      <c r="CH889" s="285"/>
      <c r="CI889" s="297"/>
      <c r="CJ889" s="297"/>
      <c r="CK889" s="285"/>
      <c r="CL889" s="285"/>
      <c r="CM889" s="285"/>
      <c r="CN889" s="285"/>
      <c r="CO889" s="285"/>
      <c r="CP889" s="165"/>
    </row>
    <row r="890"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  <c r="AA890" s="285"/>
      <c r="AB890" s="285"/>
      <c r="AC890" s="285"/>
      <c r="AD890" s="285"/>
      <c r="AE890" s="285"/>
      <c r="AF890" s="296"/>
      <c r="AG890" s="318"/>
      <c r="AH890" s="285"/>
      <c r="AI890" s="285"/>
      <c r="AJ890" s="285"/>
      <c r="AK890" s="285"/>
      <c r="AL890" s="328"/>
      <c r="AM890" s="328"/>
      <c r="AN890" s="285"/>
      <c r="AO890" s="285"/>
      <c r="AP890" s="285"/>
      <c r="AQ890" s="285"/>
      <c r="AR890" s="285"/>
      <c r="AS890" s="328"/>
      <c r="AT890" s="328"/>
      <c r="AU890" s="285"/>
      <c r="AV890" s="285"/>
      <c r="AW890" s="285"/>
      <c r="AX890" s="285"/>
      <c r="AY890" s="285"/>
      <c r="AZ890" s="328"/>
      <c r="BA890" s="328"/>
      <c r="BB890" s="285"/>
      <c r="BC890" s="285"/>
      <c r="BD890" s="285"/>
      <c r="BE890" s="285"/>
      <c r="BF890" s="285"/>
      <c r="BG890" s="328"/>
      <c r="BH890" s="328"/>
      <c r="BI890" s="285"/>
      <c r="BJ890" s="296"/>
      <c r="BK890" s="318"/>
      <c r="BL890" s="285"/>
      <c r="BM890" s="285"/>
      <c r="BN890" s="297"/>
      <c r="BO890" s="297"/>
      <c r="BP890" s="285"/>
      <c r="BQ890" s="285"/>
      <c r="BR890" s="285"/>
      <c r="BS890" s="285"/>
      <c r="BT890" s="285"/>
      <c r="BU890" s="297"/>
      <c r="BV890" s="297"/>
      <c r="BW890" s="285"/>
      <c r="BX890" s="285"/>
      <c r="BY890" s="285"/>
      <c r="BZ890" s="285"/>
      <c r="CA890" s="285"/>
      <c r="CB890" s="297"/>
      <c r="CC890" s="297"/>
      <c r="CD890" s="285"/>
      <c r="CE890" s="285"/>
      <c r="CF890" s="285"/>
      <c r="CG890" s="285"/>
      <c r="CH890" s="285"/>
      <c r="CI890" s="297"/>
      <c r="CJ890" s="297"/>
      <c r="CK890" s="285"/>
      <c r="CL890" s="285"/>
      <c r="CM890" s="285"/>
      <c r="CN890" s="285"/>
      <c r="CO890" s="285"/>
      <c r="CP890" s="165"/>
    </row>
    <row r="891"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  <c r="AA891" s="285"/>
      <c r="AB891" s="285"/>
      <c r="AC891" s="285"/>
      <c r="AD891" s="285"/>
      <c r="AE891" s="285"/>
      <c r="AF891" s="296"/>
      <c r="AG891" s="318"/>
      <c r="AH891" s="285"/>
      <c r="AI891" s="285"/>
      <c r="AJ891" s="285"/>
      <c r="AK891" s="285"/>
      <c r="AL891" s="328"/>
      <c r="AM891" s="328"/>
      <c r="AN891" s="285"/>
      <c r="AO891" s="285"/>
      <c r="AP891" s="285"/>
      <c r="AQ891" s="285"/>
      <c r="AR891" s="285"/>
      <c r="AS891" s="328"/>
      <c r="AT891" s="328"/>
      <c r="AU891" s="285"/>
      <c r="AV891" s="285"/>
      <c r="AW891" s="285"/>
      <c r="AX891" s="285"/>
      <c r="AY891" s="285"/>
      <c r="AZ891" s="328"/>
      <c r="BA891" s="328"/>
      <c r="BB891" s="285"/>
      <c r="BC891" s="285"/>
      <c r="BD891" s="285"/>
      <c r="BE891" s="285"/>
      <c r="BF891" s="285"/>
      <c r="BG891" s="328"/>
      <c r="BH891" s="328"/>
      <c r="BI891" s="285"/>
      <c r="BJ891" s="296"/>
      <c r="BK891" s="318"/>
      <c r="BL891" s="285"/>
      <c r="BM891" s="285"/>
      <c r="BN891" s="297"/>
      <c r="BO891" s="297"/>
      <c r="BP891" s="285"/>
      <c r="BQ891" s="285"/>
      <c r="BR891" s="285"/>
      <c r="BS891" s="285"/>
      <c r="BT891" s="285"/>
      <c r="BU891" s="297"/>
      <c r="BV891" s="297"/>
      <c r="BW891" s="285"/>
      <c r="BX891" s="285"/>
      <c r="BY891" s="285"/>
      <c r="BZ891" s="285"/>
      <c r="CA891" s="285"/>
      <c r="CB891" s="297"/>
      <c r="CC891" s="297"/>
      <c r="CD891" s="285"/>
      <c r="CE891" s="285"/>
      <c r="CF891" s="285"/>
      <c r="CG891" s="285"/>
      <c r="CH891" s="285"/>
      <c r="CI891" s="297"/>
      <c r="CJ891" s="297"/>
      <c r="CK891" s="285"/>
      <c r="CL891" s="285"/>
      <c r="CM891" s="285"/>
      <c r="CN891" s="285"/>
      <c r="CO891" s="285"/>
      <c r="CP891" s="165"/>
    </row>
    <row r="892"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  <c r="AA892" s="285"/>
      <c r="AB892" s="285"/>
      <c r="AC892" s="285"/>
      <c r="AD892" s="285"/>
      <c r="AE892" s="285"/>
      <c r="AF892" s="296"/>
      <c r="AG892" s="318"/>
      <c r="AH892" s="285"/>
      <c r="AI892" s="285"/>
      <c r="AJ892" s="285"/>
      <c r="AK892" s="285"/>
      <c r="AL892" s="328"/>
      <c r="AM892" s="328"/>
      <c r="AN892" s="285"/>
      <c r="AO892" s="285"/>
      <c r="AP892" s="285"/>
      <c r="AQ892" s="285"/>
      <c r="AR892" s="285"/>
      <c r="AS892" s="328"/>
      <c r="AT892" s="328"/>
      <c r="AU892" s="285"/>
      <c r="AV892" s="285"/>
      <c r="AW892" s="285"/>
      <c r="AX892" s="285"/>
      <c r="AY892" s="285"/>
      <c r="AZ892" s="328"/>
      <c r="BA892" s="328"/>
      <c r="BB892" s="285"/>
      <c r="BC892" s="285"/>
      <c r="BD892" s="285"/>
      <c r="BE892" s="285"/>
      <c r="BF892" s="285"/>
      <c r="BG892" s="328"/>
      <c r="BH892" s="328"/>
      <c r="BI892" s="285"/>
      <c r="BJ892" s="296"/>
      <c r="BK892" s="318"/>
      <c r="BL892" s="285"/>
      <c r="BM892" s="285"/>
      <c r="BN892" s="297"/>
      <c r="BO892" s="297"/>
      <c r="BP892" s="285"/>
      <c r="BQ892" s="285"/>
      <c r="BR892" s="285"/>
      <c r="BS892" s="285"/>
      <c r="BT892" s="285"/>
      <c r="BU892" s="297"/>
      <c r="BV892" s="297"/>
      <c r="BW892" s="285"/>
      <c r="BX892" s="285"/>
      <c r="BY892" s="285"/>
      <c r="BZ892" s="285"/>
      <c r="CA892" s="285"/>
      <c r="CB892" s="297"/>
      <c r="CC892" s="297"/>
      <c r="CD892" s="285"/>
      <c r="CE892" s="285"/>
      <c r="CF892" s="285"/>
      <c r="CG892" s="285"/>
      <c r="CH892" s="285"/>
      <c r="CI892" s="297"/>
      <c r="CJ892" s="297"/>
      <c r="CK892" s="285"/>
      <c r="CL892" s="285"/>
      <c r="CM892" s="285"/>
      <c r="CN892" s="285"/>
      <c r="CO892" s="285"/>
      <c r="CP892" s="165"/>
    </row>
    <row r="893"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  <c r="AA893" s="285"/>
      <c r="AB893" s="285"/>
      <c r="AC893" s="285"/>
      <c r="AD893" s="285"/>
      <c r="AE893" s="285"/>
      <c r="AF893" s="296"/>
      <c r="AG893" s="318"/>
      <c r="AH893" s="285"/>
      <c r="AI893" s="285"/>
      <c r="AJ893" s="285"/>
      <c r="AK893" s="285"/>
      <c r="AL893" s="328"/>
      <c r="AM893" s="328"/>
      <c r="AN893" s="285"/>
      <c r="AO893" s="285"/>
      <c r="AP893" s="285"/>
      <c r="AQ893" s="285"/>
      <c r="AR893" s="285"/>
      <c r="AS893" s="328"/>
      <c r="AT893" s="328"/>
      <c r="AU893" s="285"/>
      <c r="AV893" s="285"/>
      <c r="AW893" s="285"/>
      <c r="AX893" s="285"/>
      <c r="AY893" s="285"/>
      <c r="AZ893" s="328"/>
      <c r="BA893" s="328"/>
      <c r="BB893" s="285"/>
      <c r="BC893" s="285"/>
      <c r="BD893" s="285"/>
      <c r="BE893" s="285"/>
      <c r="BF893" s="285"/>
      <c r="BG893" s="328"/>
      <c r="BH893" s="328"/>
      <c r="BI893" s="285"/>
      <c r="BJ893" s="296"/>
      <c r="BK893" s="318"/>
      <c r="BL893" s="285"/>
      <c r="BM893" s="285"/>
      <c r="BN893" s="297"/>
      <c r="BO893" s="297"/>
      <c r="BP893" s="285"/>
      <c r="BQ893" s="285"/>
      <c r="BR893" s="285"/>
      <c r="BS893" s="285"/>
      <c r="BT893" s="285"/>
      <c r="BU893" s="297"/>
      <c r="BV893" s="297"/>
      <c r="BW893" s="285"/>
      <c r="BX893" s="285"/>
      <c r="BY893" s="285"/>
      <c r="BZ893" s="285"/>
      <c r="CA893" s="285"/>
      <c r="CB893" s="297"/>
      <c r="CC893" s="297"/>
      <c r="CD893" s="285"/>
      <c r="CE893" s="285"/>
      <c r="CF893" s="285"/>
      <c r="CG893" s="285"/>
      <c r="CH893" s="285"/>
      <c r="CI893" s="297"/>
      <c r="CJ893" s="297"/>
      <c r="CK893" s="285"/>
      <c r="CL893" s="285"/>
      <c r="CM893" s="285"/>
      <c r="CN893" s="285"/>
      <c r="CO893" s="285"/>
      <c r="CP893" s="165"/>
    </row>
    <row r="894"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  <c r="AA894" s="285"/>
      <c r="AB894" s="285"/>
      <c r="AC894" s="285"/>
      <c r="AD894" s="285"/>
      <c r="AE894" s="285"/>
      <c r="AF894" s="296"/>
      <c r="AG894" s="318"/>
      <c r="AH894" s="285"/>
      <c r="AI894" s="285"/>
      <c r="AJ894" s="285"/>
      <c r="AK894" s="285"/>
      <c r="AL894" s="328"/>
      <c r="AM894" s="328"/>
      <c r="AN894" s="285"/>
      <c r="AO894" s="285"/>
      <c r="AP894" s="285"/>
      <c r="AQ894" s="285"/>
      <c r="AR894" s="285"/>
      <c r="AS894" s="328"/>
      <c r="AT894" s="328"/>
      <c r="AU894" s="285"/>
      <c r="AV894" s="285"/>
      <c r="AW894" s="285"/>
      <c r="AX894" s="285"/>
      <c r="AY894" s="285"/>
      <c r="AZ894" s="328"/>
      <c r="BA894" s="328"/>
      <c r="BB894" s="285"/>
      <c r="BC894" s="285"/>
      <c r="BD894" s="285"/>
      <c r="BE894" s="285"/>
      <c r="BF894" s="285"/>
      <c r="BG894" s="328"/>
      <c r="BH894" s="328"/>
      <c r="BI894" s="285"/>
      <c r="BJ894" s="296"/>
      <c r="BK894" s="318"/>
      <c r="BL894" s="285"/>
      <c r="BM894" s="285"/>
      <c r="BN894" s="297"/>
      <c r="BO894" s="297"/>
      <c r="BP894" s="285"/>
      <c r="BQ894" s="285"/>
      <c r="BR894" s="285"/>
      <c r="BS894" s="285"/>
      <c r="BT894" s="285"/>
      <c r="BU894" s="297"/>
      <c r="BV894" s="297"/>
      <c r="BW894" s="285"/>
      <c r="BX894" s="285"/>
      <c r="BY894" s="285"/>
      <c r="BZ894" s="285"/>
      <c r="CA894" s="285"/>
      <c r="CB894" s="297"/>
      <c r="CC894" s="297"/>
      <c r="CD894" s="285"/>
      <c r="CE894" s="285"/>
      <c r="CF894" s="285"/>
      <c r="CG894" s="285"/>
      <c r="CH894" s="285"/>
      <c r="CI894" s="297"/>
      <c r="CJ894" s="297"/>
      <c r="CK894" s="285"/>
      <c r="CL894" s="285"/>
      <c r="CM894" s="285"/>
      <c r="CN894" s="285"/>
      <c r="CO894" s="285"/>
      <c r="CP894" s="165"/>
    </row>
    <row r="895"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  <c r="AA895" s="285"/>
      <c r="AB895" s="285"/>
      <c r="AC895" s="285"/>
      <c r="AD895" s="285"/>
      <c r="AE895" s="285"/>
      <c r="AF895" s="296"/>
      <c r="AG895" s="318"/>
      <c r="AH895" s="285"/>
      <c r="AI895" s="285"/>
      <c r="AJ895" s="285"/>
      <c r="AK895" s="285"/>
      <c r="AL895" s="328"/>
      <c r="AM895" s="328"/>
      <c r="AN895" s="285"/>
      <c r="AO895" s="285"/>
      <c r="AP895" s="285"/>
      <c r="AQ895" s="285"/>
      <c r="AR895" s="285"/>
      <c r="AS895" s="328"/>
      <c r="AT895" s="328"/>
      <c r="AU895" s="285"/>
      <c r="AV895" s="285"/>
      <c r="AW895" s="285"/>
      <c r="AX895" s="285"/>
      <c r="AY895" s="285"/>
      <c r="AZ895" s="328"/>
      <c r="BA895" s="328"/>
      <c r="BB895" s="285"/>
      <c r="BC895" s="285"/>
      <c r="BD895" s="285"/>
      <c r="BE895" s="285"/>
      <c r="BF895" s="285"/>
      <c r="BG895" s="328"/>
      <c r="BH895" s="328"/>
      <c r="BI895" s="285"/>
      <c r="BJ895" s="296"/>
      <c r="BK895" s="318"/>
      <c r="BL895" s="285"/>
      <c r="BM895" s="285"/>
      <c r="BN895" s="297"/>
      <c r="BO895" s="297"/>
      <c r="BP895" s="285"/>
      <c r="BQ895" s="285"/>
      <c r="BR895" s="285"/>
      <c r="BS895" s="285"/>
      <c r="BT895" s="285"/>
      <c r="BU895" s="297"/>
      <c r="BV895" s="297"/>
      <c r="BW895" s="285"/>
      <c r="BX895" s="285"/>
      <c r="BY895" s="285"/>
      <c r="BZ895" s="285"/>
      <c r="CA895" s="285"/>
      <c r="CB895" s="297"/>
      <c r="CC895" s="297"/>
      <c r="CD895" s="285"/>
      <c r="CE895" s="285"/>
      <c r="CF895" s="285"/>
      <c r="CG895" s="285"/>
      <c r="CH895" s="285"/>
      <c r="CI895" s="297"/>
      <c r="CJ895" s="297"/>
      <c r="CK895" s="285"/>
      <c r="CL895" s="285"/>
      <c r="CM895" s="285"/>
      <c r="CN895" s="285"/>
      <c r="CO895" s="285"/>
      <c r="CP895" s="165"/>
    </row>
    <row r="896"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  <c r="AA896" s="285"/>
      <c r="AB896" s="285"/>
      <c r="AC896" s="285"/>
      <c r="AD896" s="285"/>
      <c r="AE896" s="285"/>
      <c r="AF896" s="296"/>
      <c r="AG896" s="318"/>
      <c r="AH896" s="285"/>
      <c r="AI896" s="285"/>
      <c r="AJ896" s="285"/>
      <c r="AK896" s="285"/>
      <c r="AL896" s="328"/>
      <c r="AM896" s="328"/>
      <c r="AN896" s="285"/>
      <c r="AO896" s="285"/>
      <c r="AP896" s="285"/>
      <c r="AQ896" s="285"/>
      <c r="AR896" s="285"/>
      <c r="AS896" s="328"/>
      <c r="AT896" s="328"/>
      <c r="AU896" s="285"/>
      <c r="AV896" s="285"/>
      <c r="AW896" s="285"/>
      <c r="AX896" s="285"/>
      <c r="AY896" s="285"/>
      <c r="AZ896" s="328"/>
      <c r="BA896" s="328"/>
      <c r="BB896" s="285"/>
      <c r="BC896" s="285"/>
      <c r="BD896" s="285"/>
      <c r="BE896" s="285"/>
      <c r="BF896" s="285"/>
      <c r="BG896" s="328"/>
      <c r="BH896" s="328"/>
      <c r="BI896" s="285"/>
      <c r="BJ896" s="296"/>
      <c r="BK896" s="318"/>
      <c r="BL896" s="285"/>
      <c r="BM896" s="285"/>
      <c r="BN896" s="297"/>
      <c r="BO896" s="297"/>
      <c r="BP896" s="285"/>
      <c r="BQ896" s="285"/>
      <c r="BR896" s="285"/>
      <c r="BS896" s="285"/>
      <c r="BT896" s="285"/>
      <c r="BU896" s="297"/>
      <c r="BV896" s="297"/>
      <c r="BW896" s="285"/>
      <c r="BX896" s="285"/>
      <c r="BY896" s="285"/>
      <c r="BZ896" s="285"/>
      <c r="CA896" s="285"/>
      <c r="CB896" s="297"/>
      <c r="CC896" s="297"/>
      <c r="CD896" s="285"/>
      <c r="CE896" s="285"/>
      <c r="CF896" s="285"/>
      <c r="CG896" s="285"/>
      <c r="CH896" s="285"/>
      <c r="CI896" s="297"/>
      <c r="CJ896" s="297"/>
      <c r="CK896" s="285"/>
      <c r="CL896" s="285"/>
      <c r="CM896" s="285"/>
      <c r="CN896" s="285"/>
      <c r="CO896" s="285"/>
      <c r="CP896" s="165"/>
    </row>
    <row r="897"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  <c r="AA897" s="285"/>
      <c r="AB897" s="285"/>
      <c r="AC897" s="285"/>
      <c r="AD897" s="285"/>
      <c r="AE897" s="285"/>
      <c r="AF897" s="296"/>
      <c r="AG897" s="318"/>
      <c r="AH897" s="285"/>
      <c r="AI897" s="285"/>
      <c r="AJ897" s="285"/>
      <c r="AK897" s="285"/>
      <c r="AL897" s="328"/>
      <c r="AM897" s="328"/>
      <c r="AN897" s="285"/>
      <c r="AO897" s="285"/>
      <c r="AP897" s="285"/>
      <c r="AQ897" s="285"/>
      <c r="AR897" s="285"/>
      <c r="AS897" s="328"/>
      <c r="AT897" s="328"/>
      <c r="AU897" s="285"/>
      <c r="AV897" s="285"/>
      <c r="AW897" s="285"/>
      <c r="AX897" s="285"/>
      <c r="AY897" s="285"/>
      <c r="AZ897" s="328"/>
      <c r="BA897" s="328"/>
      <c r="BB897" s="285"/>
      <c r="BC897" s="285"/>
      <c r="BD897" s="285"/>
      <c r="BE897" s="285"/>
      <c r="BF897" s="285"/>
      <c r="BG897" s="328"/>
      <c r="BH897" s="328"/>
      <c r="BI897" s="285"/>
      <c r="BJ897" s="296"/>
      <c r="BK897" s="318"/>
      <c r="BL897" s="285"/>
      <c r="BM897" s="285"/>
      <c r="BN897" s="297"/>
      <c r="BO897" s="297"/>
      <c r="BP897" s="285"/>
      <c r="BQ897" s="285"/>
      <c r="BR897" s="285"/>
      <c r="BS897" s="285"/>
      <c r="BT897" s="285"/>
      <c r="BU897" s="297"/>
      <c r="BV897" s="297"/>
      <c r="BW897" s="285"/>
      <c r="BX897" s="285"/>
      <c r="BY897" s="285"/>
      <c r="BZ897" s="285"/>
      <c r="CA897" s="285"/>
      <c r="CB897" s="297"/>
      <c r="CC897" s="297"/>
      <c r="CD897" s="285"/>
      <c r="CE897" s="285"/>
      <c r="CF897" s="285"/>
      <c r="CG897" s="285"/>
      <c r="CH897" s="285"/>
      <c r="CI897" s="297"/>
      <c r="CJ897" s="297"/>
      <c r="CK897" s="285"/>
      <c r="CL897" s="285"/>
      <c r="CM897" s="285"/>
      <c r="CN897" s="285"/>
      <c r="CO897" s="285"/>
      <c r="CP897" s="165"/>
    </row>
    <row r="898"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  <c r="AA898" s="285"/>
      <c r="AB898" s="285"/>
      <c r="AC898" s="285"/>
      <c r="AD898" s="285"/>
      <c r="AE898" s="285"/>
      <c r="AF898" s="296"/>
      <c r="AG898" s="318"/>
      <c r="AH898" s="285"/>
      <c r="AI898" s="285"/>
      <c r="AJ898" s="285"/>
      <c r="AK898" s="285"/>
      <c r="AL898" s="328"/>
      <c r="AM898" s="328"/>
      <c r="AN898" s="285"/>
      <c r="AO898" s="285"/>
      <c r="AP898" s="285"/>
      <c r="AQ898" s="285"/>
      <c r="AR898" s="285"/>
      <c r="AS898" s="328"/>
      <c r="AT898" s="328"/>
      <c r="AU898" s="285"/>
      <c r="AV898" s="285"/>
      <c r="AW898" s="285"/>
      <c r="AX898" s="285"/>
      <c r="AY898" s="285"/>
      <c r="AZ898" s="328"/>
      <c r="BA898" s="328"/>
      <c r="BB898" s="285"/>
      <c r="BC898" s="285"/>
      <c r="BD898" s="285"/>
      <c r="BE898" s="285"/>
      <c r="BF898" s="285"/>
      <c r="BG898" s="328"/>
      <c r="BH898" s="328"/>
      <c r="BI898" s="285"/>
      <c r="BJ898" s="296"/>
      <c r="BK898" s="318"/>
      <c r="BL898" s="285"/>
      <c r="BM898" s="285"/>
      <c r="BN898" s="297"/>
      <c r="BO898" s="297"/>
      <c r="BP898" s="285"/>
      <c r="BQ898" s="285"/>
      <c r="BR898" s="285"/>
      <c r="BS898" s="285"/>
      <c r="BT898" s="285"/>
      <c r="BU898" s="297"/>
      <c r="BV898" s="297"/>
      <c r="BW898" s="285"/>
      <c r="BX898" s="285"/>
      <c r="BY898" s="285"/>
      <c r="BZ898" s="285"/>
      <c r="CA898" s="285"/>
      <c r="CB898" s="297"/>
      <c r="CC898" s="297"/>
      <c r="CD898" s="285"/>
      <c r="CE898" s="285"/>
      <c r="CF898" s="285"/>
      <c r="CG898" s="285"/>
      <c r="CH898" s="285"/>
      <c r="CI898" s="297"/>
      <c r="CJ898" s="297"/>
      <c r="CK898" s="285"/>
      <c r="CL898" s="285"/>
      <c r="CM898" s="285"/>
      <c r="CN898" s="285"/>
      <c r="CO898" s="285"/>
      <c r="CP898" s="165"/>
    </row>
    <row r="899"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  <c r="AA899" s="285"/>
      <c r="AB899" s="285"/>
      <c r="AC899" s="285"/>
      <c r="AD899" s="285"/>
      <c r="AE899" s="285"/>
      <c r="AF899" s="296"/>
      <c r="AG899" s="318"/>
      <c r="AH899" s="285"/>
      <c r="AI899" s="285"/>
      <c r="AJ899" s="285"/>
      <c r="AK899" s="285"/>
      <c r="AL899" s="328"/>
      <c r="AM899" s="328"/>
      <c r="AN899" s="285"/>
      <c r="AO899" s="285"/>
      <c r="AP899" s="285"/>
      <c r="AQ899" s="285"/>
      <c r="AR899" s="285"/>
      <c r="AS899" s="328"/>
      <c r="AT899" s="328"/>
      <c r="AU899" s="285"/>
      <c r="AV899" s="285"/>
      <c r="AW899" s="285"/>
      <c r="AX899" s="285"/>
      <c r="AY899" s="285"/>
      <c r="AZ899" s="328"/>
      <c r="BA899" s="328"/>
      <c r="BB899" s="285"/>
      <c r="BC899" s="285"/>
      <c r="BD899" s="285"/>
      <c r="BE899" s="285"/>
      <c r="BF899" s="285"/>
      <c r="BG899" s="328"/>
      <c r="BH899" s="328"/>
      <c r="BI899" s="285"/>
      <c r="BJ899" s="296"/>
      <c r="BK899" s="318"/>
      <c r="BL899" s="285"/>
      <c r="BM899" s="285"/>
      <c r="BN899" s="297"/>
      <c r="BO899" s="297"/>
      <c r="BP899" s="285"/>
      <c r="BQ899" s="285"/>
      <c r="BR899" s="285"/>
      <c r="BS899" s="285"/>
      <c r="BT899" s="285"/>
      <c r="BU899" s="297"/>
      <c r="BV899" s="297"/>
      <c r="BW899" s="285"/>
      <c r="BX899" s="285"/>
      <c r="BY899" s="285"/>
      <c r="BZ899" s="285"/>
      <c r="CA899" s="285"/>
      <c r="CB899" s="297"/>
      <c r="CC899" s="297"/>
      <c r="CD899" s="285"/>
      <c r="CE899" s="285"/>
      <c r="CF899" s="285"/>
      <c r="CG899" s="285"/>
      <c r="CH899" s="285"/>
      <c r="CI899" s="297"/>
      <c r="CJ899" s="297"/>
      <c r="CK899" s="285"/>
      <c r="CL899" s="285"/>
      <c r="CM899" s="285"/>
      <c r="CN899" s="285"/>
      <c r="CO899" s="285"/>
      <c r="CP899" s="165"/>
    </row>
    <row r="900"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  <c r="AA900" s="285"/>
      <c r="AB900" s="285"/>
      <c r="AC900" s="285"/>
      <c r="AD900" s="285"/>
      <c r="AE900" s="285"/>
      <c r="AF900" s="296"/>
      <c r="AG900" s="318"/>
      <c r="AH900" s="285"/>
      <c r="AI900" s="285"/>
      <c r="AJ900" s="285"/>
      <c r="AK900" s="285"/>
      <c r="AL900" s="328"/>
      <c r="AM900" s="328"/>
      <c r="AN900" s="285"/>
      <c r="AO900" s="285"/>
      <c r="AP900" s="285"/>
      <c r="AQ900" s="285"/>
      <c r="AR900" s="285"/>
      <c r="AS900" s="328"/>
      <c r="AT900" s="328"/>
      <c r="AU900" s="285"/>
      <c r="AV900" s="285"/>
      <c r="AW900" s="285"/>
      <c r="AX900" s="285"/>
      <c r="AY900" s="285"/>
      <c r="AZ900" s="328"/>
      <c r="BA900" s="328"/>
      <c r="BB900" s="285"/>
      <c r="BC900" s="285"/>
      <c r="BD900" s="285"/>
      <c r="BE900" s="285"/>
      <c r="BF900" s="285"/>
      <c r="BG900" s="328"/>
      <c r="BH900" s="328"/>
      <c r="BI900" s="285"/>
      <c r="BJ900" s="296"/>
      <c r="BK900" s="318"/>
      <c r="BL900" s="285"/>
      <c r="BM900" s="285"/>
      <c r="BN900" s="297"/>
      <c r="BO900" s="297"/>
      <c r="BP900" s="285"/>
      <c r="BQ900" s="285"/>
      <c r="BR900" s="285"/>
      <c r="BS900" s="285"/>
      <c r="BT900" s="285"/>
      <c r="BU900" s="297"/>
      <c r="BV900" s="297"/>
      <c r="BW900" s="285"/>
      <c r="BX900" s="285"/>
      <c r="BY900" s="285"/>
      <c r="BZ900" s="285"/>
      <c r="CA900" s="285"/>
      <c r="CB900" s="297"/>
      <c r="CC900" s="297"/>
      <c r="CD900" s="285"/>
      <c r="CE900" s="285"/>
      <c r="CF900" s="285"/>
      <c r="CG900" s="285"/>
      <c r="CH900" s="285"/>
      <c r="CI900" s="297"/>
      <c r="CJ900" s="297"/>
      <c r="CK900" s="285"/>
      <c r="CL900" s="285"/>
      <c r="CM900" s="285"/>
      <c r="CN900" s="285"/>
      <c r="CO900" s="285"/>
      <c r="CP900" s="165"/>
    </row>
    <row r="901"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  <c r="AA901" s="285"/>
      <c r="AB901" s="285"/>
      <c r="AC901" s="285"/>
      <c r="AD901" s="285"/>
      <c r="AE901" s="285"/>
      <c r="AF901" s="296"/>
      <c r="AG901" s="318"/>
      <c r="AH901" s="285"/>
      <c r="AI901" s="285"/>
      <c r="AJ901" s="285"/>
      <c r="AK901" s="285"/>
      <c r="AL901" s="328"/>
      <c r="AM901" s="328"/>
      <c r="AN901" s="285"/>
      <c r="AO901" s="285"/>
      <c r="AP901" s="285"/>
      <c r="AQ901" s="285"/>
      <c r="AR901" s="285"/>
      <c r="AS901" s="328"/>
      <c r="AT901" s="328"/>
      <c r="AU901" s="285"/>
      <c r="AV901" s="285"/>
      <c r="AW901" s="285"/>
      <c r="AX901" s="285"/>
      <c r="AY901" s="285"/>
      <c r="AZ901" s="328"/>
      <c r="BA901" s="328"/>
      <c r="BB901" s="285"/>
      <c r="BC901" s="285"/>
      <c r="BD901" s="285"/>
      <c r="BE901" s="285"/>
      <c r="BF901" s="285"/>
      <c r="BG901" s="328"/>
      <c r="BH901" s="328"/>
      <c r="BI901" s="285"/>
      <c r="BJ901" s="296"/>
      <c r="BK901" s="318"/>
      <c r="BL901" s="285"/>
      <c r="BM901" s="285"/>
      <c r="BN901" s="297"/>
      <c r="BO901" s="297"/>
      <c r="BP901" s="285"/>
      <c r="BQ901" s="285"/>
      <c r="BR901" s="285"/>
      <c r="BS901" s="285"/>
      <c r="BT901" s="285"/>
      <c r="BU901" s="297"/>
      <c r="BV901" s="297"/>
      <c r="BW901" s="285"/>
      <c r="BX901" s="285"/>
      <c r="BY901" s="285"/>
      <c r="BZ901" s="285"/>
      <c r="CA901" s="285"/>
      <c r="CB901" s="297"/>
      <c r="CC901" s="297"/>
      <c r="CD901" s="285"/>
      <c r="CE901" s="285"/>
      <c r="CF901" s="285"/>
      <c r="CG901" s="285"/>
      <c r="CH901" s="285"/>
      <c r="CI901" s="297"/>
      <c r="CJ901" s="297"/>
      <c r="CK901" s="285"/>
      <c r="CL901" s="285"/>
      <c r="CM901" s="285"/>
      <c r="CN901" s="285"/>
      <c r="CO901" s="285"/>
      <c r="CP901" s="165"/>
    </row>
    <row r="902"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  <c r="AA902" s="285"/>
      <c r="AB902" s="285"/>
      <c r="AC902" s="285"/>
      <c r="AD902" s="285"/>
      <c r="AE902" s="285"/>
      <c r="AF902" s="296"/>
      <c r="AG902" s="318"/>
      <c r="AH902" s="285"/>
      <c r="AI902" s="285"/>
      <c r="AJ902" s="285"/>
      <c r="AK902" s="285"/>
      <c r="AL902" s="328"/>
      <c r="AM902" s="328"/>
      <c r="AN902" s="285"/>
      <c r="AO902" s="285"/>
      <c r="AP902" s="285"/>
      <c r="AQ902" s="285"/>
      <c r="AR902" s="285"/>
      <c r="AS902" s="328"/>
      <c r="AT902" s="328"/>
      <c r="AU902" s="285"/>
      <c r="AV902" s="285"/>
      <c r="AW902" s="285"/>
      <c r="AX902" s="285"/>
      <c r="AY902" s="285"/>
      <c r="AZ902" s="328"/>
      <c r="BA902" s="328"/>
      <c r="BB902" s="285"/>
      <c r="BC902" s="285"/>
      <c r="BD902" s="285"/>
      <c r="BE902" s="285"/>
      <c r="BF902" s="285"/>
      <c r="BG902" s="328"/>
      <c r="BH902" s="328"/>
      <c r="BI902" s="285"/>
      <c r="BJ902" s="296"/>
      <c r="BK902" s="318"/>
      <c r="BL902" s="285"/>
      <c r="BM902" s="285"/>
      <c r="BN902" s="297"/>
      <c r="BO902" s="297"/>
      <c r="BP902" s="285"/>
      <c r="BQ902" s="285"/>
      <c r="BR902" s="285"/>
      <c r="BS902" s="285"/>
      <c r="BT902" s="285"/>
      <c r="BU902" s="297"/>
      <c r="BV902" s="297"/>
      <c r="BW902" s="285"/>
      <c r="BX902" s="285"/>
      <c r="BY902" s="285"/>
      <c r="BZ902" s="285"/>
      <c r="CA902" s="285"/>
      <c r="CB902" s="297"/>
      <c r="CC902" s="297"/>
      <c r="CD902" s="285"/>
      <c r="CE902" s="285"/>
      <c r="CF902" s="285"/>
      <c r="CG902" s="285"/>
      <c r="CH902" s="285"/>
      <c r="CI902" s="297"/>
      <c r="CJ902" s="297"/>
      <c r="CK902" s="285"/>
      <c r="CL902" s="285"/>
      <c r="CM902" s="285"/>
      <c r="CN902" s="285"/>
      <c r="CO902" s="285"/>
      <c r="CP902" s="165"/>
    </row>
    <row r="903"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  <c r="AA903" s="285"/>
      <c r="AB903" s="285"/>
      <c r="AC903" s="285"/>
      <c r="AD903" s="285"/>
      <c r="AE903" s="285"/>
      <c r="AF903" s="296"/>
      <c r="AG903" s="318"/>
      <c r="AH903" s="285"/>
      <c r="AI903" s="285"/>
      <c r="AJ903" s="285"/>
      <c r="AK903" s="285"/>
      <c r="AL903" s="328"/>
      <c r="AM903" s="328"/>
      <c r="AN903" s="285"/>
      <c r="AO903" s="285"/>
      <c r="AP903" s="285"/>
      <c r="AQ903" s="285"/>
      <c r="AR903" s="285"/>
      <c r="AS903" s="328"/>
      <c r="AT903" s="328"/>
      <c r="AU903" s="285"/>
      <c r="AV903" s="285"/>
      <c r="AW903" s="285"/>
      <c r="AX903" s="285"/>
      <c r="AY903" s="285"/>
      <c r="AZ903" s="328"/>
      <c r="BA903" s="328"/>
      <c r="BB903" s="285"/>
      <c r="BC903" s="285"/>
      <c r="BD903" s="285"/>
      <c r="BE903" s="285"/>
      <c r="BF903" s="285"/>
      <c r="BG903" s="328"/>
      <c r="BH903" s="328"/>
      <c r="BI903" s="285"/>
      <c r="BJ903" s="296"/>
      <c r="BK903" s="318"/>
      <c r="BL903" s="285"/>
      <c r="BM903" s="285"/>
      <c r="BN903" s="297"/>
      <c r="BO903" s="297"/>
      <c r="BP903" s="285"/>
      <c r="BQ903" s="285"/>
      <c r="BR903" s="285"/>
      <c r="BS903" s="285"/>
      <c r="BT903" s="285"/>
      <c r="BU903" s="297"/>
      <c r="BV903" s="297"/>
      <c r="BW903" s="285"/>
      <c r="BX903" s="285"/>
      <c r="BY903" s="285"/>
      <c r="BZ903" s="285"/>
      <c r="CA903" s="285"/>
      <c r="CB903" s="297"/>
      <c r="CC903" s="297"/>
      <c r="CD903" s="285"/>
      <c r="CE903" s="285"/>
      <c r="CF903" s="285"/>
      <c r="CG903" s="285"/>
      <c r="CH903" s="285"/>
      <c r="CI903" s="297"/>
      <c r="CJ903" s="297"/>
      <c r="CK903" s="285"/>
      <c r="CL903" s="285"/>
      <c r="CM903" s="285"/>
      <c r="CN903" s="285"/>
      <c r="CO903" s="285"/>
      <c r="CP903" s="165"/>
    </row>
    <row r="904"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  <c r="AA904" s="285"/>
      <c r="AB904" s="285"/>
      <c r="AC904" s="285"/>
      <c r="AD904" s="285"/>
      <c r="AE904" s="285"/>
      <c r="AF904" s="296"/>
      <c r="AG904" s="318"/>
      <c r="AH904" s="285"/>
      <c r="AI904" s="285"/>
      <c r="AJ904" s="285"/>
      <c r="AK904" s="285"/>
      <c r="AL904" s="328"/>
      <c r="AM904" s="328"/>
      <c r="AN904" s="285"/>
      <c r="AO904" s="285"/>
      <c r="AP904" s="285"/>
      <c r="AQ904" s="285"/>
      <c r="AR904" s="285"/>
      <c r="AS904" s="328"/>
      <c r="AT904" s="328"/>
      <c r="AU904" s="285"/>
      <c r="AV904" s="285"/>
      <c r="AW904" s="285"/>
      <c r="AX904" s="285"/>
      <c r="AY904" s="285"/>
      <c r="AZ904" s="328"/>
      <c r="BA904" s="328"/>
      <c r="BB904" s="285"/>
      <c r="BC904" s="285"/>
      <c r="BD904" s="285"/>
      <c r="BE904" s="285"/>
      <c r="BF904" s="285"/>
      <c r="BG904" s="328"/>
      <c r="BH904" s="328"/>
      <c r="BI904" s="285"/>
      <c r="BJ904" s="296"/>
      <c r="BK904" s="318"/>
      <c r="BL904" s="285"/>
      <c r="BM904" s="285"/>
      <c r="BN904" s="297"/>
      <c r="BO904" s="297"/>
      <c r="BP904" s="285"/>
      <c r="BQ904" s="285"/>
      <c r="BR904" s="285"/>
      <c r="BS904" s="285"/>
      <c r="BT904" s="285"/>
      <c r="BU904" s="297"/>
      <c r="BV904" s="297"/>
      <c r="BW904" s="285"/>
      <c r="BX904" s="285"/>
      <c r="BY904" s="285"/>
      <c r="BZ904" s="285"/>
      <c r="CA904" s="285"/>
      <c r="CB904" s="297"/>
      <c r="CC904" s="297"/>
      <c r="CD904" s="285"/>
      <c r="CE904" s="285"/>
      <c r="CF904" s="285"/>
      <c r="CG904" s="285"/>
      <c r="CH904" s="285"/>
      <c r="CI904" s="297"/>
      <c r="CJ904" s="297"/>
      <c r="CK904" s="285"/>
      <c r="CL904" s="285"/>
      <c r="CM904" s="285"/>
      <c r="CN904" s="285"/>
      <c r="CO904" s="285"/>
      <c r="CP904" s="165"/>
    </row>
    <row r="905"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  <c r="AA905" s="285"/>
      <c r="AB905" s="285"/>
      <c r="AC905" s="285"/>
      <c r="AD905" s="285"/>
      <c r="AE905" s="285"/>
      <c r="AF905" s="296"/>
      <c r="AG905" s="318"/>
      <c r="AH905" s="285"/>
      <c r="AI905" s="285"/>
      <c r="AJ905" s="285"/>
      <c r="AK905" s="285"/>
      <c r="AL905" s="328"/>
      <c r="AM905" s="328"/>
      <c r="AN905" s="285"/>
      <c r="AO905" s="285"/>
      <c r="AP905" s="285"/>
      <c r="AQ905" s="285"/>
      <c r="AR905" s="285"/>
      <c r="AS905" s="328"/>
      <c r="AT905" s="328"/>
      <c r="AU905" s="285"/>
      <c r="AV905" s="285"/>
      <c r="AW905" s="285"/>
      <c r="AX905" s="285"/>
      <c r="AY905" s="285"/>
      <c r="AZ905" s="328"/>
      <c r="BA905" s="328"/>
      <c r="BB905" s="285"/>
      <c r="BC905" s="285"/>
      <c r="BD905" s="285"/>
      <c r="BE905" s="285"/>
      <c r="BF905" s="285"/>
      <c r="BG905" s="328"/>
      <c r="BH905" s="328"/>
      <c r="BI905" s="285"/>
      <c r="BJ905" s="296"/>
      <c r="BK905" s="318"/>
      <c r="BL905" s="285"/>
      <c r="BM905" s="285"/>
      <c r="BN905" s="297"/>
      <c r="BO905" s="297"/>
      <c r="BP905" s="285"/>
      <c r="BQ905" s="285"/>
      <c r="BR905" s="285"/>
      <c r="BS905" s="285"/>
      <c r="BT905" s="285"/>
      <c r="BU905" s="297"/>
      <c r="BV905" s="297"/>
      <c r="BW905" s="285"/>
      <c r="BX905" s="285"/>
      <c r="BY905" s="285"/>
      <c r="BZ905" s="285"/>
      <c r="CA905" s="285"/>
      <c r="CB905" s="297"/>
      <c r="CC905" s="297"/>
      <c r="CD905" s="285"/>
      <c r="CE905" s="285"/>
      <c r="CF905" s="285"/>
      <c r="CG905" s="285"/>
      <c r="CH905" s="285"/>
      <c r="CI905" s="297"/>
      <c r="CJ905" s="297"/>
      <c r="CK905" s="285"/>
      <c r="CL905" s="285"/>
      <c r="CM905" s="285"/>
      <c r="CN905" s="285"/>
      <c r="CO905" s="285"/>
      <c r="CP905" s="165"/>
    </row>
    <row r="906"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  <c r="AA906" s="285"/>
      <c r="AB906" s="285"/>
      <c r="AC906" s="285"/>
      <c r="AD906" s="285"/>
      <c r="AE906" s="285"/>
      <c r="AF906" s="296"/>
      <c r="AG906" s="318"/>
      <c r="AH906" s="285"/>
      <c r="AI906" s="285"/>
      <c r="AJ906" s="285"/>
      <c r="AK906" s="285"/>
      <c r="AL906" s="328"/>
      <c r="AM906" s="328"/>
      <c r="AN906" s="285"/>
      <c r="AO906" s="285"/>
      <c r="AP906" s="285"/>
      <c r="AQ906" s="285"/>
      <c r="AR906" s="285"/>
      <c r="AS906" s="328"/>
      <c r="AT906" s="328"/>
      <c r="AU906" s="285"/>
      <c r="AV906" s="285"/>
      <c r="AW906" s="285"/>
      <c r="AX906" s="285"/>
      <c r="AY906" s="285"/>
      <c r="AZ906" s="328"/>
      <c r="BA906" s="328"/>
      <c r="BB906" s="285"/>
      <c r="BC906" s="285"/>
      <c r="BD906" s="285"/>
      <c r="BE906" s="285"/>
      <c r="BF906" s="285"/>
      <c r="BG906" s="328"/>
      <c r="BH906" s="328"/>
      <c r="BI906" s="285"/>
      <c r="BJ906" s="296"/>
      <c r="BK906" s="318"/>
      <c r="BL906" s="285"/>
      <c r="BM906" s="285"/>
      <c r="BN906" s="297"/>
      <c r="BO906" s="297"/>
      <c r="BP906" s="285"/>
      <c r="BQ906" s="285"/>
      <c r="BR906" s="285"/>
      <c r="BS906" s="285"/>
      <c r="BT906" s="285"/>
      <c r="BU906" s="297"/>
      <c r="BV906" s="297"/>
      <c r="BW906" s="285"/>
      <c r="BX906" s="285"/>
      <c r="BY906" s="285"/>
      <c r="BZ906" s="285"/>
      <c r="CA906" s="285"/>
      <c r="CB906" s="297"/>
      <c r="CC906" s="297"/>
      <c r="CD906" s="285"/>
      <c r="CE906" s="285"/>
      <c r="CF906" s="285"/>
      <c r="CG906" s="285"/>
      <c r="CH906" s="285"/>
      <c r="CI906" s="297"/>
      <c r="CJ906" s="297"/>
      <c r="CK906" s="285"/>
      <c r="CL906" s="285"/>
      <c r="CM906" s="285"/>
      <c r="CN906" s="285"/>
      <c r="CO906" s="285"/>
      <c r="CP906" s="165"/>
    </row>
    <row r="907"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  <c r="AA907" s="285"/>
      <c r="AB907" s="285"/>
      <c r="AC907" s="285"/>
      <c r="AD907" s="285"/>
      <c r="AE907" s="285"/>
      <c r="AF907" s="296"/>
      <c r="AG907" s="318"/>
      <c r="AH907" s="285"/>
      <c r="AI907" s="285"/>
      <c r="AJ907" s="285"/>
      <c r="AK907" s="285"/>
      <c r="AL907" s="328"/>
      <c r="AM907" s="328"/>
      <c r="AN907" s="285"/>
      <c r="AO907" s="285"/>
      <c r="AP907" s="285"/>
      <c r="AQ907" s="285"/>
      <c r="AR907" s="285"/>
      <c r="AS907" s="328"/>
      <c r="AT907" s="328"/>
      <c r="AU907" s="285"/>
      <c r="AV907" s="285"/>
      <c r="AW907" s="285"/>
      <c r="AX907" s="285"/>
      <c r="AY907" s="285"/>
      <c r="AZ907" s="328"/>
      <c r="BA907" s="328"/>
      <c r="BB907" s="285"/>
      <c r="BC907" s="285"/>
      <c r="BD907" s="285"/>
      <c r="BE907" s="285"/>
      <c r="BF907" s="285"/>
      <c r="BG907" s="328"/>
      <c r="BH907" s="328"/>
      <c r="BI907" s="285"/>
      <c r="BJ907" s="296"/>
      <c r="BK907" s="318"/>
      <c r="BL907" s="285"/>
      <c r="BM907" s="285"/>
      <c r="BN907" s="297"/>
      <c r="BO907" s="297"/>
      <c r="BP907" s="285"/>
      <c r="BQ907" s="285"/>
      <c r="BR907" s="285"/>
      <c r="BS907" s="285"/>
      <c r="BT907" s="285"/>
      <c r="BU907" s="297"/>
      <c r="BV907" s="297"/>
      <c r="BW907" s="285"/>
      <c r="BX907" s="285"/>
      <c r="BY907" s="285"/>
      <c r="BZ907" s="285"/>
      <c r="CA907" s="285"/>
      <c r="CB907" s="297"/>
      <c r="CC907" s="297"/>
      <c r="CD907" s="285"/>
      <c r="CE907" s="285"/>
      <c r="CF907" s="285"/>
      <c r="CG907" s="285"/>
      <c r="CH907" s="285"/>
      <c r="CI907" s="297"/>
      <c r="CJ907" s="297"/>
      <c r="CK907" s="285"/>
      <c r="CL907" s="285"/>
      <c r="CM907" s="285"/>
      <c r="CN907" s="285"/>
      <c r="CO907" s="285"/>
      <c r="CP907" s="165"/>
    </row>
    <row r="908"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  <c r="AA908" s="285"/>
      <c r="AB908" s="285"/>
      <c r="AC908" s="285"/>
      <c r="AD908" s="285"/>
      <c r="AE908" s="285"/>
      <c r="AF908" s="296"/>
      <c r="AG908" s="318"/>
      <c r="AH908" s="285"/>
      <c r="AI908" s="285"/>
      <c r="AJ908" s="285"/>
      <c r="AK908" s="285"/>
      <c r="AL908" s="328"/>
      <c r="AM908" s="328"/>
      <c r="AN908" s="285"/>
      <c r="AO908" s="285"/>
      <c r="AP908" s="285"/>
      <c r="AQ908" s="285"/>
      <c r="AR908" s="285"/>
      <c r="AS908" s="328"/>
      <c r="AT908" s="328"/>
      <c r="AU908" s="285"/>
      <c r="AV908" s="285"/>
      <c r="AW908" s="285"/>
      <c r="AX908" s="285"/>
      <c r="AY908" s="285"/>
      <c r="AZ908" s="328"/>
      <c r="BA908" s="328"/>
      <c r="BB908" s="285"/>
      <c r="BC908" s="285"/>
      <c r="BD908" s="285"/>
      <c r="BE908" s="285"/>
      <c r="BF908" s="285"/>
      <c r="BG908" s="328"/>
      <c r="BH908" s="328"/>
      <c r="BI908" s="285"/>
      <c r="BJ908" s="296"/>
      <c r="BK908" s="318"/>
      <c r="BL908" s="285"/>
      <c r="BM908" s="285"/>
      <c r="BN908" s="297"/>
      <c r="BO908" s="297"/>
      <c r="BP908" s="285"/>
      <c r="BQ908" s="285"/>
      <c r="BR908" s="285"/>
      <c r="BS908" s="285"/>
      <c r="BT908" s="285"/>
      <c r="BU908" s="297"/>
      <c r="BV908" s="297"/>
      <c r="BW908" s="285"/>
      <c r="BX908" s="285"/>
      <c r="BY908" s="285"/>
      <c r="BZ908" s="285"/>
      <c r="CA908" s="285"/>
      <c r="CB908" s="297"/>
      <c r="CC908" s="297"/>
      <c r="CD908" s="285"/>
      <c r="CE908" s="285"/>
      <c r="CF908" s="285"/>
      <c r="CG908" s="285"/>
      <c r="CH908" s="285"/>
      <c r="CI908" s="297"/>
      <c r="CJ908" s="297"/>
      <c r="CK908" s="285"/>
      <c r="CL908" s="285"/>
      <c r="CM908" s="285"/>
      <c r="CN908" s="285"/>
      <c r="CO908" s="285"/>
      <c r="CP908" s="165"/>
    </row>
    <row r="909"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  <c r="AA909" s="285"/>
      <c r="AB909" s="285"/>
      <c r="AC909" s="285"/>
      <c r="AD909" s="285"/>
      <c r="AE909" s="285"/>
      <c r="AF909" s="296"/>
      <c r="AG909" s="318"/>
      <c r="AH909" s="285"/>
      <c r="AI909" s="285"/>
      <c r="AJ909" s="285"/>
      <c r="AK909" s="285"/>
      <c r="AL909" s="328"/>
      <c r="AM909" s="328"/>
      <c r="AN909" s="285"/>
      <c r="AO909" s="285"/>
      <c r="AP909" s="285"/>
      <c r="AQ909" s="285"/>
      <c r="AR909" s="285"/>
      <c r="AS909" s="328"/>
      <c r="AT909" s="328"/>
      <c r="AU909" s="285"/>
      <c r="AV909" s="285"/>
      <c r="AW909" s="285"/>
      <c r="AX909" s="285"/>
      <c r="AY909" s="285"/>
      <c r="AZ909" s="328"/>
      <c r="BA909" s="328"/>
      <c r="BB909" s="285"/>
      <c r="BC909" s="285"/>
      <c r="BD909" s="285"/>
      <c r="BE909" s="285"/>
      <c r="BF909" s="285"/>
      <c r="BG909" s="328"/>
      <c r="BH909" s="328"/>
      <c r="BI909" s="285"/>
      <c r="BJ909" s="296"/>
      <c r="BK909" s="318"/>
      <c r="BL909" s="285"/>
      <c r="BM909" s="285"/>
      <c r="BN909" s="297"/>
      <c r="BO909" s="297"/>
      <c r="BP909" s="285"/>
      <c r="BQ909" s="285"/>
      <c r="BR909" s="285"/>
      <c r="BS909" s="285"/>
      <c r="BT909" s="285"/>
      <c r="BU909" s="297"/>
      <c r="BV909" s="297"/>
      <c r="BW909" s="285"/>
      <c r="BX909" s="285"/>
      <c r="BY909" s="285"/>
      <c r="BZ909" s="285"/>
      <c r="CA909" s="285"/>
      <c r="CB909" s="297"/>
      <c r="CC909" s="297"/>
      <c r="CD909" s="285"/>
      <c r="CE909" s="285"/>
      <c r="CF909" s="285"/>
      <c r="CG909" s="285"/>
      <c r="CH909" s="285"/>
      <c r="CI909" s="297"/>
      <c r="CJ909" s="297"/>
      <c r="CK909" s="285"/>
      <c r="CL909" s="285"/>
      <c r="CM909" s="285"/>
      <c r="CN909" s="285"/>
      <c r="CO909" s="285"/>
      <c r="CP909" s="165"/>
    </row>
    <row r="910"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  <c r="AA910" s="285"/>
      <c r="AB910" s="285"/>
      <c r="AC910" s="285"/>
      <c r="AD910" s="285"/>
      <c r="AE910" s="285"/>
      <c r="AF910" s="296"/>
      <c r="AG910" s="318"/>
      <c r="AH910" s="285"/>
      <c r="AI910" s="285"/>
      <c r="AJ910" s="285"/>
      <c r="AK910" s="285"/>
      <c r="AL910" s="328"/>
      <c r="AM910" s="328"/>
      <c r="AN910" s="285"/>
      <c r="AO910" s="285"/>
      <c r="AP910" s="285"/>
      <c r="AQ910" s="285"/>
      <c r="AR910" s="285"/>
      <c r="AS910" s="328"/>
      <c r="AT910" s="328"/>
      <c r="AU910" s="285"/>
      <c r="AV910" s="285"/>
      <c r="AW910" s="285"/>
      <c r="AX910" s="285"/>
      <c r="AY910" s="285"/>
      <c r="AZ910" s="328"/>
      <c r="BA910" s="328"/>
      <c r="BB910" s="285"/>
      <c r="BC910" s="285"/>
      <c r="BD910" s="285"/>
      <c r="BE910" s="285"/>
      <c r="BF910" s="285"/>
      <c r="BG910" s="328"/>
      <c r="BH910" s="328"/>
      <c r="BI910" s="285"/>
      <c r="BJ910" s="296"/>
      <c r="BK910" s="318"/>
      <c r="BL910" s="285"/>
      <c r="BM910" s="285"/>
      <c r="BN910" s="297"/>
      <c r="BO910" s="297"/>
      <c r="BP910" s="285"/>
      <c r="BQ910" s="285"/>
      <c r="BR910" s="285"/>
      <c r="BS910" s="285"/>
      <c r="BT910" s="285"/>
      <c r="BU910" s="297"/>
      <c r="BV910" s="297"/>
      <c r="BW910" s="285"/>
      <c r="BX910" s="285"/>
      <c r="BY910" s="285"/>
      <c r="BZ910" s="285"/>
      <c r="CA910" s="285"/>
      <c r="CB910" s="297"/>
      <c r="CC910" s="297"/>
      <c r="CD910" s="285"/>
      <c r="CE910" s="285"/>
      <c r="CF910" s="285"/>
      <c r="CG910" s="285"/>
      <c r="CH910" s="285"/>
      <c r="CI910" s="297"/>
      <c r="CJ910" s="297"/>
      <c r="CK910" s="285"/>
      <c r="CL910" s="285"/>
      <c r="CM910" s="285"/>
      <c r="CN910" s="285"/>
      <c r="CO910" s="285"/>
      <c r="CP910" s="165"/>
    </row>
    <row r="911"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  <c r="AA911" s="285"/>
      <c r="AB911" s="285"/>
      <c r="AC911" s="285"/>
      <c r="AD911" s="285"/>
      <c r="AE911" s="285"/>
      <c r="AF911" s="296"/>
      <c r="AG911" s="318"/>
      <c r="AH911" s="285"/>
      <c r="AI911" s="285"/>
      <c r="AJ911" s="285"/>
      <c r="AK911" s="285"/>
      <c r="AL911" s="328"/>
      <c r="AM911" s="328"/>
      <c r="AN911" s="285"/>
      <c r="AO911" s="285"/>
      <c r="AP911" s="285"/>
      <c r="AQ911" s="285"/>
      <c r="AR911" s="285"/>
      <c r="AS911" s="328"/>
      <c r="AT911" s="328"/>
      <c r="AU911" s="285"/>
      <c r="AV911" s="285"/>
      <c r="AW911" s="285"/>
      <c r="AX911" s="285"/>
      <c r="AY911" s="285"/>
      <c r="AZ911" s="328"/>
      <c r="BA911" s="328"/>
      <c r="BB911" s="285"/>
      <c r="BC911" s="285"/>
      <c r="BD911" s="285"/>
      <c r="BE911" s="285"/>
      <c r="BF911" s="285"/>
      <c r="BG911" s="328"/>
      <c r="BH911" s="328"/>
      <c r="BI911" s="285"/>
      <c r="BJ911" s="296"/>
      <c r="BK911" s="318"/>
      <c r="BL911" s="285"/>
      <c r="BM911" s="285"/>
      <c r="BN911" s="297"/>
      <c r="BO911" s="297"/>
      <c r="BP911" s="285"/>
      <c r="BQ911" s="285"/>
      <c r="BR911" s="285"/>
      <c r="BS911" s="285"/>
      <c r="BT911" s="285"/>
      <c r="BU911" s="297"/>
      <c r="BV911" s="297"/>
      <c r="BW911" s="285"/>
      <c r="BX911" s="285"/>
      <c r="BY911" s="285"/>
      <c r="BZ911" s="285"/>
      <c r="CA911" s="285"/>
      <c r="CB911" s="297"/>
      <c r="CC911" s="297"/>
      <c r="CD911" s="285"/>
      <c r="CE911" s="285"/>
      <c r="CF911" s="285"/>
      <c r="CG911" s="285"/>
      <c r="CH911" s="285"/>
      <c r="CI911" s="297"/>
      <c r="CJ911" s="297"/>
      <c r="CK911" s="285"/>
      <c r="CL911" s="285"/>
      <c r="CM911" s="285"/>
      <c r="CN911" s="285"/>
      <c r="CO911" s="285"/>
      <c r="CP911" s="165"/>
    </row>
    <row r="912"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  <c r="AA912" s="285"/>
      <c r="AB912" s="285"/>
      <c r="AC912" s="285"/>
      <c r="AD912" s="285"/>
      <c r="AE912" s="285"/>
      <c r="AF912" s="296"/>
      <c r="AG912" s="318"/>
      <c r="AH912" s="285"/>
      <c r="AI912" s="285"/>
      <c r="AJ912" s="285"/>
      <c r="AK912" s="285"/>
      <c r="AL912" s="328"/>
      <c r="AM912" s="328"/>
      <c r="AN912" s="285"/>
      <c r="AO912" s="285"/>
      <c r="AP912" s="285"/>
      <c r="AQ912" s="285"/>
      <c r="AR912" s="285"/>
      <c r="AS912" s="328"/>
      <c r="AT912" s="328"/>
      <c r="AU912" s="285"/>
      <c r="AV912" s="285"/>
      <c r="AW912" s="285"/>
      <c r="AX912" s="285"/>
      <c r="AY912" s="285"/>
      <c r="AZ912" s="328"/>
      <c r="BA912" s="328"/>
      <c r="BB912" s="285"/>
      <c r="BC912" s="285"/>
      <c r="BD912" s="285"/>
      <c r="BE912" s="285"/>
      <c r="BF912" s="285"/>
      <c r="BG912" s="328"/>
      <c r="BH912" s="328"/>
      <c r="BI912" s="285"/>
      <c r="BJ912" s="296"/>
      <c r="BK912" s="318"/>
      <c r="BL912" s="285"/>
      <c r="BM912" s="285"/>
      <c r="BN912" s="297"/>
      <c r="BO912" s="297"/>
      <c r="BP912" s="285"/>
      <c r="BQ912" s="285"/>
      <c r="BR912" s="285"/>
      <c r="BS912" s="285"/>
      <c r="BT912" s="285"/>
      <c r="BU912" s="297"/>
      <c r="BV912" s="297"/>
      <c r="BW912" s="285"/>
      <c r="BX912" s="285"/>
      <c r="BY912" s="285"/>
      <c r="BZ912" s="285"/>
      <c r="CA912" s="285"/>
      <c r="CB912" s="297"/>
      <c r="CC912" s="297"/>
      <c r="CD912" s="285"/>
      <c r="CE912" s="285"/>
      <c r="CF912" s="285"/>
      <c r="CG912" s="285"/>
      <c r="CH912" s="285"/>
      <c r="CI912" s="297"/>
      <c r="CJ912" s="297"/>
      <c r="CK912" s="285"/>
      <c r="CL912" s="285"/>
      <c r="CM912" s="285"/>
      <c r="CN912" s="285"/>
      <c r="CO912" s="285"/>
      <c r="CP912" s="165"/>
    </row>
    <row r="913"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  <c r="AA913" s="285"/>
      <c r="AB913" s="285"/>
      <c r="AC913" s="285"/>
      <c r="AD913" s="285"/>
      <c r="AE913" s="285"/>
      <c r="AF913" s="296"/>
      <c r="AG913" s="318"/>
      <c r="AH913" s="285"/>
      <c r="AI913" s="285"/>
      <c r="AJ913" s="285"/>
      <c r="AK913" s="285"/>
      <c r="AL913" s="328"/>
      <c r="AM913" s="328"/>
      <c r="AN913" s="285"/>
      <c r="AO913" s="285"/>
      <c r="AP913" s="285"/>
      <c r="AQ913" s="285"/>
      <c r="AR913" s="285"/>
      <c r="AS913" s="328"/>
      <c r="AT913" s="328"/>
      <c r="AU913" s="285"/>
      <c r="AV913" s="285"/>
      <c r="AW913" s="285"/>
      <c r="AX913" s="285"/>
      <c r="AY913" s="285"/>
      <c r="AZ913" s="328"/>
      <c r="BA913" s="328"/>
      <c r="BB913" s="285"/>
      <c r="BC913" s="285"/>
      <c r="BD913" s="285"/>
      <c r="BE913" s="285"/>
      <c r="BF913" s="285"/>
      <c r="BG913" s="328"/>
      <c r="BH913" s="328"/>
      <c r="BI913" s="285"/>
      <c r="BJ913" s="296"/>
      <c r="BK913" s="318"/>
      <c r="BL913" s="285"/>
      <c r="BM913" s="285"/>
      <c r="BN913" s="297"/>
      <c r="BO913" s="297"/>
      <c r="BP913" s="285"/>
      <c r="BQ913" s="285"/>
      <c r="BR913" s="285"/>
      <c r="BS913" s="285"/>
      <c r="BT913" s="285"/>
      <c r="BU913" s="297"/>
      <c r="BV913" s="297"/>
      <c r="BW913" s="285"/>
      <c r="BX913" s="285"/>
      <c r="BY913" s="285"/>
      <c r="BZ913" s="285"/>
      <c r="CA913" s="285"/>
      <c r="CB913" s="297"/>
      <c r="CC913" s="297"/>
      <c r="CD913" s="285"/>
      <c r="CE913" s="285"/>
      <c r="CF913" s="285"/>
      <c r="CG913" s="285"/>
      <c r="CH913" s="285"/>
      <c r="CI913" s="297"/>
      <c r="CJ913" s="297"/>
      <c r="CK913" s="285"/>
      <c r="CL913" s="285"/>
      <c r="CM913" s="285"/>
      <c r="CN913" s="285"/>
      <c r="CO913" s="285"/>
      <c r="CP913" s="165"/>
    </row>
    <row r="914"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  <c r="AA914" s="285"/>
      <c r="AB914" s="285"/>
      <c r="AC914" s="285"/>
      <c r="AD914" s="285"/>
      <c r="AE914" s="285"/>
      <c r="AF914" s="296"/>
      <c r="AG914" s="318"/>
      <c r="AH914" s="285"/>
      <c r="AI914" s="285"/>
      <c r="AJ914" s="285"/>
      <c r="AK914" s="285"/>
      <c r="AL914" s="328"/>
      <c r="AM914" s="328"/>
      <c r="AN914" s="285"/>
      <c r="AO914" s="285"/>
      <c r="AP914" s="285"/>
      <c r="AQ914" s="285"/>
      <c r="AR914" s="285"/>
      <c r="AS914" s="328"/>
      <c r="AT914" s="328"/>
      <c r="AU914" s="285"/>
      <c r="AV914" s="285"/>
      <c r="AW914" s="285"/>
      <c r="AX914" s="285"/>
      <c r="AY914" s="285"/>
      <c r="AZ914" s="328"/>
      <c r="BA914" s="328"/>
      <c r="BB914" s="285"/>
      <c r="BC914" s="285"/>
      <c r="BD914" s="285"/>
      <c r="BE914" s="285"/>
      <c r="BF914" s="285"/>
      <c r="BG914" s="328"/>
      <c r="BH914" s="328"/>
      <c r="BI914" s="285"/>
      <c r="BJ914" s="296"/>
      <c r="BK914" s="318"/>
      <c r="BL914" s="285"/>
      <c r="BM914" s="285"/>
      <c r="BN914" s="297"/>
      <c r="BO914" s="297"/>
      <c r="BP914" s="285"/>
      <c r="BQ914" s="285"/>
      <c r="BR914" s="285"/>
      <c r="BS914" s="285"/>
      <c r="BT914" s="285"/>
      <c r="BU914" s="297"/>
      <c r="BV914" s="297"/>
      <c r="BW914" s="285"/>
      <c r="BX914" s="285"/>
      <c r="BY914" s="285"/>
      <c r="BZ914" s="285"/>
      <c r="CA914" s="285"/>
      <c r="CB914" s="297"/>
      <c r="CC914" s="297"/>
      <c r="CD914" s="285"/>
      <c r="CE914" s="285"/>
      <c r="CF914" s="285"/>
      <c r="CG914" s="285"/>
      <c r="CH914" s="285"/>
      <c r="CI914" s="297"/>
      <c r="CJ914" s="297"/>
      <c r="CK914" s="285"/>
      <c r="CL914" s="285"/>
      <c r="CM914" s="285"/>
      <c r="CN914" s="285"/>
      <c r="CO914" s="285"/>
      <c r="CP914" s="165"/>
    </row>
    <row r="915"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  <c r="AA915" s="285"/>
      <c r="AB915" s="285"/>
      <c r="AC915" s="285"/>
      <c r="AD915" s="285"/>
      <c r="AE915" s="285"/>
      <c r="AF915" s="296"/>
      <c r="AG915" s="318"/>
      <c r="AH915" s="285"/>
      <c r="AI915" s="285"/>
      <c r="AJ915" s="285"/>
      <c r="AK915" s="285"/>
      <c r="AL915" s="328"/>
      <c r="AM915" s="328"/>
      <c r="AN915" s="285"/>
      <c r="AO915" s="285"/>
      <c r="AP915" s="285"/>
      <c r="AQ915" s="285"/>
      <c r="AR915" s="285"/>
      <c r="AS915" s="328"/>
      <c r="AT915" s="328"/>
      <c r="AU915" s="285"/>
      <c r="AV915" s="285"/>
      <c r="AW915" s="285"/>
      <c r="AX915" s="285"/>
      <c r="AY915" s="285"/>
      <c r="AZ915" s="328"/>
      <c r="BA915" s="328"/>
      <c r="BB915" s="285"/>
      <c r="BC915" s="285"/>
      <c r="BD915" s="285"/>
      <c r="BE915" s="285"/>
      <c r="BF915" s="285"/>
      <c r="BG915" s="328"/>
      <c r="BH915" s="328"/>
      <c r="BI915" s="285"/>
      <c r="BJ915" s="296"/>
      <c r="BK915" s="318"/>
      <c r="BL915" s="285"/>
      <c r="BM915" s="285"/>
      <c r="BN915" s="297"/>
      <c r="BO915" s="297"/>
      <c r="BP915" s="285"/>
      <c r="BQ915" s="285"/>
      <c r="BR915" s="285"/>
      <c r="BS915" s="285"/>
      <c r="BT915" s="285"/>
      <c r="BU915" s="297"/>
      <c r="BV915" s="297"/>
      <c r="BW915" s="285"/>
      <c r="BX915" s="285"/>
      <c r="BY915" s="285"/>
      <c r="BZ915" s="285"/>
      <c r="CA915" s="285"/>
      <c r="CB915" s="297"/>
      <c r="CC915" s="297"/>
      <c r="CD915" s="285"/>
      <c r="CE915" s="285"/>
      <c r="CF915" s="285"/>
      <c r="CG915" s="285"/>
      <c r="CH915" s="285"/>
      <c r="CI915" s="297"/>
      <c r="CJ915" s="297"/>
      <c r="CK915" s="285"/>
      <c r="CL915" s="285"/>
      <c r="CM915" s="285"/>
      <c r="CN915" s="285"/>
      <c r="CO915" s="285"/>
      <c r="CP915" s="165"/>
    </row>
    <row r="916"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  <c r="AA916" s="285"/>
      <c r="AB916" s="285"/>
      <c r="AC916" s="285"/>
      <c r="AD916" s="285"/>
      <c r="AE916" s="285"/>
      <c r="AF916" s="296"/>
      <c r="AG916" s="318"/>
      <c r="AH916" s="285"/>
      <c r="AI916" s="285"/>
      <c r="AJ916" s="285"/>
      <c r="AK916" s="285"/>
      <c r="AL916" s="328"/>
      <c r="AM916" s="328"/>
      <c r="AN916" s="285"/>
      <c r="AO916" s="285"/>
      <c r="AP916" s="285"/>
      <c r="AQ916" s="285"/>
      <c r="AR916" s="285"/>
      <c r="AS916" s="328"/>
      <c r="AT916" s="328"/>
      <c r="AU916" s="285"/>
      <c r="AV916" s="285"/>
      <c r="AW916" s="285"/>
      <c r="AX916" s="285"/>
      <c r="AY916" s="285"/>
      <c r="AZ916" s="328"/>
      <c r="BA916" s="328"/>
      <c r="BB916" s="285"/>
      <c r="BC916" s="285"/>
      <c r="BD916" s="285"/>
      <c r="BE916" s="285"/>
      <c r="BF916" s="285"/>
      <c r="BG916" s="328"/>
      <c r="BH916" s="328"/>
      <c r="BI916" s="285"/>
      <c r="BJ916" s="296"/>
      <c r="BK916" s="318"/>
      <c r="BL916" s="285"/>
      <c r="BM916" s="285"/>
      <c r="BN916" s="297"/>
      <c r="BO916" s="297"/>
      <c r="BP916" s="285"/>
      <c r="BQ916" s="285"/>
      <c r="BR916" s="285"/>
      <c r="BS916" s="285"/>
      <c r="BT916" s="285"/>
      <c r="BU916" s="297"/>
      <c r="BV916" s="297"/>
      <c r="BW916" s="285"/>
      <c r="BX916" s="285"/>
      <c r="BY916" s="285"/>
      <c r="BZ916" s="285"/>
      <c r="CA916" s="285"/>
      <c r="CB916" s="297"/>
      <c r="CC916" s="297"/>
      <c r="CD916" s="285"/>
      <c r="CE916" s="285"/>
      <c r="CF916" s="285"/>
      <c r="CG916" s="285"/>
      <c r="CH916" s="285"/>
      <c r="CI916" s="297"/>
      <c r="CJ916" s="297"/>
      <c r="CK916" s="285"/>
      <c r="CL916" s="285"/>
      <c r="CM916" s="285"/>
      <c r="CN916" s="285"/>
      <c r="CO916" s="285"/>
      <c r="CP916" s="165"/>
    </row>
    <row r="917"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  <c r="AA917" s="285"/>
      <c r="AB917" s="285"/>
      <c r="AC917" s="285"/>
      <c r="AD917" s="285"/>
      <c r="AE917" s="285"/>
      <c r="AF917" s="296"/>
      <c r="AG917" s="318"/>
      <c r="AH917" s="285"/>
      <c r="AI917" s="285"/>
      <c r="AJ917" s="285"/>
      <c r="AK917" s="285"/>
      <c r="AL917" s="328"/>
      <c r="AM917" s="328"/>
      <c r="AN917" s="285"/>
      <c r="AO917" s="285"/>
      <c r="AP917" s="285"/>
      <c r="AQ917" s="285"/>
      <c r="AR917" s="285"/>
      <c r="AS917" s="328"/>
      <c r="AT917" s="328"/>
      <c r="AU917" s="285"/>
      <c r="AV917" s="285"/>
      <c r="AW917" s="285"/>
      <c r="AX917" s="285"/>
      <c r="AY917" s="285"/>
      <c r="AZ917" s="328"/>
      <c r="BA917" s="328"/>
      <c r="BB917" s="285"/>
      <c r="BC917" s="285"/>
      <c r="BD917" s="285"/>
      <c r="BE917" s="285"/>
      <c r="BF917" s="285"/>
      <c r="BG917" s="328"/>
      <c r="BH917" s="328"/>
      <c r="BI917" s="285"/>
      <c r="BJ917" s="296"/>
      <c r="BK917" s="318"/>
      <c r="BL917" s="285"/>
      <c r="BM917" s="285"/>
      <c r="BN917" s="297"/>
      <c r="BO917" s="297"/>
      <c r="BP917" s="285"/>
      <c r="BQ917" s="285"/>
      <c r="BR917" s="285"/>
      <c r="BS917" s="285"/>
      <c r="BT917" s="285"/>
      <c r="BU917" s="297"/>
      <c r="BV917" s="297"/>
      <c r="BW917" s="285"/>
      <c r="BX917" s="285"/>
      <c r="BY917" s="285"/>
      <c r="BZ917" s="285"/>
      <c r="CA917" s="285"/>
      <c r="CB917" s="297"/>
      <c r="CC917" s="297"/>
      <c r="CD917" s="285"/>
      <c r="CE917" s="285"/>
      <c r="CF917" s="285"/>
      <c r="CG917" s="285"/>
      <c r="CH917" s="285"/>
      <c r="CI917" s="297"/>
      <c r="CJ917" s="297"/>
      <c r="CK917" s="285"/>
      <c r="CL917" s="285"/>
      <c r="CM917" s="285"/>
      <c r="CN917" s="285"/>
      <c r="CO917" s="285"/>
      <c r="CP917" s="165"/>
    </row>
    <row r="918"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  <c r="AA918" s="285"/>
      <c r="AB918" s="285"/>
      <c r="AC918" s="285"/>
      <c r="AD918" s="285"/>
      <c r="AE918" s="285"/>
      <c r="AF918" s="296"/>
      <c r="AG918" s="318"/>
      <c r="AH918" s="285"/>
      <c r="AI918" s="285"/>
      <c r="AJ918" s="285"/>
      <c r="AK918" s="285"/>
      <c r="AL918" s="328"/>
      <c r="AM918" s="328"/>
      <c r="AN918" s="285"/>
      <c r="AO918" s="285"/>
      <c r="AP918" s="285"/>
      <c r="AQ918" s="285"/>
      <c r="AR918" s="285"/>
      <c r="AS918" s="328"/>
      <c r="AT918" s="328"/>
      <c r="AU918" s="285"/>
      <c r="AV918" s="285"/>
      <c r="AW918" s="285"/>
      <c r="AX918" s="285"/>
      <c r="AY918" s="285"/>
      <c r="AZ918" s="328"/>
      <c r="BA918" s="328"/>
      <c r="BB918" s="285"/>
      <c r="BC918" s="285"/>
      <c r="BD918" s="285"/>
      <c r="BE918" s="285"/>
      <c r="BF918" s="285"/>
      <c r="BG918" s="328"/>
      <c r="BH918" s="328"/>
      <c r="BI918" s="285"/>
      <c r="BJ918" s="296"/>
      <c r="BK918" s="318"/>
      <c r="BL918" s="285"/>
      <c r="BM918" s="285"/>
      <c r="BN918" s="297"/>
      <c r="BO918" s="297"/>
      <c r="BP918" s="285"/>
      <c r="BQ918" s="285"/>
      <c r="BR918" s="285"/>
      <c r="BS918" s="285"/>
      <c r="BT918" s="285"/>
      <c r="BU918" s="297"/>
      <c r="BV918" s="297"/>
      <c r="BW918" s="285"/>
      <c r="BX918" s="285"/>
      <c r="BY918" s="285"/>
      <c r="BZ918" s="285"/>
      <c r="CA918" s="285"/>
      <c r="CB918" s="297"/>
      <c r="CC918" s="297"/>
      <c r="CD918" s="285"/>
      <c r="CE918" s="285"/>
      <c r="CF918" s="285"/>
      <c r="CG918" s="285"/>
      <c r="CH918" s="285"/>
      <c r="CI918" s="297"/>
      <c r="CJ918" s="297"/>
      <c r="CK918" s="285"/>
      <c r="CL918" s="285"/>
      <c r="CM918" s="285"/>
      <c r="CN918" s="285"/>
      <c r="CO918" s="285"/>
      <c r="CP918" s="165"/>
    </row>
    <row r="919"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  <c r="AA919" s="285"/>
      <c r="AB919" s="285"/>
      <c r="AC919" s="285"/>
      <c r="AD919" s="285"/>
      <c r="AE919" s="285"/>
      <c r="AF919" s="296"/>
      <c r="AG919" s="318"/>
      <c r="AH919" s="285"/>
      <c r="AI919" s="285"/>
      <c r="AJ919" s="285"/>
      <c r="AK919" s="285"/>
      <c r="AL919" s="328"/>
      <c r="AM919" s="328"/>
      <c r="AN919" s="285"/>
      <c r="AO919" s="285"/>
      <c r="AP919" s="285"/>
      <c r="AQ919" s="285"/>
      <c r="AR919" s="285"/>
      <c r="AS919" s="328"/>
      <c r="AT919" s="328"/>
      <c r="AU919" s="285"/>
      <c r="AV919" s="285"/>
      <c r="AW919" s="285"/>
      <c r="AX919" s="285"/>
      <c r="AY919" s="285"/>
      <c r="AZ919" s="328"/>
      <c r="BA919" s="328"/>
      <c r="BB919" s="285"/>
      <c r="BC919" s="285"/>
      <c r="BD919" s="285"/>
      <c r="BE919" s="285"/>
      <c r="BF919" s="285"/>
      <c r="BG919" s="328"/>
      <c r="BH919" s="328"/>
      <c r="BI919" s="285"/>
      <c r="BJ919" s="296"/>
      <c r="BK919" s="318"/>
      <c r="BL919" s="285"/>
      <c r="BM919" s="285"/>
      <c r="BN919" s="297"/>
      <c r="BO919" s="297"/>
      <c r="BP919" s="285"/>
      <c r="BQ919" s="285"/>
      <c r="BR919" s="285"/>
      <c r="BS919" s="285"/>
      <c r="BT919" s="285"/>
      <c r="BU919" s="297"/>
      <c r="BV919" s="297"/>
      <c r="BW919" s="285"/>
      <c r="BX919" s="285"/>
      <c r="BY919" s="285"/>
      <c r="BZ919" s="285"/>
      <c r="CA919" s="285"/>
      <c r="CB919" s="297"/>
      <c r="CC919" s="297"/>
      <c r="CD919" s="285"/>
      <c r="CE919" s="285"/>
      <c r="CF919" s="285"/>
      <c r="CG919" s="285"/>
      <c r="CH919" s="285"/>
      <c r="CI919" s="297"/>
      <c r="CJ919" s="297"/>
      <c r="CK919" s="285"/>
      <c r="CL919" s="285"/>
      <c r="CM919" s="285"/>
      <c r="CN919" s="285"/>
      <c r="CO919" s="285"/>
      <c r="CP919" s="165"/>
    </row>
    <row r="920"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  <c r="AA920" s="285"/>
      <c r="AB920" s="285"/>
      <c r="AC920" s="285"/>
      <c r="AD920" s="285"/>
      <c r="AE920" s="285"/>
      <c r="AF920" s="296"/>
      <c r="AG920" s="318"/>
      <c r="AH920" s="285"/>
      <c r="AI920" s="285"/>
      <c r="AJ920" s="285"/>
      <c r="AK920" s="285"/>
      <c r="AL920" s="328"/>
      <c r="AM920" s="328"/>
      <c r="AN920" s="285"/>
      <c r="AO920" s="285"/>
      <c r="AP920" s="285"/>
      <c r="AQ920" s="285"/>
      <c r="AR920" s="285"/>
      <c r="AS920" s="328"/>
      <c r="AT920" s="328"/>
      <c r="AU920" s="285"/>
      <c r="AV920" s="285"/>
      <c r="AW920" s="285"/>
      <c r="AX920" s="285"/>
      <c r="AY920" s="285"/>
      <c r="AZ920" s="328"/>
      <c r="BA920" s="328"/>
      <c r="BB920" s="285"/>
      <c r="BC920" s="285"/>
      <c r="BD920" s="285"/>
      <c r="BE920" s="285"/>
      <c r="BF920" s="285"/>
      <c r="BG920" s="328"/>
      <c r="BH920" s="328"/>
      <c r="BI920" s="285"/>
      <c r="BJ920" s="296"/>
      <c r="BK920" s="318"/>
      <c r="BL920" s="285"/>
      <c r="BM920" s="285"/>
      <c r="BN920" s="297"/>
      <c r="BO920" s="297"/>
      <c r="BP920" s="285"/>
      <c r="BQ920" s="285"/>
      <c r="BR920" s="285"/>
      <c r="BS920" s="285"/>
      <c r="BT920" s="285"/>
      <c r="BU920" s="297"/>
      <c r="BV920" s="297"/>
      <c r="BW920" s="285"/>
      <c r="BX920" s="285"/>
      <c r="BY920" s="285"/>
      <c r="BZ920" s="285"/>
      <c r="CA920" s="285"/>
      <c r="CB920" s="297"/>
      <c r="CC920" s="297"/>
      <c r="CD920" s="285"/>
      <c r="CE920" s="285"/>
      <c r="CF920" s="285"/>
      <c r="CG920" s="285"/>
      <c r="CH920" s="285"/>
      <c r="CI920" s="297"/>
      <c r="CJ920" s="297"/>
      <c r="CK920" s="285"/>
      <c r="CL920" s="285"/>
      <c r="CM920" s="285"/>
      <c r="CN920" s="285"/>
      <c r="CO920" s="285"/>
      <c r="CP920" s="165"/>
    </row>
    <row r="921"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  <c r="AA921" s="285"/>
      <c r="AB921" s="285"/>
      <c r="AC921" s="285"/>
      <c r="AD921" s="285"/>
      <c r="AE921" s="285"/>
      <c r="AF921" s="296"/>
      <c r="AG921" s="318"/>
      <c r="AH921" s="285"/>
      <c r="AI921" s="285"/>
      <c r="AJ921" s="285"/>
      <c r="AK921" s="285"/>
      <c r="AL921" s="328"/>
      <c r="AM921" s="328"/>
      <c r="AN921" s="285"/>
      <c r="AO921" s="285"/>
      <c r="AP921" s="285"/>
      <c r="AQ921" s="285"/>
      <c r="AR921" s="285"/>
      <c r="AS921" s="328"/>
      <c r="AT921" s="328"/>
      <c r="AU921" s="285"/>
      <c r="AV921" s="285"/>
      <c r="AW921" s="285"/>
      <c r="AX921" s="285"/>
      <c r="AY921" s="285"/>
      <c r="AZ921" s="328"/>
      <c r="BA921" s="328"/>
      <c r="BB921" s="285"/>
      <c r="BC921" s="285"/>
      <c r="BD921" s="285"/>
      <c r="BE921" s="285"/>
      <c r="BF921" s="285"/>
      <c r="BG921" s="328"/>
      <c r="BH921" s="328"/>
      <c r="BI921" s="285"/>
      <c r="BJ921" s="296"/>
      <c r="BK921" s="318"/>
      <c r="BL921" s="285"/>
      <c r="BM921" s="285"/>
      <c r="BN921" s="297"/>
      <c r="BO921" s="297"/>
      <c r="BP921" s="285"/>
      <c r="BQ921" s="285"/>
      <c r="BR921" s="285"/>
      <c r="BS921" s="285"/>
      <c r="BT921" s="285"/>
      <c r="BU921" s="297"/>
      <c r="BV921" s="297"/>
      <c r="BW921" s="285"/>
      <c r="BX921" s="285"/>
      <c r="BY921" s="285"/>
      <c r="BZ921" s="285"/>
      <c r="CA921" s="285"/>
      <c r="CB921" s="297"/>
      <c r="CC921" s="297"/>
      <c r="CD921" s="285"/>
      <c r="CE921" s="285"/>
      <c r="CF921" s="285"/>
      <c r="CG921" s="285"/>
      <c r="CH921" s="285"/>
      <c r="CI921" s="297"/>
      <c r="CJ921" s="297"/>
      <c r="CK921" s="285"/>
      <c r="CL921" s="285"/>
      <c r="CM921" s="285"/>
      <c r="CN921" s="285"/>
      <c r="CO921" s="285"/>
      <c r="CP921" s="165"/>
    </row>
    <row r="922"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  <c r="AA922" s="285"/>
      <c r="AB922" s="285"/>
      <c r="AC922" s="285"/>
      <c r="AD922" s="285"/>
      <c r="AE922" s="285"/>
      <c r="AF922" s="296"/>
      <c r="AG922" s="318"/>
      <c r="AH922" s="285"/>
      <c r="AI922" s="285"/>
      <c r="AJ922" s="285"/>
      <c r="AK922" s="285"/>
      <c r="AL922" s="328"/>
      <c r="AM922" s="328"/>
      <c r="AN922" s="285"/>
      <c r="AO922" s="285"/>
      <c r="AP922" s="285"/>
      <c r="AQ922" s="285"/>
      <c r="AR922" s="285"/>
      <c r="AS922" s="328"/>
      <c r="AT922" s="328"/>
      <c r="AU922" s="285"/>
      <c r="AV922" s="285"/>
      <c r="AW922" s="285"/>
      <c r="AX922" s="285"/>
      <c r="AY922" s="285"/>
      <c r="AZ922" s="328"/>
      <c r="BA922" s="328"/>
      <c r="BB922" s="285"/>
      <c r="BC922" s="285"/>
      <c r="BD922" s="285"/>
      <c r="BE922" s="285"/>
      <c r="BF922" s="285"/>
      <c r="BG922" s="328"/>
      <c r="BH922" s="328"/>
      <c r="BI922" s="285"/>
      <c r="BJ922" s="296"/>
      <c r="BK922" s="318"/>
      <c r="BL922" s="285"/>
      <c r="BM922" s="285"/>
      <c r="BN922" s="297"/>
      <c r="BO922" s="297"/>
      <c r="BP922" s="285"/>
      <c r="BQ922" s="285"/>
      <c r="BR922" s="285"/>
      <c r="BS922" s="285"/>
      <c r="BT922" s="285"/>
      <c r="BU922" s="297"/>
      <c r="BV922" s="297"/>
      <c r="BW922" s="285"/>
      <c r="BX922" s="285"/>
      <c r="BY922" s="285"/>
      <c r="BZ922" s="285"/>
      <c r="CA922" s="285"/>
      <c r="CB922" s="297"/>
      <c r="CC922" s="297"/>
      <c r="CD922" s="285"/>
      <c r="CE922" s="285"/>
      <c r="CF922" s="285"/>
      <c r="CG922" s="285"/>
      <c r="CH922" s="285"/>
      <c r="CI922" s="297"/>
      <c r="CJ922" s="297"/>
      <c r="CK922" s="285"/>
      <c r="CL922" s="285"/>
      <c r="CM922" s="285"/>
      <c r="CN922" s="285"/>
      <c r="CO922" s="285"/>
      <c r="CP922" s="165"/>
    </row>
    <row r="923"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  <c r="AA923" s="285"/>
      <c r="AB923" s="285"/>
      <c r="AC923" s="285"/>
      <c r="AD923" s="285"/>
      <c r="AE923" s="285"/>
      <c r="AF923" s="296"/>
      <c r="AG923" s="318"/>
      <c r="AH923" s="285"/>
      <c r="AI923" s="285"/>
      <c r="AJ923" s="285"/>
      <c r="AK923" s="285"/>
      <c r="AL923" s="328"/>
      <c r="AM923" s="328"/>
      <c r="AN923" s="285"/>
      <c r="AO923" s="285"/>
      <c r="AP923" s="285"/>
      <c r="AQ923" s="285"/>
      <c r="AR923" s="285"/>
      <c r="AS923" s="328"/>
      <c r="AT923" s="328"/>
      <c r="AU923" s="285"/>
      <c r="AV923" s="285"/>
      <c r="AW923" s="285"/>
      <c r="AX923" s="285"/>
      <c r="AY923" s="285"/>
      <c r="AZ923" s="328"/>
      <c r="BA923" s="328"/>
      <c r="BB923" s="285"/>
      <c r="BC923" s="285"/>
      <c r="BD923" s="285"/>
      <c r="BE923" s="285"/>
      <c r="BF923" s="285"/>
      <c r="BG923" s="328"/>
      <c r="BH923" s="328"/>
      <c r="BI923" s="285"/>
      <c r="BJ923" s="296"/>
      <c r="BK923" s="318"/>
      <c r="BL923" s="285"/>
      <c r="BM923" s="285"/>
      <c r="BN923" s="297"/>
      <c r="BO923" s="297"/>
      <c r="BP923" s="285"/>
      <c r="BQ923" s="285"/>
      <c r="BR923" s="285"/>
      <c r="BS923" s="285"/>
      <c r="BT923" s="285"/>
      <c r="BU923" s="297"/>
      <c r="BV923" s="297"/>
      <c r="BW923" s="285"/>
      <c r="BX923" s="285"/>
      <c r="BY923" s="285"/>
      <c r="BZ923" s="285"/>
      <c r="CA923" s="285"/>
      <c r="CB923" s="297"/>
      <c r="CC923" s="297"/>
      <c r="CD923" s="285"/>
      <c r="CE923" s="285"/>
      <c r="CF923" s="285"/>
      <c r="CG923" s="285"/>
      <c r="CH923" s="285"/>
      <c r="CI923" s="297"/>
      <c r="CJ923" s="297"/>
      <c r="CK923" s="285"/>
      <c r="CL923" s="285"/>
      <c r="CM923" s="285"/>
      <c r="CN923" s="285"/>
      <c r="CO923" s="285"/>
      <c r="CP923" s="165"/>
    </row>
    <row r="924"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  <c r="AA924" s="285"/>
      <c r="AB924" s="285"/>
      <c r="AC924" s="285"/>
      <c r="AD924" s="285"/>
      <c r="AE924" s="285"/>
      <c r="AF924" s="296"/>
      <c r="AG924" s="318"/>
      <c r="AH924" s="285"/>
      <c r="AI924" s="285"/>
      <c r="AJ924" s="285"/>
      <c r="AK924" s="285"/>
      <c r="AL924" s="328"/>
      <c r="AM924" s="328"/>
      <c r="AN924" s="285"/>
      <c r="AO924" s="285"/>
      <c r="AP924" s="285"/>
      <c r="AQ924" s="285"/>
      <c r="AR924" s="285"/>
      <c r="AS924" s="328"/>
      <c r="AT924" s="328"/>
      <c r="AU924" s="285"/>
      <c r="AV924" s="285"/>
      <c r="AW924" s="285"/>
      <c r="AX924" s="285"/>
      <c r="AY924" s="285"/>
      <c r="AZ924" s="328"/>
      <c r="BA924" s="328"/>
      <c r="BB924" s="285"/>
      <c r="BC924" s="285"/>
      <c r="BD924" s="285"/>
      <c r="BE924" s="285"/>
      <c r="BF924" s="285"/>
      <c r="BG924" s="328"/>
      <c r="BH924" s="328"/>
      <c r="BI924" s="285"/>
      <c r="BJ924" s="296"/>
      <c r="BK924" s="318"/>
      <c r="BL924" s="285"/>
      <c r="BM924" s="285"/>
      <c r="BN924" s="297"/>
      <c r="BO924" s="297"/>
      <c r="BP924" s="285"/>
      <c r="BQ924" s="285"/>
      <c r="BR924" s="285"/>
      <c r="BS924" s="285"/>
      <c r="BT924" s="285"/>
      <c r="BU924" s="297"/>
      <c r="BV924" s="297"/>
      <c r="BW924" s="285"/>
      <c r="BX924" s="285"/>
      <c r="BY924" s="285"/>
      <c r="BZ924" s="285"/>
      <c r="CA924" s="285"/>
      <c r="CB924" s="297"/>
      <c r="CC924" s="297"/>
      <c r="CD924" s="285"/>
      <c r="CE924" s="285"/>
      <c r="CF924" s="285"/>
      <c r="CG924" s="285"/>
      <c r="CH924" s="285"/>
      <c r="CI924" s="297"/>
      <c r="CJ924" s="297"/>
      <c r="CK924" s="285"/>
      <c r="CL924" s="285"/>
      <c r="CM924" s="285"/>
      <c r="CN924" s="285"/>
      <c r="CO924" s="285"/>
      <c r="CP924" s="165"/>
    </row>
    <row r="925"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  <c r="AA925" s="285"/>
      <c r="AB925" s="285"/>
      <c r="AC925" s="285"/>
      <c r="AD925" s="285"/>
      <c r="AE925" s="285"/>
      <c r="AF925" s="296"/>
      <c r="AG925" s="318"/>
      <c r="AH925" s="285"/>
      <c r="AI925" s="285"/>
      <c r="AJ925" s="285"/>
      <c r="AK925" s="285"/>
      <c r="AL925" s="328"/>
      <c r="AM925" s="328"/>
      <c r="AN925" s="285"/>
      <c r="AO925" s="285"/>
      <c r="AP925" s="285"/>
      <c r="AQ925" s="285"/>
      <c r="AR925" s="285"/>
      <c r="AS925" s="328"/>
      <c r="AT925" s="328"/>
      <c r="AU925" s="285"/>
      <c r="AV925" s="285"/>
      <c r="AW925" s="285"/>
      <c r="AX925" s="285"/>
      <c r="AY925" s="285"/>
      <c r="AZ925" s="328"/>
      <c r="BA925" s="328"/>
      <c r="BB925" s="285"/>
      <c r="BC925" s="285"/>
      <c r="BD925" s="285"/>
      <c r="BE925" s="285"/>
      <c r="BF925" s="285"/>
      <c r="BG925" s="328"/>
      <c r="BH925" s="328"/>
      <c r="BI925" s="285"/>
      <c r="BJ925" s="296"/>
      <c r="BK925" s="318"/>
      <c r="BL925" s="285"/>
      <c r="BM925" s="285"/>
      <c r="BN925" s="297"/>
      <c r="BO925" s="297"/>
      <c r="BP925" s="285"/>
      <c r="BQ925" s="285"/>
      <c r="BR925" s="285"/>
      <c r="BS925" s="285"/>
      <c r="BT925" s="285"/>
      <c r="BU925" s="297"/>
      <c r="BV925" s="297"/>
      <c r="BW925" s="285"/>
      <c r="BX925" s="285"/>
      <c r="BY925" s="285"/>
      <c r="BZ925" s="285"/>
      <c r="CA925" s="285"/>
      <c r="CB925" s="297"/>
      <c r="CC925" s="297"/>
      <c r="CD925" s="285"/>
      <c r="CE925" s="285"/>
      <c r="CF925" s="285"/>
      <c r="CG925" s="285"/>
      <c r="CH925" s="285"/>
      <c r="CI925" s="297"/>
      <c r="CJ925" s="297"/>
      <c r="CK925" s="285"/>
      <c r="CL925" s="285"/>
      <c r="CM925" s="285"/>
      <c r="CN925" s="285"/>
      <c r="CO925" s="285"/>
      <c r="CP925" s="165"/>
    </row>
    <row r="926"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  <c r="AA926" s="285"/>
      <c r="AB926" s="285"/>
      <c r="AC926" s="285"/>
      <c r="AD926" s="285"/>
      <c r="AE926" s="285"/>
      <c r="AF926" s="296"/>
      <c r="AG926" s="318"/>
      <c r="AH926" s="285"/>
      <c r="AI926" s="285"/>
      <c r="AJ926" s="285"/>
      <c r="AK926" s="285"/>
      <c r="AL926" s="328"/>
      <c r="AM926" s="328"/>
      <c r="AN926" s="285"/>
      <c r="AO926" s="285"/>
      <c r="AP926" s="285"/>
      <c r="AQ926" s="285"/>
      <c r="AR926" s="285"/>
      <c r="AS926" s="328"/>
      <c r="AT926" s="328"/>
      <c r="AU926" s="285"/>
      <c r="AV926" s="285"/>
      <c r="AW926" s="285"/>
      <c r="AX926" s="285"/>
      <c r="AY926" s="285"/>
      <c r="AZ926" s="328"/>
      <c r="BA926" s="328"/>
      <c r="BB926" s="285"/>
      <c r="BC926" s="285"/>
      <c r="BD926" s="285"/>
      <c r="BE926" s="285"/>
      <c r="BF926" s="285"/>
      <c r="BG926" s="328"/>
      <c r="BH926" s="328"/>
      <c r="BI926" s="285"/>
      <c r="BJ926" s="296"/>
      <c r="BK926" s="318"/>
      <c r="BL926" s="285"/>
      <c r="BM926" s="285"/>
      <c r="BN926" s="297"/>
      <c r="BO926" s="297"/>
      <c r="BP926" s="285"/>
      <c r="BQ926" s="285"/>
      <c r="BR926" s="285"/>
      <c r="BS926" s="285"/>
      <c r="BT926" s="285"/>
      <c r="BU926" s="297"/>
      <c r="BV926" s="297"/>
      <c r="BW926" s="285"/>
      <c r="BX926" s="285"/>
      <c r="BY926" s="285"/>
      <c r="BZ926" s="285"/>
      <c r="CA926" s="285"/>
      <c r="CB926" s="297"/>
      <c r="CC926" s="297"/>
      <c r="CD926" s="285"/>
      <c r="CE926" s="285"/>
      <c r="CF926" s="285"/>
      <c r="CG926" s="285"/>
      <c r="CH926" s="285"/>
      <c r="CI926" s="297"/>
      <c r="CJ926" s="297"/>
      <c r="CK926" s="285"/>
      <c r="CL926" s="285"/>
      <c r="CM926" s="285"/>
      <c r="CN926" s="285"/>
      <c r="CO926" s="285"/>
      <c r="CP926" s="165"/>
    </row>
    <row r="927"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  <c r="AA927" s="285"/>
      <c r="AB927" s="285"/>
      <c r="AC927" s="285"/>
      <c r="AD927" s="285"/>
      <c r="AE927" s="285"/>
      <c r="AF927" s="296"/>
      <c r="AG927" s="318"/>
      <c r="AH927" s="285"/>
      <c r="AI927" s="285"/>
      <c r="AJ927" s="285"/>
      <c r="AK927" s="285"/>
      <c r="AL927" s="328"/>
      <c r="AM927" s="328"/>
      <c r="AN927" s="285"/>
      <c r="AO927" s="285"/>
      <c r="AP927" s="285"/>
      <c r="AQ927" s="285"/>
      <c r="AR927" s="285"/>
      <c r="AS927" s="328"/>
      <c r="AT927" s="328"/>
      <c r="AU927" s="285"/>
      <c r="AV927" s="285"/>
      <c r="AW927" s="285"/>
      <c r="AX927" s="285"/>
      <c r="AY927" s="285"/>
      <c r="AZ927" s="328"/>
      <c r="BA927" s="328"/>
      <c r="BB927" s="285"/>
      <c r="BC927" s="285"/>
      <c r="BD927" s="285"/>
      <c r="BE927" s="285"/>
      <c r="BF927" s="285"/>
      <c r="BG927" s="328"/>
      <c r="BH927" s="328"/>
      <c r="BI927" s="285"/>
      <c r="BJ927" s="296"/>
      <c r="BK927" s="318"/>
      <c r="BL927" s="285"/>
      <c r="BM927" s="285"/>
      <c r="BN927" s="297"/>
      <c r="BO927" s="297"/>
      <c r="BP927" s="285"/>
      <c r="BQ927" s="285"/>
      <c r="BR927" s="285"/>
      <c r="BS927" s="285"/>
      <c r="BT927" s="285"/>
      <c r="BU927" s="297"/>
      <c r="BV927" s="297"/>
      <c r="BW927" s="285"/>
      <c r="BX927" s="285"/>
      <c r="BY927" s="285"/>
      <c r="BZ927" s="285"/>
      <c r="CA927" s="285"/>
      <c r="CB927" s="297"/>
      <c r="CC927" s="297"/>
      <c r="CD927" s="285"/>
      <c r="CE927" s="285"/>
      <c r="CF927" s="285"/>
      <c r="CG927" s="285"/>
      <c r="CH927" s="285"/>
      <c r="CI927" s="297"/>
      <c r="CJ927" s="297"/>
      <c r="CK927" s="285"/>
      <c r="CL927" s="285"/>
      <c r="CM927" s="285"/>
      <c r="CN927" s="285"/>
      <c r="CO927" s="285"/>
      <c r="CP927" s="165"/>
    </row>
    <row r="928"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  <c r="AA928" s="285"/>
      <c r="AB928" s="285"/>
      <c r="AC928" s="285"/>
      <c r="AD928" s="285"/>
      <c r="AE928" s="285"/>
      <c r="AF928" s="296"/>
      <c r="AG928" s="318"/>
      <c r="AH928" s="285"/>
      <c r="AI928" s="285"/>
      <c r="AJ928" s="285"/>
      <c r="AK928" s="285"/>
      <c r="AL928" s="328"/>
      <c r="AM928" s="328"/>
      <c r="AN928" s="285"/>
      <c r="AO928" s="285"/>
      <c r="AP928" s="285"/>
      <c r="AQ928" s="285"/>
      <c r="AR928" s="285"/>
      <c r="AS928" s="328"/>
      <c r="AT928" s="328"/>
      <c r="AU928" s="285"/>
      <c r="AV928" s="285"/>
      <c r="AW928" s="285"/>
      <c r="AX928" s="285"/>
      <c r="AY928" s="285"/>
      <c r="AZ928" s="328"/>
      <c r="BA928" s="328"/>
      <c r="BB928" s="285"/>
      <c r="BC928" s="285"/>
      <c r="BD928" s="285"/>
      <c r="BE928" s="285"/>
      <c r="BF928" s="285"/>
      <c r="BG928" s="328"/>
      <c r="BH928" s="328"/>
      <c r="BI928" s="285"/>
      <c r="BJ928" s="296"/>
      <c r="BK928" s="318"/>
      <c r="BL928" s="285"/>
      <c r="BM928" s="285"/>
      <c r="BN928" s="297"/>
      <c r="BO928" s="297"/>
      <c r="BP928" s="285"/>
      <c r="BQ928" s="285"/>
      <c r="BR928" s="285"/>
      <c r="BS928" s="285"/>
      <c r="BT928" s="285"/>
      <c r="BU928" s="297"/>
      <c r="BV928" s="297"/>
      <c r="BW928" s="285"/>
      <c r="BX928" s="285"/>
      <c r="BY928" s="285"/>
      <c r="BZ928" s="285"/>
      <c r="CA928" s="285"/>
      <c r="CB928" s="297"/>
      <c r="CC928" s="297"/>
      <c r="CD928" s="285"/>
      <c r="CE928" s="285"/>
      <c r="CF928" s="285"/>
      <c r="CG928" s="285"/>
      <c r="CH928" s="285"/>
      <c r="CI928" s="297"/>
      <c r="CJ928" s="297"/>
      <c r="CK928" s="285"/>
      <c r="CL928" s="285"/>
      <c r="CM928" s="285"/>
      <c r="CN928" s="285"/>
      <c r="CO928" s="285"/>
      <c r="CP928" s="165"/>
    </row>
    <row r="929"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  <c r="AA929" s="285"/>
      <c r="AB929" s="285"/>
      <c r="AC929" s="285"/>
      <c r="AD929" s="285"/>
      <c r="AE929" s="285"/>
      <c r="AF929" s="296"/>
      <c r="AG929" s="318"/>
      <c r="AH929" s="285"/>
      <c r="AI929" s="285"/>
      <c r="AJ929" s="285"/>
      <c r="AK929" s="285"/>
      <c r="AL929" s="328"/>
      <c r="AM929" s="328"/>
      <c r="AN929" s="285"/>
      <c r="AO929" s="285"/>
      <c r="AP929" s="285"/>
      <c r="AQ929" s="285"/>
      <c r="AR929" s="285"/>
      <c r="AS929" s="328"/>
      <c r="AT929" s="328"/>
      <c r="AU929" s="285"/>
      <c r="AV929" s="285"/>
      <c r="AW929" s="285"/>
      <c r="AX929" s="285"/>
      <c r="AY929" s="285"/>
      <c r="AZ929" s="328"/>
      <c r="BA929" s="328"/>
      <c r="BB929" s="285"/>
      <c r="BC929" s="285"/>
      <c r="BD929" s="285"/>
      <c r="BE929" s="285"/>
      <c r="BF929" s="285"/>
      <c r="BG929" s="328"/>
      <c r="BH929" s="328"/>
      <c r="BI929" s="285"/>
      <c r="BJ929" s="296"/>
      <c r="BK929" s="318"/>
      <c r="BL929" s="285"/>
      <c r="BM929" s="285"/>
      <c r="BN929" s="297"/>
      <c r="BO929" s="297"/>
      <c r="BP929" s="285"/>
      <c r="BQ929" s="285"/>
      <c r="BR929" s="285"/>
      <c r="BS929" s="285"/>
      <c r="BT929" s="285"/>
      <c r="BU929" s="297"/>
      <c r="BV929" s="297"/>
      <c r="BW929" s="285"/>
      <c r="BX929" s="285"/>
      <c r="BY929" s="285"/>
      <c r="BZ929" s="285"/>
      <c r="CA929" s="285"/>
      <c r="CB929" s="297"/>
      <c r="CC929" s="297"/>
      <c r="CD929" s="285"/>
      <c r="CE929" s="285"/>
      <c r="CF929" s="285"/>
      <c r="CG929" s="285"/>
      <c r="CH929" s="285"/>
      <c r="CI929" s="297"/>
      <c r="CJ929" s="297"/>
      <c r="CK929" s="285"/>
      <c r="CL929" s="285"/>
      <c r="CM929" s="285"/>
      <c r="CN929" s="285"/>
      <c r="CO929" s="285"/>
      <c r="CP929" s="165"/>
    </row>
    <row r="930"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  <c r="AA930" s="285"/>
      <c r="AB930" s="285"/>
      <c r="AC930" s="285"/>
      <c r="AD930" s="285"/>
      <c r="AE930" s="285"/>
      <c r="AF930" s="296"/>
      <c r="AG930" s="318"/>
      <c r="AH930" s="285"/>
      <c r="AI930" s="285"/>
      <c r="AJ930" s="285"/>
      <c r="AK930" s="285"/>
      <c r="AL930" s="328"/>
      <c r="AM930" s="328"/>
      <c r="AN930" s="285"/>
      <c r="AO930" s="285"/>
      <c r="AP930" s="285"/>
      <c r="AQ930" s="285"/>
      <c r="AR930" s="285"/>
      <c r="AS930" s="328"/>
      <c r="AT930" s="328"/>
      <c r="AU930" s="285"/>
      <c r="AV930" s="285"/>
      <c r="AW930" s="285"/>
      <c r="AX930" s="285"/>
      <c r="AY930" s="285"/>
      <c r="AZ930" s="328"/>
      <c r="BA930" s="328"/>
      <c r="BB930" s="285"/>
      <c r="BC930" s="285"/>
      <c r="BD930" s="285"/>
      <c r="BE930" s="285"/>
      <c r="BF930" s="285"/>
      <c r="BG930" s="328"/>
      <c r="BH930" s="328"/>
      <c r="BI930" s="285"/>
      <c r="BJ930" s="296"/>
      <c r="BK930" s="318"/>
      <c r="BL930" s="285"/>
      <c r="BM930" s="285"/>
      <c r="BN930" s="297"/>
      <c r="BO930" s="297"/>
      <c r="BP930" s="285"/>
      <c r="BQ930" s="285"/>
      <c r="BR930" s="285"/>
      <c r="BS930" s="285"/>
      <c r="BT930" s="285"/>
      <c r="BU930" s="297"/>
      <c r="BV930" s="297"/>
      <c r="BW930" s="285"/>
      <c r="BX930" s="285"/>
      <c r="BY930" s="285"/>
      <c r="BZ930" s="285"/>
      <c r="CA930" s="285"/>
      <c r="CB930" s="297"/>
      <c r="CC930" s="297"/>
      <c r="CD930" s="285"/>
      <c r="CE930" s="285"/>
      <c r="CF930" s="285"/>
      <c r="CG930" s="285"/>
      <c r="CH930" s="285"/>
      <c r="CI930" s="297"/>
      <c r="CJ930" s="297"/>
      <c r="CK930" s="285"/>
      <c r="CL930" s="285"/>
      <c r="CM930" s="285"/>
      <c r="CN930" s="285"/>
      <c r="CO930" s="285"/>
      <c r="CP930" s="165"/>
    </row>
    <row r="931"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  <c r="AA931" s="285"/>
      <c r="AB931" s="285"/>
      <c r="AC931" s="285"/>
      <c r="AD931" s="285"/>
      <c r="AE931" s="285"/>
      <c r="AF931" s="296"/>
      <c r="AG931" s="318"/>
      <c r="AH931" s="285"/>
      <c r="AI931" s="285"/>
      <c r="AJ931" s="285"/>
      <c r="AK931" s="285"/>
      <c r="AL931" s="328"/>
      <c r="AM931" s="328"/>
      <c r="AN931" s="285"/>
      <c r="AO931" s="285"/>
      <c r="AP931" s="285"/>
      <c r="AQ931" s="285"/>
      <c r="AR931" s="285"/>
      <c r="AS931" s="328"/>
      <c r="AT931" s="328"/>
      <c r="AU931" s="285"/>
      <c r="AV931" s="285"/>
      <c r="AW931" s="285"/>
      <c r="AX931" s="285"/>
      <c r="AY931" s="285"/>
      <c r="AZ931" s="328"/>
      <c r="BA931" s="328"/>
      <c r="BB931" s="285"/>
      <c r="BC931" s="285"/>
      <c r="BD931" s="285"/>
      <c r="BE931" s="285"/>
      <c r="BF931" s="285"/>
      <c r="BG931" s="328"/>
      <c r="BH931" s="328"/>
      <c r="BI931" s="285"/>
      <c r="BJ931" s="296"/>
      <c r="BK931" s="318"/>
      <c r="BL931" s="285"/>
      <c r="BM931" s="285"/>
      <c r="BN931" s="297"/>
      <c r="BO931" s="297"/>
      <c r="BP931" s="285"/>
      <c r="BQ931" s="285"/>
      <c r="BR931" s="285"/>
      <c r="BS931" s="285"/>
      <c r="BT931" s="285"/>
      <c r="BU931" s="297"/>
      <c r="BV931" s="297"/>
      <c r="BW931" s="285"/>
      <c r="BX931" s="285"/>
      <c r="BY931" s="285"/>
      <c r="BZ931" s="285"/>
      <c r="CA931" s="285"/>
      <c r="CB931" s="297"/>
      <c r="CC931" s="297"/>
      <c r="CD931" s="285"/>
      <c r="CE931" s="285"/>
      <c r="CF931" s="285"/>
      <c r="CG931" s="285"/>
      <c r="CH931" s="285"/>
      <c r="CI931" s="297"/>
      <c r="CJ931" s="297"/>
      <c r="CK931" s="285"/>
      <c r="CL931" s="285"/>
      <c r="CM931" s="285"/>
      <c r="CN931" s="285"/>
      <c r="CO931" s="285"/>
      <c r="CP931" s="165"/>
    </row>
    <row r="932"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  <c r="AA932" s="285"/>
      <c r="AB932" s="285"/>
      <c r="AC932" s="285"/>
      <c r="AD932" s="285"/>
      <c r="AE932" s="285"/>
      <c r="AF932" s="296"/>
      <c r="AG932" s="318"/>
      <c r="AH932" s="285"/>
      <c r="AI932" s="285"/>
      <c r="AJ932" s="285"/>
      <c r="AK932" s="285"/>
      <c r="AL932" s="328"/>
      <c r="AM932" s="328"/>
      <c r="AN932" s="285"/>
      <c r="AO932" s="285"/>
      <c r="AP932" s="285"/>
      <c r="AQ932" s="285"/>
      <c r="AR932" s="285"/>
      <c r="AS932" s="328"/>
      <c r="AT932" s="328"/>
      <c r="AU932" s="285"/>
      <c r="AV932" s="285"/>
      <c r="AW932" s="285"/>
      <c r="AX932" s="285"/>
      <c r="AY932" s="285"/>
      <c r="AZ932" s="328"/>
      <c r="BA932" s="328"/>
      <c r="BB932" s="285"/>
      <c r="BC932" s="285"/>
      <c r="BD932" s="285"/>
      <c r="BE932" s="285"/>
      <c r="BF932" s="285"/>
      <c r="BG932" s="328"/>
      <c r="BH932" s="328"/>
      <c r="BI932" s="285"/>
      <c r="BJ932" s="296"/>
      <c r="BK932" s="318"/>
      <c r="BL932" s="285"/>
      <c r="BM932" s="285"/>
      <c r="BN932" s="297"/>
      <c r="BO932" s="297"/>
      <c r="BP932" s="285"/>
      <c r="BQ932" s="285"/>
      <c r="BR932" s="285"/>
      <c r="BS932" s="285"/>
      <c r="BT932" s="285"/>
      <c r="BU932" s="297"/>
      <c r="BV932" s="297"/>
      <c r="BW932" s="285"/>
      <c r="BX932" s="285"/>
      <c r="BY932" s="285"/>
      <c r="BZ932" s="285"/>
      <c r="CA932" s="285"/>
      <c r="CB932" s="297"/>
      <c r="CC932" s="297"/>
      <c r="CD932" s="285"/>
      <c r="CE932" s="285"/>
      <c r="CF932" s="285"/>
      <c r="CG932" s="285"/>
      <c r="CH932" s="285"/>
      <c r="CI932" s="297"/>
      <c r="CJ932" s="297"/>
      <c r="CK932" s="285"/>
      <c r="CL932" s="285"/>
      <c r="CM932" s="285"/>
      <c r="CN932" s="285"/>
      <c r="CO932" s="285"/>
      <c r="CP932" s="165"/>
    </row>
    <row r="933"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  <c r="AA933" s="285"/>
      <c r="AB933" s="285"/>
      <c r="AC933" s="285"/>
      <c r="AD933" s="285"/>
      <c r="AE933" s="285"/>
      <c r="AF933" s="296"/>
      <c r="AG933" s="318"/>
      <c r="AH933" s="285"/>
      <c r="AI933" s="285"/>
      <c r="AJ933" s="285"/>
      <c r="AK933" s="285"/>
      <c r="AL933" s="328"/>
      <c r="AM933" s="328"/>
      <c r="AN933" s="285"/>
      <c r="AO933" s="285"/>
      <c r="AP933" s="285"/>
      <c r="AQ933" s="285"/>
      <c r="AR933" s="285"/>
      <c r="AS933" s="328"/>
      <c r="AT933" s="328"/>
      <c r="AU933" s="285"/>
      <c r="AV933" s="285"/>
      <c r="AW933" s="285"/>
      <c r="AX933" s="285"/>
      <c r="AY933" s="285"/>
      <c r="AZ933" s="328"/>
      <c r="BA933" s="328"/>
      <c r="BB933" s="285"/>
      <c r="BC933" s="285"/>
      <c r="BD933" s="285"/>
      <c r="BE933" s="285"/>
      <c r="BF933" s="285"/>
      <c r="BG933" s="328"/>
      <c r="BH933" s="328"/>
      <c r="BI933" s="285"/>
      <c r="BJ933" s="296"/>
      <c r="BK933" s="318"/>
      <c r="BL933" s="285"/>
      <c r="BM933" s="285"/>
      <c r="BN933" s="297"/>
      <c r="BO933" s="297"/>
      <c r="BP933" s="285"/>
      <c r="BQ933" s="285"/>
      <c r="BR933" s="285"/>
      <c r="BS933" s="285"/>
      <c r="BT933" s="285"/>
      <c r="BU933" s="297"/>
      <c r="BV933" s="297"/>
      <c r="BW933" s="285"/>
      <c r="BX933" s="285"/>
      <c r="BY933" s="285"/>
      <c r="BZ933" s="285"/>
      <c r="CA933" s="285"/>
      <c r="CB933" s="297"/>
      <c r="CC933" s="297"/>
      <c r="CD933" s="285"/>
      <c r="CE933" s="285"/>
      <c r="CF933" s="285"/>
      <c r="CG933" s="285"/>
      <c r="CH933" s="285"/>
      <c r="CI933" s="297"/>
      <c r="CJ933" s="297"/>
      <c r="CK933" s="285"/>
      <c r="CL933" s="285"/>
      <c r="CM933" s="285"/>
      <c r="CN933" s="285"/>
      <c r="CO933" s="285"/>
      <c r="CP933" s="165"/>
    </row>
    <row r="934"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  <c r="AA934" s="285"/>
      <c r="AB934" s="285"/>
      <c r="AC934" s="285"/>
      <c r="AD934" s="285"/>
      <c r="AE934" s="285"/>
      <c r="AF934" s="296"/>
      <c r="AG934" s="318"/>
      <c r="AH934" s="285"/>
      <c r="AI934" s="285"/>
      <c r="AJ934" s="285"/>
      <c r="AK934" s="285"/>
      <c r="AL934" s="328"/>
      <c r="AM934" s="328"/>
      <c r="AN934" s="285"/>
      <c r="AO934" s="285"/>
      <c r="AP934" s="285"/>
      <c r="AQ934" s="285"/>
      <c r="AR934" s="285"/>
      <c r="AS934" s="328"/>
      <c r="AT934" s="328"/>
      <c r="AU934" s="285"/>
      <c r="AV934" s="285"/>
      <c r="AW934" s="285"/>
      <c r="AX934" s="285"/>
      <c r="AY934" s="285"/>
      <c r="AZ934" s="328"/>
      <c r="BA934" s="328"/>
      <c r="BB934" s="285"/>
      <c r="BC934" s="285"/>
      <c r="BD934" s="285"/>
      <c r="BE934" s="285"/>
      <c r="BF934" s="285"/>
      <c r="BG934" s="328"/>
      <c r="BH934" s="328"/>
      <c r="BI934" s="285"/>
      <c r="BJ934" s="296"/>
      <c r="BK934" s="318"/>
      <c r="BL934" s="285"/>
      <c r="BM934" s="285"/>
      <c r="BN934" s="297"/>
      <c r="BO934" s="297"/>
      <c r="BP934" s="285"/>
      <c r="BQ934" s="285"/>
      <c r="BR934" s="285"/>
      <c r="BS934" s="285"/>
      <c r="BT934" s="285"/>
      <c r="BU934" s="297"/>
      <c r="BV934" s="297"/>
      <c r="BW934" s="285"/>
      <c r="BX934" s="285"/>
      <c r="BY934" s="285"/>
      <c r="BZ934" s="285"/>
      <c r="CA934" s="285"/>
      <c r="CB934" s="297"/>
      <c r="CC934" s="297"/>
      <c r="CD934" s="285"/>
      <c r="CE934" s="285"/>
      <c r="CF934" s="285"/>
      <c r="CG934" s="285"/>
      <c r="CH934" s="285"/>
      <c r="CI934" s="297"/>
      <c r="CJ934" s="297"/>
      <c r="CK934" s="285"/>
      <c r="CL934" s="285"/>
      <c r="CM934" s="285"/>
      <c r="CN934" s="285"/>
      <c r="CO934" s="285"/>
      <c r="CP934" s="165"/>
    </row>
    <row r="935"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  <c r="AA935" s="285"/>
      <c r="AB935" s="285"/>
      <c r="AC935" s="285"/>
      <c r="AD935" s="285"/>
      <c r="AE935" s="285"/>
      <c r="AF935" s="296"/>
      <c r="AG935" s="318"/>
      <c r="AH935" s="285"/>
      <c r="AI935" s="285"/>
      <c r="AJ935" s="285"/>
      <c r="AK935" s="285"/>
      <c r="AL935" s="328"/>
      <c r="AM935" s="328"/>
      <c r="AN935" s="285"/>
      <c r="AO935" s="285"/>
      <c r="AP935" s="285"/>
      <c r="AQ935" s="285"/>
      <c r="AR935" s="285"/>
      <c r="AS935" s="328"/>
      <c r="AT935" s="328"/>
      <c r="AU935" s="285"/>
      <c r="AV935" s="285"/>
      <c r="AW935" s="285"/>
      <c r="AX935" s="285"/>
      <c r="AY935" s="285"/>
      <c r="AZ935" s="328"/>
      <c r="BA935" s="328"/>
      <c r="BB935" s="285"/>
      <c r="BC935" s="285"/>
      <c r="BD935" s="285"/>
      <c r="BE935" s="285"/>
      <c r="BF935" s="285"/>
      <c r="BG935" s="328"/>
      <c r="BH935" s="328"/>
      <c r="BI935" s="285"/>
      <c r="BJ935" s="296"/>
      <c r="BK935" s="318"/>
      <c r="BL935" s="285"/>
      <c r="BM935" s="285"/>
      <c r="BN935" s="297"/>
      <c r="BO935" s="297"/>
      <c r="BP935" s="285"/>
      <c r="BQ935" s="285"/>
      <c r="BR935" s="285"/>
      <c r="BS935" s="285"/>
      <c r="BT935" s="285"/>
      <c r="BU935" s="297"/>
      <c r="BV935" s="297"/>
      <c r="BW935" s="285"/>
      <c r="BX935" s="285"/>
      <c r="BY935" s="285"/>
      <c r="BZ935" s="285"/>
      <c r="CA935" s="285"/>
      <c r="CB935" s="297"/>
      <c r="CC935" s="297"/>
      <c r="CD935" s="285"/>
      <c r="CE935" s="285"/>
      <c r="CF935" s="285"/>
      <c r="CG935" s="285"/>
      <c r="CH935" s="285"/>
      <c r="CI935" s="297"/>
      <c r="CJ935" s="297"/>
      <c r="CK935" s="285"/>
      <c r="CL935" s="285"/>
      <c r="CM935" s="285"/>
      <c r="CN935" s="285"/>
      <c r="CO935" s="285"/>
      <c r="CP935" s="165"/>
    </row>
    <row r="936"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  <c r="AA936" s="285"/>
      <c r="AB936" s="285"/>
      <c r="AC936" s="285"/>
      <c r="AD936" s="285"/>
      <c r="AE936" s="285"/>
      <c r="AF936" s="296"/>
      <c r="AG936" s="318"/>
      <c r="AH936" s="285"/>
      <c r="AI936" s="285"/>
      <c r="AJ936" s="285"/>
      <c r="AK936" s="285"/>
      <c r="AL936" s="328"/>
      <c r="AM936" s="328"/>
      <c r="AN936" s="285"/>
      <c r="AO936" s="285"/>
      <c r="AP936" s="285"/>
      <c r="AQ936" s="285"/>
      <c r="AR936" s="285"/>
      <c r="AS936" s="328"/>
      <c r="AT936" s="328"/>
      <c r="AU936" s="285"/>
      <c r="AV936" s="285"/>
      <c r="AW936" s="285"/>
      <c r="AX936" s="285"/>
      <c r="AY936" s="285"/>
      <c r="AZ936" s="328"/>
      <c r="BA936" s="328"/>
      <c r="BB936" s="285"/>
      <c r="BC936" s="285"/>
      <c r="BD936" s="285"/>
      <c r="BE936" s="285"/>
      <c r="BF936" s="285"/>
      <c r="BG936" s="328"/>
      <c r="BH936" s="328"/>
      <c r="BI936" s="285"/>
      <c r="BJ936" s="296"/>
      <c r="BK936" s="318"/>
      <c r="BL936" s="285"/>
      <c r="BM936" s="285"/>
      <c r="BN936" s="297"/>
      <c r="BO936" s="297"/>
      <c r="BP936" s="285"/>
      <c r="BQ936" s="285"/>
      <c r="BR936" s="285"/>
      <c r="BS936" s="285"/>
      <c r="BT936" s="285"/>
      <c r="BU936" s="297"/>
      <c r="BV936" s="297"/>
      <c r="BW936" s="285"/>
      <c r="BX936" s="285"/>
      <c r="BY936" s="285"/>
      <c r="BZ936" s="285"/>
      <c r="CA936" s="285"/>
      <c r="CB936" s="297"/>
      <c r="CC936" s="297"/>
      <c r="CD936" s="285"/>
      <c r="CE936" s="285"/>
      <c r="CF936" s="285"/>
      <c r="CG936" s="285"/>
      <c r="CH936" s="285"/>
      <c r="CI936" s="297"/>
      <c r="CJ936" s="297"/>
      <c r="CK936" s="285"/>
      <c r="CL936" s="285"/>
      <c r="CM936" s="285"/>
      <c r="CN936" s="285"/>
      <c r="CO936" s="285"/>
      <c r="CP936" s="165"/>
    </row>
    <row r="937"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  <c r="AA937" s="285"/>
      <c r="AB937" s="285"/>
      <c r="AC937" s="285"/>
      <c r="AD937" s="285"/>
      <c r="AE937" s="285"/>
      <c r="AF937" s="296"/>
      <c r="AG937" s="318"/>
      <c r="AH937" s="285"/>
      <c r="AI937" s="285"/>
      <c r="AJ937" s="285"/>
      <c r="AK937" s="285"/>
      <c r="AL937" s="328"/>
      <c r="AM937" s="328"/>
      <c r="AN937" s="285"/>
      <c r="AO937" s="285"/>
      <c r="AP937" s="285"/>
      <c r="AQ937" s="285"/>
      <c r="AR937" s="285"/>
      <c r="AS937" s="328"/>
      <c r="AT937" s="328"/>
      <c r="AU937" s="285"/>
      <c r="AV937" s="285"/>
      <c r="AW937" s="285"/>
      <c r="AX937" s="285"/>
      <c r="AY937" s="285"/>
      <c r="AZ937" s="328"/>
      <c r="BA937" s="328"/>
      <c r="BB937" s="285"/>
      <c r="BC937" s="285"/>
      <c r="BD937" s="285"/>
      <c r="BE937" s="285"/>
      <c r="BF937" s="285"/>
      <c r="BG937" s="328"/>
      <c r="BH937" s="328"/>
      <c r="BI937" s="285"/>
      <c r="BJ937" s="296"/>
      <c r="BK937" s="318"/>
      <c r="BL937" s="285"/>
      <c r="BM937" s="285"/>
      <c r="BN937" s="297"/>
      <c r="BO937" s="297"/>
      <c r="BP937" s="285"/>
      <c r="BQ937" s="285"/>
      <c r="BR937" s="285"/>
      <c r="BS937" s="285"/>
      <c r="BT937" s="285"/>
      <c r="BU937" s="297"/>
      <c r="BV937" s="297"/>
      <c r="BW937" s="285"/>
      <c r="BX937" s="285"/>
      <c r="BY937" s="285"/>
      <c r="BZ937" s="285"/>
      <c r="CA937" s="285"/>
      <c r="CB937" s="297"/>
      <c r="CC937" s="297"/>
      <c r="CD937" s="285"/>
      <c r="CE937" s="285"/>
      <c r="CF937" s="285"/>
      <c r="CG937" s="285"/>
      <c r="CH937" s="285"/>
      <c r="CI937" s="297"/>
      <c r="CJ937" s="297"/>
      <c r="CK937" s="285"/>
      <c r="CL937" s="285"/>
      <c r="CM937" s="285"/>
      <c r="CN937" s="285"/>
      <c r="CO937" s="285"/>
      <c r="CP937" s="165"/>
    </row>
    <row r="938"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  <c r="AA938" s="285"/>
      <c r="AB938" s="285"/>
      <c r="AC938" s="285"/>
      <c r="AD938" s="285"/>
      <c r="AE938" s="285"/>
      <c r="AF938" s="296"/>
      <c r="AG938" s="318"/>
      <c r="AH938" s="285"/>
      <c r="AI938" s="285"/>
      <c r="AJ938" s="285"/>
      <c r="AK938" s="285"/>
      <c r="AL938" s="328"/>
      <c r="AM938" s="328"/>
      <c r="AN938" s="285"/>
      <c r="AO938" s="285"/>
      <c r="AP938" s="285"/>
      <c r="AQ938" s="285"/>
      <c r="AR938" s="285"/>
      <c r="AS938" s="328"/>
      <c r="AT938" s="328"/>
      <c r="AU938" s="285"/>
      <c r="AV938" s="285"/>
      <c r="AW938" s="285"/>
      <c r="AX938" s="285"/>
      <c r="AY938" s="285"/>
      <c r="AZ938" s="328"/>
      <c r="BA938" s="328"/>
      <c r="BB938" s="285"/>
      <c r="BC938" s="285"/>
      <c r="BD938" s="285"/>
      <c r="BE938" s="285"/>
      <c r="BF938" s="285"/>
      <c r="BG938" s="328"/>
      <c r="BH938" s="328"/>
      <c r="BI938" s="285"/>
      <c r="BJ938" s="296"/>
      <c r="BK938" s="318"/>
      <c r="BL938" s="285"/>
      <c r="BM938" s="285"/>
      <c r="BN938" s="297"/>
      <c r="BO938" s="297"/>
      <c r="BP938" s="285"/>
      <c r="BQ938" s="285"/>
      <c r="BR938" s="285"/>
      <c r="BS938" s="285"/>
      <c r="BT938" s="285"/>
      <c r="BU938" s="297"/>
      <c r="BV938" s="297"/>
      <c r="BW938" s="285"/>
      <c r="BX938" s="285"/>
      <c r="BY938" s="285"/>
      <c r="BZ938" s="285"/>
      <c r="CA938" s="285"/>
      <c r="CB938" s="297"/>
      <c r="CC938" s="297"/>
      <c r="CD938" s="285"/>
      <c r="CE938" s="285"/>
      <c r="CF938" s="285"/>
      <c r="CG938" s="285"/>
      <c r="CH938" s="285"/>
      <c r="CI938" s="297"/>
      <c r="CJ938" s="297"/>
      <c r="CK938" s="285"/>
      <c r="CL938" s="285"/>
      <c r="CM938" s="285"/>
      <c r="CN938" s="285"/>
      <c r="CO938" s="285"/>
      <c r="CP938" s="165"/>
    </row>
    <row r="939"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  <c r="AA939" s="285"/>
      <c r="AB939" s="285"/>
      <c r="AC939" s="285"/>
      <c r="AD939" s="285"/>
      <c r="AE939" s="285"/>
      <c r="AF939" s="296"/>
      <c r="AG939" s="318"/>
      <c r="AH939" s="285"/>
      <c r="AI939" s="285"/>
      <c r="AJ939" s="285"/>
      <c r="AK939" s="285"/>
      <c r="AL939" s="328"/>
      <c r="AM939" s="328"/>
      <c r="AN939" s="285"/>
      <c r="AO939" s="285"/>
      <c r="AP939" s="285"/>
      <c r="AQ939" s="285"/>
      <c r="AR939" s="285"/>
      <c r="AS939" s="328"/>
      <c r="AT939" s="328"/>
      <c r="AU939" s="285"/>
      <c r="AV939" s="285"/>
      <c r="AW939" s="285"/>
      <c r="AX939" s="285"/>
      <c r="AY939" s="285"/>
      <c r="AZ939" s="328"/>
      <c r="BA939" s="328"/>
      <c r="BB939" s="285"/>
      <c r="BC939" s="285"/>
      <c r="BD939" s="285"/>
      <c r="BE939" s="285"/>
      <c r="BF939" s="285"/>
      <c r="BG939" s="328"/>
      <c r="BH939" s="328"/>
      <c r="BI939" s="285"/>
      <c r="BJ939" s="296"/>
      <c r="BK939" s="318"/>
      <c r="BL939" s="285"/>
      <c r="BM939" s="285"/>
      <c r="BN939" s="297"/>
      <c r="BO939" s="297"/>
      <c r="BP939" s="285"/>
      <c r="BQ939" s="285"/>
      <c r="BR939" s="285"/>
      <c r="BS939" s="285"/>
      <c r="BT939" s="285"/>
      <c r="BU939" s="297"/>
      <c r="BV939" s="297"/>
      <c r="BW939" s="285"/>
      <c r="BX939" s="285"/>
      <c r="BY939" s="285"/>
      <c r="BZ939" s="285"/>
      <c r="CA939" s="285"/>
      <c r="CB939" s="297"/>
      <c r="CC939" s="297"/>
      <c r="CD939" s="285"/>
      <c r="CE939" s="285"/>
      <c r="CF939" s="285"/>
      <c r="CG939" s="285"/>
      <c r="CH939" s="285"/>
      <c r="CI939" s="297"/>
      <c r="CJ939" s="297"/>
      <c r="CK939" s="285"/>
      <c r="CL939" s="285"/>
      <c r="CM939" s="285"/>
      <c r="CN939" s="285"/>
      <c r="CO939" s="285"/>
      <c r="CP939" s="165"/>
    </row>
    <row r="940"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  <c r="AA940" s="285"/>
      <c r="AB940" s="285"/>
      <c r="AC940" s="285"/>
      <c r="AD940" s="285"/>
      <c r="AE940" s="285"/>
      <c r="AF940" s="296"/>
      <c r="AG940" s="318"/>
      <c r="AH940" s="285"/>
      <c r="AI940" s="285"/>
      <c r="AJ940" s="285"/>
      <c r="AK940" s="285"/>
      <c r="AL940" s="328"/>
      <c r="AM940" s="328"/>
      <c r="AN940" s="285"/>
      <c r="AO940" s="285"/>
      <c r="AP940" s="285"/>
      <c r="AQ940" s="285"/>
      <c r="AR940" s="285"/>
      <c r="AS940" s="328"/>
      <c r="AT940" s="328"/>
      <c r="AU940" s="285"/>
      <c r="AV940" s="285"/>
      <c r="AW940" s="285"/>
      <c r="AX940" s="285"/>
      <c r="AY940" s="285"/>
      <c r="AZ940" s="328"/>
      <c r="BA940" s="328"/>
      <c r="BB940" s="285"/>
      <c r="BC940" s="285"/>
      <c r="BD940" s="285"/>
      <c r="BE940" s="285"/>
      <c r="BF940" s="285"/>
      <c r="BG940" s="328"/>
      <c r="BH940" s="328"/>
      <c r="BI940" s="285"/>
      <c r="BJ940" s="296"/>
      <c r="BK940" s="318"/>
      <c r="BL940" s="285"/>
      <c r="BM940" s="285"/>
      <c r="BN940" s="297"/>
      <c r="BO940" s="297"/>
      <c r="BP940" s="285"/>
      <c r="BQ940" s="285"/>
      <c r="BR940" s="285"/>
      <c r="BS940" s="285"/>
      <c r="BT940" s="285"/>
      <c r="BU940" s="297"/>
      <c r="BV940" s="297"/>
      <c r="BW940" s="285"/>
      <c r="BX940" s="285"/>
      <c r="BY940" s="285"/>
      <c r="BZ940" s="285"/>
      <c r="CA940" s="285"/>
      <c r="CB940" s="297"/>
      <c r="CC940" s="297"/>
      <c r="CD940" s="285"/>
      <c r="CE940" s="285"/>
      <c r="CF940" s="285"/>
      <c r="CG940" s="285"/>
      <c r="CH940" s="285"/>
      <c r="CI940" s="297"/>
      <c r="CJ940" s="297"/>
      <c r="CK940" s="285"/>
      <c r="CL940" s="285"/>
      <c r="CM940" s="285"/>
      <c r="CN940" s="285"/>
      <c r="CO940" s="285"/>
      <c r="CP940" s="165"/>
    </row>
    <row r="941"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  <c r="AA941" s="285"/>
      <c r="AB941" s="285"/>
      <c r="AC941" s="285"/>
      <c r="AD941" s="285"/>
      <c r="AE941" s="285"/>
      <c r="AF941" s="296"/>
      <c r="AG941" s="318"/>
      <c r="AH941" s="285"/>
      <c r="AI941" s="285"/>
      <c r="AJ941" s="285"/>
      <c r="AK941" s="285"/>
      <c r="AL941" s="328"/>
      <c r="AM941" s="328"/>
      <c r="AN941" s="285"/>
      <c r="AO941" s="285"/>
      <c r="AP941" s="285"/>
      <c r="AQ941" s="285"/>
      <c r="AR941" s="285"/>
      <c r="AS941" s="328"/>
      <c r="AT941" s="328"/>
      <c r="AU941" s="285"/>
      <c r="AV941" s="285"/>
      <c r="AW941" s="285"/>
      <c r="AX941" s="285"/>
      <c r="AY941" s="285"/>
      <c r="AZ941" s="328"/>
      <c r="BA941" s="328"/>
      <c r="BB941" s="285"/>
      <c r="BC941" s="285"/>
      <c r="BD941" s="285"/>
      <c r="BE941" s="285"/>
      <c r="BF941" s="285"/>
      <c r="BG941" s="328"/>
      <c r="BH941" s="328"/>
      <c r="BI941" s="285"/>
      <c r="BJ941" s="296"/>
      <c r="BK941" s="318"/>
      <c r="BL941" s="285"/>
      <c r="BM941" s="285"/>
      <c r="BN941" s="297"/>
      <c r="BO941" s="297"/>
      <c r="BP941" s="285"/>
      <c r="BQ941" s="285"/>
      <c r="BR941" s="285"/>
      <c r="BS941" s="285"/>
      <c r="BT941" s="285"/>
      <c r="BU941" s="297"/>
      <c r="BV941" s="297"/>
      <c r="BW941" s="285"/>
      <c r="BX941" s="285"/>
      <c r="BY941" s="285"/>
      <c r="BZ941" s="285"/>
      <c r="CA941" s="285"/>
      <c r="CB941" s="297"/>
      <c r="CC941" s="297"/>
      <c r="CD941" s="285"/>
      <c r="CE941" s="285"/>
      <c r="CF941" s="285"/>
      <c r="CG941" s="285"/>
      <c r="CH941" s="285"/>
      <c r="CI941" s="297"/>
      <c r="CJ941" s="297"/>
      <c r="CK941" s="285"/>
      <c r="CL941" s="285"/>
      <c r="CM941" s="285"/>
      <c r="CN941" s="285"/>
      <c r="CO941" s="285"/>
      <c r="CP941" s="165"/>
    </row>
    <row r="942"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  <c r="AA942" s="285"/>
      <c r="AB942" s="285"/>
      <c r="AC942" s="285"/>
      <c r="AD942" s="285"/>
      <c r="AE942" s="285"/>
      <c r="AF942" s="296"/>
      <c r="AG942" s="318"/>
      <c r="AH942" s="285"/>
      <c r="AI942" s="285"/>
      <c r="AJ942" s="285"/>
      <c r="AK942" s="285"/>
      <c r="AL942" s="328"/>
      <c r="AM942" s="328"/>
      <c r="AN942" s="285"/>
      <c r="AO942" s="285"/>
      <c r="AP942" s="285"/>
      <c r="AQ942" s="285"/>
      <c r="AR942" s="285"/>
      <c r="AS942" s="328"/>
      <c r="AT942" s="328"/>
      <c r="AU942" s="285"/>
      <c r="AV942" s="285"/>
      <c r="AW942" s="285"/>
      <c r="AX942" s="285"/>
      <c r="AY942" s="285"/>
      <c r="AZ942" s="328"/>
      <c r="BA942" s="328"/>
      <c r="BB942" s="285"/>
      <c r="BC942" s="285"/>
      <c r="BD942" s="285"/>
      <c r="BE942" s="285"/>
      <c r="BF942" s="285"/>
      <c r="BG942" s="328"/>
      <c r="BH942" s="328"/>
      <c r="BI942" s="285"/>
      <c r="BJ942" s="296"/>
      <c r="BK942" s="318"/>
      <c r="BL942" s="285"/>
      <c r="BM942" s="285"/>
      <c r="BN942" s="297"/>
      <c r="BO942" s="297"/>
      <c r="BP942" s="285"/>
      <c r="BQ942" s="285"/>
      <c r="BR942" s="285"/>
      <c r="BS942" s="285"/>
      <c r="BT942" s="285"/>
      <c r="BU942" s="297"/>
      <c r="BV942" s="297"/>
      <c r="BW942" s="285"/>
      <c r="BX942" s="285"/>
      <c r="BY942" s="285"/>
      <c r="BZ942" s="285"/>
      <c r="CA942" s="285"/>
      <c r="CB942" s="297"/>
      <c r="CC942" s="297"/>
      <c r="CD942" s="285"/>
      <c r="CE942" s="285"/>
      <c r="CF942" s="285"/>
      <c r="CG942" s="285"/>
      <c r="CH942" s="285"/>
      <c r="CI942" s="297"/>
      <c r="CJ942" s="297"/>
      <c r="CK942" s="285"/>
      <c r="CL942" s="285"/>
      <c r="CM942" s="285"/>
      <c r="CN942" s="285"/>
      <c r="CO942" s="285"/>
      <c r="CP942" s="165"/>
    </row>
    <row r="943"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  <c r="AA943" s="285"/>
      <c r="AB943" s="285"/>
      <c r="AC943" s="285"/>
      <c r="AD943" s="285"/>
      <c r="AE943" s="285"/>
      <c r="AF943" s="296"/>
      <c r="AG943" s="318"/>
      <c r="AH943" s="285"/>
      <c r="AI943" s="285"/>
      <c r="AJ943" s="285"/>
      <c r="AK943" s="285"/>
      <c r="AL943" s="328"/>
      <c r="AM943" s="328"/>
      <c r="AN943" s="285"/>
      <c r="AO943" s="285"/>
      <c r="AP943" s="285"/>
      <c r="AQ943" s="285"/>
      <c r="AR943" s="285"/>
      <c r="AS943" s="328"/>
      <c r="AT943" s="328"/>
      <c r="AU943" s="285"/>
      <c r="AV943" s="285"/>
      <c r="AW943" s="285"/>
      <c r="AX943" s="285"/>
      <c r="AY943" s="285"/>
      <c r="AZ943" s="328"/>
      <c r="BA943" s="328"/>
      <c r="BB943" s="285"/>
      <c r="BC943" s="285"/>
      <c r="BD943" s="285"/>
      <c r="BE943" s="285"/>
      <c r="BF943" s="285"/>
      <c r="BG943" s="328"/>
      <c r="BH943" s="328"/>
      <c r="BI943" s="285"/>
      <c r="BJ943" s="296"/>
      <c r="BK943" s="318"/>
      <c r="BL943" s="285"/>
      <c r="BM943" s="285"/>
      <c r="BN943" s="297"/>
      <c r="BO943" s="297"/>
      <c r="BP943" s="285"/>
      <c r="BQ943" s="285"/>
      <c r="BR943" s="285"/>
      <c r="BS943" s="285"/>
      <c r="BT943" s="285"/>
      <c r="BU943" s="297"/>
      <c r="BV943" s="297"/>
      <c r="BW943" s="285"/>
      <c r="BX943" s="285"/>
      <c r="BY943" s="285"/>
      <c r="BZ943" s="285"/>
      <c r="CA943" s="285"/>
      <c r="CB943" s="297"/>
      <c r="CC943" s="297"/>
      <c r="CD943" s="285"/>
      <c r="CE943" s="285"/>
      <c r="CF943" s="285"/>
      <c r="CG943" s="285"/>
      <c r="CH943" s="285"/>
      <c r="CI943" s="297"/>
      <c r="CJ943" s="297"/>
      <c r="CK943" s="285"/>
      <c r="CL943" s="285"/>
      <c r="CM943" s="285"/>
      <c r="CN943" s="285"/>
      <c r="CO943" s="285"/>
      <c r="CP943" s="165"/>
    </row>
    <row r="944"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  <c r="AA944" s="285"/>
      <c r="AB944" s="285"/>
      <c r="AC944" s="285"/>
      <c r="AD944" s="285"/>
      <c r="AE944" s="285"/>
      <c r="AF944" s="296"/>
      <c r="AG944" s="318"/>
      <c r="AH944" s="285"/>
      <c r="AI944" s="285"/>
      <c r="AJ944" s="285"/>
      <c r="AK944" s="285"/>
      <c r="AL944" s="328"/>
      <c r="AM944" s="328"/>
      <c r="AN944" s="285"/>
      <c r="AO944" s="285"/>
      <c r="AP944" s="285"/>
      <c r="AQ944" s="285"/>
      <c r="AR944" s="285"/>
      <c r="AS944" s="328"/>
      <c r="AT944" s="328"/>
      <c r="AU944" s="285"/>
      <c r="AV944" s="285"/>
      <c r="AW944" s="285"/>
      <c r="AX944" s="285"/>
      <c r="AY944" s="285"/>
      <c r="AZ944" s="328"/>
      <c r="BA944" s="328"/>
      <c r="BB944" s="285"/>
      <c r="BC944" s="285"/>
      <c r="BD944" s="285"/>
      <c r="BE944" s="285"/>
      <c r="BF944" s="285"/>
      <c r="BG944" s="328"/>
      <c r="BH944" s="328"/>
      <c r="BI944" s="285"/>
      <c r="BJ944" s="296"/>
      <c r="BK944" s="318"/>
      <c r="BL944" s="285"/>
      <c r="BM944" s="285"/>
      <c r="BN944" s="297"/>
      <c r="BO944" s="297"/>
      <c r="BP944" s="285"/>
      <c r="BQ944" s="285"/>
      <c r="BR944" s="285"/>
      <c r="BS944" s="285"/>
      <c r="BT944" s="285"/>
      <c r="BU944" s="297"/>
      <c r="BV944" s="297"/>
      <c r="BW944" s="285"/>
      <c r="BX944" s="285"/>
      <c r="BY944" s="285"/>
      <c r="BZ944" s="285"/>
      <c r="CA944" s="285"/>
      <c r="CB944" s="297"/>
      <c r="CC944" s="297"/>
      <c r="CD944" s="285"/>
      <c r="CE944" s="285"/>
      <c r="CF944" s="285"/>
      <c r="CG944" s="285"/>
      <c r="CH944" s="285"/>
      <c r="CI944" s="297"/>
      <c r="CJ944" s="297"/>
      <c r="CK944" s="285"/>
      <c r="CL944" s="285"/>
      <c r="CM944" s="285"/>
      <c r="CN944" s="285"/>
      <c r="CO944" s="285"/>
      <c r="CP944" s="165"/>
    </row>
    <row r="945"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  <c r="AA945" s="285"/>
      <c r="AB945" s="285"/>
      <c r="AC945" s="285"/>
      <c r="AD945" s="285"/>
      <c r="AE945" s="285"/>
      <c r="AF945" s="296"/>
      <c r="AG945" s="318"/>
      <c r="AH945" s="285"/>
      <c r="AI945" s="285"/>
      <c r="AJ945" s="285"/>
      <c r="AK945" s="285"/>
      <c r="AL945" s="328"/>
      <c r="AM945" s="328"/>
      <c r="AN945" s="285"/>
      <c r="AO945" s="285"/>
      <c r="AP945" s="285"/>
      <c r="AQ945" s="285"/>
      <c r="AR945" s="285"/>
      <c r="AS945" s="328"/>
      <c r="AT945" s="328"/>
      <c r="AU945" s="285"/>
      <c r="AV945" s="285"/>
      <c r="AW945" s="285"/>
      <c r="AX945" s="285"/>
      <c r="AY945" s="285"/>
      <c r="AZ945" s="328"/>
      <c r="BA945" s="328"/>
      <c r="BB945" s="285"/>
      <c r="BC945" s="285"/>
      <c r="BD945" s="285"/>
      <c r="BE945" s="285"/>
      <c r="BF945" s="285"/>
      <c r="BG945" s="328"/>
      <c r="BH945" s="328"/>
      <c r="BI945" s="285"/>
      <c r="BJ945" s="296"/>
      <c r="BK945" s="318"/>
      <c r="BL945" s="285"/>
      <c r="BM945" s="285"/>
      <c r="BN945" s="297"/>
      <c r="BO945" s="297"/>
      <c r="BP945" s="285"/>
      <c r="BQ945" s="285"/>
      <c r="BR945" s="285"/>
      <c r="BS945" s="285"/>
      <c r="BT945" s="285"/>
      <c r="BU945" s="297"/>
      <c r="BV945" s="297"/>
      <c r="BW945" s="285"/>
      <c r="BX945" s="285"/>
      <c r="BY945" s="285"/>
      <c r="BZ945" s="285"/>
      <c r="CA945" s="285"/>
      <c r="CB945" s="297"/>
      <c r="CC945" s="297"/>
      <c r="CD945" s="285"/>
      <c r="CE945" s="285"/>
      <c r="CF945" s="285"/>
      <c r="CG945" s="285"/>
      <c r="CH945" s="285"/>
      <c r="CI945" s="297"/>
      <c r="CJ945" s="297"/>
      <c r="CK945" s="285"/>
      <c r="CL945" s="285"/>
      <c r="CM945" s="285"/>
      <c r="CN945" s="285"/>
      <c r="CO945" s="285"/>
      <c r="CP945" s="165"/>
    </row>
    <row r="946"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  <c r="AA946" s="285"/>
      <c r="AB946" s="285"/>
      <c r="AC946" s="285"/>
      <c r="AD946" s="285"/>
      <c r="AE946" s="285"/>
      <c r="AF946" s="296"/>
      <c r="AG946" s="318"/>
      <c r="AH946" s="285"/>
      <c r="AI946" s="285"/>
      <c r="AJ946" s="285"/>
      <c r="AK946" s="285"/>
      <c r="AL946" s="328"/>
      <c r="AM946" s="328"/>
      <c r="AN946" s="285"/>
      <c r="AO946" s="285"/>
      <c r="AP946" s="285"/>
      <c r="AQ946" s="285"/>
      <c r="AR946" s="285"/>
      <c r="AS946" s="328"/>
      <c r="AT946" s="328"/>
      <c r="AU946" s="285"/>
      <c r="AV946" s="285"/>
      <c r="AW946" s="285"/>
      <c r="AX946" s="285"/>
      <c r="AY946" s="285"/>
      <c r="AZ946" s="328"/>
      <c r="BA946" s="328"/>
      <c r="BB946" s="285"/>
      <c r="BC946" s="285"/>
      <c r="BD946" s="285"/>
      <c r="BE946" s="285"/>
      <c r="BF946" s="285"/>
      <c r="BG946" s="328"/>
      <c r="BH946" s="328"/>
      <c r="BI946" s="285"/>
      <c r="BJ946" s="296"/>
      <c r="BK946" s="318"/>
      <c r="BL946" s="285"/>
      <c r="BM946" s="285"/>
      <c r="BN946" s="297"/>
      <c r="BO946" s="297"/>
      <c r="BP946" s="285"/>
      <c r="BQ946" s="285"/>
      <c r="BR946" s="285"/>
      <c r="BS946" s="285"/>
      <c r="BT946" s="285"/>
      <c r="BU946" s="297"/>
      <c r="BV946" s="297"/>
      <c r="BW946" s="285"/>
      <c r="BX946" s="285"/>
      <c r="BY946" s="285"/>
      <c r="BZ946" s="285"/>
      <c r="CA946" s="285"/>
      <c r="CB946" s="297"/>
      <c r="CC946" s="297"/>
      <c r="CD946" s="285"/>
      <c r="CE946" s="285"/>
      <c r="CF946" s="285"/>
      <c r="CG946" s="285"/>
      <c r="CH946" s="285"/>
      <c r="CI946" s="297"/>
      <c r="CJ946" s="297"/>
      <c r="CK946" s="285"/>
      <c r="CL946" s="285"/>
      <c r="CM946" s="285"/>
      <c r="CN946" s="285"/>
      <c r="CO946" s="285"/>
      <c r="CP946" s="165"/>
    </row>
    <row r="947"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  <c r="AA947" s="285"/>
      <c r="AB947" s="285"/>
      <c r="AC947" s="285"/>
      <c r="AD947" s="285"/>
      <c r="AE947" s="285"/>
      <c r="AF947" s="296"/>
      <c r="AG947" s="318"/>
      <c r="AH947" s="285"/>
      <c r="AI947" s="285"/>
      <c r="AJ947" s="285"/>
      <c r="AK947" s="285"/>
      <c r="AL947" s="328"/>
      <c r="AM947" s="328"/>
      <c r="AN947" s="285"/>
      <c r="AO947" s="285"/>
      <c r="AP947" s="285"/>
      <c r="AQ947" s="285"/>
      <c r="AR947" s="285"/>
      <c r="AS947" s="328"/>
      <c r="AT947" s="328"/>
      <c r="AU947" s="285"/>
      <c r="AV947" s="285"/>
      <c r="AW947" s="285"/>
      <c r="AX947" s="285"/>
      <c r="AY947" s="285"/>
      <c r="AZ947" s="328"/>
      <c r="BA947" s="328"/>
      <c r="BB947" s="285"/>
      <c r="BC947" s="285"/>
      <c r="BD947" s="285"/>
      <c r="BE947" s="285"/>
      <c r="BF947" s="285"/>
      <c r="BG947" s="328"/>
      <c r="BH947" s="328"/>
      <c r="BI947" s="285"/>
      <c r="BJ947" s="296"/>
      <c r="BK947" s="318"/>
      <c r="BL947" s="285"/>
      <c r="BM947" s="285"/>
      <c r="BN947" s="297"/>
      <c r="BO947" s="297"/>
      <c r="BP947" s="285"/>
      <c r="BQ947" s="285"/>
      <c r="BR947" s="285"/>
      <c r="BS947" s="285"/>
      <c r="BT947" s="285"/>
      <c r="BU947" s="297"/>
      <c r="BV947" s="297"/>
      <c r="BW947" s="285"/>
      <c r="BX947" s="285"/>
      <c r="BY947" s="285"/>
      <c r="BZ947" s="285"/>
      <c r="CA947" s="285"/>
      <c r="CB947" s="297"/>
      <c r="CC947" s="297"/>
      <c r="CD947" s="285"/>
      <c r="CE947" s="285"/>
      <c r="CF947" s="285"/>
      <c r="CG947" s="285"/>
      <c r="CH947" s="285"/>
      <c r="CI947" s="297"/>
      <c r="CJ947" s="297"/>
      <c r="CK947" s="285"/>
      <c r="CL947" s="285"/>
      <c r="CM947" s="285"/>
      <c r="CN947" s="285"/>
      <c r="CO947" s="285"/>
      <c r="CP947" s="165"/>
    </row>
    <row r="948"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  <c r="AA948" s="285"/>
      <c r="AB948" s="285"/>
      <c r="AC948" s="285"/>
      <c r="AD948" s="285"/>
      <c r="AE948" s="285"/>
      <c r="AF948" s="296"/>
      <c r="AG948" s="318"/>
      <c r="AH948" s="285"/>
      <c r="AI948" s="285"/>
      <c r="AJ948" s="285"/>
      <c r="AK948" s="285"/>
      <c r="AL948" s="328"/>
      <c r="AM948" s="328"/>
      <c r="AN948" s="285"/>
      <c r="AO948" s="285"/>
      <c r="AP948" s="285"/>
      <c r="AQ948" s="285"/>
      <c r="AR948" s="285"/>
      <c r="AS948" s="328"/>
      <c r="AT948" s="328"/>
      <c r="AU948" s="285"/>
      <c r="AV948" s="285"/>
      <c r="AW948" s="285"/>
      <c r="AX948" s="285"/>
      <c r="AY948" s="285"/>
      <c r="AZ948" s="328"/>
      <c r="BA948" s="328"/>
      <c r="BB948" s="285"/>
      <c r="BC948" s="285"/>
      <c r="BD948" s="285"/>
      <c r="BE948" s="285"/>
      <c r="BF948" s="285"/>
      <c r="BG948" s="328"/>
      <c r="BH948" s="328"/>
      <c r="BI948" s="285"/>
      <c r="BJ948" s="296"/>
      <c r="BK948" s="318"/>
      <c r="BL948" s="285"/>
      <c r="BM948" s="285"/>
      <c r="BN948" s="297"/>
      <c r="BO948" s="297"/>
      <c r="BP948" s="285"/>
      <c r="BQ948" s="285"/>
      <c r="BR948" s="285"/>
      <c r="BS948" s="285"/>
      <c r="BT948" s="285"/>
      <c r="BU948" s="297"/>
      <c r="BV948" s="297"/>
      <c r="BW948" s="285"/>
      <c r="BX948" s="285"/>
      <c r="BY948" s="285"/>
      <c r="BZ948" s="285"/>
      <c r="CA948" s="285"/>
      <c r="CB948" s="297"/>
      <c r="CC948" s="297"/>
      <c r="CD948" s="285"/>
      <c r="CE948" s="285"/>
      <c r="CF948" s="285"/>
      <c r="CG948" s="285"/>
      <c r="CH948" s="285"/>
      <c r="CI948" s="297"/>
      <c r="CJ948" s="297"/>
      <c r="CK948" s="285"/>
      <c r="CL948" s="285"/>
      <c r="CM948" s="285"/>
      <c r="CN948" s="285"/>
      <c r="CO948" s="285"/>
      <c r="CP948" s="165"/>
    </row>
    <row r="949"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  <c r="AA949" s="285"/>
      <c r="AB949" s="285"/>
      <c r="AC949" s="285"/>
      <c r="AD949" s="285"/>
      <c r="AE949" s="285"/>
      <c r="AF949" s="296"/>
      <c r="AG949" s="318"/>
      <c r="AH949" s="285"/>
      <c r="AI949" s="285"/>
      <c r="AJ949" s="285"/>
      <c r="AK949" s="285"/>
      <c r="AL949" s="328"/>
      <c r="AM949" s="328"/>
      <c r="AN949" s="285"/>
      <c r="AO949" s="285"/>
      <c r="AP949" s="285"/>
      <c r="AQ949" s="285"/>
      <c r="AR949" s="285"/>
      <c r="AS949" s="328"/>
      <c r="AT949" s="328"/>
      <c r="AU949" s="285"/>
      <c r="AV949" s="285"/>
      <c r="AW949" s="285"/>
      <c r="AX949" s="285"/>
      <c r="AY949" s="285"/>
      <c r="AZ949" s="328"/>
      <c r="BA949" s="328"/>
      <c r="BB949" s="285"/>
      <c r="BC949" s="285"/>
      <c r="BD949" s="285"/>
      <c r="BE949" s="285"/>
      <c r="BF949" s="285"/>
      <c r="BG949" s="328"/>
      <c r="BH949" s="328"/>
      <c r="BI949" s="285"/>
      <c r="BJ949" s="296"/>
      <c r="BK949" s="318"/>
      <c r="BL949" s="285"/>
      <c r="BM949" s="285"/>
      <c r="BN949" s="297"/>
      <c r="BO949" s="297"/>
      <c r="BP949" s="285"/>
      <c r="BQ949" s="285"/>
      <c r="BR949" s="285"/>
      <c r="BS949" s="285"/>
      <c r="BT949" s="285"/>
      <c r="BU949" s="297"/>
      <c r="BV949" s="297"/>
      <c r="BW949" s="285"/>
      <c r="BX949" s="285"/>
      <c r="BY949" s="285"/>
      <c r="BZ949" s="285"/>
      <c r="CA949" s="285"/>
      <c r="CB949" s="297"/>
      <c r="CC949" s="297"/>
      <c r="CD949" s="285"/>
      <c r="CE949" s="285"/>
      <c r="CF949" s="285"/>
      <c r="CG949" s="285"/>
      <c r="CH949" s="285"/>
      <c r="CI949" s="297"/>
      <c r="CJ949" s="297"/>
      <c r="CK949" s="285"/>
      <c r="CL949" s="285"/>
      <c r="CM949" s="285"/>
      <c r="CN949" s="285"/>
      <c r="CO949" s="285"/>
      <c r="CP949" s="165"/>
    </row>
    <row r="950"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  <c r="AA950" s="285"/>
      <c r="AB950" s="285"/>
      <c r="AC950" s="285"/>
      <c r="AD950" s="285"/>
      <c r="AE950" s="285"/>
      <c r="AF950" s="296"/>
      <c r="AG950" s="318"/>
      <c r="AH950" s="285"/>
      <c r="AI950" s="285"/>
      <c r="AJ950" s="285"/>
      <c r="AK950" s="285"/>
      <c r="AL950" s="328"/>
      <c r="AM950" s="328"/>
      <c r="AN950" s="285"/>
      <c r="AO950" s="285"/>
      <c r="AP950" s="285"/>
      <c r="AQ950" s="285"/>
      <c r="AR950" s="285"/>
      <c r="AS950" s="328"/>
      <c r="AT950" s="328"/>
      <c r="AU950" s="285"/>
      <c r="AV950" s="285"/>
      <c r="AW950" s="285"/>
      <c r="AX950" s="285"/>
      <c r="AY950" s="285"/>
      <c r="AZ950" s="328"/>
      <c r="BA950" s="328"/>
      <c r="BB950" s="285"/>
      <c r="BC950" s="285"/>
      <c r="BD950" s="285"/>
      <c r="BE950" s="285"/>
      <c r="BF950" s="285"/>
      <c r="BG950" s="328"/>
      <c r="BH950" s="328"/>
      <c r="BI950" s="285"/>
      <c r="BJ950" s="296"/>
      <c r="BK950" s="318"/>
      <c r="BL950" s="285"/>
      <c r="BM950" s="285"/>
      <c r="BN950" s="297"/>
      <c r="BO950" s="297"/>
      <c r="BP950" s="285"/>
      <c r="BQ950" s="285"/>
      <c r="BR950" s="285"/>
      <c r="BS950" s="285"/>
      <c r="BT950" s="285"/>
      <c r="BU950" s="297"/>
      <c r="BV950" s="297"/>
      <c r="BW950" s="285"/>
      <c r="BX950" s="285"/>
      <c r="BY950" s="285"/>
      <c r="BZ950" s="285"/>
      <c r="CA950" s="285"/>
      <c r="CB950" s="297"/>
      <c r="CC950" s="297"/>
      <c r="CD950" s="285"/>
      <c r="CE950" s="285"/>
      <c r="CF950" s="285"/>
      <c r="CG950" s="285"/>
      <c r="CH950" s="285"/>
      <c r="CI950" s="297"/>
      <c r="CJ950" s="297"/>
      <c r="CK950" s="285"/>
      <c r="CL950" s="285"/>
      <c r="CM950" s="285"/>
      <c r="CN950" s="285"/>
      <c r="CO950" s="285"/>
      <c r="CP950" s="165"/>
    </row>
    <row r="951"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  <c r="AA951" s="285"/>
      <c r="AB951" s="285"/>
      <c r="AC951" s="285"/>
      <c r="AD951" s="285"/>
      <c r="AE951" s="285"/>
      <c r="AF951" s="296"/>
      <c r="AG951" s="318"/>
      <c r="AH951" s="285"/>
      <c r="AI951" s="285"/>
      <c r="AJ951" s="285"/>
      <c r="AK951" s="285"/>
      <c r="AL951" s="328"/>
      <c r="AM951" s="328"/>
      <c r="AN951" s="285"/>
      <c r="AO951" s="285"/>
      <c r="AP951" s="285"/>
      <c r="AQ951" s="285"/>
      <c r="AR951" s="285"/>
      <c r="AS951" s="328"/>
      <c r="AT951" s="328"/>
      <c r="AU951" s="285"/>
      <c r="AV951" s="285"/>
      <c r="AW951" s="285"/>
      <c r="AX951" s="285"/>
      <c r="AY951" s="285"/>
      <c r="AZ951" s="328"/>
      <c r="BA951" s="328"/>
      <c r="BB951" s="285"/>
      <c r="BC951" s="285"/>
      <c r="BD951" s="285"/>
      <c r="BE951" s="285"/>
      <c r="BF951" s="285"/>
      <c r="BG951" s="328"/>
      <c r="BH951" s="328"/>
      <c r="BI951" s="285"/>
      <c r="BJ951" s="296"/>
      <c r="BK951" s="318"/>
      <c r="BL951" s="285"/>
      <c r="BM951" s="285"/>
      <c r="BN951" s="297"/>
      <c r="BO951" s="297"/>
      <c r="BP951" s="285"/>
      <c r="BQ951" s="285"/>
      <c r="BR951" s="285"/>
      <c r="BS951" s="285"/>
      <c r="BT951" s="285"/>
      <c r="BU951" s="297"/>
      <c r="BV951" s="297"/>
      <c r="BW951" s="285"/>
      <c r="BX951" s="285"/>
      <c r="BY951" s="285"/>
      <c r="BZ951" s="285"/>
      <c r="CA951" s="285"/>
      <c r="CB951" s="297"/>
      <c r="CC951" s="297"/>
      <c r="CD951" s="285"/>
      <c r="CE951" s="285"/>
      <c r="CF951" s="285"/>
      <c r="CG951" s="285"/>
      <c r="CH951" s="285"/>
      <c r="CI951" s="297"/>
      <c r="CJ951" s="297"/>
      <c r="CK951" s="285"/>
      <c r="CL951" s="285"/>
      <c r="CM951" s="285"/>
      <c r="CN951" s="285"/>
      <c r="CO951" s="285"/>
      <c r="CP951" s="165"/>
    </row>
    <row r="952"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  <c r="AA952" s="285"/>
      <c r="AB952" s="285"/>
      <c r="AC952" s="285"/>
      <c r="AD952" s="285"/>
      <c r="AE952" s="285"/>
      <c r="AF952" s="296"/>
      <c r="AG952" s="318"/>
      <c r="AH952" s="285"/>
      <c r="AI952" s="285"/>
      <c r="AJ952" s="285"/>
      <c r="AK952" s="285"/>
      <c r="AL952" s="328"/>
      <c r="AM952" s="328"/>
      <c r="AN952" s="285"/>
      <c r="AO952" s="285"/>
      <c r="AP952" s="285"/>
      <c r="AQ952" s="285"/>
      <c r="AR952" s="285"/>
      <c r="AS952" s="328"/>
      <c r="AT952" s="328"/>
      <c r="AU952" s="285"/>
      <c r="AV952" s="285"/>
      <c r="AW952" s="285"/>
      <c r="AX952" s="285"/>
      <c r="AY952" s="285"/>
      <c r="AZ952" s="328"/>
      <c r="BA952" s="328"/>
      <c r="BB952" s="285"/>
      <c r="BC952" s="285"/>
      <c r="BD952" s="285"/>
      <c r="BE952" s="285"/>
      <c r="BF952" s="285"/>
      <c r="BG952" s="328"/>
      <c r="BH952" s="328"/>
      <c r="BI952" s="285"/>
      <c r="BJ952" s="296"/>
      <c r="BK952" s="318"/>
      <c r="BL952" s="285"/>
      <c r="BM952" s="285"/>
      <c r="BN952" s="297"/>
      <c r="BO952" s="297"/>
      <c r="BP952" s="285"/>
      <c r="BQ952" s="285"/>
      <c r="BR952" s="285"/>
      <c r="BS952" s="285"/>
      <c r="BT952" s="285"/>
      <c r="BU952" s="297"/>
      <c r="BV952" s="297"/>
      <c r="BW952" s="285"/>
      <c r="BX952" s="285"/>
      <c r="BY952" s="285"/>
      <c r="BZ952" s="285"/>
      <c r="CA952" s="285"/>
      <c r="CB952" s="297"/>
      <c r="CC952" s="297"/>
      <c r="CD952" s="285"/>
      <c r="CE952" s="285"/>
      <c r="CF952" s="285"/>
      <c r="CG952" s="285"/>
      <c r="CH952" s="285"/>
      <c r="CI952" s="297"/>
      <c r="CJ952" s="297"/>
      <c r="CK952" s="285"/>
      <c r="CL952" s="285"/>
      <c r="CM952" s="285"/>
      <c r="CN952" s="285"/>
      <c r="CO952" s="285"/>
      <c r="CP952" s="165"/>
    </row>
    <row r="953"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  <c r="AA953" s="285"/>
      <c r="AB953" s="285"/>
      <c r="AC953" s="285"/>
      <c r="AD953" s="285"/>
      <c r="AE953" s="285"/>
      <c r="AF953" s="296"/>
      <c r="AG953" s="318"/>
      <c r="AH953" s="285"/>
      <c r="AI953" s="285"/>
      <c r="AJ953" s="285"/>
      <c r="AK953" s="285"/>
      <c r="AL953" s="328"/>
      <c r="AM953" s="328"/>
      <c r="AN953" s="285"/>
      <c r="AO953" s="285"/>
      <c r="AP953" s="285"/>
      <c r="AQ953" s="285"/>
      <c r="AR953" s="285"/>
      <c r="AS953" s="328"/>
      <c r="AT953" s="328"/>
      <c r="AU953" s="285"/>
      <c r="AV953" s="285"/>
      <c r="AW953" s="285"/>
      <c r="AX953" s="285"/>
      <c r="AY953" s="285"/>
      <c r="AZ953" s="328"/>
      <c r="BA953" s="328"/>
      <c r="BB953" s="285"/>
      <c r="BC953" s="285"/>
      <c r="BD953" s="285"/>
      <c r="BE953" s="285"/>
      <c r="BF953" s="285"/>
      <c r="BG953" s="328"/>
      <c r="BH953" s="328"/>
      <c r="BI953" s="285"/>
      <c r="BJ953" s="296"/>
      <c r="BK953" s="318"/>
      <c r="BL953" s="285"/>
      <c r="BM953" s="285"/>
      <c r="BN953" s="297"/>
      <c r="BO953" s="297"/>
      <c r="BP953" s="285"/>
      <c r="BQ953" s="285"/>
      <c r="BR953" s="285"/>
      <c r="BS953" s="285"/>
      <c r="BT953" s="285"/>
      <c r="BU953" s="297"/>
      <c r="BV953" s="297"/>
      <c r="BW953" s="285"/>
      <c r="BX953" s="285"/>
      <c r="BY953" s="285"/>
      <c r="BZ953" s="285"/>
      <c r="CA953" s="285"/>
      <c r="CB953" s="297"/>
      <c r="CC953" s="297"/>
      <c r="CD953" s="285"/>
      <c r="CE953" s="285"/>
      <c r="CF953" s="285"/>
      <c r="CG953" s="285"/>
      <c r="CH953" s="285"/>
      <c r="CI953" s="297"/>
      <c r="CJ953" s="297"/>
      <c r="CK953" s="285"/>
      <c r="CL953" s="285"/>
      <c r="CM953" s="285"/>
      <c r="CN953" s="285"/>
      <c r="CO953" s="285"/>
      <c r="CP953" s="165"/>
    </row>
    <row r="954"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  <c r="AA954" s="285"/>
      <c r="AB954" s="285"/>
      <c r="AC954" s="285"/>
      <c r="AD954" s="285"/>
      <c r="AE954" s="285"/>
      <c r="AF954" s="296"/>
      <c r="AG954" s="318"/>
      <c r="AH954" s="285"/>
      <c r="AI954" s="285"/>
      <c r="AJ954" s="285"/>
      <c r="AK954" s="285"/>
      <c r="AL954" s="328"/>
      <c r="AM954" s="328"/>
      <c r="AN954" s="285"/>
      <c r="AO954" s="285"/>
      <c r="AP954" s="285"/>
      <c r="AQ954" s="285"/>
      <c r="AR954" s="285"/>
      <c r="AS954" s="328"/>
      <c r="AT954" s="328"/>
      <c r="AU954" s="285"/>
      <c r="AV954" s="285"/>
      <c r="AW954" s="285"/>
      <c r="AX954" s="285"/>
      <c r="AY954" s="285"/>
      <c r="AZ954" s="328"/>
      <c r="BA954" s="328"/>
      <c r="BB954" s="285"/>
      <c r="BC954" s="285"/>
      <c r="BD954" s="285"/>
      <c r="BE954" s="285"/>
      <c r="BF954" s="285"/>
      <c r="BG954" s="328"/>
      <c r="BH954" s="328"/>
      <c r="BI954" s="285"/>
      <c r="BJ954" s="296"/>
      <c r="BK954" s="318"/>
      <c r="BL954" s="285"/>
      <c r="BM954" s="285"/>
      <c r="BN954" s="297"/>
      <c r="BO954" s="297"/>
      <c r="BP954" s="285"/>
      <c r="BQ954" s="285"/>
      <c r="BR954" s="285"/>
      <c r="BS954" s="285"/>
      <c r="BT954" s="285"/>
      <c r="BU954" s="297"/>
      <c r="BV954" s="297"/>
      <c r="BW954" s="285"/>
      <c r="BX954" s="285"/>
      <c r="BY954" s="285"/>
      <c r="BZ954" s="285"/>
      <c r="CA954" s="285"/>
      <c r="CB954" s="297"/>
      <c r="CC954" s="297"/>
      <c r="CD954" s="285"/>
      <c r="CE954" s="285"/>
      <c r="CF954" s="285"/>
      <c r="CG954" s="285"/>
      <c r="CH954" s="285"/>
      <c r="CI954" s="297"/>
      <c r="CJ954" s="297"/>
      <c r="CK954" s="285"/>
      <c r="CL954" s="285"/>
      <c r="CM954" s="285"/>
      <c r="CN954" s="285"/>
      <c r="CO954" s="285"/>
      <c r="CP954" s="165"/>
    </row>
    <row r="955"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  <c r="AA955" s="285"/>
      <c r="AB955" s="285"/>
      <c r="AC955" s="285"/>
      <c r="AD955" s="285"/>
      <c r="AE955" s="285"/>
      <c r="AF955" s="296"/>
      <c r="AG955" s="318"/>
      <c r="AH955" s="285"/>
      <c r="AI955" s="285"/>
      <c r="AJ955" s="285"/>
      <c r="AK955" s="285"/>
      <c r="AL955" s="328"/>
      <c r="AM955" s="328"/>
      <c r="AN955" s="285"/>
      <c r="AO955" s="285"/>
      <c r="AP955" s="285"/>
      <c r="AQ955" s="285"/>
      <c r="AR955" s="285"/>
      <c r="AS955" s="328"/>
      <c r="AT955" s="328"/>
      <c r="AU955" s="285"/>
      <c r="AV955" s="285"/>
      <c r="AW955" s="285"/>
      <c r="AX955" s="285"/>
      <c r="AY955" s="285"/>
      <c r="AZ955" s="328"/>
      <c r="BA955" s="328"/>
      <c r="BB955" s="285"/>
      <c r="BC955" s="285"/>
      <c r="BD955" s="285"/>
      <c r="BE955" s="285"/>
      <c r="BF955" s="285"/>
      <c r="BG955" s="328"/>
      <c r="BH955" s="328"/>
      <c r="BI955" s="285"/>
      <c r="BJ955" s="296"/>
      <c r="BK955" s="318"/>
      <c r="BL955" s="285"/>
      <c r="BM955" s="285"/>
      <c r="BN955" s="297"/>
      <c r="BO955" s="297"/>
      <c r="BP955" s="285"/>
      <c r="BQ955" s="285"/>
      <c r="BR955" s="285"/>
      <c r="BS955" s="285"/>
      <c r="BT955" s="285"/>
      <c r="BU955" s="297"/>
      <c r="BV955" s="297"/>
      <c r="BW955" s="285"/>
      <c r="BX955" s="285"/>
      <c r="BY955" s="285"/>
      <c r="BZ955" s="285"/>
      <c r="CA955" s="285"/>
      <c r="CB955" s="297"/>
      <c r="CC955" s="297"/>
      <c r="CD955" s="285"/>
      <c r="CE955" s="285"/>
      <c r="CF955" s="285"/>
      <c r="CG955" s="285"/>
      <c r="CH955" s="285"/>
      <c r="CI955" s="297"/>
      <c r="CJ955" s="297"/>
      <c r="CK955" s="285"/>
      <c r="CL955" s="285"/>
      <c r="CM955" s="285"/>
      <c r="CN955" s="285"/>
      <c r="CO955" s="285"/>
      <c r="CP955" s="165"/>
    </row>
    <row r="956"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  <c r="AA956" s="285"/>
      <c r="AB956" s="285"/>
      <c r="AC956" s="285"/>
      <c r="AD956" s="285"/>
      <c r="AE956" s="285"/>
      <c r="AF956" s="296"/>
      <c r="AG956" s="318"/>
      <c r="AH956" s="285"/>
      <c r="AI956" s="285"/>
      <c r="AJ956" s="285"/>
      <c r="AK956" s="285"/>
      <c r="AL956" s="328"/>
      <c r="AM956" s="328"/>
      <c r="AN956" s="285"/>
      <c r="AO956" s="285"/>
      <c r="AP956" s="285"/>
      <c r="AQ956" s="285"/>
      <c r="AR956" s="285"/>
      <c r="AS956" s="328"/>
      <c r="AT956" s="328"/>
      <c r="AU956" s="285"/>
      <c r="AV956" s="285"/>
      <c r="AW956" s="285"/>
      <c r="AX956" s="285"/>
      <c r="AY956" s="285"/>
      <c r="AZ956" s="328"/>
      <c r="BA956" s="328"/>
      <c r="BB956" s="285"/>
      <c r="BC956" s="285"/>
      <c r="BD956" s="285"/>
      <c r="BE956" s="285"/>
      <c r="BF956" s="285"/>
      <c r="BG956" s="328"/>
      <c r="BH956" s="328"/>
      <c r="BI956" s="285"/>
      <c r="BJ956" s="296"/>
      <c r="BK956" s="318"/>
      <c r="BL956" s="285"/>
      <c r="BM956" s="285"/>
      <c r="BN956" s="297"/>
      <c r="BO956" s="297"/>
      <c r="BP956" s="285"/>
      <c r="BQ956" s="285"/>
      <c r="BR956" s="285"/>
      <c r="BS956" s="285"/>
      <c r="BT956" s="285"/>
      <c r="BU956" s="297"/>
      <c r="BV956" s="297"/>
      <c r="BW956" s="285"/>
      <c r="BX956" s="285"/>
      <c r="BY956" s="285"/>
      <c r="BZ956" s="285"/>
      <c r="CA956" s="285"/>
      <c r="CB956" s="297"/>
      <c r="CC956" s="297"/>
      <c r="CD956" s="285"/>
      <c r="CE956" s="285"/>
      <c r="CF956" s="285"/>
      <c r="CG956" s="285"/>
      <c r="CH956" s="285"/>
      <c r="CI956" s="297"/>
      <c r="CJ956" s="297"/>
      <c r="CK956" s="285"/>
      <c r="CL956" s="285"/>
      <c r="CM956" s="285"/>
      <c r="CN956" s="285"/>
      <c r="CO956" s="285"/>
      <c r="CP956" s="165"/>
    </row>
    <row r="957"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  <c r="AA957" s="285"/>
      <c r="AB957" s="285"/>
      <c r="AC957" s="285"/>
      <c r="AD957" s="285"/>
      <c r="AE957" s="285"/>
      <c r="AF957" s="296"/>
      <c r="AG957" s="318"/>
      <c r="AH957" s="285"/>
      <c r="AI957" s="285"/>
      <c r="AJ957" s="285"/>
      <c r="AK957" s="285"/>
      <c r="AL957" s="328"/>
      <c r="AM957" s="328"/>
      <c r="AN957" s="285"/>
      <c r="AO957" s="285"/>
      <c r="AP957" s="285"/>
      <c r="AQ957" s="285"/>
      <c r="AR957" s="285"/>
      <c r="AS957" s="328"/>
      <c r="AT957" s="328"/>
      <c r="AU957" s="285"/>
      <c r="AV957" s="285"/>
      <c r="AW957" s="285"/>
      <c r="AX957" s="285"/>
      <c r="AY957" s="285"/>
      <c r="AZ957" s="328"/>
      <c r="BA957" s="328"/>
      <c r="BB957" s="285"/>
      <c r="BC957" s="285"/>
      <c r="BD957" s="285"/>
      <c r="BE957" s="285"/>
      <c r="BF957" s="285"/>
      <c r="BG957" s="328"/>
      <c r="BH957" s="328"/>
      <c r="BI957" s="285"/>
      <c r="BJ957" s="296"/>
      <c r="BK957" s="318"/>
      <c r="BL957" s="285"/>
      <c r="BM957" s="285"/>
      <c r="BN957" s="297"/>
      <c r="BO957" s="297"/>
      <c r="BP957" s="285"/>
      <c r="BQ957" s="285"/>
      <c r="BR957" s="285"/>
      <c r="BS957" s="285"/>
      <c r="BT957" s="285"/>
      <c r="BU957" s="297"/>
      <c r="BV957" s="297"/>
      <c r="BW957" s="285"/>
      <c r="BX957" s="285"/>
      <c r="BY957" s="285"/>
      <c r="BZ957" s="285"/>
      <c r="CA957" s="285"/>
      <c r="CB957" s="297"/>
      <c r="CC957" s="297"/>
      <c r="CD957" s="285"/>
      <c r="CE957" s="285"/>
      <c r="CF957" s="285"/>
      <c r="CG957" s="285"/>
      <c r="CH957" s="285"/>
      <c r="CI957" s="297"/>
      <c r="CJ957" s="297"/>
      <c r="CK957" s="285"/>
      <c r="CL957" s="285"/>
      <c r="CM957" s="285"/>
      <c r="CN957" s="285"/>
      <c r="CO957" s="285"/>
      <c r="CP957" s="165"/>
    </row>
    <row r="958"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  <c r="AA958" s="285"/>
      <c r="AB958" s="285"/>
      <c r="AC958" s="285"/>
      <c r="AD958" s="285"/>
      <c r="AE958" s="285"/>
      <c r="AF958" s="296"/>
      <c r="AG958" s="318"/>
      <c r="AH958" s="285"/>
      <c r="AI958" s="285"/>
      <c r="AJ958" s="285"/>
      <c r="AK958" s="285"/>
      <c r="AL958" s="328"/>
      <c r="AM958" s="328"/>
      <c r="AN958" s="285"/>
      <c r="AO958" s="285"/>
      <c r="AP958" s="285"/>
      <c r="AQ958" s="285"/>
      <c r="AR958" s="285"/>
      <c r="AS958" s="328"/>
      <c r="AT958" s="328"/>
      <c r="AU958" s="285"/>
      <c r="AV958" s="285"/>
      <c r="AW958" s="285"/>
      <c r="AX958" s="285"/>
      <c r="AY958" s="285"/>
      <c r="AZ958" s="328"/>
      <c r="BA958" s="328"/>
      <c r="BB958" s="285"/>
      <c r="BC958" s="285"/>
      <c r="BD958" s="285"/>
      <c r="BE958" s="285"/>
      <c r="BF958" s="285"/>
      <c r="BG958" s="328"/>
      <c r="BH958" s="328"/>
      <c r="BI958" s="285"/>
      <c r="BJ958" s="296"/>
      <c r="BK958" s="318"/>
      <c r="BL958" s="285"/>
      <c r="BM958" s="285"/>
      <c r="BN958" s="297"/>
      <c r="BO958" s="297"/>
      <c r="BP958" s="285"/>
      <c r="BQ958" s="285"/>
      <c r="BR958" s="285"/>
      <c r="BS958" s="285"/>
      <c r="BT958" s="285"/>
      <c r="BU958" s="297"/>
      <c r="BV958" s="297"/>
      <c r="BW958" s="285"/>
      <c r="BX958" s="285"/>
      <c r="BY958" s="285"/>
      <c r="BZ958" s="285"/>
      <c r="CA958" s="285"/>
      <c r="CB958" s="297"/>
      <c r="CC958" s="297"/>
      <c r="CD958" s="285"/>
      <c r="CE958" s="285"/>
      <c r="CF958" s="285"/>
      <c r="CG958" s="285"/>
      <c r="CH958" s="285"/>
      <c r="CI958" s="297"/>
      <c r="CJ958" s="297"/>
      <c r="CK958" s="285"/>
      <c r="CL958" s="285"/>
      <c r="CM958" s="285"/>
      <c r="CN958" s="285"/>
      <c r="CO958" s="285"/>
      <c r="CP958" s="165"/>
    </row>
    <row r="959"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  <c r="AA959" s="285"/>
      <c r="AB959" s="285"/>
      <c r="AC959" s="285"/>
      <c r="AD959" s="285"/>
      <c r="AE959" s="285"/>
      <c r="AF959" s="296"/>
      <c r="AG959" s="318"/>
      <c r="AH959" s="285"/>
      <c r="AI959" s="285"/>
      <c r="AJ959" s="285"/>
      <c r="AK959" s="285"/>
      <c r="AL959" s="328"/>
      <c r="AM959" s="328"/>
      <c r="AN959" s="285"/>
      <c r="AO959" s="285"/>
      <c r="AP959" s="285"/>
      <c r="AQ959" s="285"/>
      <c r="AR959" s="285"/>
      <c r="AS959" s="328"/>
      <c r="AT959" s="328"/>
      <c r="AU959" s="285"/>
      <c r="AV959" s="285"/>
      <c r="AW959" s="285"/>
      <c r="AX959" s="285"/>
      <c r="AY959" s="285"/>
      <c r="AZ959" s="328"/>
      <c r="BA959" s="328"/>
      <c r="BB959" s="285"/>
      <c r="BC959" s="285"/>
      <c r="BD959" s="285"/>
      <c r="BE959" s="285"/>
      <c r="BF959" s="285"/>
      <c r="BG959" s="328"/>
      <c r="BH959" s="328"/>
      <c r="BI959" s="285"/>
      <c r="BJ959" s="296"/>
      <c r="BK959" s="318"/>
      <c r="BL959" s="285"/>
      <c r="BM959" s="285"/>
      <c r="BN959" s="297"/>
      <c r="BO959" s="297"/>
      <c r="BP959" s="285"/>
      <c r="BQ959" s="285"/>
      <c r="BR959" s="285"/>
      <c r="BS959" s="285"/>
      <c r="BT959" s="285"/>
      <c r="BU959" s="297"/>
      <c r="BV959" s="297"/>
      <c r="BW959" s="285"/>
      <c r="BX959" s="285"/>
      <c r="BY959" s="285"/>
      <c r="BZ959" s="285"/>
      <c r="CA959" s="285"/>
      <c r="CB959" s="297"/>
      <c r="CC959" s="297"/>
      <c r="CD959" s="285"/>
      <c r="CE959" s="285"/>
      <c r="CF959" s="285"/>
      <c r="CG959" s="285"/>
      <c r="CH959" s="285"/>
      <c r="CI959" s="297"/>
      <c r="CJ959" s="297"/>
      <c r="CK959" s="285"/>
      <c r="CL959" s="285"/>
      <c r="CM959" s="285"/>
      <c r="CN959" s="285"/>
      <c r="CO959" s="285"/>
      <c r="CP959" s="165"/>
    </row>
    <row r="960"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  <c r="AA960" s="285"/>
      <c r="AB960" s="285"/>
      <c r="AC960" s="285"/>
      <c r="AD960" s="285"/>
      <c r="AE960" s="285"/>
      <c r="AF960" s="296"/>
      <c r="AG960" s="318"/>
      <c r="AH960" s="285"/>
      <c r="AI960" s="285"/>
      <c r="AJ960" s="285"/>
      <c r="AK960" s="285"/>
      <c r="AL960" s="328"/>
      <c r="AM960" s="328"/>
      <c r="AN960" s="285"/>
      <c r="AO960" s="285"/>
      <c r="AP960" s="285"/>
      <c r="AQ960" s="285"/>
      <c r="AR960" s="285"/>
      <c r="AS960" s="328"/>
      <c r="AT960" s="328"/>
      <c r="AU960" s="285"/>
      <c r="AV960" s="285"/>
      <c r="AW960" s="285"/>
      <c r="AX960" s="285"/>
      <c r="AY960" s="285"/>
      <c r="AZ960" s="328"/>
      <c r="BA960" s="328"/>
      <c r="BB960" s="285"/>
      <c r="BC960" s="285"/>
      <c r="BD960" s="285"/>
      <c r="BE960" s="285"/>
      <c r="BF960" s="285"/>
      <c r="BG960" s="328"/>
      <c r="BH960" s="328"/>
      <c r="BI960" s="285"/>
      <c r="BJ960" s="296"/>
      <c r="BK960" s="318"/>
      <c r="BL960" s="285"/>
      <c r="BM960" s="285"/>
      <c r="BN960" s="297"/>
      <c r="BO960" s="297"/>
      <c r="BP960" s="285"/>
      <c r="BQ960" s="285"/>
      <c r="BR960" s="285"/>
      <c r="BS960" s="285"/>
      <c r="BT960" s="285"/>
      <c r="BU960" s="297"/>
      <c r="BV960" s="297"/>
      <c r="BW960" s="285"/>
      <c r="BX960" s="285"/>
      <c r="BY960" s="285"/>
      <c r="BZ960" s="285"/>
      <c r="CA960" s="285"/>
      <c r="CB960" s="297"/>
      <c r="CC960" s="297"/>
      <c r="CD960" s="285"/>
      <c r="CE960" s="285"/>
      <c r="CF960" s="285"/>
      <c r="CG960" s="285"/>
      <c r="CH960" s="285"/>
      <c r="CI960" s="297"/>
      <c r="CJ960" s="297"/>
      <c r="CK960" s="285"/>
      <c r="CL960" s="285"/>
      <c r="CM960" s="285"/>
      <c r="CN960" s="285"/>
      <c r="CO960" s="285"/>
      <c r="CP960" s="165"/>
    </row>
    <row r="961"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  <c r="AA961" s="285"/>
      <c r="AB961" s="285"/>
      <c r="AC961" s="285"/>
      <c r="AD961" s="285"/>
      <c r="AE961" s="285"/>
      <c r="AF961" s="296"/>
      <c r="AG961" s="318"/>
      <c r="AH961" s="285"/>
      <c r="AI961" s="285"/>
      <c r="AJ961" s="285"/>
      <c r="AK961" s="285"/>
      <c r="AL961" s="328"/>
      <c r="AM961" s="328"/>
      <c r="AN961" s="285"/>
      <c r="AO961" s="285"/>
      <c r="AP961" s="285"/>
      <c r="AQ961" s="285"/>
      <c r="AR961" s="285"/>
      <c r="AS961" s="328"/>
      <c r="AT961" s="328"/>
      <c r="AU961" s="285"/>
      <c r="AV961" s="285"/>
      <c r="AW961" s="285"/>
      <c r="AX961" s="285"/>
      <c r="AY961" s="285"/>
      <c r="AZ961" s="328"/>
      <c r="BA961" s="328"/>
      <c r="BB961" s="285"/>
      <c r="BC961" s="285"/>
      <c r="BD961" s="285"/>
      <c r="BE961" s="285"/>
      <c r="BF961" s="285"/>
      <c r="BG961" s="328"/>
      <c r="BH961" s="328"/>
      <c r="BI961" s="285"/>
      <c r="BJ961" s="296"/>
      <c r="BK961" s="318"/>
      <c r="BL961" s="285"/>
      <c r="BM961" s="285"/>
      <c r="BN961" s="297"/>
      <c r="BO961" s="297"/>
      <c r="BP961" s="285"/>
      <c r="BQ961" s="285"/>
      <c r="BR961" s="285"/>
      <c r="BS961" s="285"/>
      <c r="BT961" s="285"/>
      <c r="BU961" s="297"/>
      <c r="BV961" s="297"/>
      <c r="BW961" s="285"/>
      <c r="BX961" s="285"/>
      <c r="BY961" s="285"/>
      <c r="BZ961" s="285"/>
      <c r="CA961" s="285"/>
      <c r="CB961" s="297"/>
      <c r="CC961" s="297"/>
      <c r="CD961" s="285"/>
      <c r="CE961" s="285"/>
      <c r="CF961" s="285"/>
      <c r="CG961" s="285"/>
      <c r="CH961" s="285"/>
      <c r="CI961" s="297"/>
      <c r="CJ961" s="297"/>
      <c r="CK961" s="285"/>
      <c r="CL961" s="285"/>
      <c r="CM961" s="285"/>
      <c r="CN961" s="285"/>
      <c r="CO961" s="285"/>
      <c r="CP961" s="165"/>
    </row>
    <row r="962"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  <c r="AA962" s="285"/>
      <c r="AB962" s="285"/>
      <c r="AC962" s="285"/>
      <c r="AD962" s="285"/>
      <c r="AE962" s="285"/>
      <c r="AF962" s="296"/>
      <c r="AG962" s="318"/>
      <c r="AH962" s="285"/>
      <c r="AI962" s="285"/>
      <c r="AJ962" s="285"/>
      <c r="AK962" s="285"/>
      <c r="AL962" s="328"/>
      <c r="AM962" s="328"/>
      <c r="AN962" s="285"/>
      <c r="AO962" s="285"/>
      <c r="AP962" s="285"/>
      <c r="AQ962" s="285"/>
      <c r="AR962" s="285"/>
      <c r="AS962" s="328"/>
      <c r="AT962" s="328"/>
      <c r="AU962" s="285"/>
      <c r="AV962" s="285"/>
      <c r="AW962" s="285"/>
      <c r="AX962" s="285"/>
      <c r="AY962" s="285"/>
      <c r="AZ962" s="328"/>
      <c r="BA962" s="328"/>
      <c r="BB962" s="285"/>
      <c r="BC962" s="285"/>
      <c r="BD962" s="285"/>
      <c r="BE962" s="285"/>
      <c r="BF962" s="285"/>
      <c r="BG962" s="328"/>
      <c r="BH962" s="328"/>
      <c r="BI962" s="285"/>
      <c r="BJ962" s="296"/>
      <c r="BK962" s="318"/>
      <c r="BL962" s="285"/>
      <c r="BM962" s="285"/>
      <c r="BN962" s="297"/>
      <c r="BO962" s="297"/>
      <c r="BP962" s="285"/>
      <c r="BQ962" s="285"/>
      <c r="BR962" s="285"/>
      <c r="BS962" s="285"/>
      <c r="BT962" s="285"/>
      <c r="BU962" s="297"/>
      <c r="BV962" s="297"/>
      <c r="BW962" s="285"/>
      <c r="BX962" s="285"/>
      <c r="BY962" s="285"/>
      <c r="BZ962" s="285"/>
      <c r="CA962" s="285"/>
      <c r="CB962" s="297"/>
      <c r="CC962" s="297"/>
      <c r="CD962" s="285"/>
      <c r="CE962" s="285"/>
      <c r="CF962" s="285"/>
      <c r="CG962" s="285"/>
      <c r="CH962" s="285"/>
      <c r="CI962" s="297"/>
      <c r="CJ962" s="297"/>
      <c r="CK962" s="285"/>
      <c r="CL962" s="285"/>
      <c r="CM962" s="285"/>
      <c r="CN962" s="285"/>
      <c r="CO962" s="285"/>
      <c r="CP962" s="165"/>
    </row>
    <row r="963"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  <c r="AA963" s="285"/>
      <c r="AB963" s="285"/>
      <c r="AC963" s="285"/>
      <c r="AD963" s="285"/>
      <c r="AE963" s="285"/>
      <c r="AF963" s="296"/>
      <c r="AG963" s="318"/>
      <c r="AH963" s="285"/>
      <c r="AI963" s="285"/>
      <c r="AJ963" s="285"/>
      <c r="AK963" s="285"/>
      <c r="AL963" s="328"/>
      <c r="AM963" s="328"/>
      <c r="AN963" s="285"/>
      <c r="AO963" s="285"/>
      <c r="AP963" s="285"/>
      <c r="AQ963" s="285"/>
      <c r="AR963" s="285"/>
      <c r="AS963" s="328"/>
      <c r="AT963" s="328"/>
      <c r="AU963" s="285"/>
      <c r="AV963" s="285"/>
      <c r="AW963" s="285"/>
      <c r="AX963" s="285"/>
      <c r="AY963" s="285"/>
      <c r="AZ963" s="328"/>
      <c r="BA963" s="328"/>
      <c r="BB963" s="285"/>
      <c r="BC963" s="285"/>
      <c r="BD963" s="285"/>
      <c r="BE963" s="285"/>
      <c r="BF963" s="285"/>
      <c r="BG963" s="328"/>
      <c r="BH963" s="328"/>
      <c r="BI963" s="285"/>
      <c r="BJ963" s="296"/>
      <c r="BK963" s="318"/>
      <c r="BL963" s="285"/>
      <c r="BM963" s="285"/>
      <c r="BN963" s="297"/>
      <c r="BO963" s="297"/>
      <c r="BP963" s="285"/>
      <c r="BQ963" s="285"/>
      <c r="BR963" s="285"/>
      <c r="BS963" s="285"/>
      <c r="BT963" s="285"/>
      <c r="BU963" s="297"/>
      <c r="BV963" s="297"/>
      <c r="BW963" s="285"/>
      <c r="BX963" s="285"/>
      <c r="BY963" s="285"/>
      <c r="BZ963" s="285"/>
      <c r="CA963" s="285"/>
      <c r="CB963" s="297"/>
      <c r="CC963" s="297"/>
      <c r="CD963" s="285"/>
      <c r="CE963" s="285"/>
      <c r="CF963" s="285"/>
      <c r="CG963" s="285"/>
      <c r="CH963" s="285"/>
      <c r="CI963" s="297"/>
      <c r="CJ963" s="297"/>
      <c r="CK963" s="285"/>
      <c r="CL963" s="285"/>
      <c r="CM963" s="285"/>
      <c r="CN963" s="285"/>
      <c r="CO963" s="285"/>
      <c r="CP963" s="165"/>
    </row>
    <row r="964"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  <c r="AA964" s="285"/>
      <c r="AB964" s="285"/>
      <c r="AC964" s="285"/>
      <c r="AD964" s="285"/>
      <c r="AE964" s="285"/>
      <c r="AF964" s="296"/>
      <c r="AG964" s="318"/>
      <c r="AH964" s="285"/>
      <c r="AI964" s="285"/>
      <c r="AJ964" s="285"/>
      <c r="AK964" s="285"/>
      <c r="AL964" s="328"/>
      <c r="AM964" s="328"/>
      <c r="AN964" s="285"/>
      <c r="AO964" s="285"/>
      <c r="AP964" s="285"/>
      <c r="AQ964" s="285"/>
      <c r="AR964" s="285"/>
      <c r="AS964" s="328"/>
      <c r="AT964" s="328"/>
      <c r="AU964" s="285"/>
      <c r="AV964" s="285"/>
      <c r="AW964" s="285"/>
      <c r="AX964" s="285"/>
      <c r="AY964" s="285"/>
      <c r="AZ964" s="328"/>
      <c r="BA964" s="328"/>
      <c r="BB964" s="285"/>
      <c r="BC964" s="285"/>
      <c r="BD964" s="285"/>
      <c r="BE964" s="285"/>
      <c r="BF964" s="285"/>
      <c r="BG964" s="328"/>
      <c r="BH964" s="328"/>
      <c r="BI964" s="285"/>
      <c r="BJ964" s="296"/>
      <c r="BK964" s="318"/>
      <c r="BL964" s="285"/>
      <c r="BM964" s="285"/>
      <c r="BN964" s="297"/>
      <c r="BO964" s="297"/>
      <c r="BP964" s="285"/>
      <c r="BQ964" s="285"/>
      <c r="BR964" s="285"/>
      <c r="BS964" s="285"/>
      <c r="BT964" s="285"/>
      <c r="BU964" s="297"/>
      <c r="BV964" s="297"/>
      <c r="BW964" s="285"/>
      <c r="BX964" s="285"/>
      <c r="BY964" s="285"/>
      <c r="BZ964" s="285"/>
      <c r="CA964" s="285"/>
      <c r="CB964" s="297"/>
      <c r="CC964" s="297"/>
      <c r="CD964" s="285"/>
      <c r="CE964" s="285"/>
      <c r="CF964" s="285"/>
      <c r="CG964" s="285"/>
      <c r="CH964" s="285"/>
      <c r="CI964" s="297"/>
      <c r="CJ964" s="297"/>
      <c r="CK964" s="285"/>
      <c r="CL964" s="285"/>
      <c r="CM964" s="285"/>
      <c r="CN964" s="285"/>
      <c r="CO964" s="285"/>
      <c r="CP964" s="165"/>
    </row>
    <row r="965"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  <c r="AA965" s="285"/>
      <c r="AB965" s="285"/>
      <c r="AC965" s="285"/>
      <c r="AD965" s="285"/>
      <c r="AE965" s="285"/>
      <c r="AF965" s="296"/>
      <c r="AG965" s="318"/>
      <c r="AH965" s="285"/>
      <c r="AI965" s="285"/>
      <c r="AJ965" s="285"/>
      <c r="AK965" s="285"/>
      <c r="AL965" s="328"/>
      <c r="AM965" s="328"/>
      <c r="AN965" s="285"/>
      <c r="AO965" s="285"/>
      <c r="AP965" s="285"/>
      <c r="AQ965" s="285"/>
      <c r="AR965" s="285"/>
      <c r="AS965" s="328"/>
      <c r="AT965" s="328"/>
      <c r="AU965" s="285"/>
      <c r="AV965" s="285"/>
      <c r="AW965" s="285"/>
      <c r="AX965" s="285"/>
      <c r="AY965" s="285"/>
      <c r="AZ965" s="328"/>
      <c r="BA965" s="328"/>
      <c r="BB965" s="285"/>
      <c r="BC965" s="285"/>
      <c r="BD965" s="285"/>
      <c r="BE965" s="285"/>
      <c r="BF965" s="285"/>
      <c r="BG965" s="328"/>
      <c r="BH965" s="328"/>
      <c r="BI965" s="285"/>
      <c r="BJ965" s="296"/>
      <c r="BK965" s="318"/>
      <c r="BL965" s="285"/>
      <c r="BM965" s="285"/>
      <c r="BN965" s="297"/>
      <c r="BO965" s="297"/>
      <c r="BP965" s="285"/>
      <c r="BQ965" s="285"/>
      <c r="BR965" s="285"/>
      <c r="BS965" s="285"/>
      <c r="BT965" s="285"/>
      <c r="BU965" s="297"/>
      <c r="BV965" s="297"/>
      <c r="BW965" s="285"/>
      <c r="BX965" s="285"/>
      <c r="BY965" s="285"/>
      <c r="BZ965" s="285"/>
      <c r="CA965" s="285"/>
      <c r="CB965" s="297"/>
      <c r="CC965" s="297"/>
      <c r="CD965" s="285"/>
      <c r="CE965" s="285"/>
      <c r="CF965" s="285"/>
      <c r="CG965" s="285"/>
      <c r="CH965" s="285"/>
      <c r="CI965" s="297"/>
      <c r="CJ965" s="297"/>
      <c r="CK965" s="285"/>
      <c r="CL965" s="285"/>
      <c r="CM965" s="285"/>
      <c r="CN965" s="285"/>
      <c r="CO965" s="285"/>
      <c r="CP965" s="165"/>
    </row>
    <row r="966"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  <c r="AA966" s="285"/>
      <c r="AB966" s="285"/>
      <c r="AC966" s="285"/>
      <c r="AD966" s="285"/>
      <c r="AE966" s="285"/>
      <c r="AF966" s="296"/>
      <c r="AG966" s="318"/>
      <c r="AH966" s="285"/>
      <c r="AI966" s="285"/>
      <c r="AJ966" s="285"/>
      <c r="AK966" s="285"/>
      <c r="AL966" s="328"/>
      <c r="AM966" s="328"/>
      <c r="AN966" s="285"/>
      <c r="AO966" s="285"/>
      <c r="AP966" s="285"/>
      <c r="AQ966" s="285"/>
      <c r="AR966" s="285"/>
      <c r="AS966" s="328"/>
      <c r="AT966" s="328"/>
      <c r="AU966" s="285"/>
      <c r="AV966" s="285"/>
      <c r="AW966" s="285"/>
      <c r="AX966" s="285"/>
      <c r="AY966" s="285"/>
      <c r="AZ966" s="328"/>
      <c r="BA966" s="328"/>
      <c r="BB966" s="285"/>
      <c r="BC966" s="285"/>
      <c r="BD966" s="285"/>
      <c r="BE966" s="285"/>
      <c r="BF966" s="285"/>
      <c r="BG966" s="328"/>
      <c r="BH966" s="328"/>
      <c r="BI966" s="285"/>
      <c r="BJ966" s="296"/>
      <c r="BK966" s="318"/>
      <c r="BL966" s="285"/>
      <c r="BM966" s="285"/>
      <c r="BN966" s="297"/>
      <c r="BO966" s="297"/>
      <c r="BP966" s="285"/>
      <c r="BQ966" s="285"/>
      <c r="BR966" s="285"/>
      <c r="BS966" s="285"/>
      <c r="BT966" s="285"/>
      <c r="BU966" s="297"/>
      <c r="BV966" s="297"/>
      <c r="BW966" s="285"/>
      <c r="BX966" s="285"/>
      <c r="BY966" s="285"/>
      <c r="BZ966" s="285"/>
      <c r="CA966" s="285"/>
      <c r="CB966" s="297"/>
      <c r="CC966" s="297"/>
      <c r="CD966" s="285"/>
      <c r="CE966" s="285"/>
      <c r="CF966" s="285"/>
      <c r="CG966" s="285"/>
      <c r="CH966" s="285"/>
      <c r="CI966" s="297"/>
      <c r="CJ966" s="297"/>
      <c r="CK966" s="285"/>
      <c r="CL966" s="285"/>
      <c r="CM966" s="285"/>
      <c r="CN966" s="285"/>
      <c r="CO966" s="285"/>
      <c r="CP966" s="165"/>
    </row>
    <row r="967"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  <c r="AA967" s="285"/>
      <c r="AB967" s="285"/>
      <c r="AC967" s="285"/>
      <c r="AD967" s="285"/>
      <c r="AE967" s="285"/>
      <c r="AF967" s="296"/>
      <c r="AG967" s="318"/>
      <c r="AH967" s="285"/>
      <c r="AI967" s="285"/>
      <c r="AJ967" s="285"/>
      <c r="AK967" s="285"/>
      <c r="AL967" s="328"/>
      <c r="AM967" s="328"/>
      <c r="AN967" s="285"/>
      <c r="AO967" s="285"/>
      <c r="AP967" s="285"/>
      <c r="AQ967" s="285"/>
      <c r="AR967" s="285"/>
      <c r="AS967" s="328"/>
      <c r="AT967" s="328"/>
      <c r="AU967" s="285"/>
      <c r="AV967" s="285"/>
      <c r="AW967" s="285"/>
      <c r="AX967" s="285"/>
      <c r="AY967" s="285"/>
      <c r="AZ967" s="328"/>
      <c r="BA967" s="328"/>
      <c r="BB967" s="285"/>
      <c r="BC967" s="285"/>
      <c r="BD967" s="285"/>
      <c r="BE967" s="285"/>
      <c r="BF967" s="285"/>
      <c r="BG967" s="328"/>
      <c r="BH967" s="328"/>
      <c r="BI967" s="285"/>
      <c r="BJ967" s="296"/>
      <c r="BK967" s="318"/>
      <c r="BL967" s="285"/>
      <c r="BM967" s="285"/>
      <c r="BN967" s="297"/>
      <c r="BO967" s="297"/>
      <c r="BP967" s="285"/>
      <c r="BQ967" s="285"/>
      <c r="BR967" s="285"/>
      <c r="BS967" s="285"/>
      <c r="BT967" s="285"/>
      <c r="BU967" s="297"/>
      <c r="BV967" s="297"/>
      <c r="BW967" s="285"/>
      <c r="BX967" s="285"/>
      <c r="BY967" s="285"/>
      <c r="BZ967" s="285"/>
      <c r="CA967" s="285"/>
      <c r="CB967" s="297"/>
      <c r="CC967" s="297"/>
      <c r="CD967" s="285"/>
      <c r="CE967" s="285"/>
      <c r="CF967" s="285"/>
      <c r="CG967" s="285"/>
      <c r="CH967" s="285"/>
      <c r="CI967" s="297"/>
      <c r="CJ967" s="297"/>
      <c r="CK967" s="285"/>
      <c r="CL967" s="285"/>
      <c r="CM967" s="285"/>
      <c r="CN967" s="285"/>
      <c r="CO967" s="285"/>
      <c r="CP967" s="165"/>
    </row>
    <row r="968"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  <c r="AA968" s="285"/>
      <c r="AB968" s="285"/>
      <c r="AC968" s="285"/>
      <c r="AD968" s="285"/>
      <c r="AE968" s="285"/>
      <c r="AF968" s="296"/>
      <c r="AG968" s="318"/>
      <c r="AH968" s="285"/>
      <c r="AI968" s="285"/>
      <c r="AJ968" s="285"/>
      <c r="AK968" s="285"/>
      <c r="AL968" s="328"/>
      <c r="AM968" s="328"/>
      <c r="AN968" s="285"/>
      <c r="AO968" s="285"/>
      <c r="AP968" s="285"/>
      <c r="AQ968" s="285"/>
      <c r="AR968" s="285"/>
      <c r="AS968" s="328"/>
      <c r="AT968" s="328"/>
      <c r="AU968" s="285"/>
      <c r="AV968" s="285"/>
      <c r="AW968" s="285"/>
      <c r="AX968" s="285"/>
      <c r="AY968" s="285"/>
      <c r="AZ968" s="328"/>
      <c r="BA968" s="328"/>
      <c r="BB968" s="285"/>
      <c r="BC968" s="285"/>
      <c r="BD968" s="285"/>
      <c r="BE968" s="285"/>
      <c r="BF968" s="285"/>
      <c r="BG968" s="328"/>
      <c r="BH968" s="328"/>
      <c r="BI968" s="285"/>
      <c r="BJ968" s="296"/>
      <c r="BK968" s="318"/>
      <c r="BL968" s="285"/>
      <c r="BM968" s="285"/>
      <c r="BN968" s="297"/>
      <c r="BO968" s="297"/>
      <c r="BP968" s="285"/>
      <c r="BQ968" s="285"/>
      <c r="BR968" s="285"/>
      <c r="BS968" s="285"/>
      <c r="BT968" s="285"/>
      <c r="BU968" s="297"/>
      <c r="BV968" s="297"/>
      <c r="BW968" s="285"/>
      <c r="BX968" s="285"/>
      <c r="BY968" s="285"/>
      <c r="BZ968" s="285"/>
      <c r="CA968" s="285"/>
      <c r="CB968" s="297"/>
      <c r="CC968" s="297"/>
      <c r="CD968" s="285"/>
      <c r="CE968" s="285"/>
      <c r="CF968" s="285"/>
      <c r="CG968" s="285"/>
      <c r="CH968" s="285"/>
      <c r="CI968" s="297"/>
      <c r="CJ968" s="297"/>
      <c r="CK968" s="285"/>
      <c r="CL968" s="285"/>
      <c r="CM968" s="285"/>
      <c r="CN968" s="285"/>
      <c r="CO968" s="285"/>
      <c r="CP968" s="165"/>
    </row>
    <row r="969"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  <c r="AA969" s="285"/>
      <c r="AB969" s="285"/>
      <c r="AC969" s="285"/>
      <c r="AD969" s="285"/>
      <c r="AE969" s="285"/>
      <c r="AF969" s="296"/>
      <c r="AG969" s="318"/>
      <c r="AH969" s="285"/>
      <c r="AI969" s="285"/>
      <c r="AJ969" s="285"/>
      <c r="AK969" s="285"/>
      <c r="AL969" s="328"/>
      <c r="AM969" s="328"/>
      <c r="AN969" s="285"/>
      <c r="AO969" s="285"/>
      <c r="AP969" s="285"/>
      <c r="AQ969" s="285"/>
      <c r="AR969" s="285"/>
      <c r="AS969" s="328"/>
      <c r="AT969" s="328"/>
      <c r="AU969" s="285"/>
      <c r="AV969" s="285"/>
      <c r="AW969" s="285"/>
      <c r="AX969" s="285"/>
      <c r="AY969" s="285"/>
      <c r="AZ969" s="328"/>
      <c r="BA969" s="328"/>
      <c r="BB969" s="285"/>
      <c r="BC969" s="285"/>
      <c r="BD969" s="285"/>
      <c r="BE969" s="285"/>
      <c r="BF969" s="285"/>
      <c r="BG969" s="328"/>
      <c r="BH969" s="328"/>
      <c r="BI969" s="285"/>
      <c r="BJ969" s="296"/>
      <c r="BK969" s="318"/>
      <c r="BL969" s="285"/>
      <c r="BM969" s="285"/>
      <c r="BN969" s="297"/>
      <c r="BO969" s="297"/>
      <c r="BP969" s="285"/>
      <c r="BQ969" s="285"/>
      <c r="BR969" s="285"/>
      <c r="BS969" s="285"/>
      <c r="BT969" s="285"/>
      <c r="BU969" s="297"/>
      <c r="BV969" s="297"/>
      <c r="BW969" s="285"/>
      <c r="BX969" s="285"/>
      <c r="BY969" s="285"/>
      <c r="BZ969" s="285"/>
      <c r="CA969" s="285"/>
      <c r="CB969" s="297"/>
      <c r="CC969" s="297"/>
      <c r="CD969" s="285"/>
      <c r="CE969" s="285"/>
      <c r="CF969" s="285"/>
      <c r="CG969" s="285"/>
      <c r="CH969" s="285"/>
      <c r="CI969" s="297"/>
      <c r="CJ969" s="297"/>
      <c r="CK969" s="285"/>
      <c r="CL969" s="285"/>
      <c r="CM969" s="285"/>
      <c r="CN969" s="285"/>
      <c r="CO969" s="285"/>
      <c r="CP969" s="165"/>
    </row>
    <row r="970"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  <c r="AA970" s="285"/>
      <c r="AB970" s="285"/>
      <c r="AC970" s="285"/>
      <c r="AD970" s="285"/>
      <c r="AE970" s="285"/>
      <c r="AF970" s="296"/>
      <c r="AG970" s="318"/>
      <c r="AH970" s="285"/>
      <c r="AI970" s="285"/>
      <c r="AJ970" s="285"/>
      <c r="AK970" s="285"/>
      <c r="AL970" s="328"/>
      <c r="AM970" s="328"/>
      <c r="AN970" s="285"/>
      <c r="AO970" s="285"/>
      <c r="AP970" s="285"/>
      <c r="AQ970" s="285"/>
      <c r="AR970" s="285"/>
      <c r="AS970" s="328"/>
      <c r="AT970" s="328"/>
      <c r="AU970" s="285"/>
      <c r="AV970" s="285"/>
      <c r="AW970" s="285"/>
      <c r="AX970" s="285"/>
      <c r="AY970" s="285"/>
      <c r="AZ970" s="328"/>
      <c r="BA970" s="328"/>
      <c r="BB970" s="285"/>
      <c r="BC970" s="285"/>
      <c r="BD970" s="285"/>
      <c r="BE970" s="285"/>
      <c r="BF970" s="285"/>
      <c r="BG970" s="328"/>
      <c r="BH970" s="328"/>
      <c r="BI970" s="285"/>
      <c r="BJ970" s="296"/>
      <c r="BK970" s="318"/>
      <c r="BL970" s="285"/>
      <c r="BM970" s="285"/>
      <c r="BN970" s="297"/>
      <c r="BO970" s="297"/>
      <c r="BP970" s="285"/>
      <c r="BQ970" s="285"/>
      <c r="BR970" s="285"/>
      <c r="BS970" s="285"/>
      <c r="BT970" s="285"/>
      <c r="BU970" s="297"/>
      <c r="BV970" s="297"/>
      <c r="BW970" s="285"/>
      <c r="BX970" s="285"/>
      <c r="BY970" s="285"/>
      <c r="BZ970" s="285"/>
      <c r="CA970" s="285"/>
      <c r="CB970" s="297"/>
      <c r="CC970" s="297"/>
      <c r="CD970" s="285"/>
      <c r="CE970" s="285"/>
      <c r="CF970" s="285"/>
      <c r="CG970" s="285"/>
      <c r="CH970" s="285"/>
      <c r="CI970" s="297"/>
      <c r="CJ970" s="297"/>
      <c r="CK970" s="285"/>
      <c r="CL970" s="285"/>
      <c r="CM970" s="285"/>
      <c r="CN970" s="285"/>
      <c r="CO970" s="285"/>
      <c r="CP970" s="165"/>
    </row>
    <row r="971"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  <c r="AA971" s="285"/>
      <c r="AB971" s="285"/>
      <c r="AC971" s="285"/>
      <c r="AD971" s="285"/>
      <c r="AE971" s="285"/>
      <c r="AF971" s="296"/>
      <c r="AG971" s="318"/>
      <c r="AH971" s="285"/>
      <c r="AI971" s="285"/>
      <c r="AJ971" s="285"/>
      <c r="AK971" s="285"/>
      <c r="AL971" s="328"/>
      <c r="AM971" s="328"/>
      <c r="AN971" s="285"/>
      <c r="AO971" s="285"/>
      <c r="AP971" s="285"/>
      <c r="AQ971" s="285"/>
      <c r="AR971" s="285"/>
      <c r="AS971" s="328"/>
      <c r="AT971" s="328"/>
      <c r="AU971" s="285"/>
      <c r="AV971" s="285"/>
      <c r="AW971" s="285"/>
      <c r="AX971" s="285"/>
      <c r="AY971" s="285"/>
      <c r="AZ971" s="328"/>
      <c r="BA971" s="328"/>
      <c r="BB971" s="285"/>
      <c r="BC971" s="285"/>
      <c r="BD971" s="285"/>
      <c r="BE971" s="285"/>
      <c r="BF971" s="285"/>
      <c r="BG971" s="328"/>
      <c r="BH971" s="328"/>
      <c r="BI971" s="285"/>
      <c r="BJ971" s="296"/>
      <c r="BK971" s="318"/>
      <c r="BL971" s="285"/>
      <c r="BM971" s="285"/>
      <c r="BN971" s="297"/>
      <c r="BO971" s="297"/>
      <c r="BP971" s="285"/>
      <c r="BQ971" s="285"/>
      <c r="BR971" s="285"/>
      <c r="BS971" s="285"/>
      <c r="BT971" s="285"/>
      <c r="BU971" s="297"/>
      <c r="BV971" s="297"/>
      <c r="BW971" s="285"/>
      <c r="BX971" s="285"/>
      <c r="BY971" s="285"/>
      <c r="BZ971" s="285"/>
      <c r="CA971" s="285"/>
      <c r="CB971" s="297"/>
      <c r="CC971" s="297"/>
      <c r="CD971" s="285"/>
      <c r="CE971" s="285"/>
      <c r="CF971" s="285"/>
      <c r="CG971" s="285"/>
      <c r="CH971" s="285"/>
      <c r="CI971" s="297"/>
      <c r="CJ971" s="297"/>
      <c r="CK971" s="285"/>
      <c r="CL971" s="285"/>
      <c r="CM971" s="285"/>
      <c r="CN971" s="285"/>
      <c r="CO971" s="285"/>
      <c r="CP971" s="165"/>
    </row>
    <row r="972"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  <c r="AA972" s="285"/>
      <c r="AB972" s="285"/>
      <c r="AC972" s="285"/>
      <c r="AD972" s="285"/>
      <c r="AE972" s="285"/>
      <c r="AF972" s="296"/>
      <c r="AG972" s="318"/>
      <c r="AH972" s="285"/>
      <c r="AI972" s="285"/>
      <c r="AJ972" s="285"/>
      <c r="AK972" s="285"/>
      <c r="AL972" s="328"/>
      <c r="AM972" s="328"/>
      <c r="AN972" s="285"/>
      <c r="AO972" s="285"/>
      <c r="AP972" s="285"/>
      <c r="AQ972" s="285"/>
      <c r="AR972" s="285"/>
      <c r="AS972" s="328"/>
      <c r="AT972" s="328"/>
      <c r="AU972" s="285"/>
      <c r="AV972" s="285"/>
      <c r="AW972" s="285"/>
      <c r="AX972" s="285"/>
      <c r="AY972" s="285"/>
      <c r="AZ972" s="328"/>
      <c r="BA972" s="328"/>
      <c r="BB972" s="285"/>
      <c r="BC972" s="285"/>
      <c r="BD972" s="285"/>
      <c r="BE972" s="285"/>
      <c r="BF972" s="285"/>
      <c r="BG972" s="328"/>
      <c r="BH972" s="328"/>
      <c r="BI972" s="285"/>
      <c r="BJ972" s="296"/>
      <c r="BK972" s="318"/>
      <c r="BL972" s="285"/>
      <c r="BM972" s="285"/>
      <c r="BN972" s="297"/>
      <c r="BO972" s="297"/>
      <c r="BP972" s="285"/>
      <c r="BQ972" s="285"/>
      <c r="BR972" s="285"/>
      <c r="BS972" s="285"/>
      <c r="BT972" s="285"/>
      <c r="BU972" s="297"/>
      <c r="BV972" s="297"/>
      <c r="BW972" s="285"/>
      <c r="BX972" s="285"/>
      <c r="BY972" s="285"/>
      <c r="BZ972" s="285"/>
      <c r="CA972" s="285"/>
      <c r="CB972" s="297"/>
      <c r="CC972" s="297"/>
      <c r="CD972" s="285"/>
      <c r="CE972" s="285"/>
      <c r="CF972" s="285"/>
      <c r="CG972" s="285"/>
      <c r="CH972" s="285"/>
      <c r="CI972" s="297"/>
      <c r="CJ972" s="297"/>
      <c r="CK972" s="285"/>
      <c r="CL972" s="285"/>
      <c r="CM972" s="285"/>
      <c r="CN972" s="285"/>
      <c r="CO972" s="285"/>
      <c r="CP972" s="165"/>
    </row>
    <row r="973"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  <c r="AA973" s="285"/>
      <c r="AB973" s="285"/>
      <c r="AC973" s="285"/>
      <c r="AD973" s="285"/>
      <c r="AE973" s="285"/>
      <c r="AF973" s="296"/>
      <c r="AG973" s="318"/>
      <c r="AH973" s="285"/>
      <c r="AI973" s="285"/>
      <c r="AJ973" s="285"/>
      <c r="AK973" s="285"/>
      <c r="AL973" s="328"/>
      <c r="AM973" s="328"/>
      <c r="AN973" s="285"/>
      <c r="AO973" s="285"/>
      <c r="AP973" s="285"/>
      <c r="AQ973" s="285"/>
      <c r="AR973" s="285"/>
      <c r="AS973" s="328"/>
      <c r="AT973" s="328"/>
      <c r="AU973" s="285"/>
      <c r="AV973" s="285"/>
      <c r="AW973" s="285"/>
      <c r="AX973" s="285"/>
      <c r="AY973" s="285"/>
      <c r="AZ973" s="328"/>
      <c r="BA973" s="328"/>
      <c r="BB973" s="285"/>
      <c r="BC973" s="285"/>
      <c r="BD973" s="285"/>
      <c r="BE973" s="285"/>
      <c r="BF973" s="285"/>
      <c r="BG973" s="328"/>
      <c r="BH973" s="328"/>
      <c r="BI973" s="285"/>
      <c r="BJ973" s="296"/>
      <c r="BK973" s="318"/>
      <c r="BL973" s="285"/>
      <c r="BM973" s="285"/>
      <c r="BN973" s="297"/>
      <c r="BO973" s="297"/>
      <c r="BP973" s="285"/>
      <c r="BQ973" s="285"/>
      <c r="BR973" s="285"/>
      <c r="BS973" s="285"/>
      <c r="BT973" s="285"/>
      <c r="BU973" s="297"/>
      <c r="BV973" s="297"/>
      <c r="BW973" s="285"/>
      <c r="BX973" s="285"/>
      <c r="BY973" s="285"/>
      <c r="BZ973" s="285"/>
      <c r="CA973" s="285"/>
      <c r="CB973" s="297"/>
      <c r="CC973" s="297"/>
      <c r="CD973" s="285"/>
      <c r="CE973" s="285"/>
      <c r="CF973" s="285"/>
      <c r="CG973" s="285"/>
      <c r="CH973" s="285"/>
      <c r="CI973" s="297"/>
      <c r="CJ973" s="297"/>
      <c r="CK973" s="285"/>
      <c r="CL973" s="285"/>
      <c r="CM973" s="285"/>
      <c r="CN973" s="285"/>
      <c r="CO973" s="285"/>
      <c r="CP973" s="165"/>
    </row>
    <row r="974"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  <c r="AA974" s="285"/>
      <c r="AB974" s="285"/>
      <c r="AC974" s="285"/>
      <c r="AD974" s="285"/>
      <c r="AE974" s="285"/>
      <c r="AF974" s="296"/>
      <c r="AG974" s="318"/>
      <c r="AH974" s="285"/>
      <c r="AI974" s="285"/>
      <c r="AJ974" s="285"/>
      <c r="AK974" s="285"/>
      <c r="AL974" s="328"/>
      <c r="AM974" s="328"/>
      <c r="AN974" s="285"/>
      <c r="AO974" s="285"/>
      <c r="AP974" s="285"/>
      <c r="AQ974" s="285"/>
      <c r="AR974" s="285"/>
      <c r="AS974" s="328"/>
      <c r="AT974" s="328"/>
      <c r="AU974" s="285"/>
      <c r="AV974" s="285"/>
      <c r="AW974" s="285"/>
      <c r="AX974" s="285"/>
      <c r="AY974" s="285"/>
      <c r="AZ974" s="328"/>
      <c r="BA974" s="328"/>
      <c r="BB974" s="285"/>
      <c r="BC974" s="285"/>
      <c r="BD974" s="285"/>
      <c r="BE974" s="285"/>
      <c r="BF974" s="285"/>
      <c r="BG974" s="328"/>
      <c r="BH974" s="328"/>
      <c r="BI974" s="285"/>
      <c r="BJ974" s="296"/>
      <c r="BK974" s="318"/>
      <c r="BL974" s="285"/>
      <c r="BM974" s="285"/>
      <c r="BN974" s="297"/>
      <c r="BO974" s="297"/>
      <c r="BP974" s="285"/>
      <c r="BQ974" s="285"/>
      <c r="BR974" s="285"/>
      <c r="BS974" s="285"/>
      <c r="BT974" s="285"/>
      <c r="BU974" s="297"/>
      <c r="BV974" s="297"/>
      <c r="BW974" s="285"/>
      <c r="BX974" s="285"/>
      <c r="BY974" s="285"/>
      <c r="BZ974" s="285"/>
      <c r="CA974" s="285"/>
      <c r="CB974" s="297"/>
      <c r="CC974" s="297"/>
      <c r="CD974" s="285"/>
      <c r="CE974" s="285"/>
      <c r="CF974" s="285"/>
      <c r="CG974" s="285"/>
      <c r="CH974" s="285"/>
      <c r="CI974" s="297"/>
      <c r="CJ974" s="297"/>
      <c r="CK974" s="285"/>
      <c r="CL974" s="285"/>
      <c r="CM974" s="285"/>
      <c r="CN974" s="285"/>
      <c r="CO974" s="285"/>
      <c r="CP974" s="165"/>
    </row>
    <row r="975"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  <c r="AA975" s="285"/>
      <c r="AB975" s="285"/>
      <c r="AC975" s="285"/>
      <c r="AD975" s="285"/>
      <c r="AE975" s="285"/>
      <c r="AF975" s="296"/>
      <c r="AG975" s="318"/>
      <c r="AH975" s="285"/>
      <c r="AI975" s="285"/>
      <c r="AJ975" s="285"/>
      <c r="AK975" s="285"/>
      <c r="AL975" s="328"/>
      <c r="AM975" s="328"/>
      <c r="AN975" s="285"/>
      <c r="AO975" s="285"/>
      <c r="AP975" s="285"/>
      <c r="AQ975" s="285"/>
      <c r="AR975" s="285"/>
      <c r="AS975" s="328"/>
      <c r="AT975" s="328"/>
      <c r="AU975" s="285"/>
      <c r="AV975" s="285"/>
      <c r="AW975" s="285"/>
      <c r="AX975" s="285"/>
      <c r="AY975" s="285"/>
      <c r="AZ975" s="328"/>
      <c r="BA975" s="328"/>
      <c r="BB975" s="285"/>
      <c r="BC975" s="285"/>
      <c r="BD975" s="285"/>
      <c r="BE975" s="285"/>
      <c r="BF975" s="285"/>
      <c r="BG975" s="328"/>
      <c r="BH975" s="328"/>
      <c r="BI975" s="285"/>
      <c r="BJ975" s="296"/>
      <c r="BK975" s="318"/>
      <c r="BL975" s="285"/>
      <c r="BM975" s="285"/>
      <c r="BN975" s="297"/>
      <c r="BO975" s="297"/>
      <c r="BP975" s="285"/>
      <c r="BQ975" s="285"/>
      <c r="BR975" s="285"/>
      <c r="BS975" s="285"/>
      <c r="BT975" s="285"/>
      <c r="BU975" s="297"/>
      <c r="BV975" s="297"/>
      <c r="BW975" s="285"/>
      <c r="BX975" s="285"/>
      <c r="BY975" s="285"/>
      <c r="BZ975" s="285"/>
      <c r="CA975" s="285"/>
      <c r="CB975" s="297"/>
      <c r="CC975" s="297"/>
      <c r="CD975" s="285"/>
      <c r="CE975" s="285"/>
      <c r="CF975" s="285"/>
      <c r="CG975" s="285"/>
      <c r="CH975" s="285"/>
      <c r="CI975" s="297"/>
      <c r="CJ975" s="297"/>
      <c r="CK975" s="285"/>
      <c r="CL975" s="285"/>
      <c r="CM975" s="285"/>
      <c r="CN975" s="285"/>
      <c r="CO975" s="285"/>
      <c r="CP975" s="165"/>
    </row>
    <row r="976"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  <c r="AA976" s="285"/>
      <c r="AB976" s="285"/>
      <c r="AC976" s="285"/>
      <c r="AD976" s="285"/>
      <c r="AE976" s="285"/>
      <c r="AF976" s="296"/>
      <c r="AG976" s="318"/>
      <c r="AH976" s="285"/>
      <c r="AI976" s="285"/>
      <c r="AJ976" s="285"/>
      <c r="AK976" s="285"/>
      <c r="AL976" s="328"/>
      <c r="AM976" s="328"/>
      <c r="AN976" s="285"/>
      <c r="AO976" s="285"/>
      <c r="AP976" s="285"/>
      <c r="AQ976" s="285"/>
      <c r="AR976" s="285"/>
      <c r="AS976" s="328"/>
      <c r="AT976" s="328"/>
      <c r="AU976" s="285"/>
      <c r="AV976" s="285"/>
      <c r="AW976" s="285"/>
      <c r="AX976" s="285"/>
      <c r="AY976" s="285"/>
      <c r="AZ976" s="328"/>
      <c r="BA976" s="328"/>
      <c r="BB976" s="285"/>
      <c r="BC976" s="285"/>
      <c r="BD976" s="285"/>
      <c r="BE976" s="285"/>
      <c r="BF976" s="285"/>
      <c r="BG976" s="328"/>
      <c r="BH976" s="328"/>
      <c r="BI976" s="285"/>
      <c r="BJ976" s="296"/>
      <c r="BK976" s="318"/>
      <c r="BL976" s="285"/>
      <c r="BM976" s="285"/>
      <c r="BN976" s="297"/>
      <c r="BO976" s="297"/>
      <c r="BP976" s="285"/>
      <c r="BQ976" s="285"/>
      <c r="BR976" s="285"/>
      <c r="BS976" s="285"/>
      <c r="BT976" s="285"/>
      <c r="BU976" s="297"/>
      <c r="BV976" s="297"/>
      <c r="BW976" s="285"/>
      <c r="BX976" s="285"/>
      <c r="BY976" s="285"/>
      <c r="BZ976" s="285"/>
      <c r="CA976" s="285"/>
      <c r="CB976" s="297"/>
      <c r="CC976" s="297"/>
      <c r="CD976" s="285"/>
      <c r="CE976" s="285"/>
      <c r="CF976" s="285"/>
      <c r="CG976" s="285"/>
      <c r="CH976" s="285"/>
      <c r="CI976" s="297"/>
      <c r="CJ976" s="297"/>
      <c r="CK976" s="285"/>
      <c r="CL976" s="285"/>
      <c r="CM976" s="285"/>
      <c r="CN976" s="285"/>
      <c r="CO976" s="285"/>
      <c r="CP976" s="165"/>
    </row>
    <row r="977"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  <c r="AA977" s="285"/>
      <c r="AB977" s="285"/>
      <c r="AC977" s="285"/>
      <c r="AD977" s="285"/>
      <c r="AE977" s="285"/>
      <c r="AF977" s="296"/>
      <c r="AG977" s="318"/>
      <c r="AH977" s="285"/>
      <c r="AI977" s="285"/>
      <c r="AJ977" s="285"/>
      <c r="AK977" s="285"/>
      <c r="AL977" s="328"/>
      <c r="AM977" s="328"/>
      <c r="AN977" s="285"/>
      <c r="AO977" s="285"/>
      <c r="AP977" s="285"/>
      <c r="AQ977" s="285"/>
      <c r="AR977" s="285"/>
      <c r="AS977" s="328"/>
      <c r="AT977" s="328"/>
      <c r="AU977" s="285"/>
      <c r="AV977" s="285"/>
      <c r="AW977" s="285"/>
      <c r="AX977" s="285"/>
      <c r="AY977" s="285"/>
      <c r="AZ977" s="328"/>
      <c r="BA977" s="328"/>
      <c r="BB977" s="285"/>
      <c r="BC977" s="285"/>
      <c r="BD977" s="285"/>
      <c r="BE977" s="285"/>
      <c r="BF977" s="285"/>
      <c r="BG977" s="328"/>
      <c r="BH977" s="328"/>
      <c r="BI977" s="285"/>
      <c r="BJ977" s="296"/>
      <c r="BK977" s="318"/>
      <c r="BL977" s="285"/>
      <c r="BM977" s="285"/>
      <c r="BN977" s="297"/>
      <c r="BO977" s="297"/>
      <c r="BP977" s="285"/>
      <c r="BQ977" s="285"/>
      <c r="BR977" s="285"/>
      <c r="BS977" s="285"/>
      <c r="BT977" s="285"/>
      <c r="BU977" s="297"/>
      <c r="BV977" s="297"/>
      <c r="BW977" s="285"/>
      <c r="BX977" s="285"/>
      <c r="BY977" s="285"/>
      <c r="BZ977" s="285"/>
      <c r="CA977" s="285"/>
      <c r="CB977" s="297"/>
      <c r="CC977" s="297"/>
      <c r="CD977" s="285"/>
      <c r="CE977" s="285"/>
      <c r="CF977" s="285"/>
      <c r="CG977" s="285"/>
      <c r="CH977" s="285"/>
      <c r="CI977" s="297"/>
      <c r="CJ977" s="297"/>
      <c r="CK977" s="285"/>
      <c r="CL977" s="285"/>
      <c r="CM977" s="285"/>
      <c r="CN977" s="285"/>
      <c r="CO977" s="285"/>
      <c r="CP977" s="165"/>
    </row>
    <row r="978"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  <c r="AA978" s="285"/>
      <c r="AB978" s="285"/>
      <c r="AC978" s="285"/>
      <c r="AD978" s="285"/>
      <c r="AE978" s="285"/>
      <c r="AF978" s="296"/>
      <c r="AG978" s="318"/>
      <c r="AH978" s="285"/>
      <c r="AI978" s="285"/>
      <c r="AJ978" s="285"/>
      <c r="AK978" s="285"/>
      <c r="AL978" s="328"/>
      <c r="AM978" s="328"/>
      <c r="AN978" s="285"/>
      <c r="AO978" s="285"/>
      <c r="AP978" s="285"/>
      <c r="AQ978" s="285"/>
      <c r="AR978" s="285"/>
      <c r="AS978" s="328"/>
      <c r="AT978" s="328"/>
      <c r="AU978" s="285"/>
      <c r="AV978" s="285"/>
      <c r="AW978" s="285"/>
      <c r="AX978" s="285"/>
      <c r="AY978" s="285"/>
      <c r="AZ978" s="328"/>
      <c r="BA978" s="328"/>
      <c r="BB978" s="285"/>
      <c r="BC978" s="285"/>
      <c r="BD978" s="285"/>
      <c r="BE978" s="285"/>
      <c r="BF978" s="285"/>
      <c r="BG978" s="328"/>
      <c r="BH978" s="328"/>
      <c r="BI978" s="285"/>
      <c r="BJ978" s="296"/>
      <c r="BK978" s="318"/>
      <c r="BL978" s="285"/>
      <c r="BM978" s="285"/>
      <c r="BN978" s="297"/>
      <c r="BO978" s="297"/>
      <c r="BP978" s="285"/>
      <c r="BQ978" s="285"/>
      <c r="BR978" s="285"/>
      <c r="BS978" s="285"/>
      <c r="BT978" s="285"/>
      <c r="BU978" s="297"/>
      <c r="BV978" s="297"/>
      <c r="BW978" s="285"/>
      <c r="BX978" s="285"/>
      <c r="BY978" s="285"/>
      <c r="BZ978" s="285"/>
      <c r="CA978" s="285"/>
      <c r="CB978" s="297"/>
      <c r="CC978" s="297"/>
      <c r="CD978" s="285"/>
      <c r="CE978" s="285"/>
      <c r="CF978" s="285"/>
      <c r="CG978" s="285"/>
      <c r="CH978" s="285"/>
      <c r="CI978" s="297"/>
      <c r="CJ978" s="297"/>
      <c r="CK978" s="285"/>
      <c r="CL978" s="285"/>
      <c r="CM978" s="285"/>
      <c r="CN978" s="285"/>
      <c r="CO978" s="285"/>
      <c r="CP978" s="165"/>
    </row>
    <row r="979"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  <c r="AA979" s="285"/>
      <c r="AB979" s="285"/>
      <c r="AC979" s="285"/>
      <c r="AD979" s="285"/>
      <c r="AE979" s="285"/>
      <c r="AF979" s="296"/>
      <c r="AG979" s="318"/>
      <c r="AH979" s="285"/>
      <c r="AI979" s="285"/>
      <c r="AJ979" s="285"/>
      <c r="AK979" s="285"/>
      <c r="AL979" s="328"/>
      <c r="AM979" s="328"/>
      <c r="AN979" s="285"/>
      <c r="AO979" s="285"/>
      <c r="AP979" s="285"/>
      <c r="AQ979" s="285"/>
      <c r="AR979" s="285"/>
      <c r="AS979" s="328"/>
      <c r="AT979" s="328"/>
      <c r="AU979" s="285"/>
      <c r="AV979" s="285"/>
      <c r="AW979" s="285"/>
      <c r="AX979" s="285"/>
      <c r="AY979" s="285"/>
      <c r="AZ979" s="328"/>
      <c r="BA979" s="328"/>
      <c r="BB979" s="285"/>
      <c r="BC979" s="285"/>
      <c r="BD979" s="285"/>
      <c r="BE979" s="285"/>
      <c r="BF979" s="285"/>
      <c r="BG979" s="328"/>
      <c r="BH979" s="328"/>
      <c r="BI979" s="285"/>
      <c r="BJ979" s="296"/>
      <c r="BK979" s="318"/>
      <c r="BL979" s="285"/>
      <c r="BM979" s="285"/>
      <c r="BN979" s="297"/>
      <c r="BO979" s="297"/>
      <c r="BP979" s="285"/>
      <c r="BQ979" s="285"/>
      <c r="BR979" s="285"/>
      <c r="BS979" s="285"/>
      <c r="BT979" s="285"/>
      <c r="BU979" s="297"/>
      <c r="BV979" s="297"/>
      <c r="BW979" s="285"/>
      <c r="BX979" s="285"/>
      <c r="BY979" s="285"/>
      <c r="BZ979" s="285"/>
      <c r="CA979" s="285"/>
      <c r="CB979" s="297"/>
      <c r="CC979" s="297"/>
      <c r="CD979" s="285"/>
      <c r="CE979" s="285"/>
      <c r="CF979" s="285"/>
      <c r="CG979" s="285"/>
      <c r="CH979" s="285"/>
      <c r="CI979" s="297"/>
      <c r="CJ979" s="297"/>
      <c r="CK979" s="285"/>
      <c r="CL979" s="285"/>
      <c r="CM979" s="285"/>
      <c r="CN979" s="285"/>
      <c r="CO979" s="285"/>
      <c r="CP979" s="165"/>
    </row>
    <row r="980"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  <c r="AA980" s="285"/>
      <c r="AB980" s="285"/>
      <c r="AC980" s="285"/>
      <c r="AD980" s="285"/>
      <c r="AE980" s="285"/>
      <c r="AF980" s="296"/>
      <c r="AG980" s="318"/>
      <c r="AH980" s="285"/>
      <c r="AI980" s="285"/>
      <c r="AJ980" s="285"/>
      <c r="AK980" s="285"/>
      <c r="AL980" s="328"/>
      <c r="AM980" s="328"/>
      <c r="AN980" s="285"/>
      <c r="AO980" s="285"/>
      <c r="AP980" s="285"/>
      <c r="AQ980" s="285"/>
      <c r="AR980" s="285"/>
      <c r="AS980" s="328"/>
      <c r="AT980" s="328"/>
      <c r="AU980" s="285"/>
      <c r="AV980" s="285"/>
      <c r="AW980" s="285"/>
      <c r="AX980" s="285"/>
      <c r="AY980" s="285"/>
      <c r="AZ980" s="328"/>
      <c r="BA980" s="328"/>
      <c r="BB980" s="285"/>
      <c r="BC980" s="285"/>
      <c r="BD980" s="285"/>
      <c r="BE980" s="285"/>
      <c r="BF980" s="285"/>
      <c r="BG980" s="328"/>
      <c r="BH980" s="328"/>
      <c r="BI980" s="285"/>
      <c r="BJ980" s="296"/>
      <c r="BK980" s="318"/>
      <c r="BL980" s="285"/>
      <c r="BM980" s="285"/>
      <c r="BN980" s="297"/>
      <c r="BO980" s="297"/>
      <c r="BP980" s="285"/>
      <c r="BQ980" s="285"/>
      <c r="BR980" s="285"/>
      <c r="BS980" s="285"/>
      <c r="BT980" s="285"/>
      <c r="BU980" s="297"/>
      <c r="BV980" s="297"/>
      <c r="BW980" s="285"/>
      <c r="BX980" s="285"/>
      <c r="BY980" s="285"/>
      <c r="BZ980" s="285"/>
      <c r="CA980" s="285"/>
      <c r="CB980" s="297"/>
      <c r="CC980" s="297"/>
      <c r="CD980" s="285"/>
      <c r="CE980" s="285"/>
      <c r="CF980" s="285"/>
      <c r="CG980" s="285"/>
      <c r="CH980" s="285"/>
      <c r="CI980" s="297"/>
      <c r="CJ980" s="297"/>
      <c r="CK980" s="285"/>
      <c r="CL980" s="285"/>
      <c r="CM980" s="285"/>
      <c r="CN980" s="285"/>
      <c r="CO980" s="285"/>
      <c r="CP980" s="165"/>
    </row>
    <row r="981"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  <c r="AA981" s="285"/>
      <c r="AB981" s="285"/>
      <c r="AC981" s="285"/>
      <c r="AD981" s="285"/>
      <c r="AE981" s="285"/>
      <c r="AF981" s="296"/>
      <c r="AG981" s="318"/>
      <c r="AH981" s="285"/>
      <c r="AI981" s="285"/>
      <c r="AJ981" s="285"/>
      <c r="AK981" s="285"/>
      <c r="AL981" s="328"/>
      <c r="AM981" s="328"/>
      <c r="AN981" s="285"/>
      <c r="AO981" s="285"/>
      <c r="AP981" s="285"/>
      <c r="AQ981" s="285"/>
      <c r="AR981" s="285"/>
      <c r="AS981" s="328"/>
      <c r="AT981" s="328"/>
      <c r="AU981" s="285"/>
      <c r="AV981" s="285"/>
      <c r="AW981" s="285"/>
      <c r="AX981" s="285"/>
      <c r="AY981" s="285"/>
      <c r="AZ981" s="328"/>
      <c r="BA981" s="328"/>
      <c r="BB981" s="285"/>
      <c r="BC981" s="285"/>
      <c r="BD981" s="285"/>
      <c r="BE981" s="285"/>
      <c r="BF981" s="285"/>
      <c r="BG981" s="328"/>
      <c r="BH981" s="328"/>
      <c r="BI981" s="285"/>
      <c r="BJ981" s="296"/>
      <c r="BK981" s="318"/>
      <c r="BL981" s="285"/>
      <c r="BM981" s="285"/>
      <c r="BN981" s="297"/>
      <c r="BO981" s="297"/>
      <c r="BP981" s="285"/>
      <c r="BQ981" s="285"/>
      <c r="BR981" s="285"/>
      <c r="BS981" s="285"/>
      <c r="BT981" s="285"/>
      <c r="BU981" s="297"/>
      <c r="BV981" s="297"/>
      <c r="BW981" s="285"/>
      <c r="BX981" s="285"/>
      <c r="BY981" s="285"/>
      <c r="BZ981" s="285"/>
      <c r="CA981" s="285"/>
      <c r="CB981" s="297"/>
      <c r="CC981" s="297"/>
      <c r="CD981" s="285"/>
      <c r="CE981" s="285"/>
      <c r="CF981" s="285"/>
      <c r="CG981" s="285"/>
      <c r="CH981" s="285"/>
      <c r="CI981" s="297"/>
      <c r="CJ981" s="297"/>
      <c r="CK981" s="285"/>
      <c r="CL981" s="285"/>
      <c r="CM981" s="285"/>
      <c r="CN981" s="285"/>
      <c r="CO981" s="285"/>
      <c r="CP981" s="165"/>
    </row>
    <row r="982"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  <c r="AA982" s="285"/>
      <c r="AB982" s="285"/>
      <c r="AC982" s="285"/>
      <c r="AD982" s="285"/>
      <c r="AE982" s="285"/>
      <c r="AF982" s="296"/>
      <c r="AG982" s="318"/>
      <c r="AH982" s="285"/>
      <c r="AI982" s="285"/>
      <c r="AJ982" s="285"/>
      <c r="AK982" s="285"/>
      <c r="AL982" s="328"/>
      <c r="AM982" s="328"/>
      <c r="AN982" s="285"/>
      <c r="AO982" s="285"/>
      <c r="AP982" s="285"/>
      <c r="AQ982" s="285"/>
      <c r="AR982" s="285"/>
      <c r="AS982" s="328"/>
      <c r="AT982" s="328"/>
      <c r="AU982" s="285"/>
      <c r="AV982" s="285"/>
      <c r="AW982" s="285"/>
      <c r="AX982" s="285"/>
      <c r="AY982" s="285"/>
      <c r="AZ982" s="328"/>
      <c r="BA982" s="328"/>
      <c r="BB982" s="285"/>
      <c r="BC982" s="285"/>
      <c r="BD982" s="285"/>
      <c r="BE982" s="285"/>
      <c r="BF982" s="285"/>
      <c r="BG982" s="328"/>
      <c r="BH982" s="328"/>
      <c r="BI982" s="285"/>
      <c r="BJ982" s="296"/>
      <c r="BK982" s="318"/>
      <c r="BL982" s="285"/>
      <c r="BM982" s="285"/>
      <c r="BN982" s="297"/>
      <c r="BO982" s="297"/>
      <c r="BP982" s="285"/>
      <c r="BQ982" s="285"/>
      <c r="BR982" s="285"/>
      <c r="BS982" s="285"/>
      <c r="BT982" s="285"/>
      <c r="BU982" s="297"/>
      <c r="BV982" s="297"/>
      <c r="BW982" s="285"/>
      <c r="BX982" s="285"/>
      <c r="BY982" s="285"/>
      <c r="BZ982" s="285"/>
      <c r="CA982" s="285"/>
      <c r="CB982" s="297"/>
      <c r="CC982" s="297"/>
      <c r="CD982" s="285"/>
      <c r="CE982" s="285"/>
      <c r="CF982" s="285"/>
      <c r="CG982" s="285"/>
      <c r="CH982" s="285"/>
      <c r="CI982" s="297"/>
      <c r="CJ982" s="297"/>
      <c r="CK982" s="285"/>
      <c r="CL982" s="285"/>
      <c r="CM982" s="285"/>
      <c r="CN982" s="285"/>
      <c r="CO982" s="285"/>
      <c r="CP982" s="165"/>
    </row>
    <row r="983"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  <c r="AA983" s="285"/>
      <c r="AB983" s="285"/>
      <c r="AC983" s="285"/>
      <c r="AD983" s="285"/>
      <c r="AE983" s="285"/>
      <c r="AF983" s="296"/>
      <c r="AG983" s="318"/>
      <c r="AH983" s="285"/>
      <c r="AI983" s="285"/>
      <c r="AJ983" s="285"/>
      <c r="AK983" s="285"/>
      <c r="AL983" s="328"/>
      <c r="AM983" s="328"/>
      <c r="AN983" s="285"/>
      <c r="AO983" s="285"/>
      <c r="AP983" s="285"/>
      <c r="AQ983" s="285"/>
      <c r="AR983" s="285"/>
      <c r="AS983" s="328"/>
      <c r="AT983" s="328"/>
      <c r="AU983" s="285"/>
      <c r="AV983" s="285"/>
      <c r="AW983" s="285"/>
      <c r="AX983" s="285"/>
      <c r="AY983" s="285"/>
      <c r="AZ983" s="328"/>
      <c r="BA983" s="328"/>
      <c r="BB983" s="285"/>
      <c r="BC983" s="285"/>
      <c r="BD983" s="285"/>
      <c r="BE983" s="285"/>
      <c r="BF983" s="285"/>
      <c r="BG983" s="328"/>
      <c r="BH983" s="328"/>
      <c r="BI983" s="285"/>
      <c r="BJ983" s="296"/>
      <c r="BK983" s="318"/>
      <c r="BL983" s="285"/>
      <c r="BM983" s="285"/>
      <c r="BN983" s="297"/>
      <c r="BO983" s="297"/>
      <c r="BP983" s="285"/>
      <c r="BQ983" s="285"/>
      <c r="BR983" s="285"/>
      <c r="BS983" s="285"/>
      <c r="BT983" s="285"/>
      <c r="BU983" s="297"/>
      <c r="BV983" s="297"/>
      <c r="BW983" s="285"/>
      <c r="BX983" s="285"/>
      <c r="BY983" s="285"/>
      <c r="BZ983" s="285"/>
      <c r="CA983" s="285"/>
      <c r="CB983" s="297"/>
      <c r="CC983" s="297"/>
      <c r="CD983" s="285"/>
      <c r="CE983" s="285"/>
      <c r="CF983" s="285"/>
      <c r="CG983" s="285"/>
      <c r="CH983" s="285"/>
      <c r="CI983" s="297"/>
      <c r="CJ983" s="297"/>
      <c r="CK983" s="285"/>
      <c r="CL983" s="285"/>
      <c r="CM983" s="285"/>
      <c r="CN983" s="285"/>
      <c r="CO983" s="285"/>
      <c r="CP983" s="165"/>
    </row>
    <row r="984"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  <c r="AA984" s="285"/>
      <c r="AB984" s="285"/>
      <c r="AC984" s="285"/>
      <c r="AD984" s="285"/>
      <c r="AE984" s="285"/>
      <c r="AF984" s="296"/>
      <c r="AG984" s="318"/>
      <c r="AH984" s="285"/>
      <c r="AI984" s="285"/>
      <c r="AJ984" s="285"/>
      <c r="AK984" s="285"/>
      <c r="AL984" s="328"/>
      <c r="AM984" s="328"/>
      <c r="AN984" s="285"/>
      <c r="AO984" s="285"/>
      <c r="AP984" s="285"/>
      <c r="AQ984" s="285"/>
      <c r="AR984" s="285"/>
      <c r="AS984" s="328"/>
      <c r="AT984" s="328"/>
      <c r="AU984" s="285"/>
      <c r="AV984" s="285"/>
      <c r="AW984" s="285"/>
      <c r="AX984" s="285"/>
      <c r="AY984" s="285"/>
      <c r="AZ984" s="328"/>
      <c r="BA984" s="328"/>
      <c r="BB984" s="285"/>
      <c r="BC984" s="285"/>
      <c r="BD984" s="285"/>
      <c r="BE984" s="285"/>
      <c r="BF984" s="285"/>
      <c r="BG984" s="328"/>
      <c r="BH984" s="328"/>
      <c r="BI984" s="285"/>
      <c r="BJ984" s="296"/>
      <c r="BK984" s="318"/>
      <c r="BL984" s="285"/>
      <c r="BM984" s="285"/>
      <c r="BN984" s="297"/>
      <c r="BO984" s="297"/>
      <c r="BP984" s="285"/>
      <c r="BQ984" s="285"/>
      <c r="BR984" s="285"/>
      <c r="BS984" s="285"/>
      <c r="BT984" s="285"/>
      <c r="BU984" s="297"/>
      <c r="BV984" s="297"/>
      <c r="BW984" s="285"/>
      <c r="BX984" s="285"/>
      <c r="BY984" s="285"/>
      <c r="BZ984" s="285"/>
      <c r="CA984" s="285"/>
      <c r="CB984" s="297"/>
      <c r="CC984" s="297"/>
      <c r="CD984" s="285"/>
      <c r="CE984" s="285"/>
      <c r="CF984" s="285"/>
      <c r="CG984" s="285"/>
      <c r="CH984" s="285"/>
      <c r="CI984" s="297"/>
      <c r="CJ984" s="297"/>
      <c r="CK984" s="285"/>
      <c r="CL984" s="285"/>
      <c r="CM984" s="285"/>
      <c r="CN984" s="285"/>
      <c r="CO984" s="285"/>
      <c r="CP984" s="165"/>
    </row>
    <row r="985"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  <c r="AA985" s="285"/>
      <c r="AB985" s="285"/>
      <c r="AC985" s="285"/>
      <c r="AD985" s="285"/>
      <c r="AE985" s="285"/>
      <c r="AF985" s="296"/>
      <c r="AG985" s="318"/>
      <c r="AH985" s="285"/>
      <c r="AI985" s="285"/>
      <c r="AJ985" s="285"/>
      <c r="AK985" s="285"/>
      <c r="AL985" s="328"/>
      <c r="AM985" s="328"/>
      <c r="AN985" s="285"/>
      <c r="AO985" s="285"/>
      <c r="AP985" s="285"/>
      <c r="AQ985" s="285"/>
      <c r="AR985" s="285"/>
      <c r="AS985" s="328"/>
      <c r="AT985" s="328"/>
      <c r="AU985" s="285"/>
      <c r="AV985" s="285"/>
      <c r="AW985" s="285"/>
      <c r="AX985" s="285"/>
      <c r="AY985" s="285"/>
      <c r="AZ985" s="328"/>
      <c r="BA985" s="328"/>
      <c r="BB985" s="285"/>
      <c r="BC985" s="285"/>
      <c r="BD985" s="285"/>
      <c r="BE985" s="285"/>
      <c r="BF985" s="285"/>
      <c r="BG985" s="328"/>
      <c r="BH985" s="328"/>
      <c r="BI985" s="285"/>
      <c r="BJ985" s="296"/>
      <c r="BK985" s="318"/>
      <c r="BL985" s="285"/>
      <c r="BM985" s="285"/>
      <c r="BN985" s="297"/>
      <c r="BO985" s="297"/>
      <c r="BP985" s="285"/>
      <c r="BQ985" s="285"/>
      <c r="BR985" s="285"/>
      <c r="BS985" s="285"/>
      <c r="BT985" s="285"/>
      <c r="BU985" s="297"/>
      <c r="BV985" s="297"/>
      <c r="BW985" s="285"/>
      <c r="BX985" s="285"/>
      <c r="BY985" s="285"/>
      <c r="BZ985" s="285"/>
      <c r="CA985" s="285"/>
      <c r="CB985" s="297"/>
      <c r="CC985" s="297"/>
      <c r="CD985" s="285"/>
      <c r="CE985" s="285"/>
      <c r="CF985" s="285"/>
      <c r="CG985" s="285"/>
      <c r="CH985" s="285"/>
      <c r="CI985" s="297"/>
      <c r="CJ985" s="297"/>
      <c r="CK985" s="285"/>
      <c r="CL985" s="285"/>
      <c r="CM985" s="285"/>
      <c r="CN985" s="285"/>
      <c r="CO985" s="285"/>
      <c r="CP985" s="165"/>
    </row>
    <row r="986"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  <c r="AA986" s="285"/>
      <c r="AB986" s="285"/>
      <c r="AC986" s="285"/>
      <c r="AD986" s="285"/>
      <c r="AE986" s="285"/>
      <c r="AF986" s="296"/>
      <c r="AG986" s="318"/>
      <c r="AH986" s="285"/>
      <c r="AI986" s="285"/>
      <c r="AJ986" s="285"/>
      <c r="AK986" s="285"/>
      <c r="AL986" s="328"/>
      <c r="AM986" s="328"/>
      <c r="AN986" s="285"/>
      <c r="AO986" s="285"/>
      <c r="AP986" s="285"/>
      <c r="AQ986" s="285"/>
      <c r="AR986" s="285"/>
      <c r="AS986" s="328"/>
      <c r="AT986" s="328"/>
      <c r="AU986" s="285"/>
      <c r="AV986" s="285"/>
      <c r="AW986" s="285"/>
      <c r="AX986" s="285"/>
      <c r="AY986" s="285"/>
      <c r="AZ986" s="328"/>
      <c r="BA986" s="328"/>
      <c r="BB986" s="285"/>
      <c r="BC986" s="285"/>
      <c r="BD986" s="285"/>
      <c r="BE986" s="285"/>
      <c r="BF986" s="285"/>
      <c r="BG986" s="328"/>
      <c r="BH986" s="328"/>
      <c r="BI986" s="285"/>
      <c r="BJ986" s="296"/>
      <c r="BK986" s="318"/>
      <c r="BL986" s="285"/>
      <c r="BM986" s="285"/>
      <c r="BN986" s="297"/>
      <c r="BO986" s="297"/>
      <c r="BP986" s="285"/>
      <c r="BQ986" s="285"/>
      <c r="BR986" s="285"/>
      <c r="BS986" s="285"/>
      <c r="BT986" s="285"/>
      <c r="BU986" s="297"/>
      <c r="BV986" s="297"/>
      <c r="BW986" s="285"/>
      <c r="BX986" s="285"/>
      <c r="BY986" s="285"/>
      <c r="BZ986" s="285"/>
      <c r="CA986" s="285"/>
      <c r="CB986" s="297"/>
      <c r="CC986" s="297"/>
      <c r="CD986" s="285"/>
      <c r="CE986" s="285"/>
      <c r="CF986" s="285"/>
      <c r="CG986" s="285"/>
      <c r="CH986" s="285"/>
      <c r="CI986" s="297"/>
      <c r="CJ986" s="297"/>
      <c r="CK986" s="285"/>
      <c r="CL986" s="285"/>
      <c r="CM986" s="285"/>
      <c r="CN986" s="285"/>
      <c r="CO986" s="285"/>
      <c r="CP986" s="165"/>
    </row>
    <row r="987"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  <c r="AA987" s="285"/>
      <c r="AB987" s="285"/>
      <c r="AC987" s="285"/>
      <c r="AD987" s="285"/>
      <c r="AE987" s="285"/>
      <c r="AF987" s="296"/>
      <c r="AG987" s="318"/>
      <c r="AH987" s="285"/>
      <c r="AI987" s="285"/>
      <c r="AJ987" s="285"/>
      <c r="AK987" s="285"/>
      <c r="AL987" s="328"/>
      <c r="AM987" s="328"/>
      <c r="AN987" s="285"/>
      <c r="AO987" s="285"/>
      <c r="AP987" s="285"/>
      <c r="AQ987" s="285"/>
      <c r="AR987" s="285"/>
      <c r="AS987" s="328"/>
      <c r="AT987" s="328"/>
      <c r="AU987" s="285"/>
      <c r="AV987" s="285"/>
      <c r="AW987" s="285"/>
      <c r="AX987" s="285"/>
      <c r="AY987" s="285"/>
      <c r="AZ987" s="328"/>
      <c r="BA987" s="328"/>
      <c r="BB987" s="285"/>
      <c r="BC987" s="285"/>
      <c r="BD987" s="285"/>
      <c r="BE987" s="285"/>
      <c r="BF987" s="285"/>
      <c r="BG987" s="328"/>
      <c r="BH987" s="328"/>
      <c r="BI987" s="285"/>
      <c r="BJ987" s="296"/>
      <c r="BK987" s="318"/>
      <c r="BL987" s="285"/>
      <c r="BM987" s="285"/>
      <c r="BN987" s="297"/>
      <c r="BO987" s="297"/>
      <c r="BP987" s="285"/>
      <c r="BQ987" s="285"/>
      <c r="BR987" s="285"/>
      <c r="BS987" s="285"/>
      <c r="BT987" s="285"/>
      <c r="BU987" s="297"/>
      <c r="BV987" s="297"/>
      <c r="BW987" s="285"/>
      <c r="BX987" s="285"/>
      <c r="BY987" s="285"/>
      <c r="BZ987" s="285"/>
      <c r="CA987" s="285"/>
      <c r="CB987" s="297"/>
      <c r="CC987" s="297"/>
      <c r="CD987" s="285"/>
      <c r="CE987" s="285"/>
      <c r="CF987" s="285"/>
      <c r="CG987" s="285"/>
      <c r="CH987" s="285"/>
      <c r="CI987" s="297"/>
      <c r="CJ987" s="297"/>
      <c r="CK987" s="285"/>
      <c r="CL987" s="285"/>
      <c r="CM987" s="285"/>
      <c r="CN987" s="285"/>
      <c r="CO987" s="285"/>
      <c r="CP987" s="165"/>
    </row>
    <row r="988"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  <c r="AA988" s="285"/>
      <c r="AB988" s="285"/>
      <c r="AC988" s="285"/>
      <c r="AD988" s="285"/>
      <c r="AE988" s="285"/>
      <c r="AF988" s="296"/>
      <c r="AG988" s="318"/>
      <c r="AH988" s="285"/>
      <c r="AI988" s="285"/>
      <c r="AJ988" s="285"/>
      <c r="AK988" s="285"/>
      <c r="AL988" s="328"/>
      <c r="AM988" s="328"/>
      <c r="AN988" s="285"/>
      <c r="AO988" s="285"/>
      <c r="AP988" s="285"/>
      <c r="AQ988" s="285"/>
      <c r="AR988" s="285"/>
      <c r="AS988" s="328"/>
      <c r="AT988" s="328"/>
      <c r="AU988" s="285"/>
      <c r="AV988" s="285"/>
      <c r="AW988" s="285"/>
      <c r="AX988" s="285"/>
      <c r="AY988" s="285"/>
      <c r="AZ988" s="328"/>
      <c r="BA988" s="328"/>
      <c r="BB988" s="285"/>
      <c r="BC988" s="285"/>
      <c r="BD988" s="285"/>
      <c r="BE988" s="285"/>
      <c r="BF988" s="285"/>
      <c r="BG988" s="328"/>
      <c r="BH988" s="328"/>
      <c r="BI988" s="285"/>
      <c r="BJ988" s="296"/>
      <c r="BK988" s="318"/>
      <c r="BL988" s="285"/>
      <c r="BM988" s="285"/>
      <c r="BN988" s="297"/>
      <c r="BO988" s="297"/>
      <c r="BP988" s="285"/>
      <c r="BQ988" s="285"/>
      <c r="BR988" s="285"/>
      <c r="BS988" s="285"/>
      <c r="BT988" s="285"/>
      <c r="BU988" s="297"/>
      <c r="BV988" s="297"/>
      <c r="BW988" s="285"/>
      <c r="BX988" s="285"/>
      <c r="BY988" s="285"/>
      <c r="BZ988" s="285"/>
      <c r="CA988" s="285"/>
      <c r="CB988" s="297"/>
      <c r="CC988" s="297"/>
      <c r="CD988" s="285"/>
      <c r="CE988" s="285"/>
      <c r="CF988" s="285"/>
      <c r="CG988" s="285"/>
      <c r="CH988" s="285"/>
      <c r="CI988" s="297"/>
      <c r="CJ988" s="297"/>
      <c r="CK988" s="285"/>
      <c r="CL988" s="285"/>
      <c r="CM988" s="285"/>
      <c r="CN988" s="285"/>
      <c r="CO988" s="285"/>
      <c r="CP988" s="165"/>
    </row>
    <row r="989"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  <c r="AA989" s="285"/>
      <c r="AB989" s="285"/>
      <c r="AC989" s="285"/>
      <c r="AD989" s="285"/>
      <c r="AE989" s="285"/>
      <c r="AF989" s="296"/>
      <c r="AG989" s="318"/>
      <c r="AH989" s="285"/>
      <c r="AI989" s="285"/>
      <c r="AJ989" s="285"/>
      <c r="AK989" s="285"/>
      <c r="AL989" s="328"/>
      <c r="AM989" s="328"/>
      <c r="AN989" s="285"/>
      <c r="AO989" s="285"/>
      <c r="AP989" s="285"/>
      <c r="AQ989" s="285"/>
      <c r="AR989" s="285"/>
      <c r="AS989" s="328"/>
      <c r="AT989" s="328"/>
      <c r="AU989" s="285"/>
      <c r="AV989" s="285"/>
      <c r="AW989" s="285"/>
      <c r="AX989" s="285"/>
      <c r="AY989" s="285"/>
      <c r="AZ989" s="328"/>
      <c r="BA989" s="328"/>
      <c r="BB989" s="285"/>
      <c r="BC989" s="285"/>
      <c r="BD989" s="285"/>
      <c r="BE989" s="285"/>
      <c r="BF989" s="285"/>
      <c r="BG989" s="328"/>
      <c r="BH989" s="328"/>
      <c r="BI989" s="285"/>
      <c r="BJ989" s="296"/>
      <c r="BK989" s="318"/>
      <c r="BL989" s="285"/>
      <c r="BM989" s="285"/>
      <c r="BN989" s="297"/>
      <c r="BO989" s="297"/>
      <c r="BP989" s="285"/>
      <c r="BQ989" s="285"/>
      <c r="BR989" s="285"/>
      <c r="BS989" s="285"/>
      <c r="BT989" s="285"/>
      <c r="BU989" s="297"/>
      <c r="BV989" s="297"/>
      <c r="BW989" s="285"/>
      <c r="BX989" s="285"/>
      <c r="BY989" s="285"/>
      <c r="BZ989" s="285"/>
      <c r="CA989" s="285"/>
      <c r="CB989" s="297"/>
      <c r="CC989" s="297"/>
      <c r="CD989" s="285"/>
      <c r="CE989" s="285"/>
      <c r="CF989" s="285"/>
      <c r="CG989" s="285"/>
      <c r="CH989" s="285"/>
      <c r="CI989" s="297"/>
      <c r="CJ989" s="297"/>
      <c r="CK989" s="285"/>
      <c r="CL989" s="285"/>
      <c r="CM989" s="285"/>
      <c r="CN989" s="285"/>
      <c r="CO989" s="285"/>
      <c r="CP989" s="165"/>
    </row>
    <row r="990"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  <c r="AA990" s="285"/>
      <c r="AB990" s="285"/>
      <c r="AC990" s="285"/>
      <c r="AD990" s="285"/>
      <c r="AE990" s="285"/>
      <c r="AF990" s="296"/>
      <c r="AG990" s="318"/>
      <c r="AH990" s="285"/>
      <c r="AI990" s="285"/>
      <c r="AJ990" s="285"/>
      <c r="AK990" s="285"/>
      <c r="AL990" s="328"/>
      <c r="AM990" s="328"/>
      <c r="AN990" s="285"/>
      <c r="AO990" s="285"/>
      <c r="AP990" s="285"/>
      <c r="AQ990" s="285"/>
      <c r="AR990" s="285"/>
      <c r="AS990" s="328"/>
      <c r="AT990" s="328"/>
      <c r="AU990" s="285"/>
      <c r="AV990" s="285"/>
      <c r="AW990" s="285"/>
      <c r="AX990" s="285"/>
      <c r="AY990" s="285"/>
      <c r="AZ990" s="328"/>
      <c r="BA990" s="328"/>
      <c r="BB990" s="285"/>
      <c r="BC990" s="285"/>
      <c r="BD990" s="285"/>
      <c r="BE990" s="285"/>
      <c r="BF990" s="285"/>
      <c r="BG990" s="328"/>
      <c r="BH990" s="328"/>
      <c r="BI990" s="285"/>
      <c r="BJ990" s="296"/>
      <c r="BK990" s="318"/>
      <c r="BL990" s="285"/>
      <c r="BM990" s="285"/>
      <c r="BN990" s="297"/>
      <c r="BO990" s="297"/>
      <c r="BP990" s="285"/>
      <c r="BQ990" s="285"/>
      <c r="BR990" s="285"/>
      <c r="BS990" s="285"/>
      <c r="BT990" s="285"/>
      <c r="BU990" s="297"/>
      <c r="BV990" s="297"/>
      <c r="BW990" s="285"/>
      <c r="BX990" s="285"/>
      <c r="BY990" s="285"/>
      <c r="BZ990" s="285"/>
      <c r="CA990" s="285"/>
      <c r="CB990" s="297"/>
      <c r="CC990" s="297"/>
      <c r="CD990" s="285"/>
      <c r="CE990" s="285"/>
      <c r="CF990" s="285"/>
      <c r="CG990" s="285"/>
      <c r="CH990" s="285"/>
      <c r="CI990" s="297"/>
      <c r="CJ990" s="297"/>
      <c r="CK990" s="285"/>
      <c r="CL990" s="285"/>
      <c r="CM990" s="285"/>
      <c r="CN990" s="285"/>
      <c r="CO990" s="285"/>
      <c r="CP990" s="165"/>
    </row>
    <row r="991"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  <c r="AA991" s="285"/>
      <c r="AB991" s="285"/>
      <c r="AC991" s="285"/>
      <c r="AD991" s="285"/>
      <c r="AE991" s="285"/>
      <c r="AF991" s="296"/>
      <c r="AG991" s="318"/>
      <c r="AH991" s="285"/>
      <c r="AI991" s="285"/>
      <c r="AJ991" s="285"/>
      <c r="AK991" s="285"/>
      <c r="AL991" s="328"/>
      <c r="AM991" s="328"/>
      <c r="AN991" s="285"/>
      <c r="AO991" s="285"/>
      <c r="AP991" s="285"/>
      <c r="AQ991" s="285"/>
      <c r="AR991" s="285"/>
      <c r="AS991" s="328"/>
      <c r="AT991" s="328"/>
      <c r="AU991" s="285"/>
      <c r="AV991" s="285"/>
      <c r="AW991" s="285"/>
      <c r="AX991" s="285"/>
      <c r="AY991" s="285"/>
      <c r="AZ991" s="328"/>
      <c r="BA991" s="328"/>
      <c r="BB991" s="285"/>
      <c r="BC991" s="285"/>
      <c r="BD991" s="285"/>
      <c r="BE991" s="285"/>
      <c r="BF991" s="285"/>
      <c r="BG991" s="328"/>
      <c r="BH991" s="328"/>
      <c r="BI991" s="285"/>
      <c r="BJ991" s="296"/>
      <c r="BK991" s="318"/>
      <c r="BL991" s="285"/>
      <c r="BM991" s="285"/>
      <c r="BN991" s="297"/>
      <c r="BO991" s="297"/>
      <c r="BP991" s="285"/>
      <c r="BQ991" s="285"/>
      <c r="BR991" s="285"/>
      <c r="BS991" s="285"/>
      <c r="BT991" s="285"/>
      <c r="BU991" s="297"/>
      <c r="BV991" s="297"/>
      <c r="BW991" s="285"/>
      <c r="BX991" s="285"/>
      <c r="BY991" s="285"/>
      <c r="BZ991" s="285"/>
      <c r="CA991" s="285"/>
      <c r="CB991" s="297"/>
      <c r="CC991" s="297"/>
      <c r="CD991" s="285"/>
      <c r="CE991" s="285"/>
      <c r="CF991" s="285"/>
      <c r="CG991" s="285"/>
      <c r="CH991" s="285"/>
      <c r="CI991" s="297"/>
      <c r="CJ991" s="297"/>
      <c r="CK991" s="285"/>
      <c r="CL991" s="285"/>
      <c r="CM991" s="285"/>
      <c r="CN991" s="285"/>
      <c r="CO991" s="285"/>
      <c r="CP991" s="165"/>
    </row>
    <row r="992"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  <c r="AA992" s="285"/>
      <c r="AB992" s="285"/>
      <c r="AC992" s="285"/>
      <c r="AD992" s="285"/>
      <c r="AE992" s="285"/>
      <c r="AF992" s="296"/>
      <c r="AG992" s="318"/>
      <c r="AH992" s="285"/>
      <c r="AI992" s="285"/>
      <c r="AJ992" s="285"/>
      <c r="AK992" s="285"/>
      <c r="AL992" s="328"/>
      <c r="AM992" s="328"/>
      <c r="AN992" s="285"/>
      <c r="AO992" s="285"/>
      <c r="AP992" s="285"/>
      <c r="AQ992" s="285"/>
      <c r="AR992" s="285"/>
      <c r="AS992" s="328"/>
      <c r="AT992" s="328"/>
      <c r="AU992" s="285"/>
      <c r="AV992" s="285"/>
      <c r="AW992" s="285"/>
      <c r="AX992" s="285"/>
      <c r="AY992" s="285"/>
      <c r="AZ992" s="328"/>
      <c r="BA992" s="328"/>
      <c r="BB992" s="285"/>
      <c r="BC992" s="285"/>
      <c r="BD992" s="285"/>
      <c r="BE992" s="285"/>
      <c r="BF992" s="285"/>
      <c r="BG992" s="328"/>
      <c r="BH992" s="328"/>
      <c r="BI992" s="285"/>
      <c r="BJ992" s="296"/>
      <c r="BK992" s="318"/>
      <c r="BL992" s="285"/>
      <c r="BM992" s="285"/>
      <c r="BN992" s="297"/>
      <c r="BO992" s="297"/>
      <c r="BP992" s="285"/>
      <c r="BQ992" s="285"/>
      <c r="BR992" s="285"/>
      <c r="BS992" s="285"/>
      <c r="BT992" s="285"/>
      <c r="BU992" s="297"/>
      <c r="BV992" s="297"/>
      <c r="BW992" s="285"/>
      <c r="BX992" s="285"/>
      <c r="BY992" s="285"/>
      <c r="BZ992" s="285"/>
      <c r="CA992" s="285"/>
      <c r="CB992" s="297"/>
      <c r="CC992" s="297"/>
      <c r="CD992" s="285"/>
      <c r="CE992" s="285"/>
      <c r="CF992" s="285"/>
      <c r="CG992" s="285"/>
      <c r="CH992" s="285"/>
      <c r="CI992" s="297"/>
      <c r="CJ992" s="297"/>
      <c r="CK992" s="285"/>
      <c r="CL992" s="285"/>
      <c r="CM992" s="285"/>
      <c r="CN992" s="285"/>
      <c r="CO992" s="285"/>
      <c r="CP992" s="165"/>
    </row>
    <row r="993"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  <c r="AA993" s="285"/>
      <c r="AB993" s="285"/>
      <c r="AC993" s="285"/>
      <c r="AD993" s="285"/>
      <c r="AE993" s="285"/>
      <c r="AF993" s="296"/>
      <c r="AG993" s="318"/>
      <c r="AH993" s="285"/>
      <c r="AI993" s="285"/>
      <c r="AJ993" s="285"/>
      <c r="AK993" s="285"/>
      <c r="AL993" s="328"/>
      <c r="AM993" s="328"/>
      <c r="AN993" s="285"/>
      <c r="AO993" s="285"/>
      <c r="AP993" s="285"/>
      <c r="AQ993" s="285"/>
      <c r="AR993" s="285"/>
      <c r="AS993" s="328"/>
      <c r="AT993" s="328"/>
      <c r="AU993" s="285"/>
      <c r="AV993" s="285"/>
      <c r="AW993" s="285"/>
      <c r="AX993" s="285"/>
      <c r="AY993" s="285"/>
      <c r="AZ993" s="328"/>
      <c r="BA993" s="328"/>
      <c r="BB993" s="285"/>
      <c r="BC993" s="285"/>
      <c r="BD993" s="285"/>
      <c r="BE993" s="285"/>
      <c r="BF993" s="285"/>
      <c r="BG993" s="328"/>
      <c r="BH993" s="328"/>
      <c r="BI993" s="285"/>
      <c r="BJ993" s="296"/>
      <c r="BK993" s="318"/>
      <c r="BL993" s="285"/>
      <c r="BM993" s="285"/>
      <c r="BN993" s="297"/>
      <c r="BO993" s="297"/>
      <c r="BP993" s="285"/>
      <c r="BQ993" s="285"/>
      <c r="BR993" s="285"/>
      <c r="BS993" s="285"/>
      <c r="BT993" s="285"/>
      <c r="BU993" s="297"/>
      <c r="BV993" s="297"/>
      <c r="BW993" s="285"/>
      <c r="BX993" s="285"/>
      <c r="BY993" s="285"/>
      <c r="BZ993" s="285"/>
      <c r="CA993" s="285"/>
      <c r="CB993" s="297"/>
      <c r="CC993" s="297"/>
      <c r="CD993" s="285"/>
      <c r="CE993" s="285"/>
      <c r="CF993" s="285"/>
      <c r="CG993" s="285"/>
      <c r="CH993" s="285"/>
      <c r="CI993" s="297"/>
      <c r="CJ993" s="297"/>
      <c r="CK993" s="285"/>
      <c r="CL993" s="285"/>
      <c r="CM993" s="285"/>
      <c r="CN993" s="285"/>
      <c r="CO993" s="285"/>
      <c r="CP993" s="165"/>
    </row>
    <row r="994"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  <c r="AA994" s="285"/>
      <c r="AB994" s="285"/>
      <c r="AC994" s="285"/>
      <c r="AD994" s="285"/>
      <c r="AE994" s="285"/>
      <c r="AF994" s="296"/>
      <c r="AG994" s="318"/>
      <c r="AH994" s="285"/>
      <c r="AI994" s="285"/>
      <c r="AJ994" s="285"/>
      <c r="AK994" s="285"/>
      <c r="AL994" s="328"/>
      <c r="AM994" s="328"/>
      <c r="AN994" s="285"/>
      <c r="AO994" s="285"/>
      <c r="AP994" s="285"/>
      <c r="AQ994" s="285"/>
      <c r="AR994" s="285"/>
      <c r="AS994" s="328"/>
      <c r="AT994" s="328"/>
      <c r="AU994" s="285"/>
      <c r="AV994" s="285"/>
      <c r="AW994" s="285"/>
      <c r="AX994" s="285"/>
      <c r="AY994" s="285"/>
      <c r="AZ994" s="328"/>
      <c r="BA994" s="328"/>
      <c r="BB994" s="285"/>
      <c r="BC994" s="285"/>
      <c r="BD994" s="285"/>
      <c r="BE994" s="285"/>
      <c r="BF994" s="285"/>
      <c r="BG994" s="328"/>
      <c r="BH994" s="328"/>
      <c r="BI994" s="285"/>
      <c r="BJ994" s="296"/>
      <c r="BK994" s="318"/>
      <c r="BL994" s="285"/>
      <c r="BM994" s="285"/>
      <c r="BN994" s="297"/>
      <c r="BO994" s="297"/>
      <c r="BP994" s="285"/>
      <c r="BQ994" s="285"/>
      <c r="BR994" s="285"/>
      <c r="BS994" s="285"/>
      <c r="BT994" s="285"/>
      <c r="BU994" s="297"/>
      <c r="BV994" s="297"/>
      <c r="BW994" s="285"/>
      <c r="BX994" s="285"/>
      <c r="BY994" s="285"/>
      <c r="BZ994" s="285"/>
      <c r="CA994" s="285"/>
      <c r="CB994" s="297"/>
      <c r="CC994" s="297"/>
      <c r="CD994" s="285"/>
      <c r="CE994" s="285"/>
      <c r="CF994" s="285"/>
      <c r="CG994" s="285"/>
      <c r="CH994" s="285"/>
      <c r="CI994" s="297"/>
      <c r="CJ994" s="297"/>
      <c r="CK994" s="285"/>
      <c r="CL994" s="285"/>
      <c r="CM994" s="285"/>
      <c r="CN994" s="285"/>
      <c r="CO994" s="285"/>
      <c r="CP994" s="165"/>
    </row>
    <row r="995"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  <c r="AA995" s="285"/>
      <c r="AB995" s="285"/>
      <c r="AC995" s="285"/>
      <c r="AD995" s="285"/>
      <c r="AE995" s="285"/>
      <c r="AF995" s="296"/>
      <c r="AG995" s="318"/>
      <c r="AH995" s="285"/>
      <c r="AI995" s="285"/>
      <c r="AJ995" s="285"/>
      <c r="AK995" s="285"/>
      <c r="AL995" s="328"/>
      <c r="AM995" s="328"/>
      <c r="AN995" s="285"/>
      <c r="AO995" s="285"/>
      <c r="AP995" s="285"/>
      <c r="AQ995" s="285"/>
      <c r="AR995" s="285"/>
      <c r="AS995" s="328"/>
      <c r="AT995" s="328"/>
      <c r="AU995" s="285"/>
      <c r="AV995" s="285"/>
      <c r="AW995" s="285"/>
      <c r="AX995" s="285"/>
      <c r="AY995" s="285"/>
      <c r="AZ995" s="328"/>
      <c r="BA995" s="328"/>
      <c r="BB995" s="285"/>
      <c r="BC995" s="285"/>
      <c r="BD995" s="285"/>
      <c r="BE995" s="285"/>
      <c r="BF995" s="285"/>
      <c r="BG995" s="328"/>
      <c r="BH995" s="328"/>
      <c r="BI995" s="285"/>
      <c r="BJ995" s="296"/>
      <c r="BK995" s="318"/>
      <c r="BL995" s="285"/>
      <c r="BM995" s="285"/>
      <c r="BN995" s="297"/>
      <c r="BO995" s="297"/>
      <c r="BP995" s="285"/>
      <c r="BQ995" s="285"/>
      <c r="BR995" s="285"/>
      <c r="BS995" s="285"/>
      <c r="BT995" s="285"/>
      <c r="BU995" s="297"/>
      <c r="BV995" s="297"/>
      <c r="BW995" s="285"/>
      <c r="BX995" s="285"/>
      <c r="BY995" s="285"/>
      <c r="BZ995" s="285"/>
      <c r="CA995" s="285"/>
      <c r="CB995" s="297"/>
      <c r="CC995" s="297"/>
      <c r="CD995" s="285"/>
      <c r="CE995" s="285"/>
      <c r="CF995" s="285"/>
      <c r="CG995" s="285"/>
      <c r="CH995" s="285"/>
      <c r="CI995" s="297"/>
      <c r="CJ995" s="297"/>
      <c r="CK995" s="285"/>
      <c r="CL995" s="285"/>
      <c r="CM995" s="285"/>
      <c r="CN995" s="285"/>
      <c r="CO995" s="285"/>
      <c r="CP995" s="165"/>
    </row>
    <row r="996"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  <c r="AA996" s="285"/>
      <c r="AB996" s="285"/>
      <c r="AC996" s="285"/>
      <c r="AD996" s="285"/>
      <c r="AE996" s="285"/>
      <c r="AF996" s="296"/>
      <c r="AG996" s="318"/>
      <c r="AH996" s="285"/>
      <c r="AI996" s="285"/>
      <c r="AJ996" s="285"/>
      <c r="AK996" s="285"/>
      <c r="AL996" s="328"/>
      <c r="AM996" s="328"/>
      <c r="AN996" s="285"/>
      <c r="AO996" s="285"/>
      <c r="AP996" s="285"/>
      <c r="AQ996" s="285"/>
      <c r="AR996" s="285"/>
      <c r="AS996" s="328"/>
      <c r="AT996" s="328"/>
      <c r="AU996" s="285"/>
      <c r="AV996" s="285"/>
      <c r="AW996" s="285"/>
      <c r="AX996" s="285"/>
      <c r="AY996" s="285"/>
      <c r="AZ996" s="328"/>
      <c r="BA996" s="328"/>
      <c r="BB996" s="285"/>
      <c r="BC996" s="285"/>
      <c r="BD996" s="285"/>
      <c r="BE996" s="285"/>
      <c r="BF996" s="285"/>
      <c r="BG996" s="328"/>
      <c r="BH996" s="328"/>
      <c r="BI996" s="285"/>
      <c r="BJ996" s="296"/>
      <c r="BK996" s="318"/>
      <c r="BL996" s="285"/>
      <c r="BM996" s="285"/>
      <c r="BN996" s="297"/>
      <c r="BO996" s="297"/>
      <c r="BP996" s="285"/>
      <c r="BQ996" s="285"/>
      <c r="BR996" s="285"/>
      <c r="BS996" s="285"/>
      <c r="BT996" s="285"/>
      <c r="BU996" s="297"/>
      <c r="BV996" s="297"/>
      <c r="BW996" s="285"/>
      <c r="BX996" s="285"/>
      <c r="BY996" s="285"/>
      <c r="BZ996" s="285"/>
      <c r="CA996" s="285"/>
      <c r="CB996" s="297"/>
      <c r="CC996" s="297"/>
      <c r="CD996" s="285"/>
      <c r="CE996" s="285"/>
      <c r="CF996" s="285"/>
      <c r="CG996" s="285"/>
      <c r="CH996" s="285"/>
      <c r="CI996" s="297"/>
      <c r="CJ996" s="297"/>
      <c r="CK996" s="285"/>
      <c r="CL996" s="285"/>
      <c r="CM996" s="285"/>
      <c r="CN996" s="285"/>
      <c r="CO996" s="285"/>
      <c r="CP996" s="165"/>
    </row>
    <row r="997"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  <c r="AA997" s="285"/>
      <c r="AB997" s="285"/>
      <c r="AC997" s="285"/>
      <c r="AD997" s="285"/>
      <c r="AE997" s="285"/>
      <c r="AF997" s="296"/>
      <c r="AG997" s="318"/>
      <c r="AH997" s="285"/>
      <c r="AI997" s="285"/>
      <c r="AJ997" s="285"/>
      <c r="AK997" s="285"/>
      <c r="AL997" s="328"/>
      <c r="AM997" s="328"/>
      <c r="AN997" s="285"/>
      <c r="AO997" s="285"/>
      <c r="AP997" s="285"/>
      <c r="AQ997" s="285"/>
      <c r="AR997" s="285"/>
      <c r="AS997" s="328"/>
      <c r="AT997" s="328"/>
      <c r="AU997" s="285"/>
      <c r="AV997" s="285"/>
      <c r="AW997" s="285"/>
      <c r="AX997" s="285"/>
      <c r="AY997" s="285"/>
      <c r="AZ997" s="328"/>
      <c r="BA997" s="328"/>
      <c r="BB997" s="285"/>
      <c r="BC997" s="285"/>
      <c r="BD997" s="285"/>
      <c r="BE997" s="285"/>
      <c r="BF997" s="285"/>
      <c r="BG997" s="328"/>
      <c r="BH997" s="328"/>
      <c r="BI997" s="285"/>
      <c r="BJ997" s="296"/>
      <c r="BK997" s="318"/>
      <c r="BL997" s="285"/>
      <c r="BM997" s="285"/>
      <c r="BN997" s="297"/>
      <c r="BO997" s="297"/>
      <c r="BP997" s="285"/>
      <c r="BQ997" s="285"/>
      <c r="BR997" s="285"/>
      <c r="BS997" s="285"/>
      <c r="BT997" s="285"/>
      <c r="BU997" s="297"/>
      <c r="BV997" s="297"/>
      <c r="BW997" s="285"/>
      <c r="BX997" s="285"/>
      <c r="BY997" s="285"/>
      <c r="BZ997" s="285"/>
      <c r="CA997" s="285"/>
      <c r="CB997" s="297"/>
      <c r="CC997" s="297"/>
      <c r="CD997" s="285"/>
      <c r="CE997" s="285"/>
      <c r="CF997" s="285"/>
      <c r="CG997" s="285"/>
      <c r="CH997" s="285"/>
      <c r="CI997" s="297"/>
      <c r="CJ997" s="297"/>
      <c r="CK997" s="285"/>
      <c r="CL997" s="285"/>
      <c r="CM997" s="285"/>
      <c r="CN997" s="285"/>
      <c r="CO997" s="285"/>
      <c r="CP997" s="165"/>
    </row>
    <row r="998"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  <c r="AA998" s="285"/>
      <c r="AB998" s="285"/>
      <c r="AC998" s="285"/>
      <c r="AD998" s="285"/>
      <c r="AE998" s="285"/>
      <c r="AF998" s="296"/>
      <c r="AG998" s="318"/>
      <c r="AH998" s="285"/>
      <c r="AI998" s="285"/>
      <c r="AJ998" s="285"/>
      <c r="AK998" s="285"/>
      <c r="AL998" s="328"/>
      <c r="AM998" s="328"/>
      <c r="AN998" s="285"/>
      <c r="AO998" s="285"/>
      <c r="AP998" s="285"/>
      <c r="AQ998" s="285"/>
      <c r="AR998" s="285"/>
      <c r="AS998" s="328"/>
      <c r="AT998" s="328"/>
      <c r="AU998" s="285"/>
      <c r="AV998" s="285"/>
      <c r="AW998" s="285"/>
      <c r="AX998" s="285"/>
      <c r="AY998" s="285"/>
      <c r="AZ998" s="328"/>
      <c r="BA998" s="328"/>
      <c r="BB998" s="285"/>
      <c r="BC998" s="285"/>
      <c r="BD998" s="285"/>
      <c r="BE998" s="285"/>
      <c r="BF998" s="285"/>
      <c r="BG998" s="328"/>
      <c r="BH998" s="328"/>
      <c r="BI998" s="285"/>
      <c r="BJ998" s="296"/>
      <c r="BK998" s="318"/>
      <c r="BL998" s="285"/>
      <c r="BM998" s="285"/>
      <c r="BN998" s="297"/>
      <c r="BO998" s="297"/>
      <c r="BP998" s="285"/>
      <c r="BQ998" s="285"/>
      <c r="BR998" s="285"/>
      <c r="BS998" s="285"/>
      <c r="BT998" s="285"/>
      <c r="BU998" s="297"/>
      <c r="BV998" s="297"/>
      <c r="BW998" s="285"/>
      <c r="BX998" s="285"/>
      <c r="BY998" s="285"/>
      <c r="BZ998" s="285"/>
      <c r="CA998" s="285"/>
      <c r="CB998" s="297"/>
      <c r="CC998" s="297"/>
      <c r="CD998" s="285"/>
      <c r="CE998" s="285"/>
      <c r="CF998" s="285"/>
      <c r="CG998" s="285"/>
      <c r="CH998" s="285"/>
      <c r="CI998" s="297"/>
      <c r="CJ998" s="297"/>
      <c r="CK998" s="285"/>
      <c r="CL998" s="285"/>
      <c r="CM998" s="285"/>
      <c r="CN998" s="285"/>
      <c r="CO998" s="285"/>
      <c r="CP998" s="165"/>
    </row>
    <row r="999"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  <c r="AA999" s="285"/>
      <c r="AB999" s="285"/>
      <c r="AC999" s="285"/>
      <c r="AD999" s="285"/>
      <c r="AE999" s="285"/>
      <c r="AF999" s="296"/>
      <c r="AG999" s="318"/>
      <c r="AH999" s="285"/>
      <c r="AI999" s="285"/>
      <c r="AJ999" s="285"/>
      <c r="AK999" s="285"/>
      <c r="AL999" s="328"/>
      <c r="AM999" s="328"/>
      <c r="AN999" s="285"/>
      <c r="AO999" s="285"/>
      <c r="AP999" s="285"/>
      <c r="AQ999" s="285"/>
      <c r="AR999" s="285"/>
      <c r="AS999" s="328"/>
      <c r="AT999" s="328"/>
      <c r="AU999" s="285"/>
      <c r="AV999" s="285"/>
      <c r="AW999" s="285"/>
      <c r="AX999" s="285"/>
      <c r="AY999" s="285"/>
      <c r="AZ999" s="328"/>
      <c r="BA999" s="328"/>
      <c r="BB999" s="285"/>
      <c r="BC999" s="285"/>
      <c r="BD999" s="285"/>
      <c r="BE999" s="285"/>
      <c r="BF999" s="285"/>
      <c r="BG999" s="328"/>
      <c r="BH999" s="328"/>
      <c r="BI999" s="285"/>
      <c r="BJ999" s="296"/>
      <c r="BK999" s="318"/>
      <c r="BL999" s="285"/>
      <c r="BM999" s="285"/>
      <c r="BN999" s="297"/>
      <c r="BO999" s="297"/>
      <c r="BP999" s="285"/>
      <c r="BQ999" s="285"/>
      <c r="BR999" s="285"/>
      <c r="BS999" s="285"/>
      <c r="BT999" s="285"/>
      <c r="BU999" s="297"/>
      <c r="BV999" s="297"/>
      <c r="BW999" s="285"/>
      <c r="BX999" s="285"/>
      <c r="BY999" s="285"/>
      <c r="BZ999" s="285"/>
      <c r="CA999" s="285"/>
      <c r="CB999" s="297"/>
      <c r="CC999" s="297"/>
      <c r="CD999" s="285"/>
      <c r="CE999" s="285"/>
      <c r="CF999" s="285"/>
      <c r="CG999" s="285"/>
      <c r="CH999" s="285"/>
      <c r="CI999" s="297"/>
      <c r="CJ999" s="297"/>
      <c r="CK999" s="285"/>
      <c r="CL999" s="285"/>
      <c r="CM999" s="285"/>
      <c r="CN999" s="285"/>
      <c r="CO999" s="285"/>
      <c r="CP999" s="165"/>
    </row>
    <row r="1000"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  <c r="AA1000" s="285"/>
      <c r="AB1000" s="285"/>
      <c r="AC1000" s="285"/>
      <c r="AD1000" s="285"/>
      <c r="AE1000" s="285"/>
      <c r="AF1000" s="296"/>
      <c r="AG1000" s="318"/>
      <c r="AH1000" s="285"/>
      <c r="AI1000" s="285"/>
      <c r="AJ1000" s="285"/>
      <c r="AK1000" s="285"/>
      <c r="AL1000" s="328"/>
      <c r="AM1000" s="328"/>
      <c r="AN1000" s="285"/>
      <c r="AO1000" s="285"/>
      <c r="AP1000" s="285"/>
      <c r="AQ1000" s="285"/>
      <c r="AR1000" s="285"/>
      <c r="AS1000" s="328"/>
      <c r="AT1000" s="328"/>
      <c r="AU1000" s="285"/>
      <c r="AV1000" s="285"/>
      <c r="AW1000" s="285"/>
      <c r="AX1000" s="285"/>
      <c r="AY1000" s="285"/>
      <c r="AZ1000" s="328"/>
      <c r="BA1000" s="328"/>
      <c r="BB1000" s="285"/>
      <c r="BC1000" s="285"/>
      <c r="BD1000" s="285"/>
      <c r="BE1000" s="285"/>
      <c r="BF1000" s="285"/>
      <c r="BG1000" s="328"/>
      <c r="BH1000" s="328"/>
      <c r="BI1000" s="285"/>
      <c r="BJ1000" s="296"/>
      <c r="BK1000" s="318"/>
      <c r="BL1000" s="285"/>
      <c r="BM1000" s="285"/>
      <c r="BN1000" s="297"/>
      <c r="BO1000" s="297"/>
      <c r="BP1000" s="285"/>
      <c r="BQ1000" s="285"/>
      <c r="BR1000" s="285"/>
      <c r="BS1000" s="285"/>
      <c r="BT1000" s="285"/>
      <c r="BU1000" s="297"/>
      <c r="BV1000" s="297"/>
      <c r="BW1000" s="285"/>
      <c r="BX1000" s="285"/>
      <c r="BY1000" s="285"/>
      <c r="BZ1000" s="285"/>
      <c r="CA1000" s="285"/>
      <c r="CB1000" s="297"/>
      <c r="CC1000" s="297"/>
      <c r="CD1000" s="285"/>
      <c r="CE1000" s="285"/>
      <c r="CF1000" s="285"/>
      <c r="CG1000" s="285"/>
      <c r="CH1000" s="285"/>
      <c r="CI1000" s="297"/>
      <c r="CJ1000" s="297"/>
      <c r="CK1000" s="285"/>
      <c r="CL1000" s="285"/>
      <c r="CM1000" s="285"/>
      <c r="CN1000" s="285"/>
      <c r="CO1000" s="285"/>
      <c r="CP1000" s="165"/>
    </row>
    <row r="1001"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5"/>
      <c r="Z1001" s="285"/>
      <c r="AA1001" s="285"/>
      <c r="AB1001" s="285"/>
      <c r="AC1001" s="285"/>
      <c r="AD1001" s="285"/>
      <c r="AE1001" s="285"/>
      <c r="AF1001" s="296"/>
      <c r="AG1001" s="318"/>
      <c r="AH1001" s="285"/>
      <c r="AI1001" s="285"/>
      <c r="AJ1001" s="285"/>
      <c r="AK1001" s="285"/>
      <c r="AL1001" s="328"/>
      <c r="AM1001" s="328"/>
      <c r="AN1001" s="285"/>
      <c r="AO1001" s="285"/>
      <c r="AP1001" s="285"/>
      <c r="AQ1001" s="285"/>
      <c r="AR1001" s="285"/>
      <c r="AS1001" s="328"/>
      <c r="AT1001" s="328"/>
      <c r="AU1001" s="285"/>
      <c r="AV1001" s="285"/>
      <c r="AW1001" s="285"/>
      <c r="AX1001" s="285"/>
      <c r="AY1001" s="285"/>
      <c r="AZ1001" s="328"/>
      <c r="BA1001" s="328"/>
      <c r="BB1001" s="285"/>
      <c r="BC1001" s="285"/>
      <c r="BD1001" s="285"/>
      <c r="BE1001" s="285"/>
      <c r="BF1001" s="285"/>
      <c r="BG1001" s="328"/>
      <c r="BH1001" s="328"/>
      <c r="BI1001" s="285"/>
      <c r="BJ1001" s="296"/>
      <c r="BK1001" s="318"/>
      <c r="BL1001" s="285"/>
      <c r="BM1001" s="285"/>
      <c r="BN1001" s="297"/>
      <c r="BO1001" s="297"/>
      <c r="BP1001" s="285"/>
      <c r="BQ1001" s="285"/>
      <c r="BR1001" s="285"/>
      <c r="BS1001" s="285"/>
      <c r="BT1001" s="285"/>
      <c r="BU1001" s="297"/>
      <c r="BV1001" s="297"/>
      <c r="BW1001" s="285"/>
      <c r="BX1001" s="285"/>
      <c r="BY1001" s="285"/>
      <c r="BZ1001" s="285"/>
      <c r="CA1001" s="285"/>
      <c r="CB1001" s="297"/>
      <c r="CC1001" s="297"/>
      <c r="CD1001" s="285"/>
      <c r="CE1001" s="285"/>
      <c r="CF1001" s="285"/>
      <c r="CG1001" s="285"/>
      <c r="CH1001" s="285"/>
      <c r="CI1001" s="297"/>
      <c r="CJ1001" s="297"/>
      <c r="CK1001" s="285"/>
      <c r="CL1001" s="285"/>
      <c r="CM1001" s="285"/>
      <c r="CN1001" s="285"/>
      <c r="CO1001" s="285"/>
      <c r="CP1001" s="165"/>
    </row>
    <row r="1002"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5"/>
      <c r="Q1002" s="285"/>
      <c r="R1002" s="285"/>
      <c r="S1002" s="285"/>
      <c r="T1002" s="285"/>
      <c r="U1002" s="285"/>
      <c r="V1002" s="285"/>
      <c r="W1002" s="285"/>
      <c r="X1002" s="285"/>
      <c r="Y1002" s="285"/>
      <c r="Z1002" s="285"/>
      <c r="AA1002" s="285"/>
      <c r="AB1002" s="285"/>
      <c r="AC1002" s="285"/>
      <c r="AD1002" s="285"/>
      <c r="AE1002" s="285"/>
      <c r="AF1002" s="296"/>
      <c r="AG1002" s="318"/>
      <c r="AH1002" s="285"/>
      <c r="AI1002" s="285"/>
      <c r="AJ1002" s="285"/>
      <c r="AK1002" s="285"/>
      <c r="AL1002" s="328"/>
      <c r="AM1002" s="328"/>
      <c r="AN1002" s="285"/>
      <c r="AO1002" s="285"/>
      <c r="AP1002" s="285"/>
      <c r="AQ1002" s="285"/>
      <c r="AR1002" s="285"/>
      <c r="AS1002" s="328"/>
      <c r="AT1002" s="328"/>
      <c r="AU1002" s="285"/>
      <c r="AV1002" s="285"/>
      <c r="AW1002" s="285"/>
      <c r="AX1002" s="285"/>
      <c r="AY1002" s="285"/>
      <c r="AZ1002" s="328"/>
      <c r="BA1002" s="328"/>
      <c r="BB1002" s="285"/>
      <c r="BC1002" s="285"/>
      <c r="BD1002" s="285"/>
      <c r="BE1002" s="285"/>
      <c r="BF1002" s="285"/>
      <c r="BG1002" s="328"/>
      <c r="BH1002" s="328"/>
      <c r="BI1002" s="285"/>
      <c r="BJ1002" s="296"/>
      <c r="BK1002" s="318"/>
      <c r="BL1002" s="285"/>
      <c r="BM1002" s="285"/>
      <c r="BN1002" s="297"/>
      <c r="BO1002" s="297"/>
      <c r="BP1002" s="285"/>
      <c r="BQ1002" s="285"/>
      <c r="BR1002" s="285"/>
      <c r="BS1002" s="285"/>
      <c r="BT1002" s="285"/>
      <c r="BU1002" s="297"/>
      <c r="BV1002" s="297"/>
      <c r="BW1002" s="285"/>
      <c r="BX1002" s="285"/>
      <c r="BY1002" s="285"/>
      <c r="BZ1002" s="285"/>
      <c r="CA1002" s="285"/>
      <c r="CB1002" s="297"/>
      <c r="CC1002" s="297"/>
      <c r="CD1002" s="285"/>
      <c r="CE1002" s="285"/>
      <c r="CF1002" s="285"/>
      <c r="CG1002" s="285"/>
      <c r="CH1002" s="285"/>
      <c r="CI1002" s="297"/>
      <c r="CJ1002" s="297"/>
      <c r="CK1002" s="285"/>
      <c r="CL1002" s="285"/>
      <c r="CM1002" s="285"/>
      <c r="CN1002" s="285"/>
      <c r="CO1002" s="285"/>
      <c r="CP1002" s="165"/>
    </row>
  </sheetData>
  <mergeCells count="3">
    <mergeCell ref="B3:AF3"/>
    <mergeCell ref="AG3:BJ3"/>
    <mergeCell ref="BK3:CO3"/>
  </mergeCells>
  <conditionalFormatting sqref="B2:CP2">
    <cfRule type="expression" dxfId="25" priority="1">
      <formula>TRUNC(B$2)=TRUNC(TODAY())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2.0"/>
    <col customWidth="1" min="3" max="3" width="19.13"/>
    <col customWidth="1" min="5" max="5" width="19.13"/>
    <col customWidth="1" min="9" max="9" width="15.13"/>
  </cols>
  <sheetData>
    <row r="1">
      <c r="A1" s="24" t="s">
        <v>2657</v>
      </c>
      <c r="B1" s="24"/>
      <c r="C1" s="24">
        <v>1.0</v>
      </c>
      <c r="D1" s="24">
        <v>2.0</v>
      </c>
      <c r="E1" s="24">
        <v>3.0</v>
      </c>
      <c r="F1" s="24">
        <v>4.0</v>
      </c>
      <c r="G1" s="24">
        <v>5.0</v>
      </c>
      <c r="H1" s="24">
        <v>6.0</v>
      </c>
      <c r="I1" s="24">
        <v>7.0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319" t="s">
        <v>1753</v>
      </c>
      <c r="B2" s="6"/>
      <c r="C2" s="6"/>
      <c r="D2" s="6"/>
      <c r="E2" s="6"/>
      <c r="F2" s="6"/>
      <c r="G2" s="6"/>
      <c r="H2" s="6"/>
      <c r="I2" s="24" t="s">
        <v>2662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19" t="s">
        <v>1484</v>
      </c>
      <c r="B3" s="6"/>
      <c r="C3" s="6"/>
      <c r="D3" s="24" t="s">
        <v>2663</v>
      </c>
      <c r="E3" s="6"/>
      <c r="F3" s="6"/>
      <c r="G3" s="6"/>
      <c r="H3" s="24" t="s">
        <v>2664</v>
      </c>
      <c r="I3" s="24" t="s">
        <v>2662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19" t="s">
        <v>1102</v>
      </c>
      <c r="B4" s="24" t="s">
        <v>2668</v>
      </c>
      <c r="C4" s="24" t="s">
        <v>2669</v>
      </c>
      <c r="D4" s="24" t="s">
        <v>2663</v>
      </c>
      <c r="E4" s="24" t="s">
        <v>2670</v>
      </c>
      <c r="F4" s="6"/>
      <c r="G4" s="6"/>
      <c r="H4" s="24" t="s">
        <v>2664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24" t="s">
        <v>2674</v>
      </c>
      <c r="B5" s="6"/>
      <c r="C5" s="6"/>
      <c r="D5" s="6"/>
      <c r="E5" s="24" t="s">
        <v>2670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4" t="s">
        <v>503</v>
      </c>
      <c r="B6" s="6"/>
      <c r="C6" s="6"/>
      <c r="D6" s="6"/>
      <c r="E6" s="24" t="s">
        <v>2670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19" t="s">
        <v>1869</v>
      </c>
      <c r="B7" s="24" t="s">
        <v>2678</v>
      </c>
      <c r="C7" s="24" t="s">
        <v>2669</v>
      </c>
      <c r="D7" s="6"/>
      <c r="E7" s="24" t="s">
        <v>2670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19" t="s">
        <v>742</v>
      </c>
      <c r="B8" s="24" t="s">
        <v>2679</v>
      </c>
      <c r="C8" s="24" t="s">
        <v>2669</v>
      </c>
      <c r="D8" s="6"/>
      <c r="E8" s="24" t="s">
        <v>2670</v>
      </c>
      <c r="F8" s="6"/>
      <c r="G8" s="6"/>
      <c r="H8" s="6"/>
      <c r="I8" s="24" t="s">
        <v>2662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24" t="s">
        <v>1696</v>
      </c>
      <c r="B9" s="24" t="s">
        <v>2682</v>
      </c>
      <c r="C9" s="6"/>
      <c r="D9" s="6"/>
      <c r="E9" s="24" t="s">
        <v>2670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19" t="s">
        <v>1763</v>
      </c>
      <c r="B10" s="24" t="s">
        <v>2686</v>
      </c>
      <c r="C10" s="6"/>
      <c r="D10" s="6"/>
      <c r="E10" s="24" t="s">
        <v>2670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19" t="s">
        <v>1780</v>
      </c>
      <c r="B11" s="24" t="s">
        <v>2688</v>
      </c>
      <c r="C11" s="6"/>
      <c r="D11" s="6"/>
      <c r="E11" s="24" t="s">
        <v>2670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23" t="s">
        <v>1784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23" t="s">
        <v>1788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19" t="s">
        <v>1154</v>
      </c>
      <c r="B14" s="24" t="s">
        <v>2693</v>
      </c>
      <c r="C14" s="6"/>
      <c r="D14" s="6"/>
      <c r="E14" s="6"/>
      <c r="F14" s="6"/>
      <c r="G14" s="6"/>
      <c r="H14" s="24" t="s">
        <v>2664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9.88"/>
    <col customWidth="1" min="3" max="3" width="38.0"/>
    <col customWidth="1" min="5" max="5" width="20.88"/>
  </cols>
  <sheetData>
    <row r="1">
      <c r="A1" s="4" t="s">
        <v>2802</v>
      </c>
      <c r="B1" s="4" t="s">
        <v>2803</v>
      </c>
      <c r="C1" s="4" t="s">
        <v>2804</v>
      </c>
      <c r="D1" s="4" t="s">
        <v>2805</v>
      </c>
      <c r="E1" s="4" t="s">
        <v>288</v>
      </c>
      <c r="F1" s="4" t="s">
        <v>2806</v>
      </c>
      <c r="G1" s="4" t="s">
        <v>2807</v>
      </c>
      <c r="H1" s="4" t="s">
        <v>2808</v>
      </c>
      <c r="I1" s="4" t="s">
        <v>2809</v>
      </c>
      <c r="J1" s="4" t="s">
        <v>2810</v>
      </c>
      <c r="K1" s="4" t="s">
        <v>2811</v>
      </c>
      <c r="L1" s="4" t="s">
        <v>2812</v>
      </c>
      <c r="M1" s="4" t="s">
        <v>2813</v>
      </c>
      <c r="N1" s="4" t="s">
        <v>2814</v>
      </c>
      <c r="O1" s="4" t="s">
        <v>2815</v>
      </c>
      <c r="P1" s="4" t="s">
        <v>2816</v>
      </c>
      <c r="Q1" s="4" t="s">
        <v>2817</v>
      </c>
      <c r="R1" s="4" t="s">
        <v>2818</v>
      </c>
      <c r="S1" s="4" t="s">
        <v>2819</v>
      </c>
      <c r="T1" s="4" t="s">
        <v>2820</v>
      </c>
      <c r="Z1" s="325" t="s">
        <v>2821</v>
      </c>
    </row>
    <row r="2">
      <c r="A2" s="267">
        <v>1086.0</v>
      </c>
      <c r="B2" s="4" t="s">
        <v>2822</v>
      </c>
      <c r="C2" s="4" t="s">
        <v>2823</v>
      </c>
      <c r="D2" s="4"/>
      <c r="E2" s="4" t="s">
        <v>2824</v>
      </c>
      <c r="F2" s="326"/>
      <c r="G2" s="326"/>
      <c r="H2" s="326"/>
      <c r="I2" s="4"/>
      <c r="J2" s="327" t="s">
        <v>2825</v>
      </c>
      <c r="K2" s="4"/>
      <c r="L2" s="267">
        <v>0.0</v>
      </c>
      <c r="M2" s="267"/>
      <c r="N2" s="267">
        <v>0.0</v>
      </c>
      <c r="O2" s="4"/>
      <c r="P2" s="4"/>
      <c r="Q2" s="4"/>
      <c r="R2" s="4"/>
      <c r="S2" s="4"/>
      <c r="T2" s="4" t="s">
        <v>2826</v>
      </c>
    </row>
    <row r="3">
      <c r="A3" s="267">
        <v>1105.0</v>
      </c>
      <c r="B3" s="4" t="s">
        <v>2827</v>
      </c>
      <c r="C3" s="4" t="s">
        <v>277</v>
      </c>
      <c r="D3" s="4"/>
      <c r="E3" s="4" t="s">
        <v>2828</v>
      </c>
      <c r="F3" s="326"/>
      <c r="G3" s="326"/>
      <c r="H3" s="213"/>
      <c r="I3" s="4"/>
      <c r="J3" s="327" t="s">
        <v>2829</v>
      </c>
      <c r="K3" s="4"/>
      <c r="L3" s="267">
        <v>0.0</v>
      </c>
      <c r="M3" s="267"/>
      <c r="N3" s="267">
        <v>0.0</v>
      </c>
      <c r="O3" s="4"/>
      <c r="P3" s="4"/>
      <c r="Q3" s="4"/>
      <c r="R3" s="4"/>
      <c r="S3" s="4"/>
      <c r="T3" s="4" t="s">
        <v>2826</v>
      </c>
    </row>
    <row r="4">
      <c r="A4" s="267">
        <v>1159.0</v>
      </c>
      <c r="B4" s="4" t="s">
        <v>2689</v>
      </c>
      <c r="C4" s="4" t="s">
        <v>210</v>
      </c>
      <c r="D4" s="4"/>
      <c r="E4" s="4" t="s">
        <v>1934</v>
      </c>
      <c r="F4" s="326"/>
      <c r="G4" s="326"/>
      <c r="H4" s="213"/>
      <c r="I4" s="4"/>
      <c r="J4" s="327" t="s">
        <v>2830</v>
      </c>
      <c r="K4" s="4"/>
      <c r="L4" s="267">
        <v>0.0</v>
      </c>
      <c r="M4" s="267"/>
      <c r="N4" s="267">
        <v>0.0</v>
      </c>
      <c r="O4" s="4"/>
      <c r="P4" s="4"/>
      <c r="Q4" s="4"/>
      <c r="R4" s="4"/>
      <c r="S4" s="4"/>
      <c r="T4" s="4" t="s">
        <v>2826</v>
      </c>
    </row>
    <row r="5">
      <c r="A5" s="267">
        <v>1098.0</v>
      </c>
      <c r="B5" s="4" t="s">
        <v>2831</v>
      </c>
      <c r="C5" s="4" t="s">
        <v>2537</v>
      </c>
      <c r="D5" s="4"/>
      <c r="E5" s="4" t="s">
        <v>2828</v>
      </c>
      <c r="F5" s="326"/>
      <c r="G5" s="326"/>
      <c r="H5" s="326"/>
      <c r="I5" s="4"/>
      <c r="J5" s="327" t="s">
        <v>2832</v>
      </c>
      <c r="K5" s="4"/>
      <c r="L5" s="267">
        <v>0.0</v>
      </c>
      <c r="M5" s="267"/>
      <c r="N5" s="267">
        <v>0.0</v>
      </c>
      <c r="O5" s="4"/>
      <c r="P5" s="4"/>
      <c r="Q5" s="4"/>
      <c r="R5" s="4"/>
      <c r="S5" s="4"/>
      <c r="T5" s="4" t="s">
        <v>2833</v>
      </c>
    </row>
    <row r="6">
      <c r="A6" s="267">
        <v>1057.0</v>
      </c>
      <c r="B6" s="4" t="s">
        <v>2834</v>
      </c>
      <c r="C6" s="4" t="s">
        <v>2835</v>
      </c>
      <c r="D6" s="4"/>
      <c r="E6" s="4" t="s">
        <v>1934</v>
      </c>
      <c r="F6" s="326"/>
      <c r="G6" s="326"/>
      <c r="H6" s="326"/>
      <c r="I6" s="4"/>
      <c r="J6" s="327" t="s">
        <v>2836</v>
      </c>
      <c r="K6" s="4"/>
      <c r="L6" s="267">
        <v>0.0</v>
      </c>
      <c r="M6" s="267"/>
      <c r="N6" s="267">
        <v>0.0</v>
      </c>
      <c r="O6" s="4"/>
      <c r="P6" s="4"/>
      <c r="Q6" s="4"/>
      <c r="R6" s="4"/>
      <c r="S6" s="4"/>
      <c r="T6" s="4" t="s">
        <v>2826</v>
      </c>
    </row>
    <row r="7">
      <c r="A7" s="267">
        <v>996.0</v>
      </c>
      <c r="B7" s="4" t="s">
        <v>2837</v>
      </c>
      <c r="C7" s="4" t="s">
        <v>2838</v>
      </c>
      <c r="D7" s="4" t="s">
        <v>2839</v>
      </c>
      <c r="E7" s="4" t="s">
        <v>1934</v>
      </c>
      <c r="F7" s="326"/>
      <c r="G7" s="326"/>
      <c r="H7" s="326"/>
      <c r="I7" s="4"/>
      <c r="J7" s="327" t="s">
        <v>2840</v>
      </c>
      <c r="K7" s="4"/>
      <c r="L7" s="267">
        <v>0.0</v>
      </c>
      <c r="M7" s="267"/>
      <c r="N7" s="267">
        <v>0.0</v>
      </c>
      <c r="O7" s="4"/>
      <c r="P7" s="4"/>
      <c r="Q7" s="4"/>
      <c r="R7" s="4"/>
      <c r="S7" s="4"/>
      <c r="T7" s="4" t="s">
        <v>2826</v>
      </c>
    </row>
    <row r="8">
      <c r="A8" s="267">
        <v>1071.0</v>
      </c>
      <c r="B8" s="4" t="s">
        <v>2841</v>
      </c>
      <c r="C8" s="4" t="s">
        <v>846</v>
      </c>
      <c r="D8" s="4"/>
      <c r="E8" s="4" t="s">
        <v>1934</v>
      </c>
      <c r="F8" s="326"/>
      <c r="G8" s="326"/>
      <c r="H8" s="326"/>
      <c r="I8" s="4"/>
      <c r="J8" s="327" t="s">
        <v>2842</v>
      </c>
      <c r="K8" s="4"/>
      <c r="L8" s="267">
        <v>0.0</v>
      </c>
      <c r="M8" s="267"/>
      <c r="N8" s="267">
        <v>0.0</v>
      </c>
      <c r="O8" s="4"/>
      <c r="P8" s="4"/>
      <c r="Q8" s="4"/>
      <c r="R8" s="4"/>
      <c r="S8" s="4"/>
      <c r="T8" s="4" t="s">
        <v>2826</v>
      </c>
    </row>
    <row r="9">
      <c r="A9" s="267">
        <v>1184.0</v>
      </c>
      <c r="B9" s="4" t="s">
        <v>2843</v>
      </c>
      <c r="C9" s="4" t="s">
        <v>2844</v>
      </c>
      <c r="D9" s="4"/>
      <c r="E9" s="4" t="s">
        <v>2845</v>
      </c>
      <c r="F9" s="326"/>
      <c r="G9" s="326"/>
      <c r="H9" s="326"/>
      <c r="I9" s="4"/>
      <c r="J9" s="327" t="s">
        <v>2846</v>
      </c>
      <c r="K9" s="4"/>
      <c r="L9" s="267">
        <v>0.0</v>
      </c>
      <c r="M9" s="267"/>
      <c r="N9" s="267">
        <v>0.0</v>
      </c>
      <c r="O9" s="4"/>
      <c r="P9" s="4"/>
      <c r="Q9" s="4"/>
      <c r="R9" s="4"/>
      <c r="S9" s="4"/>
      <c r="T9" s="4" t="s">
        <v>2826</v>
      </c>
    </row>
    <row r="10">
      <c r="A10" s="267">
        <v>1072.0</v>
      </c>
      <c r="B10" s="4" t="s">
        <v>2847</v>
      </c>
      <c r="C10" s="4" t="s">
        <v>211</v>
      </c>
      <c r="D10" s="4"/>
      <c r="E10" s="4" t="s">
        <v>1934</v>
      </c>
      <c r="F10" s="326"/>
      <c r="G10" s="326"/>
      <c r="H10" s="213"/>
      <c r="I10" s="4"/>
      <c r="J10" s="327" t="s">
        <v>2848</v>
      </c>
      <c r="K10" s="4"/>
      <c r="L10" s="267">
        <v>0.0</v>
      </c>
      <c r="M10" s="267"/>
      <c r="N10" s="267">
        <v>0.0</v>
      </c>
      <c r="O10" s="4"/>
      <c r="P10" s="4"/>
      <c r="Q10" s="4"/>
      <c r="R10" s="4"/>
      <c r="S10" s="4"/>
      <c r="T10" s="4" t="s">
        <v>2826</v>
      </c>
    </row>
    <row r="11">
      <c r="A11" s="267">
        <v>1089.0</v>
      </c>
      <c r="B11" s="4" t="s">
        <v>2849</v>
      </c>
      <c r="C11" s="4" t="s">
        <v>583</v>
      </c>
      <c r="D11" s="4"/>
      <c r="E11" s="4" t="s">
        <v>1934</v>
      </c>
      <c r="F11" s="326"/>
      <c r="G11" s="326"/>
      <c r="H11" s="326"/>
      <c r="I11" s="4"/>
      <c r="J11" s="327" t="s">
        <v>2850</v>
      </c>
      <c r="K11" s="4"/>
      <c r="L11" s="267">
        <v>0.0</v>
      </c>
      <c r="M11" s="267"/>
      <c r="N11" s="267">
        <v>0.0</v>
      </c>
      <c r="O11" s="4"/>
      <c r="P11" s="4"/>
      <c r="Q11" s="4"/>
      <c r="R11" s="4"/>
      <c r="S11" s="4"/>
      <c r="T11" s="4" t="s">
        <v>2826</v>
      </c>
    </row>
    <row r="12">
      <c r="A12" s="267">
        <v>1039.0</v>
      </c>
      <c r="B12" s="4" t="s">
        <v>2851</v>
      </c>
      <c r="C12" s="4" t="s">
        <v>1387</v>
      </c>
      <c r="D12" s="4"/>
      <c r="E12" s="4" t="s">
        <v>1934</v>
      </c>
      <c r="F12" s="326"/>
      <c r="G12" s="326"/>
      <c r="H12" s="213"/>
      <c r="I12" s="4"/>
      <c r="J12" s="327" t="s">
        <v>2852</v>
      </c>
      <c r="K12" s="4"/>
      <c r="L12" s="267">
        <v>0.0</v>
      </c>
      <c r="M12" s="267"/>
      <c r="N12" s="267">
        <v>0.0</v>
      </c>
      <c r="O12" s="4"/>
      <c r="P12" s="4"/>
      <c r="Q12" s="4"/>
      <c r="R12" s="4"/>
      <c r="S12" s="4"/>
      <c r="T12" s="4" t="s">
        <v>2833</v>
      </c>
    </row>
    <row r="13">
      <c r="A13" s="267">
        <v>1154.0</v>
      </c>
      <c r="B13" s="4" t="s">
        <v>2853</v>
      </c>
      <c r="C13" s="4" t="s">
        <v>2854</v>
      </c>
      <c r="D13" s="4"/>
      <c r="E13" s="4" t="s">
        <v>2845</v>
      </c>
      <c r="F13" s="213"/>
      <c r="G13" s="326"/>
      <c r="H13" s="326"/>
      <c r="I13" s="4"/>
      <c r="J13" s="327" t="s">
        <v>2855</v>
      </c>
      <c r="K13" s="4"/>
      <c r="L13" s="267">
        <v>0.0</v>
      </c>
      <c r="M13" s="267"/>
      <c r="N13" s="267">
        <v>0.0</v>
      </c>
      <c r="O13" s="4"/>
      <c r="P13" s="4"/>
      <c r="Q13" s="4"/>
      <c r="R13" s="4"/>
      <c r="S13" s="4"/>
      <c r="T13" s="4" t="s">
        <v>2826</v>
      </c>
    </row>
    <row r="14">
      <c r="A14" s="267">
        <v>1087.0</v>
      </c>
      <c r="B14" s="4" t="s">
        <v>2856</v>
      </c>
      <c r="C14" s="4" t="s">
        <v>876</v>
      </c>
      <c r="D14" s="4"/>
      <c r="E14" s="4" t="s">
        <v>1934</v>
      </c>
      <c r="F14" s="326"/>
      <c r="G14" s="326"/>
      <c r="H14" s="326"/>
      <c r="I14" s="4"/>
      <c r="J14" s="327" t="s">
        <v>2857</v>
      </c>
      <c r="K14" s="4"/>
      <c r="L14" s="267">
        <v>0.0</v>
      </c>
      <c r="M14" s="267"/>
      <c r="N14" s="267">
        <v>0.0</v>
      </c>
      <c r="O14" s="4"/>
      <c r="P14" s="4"/>
      <c r="Q14" s="4"/>
      <c r="R14" s="4"/>
      <c r="S14" s="4"/>
      <c r="T14" s="4" t="s">
        <v>2833</v>
      </c>
    </row>
    <row r="15">
      <c r="A15" s="267">
        <v>1074.0</v>
      </c>
      <c r="B15" s="4" t="s">
        <v>2858</v>
      </c>
      <c r="C15" s="4" t="s">
        <v>2859</v>
      </c>
      <c r="D15" s="4"/>
      <c r="E15" s="4" t="s">
        <v>1934</v>
      </c>
      <c r="F15" s="326"/>
      <c r="G15" s="326"/>
      <c r="H15" s="213"/>
      <c r="I15" s="4"/>
      <c r="J15" s="327" t="s">
        <v>2860</v>
      </c>
      <c r="K15" s="4"/>
      <c r="L15" s="267">
        <v>0.0</v>
      </c>
      <c r="M15" s="267"/>
      <c r="N15" s="267">
        <v>0.0</v>
      </c>
      <c r="O15" s="4"/>
      <c r="P15" s="4"/>
      <c r="Q15" s="4"/>
      <c r="R15" s="4"/>
      <c r="S15" s="4"/>
      <c r="T15" s="4" t="s">
        <v>2826</v>
      </c>
    </row>
    <row r="16">
      <c r="A16" s="267">
        <v>1106.0</v>
      </c>
      <c r="B16" s="4" t="s">
        <v>2861</v>
      </c>
      <c r="C16" s="4" t="s">
        <v>276</v>
      </c>
      <c r="D16" s="4"/>
      <c r="E16" s="4" t="s">
        <v>2828</v>
      </c>
      <c r="F16" s="326"/>
      <c r="G16" s="326"/>
      <c r="H16" s="326"/>
      <c r="I16" s="4"/>
      <c r="J16" s="327" t="s">
        <v>2862</v>
      </c>
      <c r="K16" s="4"/>
      <c r="L16" s="267">
        <v>0.0</v>
      </c>
      <c r="M16" s="267"/>
      <c r="N16" s="267">
        <v>0.0</v>
      </c>
      <c r="O16" s="4"/>
      <c r="P16" s="4"/>
      <c r="Q16" s="4"/>
      <c r="R16" s="4"/>
      <c r="S16" s="4"/>
      <c r="T16" s="4" t="s">
        <v>2826</v>
      </c>
    </row>
    <row r="17">
      <c r="A17" s="267">
        <v>988.0</v>
      </c>
      <c r="B17" s="4" t="s">
        <v>2863</v>
      </c>
      <c r="C17" s="4" t="s">
        <v>2864</v>
      </c>
      <c r="D17" s="4" t="s">
        <v>2839</v>
      </c>
      <c r="E17" s="4" t="s">
        <v>2824</v>
      </c>
      <c r="F17" s="326"/>
      <c r="G17" s="326"/>
      <c r="H17" s="213"/>
      <c r="I17" s="4"/>
      <c r="J17" s="327" t="s">
        <v>2865</v>
      </c>
      <c r="K17" s="4"/>
      <c r="L17" s="267">
        <v>0.0</v>
      </c>
      <c r="M17" s="267"/>
      <c r="N17" s="267">
        <v>0.0</v>
      </c>
      <c r="O17" s="4"/>
      <c r="P17" s="4" t="s">
        <v>2866</v>
      </c>
      <c r="Q17" s="4"/>
      <c r="R17" s="4"/>
      <c r="S17" s="4"/>
      <c r="T17" s="4" t="s">
        <v>2833</v>
      </c>
    </row>
    <row r="18">
      <c r="A18" s="267">
        <v>1111.0</v>
      </c>
      <c r="B18" s="4" t="s">
        <v>2867</v>
      </c>
      <c r="C18" s="4" t="s">
        <v>2587</v>
      </c>
      <c r="D18" s="4"/>
      <c r="E18" s="4" t="s">
        <v>1934</v>
      </c>
      <c r="F18" s="326"/>
      <c r="G18" s="326"/>
      <c r="H18" s="326"/>
      <c r="I18" s="4"/>
      <c r="J18" s="327" t="s">
        <v>2868</v>
      </c>
      <c r="K18" s="4"/>
      <c r="L18" s="267">
        <v>0.0</v>
      </c>
      <c r="M18" s="267"/>
      <c r="N18" s="267">
        <v>0.0</v>
      </c>
      <c r="O18" s="4"/>
      <c r="P18" s="4"/>
      <c r="Q18" s="4"/>
      <c r="R18" s="4"/>
      <c r="S18" s="4"/>
      <c r="T18" s="4" t="s">
        <v>2826</v>
      </c>
    </row>
    <row r="19">
      <c r="A19" s="267">
        <v>1117.0</v>
      </c>
      <c r="B19" s="4" t="s">
        <v>2869</v>
      </c>
      <c r="C19" s="4" t="s">
        <v>272</v>
      </c>
      <c r="D19" s="4"/>
      <c r="E19" s="4" t="s">
        <v>1934</v>
      </c>
      <c r="F19" s="326"/>
      <c r="G19" s="326"/>
      <c r="H19" s="326"/>
      <c r="I19" s="4"/>
      <c r="J19" s="327" t="s">
        <v>2870</v>
      </c>
      <c r="K19" s="4"/>
      <c r="L19" s="267">
        <v>0.0</v>
      </c>
      <c r="M19" s="267"/>
      <c r="N19" s="267">
        <v>0.0</v>
      </c>
      <c r="O19" s="4"/>
      <c r="P19" s="4"/>
      <c r="Q19" s="4"/>
      <c r="R19" s="4"/>
      <c r="S19" s="4"/>
      <c r="T19" s="4" t="s">
        <v>2826</v>
      </c>
    </row>
    <row r="20">
      <c r="A20" s="267">
        <v>1206.0</v>
      </c>
      <c r="B20" s="4" t="s">
        <v>2871</v>
      </c>
      <c r="C20" s="4" t="s">
        <v>2872</v>
      </c>
      <c r="D20" s="4"/>
      <c r="E20" s="4" t="s">
        <v>2873</v>
      </c>
      <c r="F20" s="326"/>
      <c r="G20" s="326"/>
      <c r="H20" s="213"/>
      <c r="I20" s="4"/>
      <c r="J20" s="327" t="s">
        <v>2874</v>
      </c>
      <c r="K20" s="4"/>
      <c r="L20" s="267">
        <v>0.0</v>
      </c>
      <c r="M20" s="267"/>
      <c r="N20" s="267">
        <v>0.0</v>
      </c>
      <c r="O20" s="4"/>
      <c r="P20" s="4"/>
      <c r="Q20" s="4"/>
      <c r="R20" s="4"/>
      <c r="S20" s="4"/>
      <c r="T20" s="4" t="s">
        <v>2833</v>
      </c>
    </row>
    <row r="21">
      <c r="A21" s="267">
        <v>1114.0</v>
      </c>
      <c r="B21" s="4" t="s">
        <v>2875</v>
      </c>
      <c r="C21" s="4" t="s">
        <v>2876</v>
      </c>
      <c r="D21" s="4"/>
      <c r="E21" s="4" t="s">
        <v>1934</v>
      </c>
      <c r="F21" s="213"/>
      <c r="G21" s="326"/>
      <c r="H21" s="326"/>
      <c r="I21" s="4"/>
      <c r="J21" s="327" t="s">
        <v>2877</v>
      </c>
      <c r="K21" s="4"/>
      <c r="L21" s="267">
        <v>0.0</v>
      </c>
      <c r="M21" s="267"/>
      <c r="N21" s="267">
        <v>0.0</v>
      </c>
      <c r="O21" s="4"/>
      <c r="P21" s="4"/>
      <c r="Q21" s="4"/>
      <c r="R21" s="4"/>
      <c r="S21" s="4"/>
      <c r="T21" s="4" t="s">
        <v>2833</v>
      </c>
    </row>
    <row r="22">
      <c r="A22" s="267">
        <v>1208.0</v>
      </c>
      <c r="B22" s="4" t="s">
        <v>2878</v>
      </c>
      <c r="C22" s="4" t="s">
        <v>2879</v>
      </c>
      <c r="D22" s="4"/>
      <c r="E22" s="4" t="s">
        <v>2824</v>
      </c>
      <c r="F22" s="326"/>
      <c r="G22" s="326"/>
      <c r="H22" s="326"/>
      <c r="I22" s="4"/>
      <c r="J22" s="327" t="s">
        <v>2880</v>
      </c>
      <c r="K22" s="4"/>
      <c r="L22" s="267">
        <v>0.0</v>
      </c>
      <c r="M22" s="267"/>
      <c r="N22" s="267">
        <v>0.0</v>
      </c>
      <c r="O22" s="4"/>
      <c r="P22" s="4"/>
      <c r="Q22" s="4"/>
      <c r="R22" s="4"/>
      <c r="S22" s="4"/>
      <c r="T22" s="4" t="s">
        <v>2826</v>
      </c>
    </row>
    <row r="23">
      <c r="A23" s="267">
        <v>1097.0</v>
      </c>
      <c r="B23" s="4" t="s">
        <v>2881</v>
      </c>
      <c r="C23" s="4" t="s">
        <v>547</v>
      </c>
      <c r="D23" s="4"/>
      <c r="E23" s="4" t="s">
        <v>2828</v>
      </c>
      <c r="F23" s="326"/>
      <c r="G23" s="326"/>
      <c r="H23" s="326"/>
      <c r="I23" s="4"/>
      <c r="J23" s="327" t="s">
        <v>2882</v>
      </c>
      <c r="K23" s="4"/>
      <c r="L23" s="267">
        <v>0.0</v>
      </c>
      <c r="M23" s="267"/>
      <c r="N23" s="267">
        <v>0.0</v>
      </c>
      <c r="O23" s="4"/>
      <c r="P23" s="4"/>
      <c r="Q23" s="4"/>
      <c r="R23" s="4"/>
      <c r="S23" s="4"/>
      <c r="T23" s="4" t="s">
        <v>2833</v>
      </c>
    </row>
    <row r="24">
      <c r="A24" s="267">
        <v>1207.0</v>
      </c>
      <c r="B24" s="4" t="s">
        <v>2878</v>
      </c>
      <c r="C24" s="4" t="s">
        <v>2883</v>
      </c>
      <c r="D24" s="4"/>
      <c r="E24" s="4" t="s">
        <v>2884</v>
      </c>
      <c r="F24" s="326"/>
      <c r="G24" s="326"/>
      <c r="H24" s="326"/>
      <c r="I24" s="4"/>
      <c r="J24" s="327" t="s">
        <v>2880</v>
      </c>
      <c r="K24" s="4"/>
      <c r="L24" s="267">
        <v>0.0</v>
      </c>
      <c r="M24" s="267"/>
      <c r="N24" s="267">
        <v>0.0</v>
      </c>
      <c r="O24" s="4"/>
      <c r="P24" s="4"/>
      <c r="Q24" s="4"/>
      <c r="R24" s="4"/>
      <c r="S24" s="4"/>
      <c r="T24" s="4" t="s">
        <v>2833</v>
      </c>
    </row>
    <row r="25">
      <c r="A25" s="267">
        <v>1157.0</v>
      </c>
      <c r="B25" s="4" t="s">
        <v>2885</v>
      </c>
      <c r="C25" s="4" t="s">
        <v>2886</v>
      </c>
      <c r="D25" s="4"/>
      <c r="E25" s="4" t="s">
        <v>2845</v>
      </c>
      <c r="F25" s="326"/>
      <c r="G25" s="326"/>
      <c r="H25" s="326"/>
      <c r="I25" s="4"/>
      <c r="J25" s="327" t="s">
        <v>2887</v>
      </c>
      <c r="K25" s="4"/>
      <c r="L25" s="267">
        <v>0.0</v>
      </c>
      <c r="M25" s="267"/>
      <c r="N25" s="267">
        <v>0.0</v>
      </c>
      <c r="O25" s="4"/>
      <c r="P25" s="4"/>
      <c r="Q25" s="4"/>
      <c r="R25" s="4"/>
      <c r="S25" s="4"/>
      <c r="T25" s="4" t="s">
        <v>2826</v>
      </c>
    </row>
    <row r="26">
      <c r="A26" s="267">
        <v>1153.0</v>
      </c>
      <c r="B26" s="4" t="s">
        <v>2888</v>
      </c>
      <c r="C26" s="4" t="s">
        <v>2889</v>
      </c>
      <c r="D26" s="4"/>
      <c r="E26" s="4" t="s">
        <v>2828</v>
      </c>
      <c r="F26" s="326"/>
      <c r="G26" s="326"/>
      <c r="H26" s="326"/>
      <c r="I26" s="4"/>
      <c r="J26" s="327" t="s">
        <v>2890</v>
      </c>
      <c r="K26" s="4"/>
      <c r="L26" s="267">
        <v>0.0</v>
      </c>
      <c r="M26" s="267"/>
      <c r="N26" s="267">
        <v>0.0</v>
      </c>
      <c r="O26" s="4"/>
      <c r="P26" s="4"/>
      <c r="Q26" s="4"/>
      <c r="R26" s="4"/>
      <c r="S26" s="4"/>
      <c r="T26" s="4" t="s">
        <v>2826</v>
      </c>
    </row>
    <row r="27">
      <c r="A27" s="267">
        <v>1067.0</v>
      </c>
      <c r="B27" s="4" t="s">
        <v>2891</v>
      </c>
      <c r="C27" s="4" t="s">
        <v>706</v>
      </c>
      <c r="D27" s="4"/>
      <c r="E27" s="4" t="s">
        <v>1934</v>
      </c>
      <c r="F27" s="326"/>
      <c r="G27" s="326"/>
      <c r="H27" s="326"/>
      <c r="I27" s="4"/>
      <c r="J27" s="327" t="s">
        <v>2892</v>
      </c>
      <c r="K27" s="4"/>
      <c r="L27" s="267">
        <v>0.0</v>
      </c>
      <c r="M27" s="267"/>
      <c r="N27" s="267">
        <v>0.0</v>
      </c>
      <c r="O27" s="4"/>
      <c r="P27" s="4"/>
      <c r="Q27" s="4"/>
      <c r="R27" s="4"/>
      <c r="S27" s="4"/>
      <c r="T27" s="4" t="s">
        <v>2826</v>
      </c>
    </row>
    <row r="28">
      <c r="A28" s="267">
        <v>1061.0</v>
      </c>
      <c r="B28" s="4" t="s">
        <v>2893</v>
      </c>
      <c r="C28" s="4" t="s">
        <v>236</v>
      </c>
      <c r="D28" s="4"/>
      <c r="E28" s="4" t="s">
        <v>2828</v>
      </c>
      <c r="F28" s="326"/>
      <c r="G28" s="326"/>
      <c r="H28" s="326"/>
      <c r="I28" s="4"/>
      <c r="J28" s="327" t="s">
        <v>2894</v>
      </c>
      <c r="K28" s="4"/>
      <c r="L28" s="267">
        <v>0.0</v>
      </c>
      <c r="M28" s="267"/>
      <c r="N28" s="267">
        <v>0.0</v>
      </c>
      <c r="O28" s="4"/>
      <c r="P28" s="4"/>
      <c r="Q28" s="4"/>
      <c r="R28" s="4"/>
      <c r="S28" s="4"/>
      <c r="T28" s="4" t="s">
        <v>2833</v>
      </c>
    </row>
    <row r="29">
      <c r="A29" s="267">
        <v>1066.0</v>
      </c>
      <c r="B29" s="4" t="s">
        <v>2895</v>
      </c>
      <c r="C29" s="4" t="s">
        <v>223</v>
      </c>
      <c r="D29" s="4"/>
      <c r="E29" s="4" t="s">
        <v>1934</v>
      </c>
      <c r="F29" s="326"/>
      <c r="G29" s="326"/>
      <c r="H29" s="326"/>
      <c r="I29" s="4"/>
      <c r="J29" s="327" t="s">
        <v>2896</v>
      </c>
      <c r="K29" s="4"/>
      <c r="L29" s="267">
        <v>0.0</v>
      </c>
      <c r="M29" s="267"/>
      <c r="N29" s="267">
        <v>0.0</v>
      </c>
      <c r="O29" s="4"/>
      <c r="P29" s="4"/>
      <c r="Q29" s="4"/>
      <c r="R29" s="4"/>
      <c r="S29" s="4"/>
      <c r="T29" s="4" t="s">
        <v>2826</v>
      </c>
    </row>
    <row r="30">
      <c r="A30" s="267">
        <v>1156.0</v>
      </c>
      <c r="B30" s="4" t="s">
        <v>2897</v>
      </c>
      <c r="C30" s="4" t="s">
        <v>2898</v>
      </c>
      <c r="D30" s="4"/>
      <c r="E30" s="4" t="s">
        <v>2845</v>
      </c>
      <c r="F30" s="326"/>
      <c r="G30" s="326"/>
      <c r="H30" s="326"/>
      <c r="I30" s="4"/>
      <c r="J30" s="327" t="s">
        <v>2899</v>
      </c>
      <c r="K30" s="4"/>
      <c r="L30" s="267">
        <v>0.0</v>
      </c>
      <c r="M30" s="267"/>
      <c r="N30" s="267">
        <v>0.0</v>
      </c>
      <c r="O30" s="4"/>
      <c r="P30" s="4"/>
      <c r="Q30" s="4"/>
      <c r="R30" s="4"/>
      <c r="S30" s="4"/>
      <c r="T30" s="4" t="s">
        <v>2826</v>
      </c>
    </row>
    <row r="31">
      <c r="A31" s="267">
        <v>998.0</v>
      </c>
      <c r="B31" s="4" t="s">
        <v>2900</v>
      </c>
      <c r="C31" s="4" t="s">
        <v>2901</v>
      </c>
      <c r="D31" s="4" t="s">
        <v>2839</v>
      </c>
      <c r="E31" s="4" t="s">
        <v>1934</v>
      </c>
      <c r="F31" s="213"/>
      <c r="G31" s="326"/>
      <c r="H31" s="326"/>
      <c r="I31" s="4"/>
      <c r="J31" s="327" t="s">
        <v>2902</v>
      </c>
      <c r="K31" s="4"/>
      <c r="L31" s="267">
        <v>0.0</v>
      </c>
      <c r="M31" s="267"/>
      <c r="N31" s="267">
        <v>0.0</v>
      </c>
      <c r="O31" s="4"/>
      <c r="P31" s="4"/>
      <c r="Q31" s="4"/>
      <c r="R31" s="4"/>
      <c r="S31" s="4"/>
      <c r="T31" s="4" t="s">
        <v>2826</v>
      </c>
    </row>
    <row r="32">
      <c r="A32" s="267">
        <v>1005.0</v>
      </c>
      <c r="B32" s="4" t="s">
        <v>2903</v>
      </c>
      <c r="C32" s="4" t="s">
        <v>2090</v>
      </c>
      <c r="D32" s="4"/>
      <c r="E32" s="4" t="s">
        <v>1934</v>
      </c>
      <c r="F32" s="326"/>
      <c r="G32" s="326"/>
      <c r="H32" s="213"/>
      <c r="I32" s="4"/>
      <c r="J32" s="327" t="s">
        <v>2904</v>
      </c>
      <c r="K32" s="4"/>
      <c r="L32" s="267">
        <v>0.0</v>
      </c>
      <c r="M32" s="267"/>
      <c r="N32" s="267">
        <v>0.0</v>
      </c>
      <c r="O32" s="4"/>
      <c r="P32" s="4"/>
      <c r="Q32" s="4"/>
      <c r="R32" s="4"/>
      <c r="S32" s="4"/>
      <c r="T32" s="4" t="s">
        <v>2833</v>
      </c>
    </row>
    <row r="33">
      <c r="A33" s="267">
        <v>1073.0</v>
      </c>
      <c r="B33" s="4" t="s">
        <v>2905</v>
      </c>
      <c r="C33" s="4" t="s">
        <v>1470</v>
      </c>
      <c r="D33" s="4"/>
      <c r="E33" s="4" t="s">
        <v>1934</v>
      </c>
      <c r="F33" s="326"/>
      <c r="G33" s="326"/>
      <c r="H33" s="326"/>
      <c r="I33" s="4"/>
      <c r="J33" s="327" t="s">
        <v>2906</v>
      </c>
      <c r="K33" s="4"/>
      <c r="L33" s="267">
        <v>0.0</v>
      </c>
      <c r="M33" s="267"/>
      <c r="N33" s="267">
        <v>0.0</v>
      </c>
      <c r="O33" s="4"/>
      <c r="P33" s="4"/>
      <c r="Q33" s="4"/>
      <c r="R33" s="4"/>
      <c r="S33" s="4"/>
      <c r="T33" s="4" t="s">
        <v>2826</v>
      </c>
    </row>
    <row r="34">
      <c r="A34" s="267">
        <v>1155.0</v>
      </c>
      <c r="B34" s="4" t="s">
        <v>2907</v>
      </c>
      <c r="C34" s="4" t="s">
        <v>2908</v>
      </c>
      <c r="D34" s="4"/>
      <c r="E34" s="4" t="s">
        <v>2845</v>
      </c>
      <c r="F34" s="326"/>
      <c r="G34" s="326"/>
      <c r="H34" s="326"/>
      <c r="I34" s="4"/>
      <c r="J34" s="327" t="s">
        <v>2909</v>
      </c>
      <c r="K34" s="4"/>
      <c r="L34" s="267">
        <v>0.0</v>
      </c>
      <c r="M34" s="267"/>
      <c r="N34" s="267">
        <v>0.0</v>
      </c>
      <c r="O34" s="4"/>
      <c r="P34" s="4"/>
      <c r="Q34" s="4"/>
      <c r="R34" s="4"/>
      <c r="S34" s="4"/>
      <c r="T34" s="4" t="s">
        <v>2826</v>
      </c>
    </row>
    <row r="35">
      <c r="A35" s="267">
        <v>1116.0</v>
      </c>
      <c r="B35" s="4" t="s">
        <v>2910</v>
      </c>
      <c r="C35" s="4" t="s">
        <v>2671</v>
      </c>
      <c r="D35" s="4"/>
      <c r="E35" s="4" t="s">
        <v>120</v>
      </c>
      <c r="F35" s="213"/>
      <c r="G35" s="326"/>
      <c r="H35" s="326"/>
      <c r="I35" s="4"/>
      <c r="J35" s="327" t="s">
        <v>2911</v>
      </c>
      <c r="K35" s="4"/>
      <c r="L35" s="267">
        <v>0.0</v>
      </c>
      <c r="M35" s="267"/>
      <c r="N35" s="267">
        <v>0.0</v>
      </c>
      <c r="O35" s="4"/>
      <c r="P35" s="4"/>
      <c r="Q35" s="4"/>
      <c r="R35" s="4"/>
      <c r="S35" s="4"/>
      <c r="T35" s="4" t="s">
        <v>2833</v>
      </c>
    </row>
    <row r="36">
      <c r="A36" s="267">
        <v>1210.0</v>
      </c>
      <c r="B36" s="4" t="s">
        <v>2912</v>
      </c>
      <c r="C36" s="4" t="s">
        <v>2913</v>
      </c>
      <c r="D36" s="4"/>
      <c r="E36" s="4" t="s">
        <v>1934</v>
      </c>
      <c r="F36" s="326"/>
      <c r="G36" s="326"/>
      <c r="H36" s="213"/>
      <c r="I36" s="4"/>
      <c r="J36" s="327" t="s">
        <v>2914</v>
      </c>
      <c r="K36" s="4"/>
      <c r="L36" s="267">
        <v>0.0</v>
      </c>
      <c r="M36" s="267"/>
      <c r="N36" s="267">
        <v>0.0</v>
      </c>
      <c r="O36" s="4"/>
      <c r="P36" s="4"/>
      <c r="Q36" s="4"/>
      <c r="R36" s="4"/>
      <c r="S36" s="4"/>
      <c r="T36" s="4" t="s">
        <v>2833</v>
      </c>
    </row>
    <row r="37">
      <c r="A37" s="267">
        <v>1040.0</v>
      </c>
      <c r="B37" s="4" t="s">
        <v>2915</v>
      </c>
      <c r="C37" s="4" t="s">
        <v>2314</v>
      </c>
      <c r="D37" s="4"/>
      <c r="E37" s="4" t="s">
        <v>2884</v>
      </c>
      <c r="F37" s="326"/>
      <c r="G37" s="326"/>
      <c r="H37" s="326"/>
      <c r="I37" s="4"/>
      <c r="J37" s="327" t="s">
        <v>2916</v>
      </c>
      <c r="K37" s="4"/>
      <c r="L37" s="267">
        <v>0.0</v>
      </c>
      <c r="M37" s="267"/>
      <c r="N37" s="267">
        <v>0.0</v>
      </c>
      <c r="O37" s="4"/>
      <c r="P37" s="4"/>
      <c r="Q37" s="4"/>
      <c r="R37" s="4"/>
      <c r="S37" s="4"/>
      <c r="T37" s="4" t="s">
        <v>2826</v>
      </c>
    </row>
    <row r="38">
      <c r="A38" s="267">
        <v>1115.0</v>
      </c>
      <c r="B38" s="4" t="s">
        <v>2917</v>
      </c>
      <c r="C38" s="4" t="s">
        <v>2918</v>
      </c>
      <c r="D38" s="4"/>
      <c r="E38" s="4" t="s">
        <v>1934</v>
      </c>
      <c r="F38" s="326"/>
      <c r="G38" s="326"/>
      <c r="H38" s="326"/>
      <c r="I38" s="4"/>
      <c r="J38" s="327" t="s">
        <v>2919</v>
      </c>
      <c r="K38" s="4"/>
      <c r="L38" s="267">
        <v>0.0</v>
      </c>
      <c r="M38" s="267"/>
      <c r="N38" s="267">
        <v>0.0</v>
      </c>
      <c r="O38" s="4"/>
      <c r="P38" s="4"/>
      <c r="Q38" s="4"/>
      <c r="R38" s="4"/>
      <c r="S38" s="4"/>
      <c r="T38" s="4" t="s">
        <v>2833</v>
      </c>
    </row>
    <row r="39">
      <c r="A39" s="267">
        <v>1186.0</v>
      </c>
      <c r="B39" s="4" t="s">
        <v>2920</v>
      </c>
      <c r="C39" s="4" t="s">
        <v>737</v>
      </c>
      <c r="D39" s="4"/>
      <c r="E39" s="4" t="s">
        <v>1934</v>
      </c>
      <c r="F39" s="326">
        <v>46244.0</v>
      </c>
      <c r="G39" s="326">
        <v>46974.0</v>
      </c>
      <c r="H39" s="213">
        <v>46884.0</v>
      </c>
      <c r="I39" s="4" t="s">
        <v>2921</v>
      </c>
      <c r="J39" s="327" t="s">
        <v>2874</v>
      </c>
      <c r="K39" s="4" t="s">
        <v>2922</v>
      </c>
      <c r="L39" s="267">
        <v>0.0</v>
      </c>
      <c r="M39" s="267">
        <v>724.0</v>
      </c>
      <c r="N39" s="267">
        <v>0.0</v>
      </c>
      <c r="O39" s="4"/>
      <c r="P39" s="4" t="s">
        <v>2923</v>
      </c>
      <c r="Q39" s="4" t="s">
        <v>2924</v>
      </c>
      <c r="R39" s="4" t="s">
        <v>2925</v>
      </c>
      <c r="S39" s="4"/>
      <c r="T39" s="4" t="s">
        <v>2833</v>
      </c>
    </row>
    <row r="40">
      <c r="A40" s="267">
        <v>1037.0</v>
      </c>
      <c r="B40" s="4" t="s">
        <v>2926</v>
      </c>
      <c r="C40" s="4" t="s">
        <v>2927</v>
      </c>
      <c r="D40" s="4"/>
      <c r="E40" s="4" t="s">
        <v>2884</v>
      </c>
      <c r="F40" s="326"/>
      <c r="G40" s="326"/>
      <c r="H40" s="326"/>
      <c r="I40" s="4"/>
      <c r="J40" s="327" t="s">
        <v>2928</v>
      </c>
      <c r="K40" s="4"/>
      <c r="L40" s="267">
        <v>0.0</v>
      </c>
      <c r="M40" s="267"/>
      <c r="N40" s="267">
        <v>0.0</v>
      </c>
      <c r="O40" s="4"/>
      <c r="P40" s="4"/>
      <c r="Q40" s="4"/>
      <c r="R40" s="4"/>
      <c r="S40" s="4"/>
      <c r="T40" s="4" t="s">
        <v>2826</v>
      </c>
    </row>
    <row r="41">
      <c r="A41" s="267">
        <v>1091.0</v>
      </c>
      <c r="B41" s="4" t="s">
        <v>2929</v>
      </c>
      <c r="C41" s="4" t="s">
        <v>2930</v>
      </c>
      <c r="D41" s="4"/>
      <c r="E41" s="4" t="s">
        <v>2478</v>
      </c>
      <c r="F41" s="326"/>
      <c r="G41" s="326"/>
      <c r="H41" s="326"/>
      <c r="I41" s="4"/>
      <c r="J41" s="327" t="s">
        <v>2931</v>
      </c>
      <c r="K41" s="4"/>
      <c r="L41" s="267">
        <v>0.0</v>
      </c>
      <c r="M41" s="267"/>
      <c r="N41" s="267">
        <v>0.0</v>
      </c>
      <c r="O41" s="4"/>
      <c r="P41" s="4"/>
      <c r="Q41" s="4"/>
      <c r="R41" s="4"/>
      <c r="S41" s="4"/>
      <c r="T41" s="4" t="s">
        <v>2826</v>
      </c>
    </row>
    <row r="42">
      <c r="A42" s="267">
        <v>1063.0</v>
      </c>
      <c r="B42" s="4" t="s">
        <v>2932</v>
      </c>
      <c r="C42" s="4" t="s">
        <v>1466</v>
      </c>
      <c r="D42" s="4"/>
      <c r="E42" s="4" t="s">
        <v>1934</v>
      </c>
      <c r="F42" s="326"/>
      <c r="G42" s="326"/>
      <c r="H42" s="326"/>
      <c r="I42" s="4"/>
      <c r="J42" s="327" t="s">
        <v>2933</v>
      </c>
      <c r="K42" s="4"/>
      <c r="L42" s="267">
        <v>0.0</v>
      </c>
      <c r="M42" s="267"/>
      <c r="N42" s="267">
        <v>0.0</v>
      </c>
      <c r="O42" s="4"/>
      <c r="P42" s="4"/>
      <c r="Q42" s="4"/>
      <c r="R42" s="4"/>
      <c r="S42" s="4"/>
      <c r="T42" s="4" t="s">
        <v>2826</v>
      </c>
    </row>
    <row r="43">
      <c r="A43" s="267">
        <v>1109.0</v>
      </c>
      <c r="B43" s="4" t="s">
        <v>2934</v>
      </c>
      <c r="C43" s="4" t="s">
        <v>2935</v>
      </c>
      <c r="D43" s="4"/>
      <c r="E43" s="4" t="s">
        <v>2828</v>
      </c>
      <c r="F43" s="326"/>
      <c r="G43" s="326"/>
      <c r="H43" s="326"/>
      <c r="I43" s="4"/>
      <c r="J43" s="327" t="s">
        <v>2936</v>
      </c>
      <c r="K43" s="4"/>
      <c r="L43" s="267">
        <v>0.0</v>
      </c>
      <c r="M43" s="267"/>
      <c r="N43" s="267">
        <v>0.0</v>
      </c>
      <c r="O43" s="4"/>
      <c r="P43" s="4"/>
      <c r="Q43" s="4"/>
      <c r="R43" s="4"/>
      <c r="S43" s="4"/>
      <c r="T43" s="4" t="s">
        <v>2826</v>
      </c>
    </row>
    <row r="44">
      <c r="A44" s="267">
        <v>1058.0</v>
      </c>
      <c r="B44" s="4" t="s">
        <v>2937</v>
      </c>
      <c r="C44" s="4" t="s">
        <v>249</v>
      </c>
      <c r="D44" s="4"/>
      <c r="E44" s="4" t="s">
        <v>1934</v>
      </c>
      <c r="F44" s="326"/>
      <c r="G44" s="326"/>
      <c r="H44" s="326"/>
      <c r="I44" s="4"/>
      <c r="J44" s="4"/>
      <c r="K44" s="4"/>
      <c r="L44" s="267">
        <v>0.0</v>
      </c>
      <c r="M44" s="267"/>
      <c r="N44" s="267">
        <v>0.0</v>
      </c>
      <c r="O44" s="4"/>
      <c r="P44" s="4"/>
      <c r="Q44" s="4"/>
      <c r="R44" s="4"/>
      <c r="S44" s="4"/>
      <c r="T44" s="4" t="s">
        <v>2833</v>
      </c>
    </row>
    <row r="45">
      <c r="A45" s="267">
        <v>1077.0</v>
      </c>
      <c r="B45" s="4" t="s">
        <v>2938</v>
      </c>
      <c r="C45" s="4" t="s">
        <v>825</v>
      </c>
      <c r="D45" s="4"/>
      <c r="E45" s="4" t="s">
        <v>1934</v>
      </c>
      <c r="F45" s="326"/>
      <c r="G45" s="326"/>
      <c r="H45" s="326"/>
      <c r="I45" s="4"/>
      <c r="J45" s="327" t="s">
        <v>2939</v>
      </c>
      <c r="K45" s="4"/>
      <c r="L45" s="267">
        <v>0.0</v>
      </c>
      <c r="M45" s="267"/>
      <c r="N45" s="267">
        <v>0.0</v>
      </c>
      <c r="O45" s="4"/>
      <c r="P45" s="4"/>
      <c r="Q45" s="4"/>
      <c r="R45" s="4"/>
      <c r="S45" s="4"/>
      <c r="T45" s="4" t="s">
        <v>2826</v>
      </c>
    </row>
    <row r="46">
      <c r="A46" s="267">
        <v>1209.0</v>
      </c>
      <c r="B46" s="4" t="s">
        <v>2940</v>
      </c>
      <c r="C46" s="4" t="s">
        <v>2941</v>
      </c>
      <c r="D46" s="4"/>
      <c r="E46" s="4" t="s">
        <v>2828</v>
      </c>
      <c r="F46" s="213"/>
      <c r="G46" s="213"/>
      <c r="H46" s="326"/>
      <c r="I46" s="4"/>
      <c r="J46" s="327" t="s">
        <v>2942</v>
      </c>
      <c r="K46" s="4"/>
      <c r="L46" s="267">
        <v>0.0</v>
      </c>
      <c r="M46" s="267"/>
      <c r="N46" s="267">
        <v>0.0</v>
      </c>
      <c r="O46" s="4"/>
      <c r="P46" s="4"/>
      <c r="Q46" s="4"/>
      <c r="R46" s="4"/>
      <c r="S46" s="4"/>
      <c r="T46" s="4" t="s">
        <v>2826</v>
      </c>
    </row>
    <row r="47">
      <c r="A47" s="267">
        <v>1108.0</v>
      </c>
      <c r="B47" s="4" t="s">
        <v>2943</v>
      </c>
      <c r="C47" s="4" t="s">
        <v>316</v>
      </c>
      <c r="D47" s="4"/>
      <c r="E47" s="4" t="s">
        <v>1934</v>
      </c>
      <c r="F47" s="326"/>
      <c r="G47" s="326"/>
      <c r="H47" s="326"/>
      <c r="I47" s="4"/>
      <c r="J47" s="327" t="s">
        <v>2944</v>
      </c>
      <c r="K47" s="4"/>
      <c r="L47" s="267">
        <v>0.0</v>
      </c>
      <c r="M47" s="267"/>
      <c r="N47" s="267">
        <v>0.0</v>
      </c>
      <c r="O47" s="4"/>
      <c r="P47" s="4"/>
      <c r="Q47" s="4"/>
      <c r="R47" s="4"/>
      <c r="S47" s="4"/>
      <c r="T47" s="4" t="s">
        <v>2833</v>
      </c>
    </row>
    <row r="48">
      <c r="A48" s="267">
        <v>1213.0</v>
      </c>
      <c r="B48" s="4" t="s">
        <v>2945</v>
      </c>
      <c r="C48" s="4" t="s">
        <v>2750</v>
      </c>
      <c r="D48" s="4"/>
      <c r="E48" s="4" t="s">
        <v>120</v>
      </c>
      <c r="F48" s="326"/>
      <c r="G48" s="213"/>
      <c r="H48" s="326"/>
      <c r="I48" s="4"/>
      <c r="J48" s="327" t="s">
        <v>2946</v>
      </c>
      <c r="K48" s="4"/>
      <c r="L48" s="267">
        <v>0.0</v>
      </c>
      <c r="M48" s="267"/>
      <c r="N48" s="267">
        <v>0.0</v>
      </c>
      <c r="O48" s="4"/>
      <c r="P48" s="4"/>
      <c r="Q48" s="4"/>
      <c r="R48" s="4"/>
      <c r="S48" s="4"/>
      <c r="T48" s="4" t="s">
        <v>2826</v>
      </c>
    </row>
    <row r="49">
      <c r="A49" s="267">
        <v>1104.0</v>
      </c>
      <c r="B49" s="4" t="s">
        <v>2947</v>
      </c>
      <c r="C49" s="4" t="s">
        <v>2948</v>
      </c>
      <c r="D49" s="4"/>
      <c r="E49" s="4" t="s">
        <v>1934</v>
      </c>
      <c r="F49" s="326"/>
      <c r="G49" s="326"/>
      <c r="H49" s="326"/>
      <c r="I49" s="4"/>
      <c r="J49" s="327" t="s">
        <v>2949</v>
      </c>
      <c r="K49" s="4"/>
      <c r="L49" s="267">
        <v>0.0</v>
      </c>
      <c r="M49" s="267"/>
      <c r="N49" s="267">
        <v>0.0</v>
      </c>
      <c r="O49" s="4"/>
      <c r="P49" s="4"/>
      <c r="Q49" s="4"/>
      <c r="R49" s="4"/>
      <c r="S49" s="4"/>
      <c r="T49" s="4" t="s">
        <v>2826</v>
      </c>
    </row>
    <row r="50">
      <c r="A50" s="267">
        <v>1068.0</v>
      </c>
      <c r="B50" s="4" t="s">
        <v>2950</v>
      </c>
      <c r="C50" s="4" t="s">
        <v>230</v>
      </c>
      <c r="D50" s="4"/>
      <c r="E50" s="4" t="s">
        <v>1934</v>
      </c>
      <c r="F50" s="326"/>
      <c r="G50" s="326"/>
      <c r="H50" s="326"/>
      <c r="I50" s="4"/>
      <c r="J50" s="327" t="s">
        <v>2951</v>
      </c>
      <c r="K50" s="4"/>
      <c r="L50" s="267">
        <v>0.0</v>
      </c>
      <c r="M50" s="267"/>
      <c r="N50" s="267">
        <v>0.0</v>
      </c>
      <c r="O50" s="4"/>
      <c r="P50" s="4"/>
      <c r="Q50" s="4"/>
      <c r="R50" s="4"/>
      <c r="S50" s="4"/>
      <c r="T50" s="4" t="s">
        <v>2833</v>
      </c>
    </row>
    <row r="51">
      <c r="A51" s="267">
        <v>1041.0</v>
      </c>
      <c r="B51" s="4" t="s">
        <v>2952</v>
      </c>
      <c r="C51" s="4" t="s">
        <v>219</v>
      </c>
      <c r="D51" s="4"/>
      <c r="E51" s="4" t="s">
        <v>1934</v>
      </c>
      <c r="F51" s="326"/>
      <c r="G51" s="326"/>
      <c r="H51" s="213"/>
      <c r="I51" s="4"/>
      <c r="J51" s="327" t="s">
        <v>2953</v>
      </c>
      <c r="K51" s="4"/>
      <c r="L51" s="267">
        <v>0.0</v>
      </c>
      <c r="M51" s="267"/>
      <c r="N51" s="267">
        <v>0.0</v>
      </c>
      <c r="O51" s="4"/>
      <c r="P51" s="4"/>
      <c r="Q51" s="4"/>
      <c r="R51" s="4"/>
      <c r="S51" s="4"/>
      <c r="T51" s="4" t="s">
        <v>2826</v>
      </c>
    </row>
    <row r="52">
      <c r="A52" s="267">
        <v>1118.0</v>
      </c>
      <c r="B52" s="4" t="s">
        <v>2954</v>
      </c>
      <c r="C52" s="4" t="s">
        <v>2955</v>
      </c>
      <c r="D52" s="4"/>
      <c r="E52" s="4" t="s">
        <v>1934</v>
      </c>
      <c r="F52" s="326"/>
      <c r="G52" s="326"/>
      <c r="H52" s="213"/>
      <c r="I52" s="4"/>
      <c r="J52" s="327" t="s">
        <v>2956</v>
      </c>
      <c r="K52" s="4"/>
      <c r="L52" s="267">
        <v>0.0</v>
      </c>
      <c r="M52" s="267"/>
      <c r="N52" s="267">
        <v>0.0</v>
      </c>
      <c r="O52" s="4"/>
      <c r="P52" s="4"/>
      <c r="Q52" s="4"/>
      <c r="R52" s="4"/>
      <c r="S52" s="4"/>
      <c r="T52" s="4" t="s">
        <v>2826</v>
      </c>
    </row>
    <row r="53">
      <c r="A53" s="267">
        <v>1121.0</v>
      </c>
      <c r="B53" s="4" t="s">
        <v>2957</v>
      </c>
      <c r="C53" s="4" t="s">
        <v>575</v>
      </c>
      <c r="D53" s="4"/>
      <c r="E53" s="4" t="s">
        <v>1934</v>
      </c>
      <c r="F53" s="326"/>
      <c r="G53" s="326"/>
      <c r="H53" s="213"/>
      <c r="I53" s="4"/>
      <c r="J53" s="327" t="s">
        <v>2958</v>
      </c>
      <c r="K53" s="4"/>
      <c r="L53" s="267">
        <v>0.0</v>
      </c>
      <c r="M53" s="267"/>
      <c r="N53" s="267">
        <v>0.0</v>
      </c>
      <c r="O53" s="4"/>
      <c r="P53" s="4"/>
      <c r="Q53" s="4"/>
      <c r="R53" s="4"/>
      <c r="S53" s="4"/>
      <c r="T53" s="4" t="s">
        <v>2833</v>
      </c>
    </row>
    <row r="54">
      <c r="A54" s="267">
        <v>1167.0</v>
      </c>
      <c r="B54" s="4" t="s">
        <v>2959</v>
      </c>
      <c r="C54" s="4" t="s">
        <v>208</v>
      </c>
      <c r="D54" s="4"/>
      <c r="E54" s="4" t="s">
        <v>1934</v>
      </c>
      <c r="F54" s="326"/>
      <c r="G54" s="326"/>
      <c r="H54" s="326"/>
      <c r="I54" s="4"/>
      <c r="J54" s="327" t="s">
        <v>2960</v>
      </c>
      <c r="K54" s="4"/>
      <c r="L54" s="267">
        <v>0.0</v>
      </c>
      <c r="M54" s="267"/>
      <c r="N54" s="267">
        <v>0.0</v>
      </c>
      <c r="O54" s="4"/>
      <c r="P54" s="4"/>
      <c r="Q54" s="4"/>
      <c r="R54" s="4"/>
      <c r="S54" s="4"/>
      <c r="T54" s="4" t="s">
        <v>2826</v>
      </c>
    </row>
    <row r="55">
      <c r="A55" s="267">
        <v>1029.0</v>
      </c>
      <c r="B55" s="4" t="s">
        <v>2961</v>
      </c>
      <c r="C55" s="4" t="s">
        <v>530</v>
      </c>
      <c r="D55" s="4"/>
      <c r="E55" s="4" t="s">
        <v>1934</v>
      </c>
      <c r="F55" s="326"/>
      <c r="G55" s="326"/>
      <c r="H55" s="326"/>
      <c r="I55" s="4"/>
      <c r="J55" s="327" t="s">
        <v>2962</v>
      </c>
      <c r="K55" s="4"/>
      <c r="L55" s="267">
        <v>0.0</v>
      </c>
      <c r="M55" s="267"/>
      <c r="N55" s="267">
        <v>0.0</v>
      </c>
      <c r="O55" s="4"/>
      <c r="P55" s="4"/>
      <c r="Q55" s="4"/>
      <c r="R55" s="4"/>
      <c r="S55" s="4"/>
      <c r="T55" s="4" t="s">
        <v>2826</v>
      </c>
    </row>
    <row r="56">
      <c r="A56" s="267">
        <v>942.0</v>
      </c>
      <c r="B56" s="4" t="s">
        <v>2963</v>
      </c>
      <c r="C56" s="4" t="s">
        <v>1263</v>
      </c>
      <c r="D56" s="4" t="s">
        <v>2964</v>
      </c>
      <c r="E56" s="4" t="s">
        <v>120</v>
      </c>
      <c r="F56" s="326">
        <v>46056.0</v>
      </c>
      <c r="G56" s="326">
        <v>47882.0</v>
      </c>
      <c r="H56" s="326">
        <v>47790.0</v>
      </c>
      <c r="I56" s="4" t="s">
        <v>2921</v>
      </c>
      <c r="J56" s="327" t="s">
        <v>2965</v>
      </c>
      <c r="K56" s="4" t="s">
        <v>2966</v>
      </c>
      <c r="L56" s="267">
        <v>0.0</v>
      </c>
      <c r="M56" s="267">
        <v>1632.0</v>
      </c>
      <c r="N56" s="267">
        <v>0.0</v>
      </c>
      <c r="O56" s="4"/>
      <c r="P56" s="4" t="s">
        <v>2967</v>
      </c>
      <c r="Q56" s="4"/>
      <c r="R56" s="4"/>
      <c r="S56" s="4" t="s">
        <v>2968</v>
      </c>
      <c r="T56" s="4" t="s">
        <v>2826</v>
      </c>
    </row>
    <row r="57">
      <c r="A57" s="267">
        <v>984.0</v>
      </c>
      <c r="B57" s="4" t="s">
        <v>2969</v>
      </c>
      <c r="C57" s="4" t="s">
        <v>1065</v>
      </c>
      <c r="D57" s="4" t="s">
        <v>1066</v>
      </c>
      <c r="E57" s="4" t="s">
        <v>120</v>
      </c>
      <c r="F57" s="213">
        <v>46071.0</v>
      </c>
      <c r="G57" s="213">
        <v>47897.0</v>
      </c>
      <c r="H57" s="326">
        <v>47805.0</v>
      </c>
      <c r="I57" s="4" t="s">
        <v>2921</v>
      </c>
      <c r="J57" s="327" t="s">
        <v>1067</v>
      </c>
      <c r="K57" s="4" t="s">
        <v>2966</v>
      </c>
      <c r="L57" s="267">
        <v>0.0</v>
      </c>
      <c r="M57" s="267">
        <v>1647.0</v>
      </c>
      <c r="N57" s="267">
        <v>0.0</v>
      </c>
      <c r="O57" s="4"/>
      <c r="P57" s="4" t="s">
        <v>2970</v>
      </c>
      <c r="Q57" s="4"/>
      <c r="R57" s="4"/>
      <c r="S57" s="4" t="s">
        <v>2971</v>
      </c>
      <c r="T57" s="4" t="s">
        <v>2833</v>
      </c>
    </row>
    <row r="58">
      <c r="A58" s="267">
        <v>979.0</v>
      </c>
      <c r="B58" s="4" t="s">
        <v>2972</v>
      </c>
      <c r="C58" s="4" t="s">
        <v>1645</v>
      </c>
      <c r="D58" s="4" t="s">
        <v>2973</v>
      </c>
      <c r="E58" s="4" t="s">
        <v>120</v>
      </c>
      <c r="F58" s="326">
        <v>46073.0</v>
      </c>
      <c r="G58" s="326">
        <v>47899.0</v>
      </c>
      <c r="H58" s="326">
        <v>47807.0</v>
      </c>
      <c r="I58" s="4" t="s">
        <v>2921</v>
      </c>
      <c r="J58" s="327" t="s">
        <v>2974</v>
      </c>
      <c r="K58" s="4" t="s">
        <v>2966</v>
      </c>
      <c r="L58" s="267">
        <v>0.0</v>
      </c>
      <c r="M58" s="267">
        <v>1649.0</v>
      </c>
      <c r="N58" s="267">
        <v>0.0</v>
      </c>
      <c r="O58" s="4"/>
      <c r="P58" s="4"/>
      <c r="Q58" s="4"/>
      <c r="R58" s="4"/>
      <c r="S58" s="4" t="s">
        <v>2975</v>
      </c>
      <c r="T58" s="4" t="s">
        <v>2826</v>
      </c>
    </row>
    <row r="59">
      <c r="A59" s="267">
        <v>976.0</v>
      </c>
      <c r="B59" s="4" t="s">
        <v>2976</v>
      </c>
      <c r="C59" s="4" t="s">
        <v>1371</v>
      </c>
      <c r="D59" s="4" t="s">
        <v>1376</v>
      </c>
      <c r="E59" s="4" t="s">
        <v>120</v>
      </c>
      <c r="F59" s="326">
        <v>46083.0</v>
      </c>
      <c r="G59" s="326">
        <v>47909.0</v>
      </c>
      <c r="H59" s="326">
        <v>47819.0</v>
      </c>
      <c r="I59" s="4" t="s">
        <v>2921</v>
      </c>
      <c r="J59" s="327" t="s">
        <v>1377</v>
      </c>
      <c r="K59" s="4" t="s">
        <v>2966</v>
      </c>
      <c r="L59" s="267">
        <v>0.0</v>
      </c>
      <c r="M59" s="267">
        <v>1659.0</v>
      </c>
      <c r="N59" s="267">
        <v>0.0</v>
      </c>
      <c r="O59" s="4"/>
      <c r="P59" s="4" t="s">
        <v>2977</v>
      </c>
      <c r="Q59" s="4"/>
      <c r="R59" s="4"/>
      <c r="S59" s="4" t="s">
        <v>2978</v>
      </c>
      <c r="T59" s="4" t="s">
        <v>2826</v>
      </c>
    </row>
    <row r="60">
      <c r="A60" s="267">
        <v>968.0</v>
      </c>
      <c r="B60" s="4" t="s">
        <v>2979</v>
      </c>
      <c r="C60" s="4" t="s">
        <v>1347</v>
      </c>
      <c r="D60" s="4" t="s">
        <v>1348</v>
      </c>
      <c r="E60" s="4" t="s">
        <v>120</v>
      </c>
      <c r="F60" s="213">
        <v>46091.0</v>
      </c>
      <c r="G60" s="213">
        <v>47917.0</v>
      </c>
      <c r="H60" s="326">
        <v>47827.0</v>
      </c>
      <c r="I60" s="4" t="s">
        <v>2921</v>
      </c>
      <c r="J60" s="327" t="s">
        <v>1349</v>
      </c>
      <c r="K60" s="4" t="s">
        <v>2966</v>
      </c>
      <c r="L60" s="267">
        <v>0.0</v>
      </c>
      <c r="M60" s="267">
        <v>1667.0</v>
      </c>
      <c r="N60" s="267">
        <v>0.0</v>
      </c>
      <c r="O60" s="4"/>
      <c r="P60" s="4" t="s">
        <v>2980</v>
      </c>
      <c r="Q60" s="4"/>
      <c r="R60" s="4"/>
      <c r="S60" s="4" t="s">
        <v>2981</v>
      </c>
      <c r="T60" s="4" t="s">
        <v>2826</v>
      </c>
    </row>
    <row r="61">
      <c r="A61" s="267">
        <v>695.0</v>
      </c>
      <c r="B61" s="4" t="s">
        <v>2982</v>
      </c>
      <c r="C61" s="4" t="s">
        <v>1723</v>
      </c>
      <c r="D61" s="4" t="s">
        <v>2983</v>
      </c>
      <c r="E61" s="4" t="s">
        <v>120</v>
      </c>
      <c r="F61" s="326">
        <v>46092.0</v>
      </c>
      <c r="G61" s="326">
        <v>47918.0</v>
      </c>
      <c r="H61" s="326">
        <v>47828.0</v>
      </c>
      <c r="I61" s="4" t="s">
        <v>2921</v>
      </c>
      <c r="J61" s="327" t="s">
        <v>2984</v>
      </c>
      <c r="K61" s="4" t="s">
        <v>2966</v>
      </c>
      <c r="L61" s="267">
        <v>0.0</v>
      </c>
      <c r="M61" s="267">
        <v>1668.0</v>
      </c>
      <c r="N61" s="267">
        <v>0.0</v>
      </c>
      <c r="O61" s="4"/>
      <c r="P61" s="4" t="s">
        <v>2985</v>
      </c>
      <c r="Q61" s="4"/>
      <c r="R61" s="4"/>
      <c r="S61" s="4" t="s">
        <v>2986</v>
      </c>
      <c r="T61" s="4" t="s">
        <v>2833</v>
      </c>
    </row>
    <row r="62">
      <c r="A62" s="267">
        <v>963.0</v>
      </c>
      <c r="B62" s="4" t="s">
        <v>2987</v>
      </c>
      <c r="C62" s="4" t="s">
        <v>1296</v>
      </c>
      <c r="D62" s="4" t="s">
        <v>1300</v>
      </c>
      <c r="E62" s="4" t="s">
        <v>120</v>
      </c>
      <c r="F62" s="326">
        <v>46093.0</v>
      </c>
      <c r="G62" s="326">
        <v>47919.0</v>
      </c>
      <c r="H62" s="326">
        <v>47829.0</v>
      </c>
      <c r="I62" s="4" t="s">
        <v>2921</v>
      </c>
      <c r="J62" s="327" t="s">
        <v>1306</v>
      </c>
      <c r="K62" s="4" t="s">
        <v>2966</v>
      </c>
      <c r="L62" s="267">
        <v>0.0</v>
      </c>
      <c r="M62" s="267">
        <v>1669.0</v>
      </c>
      <c r="N62" s="267">
        <v>0.0</v>
      </c>
      <c r="O62" s="4"/>
      <c r="P62" s="4" t="s">
        <v>2980</v>
      </c>
      <c r="Q62" s="4"/>
      <c r="R62" s="4"/>
      <c r="S62" s="4" t="s">
        <v>2988</v>
      </c>
      <c r="T62" s="4" t="s">
        <v>2826</v>
      </c>
    </row>
    <row r="63">
      <c r="A63" s="267">
        <v>945.0</v>
      </c>
      <c r="B63" s="4" t="s">
        <v>2989</v>
      </c>
      <c r="C63" s="4" t="s">
        <v>616</v>
      </c>
      <c r="D63" s="4" t="s">
        <v>1326</v>
      </c>
      <c r="E63" s="4" t="s">
        <v>120</v>
      </c>
      <c r="F63" s="326">
        <v>46093.0</v>
      </c>
      <c r="G63" s="326">
        <v>47919.0</v>
      </c>
      <c r="H63" s="213">
        <v>47829.0</v>
      </c>
      <c r="I63" s="4" t="s">
        <v>2921</v>
      </c>
      <c r="J63" s="327" t="s">
        <v>1328</v>
      </c>
      <c r="K63" s="4" t="s">
        <v>2966</v>
      </c>
      <c r="L63" s="267">
        <v>0.0</v>
      </c>
      <c r="M63" s="267">
        <v>1669.0</v>
      </c>
      <c r="N63" s="267">
        <v>0.0</v>
      </c>
      <c r="O63" s="4"/>
      <c r="P63" s="4" t="s">
        <v>2980</v>
      </c>
      <c r="Q63" s="4"/>
      <c r="R63" s="4"/>
      <c r="S63" s="4" t="s">
        <v>2990</v>
      </c>
      <c r="T63" s="4" t="s">
        <v>2833</v>
      </c>
    </row>
    <row r="64">
      <c r="A64" s="267">
        <v>969.0</v>
      </c>
      <c r="B64" s="4" t="s">
        <v>2991</v>
      </c>
      <c r="C64" s="4" t="s">
        <v>1291</v>
      </c>
      <c r="D64" s="4" t="s">
        <v>1516</v>
      </c>
      <c r="E64" s="4" t="s">
        <v>120</v>
      </c>
      <c r="F64" s="326">
        <v>46093.0</v>
      </c>
      <c r="G64" s="326">
        <v>47919.0</v>
      </c>
      <c r="H64" s="213">
        <v>47829.0</v>
      </c>
      <c r="I64" s="4" t="s">
        <v>2921</v>
      </c>
      <c r="J64" s="327" t="s">
        <v>1520</v>
      </c>
      <c r="K64" s="4" t="s">
        <v>2966</v>
      </c>
      <c r="L64" s="267">
        <v>0.0</v>
      </c>
      <c r="M64" s="267">
        <v>1669.0</v>
      </c>
      <c r="N64" s="267">
        <v>0.0</v>
      </c>
      <c r="O64" s="4"/>
      <c r="P64" s="4" t="s">
        <v>2980</v>
      </c>
      <c r="Q64" s="4"/>
      <c r="R64" s="4"/>
      <c r="S64" s="4" t="s">
        <v>2992</v>
      </c>
      <c r="T64" s="4" t="s">
        <v>2833</v>
      </c>
    </row>
    <row r="65">
      <c r="A65" s="267">
        <v>992.0</v>
      </c>
      <c r="B65" s="4" t="s">
        <v>2993</v>
      </c>
      <c r="C65" s="4" t="s">
        <v>1249</v>
      </c>
      <c r="D65" s="4" t="s">
        <v>2994</v>
      </c>
      <c r="E65" s="4" t="s">
        <v>120</v>
      </c>
      <c r="F65" s="326">
        <v>46098.0</v>
      </c>
      <c r="G65" s="213">
        <v>47924.0</v>
      </c>
      <c r="H65" s="326">
        <v>47834.0</v>
      </c>
      <c r="I65" s="4" t="s">
        <v>2921</v>
      </c>
      <c r="J65" s="327" t="s">
        <v>2995</v>
      </c>
      <c r="K65" s="4" t="s">
        <v>2966</v>
      </c>
      <c r="L65" s="267">
        <v>0.0</v>
      </c>
      <c r="M65" s="267">
        <v>1674.0</v>
      </c>
      <c r="N65" s="267">
        <v>0.0</v>
      </c>
      <c r="O65" s="4"/>
      <c r="P65" s="4" t="s">
        <v>2996</v>
      </c>
      <c r="Q65" s="4"/>
      <c r="R65" s="4"/>
      <c r="S65" s="4" t="s">
        <v>2997</v>
      </c>
      <c r="T65" s="4" t="s">
        <v>2833</v>
      </c>
    </row>
    <row r="66">
      <c r="A66" s="267">
        <v>274.0</v>
      </c>
      <c r="B66" s="4" t="s">
        <v>2998</v>
      </c>
      <c r="C66" s="4" t="s">
        <v>1522</v>
      </c>
      <c r="D66" s="4" t="s">
        <v>2999</v>
      </c>
      <c r="E66" s="4" t="s">
        <v>120</v>
      </c>
      <c r="F66" s="326">
        <v>46108.0</v>
      </c>
      <c r="G66" s="326">
        <v>47934.0</v>
      </c>
      <c r="H66" s="326">
        <v>47844.0</v>
      </c>
      <c r="I66" s="4" t="s">
        <v>2921</v>
      </c>
      <c r="J66" s="327" t="s">
        <v>3000</v>
      </c>
      <c r="K66" s="4" t="s">
        <v>2966</v>
      </c>
      <c r="L66" s="267">
        <v>0.0</v>
      </c>
      <c r="M66" s="267">
        <v>1684.0</v>
      </c>
      <c r="N66" s="267">
        <v>0.0</v>
      </c>
      <c r="O66" s="4"/>
      <c r="P66" s="4" t="s">
        <v>3001</v>
      </c>
      <c r="Q66" s="4"/>
      <c r="R66" s="4"/>
      <c r="S66" s="4" t="s">
        <v>3002</v>
      </c>
      <c r="T66" s="4" t="s">
        <v>2833</v>
      </c>
    </row>
    <row r="67">
      <c r="A67" s="267">
        <v>999.0</v>
      </c>
      <c r="B67" s="4" t="s">
        <v>3003</v>
      </c>
      <c r="C67" s="4" t="s">
        <v>1486</v>
      </c>
      <c r="D67" s="4" t="s">
        <v>3004</v>
      </c>
      <c r="E67" s="4" t="s">
        <v>120</v>
      </c>
      <c r="F67" s="326">
        <v>46113.0</v>
      </c>
      <c r="G67" s="326">
        <v>47939.0</v>
      </c>
      <c r="H67" s="213">
        <v>47484.0</v>
      </c>
      <c r="I67" s="4" t="s">
        <v>2921</v>
      </c>
      <c r="J67" s="327" t="s">
        <v>3005</v>
      </c>
      <c r="K67" s="4" t="s">
        <v>2966</v>
      </c>
      <c r="L67" s="267">
        <v>0.0</v>
      </c>
      <c r="M67" s="267">
        <v>1689.0</v>
      </c>
      <c r="N67" s="267">
        <v>0.0</v>
      </c>
      <c r="O67" s="4"/>
      <c r="P67" s="4" t="s">
        <v>3006</v>
      </c>
      <c r="Q67" s="4"/>
      <c r="R67" s="4"/>
      <c r="S67" s="4" t="s">
        <v>3007</v>
      </c>
      <c r="T67" s="4" t="s">
        <v>2833</v>
      </c>
    </row>
    <row r="68">
      <c r="A68" s="267">
        <v>1011.0</v>
      </c>
      <c r="B68" s="4" t="s">
        <v>3008</v>
      </c>
      <c r="C68" s="4" t="s">
        <v>2020</v>
      </c>
      <c r="D68" s="4" t="s">
        <v>3009</v>
      </c>
      <c r="E68" s="4" t="s">
        <v>120</v>
      </c>
      <c r="F68" s="326">
        <v>46121.0</v>
      </c>
      <c r="G68" s="326">
        <v>47947.0</v>
      </c>
      <c r="H68" s="326">
        <v>47857.0</v>
      </c>
      <c r="I68" s="4" t="s">
        <v>2921</v>
      </c>
      <c r="J68" s="327" t="s">
        <v>3010</v>
      </c>
      <c r="K68" s="4" t="s">
        <v>2966</v>
      </c>
      <c r="L68" s="267">
        <v>0.0</v>
      </c>
      <c r="M68" s="267">
        <v>1697.0</v>
      </c>
      <c r="N68" s="267">
        <v>0.0</v>
      </c>
      <c r="O68" s="4"/>
      <c r="P68" s="4" t="s">
        <v>3011</v>
      </c>
      <c r="Q68" s="4"/>
      <c r="R68" s="4"/>
      <c r="S68" s="4" t="s">
        <v>3012</v>
      </c>
      <c r="T68" s="4" t="s">
        <v>2826</v>
      </c>
    </row>
    <row r="69">
      <c r="A69" s="267">
        <v>1018.0</v>
      </c>
      <c r="B69" s="4" t="s">
        <v>3013</v>
      </c>
      <c r="C69" s="4" t="s">
        <v>1568</v>
      </c>
      <c r="D69" s="4" t="s">
        <v>1574</v>
      </c>
      <c r="E69" s="4" t="s">
        <v>120</v>
      </c>
      <c r="F69" s="326">
        <v>46121.0</v>
      </c>
      <c r="G69" s="326">
        <v>47947.0</v>
      </c>
      <c r="H69" s="326">
        <v>47857.0</v>
      </c>
      <c r="I69" s="4" t="s">
        <v>2921</v>
      </c>
      <c r="J69" s="327" t="s">
        <v>1577</v>
      </c>
      <c r="K69" s="4" t="s">
        <v>2966</v>
      </c>
      <c r="L69" s="267">
        <v>0.0</v>
      </c>
      <c r="M69" s="267">
        <v>1697.0</v>
      </c>
      <c r="N69" s="267">
        <v>0.0</v>
      </c>
      <c r="O69" s="4"/>
      <c r="P69" s="4" t="s">
        <v>3014</v>
      </c>
      <c r="Q69" s="4"/>
      <c r="R69" s="4"/>
      <c r="S69" s="4" t="s">
        <v>3015</v>
      </c>
      <c r="T69" s="4" t="s">
        <v>2826</v>
      </c>
    </row>
    <row r="70">
      <c r="A70" s="267">
        <v>1014.0</v>
      </c>
      <c r="B70" s="4" t="s">
        <v>3016</v>
      </c>
      <c r="C70" s="4" t="s">
        <v>1830</v>
      </c>
      <c r="D70" s="4" t="s">
        <v>3017</v>
      </c>
      <c r="E70" s="4" t="s">
        <v>120</v>
      </c>
      <c r="F70" s="326">
        <v>46121.0</v>
      </c>
      <c r="G70" s="326">
        <v>47947.0</v>
      </c>
      <c r="H70" s="326">
        <v>47857.0</v>
      </c>
      <c r="I70" s="4" t="s">
        <v>2921</v>
      </c>
      <c r="J70" s="327" t="s">
        <v>3018</v>
      </c>
      <c r="K70" s="4"/>
      <c r="L70" s="267">
        <v>0.0</v>
      </c>
      <c r="M70" s="267">
        <v>1697.0</v>
      </c>
      <c r="N70" s="267">
        <v>0.0</v>
      </c>
      <c r="O70" s="4"/>
      <c r="P70" s="4" t="s">
        <v>3019</v>
      </c>
      <c r="Q70" s="4"/>
      <c r="R70" s="4"/>
      <c r="S70" s="4" t="s">
        <v>3020</v>
      </c>
      <c r="T70" s="4" t="s">
        <v>2826</v>
      </c>
    </row>
    <row r="71">
      <c r="A71" s="267">
        <v>1012.0</v>
      </c>
      <c r="B71" s="4" t="s">
        <v>3021</v>
      </c>
      <c r="C71" s="4" t="s">
        <v>1992</v>
      </c>
      <c r="D71" s="4" t="s">
        <v>3022</v>
      </c>
      <c r="E71" s="4" t="s">
        <v>120</v>
      </c>
      <c r="F71" s="326">
        <v>46125.0</v>
      </c>
      <c r="G71" s="326">
        <v>47951.0</v>
      </c>
      <c r="H71" s="213">
        <v>47861.0</v>
      </c>
      <c r="I71" s="4" t="s">
        <v>2921</v>
      </c>
      <c r="J71" s="327" t="s">
        <v>3023</v>
      </c>
      <c r="K71" s="4" t="s">
        <v>2966</v>
      </c>
      <c r="L71" s="267">
        <v>0.0</v>
      </c>
      <c r="M71" s="267">
        <v>1701.0</v>
      </c>
      <c r="N71" s="267">
        <v>0.0</v>
      </c>
      <c r="O71" s="4"/>
      <c r="P71" s="4" t="s">
        <v>3024</v>
      </c>
      <c r="Q71" s="4"/>
      <c r="R71" s="4"/>
      <c r="S71" s="4" t="s">
        <v>3025</v>
      </c>
      <c r="T71" s="4" t="s">
        <v>2833</v>
      </c>
    </row>
    <row r="72">
      <c r="A72" s="267">
        <v>1013.0</v>
      </c>
      <c r="B72" s="4" t="s">
        <v>3026</v>
      </c>
      <c r="C72" s="4" t="s">
        <v>1822</v>
      </c>
      <c r="D72" s="4" t="s">
        <v>3027</v>
      </c>
      <c r="E72" s="4" t="s">
        <v>120</v>
      </c>
      <c r="F72" s="326">
        <v>46134.0</v>
      </c>
      <c r="G72" s="213">
        <v>47960.0</v>
      </c>
      <c r="H72" s="326">
        <v>47870.0</v>
      </c>
      <c r="I72" s="4" t="s">
        <v>2921</v>
      </c>
      <c r="J72" s="327" t="s">
        <v>3028</v>
      </c>
      <c r="K72" s="4" t="s">
        <v>3029</v>
      </c>
      <c r="L72" s="267">
        <v>0.0</v>
      </c>
      <c r="M72" s="267">
        <v>1710.0</v>
      </c>
      <c r="N72" s="267">
        <v>0.0</v>
      </c>
      <c r="O72" s="4"/>
      <c r="P72" s="4" t="s">
        <v>3030</v>
      </c>
      <c r="Q72" s="4"/>
      <c r="R72" s="4"/>
      <c r="S72" s="4" t="s">
        <v>3031</v>
      </c>
      <c r="T72" s="4" t="s">
        <v>2833</v>
      </c>
    </row>
    <row r="73">
      <c r="A73" s="267">
        <v>1019.0</v>
      </c>
      <c r="B73" s="4" t="s">
        <v>3032</v>
      </c>
      <c r="C73" s="4" t="s">
        <v>1540</v>
      </c>
      <c r="D73" s="4" t="s">
        <v>1543</v>
      </c>
      <c r="E73" s="4" t="s">
        <v>120</v>
      </c>
      <c r="F73" s="326">
        <v>46139.0</v>
      </c>
      <c r="G73" s="326">
        <v>47965.0</v>
      </c>
      <c r="H73" s="213">
        <v>47875.0</v>
      </c>
      <c r="I73" s="4" t="s">
        <v>2921</v>
      </c>
      <c r="J73" s="327" t="s">
        <v>1548</v>
      </c>
      <c r="K73" s="4" t="s">
        <v>2966</v>
      </c>
      <c r="L73" s="267">
        <v>0.0</v>
      </c>
      <c r="M73" s="267">
        <v>1715.0</v>
      </c>
      <c r="N73" s="267">
        <v>0.0</v>
      </c>
      <c r="O73" s="4"/>
      <c r="P73" s="4" t="s">
        <v>3014</v>
      </c>
      <c r="Q73" s="4"/>
      <c r="R73" s="4"/>
      <c r="S73" s="4" t="s">
        <v>3033</v>
      </c>
      <c r="T73" s="4" t="s">
        <v>2833</v>
      </c>
    </row>
    <row r="74">
      <c r="A74" s="267">
        <v>1021.0</v>
      </c>
      <c r="B74" s="4" t="s">
        <v>3034</v>
      </c>
      <c r="C74" s="4" t="s">
        <v>2048</v>
      </c>
      <c r="D74" s="4" t="s">
        <v>3035</v>
      </c>
      <c r="E74" s="4" t="s">
        <v>120</v>
      </c>
      <c r="F74" s="326">
        <v>46141.0</v>
      </c>
      <c r="G74" s="326">
        <v>47967.0</v>
      </c>
      <c r="H74" s="213">
        <v>47877.0</v>
      </c>
      <c r="I74" s="4" t="s">
        <v>2921</v>
      </c>
      <c r="J74" s="327" t="s">
        <v>3036</v>
      </c>
      <c r="K74" s="4" t="s">
        <v>2966</v>
      </c>
      <c r="L74" s="267">
        <v>0.0</v>
      </c>
      <c r="M74" s="267">
        <v>1717.0</v>
      </c>
      <c r="N74" s="267">
        <v>0.0</v>
      </c>
      <c r="O74" s="4"/>
      <c r="P74" s="4" t="s">
        <v>3037</v>
      </c>
      <c r="Q74" s="4"/>
      <c r="R74" s="4"/>
      <c r="S74" s="4" t="s">
        <v>3038</v>
      </c>
      <c r="T74" s="4" t="s">
        <v>2833</v>
      </c>
    </row>
    <row r="75">
      <c r="A75" s="267">
        <v>1022.0</v>
      </c>
      <c r="B75" s="4" t="s">
        <v>3039</v>
      </c>
      <c r="C75" s="4" t="s">
        <v>2218</v>
      </c>
      <c r="D75" s="4" t="s">
        <v>3040</v>
      </c>
      <c r="E75" s="4" t="s">
        <v>120</v>
      </c>
      <c r="F75" s="326">
        <v>46147.0</v>
      </c>
      <c r="G75" s="213">
        <v>47973.0</v>
      </c>
      <c r="H75" s="326">
        <v>47884.0</v>
      </c>
      <c r="I75" s="4" t="s">
        <v>2921</v>
      </c>
      <c r="J75" s="327" t="s">
        <v>3041</v>
      </c>
      <c r="K75" s="4" t="s">
        <v>2966</v>
      </c>
      <c r="L75" s="267">
        <v>0.0</v>
      </c>
      <c r="M75" s="267">
        <v>1723.0</v>
      </c>
      <c r="N75" s="267">
        <v>0.0</v>
      </c>
      <c r="O75" s="4"/>
      <c r="P75" s="4" t="s">
        <v>3042</v>
      </c>
      <c r="Q75" s="4"/>
      <c r="R75" s="4"/>
      <c r="S75" s="4" t="s">
        <v>3043</v>
      </c>
      <c r="T75" s="4" t="s">
        <v>2826</v>
      </c>
    </row>
    <row r="76">
      <c r="A76" s="267">
        <v>1028.0</v>
      </c>
      <c r="B76" s="4" t="s">
        <v>3044</v>
      </c>
      <c r="C76" s="4" t="s">
        <v>2213</v>
      </c>
      <c r="D76" s="4" t="s">
        <v>3045</v>
      </c>
      <c r="E76" s="4" t="s">
        <v>120</v>
      </c>
      <c r="F76" s="326">
        <v>46153.0</v>
      </c>
      <c r="G76" s="213">
        <v>47979.0</v>
      </c>
      <c r="H76" s="326">
        <v>47890.0</v>
      </c>
      <c r="I76" s="4" t="s">
        <v>2921</v>
      </c>
      <c r="J76" s="327" t="s">
        <v>3046</v>
      </c>
      <c r="K76" s="4" t="s">
        <v>2966</v>
      </c>
      <c r="L76" s="267">
        <v>0.0</v>
      </c>
      <c r="M76" s="267">
        <v>1729.0</v>
      </c>
      <c r="N76" s="267">
        <v>0.0</v>
      </c>
      <c r="O76" s="4"/>
      <c r="P76" s="4" t="s">
        <v>3047</v>
      </c>
      <c r="Q76" s="4"/>
      <c r="R76" s="4"/>
      <c r="S76" s="4" t="s">
        <v>3048</v>
      </c>
      <c r="T76" s="4" t="s">
        <v>2833</v>
      </c>
    </row>
    <row r="77">
      <c r="A77" s="267">
        <v>1043.0</v>
      </c>
      <c r="B77" s="4" t="s">
        <v>3049</v>
      </c>
      <c r="C77" s="4" t="s">
        <v>1932</v>
      </c>
      <c r="D77" s="4" t="s">
        <v>3050</v>
      </c>
      <c r="E77" s="4" t="s">
        <v>120</v>
      </c>
      <c r="F77" s="326">
        <v>46156.0</v>
      </c>
      <c r="G77" s="213">
        <v>47982.0</v>
      </c>
      <c r="H77" s="326">
        <v>47893.0</v>
      </c>
      <c r="I77" s="4" t="s">
        <v>2921</v>
      </c>
      <c r="J77" s="327" t="s">
        <v>3051</v>
      </c>
      <c r="K77" s="4" t="s">
        <v>2966</v>
      </c>
      <c r="L77" s="267">
        <v>0.0</v>
      </c>
      <c r="M77" s="267">
        <v>1732.0</v>
      </c>
      <c r="N77" s="267">
        <v>0.0</v>
      </c>
      <c r="O77" s="4"/>
      <c r="P77" s="4" t="s">
        <v>3011</v>
      </c>
      <c r="Q77" s="4"/>
      <c r="R77" s="4"/>
      <c r="S77" s="4" t="s">
        <v>3052</v>
      </c>
      <c r="T77" s="4" t="s">
        <v>2833</v>
      </c>
    </row>
    <row r="78">
      <c r="A78" s="267">
        <v>1050.0</v>
      </c>
      <c r="B78" s="4" t="s">
        <v>3053</v>
      </c>
      <c r="C78" s="4" t="s">
        <v>1116</v>
      </c>
      <c r="D78" s="4" t="s">
        <v>1131</v>
      </c>
      <c r="E78" s="4" t="s">
        <v>120</v>
      </c>
      <c r="F78" s="326">
        <v>46168.0</v>
      </c>
      <c r="G78" s="213">
        <v>47994.0</v>
      </c>
      <c r="H78" s="326">
        <v>47905.0</v>
      </c>
      <c r="I78" s="4" t="s">
        <v>2921</v>
      </c>
      <c r="J78" s="327" t="s">
        <v>1134</v>
      </c>
      <c r="K78" s="4" t="s">
        <v>2966</v>
      </c>
      <c r="L78" s="267">
        <v>0.0</v>
      </c>
      <c r="M78" s="267">
        <v>1744.0</v>
      </c>
      <c r="N78" s="267">
        <v>0.0</v>
      </c>
      <c r="O78" s="4"/>
      <c r="P78" s="4" t="s">
        <v>3054</v>
      </c>
      <c r="Q78" s="4"/>
      <c r="R78" s="4"/>
      <c r="S78" s="4" t="s">
        <v>3055</v>
      </c>
      <c r="T78" s="4" t="s">
        <v>2826</v>
      </c>
    </row>
    <row r="79">
      <c r="A79" s="267">
        <v>967.0</v>
      </c>
      <c r="B79" s="4" t="s">
        <v>3056</v>
      </c>
      <c r="C79" s="4" t="s">
        <v>1554</v>
      </c>
      <c r="D79" s="4" t="s">
        <v>3057</v>
      </c>
      <c r="E79" s="4" t="s">
        <v>1934</v>
      </c>
      <c r="F79" s="326">
        <v>46139.0</v>
      </c>
      <c r="G79" s="213">
        <v>46463.0</v>
      </c>
      <c r="H79" s="326">
        <v>46404.0</v>
      </c>
      <c r="I79" s="4" t="s">
        <v>2921</v>
      </c>
      <c r="J79" s="327" t="s">
        <v>3058</v>
      </c>
      <c r="K79" s="4" t="s">
        <v>3059</v>
      </c>
      <c r="L79" s="267">
        <v>0.0</v>
      </c>
      <c r="M79" s="267">
        <v>213.0</v>
      </c>
      <c r="N79" s="267">
        <v>0.0</v>
      </c>
      <c r="O79" s="4"/>
      <c r="P79" s="4" t="s">
        <v>3060</v>
      </c>
      <c r="Q79" s="4" t="s">
        <v>3061</v>
      </c>
      <c r="R79" s="4" t="s">
        <v>3062</v>
      </c>
      <c r="S79" s="4" t="s">
        <v>3063</v>
      </c>
      <c r="T79" s="4" t="s">
        <v>2826</v>
      </c>
    </row>
    <row r="80">
      <c r="A80" s="267">
        <v>1051.0</v>
      </c>
      <c r="B80" s="4" t="s">
        <v>3064</v>
      </c>
      <c r="C80" s="4" t="s">
        <v>665</v>
      </c>
      <c r="D80" s="4" t="s">
        <v>675</v>
      </c>
      <c r="E80" s="4" t="s">
        <v>120</v>
      </c>
      <c r="F80" s="326">
        <v>46175.0</v>
      </c>
      <c r="G80" s="213">
        <v>48001.0</v>
      </c>
      <c r="H80" s="326">
        <v>47909.0</v>
      </c>
      <c r="I80" s="4" t="s">
        <v>2921</v>
      </c>
      <c r="J80" s="327" t="s">
        <v>678</v>
      </c>
      <c r="K80" s="4" t="s">
        <v>2922</v>
      </c>
      <c r="L80" s="267">
        <v>0.0</v>
      </c>
      <c r="M80" s="267">
        <v>1751.0</v>
      </c>
      <c r="N80" s="267">
        <v>0.0</v>
      </c>
      <c r="O80" s="4"/>
      <c r="P80" s="4" t="s">
        <v>2967</v>
      </c>
      <c r="Q80" s="4"/>
      <c r="R80" s="4"/>
      <c r="S80" s="4" t="s">
        <v>3065</v>
      </c>
      <c r="T80" s="4" t="s">
        <v>2833</v>
      </c>
    </row>
    <row r="81">
      <c r="A81" s="267">
        <v>1075.0</v>
      </c>
      <c r="B81" s="4" t="s">
        <v>3066</v>
      </c>
      <c r="C81" s="4" t="s">
        <v>2492</v>
      </c>
      <c r="D81" s="4" t="s">
        <v>3067</v>
      </c>
      <c r="E81" s="4" t="s">
        <v>120</v>
      </c>
      <c r="F81" s="326">
        <v>46184.0</v>
      </c>
      <c r="G81" s="326">
        <v>48010.0</v>
      </c>
      <c r="H81" s="326">
        <v>47918.0</v>
      </c>
      <c r="I81" s="4" t="s">
        <v>2921</v>
      </c>
      <c r="J81" s="327" t="s">
        <v>3068</v>
      </c>
      <c r="K81" s="4" t="s">
        <v>2966</v>
      </c>
      <c r="L81" s="267">
        <v>0.0</v>
      </c>
      <c r="M81" s="267">
        <v>1760.0</v>
      </c>
      <c r="N81" s="267">
        <v>0.0</v>
      </c>
      <c r="O81" s="4"/>
      <c r="P81" s="4" t="s">
        <v>3069</v>
      </c>
      <c r="Q81" s="4"/>
      <c r="R81" s="4"/>
      <c r="S81" s="4" t="s">
        <v>3070</v>
      </c>
      <c r="T81" s="4" t="s">
        <v>2833</v>
      </c>
    </row>
    <row r="82">
      <c r="A82" s="267">
        <v>1064.0</v>
      </c>
      <c r="B82" s="4" t="s">
        <v>3071</v>
      </c>
      <c r="C82" s="4" t="s">
        <v>1155</v>
      </c>
      <c r="D82" s="4" t="s">
        <v>1162</v>
      </c>
      <c r="E82" s="4" t="s">
        <v>120</v>
      </c>
      <c r="F82" s="326">
        <v>46189.0</v>
      </c>
      <c r="G82" s="326">
        <v>48015.0</v>
      </c>
      <c r="H82" s="326">
        <v>47895.0</v>
      </c>
      <c r="I82" s="4" t="s">
        <v>2921</v>
      </c>
      <c r="J82" s="327" t="s">
        <v>1167</v>
      </c>
      <c r="K82" s="4" t="s">
        <v>2966</v>
      </c>
      <c r="L82" s="267">
        <v>0.0</v>
      </c>
      <c r="M82" s="267">
        <v>1765.0</v>
      </c>
      <c r="N82" s="267">
        <v>0.0</v>
      </c>
      <c r="O82" s="4"/>
      <c r="P82" s="4" t="s">
        <v>3072</v>
      </c>
      <c r="Q82" s="4"/>
      <c r="R82" s="4"/>
      <c r="S82" s="4" t="s">
        <v>3073</v>
      </c>
      <c r="T82" s="4" t="s">
        <v>2826</v>
      </c>
    </row>
    <row r="83">
      <c r="A83" s="267">
        <v>970.0</v>
      </c>
      <c r="B83" s="4" t="s">
        <v>3074</v>
      </c>
      <c r="C83" s="4" t="s">
        <v>1322</v>
      </c>
      <c r="D83" s="4" t="s">
        <v>3075</v>
      </c>
      <c r="E83" s="4" t="s">
        <v>120</v>
      </c>
      <c r="F83" s="213">
        <v>46190.0</v>
      </c>
      <c r="G83" s="213">
        <v>48016.0</v>
      </c>
      <c r="H83" s="326">
        <v>47924.0</v>
      </c>
      <c r="I83" s="4" t="s">
        <v>2921</v>
      </c>
      <c r="J83" s="327" t="s">
        <v>3076</v>
      </c>
      <c r="K83" s="4" t="s">
        <v>2966</v>
      </c>
      <c r="L83" s="267">
        <v>0.0</v>
      </c>
      <c r="M83" s="267">
        <v>1766.0</v>
      </c>
      <c r="N83" s="267">
        <v>0.0</v>
      </c>
      <c r="O83" s="4"/>
      <c r="P83" s="4" t="s">
        <v>2980</v>
      </c>
      <c r="Q83" s="4"/>
      <c r="R83" s="4"/>
      <c r="S83" s="4" t="s">
        <v>3077</v>
      </c>
      <c r="T83" s="4" t="s">
        <v>2826</v>
      </c>
    </row>
    <row r="84">
      <c r="A84" s="267">
        <v>1078.0</v>
      </c>
      <c r="B84" s="4" t="s">
        <v>3078</v>
      </c>
      <c r="C84" s="4" t="s">
        <v>2503</v>
      </c>
      <c r="D84" s="4" t="s">
        <v>3079</v>
      </c>
      <c r="E84" s="4" t="s">
        <v>120</v>
      </c>
      <c r="F84" s="213">
        <v>46191.0</v>
      </c>
      <c r="G84" s="326">
        <v>48017.0</v>
      </c>
      <c r="H84" s="326">
        <v>47897.0</v>
      </c>
      <c r="I84" s="4" t="s">
        <v>2921</v>
      </c>
      <c r="J84" s="327" t="s">
        <v>3080</v>
      </c>
      <c r="K84" s="4" t="s">
        <v>2922</v>
      </c>
      <c r="L84" s="267">
        <v>0.0</v>
      </c>
      <c r="M84" s="267">
        <v>1767.0</v>
      </c>
      <c r="N84" s="267">
        <v>0.0</v>
      </c>
      <c r="O84" s="4"/>
      <c r="P84" s="4" t="s">
        <v>3081</v>
      </c>
      <c r="Q84" s="4"/>
      <c r="R84" s="4"/>
      <c r="S84" s="4" t="s">
        <v>3082</v>
      </c>
      <c r="T84" s="4" t="s">
        <v>2833</v>
      </c>
    </row>
    <row r="85">
      <c r="A85" s="267">
        <v>1090.0</v>
      </c>
      <c r="B85" s="4" t="s">
        <v>3083</v>
      </c>
      <c r="C85" s="4" t="s">
        <v>2500</v>
      </c>
      <c r="D85" s="4" t="s">
        <v>3084</v>
      </c>
      <c r="E85" s="4" t="s">
        <v>120</v>
      </c>
      <c r="F85" s="213">
        <v>46196.0</v>
      </c>
      <c r="G85" s="326">
        <v>48022.0</v>
      </c>
      <c r="H85" s="326">
        <v>47930.0</v>
      </c>
      <c r="I85" s="4" t="s">
        <v>2921</v>
      </c>
      <c r="J85" s="327" t="s">
        <v>3085</v>
      </c>
      <c r="K85" s="4"/>
      <c r="L85" s="267">
        <v>0.0</v>
      </c>
      <c r="M85" s="267">
        <v>1772.0</v>
      </c>
      <c r="N85" s="267">
        <v>0.0</v>
      </c>
      <c r="O85" s="4"/>
      <c r="P85" s="4" t="s">
        <v>2980</v>
      </c>
      <c r="Q85" s="4"/>
      <c r="R85" s="4"/>
      <c r="S85" s="4" t="s">
        <v>3086</v>
      </c>
      <c r="T85" s="4" t="s">
        <v>2833</v>
      </c>
    </row>
    <row r="86">
      <c r="A86" s="267">
        <v>1079.0</v>
      </c>
      <c r="B86" s="4" t="s">
        <v>3087</v>
      </c>
      <c r="C86" s="4" t="s">
        <v>2485</v>
      </c>
      <c r="D86" s="4" t="s">
        <v>3088</v>
      </c>
      <c r="E86" s="4" t="s">
        <v>120</v>
      </c>
      <c r="F86" s="326">
        <v>46199.0</v>
      </c>
      <c r="G86" s="326">
        <v>48025.0</v>
      </c>
      <c r="H86" s="326">
        <v>47933.0</v>
      </c>
      <c r="I86" s="4" t="s">
        <v>2921</v>
      </c>
      <c r="J86" s="327" t="s">
        <v>3089</v>
      </c>
      <c r="K86" s="4" t="s">
        <v>2922</v>
      </c>
      <c r="L86" s="267">
        <v>0.0</v>
      </c>
      <c r="M86" s="267">
        <v>1775.0</v>
      </c>
      <c r="N86" s="267">
        <v>0.0</v>
      </c>
      <c r="O86" s="4"/>
      <c r="P86" s="4" t="s">
        <v>3081</v>
      </c>
      <c r="Q86" s="4"/>
      <c r="R86" s="4"/>
      <c r="S86" s="4" t="s">
        <v>3090</v>
      </c>
      <c r="T86" s="4" t="s">
        <v>2833</v>
      </c>
    </row>
    <row r="87">
      <c r="A87" s="267">
        <v>1080.0</v>
      </c>
      <c r="B87" s="4" t="s">
        <v>3091</v>
      </c>
      <c r="C87" s="4" t="s">
        <v>2523</v>
      </c>
      <c r="D87" s="4" t="s">
        <v>3092</v>
      </c>
      <c r="E87" s="4" t="s">
        <v>120</v>
      </c>
      <c r="F87" s="326">
        <v>46198.0</v>
      </c>
      <c r="G87" s="326">
        <v>48024.0</v>
      </c>
      <c r="H87" s="213">
        <v>47904.0</v>
      </c>
      <c r="I87" s="4" t="s">
        <v>2921</v>
      </c>
      <c r="J87" s="327" t="s">
        <v>3093</v>
      </c>
      <c r="K87" s="4" t="s">
        <v>2922</v>
      </c>
      <c r="L87" s="267">
        <v>0.0</v>
      </c>
      <c r="M87" s="267">
        <v>1774.0</v>
      </c>
      <c r="N87" s="267">
        <v>0.0</v>
      </c>
      <c r="O87" s="4"/>
      <c r="P87" s="4" t="s">
        <v>2980</v>
      </c>
      <c r="Q87" s="4"/>
      <c r="R87" s="4"/>
      <c r="S87" s="4" t="s">
        <v>3094</v>
      </c>
      <c r="T87" s="4" t="s">
        <v>2833</v>
      </c>
    </row>
    <row r="88">
      <c r="A88" s="267">
        <v>1081.0</v>
      </c>
      <c r="B88" s="4" t="s">
        <v>3095</v>
      </c>
      <c r="C88" s="4" t="s">
        <v>2515</v>
      </c>
      <c r="D88" s="4" t="s">
        <v>3096</v>
      </c>
      <c r="E88" s="4" t="s">
        <v>120</v>
      </c>
      <c r="F88" s="326">
        <v>46202.0</v>
      </c>
      <c r="G88" s="326">
        <v>48028.0</v>
      </c>
      <c r="H88" s="326">
        <v>47907.0</v>
      </c>
      <c r="I88" s="4" t="s">
        <v>2921</v>
      </c>
      <c r="J88" s="327" t="s">
        <v>3097</v>
      </c>
      <c r="K88" s="4" t="s">
        <v>2966</v>
      </c>
      <c r="L88" s="267">
        <v>0.0</v>
      </c>
      <c r="M88" s="267">
        <v>1778.0</v>
      </c>
      <c r="N88" s="267">
        <v>0.0</v>
      </c>
      <c r="O88" s="4"/>
      <c r="P88" s="4" t="s">
        <v>2980</v>
      </c>
      <c r="Q88" s="4"/>
      <c r="R88" s="4"/>
      <c r="S88" s="4" t="s">
        <v>3098</v>
      </c>
      <c r="T88" s="4" t="s">
        <v>2826</v>
      </c>
    </row>
    <row r="89">
      <c r="A89" s="267">
        <v>1083.0</v>
      </c>
      <c r="B89" s="4" t="s">
        <v>3099</v>
      </c>
      <c r="C89" s="4" t="s">
        <v>1399</v>
      </c>
      <c r="D89" s="4" t="s">
        <v>1404</v>
      </c>
      <c r="E89" s="4" t="s">
        <v>120</v>
      </c>
      <c r="F89" s="326">
        <v>46202.0</v>
      </c>
      <c r="G89" s="326">
        <v>48028.0</v>
      </c>
      <c r="H89" s="213">
        <v>47936.0</v>
      </c>
      <c r="I89" s="4" t="s">
        <v>2921</v>
      </c>
      <c r="J89" s="327" t="s">
        <v>1406</v>
      </c>
      <c r="K89" s="4"/>
      <c r="L89" s="267">
        <v>0.0</v>
      </c>
      <c r="M89" s="267">
        <v>1778.0</v>
      </c>
      <c r="N89" s="267">
        <v>0.0</v>
      </c>
      <c r="O89" s="4"/>
      <c r="P89" s="4" t="s">
        <v>3100</v>
      </c>
      <c r="Q89" s="4"/>
      <c r="R89" s="4"/>
      <c r="S89" s="4" t="s">
        <v>3101</v>
      </c>
      <c r="T89" s="4" t="s">
        <v>2826</v>
      </c>
    </row>
    <row r="90">
      <c r="A90" s="267">
        <v>1092.0</v>
      </c>
      <c r="B90" s="4" t="s">
        <v>3102</v>
      </c>
      <c r="C90" s="4" t="s">
        <v>2532</v>
      </c>
      <c r="D90" s="4" t="s">
        <v>3103</v>
      </c>
      <c r="E90" s="4" t="s">
        <v>120</v>
      </c>
      <c r="F90" s="326">
        <v>46203.0</v>
      </c>
      <c r="G90" s="326">
        <v>48029.0</v>
      </c>
      <c r="H90" s="213">
        <v>47907.0</v>
      </c>
      <c r="I90" s="4" t="s">
        <v>2921</v>
      </c>
      <c r="J90" s="327" t="s">
        <v>3104</v>
      </c>
      <c r="K90" s="4" t="s">
        <v>2922</v>
      </c>
      <c r="L90" s="267">
        <v>0.0</v>
      </c>
      <c r="M90" s="267">
        <v>1779.0</v>
      </c>
      <c r="N90" s="267">
        <v>0.0</v>
      </c>
      <c r="O90" s="4"/>
      <c r="P90" s="4" t="s">
        <v>3105</v>
      </c>
      <c r="Q90" s="4"/>
      <c r="R90" s="4"/>
      <c r="S90" s="4" t="s">
        <v>3106</v>
      </c>
      <c r="T90" s="4" t="s">
        <v>2833</v>
      </c>
    </row>
    <row r="91">
      <c r="A91" s="267">
        <v>1084.0</v>
      </c>
      <c r="B91" s="4" t="s">
        <v>3107</v>
      </c>
      <c r="C91" s="4" t="s">
        <v>2481</v>
      </c>
      <c r="D91" s="4" t="s">
        <v>3108</v>
      </c>
      <c r="E91" s="4" t="s">
        <v>120</v>
      </c>
      <c r="F91" s="326">
        <v>46204.0</v>
      </c>
      <c r="G91" s="326">
        <v>48030.0</v>
      </c>
      <c r="H91" s="326">
        <v>47939.0</v>
      </c>
      <c r="I91" s="4" t="s">
        <v>2921</v>
      </c>
      <c r="J91" s="327" t="s">
        <v>3109</v>
      </c>
      <c r="K91" s="4" t="s">
        <v>2966</v>
      </c>
      <c r="L91" s="267">
        <v>0.0</v>
      </c>
      <c r="M91" s="267">
        <v>1780.0</v>
      </c>
      <c r="N91" s="267">
        <v>0.0</v>
      </c>
      <c r="O91" s="4"/>
      <c r="P91" s="4" t="s">
        <v>3110</v>
      </c>
      <c r="Q91" s="4"/>
      <c r="R91" s="4"/>
      <c r="S91" s="4" t="s">
        <v>3111</v>
      </c>
      <c r="T91" s="4" t="s">
        <v>2826</v>
      </c>
    </row>
    <row r="92">
      <c r="A92" s="267">
        <v>1123.0</v>
      </c>
      <c r="B92" s="4" t="s">
        <v>3112</v>
      </c>
      <c r="C92" s="4" t="s">
        <v>2545</v>
      </c>
      <c r="D92" s="4" t="s">
        <v>3113</v>
      </c>
      <c r="E92" s="4" t="s">
        <v>120</v>
      </c>
      <c r="F92" s="213">
        <v>46206.0</v>
      </c>
      <c r="G92" s="326">
        <v>48032.0</v>
      </c>
      <c r="H92" s="213">
        <v>47941.0</v>
      </c>
      <c r="I92" s="4" t="s">
        <v>2921</v>
      </c>
      <c r="J92" s="327" t="s">
        <v>3114</v>
      </c>
      <c r="K92" s="4"/>
      <c r="L92" s="267">
        <v>0.0</v>
      </c>
      <c r="M92" s="267">
        <v>1782.0</v>
      </c>
      <c r="N92" s="267">
        <v>0.0</v>
      </c>
      <c r="O92" s="4"/>
      <c r="P92" s="4" t="s">
        <v>2980</v>
      </c>
      <c r="Q92" s="4"/>
      <c r="R92" s="4"/>
      <c r="S92" s="4" t="s">
        <v>3115</v>
      </c>
      <c r="T92" s="4" t="s">
        <v>2826</v>
      </c>
    </row>
    <row r="93">
      <c r="A93" s="267">
        <v>1102.0</v>
      </c>
      <c r="B93" s="4" t="s">
        <v>3116</v>
      </c>
      <c r="C93" s="4" t="s">
        <v>2540</v>
      </c>
      <c r="D93" s="4" t="s">
        <v>3117</v>
      </c>
      <c r="E93" s="4" t="s">
        <v>120</v>
      </c>
      <c r="F93" s="213">
        <v>46209.0</v>
      </c>
      <c r="G93" s="326">
        <v>48035.0</v>
      </c>
      <c r="H93" s="213">
        <v>47944.0</v>
      </c>
      <c r="I93" s="4" t="s">
        <v>2921</v>
      </c>
      <c r="J93" s="327" t="s">
        <v>3118</v>
      </c>
      <c r="K93" s="4"/>
      <c r="L93" s="267">
        <v>0.0</v>
      </c>
      <c r="M93" s="267">
        <v>1785.0</v>
      </c>
      <c r="N93" s="267">
        <v>0.0</v>
      </c>
      <c r="O93" s="4"/>
      <c r="P93" s="4" t="s">
        <v>2996</v>
      </c>
      <c r="Q93" s="4"/>
      <c r="R93" s="4"/>
      <c r="S93" s="4" t="s">
        <v>3119</v>
      </c>
      <c r="T93" s="4" t="s">
        <v>2826</v>
      </c>
    </row>
    <row r="94">
      <c r="A94" s="267">
        <v>1136.0</v>
      </c>
      <c r="B94" s="4" t="s">
        <v>3120</v>
      </c>
      <c r="C94" s="4" t="s">
        <v>2549</v>
      </c>
      <c r="D94" s="4" t="s">
        <v>3121</v>
      </c>
      <c r="E94" s="4" t="s">
        <v>120</v>
      </c>
      <c r="F94" s="326">
        <v>46211.0</v>
      </c>
      <c r="G94" s="326">
        <v>48037.0</v>
      </c>
      <c r="H94" s="326">
        <v>47946.0</v>
      </c>
      <c r="I94" s="4" t="s">
        <v>2921</v>
      </c>
      <c r="J94" s="327" t="s">
        <v>3122</v>
      </c>
      <c r="K94" s="4"/>
      <c r="L94" s="267">
        <v>0.0</v>
      </c>
      <c r="M94" s="267">
        <v>1787.0</v>
      </c>
      <c r="N94" s="267">
        <v>0.0</v>
      </c>
      <c r="O94" s="4"/>
      <c r="P94" s="4" t="s">
        <v>3123</v>
      </c>
      <c r="Q94" s="4"/>
      <c r="R94" s="4"/>
      <c r="S94" s="4" t="s">
        <v>3124</v>
      </c>
      <c r="T94" s="4" t="s">
        <v>2833</v>
      </c>
    </row>
    <row r="95">
      <c r="A95" s="267">
        <v>1100.0</v>
      </c>
      <c r="B95" s="4" t="s">
        <v>2564</v>
      </c>
      <c r="C95" s="4" t="s">
        <v>2563</v>
      </c>
      <c r="D95" s="4" t="s">
        <v>3125</v>
      </c>
      <c r="E95" s="4" t="s">
        <v>120</v>
      </c>
      <c r="F95" s="326">
        <v>46217.0</v>
      </c>
      <c r="G95" s="326">
        <v>48043.0</v>
      </c>
      <c r="H95" s="326">
        <v>47952.0</v>
      </c>
      <c r="I95" s="4" t="s">
        <v>2921</v>
      </c>
      <c r="J95" s="327" t="s">
        <v>3126</v>
      </c>
      <c r="K95" s="4"/>
      <c r="L95" s="267">
        <v>0.0</v>
      </c>
      <c r="M95" s="267">
        <v>1793.0</v>
      </c>
      <c r="N95" s="267">
        <v>0.0</v>
      </c>
      <c r="O95" s="4"/>
      <c r="P95" s="4" t="s">
        <v>3127</v>
      </c>
      <c r="Q95" s="4"/>
      <c r="R95" s="4"/>
      <c r="S95" s="4" t="s">
        <v>3128</v>
      </c>
      <c r="T95" s="4" t="s">
        <v>2833</v>
      </c>
    </row>
    <row r="96">
      <c r="A96" s="267">
        <v>1101.0</v>
      </c>
      <c r="B96" s="4" t="s">
        <v>3129</v>
      </c>
      <c r="C96" s="4" t="s">
        <v>2559</v>
      </c>
      <c r="D96" s="4" t="s">
        <v>3130</v>
      </c>
      <c r="E96" s="4" t="s">
        <v>120</v>
      </c>
      <c r="F96" s="326">
        <v>46217.0</v>
      </c>
      <c r="G96" s="326">
        <v>48043.0</v>
      </c>
      <c r="H96" s="213">
        <v>47952.0</v>
      </c>
      <c r="I96" s="4" t="s">
        <v>2921</v>
      </c>
      <c r="J96" s="327" t="s">
        <v>3131</v>
      </c>
      <c r="K96" s="4"/>
      <c r="L96" s="267">
        <v>0.0</v>
      </c>
      <c r="M96" s="267">
        <v>1793.0</v>
      </c>
      <c r="N96" s="267">
        <v>0.0</v>
      </c>
      <c r="O96" s="4"/>
      <c r="P96" s="4" t="s">
        <v>3132</v>
      </c>
      <c r="Q96" s="4"/>
      <c r="R96" s="4"/>
      <c r="S96" s="4" t="s">
        <v>3133</v>
      </c>
      <c r="T96" s="4" t="s">
        <v>2833</v>
      </c>
    </row>
    <row r="97">
      <c r="A97" s="267">
        <v>1103.0</v>
      </c>
      <c r="B97" s="4" t="s">
        <v>3134</v>
      </c>
      <c r="C97" s="4" t="s">
        <v>2606</v>
      </c>
      <c r="D97" s="4" t="s">
        <v>3135</v>
      </c>
      <c r="E97" s="4" t="s">
        <v>120</v>
      </c>
      <c r="F97" s="326">
        <v>46218.0</v>
      </c>
      <c r="G97" s="326">
        <v>48044.0</v>
      </c>
      <c r="H97" s="213">
        <v>47953.0</v>
      </c>
      <c r="I97" s="4" t="s">
        <v>2921</v>
      </c>
      <c r="J97" s="327" t="s">
        <v>3136</v>
      </c>
      <c r="K97" s="4"/>
      <c r="L97" s="267">
        <v>0.0</v>
      </c>
      <c r="M97" s="267">
        <v>1794.0</v>
      </c>
      <c r="N97" s="267">
        <v>0.0</v>
      </c>
      <c r="O97" s="4"/>
      <c r="P97" s="4" t="s">
        <v>2967</v>
      </c>
      <c r="Q97" s="4"/>
      <c r="R97" s="4"/>
      <c r="S97" s="4" t="s">
        <v>3137</v>
      </c>
      <c r="T97" s="4" t="s">
        <v>2826</v>
      </c>
    </row>
    <row r="98">
      <c r="A98" s="267">
        <v>1149.0</v>
      </c>
      <c r="B98" s="4" t="s">
        <v>3138</v>
      </c>
      <c r="C98" s="4" t="s">
        <v>2630</v>
      </c>
      <c r="D98" s="4" t="s">
        <v>3139</v>
      </c>
      <c r="E98" s="4" t="s">
        <v>120</v>
      </c>
      <c r="F98" s="326">
        <v>46220.0</v>
      </c>
      <c r="G98" s="326">
        <v>48046.0</v>
      </c>
      <c r="H98" s="326">
        <v>47955.0</v>
      </c>
      <c r="I98" s="4" t="s">
        <v>2921</v>
      </c>
      <c r="J98" s="327" t="s">
        <v>3140</v>
      </c>
      <c r="K98" s="4"/>
      <c r="L98" s="267">
        <v>0.0</v>
      </c>
      <c r="M98" s="267">
        <v>1796.0</v>
      </c>
      <c r="N98" s="267">
        <v>0.0</v>
      </c>
      <c r="O98" s="4"/>
      <c r="P98" s="4" t="s">
        <v>3141</v>
      </c>
      <c r="Q98" s="4"/>
      <c r="R98" s="4"/>
      <c r="S98" s="4" t="s">
        <v>3142</v>
      </c>
      <c r="T98" s="4" t="s">
        <v>2826</v>
      </c>
    </row>
    <row r="99">
      <c r="A99" s="267">
        <v>1160.0</v>
      </c>
      <c r="B99" s="4" t="s">
        <v>3143</v>
      </c>
      <c r="C99" s="4" t="s">
        <v>2649</v>
      </c>
      <c r="D99" s="4" t="s">
        <v>3144</v>
      </c>
      <c r="E99" s="4" t="s">
        <v>120</v>
      </c>
      <c r="F99" s="326">
        <v>46226.0</v>
      </c>
      <c r="G99" s="326">
        <v>48052.0</v>
      </c>
      <c r="H99" s="326">
        <v>47930.0</v>
      </c>
      <c r="I99" s="4" t="s">
        <v>2921</v>
      </c>
      <c r="J99" s="327" t="s">
        <v>3145</v>
      </c>
      <c r="K99" s="4" t="s">
        <v>2966</v>
      </c>
      <c r="L99" s="267">
        <v>0.0</v>
      </c>
      <c r="M99" s="267">
        <v>1802.0</v>
      </c>
      <c r="N99" s="267">
        <v>0.0</v>
      </c>
      <c r="O99" s="4"/>
      <c r="P99" s="4" t="s">
        <v>3146</v>
      </c>
      <c r="Q99" s="4"/>
      <c r="R99" s="4"/>
      <c r="S99" s="4" t="s">
        <v>3147</v>
      </c>
      <c r="T99" s="4" t="s">
        <v>2826</v>
      </c>
    </row>
    <row r="100">
      <c r="A100" s="267">
        <v>1161.0</v>
      </c>
      <c r="B100" s="4" t="s">
        <v>3148</v>
      </c>
      <c r="C100" s="4" t="s">
        <v>2652</v>
      </c>
      <c r="D100" s="4" t="s">
        <v>3149</v>
      </c>
      <c r="E100" s="4" t="s">
        <v>120</v>
      </c>
      <c r="F100" s="326">
        <v>46227.0</v>
      </c>
      <c r="G100" s="326">
        <v>48053.0</v>
      </c>
      <c r="H100" s="213">
        <v>47931.0</v>
      </c>
      <c r="I100" s="4" t="s">
        <v>2921</v>
      </c>
      <c r="J100" s="327" t="s">
        <v>3150</v>
      </c>
      <c r="K100" s="4" t="s">
        <v>2966</v>
      </c>
      <c r="L100" s="267">
        <v>0.0</v>
      </c>
      <c r="M100" s="267">
        <v>1803.0</v>
      </c>
      <c r="N100" s="267">
        <v>0.0</v>
      </c>
      <c r="O100" s="4"/>
      <c r="P100" s="4" t="s">
        <v>3146</v>
      </c>
      <c r="Q100" s="4"/>
      <c r="R100" s="4"/>
      <c r="S100" s="4" t="s">
        <v>3151</v>
      </c>
      <c r="T100" s="4" t="s">
        <v>2826</v>
      </c>
    </row>
    <row r="101">
      <c r="A101" s="267">
        <v>1135.0</v>
      </c>
      <c r="B101" s="4" t="s">
        <v>3152</v>
      </c>
      <c r="C101" s="4" t="s">
        <v>2555</v>
      </c>
      <c r="D101" s="4" t="s">
        <v>3153</v>
      </c>
      <c r="E101" s="4" t="s">
        <v>120</v>
      </c>
      <c r="F101" s="326">
        <v>46232.0</v>
      </c>
      <c r="G101" s="213">
        <v>48058.0</v>
      </c>
      <c r="H101" s="326">
        <v>47967.0</v>
      </c>
      <c r="I101" s="4" t="s">
        <v>2921</v>
      </c>
      <c r="J101" s="327" t="s">
        <v>3154</v>
      </c>
      <c r="K101" s="4"/>
      <c r="L101" s="267">
        <v>0.0</v>
      </c>
      <c r="M101" s="267">
        <v>1808.0</v>
      </c>
      <c r="N101" s="267">
        <v>0.0</v>
      </c>
      <c r="O101" s="4"/>
      <c r="P101" s="4" t="s">
        <v>3123</v>
      </c>
      <c r="Q101" s="4"/>
      <c r="R101" s="4"/>
      <c r="S101" s="4" t="s">
        <v>3155</v>
      </c>
      <c r="T101" s="4" t="s">
        <v>2826</v>
      </c>
    </row>
    <row r="102">
      <c r="A102" s="267">
        <v>1122.0</v>
      </c>
      <c r="B102" s="4" t="s">
        <v>3156</v>
      </c>
      <c r="C102" s="4" t="s">
        <v>2603</v>
      </c>
      <c r="D102" s="4" t="s">
        <v>3157</v>
      </c>
      <c r="E102" s="4" t="s">
        <v>120</v>
      </c>
      <c r="F102" s="213">
        <v>46232.0</v>
      </c>
      <c r="G102" s="326">
        <v>48058.0</v>
      </c>
      <c r="H102" s="213">
        <v>47967.0</v>
      </c>
      <c r="I102" s="4" t="s">
        <v>2921</v>
      </c>
      <c r="J102" s="327" t="s">
        <v>3158</v>
      </c>
      <c r="K102" s="4"/>
      <c r="L102" s="267">
        <v>0.0</v>
      </c>
      <c r="M102" s="267">
        <v>1808.0</v>
      </c>
      <c r="N102" s="267">
        <v>0.0</v>
      </c>
      <c r="O102" s="4"/>
      <c r="P102" s="4" t="s">
        <v>3159</v>
      </c>
      <c r="Q102" s="4"/>
      <c r="R102" s="4"/>
      <c r="S102" s="4" t="s">
        <v>3160</v>
      </c>
      <c r="T102" s="4" t="s">
        <v>2826</v>
      </c>
    </row>
    <row r="103">
      <c r="A103" s="267">
        <v>1164.0</v>
      </c>
      <c r="B103" s="4" t="s">
        <v>3161</v>
      </c>
      <c r="C103" s="4" t="s">
        <v>3162</v>
      </c>
      <c r="D103" s="4" t="s">
        <v>3163</v>
      </c>
      <c r="E103" s="4" t="s">
        <v>120</v>
      </c>
      <c r="F103" s="326">
        <v>46240.0</v>
      </c>
      <c r="G103" s="326">
        <v>48066.0</v>
      </c>
      <c r="H103" s="326">
        <v>46148.0</v>
      </c>
      <c r="I103" s="4" t="s">
        <v>2921</v>
      </c>
      <c r="J103" s="327" t="s">
        <v>3164</v>
      </c>
      <c r="K103" s="4"/>
      <c r="L103" s="267">
        <v>0.0</v>
      </c>
      <c r="M103" s="267">
        <v>1816.0</v>
      </c>
      <c r="N103" s="267">
        <v>0.0</v>
      </c>
      <c r="O103" s="4"/>
      <c r="P103" s="4" t="s">
        <v>3165</v>
      </c>
      <c r="Q103" s="4"/>
      <c r="R103" s="4"/>
      <c r="S103" s="4" t="s">
        <v>3166</v>
      </c>
      <c r="T103" s="4" t="s">
        <v>2833</v>
      </c>
    </row>
    <row r="104">
      <c r="A104" s="267">
        <v>1185.0</v>
      </c>
      <c r="B104" s="4" t="s">
        <v>3167</v>
      </c>
      <c r="C104" s="4" t="s">
        <v>3168</v>
      </c>
      <c r="D104" s="4" t="s">
        <v>3169</v>
      </c>
      <c r="E104" s="4" t="s">
        <v>2873</v>
      </c>
      <c r="F104" s="213">
        <v>46091.0</v>
      </c>
      <c r="G104" s="326">
        <v>47552.0</v>
      </c>
      <c r="H104" s="213">
        <v>47493.0</v>
      </c>
      <c r="I104" s="4" t="s">
        <v>2921</v>
      </c>
      <c r="J104" s="327" t="s">
        <v>3170</v>
      </c>
      <c r="K104" s="4" t="s">
        <v>2922</v>
      </c>
      <c r="L104" s="267">
        <v>0.0</v>
      </c>
      <c r="M104" s="267">
        <v>1302.0</v>
      </c>
      <c r="N104" s="267">
        <v>0.0</v>
      </c>
      <c r="O104" s="4" t="s">
        <v>3171</v>
      </c>
      <c r="P104" s="4" t="s">
        <v>3172</v>
      </c>
      <c r="Q104" s="4"/>
      <c r="R104" s="4" t="s">
        <v>1199</v>
      </c>
      <c r="S104" s="4" t="s">
        <v>3173</v>
      </c>
      <c r="T104" s="4" t="s">
        <v>2833</v>
      </c>
    </row>
    <row r="105">
      <c r="A105" s="267">
        <v>1049.0</v>
      </c>
      <c r="B105" s="4" t="s">
        <v>3174</v>
      </c>
      <c r="C105" s="4" t="s">
        <v>3175</v>
      </c>
      <c r="D105" s="4" t="s">
        <v>3176</v>
      </c>
      <c r="E105" s="4" t="s">
        <v>2873</v>
      </c>
      <c r="F105" s="326">
        <v>46091.0</v>
      </c>
      <c r="G105" s="326">
        <v>47917.0</v>
      </c>
      <c r="H105" s="213">
        <v>47827.0</v>
      </c>
      <c r="I105" s="4" t="s">
        <v>2921</v>
      </c>
      <c r="J105" s="327" t="s">
        <v>3170</v>
      </c>
      <c r="K105" s="4" t="s">
        <v>2922</v>
      </c>
      <c r="L105" s="267">
        <v>0.0</v>
      </c>
      <c r="M105" s="267">
        <v>1667.0</v>
      </c>
      <c r="N105" s="267">
        <v>0.0</v>
      </c>
      <c r="O105" s="4"/>
      <c r="P105" s="4" t="s">
        <v>3172</v>
      </c>
      <c r="Q105" s="4"/>
      <c r="R105" s="4" t="s">
        <v>1199</v>
      </c>
      <c r="S105" s="4" t="s">
        <v>3173</v>
      </c>
      <c r="T105" s="4" t="s">
        <v>2826</v>
      </c>
    </row>
    <row r="106">
      <c r="A106" s="267">
        <v>965.0</v>
      </c>
      <c r="B106" s="4" t="s">
        <v>3177</v>
      </c>
      <c r="C106" s="4" t="s">
        <v>3178</v>
      </c>
      <c r="D106" s="4" t="s">
        <v>3179</v>
      </c>
      <c r="E106" s="4" t="s">
        <v>2873</v>
      </c>
      <c r="F106" s="326">
        <v>46050.0</v>
      </c>
      <c r="G106" s="326">
        <v>47511.0</v>
      </c>
      <c r="H106" s="213">
        <v>47419.0</v>
      </c>
      <c r="I106" s="4" t="s">
        <v>2921</v>
      </c>
      <c r="J106" s="327" t="s">
        <v>3180</v>
      </c>
      <c r="K106" s="4" t="s">
        <v>2922</v>
      </c>
      <c r="L106" s="267">
        <v>0.0</v>
      </c>
      <c r="M106" s="267">
        <v>1261.0</v>
      </c>
      <c r="N106" s="267">
        <v>0.0</v>
      </c>
      <c r="O106" s="4" t="s">
        <v>3171</v>
      </c>
      <c r="P106" s="4" t="s">
        <v>3181</v>
      </c>
      <c r="Q106" s="4"/>
      <c r="R106" s="4" t="s">
        <v>1199</v>
      </c>
      <c r="S106" s="4" t="s">
        <v>3182</v>
      </c>
      <c r="T106" s="4" t="s">
        <v>2826</v>
      </c>
    </row>
    <row r="107">
      <c r="A107" s="267">
        <v>966.0</v>
      </c>
      <c r="B107" s="4" t="s">
        <v>3183</v>
      </c>
      <c r="C107" s="4" t="s">
        <v>3184</v>
      </c>
      <c r="D107" s="4" t="s">
        <v>3185</v>
      </c>
      <c r="E107" s="4" t="s">
        <v>2873</v>
      </c>
      <c r="F107" s="326">
        <v>46050.0</v>
      </c>
      <c r="G107" s="326">
        <v>47511.0</v>
      </c>
      <c r="H107" s="213">
        <v>47419.0</v>
      </c>
      <c r="I107" s="4" t="s">
        <v>2921</v>
      </c>
      <c r="J107" s="327" t="s">
        <v>3180</v>
      </c>
      <c r="K107" s="4" t="s">
        <v>2922</v>
      </c>
      <c r="L107" s="267">
        <v>0.0</v>
      </c>
      <c r="M107" s="267">
        <v>1261.0</v>
      </c>
      <c r="N107" s="267">
        <v>0.0</v>
      </c>
      <c r="O107" s="4" t="s">
        <v>3171</v>
      </c>
      <c r="P107" s="4" t="s">
        <v>3181</v>
      </c>
      <c r="Q107" s="4"/>
      <c r="R107" s="4" t="s">
        <v>1199</v>
      </c>
      <c r="S107" s="4" t="s">
        <v>3182</v>
      </c>
      <c r="T107" s="4" t="s">
        <v>2833</v>
      </c>
    </row>
    <row r="108">
      <c r="A108" s="267">
        <v>987.0</v>
      </c>
      <c r="B108" s="4" t="s">
        <v>3186</v>
      </c>
      <c r="C108" s="4" t="s">
        <v>3187</v>
      </c>
      <c r="D108" s="4" t="s">
        <v>3188</v>
      </c>
      <c r="E108" s="4" t="s">
        <v>2873</v>
      </c>
      <c r="F108" s="326">
        <v>46050.0</v>
      </c>
      <c r="G108" s="326">
        <v>47511.0</v>
      </c>
      <c r="H108" s="213">
        <v>47419.0</v>
      </c>
      <c r="I108" s="4" t="s">
        <v>2921</v>
      </c>
      <c r="J108" s="327" t="s">
        <v>3189</v>
      </c>
      <c r="K108" s="4" t="s">
        <v>2922</v>
      </c>
      <c r="L108" s="267">
        <v>0.0</v>
      </c>
      <c r="M108" s="267">
        <v>1261.0</v>
      </c>
      <c r="N108" s="267">
        <v>0.0</v>
      </c>
      <c r="O108" s="4" t="s">
        <v>3171</v>
      </c>
      <c r="P108" s="4" t="s">
        <v>3181</v>
      </c>
      <c r="Q108" s="4"/>
      <c r="R108" s="4" t="s">
        <v>1199</v>
      </c>
      <c r="S108" s="4" t="s">
        <v>3182</v>
      </c>
      <c r="T108" s="4" t="s">
        <v>2833</v>
      </c>
    </row>
    <row r="109">
      <c r="A109" s="267">
        <v>982.0</v>
      </c>
      <c r="B109" s="4" t="s">
        <v>3190</v>
      </c>
      <c r="C109" s="4" t="s">
        <v>3191</v>
      </c>
      <c r="D109" s="4" t="s">
        <v>3192</v>
      </c>
      <c r="E109" s="4" t="s">
        <v>1934</v>
      </c>
      <c r="F109" s="326">
        <v>45887.0</v>
      </c>
      <c r="G109" s="326">
        <v>46555.0</v>
      </c>
      <c r="H109" s="213">
        <v>46463.0</v>
      </c>
      <c r="I109" s="4" t="s">
        <v>2921</v>
      </c>
      <c r="J109" s="327" t="s">
        <v>3193</v>
      </c>
      <c r="K109" s="4" t="s">
        <v>2922</v>
      </c>
      <c r="L109" s="267">
        <v>0.0</v>
      </c>
      <c r="M109" s="267">
        <v>305.0</v>
      </c>
      <c r="N109" s="267">
        <v>0.0</v>
      </c>
      <c r="O109" s="4" t="s">
        <v>3171</v>
      </c>
      <c r="P109" s="4" t="s">
        <v>3194</v>
      </c>
      <c r="Q109" s="4" t="s">
        <v>3195</v>
      </c>
      <c r="R109" s="4" t="s">
        <v>3196</v>
      </c>
      <c r="S109" s="4" t="s">
        <v>3197</v>
      </c>
      <c r="T109" s="4" t="s">
        <v>2826</v>
      </c>
    </row>
    <row r="110">
      <c r="A110" s="267">
        <v>995.0</v>
      </c>
      <c r="B110" s="4" t="s">
        <v>3198</v>
      </c>
      <c r="C110" s="4" t="s">
        <v>1788</v>
      </c>
      <c r="D110" s="4" t="s">
        <v>3199</v>
      </c>
      <c r="E110" s="4" t="s">
        <v>1934</v>
      </c>
      <c r="F110" s="326">
        <v>45793.0</v>
      </c>
      <c r="G110" s="326">
        <v>46523.0</v>
      </c>
      <c r="H110" s="326">
        <v>46462.0</v>
      </c>
      <c r="I110" s="4" t="s">
        <v>2921</v>
      </c>
      <c r="J110" s="327" t="s">
        <v>3200</v>
      </c>
      <c r="K110" s="4" t="s">
        <v>2922</v>
      </c>
      <c r="L110" s="267">
        <v>0.0</v>
      </c>
      <c r="M110" s="267">
        <v>273.0</v>
      </c>
      <c r="N110" s="267">
        <v>0.0</v>
      </c>
      <c r="O110" s="4" t="s">
        <v>3171</v>
      </c>
      <c r="P110" s="4" t="s">
        <v>3201</v>
      </c>
      <c r="Q110" s="4" t="s">
        <v>3195</v>
      </c>
      <c r="R110" s="4" t="s">
        <v>3196</v>
      </c>
      <c r="S110" s="4" t="s">
        <v>3202</v>
      </c>
      <c r="T110" s="4" t="s">
        <v>2826</v>
      </c>
    </row>
    <row r="111">
      <c r="A111" s="267">
        <v>1211.0</v>
      </c>
      <c r="B111" s="4" t="s">
        <v>3203</v>
      </c>
      <c r="C111" s="4" t="s">
        <v>3204</v>
      </c>
      <c r="D111" s="4" t="s">
        <v>3205</v>
      </c>
      <c r="E111" s="4" t="s">
        <v>1934</v>
      </c>
      <c r="F111" s="326">
        <v>45733.0</v>
      </c>
      <c r="G111" s="326">
        <v>46463.0</v>
      </c>
      <c r="H111" s="326">
        <v>46404.0</v>
      </c>
      <c r="I111" s="4" t="s">
        <v>2921</v>
      </c>
      <c r="J111" s="327" t="s">
        <v>3206</v>
      </c>
      <c r="K111" s="4" t="s">
        <v>2922</v>
      </c>
      <c r="L111" s="267">
        <v>0.0</v>
      </c>
      <c r="M111" s="267">
        <v>213.0</v>
      </c>
      <c r="N111" s="267">
        <v>0.0</v>
      </c>
      <c r="O111" s="4" t="s">
        <v>3171</v>
      </c>
      <c r="P111" s="4"/>
      <c r="Q111" s="4" t="s">
        <v>3195</v>
      </c>
      <c r="R111" s="4" t="s">
        <v>3196</v>
      </c>
      <c r="S111" s="4" t="s">
        <v>3207</v>
      </c>
      <c r="T111" s="4" t="s">
        <v>2833</v>
      </c>
    </row>
    <row r="112">
      <c r="A112" s="267">
        <v>1212.0</v>
      </c>
      <c r="B112" s="4" t="s">
        <v>3208</v>
      </c>
      <c r="C112" s="4" t="s">
        <v>3209</v>
      </c>
      <c r="D112" s="4" t="s">
        <v>3210</v>
      </c>
      <c r="E112" s="4" t="s">
        <v>1934</v>
      </c>
      <c r="F112" s="326">
        <v>45740.0</v>
      </c>
      <c r="G112" s="213">
        <v>46470.0</v>
      </c>
      <c r="H112" s="326">
        <v>46411.0</v>
      </c>
      <c r="I112" s="4" t="s">
        <v>2921</v>
      </c>
      <c r="J112" s="327" t="s">
        <v>3211</v>
      </c>
      <c r="K112" s="4" t="s">
        <v>2922</v>
      </c>
      <c r="L112" s="267">
        <v>0.0</v>
      </c>
      <c r="M112" s="267">
        <v>220.0</v>
      </c>
      <c r="N112" s="267">
        <v>0.0</v>
      </c>
      <c r="O112" s="4" t="s">
        <v>3171</v>
      </c>
      <c r="P112" s="4"/>
      <c r="Q112" s="4" t="s">
        <v>3195</v>
      </c>
      <c r="R112" s="4" t="s">
        <v>3196</v>
      </c>
      <c r="S112" s="4" t="s">
        <v>3212</v>
      </c>
      <c r="T112" s="4" t="s">
        <v>2833</v>
      </c>
    </row>
    <row r="113">
      <c r="A113" s="267">
        <v>951.0</v>
      </c>
      <c r="B113" s="4" t="s">
        <v>3213</v>
      </c>
      <c r="C113" s="4" t="s">
        <v>2027</v>
      </c>
      <c r="D113" s="4" t="s">
        <v>3214</v>
      </c>
      <c r="E113" s="4" t="s">
        <v>1934</v>
      </c>
      <c r="F113" s="326">
        <v>45667.0</v>
      </c>
      <c r="G113" s="326">
        <v>46397.0</v>
      </c>
      <c r="H113" s="213">
        <v>46305.0</v>
      </c>
      <c r="I113" s="4" t="s">
        <v>2921</v>
      </c>
      <c r="J113" s="327" t="s">
        <v>3215</v>
      </c>
      <c r="K113" s="4" t="s">
        <v>2922</v>
      </c>
      <c r="L113" s="267">
        <v>0.0</v>
      </c>
      <c r="M113" s="267">
        <v>147.0</v>
      </c>
      <c r="N113" s="267">
        <v>0.0</v>
      </c>
      <c r="O113" s="4" t="s">
        <v>3171</v>
      </c>
      <c r="P113" s="4" t="s">
        <v>3216</v>
      </c>
      <c r="Q113" s="4"/>
      <c r="R113" s="4" t="s">
        <v>1199</v>
      </c>
      <c r="S113" s="4" t="s">
        <v>3217</v>
      </c>
      <c r="T113" s="4" t="s">
        <v>2826</v>
      </c>
    </row>
    <row r="114">
      <c r="A114" s="267">
        <v>1000.0</v>
      </c>
      <c r="B114" s="4" t="s">
        <v>3218</v>
      </c>
      <c r="C114" s="4" t="s">
        <v>3219</v>
      </c>
      <c r="D114" s="4" t="s">
        <v>3220</v>
      </c>
      <c r="E114" s="4" t="s">
        <v>2845</v>
      </c>
      <c r="F114" s="213">
        <v>45349.0</v>
      </c>
      <c r="G114" s="326">
        <v>46810.0</v>
      </c>
      <c r="H114" s="326">
        <v>46718.0</v>
      </c>
      <c r="I114" s="4" t="s">
        <v>2921</v>
      </c>
      <c r="J114" s="327" t="s">
        <v>3221</v>
      </c>
      <c r="K114" s="4" t="s">
        <v>2922</v>
      </c>
      <c r="L114" s="267">
        <v>0.0</v>
      </c>
      <c r="M114" s="267">
        <v>560.0</v>
      </c>
      <c r="N114" s="267">
        <v>0.0</v>
      </c>
      <c r="O114" s="4" t="s">
        <v>3171</v>
      </c>
      <c r="P114" s="4" t="s">
        <v>3222</v>
      </c>
      <c r="Q114" s="4"/>
      <c r="R114" s="4" t="s">
        <v>1199</v>
      </c>
      <c r="S114" s="4" t="s">
        <v>3223</v>
      </c>
      <c r="T114" s="4" t="s">
        <v>2826</v>
      </c>
    </row>
    <row r="115">
      <c r="A115" s="267">
        <v>871.0</v>
      </c>
      <c r="B115" s="4" t="s">
        <v>3224</v>
      </c>
      <c r="C115" s="4" t="s">
        <v>1798</v>
      </c>
      <c r="D115" s="4" t="s">
        <v>3225</v>
      </c>
      <c r="E115" s="4" t="s">
        <v>1934</v>
      </c>
      <c r="F115" s="326">
        <v>45880.0</v>
      </c>
      <c r="G115" s="326">
        <v>46838.0</v>
      </c>
      <c r="H115" s="326">
        <v>46748.0</v>
      </c>
      <c r="I115" s="4" t="s">
        <v>2921</v>
      </c>
      <c r="J115" s="327" t="s">
        <v>3226</v>
      </c>
      <c r="K115" s="4" t="s">
        <v>3059</v>
      </c>
      <c r="L115" s="267">
        <v>0.0</v>
      </c>
      <c r="M115" s="267">
        <v>588.0</v>
      </c>
      <c r="N115" s="267">
        <v>0.0</v>
      </c>
      <c r="O115" s="4" t="s">
        <v>3171</v>
      </c>
      <c r="P115" s="4" t="s">
        <v>3227</v>
      </c>
      <c r="Q115" s="4" t="s">
        <v>3228</v>
      </c>
      <c r="R115" s="4" t="s">
        <v>3229</v>
      </c>
      <c r="S115" s="4" t="s">
        <v>3230</v>
      </c>
      <c r="T115" s="4" t="s">
        <v>2826</v>
      </c>
    </row>
    <row r="116">
      <c r="A116" s="267">
        <v>1112.0</v>
      </c>
      <c r="B116" s="4" t="s">
        <v>3231</v>
      </c>
      <c r="C116" s="4" t="s">
        <v>3232</v>
      </c>
      <c r="D116" s="4" t="s">
        <v>3233</v>
      </c>
      <c r="E116" s="4" t="s">
        <v>3234</v>
      </c>
      <c r="F116" s="213"/>
      <c r="G116" s="326"/>
      <c r="H116" s="326"/>
      <c r="I116" s="4"/>
      <c r="J116" s="327" t="s">
        <v>3235</v>
      </c>
      <c r="K116" s="4" t="s">
        <v>3236</v>
      </c>
      <c r="L116" s="267">
        <v>0.0</v>
      </c>
      <c r="M116" s="267"/>
      <c r="N116" s="267">
        <v>0.0</v>
      </c>
      <c r="O116" s="4"/>
      <c r="P116" s="4" t="s">
        <v>3237</v>
      </c>
      <c r="Q116" s="4" t="s">
        <v>3228</v>
      </c>
      <c r="R116" s="4" t="s">
        <v>3238</v>
      </c>
      <c r="S116" s="4" t="s">
        <v>3233</v>
      </c>
      <c r="T116" s="4" t="s">
        <v>2833</v>
      </c>
    </row>
    <row r="117">
      <c r="A117" s="267">
        <v>911.0</v>
      </c>
      <c r="B117" s="4" t="s">
        <v>3239</v>
      </c>
      <c r="C117" s="4" t="s">
        <v>3240</v>
      </c>
      <c r="D117" s="4" t="s">
        <v>3241</v>
      </c>
      <c r="E117" s="4" t="s">
        <v>2824</v>
      </c>
      <c r="F117" s="326">
        <v>45931.0</v>
      </c>
      <c r="G117" s="326">
        <v>46295.0</v>
      </c>
      <c r="H117" s="213">
        <v>46203.0</v>
      </c>
      <c r="I117" s="4" t="s">
        <v>2921</v>
      </c>
      <c r="J117" s="327" t="s">
        <v>3242</v>
      </c>
      <c r="K117" s="4" t="s">
        <v>2922</v>
      </c>
      <c r="L117" s="267">
        <v>0.0</v>
      </c>
      <c r="M117" s="267">
        <v>45.0</v>
      </c>
      <c r="N117" s="267">
        <v>0.0</v>
      </c>
      <c r="O117" s="4" t="s">
        <v>3171</v>
      </c>
      <c r="P117" s="4" t="s">
        <v>3243</v>
      </c>
      <c r="Q117" s="4" t="s">
        <v>3061</v>
      </c>
      <c r="R117" s="4" t="s">
        <v>3244</v>
      </c>
      <c r="S117" s="4" t="s">
        <v>3245</v>
      </c>
      <c r="T117" s="4" t="s">
        <v>2826</v>
      </c>
    </row>
    <row r="118">
      <c r="A118" s="267">
        <v>989.0</v>
      </c>
      <c r="B118" s="4" t="s">
        <v>3246</v>
      </c>
      <c r="C118" s="4" t="s">
        <v>3247</v>
      </c>
      <c r="D118" s="4" t="s">
        <v>3248</v>
      </c>
      <c r="E118" s="4" t="s">
        <v>2824</v>
      </c>
      <c r="F118" s="326">
        <v>46048.0</v>
      </c>
      <c r="G118" s="326">
        <v>46412.0</v>
      </c>
      <c r="H118" s="326">
        <v>46320.0</v>
      </c>
      <c r="I118" s="4" t="s">
        <v>2921</v>
      </c>
      <c r="J118" s="327" t="s">
        <v>3249</v>
      </c>
      <c r="K118" s="4" t="s">
        <v>3029</v>
      </c>
      <c r="L118" s="267">
        <v>0.0</v>
      </c>
      <c r="M118" s="267">
        <v>162.0</v>
      </c>
      <c r="N118" s="267">
        <v>0.0</v>
      </c>
      <c r="O118" s="4" t="s">
        <v>3171</v>
      </c>
      <c r="P118" s="4" t="s">
        <v>3250</v>
      </c>
      <c r="Q118" s="4" t="s">
        <v>3061</v>
      </c>
      <c r="R118" s="4" t="s">
        <v>3062</v>
      </c>
      <c r="S118" s="4" t="s">
        <v>3248</v>
      </c>
      <c r="T118" s="4" t="s">
        <v>2826</v>
      </c>
    </row>
    <row r="119">
      <c r="A119" s="267">
        <v>977.0</v>
      </c>
      <c r="B119" s="4" t="s">
        <v>3251</v>
      </c>
      <c r="C119" s="4" t="s">
        <v>3252</v>
      </c>
      <c r="D119" s="4" t="s">
        <v>3253</v>
      </c>
      <c r="E119" s="4" t="s">
        <v>444</v>
      </c>
      <c r="F119" s="326">
        <v>46059.0</v>
      </c>
      <c r="G119" s="326">
        <v>46423.0</v>
      </c>
      <c r="H119" s="326">
        <v>46331.0</v>
      </c>
      <c r="I119" s="4" t="s">
        <v>2921</v>
      </c>
      <c r="J119" s="327" t="s">
        <v>3254</v>
      </c>
      <c r="K119" s="4" t="s">
        <v>3059</v>
      </c>
      <c r="L119" s="267">
        <v>0.0</v>
      </c>
      <c r="M119" s="267">
        <v>173.0</v>
      </c>
      <c r="N119" s="267">
        <v>0.0</v>
      </c>
      <c r="O119" s="4" t="s">
        <v>3171</v>
      </c>
      <c r="P119" s="4" t="s">
        <v>3255</v>
      </c>
      <c r="Q119" s="4" t="s">
        <v>3061</v>
      </c>
      <c r="R119" s="4" t="s">
        <v>3062</v>
      </c>
      <c r="S119" s="4" t="s">
        <v>3256</v>
      </c>
      <c r="T119" s="4" t="s">
        <v>2826</v>
      </c>
    </row>
    <row r="120">
      <c r="A120" s="267">
        <v>748.0</v>
      </c>
      <c r="B120" s="4" t="s">
        <v>3257</v>
      </c>
      <c r="C120" s="4" t="s">
        <v>3258</v>
      </c>
      <c r="D120" s="4" t="s">
        <v>3259</v>
      </c>
      <c r="E120" s="4" t="s">
        <v>2824</v>
      </c>
      <c r="F120" s="326">
        <v>46048.0</v>
      </c>
      <c r="G120" s="326">
        <v>46412.0</v>
      </c>
      <c r="H120" s="213">
        <v>46320.0</v>
      </c>
      <c r="I120" s="4" t="s">
        <v>2921</v>
      </c>
      <c r="J120" s="327" t="s">
        <v>3260</v>
      </c>
      <c r="K120" s="4"/>
      <c r="L120" s="267">
        <v>0.0</v>
      </c>
      <c r="M120" s="267">
        <v>162.0</v>
      </c>
      <c r="N120" s="267">
        <v>0.0</v>
      </c>
      <c r="O120" s="4"/>
      <c r="P120" s="4" t="s">
        <v>3261</v>
      </c>
      <c r="Q120" s="4" t="s">
        <v>3061</v>
      </c>
      <c r="R120" s="4" t="s">
        <v>3062</v>
      </c>
      <c r="S120" s="4" t="s">
        <v>3259</v>
      </c>
      <c r="T120" s="4" t="s">
        <v>2826</v>
      </c>
    </row>
    <row r="121">
      <c r="A121" s="267">
        <v>509.0</v>
      </c>
      <c r="B121" s="4" t="s">
        <v>3262</v>
      </c>
      <c r="C121" s="4" t="s">
        <v>3263</v>
      </c>
      <c r="D121" s="4" t="s">
        <v>3264</v>
      </c>
      <c r="E121" s="4" t="s">
        <v>2824</v>
      </c>
      <c r="F121" s="326">
        <v>46050.0</v>
      </c>
      <c r="G121" s="326">
        <v>46414.0</v>
      </c>
      <c r="H121" s="326">
        <v>46322.0</v>
      </c>
      <c r="I121" s="4" t="s">
        <v>2921</v>
      </c>
      <c r="J121" s="327" t="s">
        <v>3265</v>
      </c>
      <c r="K121" s="4" t="s">
        <v>3059</v>
      </c>
      <c r="L121" s="267">
        <v>0.0</v>
      </c>
      <c r="M121" s="267">
        <v>164.0</v>
      </c>
      <c r="N121" s="267">
        <v>0.0</v>
      </c>
      <c r="O121" s="4" t="s">
        <v>3171</v>
      </c>
      <c r="P121" s="4" t="s">
        <v>3266</v>
      </c>
      <c r="Q121" s="4" t="s">
        <v>3061</v>
      </c>
      <c r="R121" s="4" t="s">
        <v>3062</v>
      </c>
      <c r="S121" s="4" t="s">
        <v>3267</v>
      </c>
      <c r="T121" s="4" t="s">
        <v>2826</v>
      </c>
    </row>
    <row r="122">
      <c r="A122" s="267">
        <v>983.0</v>
      </c>
      <c r="B122" s="4" t="s">
        <v>3268</v>
      </c>
      <c r="C122" s="4" t="s">
        <v>3269</v>
      </c>
      <c r="D122" s="4" t="s">
        <v>3270</v>
      </c>
      <c r="E122" s="4" t="s">
        <v>2824</v>
      </c>
      <c r="F122" s="213">
        <v>46050.0</v>
      </c>
      <c r="G122" s="326">
        <v>46414.0</v>
      </c>
      <c r="H122" s="213">
        <v>46322.0</v>
      </c>
      <c r="I122" s="4" t="s">
        <v>2921</v>
      </c>
      <c r="J122" s="327" t="s">
        <v>3271</v>
      </c>
      <c r="K122" s="4" t="s">
        <v>3029</v>
      </c>
      <c r="L122" s="267">
        <v>0.0</v>
      </c>
      <c r="M122" s="267">
        <v>164.0</v>
      </c>
      <c r="N122" s="267">
        <v>0.0</v>
      </c>
      <c r="O122" s="4" t="s">
        <v>3171</v>
      </c>
      <c r="P122" s="4" t="s">
        <v>3272</v>
      </c>
      <c r="Q122" s="4" t="s">
        <v>3061</v>
      </c>
      <c r="R122" s="4" t="s">
        <v>3244</v>
      </c>
      <c r="S122" s="4" t="s">
        <v>3273</v>
      </c>
      <c r="T122" s="4" t="s">
        <v>2826</v>
      </c>
    </row>
    <row r="123">
      <c r="A123" s="267">
        <v>514.0</v>
      </c>
      <c r="B123" s="4" t="s">
        <v>3274</v>
      </c>
      <c r="C123" s="4" t="s">
        <v>3275</v>
      </c>
      <c r="D123" s="4" t="s">
        <v>3276</v>
      </c>
      <c r="E123" s="4" t="s">
        <v>2824</v>
      </c>
      <c r="F123" s="326">
        <v>46059.0</v>
      </c>
      <c r="G123" s="326">
        <v>46423.0</v>
      </c>
      <c r="H123" s="213">
        <v>46423.0</v>
      </c>
      <c r="I123" s="4" t="s">
        <v>2921</v>
      </c>
      <c r="J123" s="327" t="s">
        <v>3277</v>
      </c>
      <c r="K123" s="4" t="s">
        <v>3029</v>
      </c>
      <c r="L123" s="267">
        <v>0.0</v>
      </c>
      <c r="M123" s="267">
        <v>173.0</v>
      </c>
      <c r="N123" s="267">
        <v>0.0</v>
      </c>
      <c r="O123" s="4" t="s">
        <v>3171</v>
      </c>
      <c r="P123" s="4" t="s">
        <v>3278</v>
      </c>
      <c r="Q123" s="4" t="s">
        <v>3061</v>
      </c>
      <c r="R123" s="4" t="s">
        <v>3062</v>
      </c>
      <c r="S123" s="4" t="s">
        <v>3279</v>
      </c>
      <c r="T123" s="4" t="s">
        <v>2833</v>
      </c>
    </row>
    <row r="124">
      <c r="A124" s="267">
        <v>881.0</v>
      </c>
      <c r="B124" s="4" t="s">
        <v>1368</v>
      </c>
      <c r="C124" s="4" t="s">
        <v>3280</v>
      </c>
      <c r="D124" s="4" t="s">
        <v>3281</v>
      </c>
      <c r="E124" s="4" t="s">
        <v>2824</v>
      </c>
      <c r="F124" s="326">
        <v>46059.0</v>
      </c>
      <c r="G124" s="326">
        <v>46423.0</v>
      </c>
      <c r="H124" s="213">
        <v>46331.0</v>
      </c>
      <c r="I124" s="4" t="s">
        <v>2921</v>
      </c>
      <c r="J124" s="327" t="s">
        <v>3282</v>
      </c>
      <c r="K124" s="4" t="s">
        <v>3029</v>
      </c>
      <c r="L124" s="267">
        <v>0.0</v>
      </c>
      <c r="M124" s="267">
        <v>173.0</v>
      </c>
      <c r="N124" s="267">
        <v>0.0</v>
      </c>
      <c r="O124" s="4"/>
      <c r="P124" s="4" t="s">
        <v>3278</v>
      </c>
      <c r="Q124" s="4" t="s">
        <v>3061</v>
      </c>
      <c r="R124" s="4" t="s">
        <v>3062</v>
      </c>
      <c r="S124" s="4" t="s">
        <v>3283</v>
      </c>
      <c r="T124" s="4" t="s">
        <v>2826</v>
      </c>
    </row>
    <row r="125">
      <c r="A125" s="267">
        <v>511.0</v>
      </c>
      <c r="B125" s="4" t="s">
        <v>3284</v>
      </c>
      <c r="C125" s="4" t="s">
        <v>3285</v>
      </c>
      <c r="D125" s="4" t="s">
        <v>3286</v>
      </c>
      <c r="E125" s="4" t="s">
        <v>2824</v>
      </c>
      <c r="F125" s="326">
        <v>46059.0</v>
      </c>
      <c r="G125" s="326">
        <v>46423.0</v>
      </c>
      <c r="H125" s="326">
        <v>46331.0</v>
      </c>
      <c r="I125" s="4" t="s">
        <v>2921</v>
      </c>
      <c r="J125" s="327" t="s">
        <v>3287</v>
      </c>
      <c r="K125" s="4" t="s">
        <v>3059</v>
      </c>
      <c r="L125" s="267">
        <v>0.0</v>
      </c>
      <c r="M125" s="267">
        <v>173.0</v>
      </c>
      <c r="N125" s="267">
        <v>0.0</v>
      </c>
      <c r="O125" s="4" t="s">
        <v>3171</v>
      </c>
      <c r="P125" s="4" t="s">
        <v>3288</v>
      </c>
      <c r="Q125" s="4" t="s">
        <v>3061</v>
      </c>
      <c r="R125" s="4" t="s">
        <v>3062</v>
      </c>
      <c r="S125" s="4" t="s">
        <v>3289</v>
      </c>
      <c r="T125" s="4" t="s">
        <v>2833</v>
      </c>
    </row>
    <row r="126">
      <c r="A126" s="267">
        <v>500.0</v>
      </c>
      <c r="B126" s="4" t="s">
        <v>3290</v>
      </c>
      <c r="C126" s="4" t="s">
        <v>3291</v>
      </c>
      <c r="D126" s="4" t="s">
        <v>3292</v>
      </c>
      <c r="E126" s="4" t="s">
        <v>2824</v>
      </c>
      <c r="F126" s="326">
        <v>46073.0</v>
      </c>
      <c r="G126" s="326">
        <v>46437.0</v>
      </c>
      <c r="H126" s="213">
        <v>46345.0</v>
      </c>
      <c r="I126" s="4" t="s">
        <v>2921</v>
      </c>
      <c r="J126" s="327" t="s">
        <v>3293</v>
      </c>
      <c r="K126" s="4" t="s">
        <v>3029</v>
      </c>
      <c r="L126" s="267">
        <v>0.0</v>
      </c>
      <c r="M126" s="267">
        <v>187.0</v>
      </c>
      <c r="N126" s="267">
        <v>0.0</v>
      </c>
      <c r="O126" s="4" t="s">
        <v>3171</v>
      </c>
      <c r="P126" s="4" t="s">
        <v>3294</v>
      </c>
      <c r="Q126" s="4" t="s">
        <v>3061</v>
      </c>
      <c r="R126" s="4" t="s">
        <v>3062</v>
      </c>
      <c r="S126" s="4" t="s">
        <v>3295</v>
      </c>
      <c r="T126" s="4" t="s">
        <v>2833</v>
      </c>
    </row>
    <row r="127">
      <c r="A127" s="267">
        <v>753.0</v>
      </c>
      <c r="B127" s="4" t="s">
        <v>3296</v>
      </c>
      <c r="C127" s="4" t="s">
        <v>3297</v>
      </c>
      <c r="D127" s="4" t="s">
        <v>3298</v>
      </c>
      <c r="E127" s="4" t="s">
        <v>2824</v>
      </c>
      <c r="F127" s="326">
        <v>46077.0</v>
      </c>
      <c r="G127" s="326">
        <v>46441.0</v>
      </c>
      <c r="H127" s="326">
        <v>46349.0</v>
      </c>
      <c r="I127" s="4" t="s">
        <v>2921</v>
      </c>
      <c r="J127" s="327" t="s">
        <v>3299</v>
      </c>
      <c r="K127" s="4" t="s">
        <v>3029</v>
      </c>
      <c r="L127" s="267">
        <v>0.0</v>
      </c>
      <c r="M127" s="267">
        <v>191.0</v>
      </c>
      <c r="N127" s="267">
        <v>0.0</v>
      </c>
      <c r="O127" s="4" t="s">
        <v>3171</v>
      </c>
      <c r="P127" s="4" t="s">
        <v>3300</v>
      </c>
      <c r="Q127" s="4" t="s">
        <v>3061</v>
      </c>
      <c r="R127" s="4" t="s">
        <v>3062</v>
      </c>
      <c r="S127" s="4" t="s">
        <v>3298</v>
      </c>
      <c r="T127" s="4" t="s">
        <v>2826</v>
      </c>
    </row>
    <row r="128">
      <c r="A128" s="267">
        <v>611.0</v>
      </c>
      <c r="B128" s="4" t="s">
        <v>3301</v>
      </c>
      <c r="C128" s="4" t="s">
        <v>3302</v>
      </c>
      <c r="D128" s="4" t="s">
        <v>3303</v>
      </c>
      <c r="E128" s="4" t="s">
        <v>444</v>
      </c>
      <c r="F128" s="326">
        <v>46077.0</v>
      </c>
      <c r="G128" s="326">
        <v>46441.0</v>
      </c>
      <c r="H128" s="326">
        <v>46349.0</v>
      </c>
      <c r="I128" s="4" t="s">
        <v>2921</v>
      </c>
      <c r="J128" s="327" t="s">
        <v>3304</v>
      </c>
      <c r="K128" s="4" t="s">
        <v>3029</v>
      </c>
      <c r="L128" s="267">
        <v>0.0</v>
      </c>
      <c r="M128" s="267">
        <v>191.0</v>
      </c>
      <c r="N128" s="267">
        <v>0.0</v>
      </c>
      <c r="O128" s="4" t="s">
        <v>3171</v>
      </c>
      <c r="P128" s="4" t="s">
        <v>3305</v>
      </c>
      <c r="Q128" s="4" t="s">
        <v>3061</v>
      </c>
      <c r="R128" s="4" t="s">
        <v>3062</v>
      </c>
      <c r="S128" s="4" t="s">
        <v>3306</v>
      </c>
      <c r="T128" s="4" t="s">
        <v>2826</v>
      </c>
    </row>
    <row r="129">
      <c r="A129" s="267">
        <v>1009.0</v>
      </c>
      <c r="B129" s="4" t="s">
        <v>3307</v>
      </c>
      <c r="C129" s="4" t="s">
        <v>1672</v>
      </c>
      <c r="D129" s="4" t="s">
        <v>3308</v>
      </c>
      <c r="E129" s="4" t="s">
        <v>444</v>
      </c>
      <c r="F129" s="326">
        <v>46099.0</v>
      </c>
      <c r="G129" s="326">
        <v>46463.0</v>
      </c>
      <c r="H129" s="213">
        <v>46373.0</v>
      </c>
      <c r="I129" s="4" t="s">
        <v>2921</v>
      </c>
      <c r="J129" s="327" t="s">
        <v>3309</v>
      </c>
      <c r="K129" s="4" t="s">
        <v>3059</v>
      </c>
      <c r="L129" s="267">
        <v>0.0</v>
      </c>
      <c r="M129" s="267">
        <v>213.0</v>
      </c>
      <c r="N129" s="267">
        <v>0.0</v>
      </c>
      <c r="O129" s="4" t="s">
        <v>3171</v>
      </c>
      <c r="P129" s="4" t="s">
        <v>3310</v>
      </c>
      <c r="Q129" s="4" t="s">
        <v>3061</v>
      </c>
      <c r="R129" s="4" t="s">
        <v>3062</v>
      </c>
      <c r="S129" s="4" t="s">
        <v>3308</v>
      </c>
      <c r="T129" s="4" t="s">
        <v>2833</v>
      </c>
    </row>
    <row r="130">
      <c r="A130" s="267">
        <v>612.0</v>
      </c>
      <c r="B130" s="4" t="s">
        <v>3311</v>
      </c>
      <c r="C130" s="4" t="s">
        <v>3312</v>
      </c>
      <c r="D130" s="4" t="s">
        <v>3313</v>
      </c>
      <c r="E130" s="4" t="s">
        <v>444</v>
      </c>
      <c r="F130" s="326">
        <v>46112.0</v>
      </c>
      <c r="G130" s="326">
        <v>46476.0</v>
      </c>
      <c r="H130" s="326">
        <v>46386.0</v>
      </c>
      <c r="I130" s="4" t="s">
        <v>2921</v>
      </c>
      <c r="J130" s="327" t="s">
        <v>3314</v>
      </c>
      <c r="K130" s="4" t="s">
        <v>3059</v>
      </c>
      <c r="L130" s="267">
        <v>0.0</v>
      </c>
      <c r="M130" s="267">
        <v>226.0</v>
      </c>
      <c r="N130" s="267">
        <v>0.0</v>
      </c>
      <c r="O130" s="4" t="s">
        <v>3171</v>
      </c>
      <c r="P130" s="4" t="s">
        <v>3315</v>
      </c>
      <c r="Q130" s="4" t="s">
        <v>3061</v>
      </c>
      <c r="R130" s="4" t="s">
        <v>3062</v>
      </c>
      <c r="S130" s="4" t="s">
        <v>3316</v>
      </c>
      <c r="T130" s="4" t="s">
        <v>2833</v>
      </c>
    </row>
    <row r="131">
      <c r="A131" s="267">
        <v>609.0</v>
      </c>
      <c r="B131" s="4" t="s">
        <v>3317</v>
      </c>
      <c r="C131" s="4" t="s">
        <v>3318</v>
      </c>
      <c r="D131" s="4" t="s">
        <v>3316</v>
      </c>
      <c r="E131" s="4" t="s">
        <v>444</v>
      </c>
      <c r="F131" s="326">
        <v>46112.0</v>
      </c>
      <c r="G131" s="326">
        <v>46842.0</v>
      </c>
      <c r="H131" s="213">
        <v>46751.0</v>
      </c>
      <c r="I131" s="4" t="s">
        <v>2921</v>
      </c>
      <c r="J131" s="327" t="s">
        <v>3319</v>
      </c>
      <c r="K131" s="4" t="s">
        <v>3059</v>
      </c>
      <c r="L131" s="267">
        <v>0.0</v>
      </c>
      <c r="M131" s="267">
        <v>592.0</v>
      </c>
      <c r="N131" s="267">
        <v>0.0</v>
      </c>
      <c r="O131" s="4" t="s">
        <v>3171</v>
      </c>
      <c r="P131" s="4" t="s">
        <v>3320</v>
      </c>
      <c r="Q131" s="4" t="s">
        <v>3061</v>
      </c>
      <c r="R131" s="4" t="s">
        <v>3062</v>
      </c>
      <c r="S131" s="4" t="s">
        <v>3316</v>
      </c>
      <c r="T131" s="4" t="s">
        <v>2826</v>
      </c>
    </row>
    <row r="132">
      <c r="A132" s="267">
        <v>1008.0</v>
      </c>
      <c r="B132" s="4" t="s">
        <v>3321</v>
      </c>
      <c r="C132" s="4" t="s">
        <v>3322</v>
      </c>
      <c r="D132" s="4" t="s">
        <v>3323</v>
      </c>
      <c r="E132" s="4" t="s">
        <v>444</v>
      </c>
      <c r="F132" s="326">
        <v>46148.0</v>
      </c>
      <c r="G132" s="326">
        <v>46512.0</v>
      </c>
      <c r="H132" s="326">
        <v>46423.0</v>
      </c>
      <c r="I132" s="4" t="s">
        <v>2921</v>
      </c>
      <c r="J132" s="327" t="s">
        <v>3324</v>
      </c>
      <c r="K132" s="4" t="s">
        <v>3059</v>
      </c>
      <c r="L132" s="267">
        <v>0.0</v>
      </c>
      <c r="M132" s="267">
        <v>262.0</v>
      </c>
      <c r="N132" s="267">
        <v>0.0</v>
      </c>
      <c r="O132" s="4" t="s">
        <v>3171</v>
      </c>
      <c r="P132" s="4" t="s">
        <v>3325</v>
      </c>
      <c r="Q132" s="4" t="s">
        <v>3061</v>
      </c>
      <c r="R132" s="4" t="s">
        <v>3062</v>
      </c>
      <c r="S132" s="4" t="s">
        <v>3326</v>
      </c>
      <c r="T132" s="4" t="s">
        <v>2826</v>
      </c>
    </row>
    <row r="133">
      <c r="A133" s="267">
        <v>1003.0</v>
      </c>
      <c r="B133" s="4" t="s">
        <v>3327</v>
      </c>
      <c r="C133" s="4" t="s">
        <v>1916</v>
      </c>
      <c r="D133" s="4" t="s">
        <v>3328</v>
      </c>
      <c r="E133" s="4" t="s">
        <v>3329</v>
      </c>
      <c r="F133" s="326">
        <v>46149.0</v>
      </c>
      <c r="G133" s="213">
        <v>46513.0</v>
      </c>
      <c r="H133" s="326">
        <v>46423.0</v>
      </c>
      <c r="I133" s="4" t="s">
        <v>2921</v>
      </c>
      <c r="J133" s="327" t="s">
        <v>3330</v>
      </c>
      <c r="K133" s="4" t="s">
        <v>3059</v>
      </c>
      <c r="L133" s="267">
        <v>0.0</v>
      </c>
      <c r="M133" s="267">
        <v>263.0</v>
      </c>
      <c r="N133" s="267">
        <v>0.0</v>
      </c>
      <c r="O133" s="4" t="s">
        <v>3171</v>
      </c>
      <c r="P133" s="4" t="s">
        <v>3331</v>
      </c>
      <c r="Q133" s="4" t="s">
        <v>3061</v>
      </c>
      <c r="R133" s="4" t="s">
        <v>3244</v>
      </c>
      <c r="S133" s="4" t="s">
        <v>3332</v>
      </c>
      <c r="T133" s="4" t="s">
        <v>2833</v>
      </c>
    </row>
    <row r="134">
      <c r="A134" s="267">
        <v>1042.0</v>
      </c>
      <c r="B134" s="4" t="s">
        <v>3333</v>
      </c>
      <c r="C134" s="4" t="s">
        <v>3334</v>
      </c>
      <c r="D134" s="4" t="s">
        <v>3335</v>
      </c>
      <c r="E134" s="4" t="s">
        <v>2824</v>
      </c>
      <c r="F134" s="326">
        <v>46149.0</v>
      </c>
      <c r="G134" s="326">
        <v>46513.0</v>
      </c>
      <c r="H134" s="326">
        <v>46423.0</v>
      </c>
      <c r="I134" s="4" t="s">
        <v>2921</v>
      </c>
      <c r="J134" s="327" t="s">
        <v>3336</v>
      </c>
      <c r="K134" s="4" t="s">
        <v>3059</v>
      </c>
      <c r="L134" s="267">
        <v>0.0</v>
      </c>
      <c r="M134" s="267">
        <v>263.0</v>
      </c>
      <c r="N134" s="267">
        <v>0.0</v>
      </c>
      <c r="O134" s="4" t="s">
        <v>3171</v>
      </c>
      <c r="P134" s="4" t="s">
        <v>3337</v>
      </c>
      <c r="Q134" s="4" t="s">
        <v>3061</v>
      </c>
      <c r="R134" s="4" t="s">
        <v>3062</v>
      </c>
      <c r="S134" s="4" t="s">
        <v>3335</v>
      </c>
      <c r="T134" s="4" t="s">
        <v>2833</v>
      </c>
    </row>
    <row r="135">
      <c r="A135" s="267">
        <v>1046.0</v>
      </c>
      <c r="B135" s="4" t="s">
        <v>3338</v>
      </c>
      <c r="C135" s="4" t="s">
        <v>3339</v>
      </c>
      <c r="D135" s="4" t="s">
        <v>3340</v>
      </c>
      <c r="E135" s="4" t="s">
        <v>2824</v>
      </c>
      <c r="F135" s="326">
        <v>46149.0</v>
      </c>
      <c r="G135" s="326">
        <v>46513.0</v>
      </c>
      <c r="H135" s="213">
        <v>46423.0</v>
      </c>
      <c r="I135" s="4" t="s">
        <v>2921</v>
      </c>
      <c r="J135" s="327" t="s">
        <v>3341</v>
      </c>
      <c r="K135" s="4" t="s">
        <v>3059</v>
      </c>
      <c r="L135" s="267">
        <v>0.0</v>
      </c>
      <c r="M135" s="267">
        <v>263.0</v>
      </c>
      <c r="N135" s="267">
        <v>0.0</v>
      </c>
      <c r="O135" s="4" t="s">
        <v>3171</v>
      </c>
      <c r="P135" s="4" t="s">
        <v>3337</v>
      </c>
      <c r="Q135" s="4" t="s">
        <v>3061</v>
      </c>
      <c r="R135" s="4" t="s">
        <v>3244</v>
      </c>
      <c r="S135" s="4" t="s">
        <v>3342</v>
      </c>
      <c r="T135" s="4" t="s">
        <v>2826</v>
      </c>
    </row>
    <row r="136">
      <c r="A136" s="267">
        <v>1025.0</v>
      </c>
      <c r="B136" s="4" t="s">
        <v>3343</v>
      </c>
      <c r="C136" s="4" t="s">
        <v>973</v>
      </c>
      <c r="D136" s="4" t="s">
        <v>3344</v>
      </c>
      <c r="E136" s="4" t="s">
        <v>444</v>
      </c>
      <c r="F136" s="326">
        <v>46162.0</v>
      </c>
      <c r="G136" s="326">
        <v>46526.0</v>
      </c>
      <c r="H136" s="213">
        <v>46437.0</v>
      </c>
      <c r="I136" s="4" t="s">
        <v>2921</v>
      </c>
      <c r="J136" s="327" t="s">
        <v>3345</v>
      </c>
      <c r="K136" s="4" t="s">
        <v>2922</v>
      </c>
      <c r="L136" s="267">
        <v>0.0</v>
      </c>
      <c r="M136" s="267">
        <v>276.0</v>
      </c>
      <c r="N136" s="267">
        <v>0.0</v>
      </c>
      <c r="O136" s="4" t="s">
        <v>3171</v>
      </c>
      <c r="P136" s="4" t="s">
        <v>3346</v>
      </c>
      <c r="Q136" s="4" t="s">
        <v>3061</v>
      </c>
      <c r="R136" s="4" t="s">
        <v>3244</v>
      </c>
      <c r="S136" s="4" t="s">
        <v>3344</v>
      </c>
      <c r="T136" s="4" t="s">
        <v>2826</v>
      </c>
    </row>
    <row r="137">
      <c r="A137" s="267">
        <v>1024.0</v>
      </c>
      <c r="B137" s="4" t="s">
        <v>3347</v>
      </c>
      <c r="C137" s="4" t="s">
        <v>2281</v>
      </c>
      <c r="D137" s="4" t="s">
        <v>3348</v>
      </c>
      <c r="E137" s="4" t="s">
        <v>444</v>
      </c>
      <c r="F137" s="326">
        <v>46177.0</v>
      </c>
      <c r="G137" s="213">
        <v>46907.0</v>
      </c>
      <c r="H137" s="326">
        <v>46907.0</v>
      </c>
      <c r="I137" s="4" t="s">
        <v>2921</v>
      </c>
      <c r="J137" s="327" t="s">
        <v>3349</v>
      </c>
      <c r="K137" s="4" t="s">
        <v>2922</v>
      </c>
      <c r="L137" s="267">
        <v>0.0</v>
      </c>
      <c r="M137" s="267">
        <v>657.0</v>
      </c>
      <c r="N137" s="267">
        <v>0.0</v>
      </c>
      <c r="O137" s="4" t="s">
        <v>3171</v>
      </c>
      <c r="P137" s="4" t="s">
        <v>3350</v>
      </c>
      <c r="Q137" s="4" t="s">
        <v>3061</v>
      </c>
      <c r="R137" s="4" t="s">
        <v>3244</v>
      </c>
      <c r="S137" s="4" t="s">
        <v>3351</v>
      </c>
      <c r="T137" s="4" t="s">
        <v>2826</v>
      </c>
    </row>
    <row r="138">
      <c r="A138" s="267">
        <v>1070.0</v>
      </c>
      <c r="B138" s="4" t="s">
        <v>3352</v>
      </c>
      <c r="C138" s="4" t="s">
        <v>3353</v>
      </c>
      <c r="D138" s="4" t="s">
        <v>3354</v>
      </c>
      <c r="E138" s="4" t="s">
        <v>2824</v>
      </c>
      <c r="F138" s="326">
        <v>46177.0</v>
      </c>
      <c r="G138" s="213">
        <v>46907.0</v>
      </c>
      <c r="H138" s="326">
        <v>46907.0</v>
      </c>
      <c r="I138" s="4" t="s">
        <v>2921</v>
      </c>
      <c r="J138" s="327" t="s">
        <v>3355</v>
      </c>
      <c r="K138" s="4" t="s">
        <v>2922</v>
      </c>
      <c r="L138" s="267">
        <v>0.0</v>
      </c>
      <c r="M138" s="267">
        <v>657.0</v>
      </c>
      <c r="N138" s="267">
        <v>0.0</v>
      </c>
      <c r="O138" s="4" t="s">
        <v>3171</v>
      </c>
      <c r="P138" s="4" t="s">
        <v>3356</v>
      </c>
      <c r="Q138" s="4" t="s">
        <v>3061</v>
      </c>
      <c r="R138" s="4" t="s">
        <v>3062</v>
      </c>
      <c r="S138" s="4" t="s">
        <v>3357</v>
      </c>
      <c r="T138" s="4" t="s">
        <v>2826</v>
      </c>
    </row>
    <row r="139">
      <c r="A139" s="267">
        <v>622.0</v>
      </c>
      <c r="B139" s="4" t="s">
        <v>3358</v>
      </c>
      <c r="C139" s="4" t="s">
        <v>3359</v>
      </c>
      <c r="D139" s="4" t="s">
        <v>3360</v>
      </c>
      <c r="E139" s="4" t="s">
        <v>2824</v>
      </c>
      <c r="F139" s="326">
        <v>46190.0</v>
      </c>
      <c r="G139" s="326">
        <v>46554.0</v>
      </c>
      <c r="H139" s="213">
        <v>46554.0</v>
      </c>
      <c r="I139" s="4" t="s">
        <v>2921</v>
      </c>
      <c r="J139" s="327" t="s">
        <v>3361</v>
      </c>
      <c r="K139" s="4" t="s">
        <v>2922</v>
      </c>
      <c r="L139" s="267">
        <v>0.0</v>
      </c>
      <c r="M139" s="267">
        <v>304.0</v>
      </c>
      <c r="N139" s="267">
        <v>0.0</v>
      </c>
      <c r="O139" s="4" t="s">
        <v>3171</v>
      </c>
      <c r="P139" s="4" t="s">
        <v>3362</v>
      </c>
      <c r="Q139" s="4" t="s">
        <v>3061</v>
      </c>
      <c r="R139" s="4" t="s">
        <v>3363</v>
      </c>
      <c r="S139" s="4" t="s">
        <v>3364</v>
      </c>
      <c r="T139" s="4" t="s">
        <v>2833</v>
      </c>
    </row>
    <row r="140">
      <c r="A140" s="267">
        <v>1048.0</v>
      </c>
      <c r="B140" s="4" t="s">
        <v>3365</v>
      </c>
      <c r="C140" s="4" t="s">
        <v>3366</v>
      </c>
      <c r="D140" s="4"/>
      <c r="E140" s="4" t="s">
        <v>2824</v>
      </c>
      <c r="F140" s="213">
        <v>46196.0</v>
      </c>
      <c r="G140" s="213">
        <v>46560.0</v>
      </c>
      <c r="H140" s="326"/>
      <c r="I140" s="4" t="s">
        <v>2921</v>
      </c>
      <c r="J140" s="327" t="s">
        <v>3367</v>
      </c>
      <c r="K140" s="4" t="s">
        <v>2922</v>
      </c>
      <c r="L140" s="267">
        <v>0.0</v>
      </c>
      <c r="M140" s="267">
        <v>310.0</v>
      </c>
      <c r="N140" s="267">
        <v>0.0</v>
      </c>
      <c r="O140" s="4" t="s">
        <v>3171</v>
      </c>
      <c r="P140" s="4" t="s">
        <v>3368</v>
      </c>
      <c r="Q140" s="4" t="s">
        <v>3061</v>
      </c>
      <c r="R140" s="4" t="s">
        <v>3244</v>
      </c>
      <c r="S140" s="4" t="s">
        <v>3369</v>
      </c>
      <c r="T140" s="4" t="s">
        <v>2833</v>
      </c>
    </row>
    <row r="141">
      <c r="A141" s="267">
        <v>1110.0</v>
      </c>
      <c r="B141" s="4" t="s">
        <v>3370</v>
      </c>
      <c r="C141" s="4" t="s">
        <v>3371</v>
      </c>
      <c r="D141" s="4" t="s">
        <v>3372</v>
      </c>
      <c r="E141" s="4" t="s">
        <v>2824</v>
      </c>
      <c r="F141" s="213">
        <v>46196.0</v>
      </c>
      <c r="G141" s="213">
        <v>46560.0</v>
      </c>
      <c r="H141" s="326">
        <v>46440.0</v>
      </c>
      <c r="I141" s="4" t="s">
        <v>2921</v>
      </c>
      <c r="J141" s="327" t="s">
        <v>3373</v>
      </c>
      <c r="K141" s="4" t="s">
        <v>2922</v>
      </c>
      <c r="L141" s="267">
        <v>0.0</v>
      </c>
      <c r="M141" s="267">
        <v>310.0</v>
      </c>
      <c r="N141" s="267">
        <v>0.0</v>
      </c>
      <c r="O141" s="4" t="s">
        <v>3171</v>
      </c>
      <c r="P141" s="4" t="s">
        <v>3374</v>
      </c>
      <c r="Q141" s="4" t="s">
        <v>3061</v>
      </c>
      <c r="R141" s="4" t="s">
        <v>3244</v>
      </c>
      <c r="S141" s="4" t="s">
        <v>3375</v>
      </c>
      <c r="T141" s="4" t="s">
        <v>2826</v>
      </c>
    </row>
    <row r="142">
      <c r="A142" s="267">
        <v>1133.0</v>
      </c>
      <c r="B142" s="4" t="s">
        <v>3376</v>
      </c>
      <c r="C142" s="4" t="s">
        <v>238</v>
      </c>
      <c r="D142" s="4" t="s">
        <v>3377</v>
      </c>
      <c r="E142" s="4" t="s">
        <v>444</v>
      </c>
      <c r="F142" s="326">
        <v>46224.0</v>
      </c>
      <c r="G142" s="213">
        <v>46954.0</v>
      </c>
      <c r="H142" s="326"/>
      <c r="I142" s="4" t="s">
        <v>2921</v>
      </c>
      <c r="J142" s="327" t="s">
        <v>3378</v>
      </c>
      <c r="K142" s="4" t="s">
        <v>2922</v>
      </c>
      <c r="L142" s="267">
        <v>0.0</v>
      </c>
      <c r="M142" s="267">
        <v>704.0</v>
      </c>
      <c r="N142" s="267">
        <v>0.0</v>
      </c>
      <c r="O142" s="4" t="s">
        <v>3171</v>
      </c>
      <c r="P142" s="4" t="s">
        <v>3379</v>
      </c>
      <c r="Q142" s="4"/>
      <c r="R142" s="4" t="s">
        <v>3244</v>
      </c>
      <c r="S142" s="4" t="s">
        <v>3380</v>
      </c>
      <c r="T142" s="4" t="s">
        <v>2826</v>
      </c>
    </row>
    <row r="143">
      <c r="A143" s="267">
        <v>1158.0</v>
      </c>
      <c r="B143" s="4" t="s">
        <v>3381</v>
      </c>
      <c r="C143" s="4" t="s">
        <v>240</v>
      </c>
      <c r="D143" s="4" t="s">
        <v>3382</v>
      </c>
      <c r="E143" s="4" t="s">
        <v>2884</v>
      </c>
      <c r="F143" s="326">
        <v>46227.0</v>
      </c>
      <c r="G143" s="326">
        <v>46957.0</v>
      </c>
      <c r="H143" s="213"/>
      <c r="I143" s="4" t="s">
        <v>2921</v>
      </c>
      <c r="J143" s="327" t="s">
        <v>3383</v>
      </c>
      <c r="K143" s="4" t="s">
        <v>2922</v>
      </c>
      <c r="L143" s="267">
        <v>0.0</v>
      </c>
      <c r="M143" s="267">
        <v>707.0</v>
      </c>
      <c r="N143" s="267">
        <v>0.0</v>
      </c>
      <c r="O143" s="4" t="s">
        <v>3171</v>
      </c>
      <c r="P143" s="4" t="s">
        <v>3384</v>
      </c>
      <c r="Q143" s="4"/>
      <c r="R143" s="4" t="s">
        <v>3244</v>
      </c>
      <c r="S143" s="4" t="s">
        <v>3385</v>
      </c>
      <c r="T143" s="4" t="s">
        <v>2826</v>
      </c>
    </row>
    <row r="144">
      <c r="A144" s="267">
        <v>1120.0</v>
      </c>
      <c r="B144" s="4" t="s">
        <v>3386</v>
      </c>
      <c r="C144" s="4" t="s">
        <v>3387</v>
      </c>
      <c r="D144" s="4" t="s">
        <v>3388</v>
      </c>
      <c r="E144" s="4" t="s">
        <v>2824</v>
      </c>
      <c r="F144" s="326">
        <v>46232.0</v>
      </c>
      <c r="G144" s="326">
        <v>46596.0</v>
      </c>
      <c r="H144" s="213">
        <v>46505.0</v>
      </c>
      <c r="I144" s="4" t="s">
        <v>2921</v>
      </c>
      <c r="J144" s="327" t="s">
        <v>3389</v>
      </c>
      <c r="K144" s="4" t="s">
        <v>2922</v>
      </c>
      <c r="L144" s="267">
        <v>0.0</v>
      </c>
      <c r="M144" s="267">
        <v>346.0</v>
      </c>
      <c r="N144" s="267">
        <v>0.0</v>
      </c>
      <c r="O144" s="4" t="s">
        <v>3171</v>
      </c>
      <c r="P144" s="4" t="s">
        <v>3390</v>
      </c>
      <c r="Q144" s="4" t="s">
        <v>3061</v>
      </c>
      <c r="R144" s="4" t="s">
        <v>3244</v>
      </c>
      <c r="S144" s="4" t="s">
        <v>3391</v>
      </c>
      <c r="T144" s="4" t="s">
        <v>2826</v>
      </c>
    </row>
    <row r="145">
      <c r="A145" s="267">
        <v>508.0</v>
      </c>
      <c r="B145" s="4" t="s">
        <v>3392</v>
      </c>
      <c r="C145" s="4" t="s">
        <v>3393</v>
      </c>
      <c r="D145" s="4" t="s">
        <v>3394</v>
      </c>
      <c r="E145" s="4" t="s">
        <v>2824</v>
      </c>
      <c r="F145" s="326">
        <v>46231.0</v>
      </c>
      <c r="G145" s="213">
        <v>46595.0</v>
      </c>
      <c r="H145" s="326">
        <v>46504.0</v>
      </c>
      <c r="I145" s="4" t="s">
        <v>2921</v>
      </c>
      <c r="J145" s="327" t="s">
        <v>3395</v>
      </c>
      <c r="K145" s="4" t="s">
        <v>3396</v>
      </c>
      <c r="L145" s="267">
        <v>0.0</v>
      </c>
      <c r="M145" s="267">
        <v>345.0</v>
      </c>
      <c r="N145" s="267">
        <v>0.0</v>
      </c>
      <c r="O145" s="4" t="s">
        <v>3171</v>
      </c>
      <c r="P145" s="4" t="s">
        <v>3397</v>
      </c>
      <c r="Q145" s="4" t="s">
        <v>3398</v>
      </c>
      <c r="R145" s="4" t="s">
        <v>3244</v>
      </c>
      <c r="S145" s="4" t="s">
        <v>3399</v>
      </c>
      <c r="T145" s="4" t="s">
        <v>2833</v>
      </c>
    </row>
    <row r="146">
      <c r="A146" s="267">
        <v>990.0</v>
      </c>
      <c r="B146" s="4" t="s">
        <v>3239</v>
      </c>
      <c r="C146" s="4" t="s">
        <v>3400</v>
      </c>
      <c r="D146" s="4" t="s">
        <v>3401</v>
      </c>
      <c r="E146" s="4" t="s">
        <v>2884</v>
      </c>
      <c r="F146" s="213">
        <v>45961.0</v>
      </c>
      <c r="G146" s="213">
        <v>46325.0</v>
      </c>
      <c r="H146" s="326">
        <v>46233.0</v>
      </c>
      <c r="I146" s="4" t="s">
        <v>2921</v>
      </c>
      <c r="J146" s="327" t="s">
        <v>3242</v>
      </c>
      <c r="K146" s="4" t="s">
        <v>2922</v>
      </c>
      <c r="L146" s="267">
        <v>0.0</v>
      </c>
      <c r="M146" s="267">
        <v>75.0</v>
      </c>
      <c r="N146" s="267">
        <v>0.0</v>
      </c>
      <c r="O146" s="4" t="s">
        <v>3171</v>
      </c>
      <c r="P146" s="4" t="s">
        <v>3243</v>
      </c>
      <c r="Q146" s="4" t="s">
        <v>3061</v>
      </c>
      <c r="R146" s="4" t="s">
        <v>3062</v>
      </c>
      <c r="S146" s="4" t="s">
        <v>3402</v>
      </c>
      <c r="T146" s="4" t="s">
        <v>2826</v>
      </c>
    </row>
    <row r="147">
      <c r="A147" s="267">
        <v>938.0</v>
      </c>
      <c r="B147" s="4" t="s">
        <v>3246</v>
      </c>
      <c r="C147" s="4" t="s">
        <v>1966</v>
      </c>
      <c r="D147" s="4" t="s">
        <v>3403</v>
      </c>
      <c r="E147" s="4" t="s">
        <v>2824</v>
      </c>
      <c r="F147" s="326">
        <v>46062.0</v>
      </c>
      <c r="G147" s="213">
        <v>46426.0</v>
      </c>
      <c r="H147" s="326">
        <v>46334.0</v>
      </c>
      <c r="I147" s="4" t="s">
        <v>2921</v>
      </c>
      <c r="J147" s="327" t="s">
        <v>3249</v>
      </c>
      <c r="K147" s="4" t="s">
        <v>3059</v>
      </c>
      <c r="L147" s="267">
        <v>0.0</v>
      </c>
      <c r="M147" s="267">
        <v>176.0</v>
      </c>
      <c r="N147" s="267">
        <v>0.0</v>
      </c>
      <c r="O147" s="4" t="s">
        <v>3171</v>
      </c>
      <c r="P147" s="4" t="s">
        <v>3250</v>
      </c>
      <c r="Q147" s="4" t="s">
        <v>3061</v>
      </c>
      <c r="R147" s="4" t="s">
        <v>3062</v>
      </c>
      <c r="S147" s="4" t="s">
        <v>3404</v>
      </c>
      <c r="T147" s="4" t="s">
        <v>2833</v>
      </c>
    </row>
    <row r="148">
      <c r="A148" s="267">
        <v>718.0</v>
      </c>
      <c r="B148" s="4" t="s">
        <v>3405</v>
      </c>
      <c r="C148" s="4" t="s">
        <v>1046</v>
      </c>
      <c r="D148" s="4" t="s">
        <v>3406</v>
      </c>
      <c r="E148" s="4" t="s">
        <v>2884</v>
      </c>
      <c r="F148" s="326">
        <v>46097.0</v>
      </c>
      <c r="G148" s="326">
        <v>46461.0</v>
      </c>
      <c r="H148" s="326">
        <v>46371.0</v>
      </c>
      <c r="I148" s="4" t="s">
        <v>2921</v>
      </c>
      <c r="J148" s="327" t="s">
        <v>3260</v>
      </c>
      <c r="K148" s="4" t="s">
        <v>3059</v>
      </c>
      <c r="L148" s="267">
        <v>0.0</v>
      </c>
      <c r="M148" s="267">
        <v>211.0</v>
      </c>
      <c r="N148" s="267">
        <v>0.0</v>
      </c>
      <c r="O148" s="4" t="s">
        <v>3171</v>
      </c>
      <c r="P148" s="4" t="s">
        <v>3261</v>
      </c>
      <c r="Q148" s="4" t="s">
        <v>3061</v>
      </c>
      <c r="R148" s="4" t="s">
        <v>3062</v>
      </c>
      <c r="S148" s="4" t="s">
        <v>3407</v>
      </c>
      <c r="T148" s="4" t="s">
        <v>2826</v>
      </c>
    </row>
    <row r="149">
      <c r="A149" s="267">
        <v>213.0</v>
      </c>
      <c r="B149" s="4" t="s">
        <v>3408</v>
      </c>
      <c r="C149" s="4" t="s">
        <v>1021</v>
      </c>
      <c r="D149" s="4" t="s">
        <v>3409</v>
      </c>
      <c r="E149" s="4" t="s">
        <v>2884</v>
      </c>
      <c r="F149" s="326">
        <v>46087.0</v>
      </c>
      <c r="G149" s="326">
        <v>46451.0</v>
      </c>
      <c r="H149" s="326">
        <v>46361.0</v>
      </c>
      <c r="I149" s="4" t="s">
        <v>2921</v>
      </c>
      <c r="J149" s="327" t="s">
        <v>3265</v>
      </c>
      <c r="K149" s="4" t="s">
        <v>3059</v>
      </c>
      <c r="L149" s="267">
        <v>0.0</v>
      </c>
      <c r="M149" s="267">
        <v>201.0</v>
      </c>
      <c r="N149" s="267">
        <v>0.0</v>
      </c>
      <c r="O149" s="4" t="s">
        <v>3171</v>
      </c>
      <c r="P149" s="4" t="s">
        <v>3410</v>
      </c>
      <c r="Q149" s="4" t="s">
        <v>3061</v>
      </c>
      <c r="R149" s="4" t="s">
        <v>3062</v>
      </c>
      <c r="S149" s="4" t="s">
        <v>3411</v>
      </c>
      <c r="T149" s="4" t="s">
        <v>2833</v>
      </c>
    </row>
    <row r="150">
      <c r="A150" s="267">
        <v>228.0</v>
      </c>
      <c r="B150" s="4" t="s">
        <v>1375</v>
      </c>
      <c r="C150" s="4" t="s">
        <v>1374</v>
      </c>
      <c r="D150" s="4" t="s">
        <v>3409</v>
      </c>
      <c r="E150" s="4" t="s">
        <v>2884</v>
      </c>
      <c r="F150" s="326">
        <v>46087.0</v>
      </c>
      <c r="G150" s="326">
        <v>46451.0</v>
      </c>
      <c r="H150" s="326">
        <v>46361.0</v>
      </c>
      <c r="I150" s="4" t="s">
        <v>2921</v>
      </c>
      <c r="J150" s="327" t="s">
        <v>3287</v>
      </c>
      <c r="K150" s="4" t="s">
        <v>3059</v>
      </c>
      <c r="L150" s="267">
        <v>0.0</v>
      </c>
      <c r="M150" s="267">
        <v>201.0</v>
      </c>
      <c r="N150" s="267">
        <v>0.0</v>
      </c>
      <c r="O150" s="4" t="s">
        <v>3171</v>
      </c>
      <c r="P150" s="4" t="s">
        <v>3288</v>
      </c>
      <c r="Q150" s="4" t="s">
        <v>3061</v>
      </c>
      <c r="R150" s="4" t="s">
        <v>3062</v>
      </c>
      <c r="S150" s="4" t="s">
        <v>3411</v>
      </c>
      <c r="T150" s="4" t="s">
        <v>2833</v>
      </c>
    </row>
    <row r="151">
      <c r="A151" s="267">
        <v>937.0</v>
      </c>
      <c r="B151" s="4" t="s">
        <v>3268</v>
      </c>
      <c r="C151" s="4" t="s">
        <v>963</v>
      </c>
      <c r="D151" s="4" t="s">
        <v>3412</v>
      </c>
      <c r="E151" s="4" t="s">
        <v>3329</v>
      </c>
      <c r="F151" s="326">
        <v>46087.0</v>
      </c>
      <c r="G151" s="326">
        <v>46451.0</v>
      </c>
      <c r="H151" s="213">
        <v>46361.0</v>
      </c>
      <c r="I151" s="4" t="s">
        <v>2921</v>
      </c>
      <c r="J151" s="327" t="s">
        <v>3271</v>
      </c>
      <c r="K151" s="4" t="s">
        <v>3029</v>
      </c>
      <c r="L151" s="267">
        <v>0.0</v>
      </c>
      <c r="M151" s="267">
        <v>201.0</v>
      </c>
      <c r="N151" s="267">
        <v>0.0</v>
      </c>
      <c r="O151" s="4" t="s">
        <v>3171</v>
      </c>
      <c r="P151" s="4" t="s">
        <v>3272</v>
      </c>
      <c r="Q151" s="4" t="s">
        <v>3061</v>
      </c>
      <c r="R151" s="4" t="s">
        <v>3062</v>
      </c>
      <c r="S151" s="4" t="s">
        <v>3413</v>
      </c>
      <c r="T151" s="4" t="s">
        <v>2833</v>
      </c>
    </row>
    <row r="152">
      <c r="A152" s="267">
        <v>277.0</v>
      </c>
      <c r="B152" s="4" t="s">
        <v>3414</v>
      </c>
      <c r="C152" s="4" t="s">
        <v>1351</v>
      </c>
      <c r="D152" s="4" t="s">
        <v>3415</v>
      </c>
      <c r="E152" s="4" t="s">
        <v>2884</v>
      </c>
      <c r="F152" s="326">
        <v>46076.0</v>
      </c>
      <c r="G152" s="326">
        <v>46440.0</v>
      </c>
      <c r="H152" s="326">
        <v>46348.0</v>
      </c>
      <c r="I152" s="4" t="s">
        <v>2921</v>
      </c>
      <c r="J152" s="327" t="s">
        <v>3277</v>
      </c>
      <c r="K152" s="4" t="s">
        <v>3029</v>
      </c>
      <c r="L152" s="267">
        <v>0.0</v>
      </c>
      <c r="M152" s="267">
        <v>190.0</v>
      </c>
      <c r="N152" s="267">
        <v>0.0</v>
      </c>
      <c r="O152" s="4" t="s">
        <v>3171</v>
      </c>
      <c r="P152" s="4" t="s">
        <v>3278</v>
      </c>
      <c r="Q152" s="4" t="s">
        <v>3061</v>
      </c>
      <c r="R152" s="4" t="s">
        <v>3062</v>
      </c>
      <c r="S152" s="4" t="s">
        <v>3416</v>
      </c>
      <c r="T152" s="4" t="s">
        <v>2826</v>
      </c>
    </row>
    <row r="153">
      <c r="A153" s="267">
        <v>41.0</v>
      </c>
      <c r="B153" s="4" t="s">
        <v>1368</v>
      </c>
      <c r="C153" s="4" t="s">
        <v>3417</v>
      </c>
      <c r="D153" s="4" t="s">
        <v>3418</v>
      </c>
      <c r="E153" s="4" t="s">
        <v>2884</v>
      </c>
      <c r="F153" s="326">
        <v>46076.0</v>
      </c>
      <c r="G153" s="326">
        <v>46440.0</v>
      </c>
      <c r="H153" s="213">
        <v>46104.0</v>
      </c>
      <c r="I153" s="4" t="s">
        <v>2921</v>
      </c>
      <c r="J153" s="327" t="s">
        <v>3282</v>
      </c>
      <c r="K153" s="4" t="s">
        <v>3059</v>
      </c>
      <c r="L153" s="267">
        <v>0.0</v>
      </c>
      <c r="M153" s="267">
        <v>190.0</v>
      </c>
      <c r="N153" s="267">
        <v>0.0</v>
      </c>
      <c r="O153" s="4" t="s">
        <v>3171</v>
      </c>
      <c r="P153" s="4" t="s">
        <v>3278</v>
      </c>
      <c r="Q153" s="4" t="s">
        <v>3419</v>
      </c>
      <c r="R153" s="4"/>
      <c r="S153" s="4" t="s">
        <v>3420</v>
      </c>
      <c r="T153" s="4" t="s">
        <v>2826</v>
      </c>
    </row>
    <row r="154">
      <c r="A154" s="267">
        <v>167.0</v>
      </c>
      <c r="B154" s="4" t="s">
        <v>3421</v>
      </c>
      <c r="C154" s="4" t="s">
        <v>1383</v>
      </c>
      <c r="D154" s="4" t="s">
        <v>3422</v>
      </c>
      <c r="E154" s="4" t="s">
        <v>2884</v>
      </c>
      <c r="F154" s="326">
        <v>46076.0</v>
      </c>
      <c r="G154" s="326">
        <v>46440.0</v>
      </c>
      <c r="H154" s="326">
        <v>46348.0</v>
      </c>
      <c r="I154" s="4" t="s">
        <v>2921</v>
      </c>
      <c r="J154" s="327" t="s">
        <v>3293</v>
      </c>
      <c r="K154" s="4" t="s">
        <v>3029</v>
      </c>
      <c r="L154" s="267">
        <v>0.0</v>
      </c>
      <c r="M154" s="267">
        <v>190.0</v>
      </c>
      <c r="N154" s="267">
        <v>0.0</v>
      </c>
      <c r="O154" s="4" t="s">
        <v>3171</v>
      </c>
      <c r="P154" s="4" t="s">
        <v>3294</v>
      </c>
      <c r="Q154" s="4" t="s">
        <v>3061</v>
      </c>
      <c r="R154" s="4" t="s">
        <v>3062</v>
      </c>
      <c r="S154" s="4" t="s">
        <v>3423</v>
      </c>
      <c r="T154" s="4" t="s">
        <v>2833</v>
      </c>
    </row>
    <row r="155">
      <c r="A155" s="267">
        <v>732.0</v>
      </c>
      <c r="B155" s="4" t="s">
        <v>3424</v>
      </c>
      <c r="C155" s="4" t="s">
        <v>3425</v>
      </c>
      <c r="D155" s="4" t="s">
        <v>3426</v>
      </c>
      <c r="E155" s="4" t="s">
        <v>2884</v>
      </c>
      <c r="F155" s="326">
        <v>46097.0</v>
      </c>
      <c r="G155" s="326">
        <v>46461.0</v>
      </c>
      <c r="H155" s="326">
        <v>46371.0</v>
      </c>
      <c r="I155" s="4" t="s">
        <v>2921</v>
      </c>
      <c r="J155" s="327" t="s">
        <v>3299</v>
      </c>
      <c r="K155" s="4" t="s">
        <v>3059</v>
      </c>
      <c r="L155" s="267">
        <v>0.0</v>
      </c>
      <c r="M155" s="267">
        <v>211.0</v>
      </c>
      <c r="N155" s="267">
        <v>0.0</v>
      </c>
      <c r="O155" s="4" t="s">
        <v>3171</v>
      </c>
      <c r="P155" s="4" t="s">
        <v>3300</v>
      </c>
      <c r="Q155" s="4" t="s">
        <v>3061</v>
      </c>
      <c r="R155" s="4" t="s">
        <v>3062</v>
      </c>
      <c r="S155" s="4" t="s">
        <v>3427</v>
      </c>
      <c r="T155" s="4" t="s">
        <v>2833</v>
      </c>
    </row>
    <row r="156">
      <c r="A156" s="267">
        <v>1007.0</v>
      </c>
      <c r="B156" s="4" t="s">
        <v>1591</v>
      </c>
      <c r="C156" s="4" t="s">
        <v>1590</v>
      </c>
      <c r="D156" s="4" t="s">
        <v>3428</v>
      </c>
      <c r="E156" s="4" t="s">
        <v>2884</v>
      </c>
      <c r="F156" s="326">
        <v>46141.0</v>
      </c>
      <c r="G156" s="326">
        <v>46505.0</v>
      </c>
      <c r="H156" s="213">
        <v>46415.0</v>
      </c>
      <c r="I156" s="4" t="s">
        <v>2921</v>
      </c>
      <c r="J156" s="327" t="s">
        <v>3429</v>
      </c>
      <c r="K156" s="4" t="s">
        <v>3059</v>
      </c>
      <c r="L156" s="267">
        <v>0.0</v>
      </c>
      <c r="M156" s="267">
        <v>255.0</v>
      </c>
      <c r="N156" s="267">
        <v>0.0</v>
      </c>
      <c r="O156" s="4" t="s">
        <v>3171</v>
      </c>
      <c r="P156" s="4" t="s">
        <v>3430</v>
      </c>
      <c r="Q156" s="4" t="s">
        <v>3061</v>
      </c>
      <c r="R156" s="4" t="s">
        <v>3244</v>
      </c>
      <c r="S156" s="4" t="s">
        <v>3431</v>
      </c>
      <c r="T156" s="4" t="s">
        <v>2826</v>
      </c>
    </row>
    <row r="157">
      <c r="A157" s="267">
        <v>1020.0</v>
      </c>
      <c r="B157" s="4" t="s">
        <v>3432</v>
      </c>
      <c r="C157" s="4" t="s">
        <v>1680</v>
      </c>
      <c r="D157" s="4" t="s">
        <v>3433</v>
      </c>
      <c r="E157" s="4" t="s">
        <v>2884</v>
      </c>
      <c r="F157" s="326">
        <v>46099.0</v>
      </c>
      <c r="G157" s="326">
        <v>46463.0</v>
      </c>
      <c r="H157" s="326">
        <v>46404.0</v>
      </c>
      <c r="I157" s="4" t="s">
        <v>2921</v>
      </c>
      <c r="J157" s="327" t="s">
        <v>3434</v>
      </c>
      <c r="K157" s="4" t="s">
        <v>3029</v>
      </c>
      <c r="L157" s="267">
        <v>0.0</v>
      </c>
      <c r="M157" s="267">
        <v>213.0</v>
      </c>
      <c r="N157" s="267">
        <v>0.0</v>
      </c>
      <c r="O157" s="4" t="s">
        <v>3171</v>
      </c>
      <c r="P157" s="4" t="s">
        <v>3435</v>
      </c>
      <c r="Q157" s="4" t="s">
        <v>3061</v>
      </c>
      <c r="R157" s="4" t="s">
        <v>3062</v>
      </c>
      <c r="S157" s="4" t="s">
        <v>3436</v>
      </c>
      <c r="T157" s="4" t="s">
        <v>2833</v>
      </c>
    </row>
    <row r="158">
      <c r="A158" s="267">
        <v>993.0</v>
      </c>
      <c r="B158" s="4" t="s">
        <v>1728</v>
      </c>
      <c r="C158" s="4" t="s">
        <v>1727</v>
      </c>
      <c r="D158" s="4" t="s">
        <v>3437</v>
      </c>
      <c r="E158" s="4" t="s">
        <v>2884</v>
      </c>
      <c r="F158" s="326">
        <v>46107.0</v>
      </c>
      <c r="G158" s="326">
        <v>46471.0</v>
      </c>
      <c r="H158" s="213">
        <v>46382.0</v>
      </c>
      <c r="I158" s="4" t="s">
        <v>2921</v>
      </c>
      <c r="J158" s="327" t="s">
        <v>3438</v>
      </c>
      <c r="K158" s="4" t="s">
        <v>3059</v>
      </c>
      <c r="L158" s="267">
        <v>0.0</v>
      </c>
      <c r="M158" s="267">
        <v>221.0</v>
      </c>
      <c r="N158" s="267">
        <v>0.0</v>
      </c>
      <c r="O158" s="4" t="s">
        <v>3171</v>
      </c>
      <c r="P158" s="4" t="s">
        <v>3439</v>
      </c>
      <c r="Q158" s="4" t="s">
        <v>3061</v>
      </c>
      <c r="R158" s="4" t="s">
        <v>3062</v>
      </c>
      <c r="S158" s="4" t="s">
        <v>3440</v>
      </c>
      <c r="T158" s="4" t="s">
        <v>2826</v>
      </c>
    </row>
    <row r="159">
      <c r="A159" s="267">
        <v>1047.0</v>
      </c>
      <c r="B159" s="4" t="s">
        <v>3327</v>
      </c>
      <c r="C159" s="4" t="s">
        <v>3441</v>
      </c>
      <c r="D159" s="4" t="s">
        <v>3442</v>
      </c>
      <c r="E159" s="4" t="s">
        <v>2884</v>
      </c>
      <c r="F159" s="326">
        <v>46168.0</v>
      </c>
      <c r="G159" s="326">
        <v>46532.0</v>
      </c>
      <c r="H159" s="213"/>
      <c r="I159" s="4" t="s">
        <v>2921</v>
      </c>
      <c r="J159" s="327" t="s">
        <v>3330</v>
      </c>
      <c r="K159" s="4" t="s">
        <v>3059</v>
      </c>
      <c r="L159" s="267">
        <v>0.0</v>
      </c>
      <c r="M159" s="267">
        <v>282.0</v>
      </c>
      <c r="N159" s="267">
        <v>0.0</v>
      </c>
      <c r="O159" s="4" t="s">
        <v>3171</v>
      </c>
      <c r="P159" s="4" t="s">
        <v>3337</v>
      </c>
      <c r="Q159" s="4" t="s">
        <v>3061</v>
      </c>
      <c r="R159" s="4" t="s">
        <v>3244</v>
      </c>
      <c r="S159" s="4" t="s">
        <v>3443</v>
      </c>
      <c r="T159" s="4" t="s">
        <v>2833</v>
      </c>
    </row>
    <row r="160">
      <c r="A160" s="267">
        <v>1006.0</v>
      </c>
      <c r="B160" s="4" t="s">
        <v>1977</v>
      </c>
      <c r="C160" s="4" t="s">
        <v>1975</v>
      </c>
      <c r="D160" s="4" t="s">
        <v>3444</v>
      </c>
      <c r="E160" s="4" t="s">
        <v>2884</v>
      </c>
      <c r="F160" s="326">
        <v>46164.0</v>
      </c>
      <c r="G160" s="326">
        <v>46528.0</v>
      </c>
      <c r="H160" s="326">
        <v>46439.0</v>
      </c>
      <c r="I160" s="4" t="s">
        <v>2921</v>
      </c>
      <c r="J160" s="327" t="s">
        <v>3336</v>
      </c>
      <c r="K160" s="4" t="s">
        <v>3059</v>
      </c>
      <c r="L160" s="267">
        <v>0.0</v>
      </c>
      <c r="M160" s="267">
        <v>278.0</v>
      </c>
      <c r="N160" s="267">
        <v>0.0</v>
      </c>
      <c r="O160" s="4" t="s">
        <v>3171</v>
      </c>
      <c r="P160" s="4" t="s">
        <v>3337</v>
      </c>
      <c r="Q160" s="4" t="s">
        <v>3061</v>
      </c>
      <c r="R160" s="4" t="s">
        <v>3244</v>
      </c>
      <c r="S160" s="4" t="s">
        <v>3445</v>
      </c>
      <c r="T160" s="4" t="s">
        <v>2826</v>
      </c>
    </row>
    <row r="161">
      <c r="A161" s="267">
        <v>1004.0</v>
      </c>
      <c r="B161" s="4" t="s">
        <v>3338</v>
      </c>
      <c r="C161" s="4" t="s">
        <v>1955</v>
      </c>
      <c r="D161" s="4" t="s">
        <v>3446</v>
      </c>
      <c r="E161" s="4" t="s">
        <v>3329</v>
      </c>
      <c r="F161" s="326">
        <v>46168.0</v>
      </c>
      <c r="G161" s="326">
        <v>46532.0</v>
      </c>
      <c r="H161" s="326">
        <v>46442.0</v>
      </c>
      <c r="I161" s="4" t="s">
        <v>2921</v>
      </c>
      <c r="J161" s="327" t="s">
        <v>3341</v>
      </c>
      <c r="K161" s="4" t="s">
        <v>3059</v>
      </c>
      <c r="L161" s="267">
        <v>0.0</v>
      </c>
      <c r="M161" s="267">
        <v>282.0</v>
      </c>
      <c r="N161" s="267">
        <v>0.0</v>
      </c>
      <c r="O161" s="4" t="s">
        <v>3171</v>
      </c>
      <c r="P161" s="4" t="s">
        <v>3447</v>
      </c>
      <c r="Q161" s="4" t="s">
        <v>3061</v>
      </c>
      <c r="R161" s="4" t="s">
        <v>3244</v>
      </c>
      <c r="S161" s="4" t="s">
        <v>3448</v>
      </c>
      <c r="T161" s="4" t="s">
        <v>2826</v>
      </c>
    </row>
    <row r="162">
      <c r="A162" s="267">
        <v>1044.0</v>
      </c>
      <c r="B162" s="4" t="s">
        <v>3352</v>
      </c>
      <c r="C162" s="4" t="s">
        <v>218</v>
      </c>
      <c r="D162" s="4" t="s">
        <v>3449</v>
      </c>
      <c r="E162" s="4" t="s">
        <v>2884</v>
      </c>
      <c r="F162" s="326">
        <v>46196.0</v>
      </c>
      <c r="G162" s="326">
        <v>46559.0</v>
      </c>
      <c r="H162" s="326">
        <v>46469.0</v>
      </c>
      <c r="I162" s="4" t="s">
        <v>2921</v>
      </c>
      <c r="J162" s="327" t="s">
        <v>3355</v>
      </c>
      <c r="K162" s="4" t="s">
        <v>2922</v>
      </c>
      <c r="L162" s="267">
        <v>0.0</v>
      </c>
      <c r="M162" s="267">
        <v>309.0</v>
      </c>
      <c r="N162" s="267">
        <v>0.0</v>
      </c>
      <c r="O162" s="4" t="s">
        <v>3171</v>
      </c>
      <c r="P162" s="4" t="s">
        <v>3450</v>
      </c>
      <c r="Q162" s="4" t="s">
        <v>3061</v>
      </c>
      <c r="R162" s="4" t="s">
        <v>3244</v>
      </c>
      <c r="S162" s="4" t="s">
        <v>3451</v>
      </c>
      <c r="T162" s="4" t="s">
        <v>2833</v>
      </c>
    </row>
    <row r="163">
      <c r="A163" s="267">
        <v>624.0</v>
      </c>
      <c r="B163" s="4" t="s">
        <v>3452</v>
      </c>
      <c r="C163" s="4" t="s">
        <v>221</v>
      </c>
      <c r="D163" s="4" t="s">
        <v>3453</v>
      </c>
      <c r="E163" s="4" t="s">
        <v>2884</v>
      </c>
      <c r="F163" s="326">
        <v>46204.0</v>
      </c>
      <c r="G163" s="326">
        <v>46568.0</v>
      </c>
      <c r="H163" s="326">
        <v>46478.0</v>
      </c>
      <c r="I163" s="4" t="s">
        <v>2921</v>
      </c>
      <c r="J163" s="327" t="s">
        <v>3361</v>
      </c>
      <c r="K163" s="4" t="s">
        <v>2922</v>
      </c>
      <c r="L163" s="267">
        <v>0.0</v>
      </c>
      <c r="M163" s="267">
        <v>318.0</v>
      </c>
      <c r="N163" s="267">
        <v>0.0</v>
      </c>
      <c r="O163" s="4" t="s">
        <v>3171</v>
      </c>
      <c r="P163" s="4" t="s">
        <v>3454</v>
      </c>
      <c r="Q163" s="4" t="s">
        <v>3061</v>
      </c>
      <c r="R163" s="4" t="s">
        <v>3062</v>
      </c>
      <c r="S163" s="4" t="s">
        <v>3455</v>
      </c>
      <c r="T163" s="4" t="s">
        <v>2826</v>
      </c>
    </row>
    <row r="164">
      <c r="A164" s="267">
        <v>1034.0</v>
      </c>
      <c r="B164" s="4" t="s">
        <v>3456</v>
      </c>
      <c r="C164" s="4" t="s">
        <v>214</v>
      </c>
      <c r="D164" s="4" t="s">
        <v>3457</v>
      </c>
      <c r="E164" s="4" t="s">
        <v>1934</v>
      </c>
      <c r="F164" s="213">
        <v>46210.0</v>
      </c>
      <c r="G164" s="326">
        <v>46574.0</v>
      </c>
      <c r="H164" s="326">
        <v>46484.0</v>
      </c>
      <c r="I164" s="4" t="s">
        <v>2921</v>
      </c>
      <c r="J164" s="327" t="s">
        <v>3367</v>
      </c>
      <c r="K164" s="4" t="s">
        <v>2922</v>
      </c>
      <c r="L164" s="267">
        <v>0.0</v>
      </c>
      <c r="M164" s="267">
        <v>324.0</v>
      </c>
      <c r="N164" s="267">
        <v>0.0</v>
      </c>
      <c r="O164" s="4" t="s">
        <v>3171</v>
      </c>
      <c r="P164" s="4" t="s">
        <v>3458</v>
      </c>
      <c r="Q164" s="4" t="s">
        <v>3061</v>
      </c>
      <c r="R164" s="4" t="s">
        <v>3062</v>
      </c>
      <c r="S164" s="4" t="s">
        <v>3459</v>
      </c>
      <c r="T164" s="4" t="s">
        <v>2833</v>
      </c>
    </row>
    <row r="165">
      <c r="A165" s="267">
        <v>1035.0</v>
      </c>
      <c r="B165" s="4" t="s">
        <v>3370</v>
      </c>
      <c r="C165" s="4" t="s">
        <v>220</v>
      </c>
      <c r="D165" s="4" t="s">
        <v>3460</v>
      </c>
      <c r="E165" s="4" t="s">
        <v>2884</v>
      </c>
      <c r="F165" s="326">
        <v>46241.0</v>
      </c>
      <c r="G165" s="326">
        <v>46971.0</v>
      </c>
      <c r="H165" s="326">
        <v>46881.0</v>
      </c>
      <c r="I165" s="4" t="s">
        <v>2921</v>
      </c>
      <c r="J165" s="327" t="s">
        <v>3373</v>
      </c>
      <c r="K165" s="4" t="s">
        <v>2922</v>
      </c>
      <c r="L165" s="267">
        <v>0.0</v>
      </c>
      <c r="M165" s="267">
        <v>721.0</v>
      </c>
      <c r="N165" s="267">
        <v>0.0</v>
      </c>
      <c r="O165" s="4" t="s">
        <v>3171</v>
      </c>
      <c r="P165" s="4" t="s">
        <v>3461</v>
      </c>
      <c r="Q165" s="4" t="s">
        <v>2924</v>
      </c>
      <c r="R165" s="4" t="s">
        <v>3244</v>
      </c>
      <c r="S165" s="4" t="s">
        <v>3462</v>
      </c>
      <c r="T165" s="4" t="s">
        <v>2833</v>
      </c>
    </row>
    <row r="166">
      <c r="A166" s="267">
        <v>1085.0</v>
      </c>
      <c r="B166" s="4" t="s">
        <v>2822</v>
      </c>
      <c r="C166" s="4" t="s">
        <v>224</v>
      </c>
      <c r="D166" s="4" t="s">
        <v>3463</v>
      </c>
      <c r="E166" s="4" t="s">
        <v>2884</v>
      </c>
      <c r="F166" s="326">
        <v>46210.0</v>
      </c>
      <c r="G166" s="326">
        <v>46574.0</v>
      </c>
      <c r="H166" s="326">
        <v>46484.0</v>
      </c>
      <c r="I166" s="4" t="s">
        <v>2921</v>
      </c>
      <c r="J166" s="327" t="s">
        <v>2825</v>
      </c>
      <c r="K166" s="4" t="s">
        <v>2922</v>
      </c>
      <c r="L166" s="267">
        <v>0.0</v>
      </c>
      <c r="M166" s="267">
        <v>324.0</v>
      </c>
      <c r="N166" s="267">
        <v>0.0</v>
      </c>
      <c r="O166" s="4" t="s">
        <v>3171</v>
      </c>
      <c r="P166" s="4" t="s">
        <v>3464</v>
      </c>
      <c r="Q166" s="4" t="s">
        <v>3061</v>
      </c>
      <c r="R166" s="4" t="s">
        <v>3244</v>
      </c>
      <c r="S166" s="4" t="s">
        <v>3465</v>
      </c>
      <c r="T166" s="4" t="s">
        <v>2826</v>
      </c>
    </row>
    <row r="167">
      <c r="A167" s="267">
        <v>102.0</v>
      </c>
      <c r="B167" s="4" t="s">
        <v>3466</v>
      </c>
      <c r="C167" s="4" t="s">
        <v>232</v>
      </c>
      <c r="D167" s="4" t="s">
        <v>3467</v>
      </c>
      <c r="E167" s="4" t="s">
        <v>2884</v>
      </c>
      <c r="F167" s="326">
        <v>46216.0</v>
      </c>
      <c r="G167" s="326">
        <v>46580.0</v>
      </c>
      <c r="H167" s="326">
        <v>46490.0</v>
      </c>
      <c r="I167" s="4" t="s">
        <v>2921</v>
      </c>
      <c r="J167" s="327" t="s">
        <v>3468</v>
      </c>
      <c r="K167" s="4" t="s">
        <v>2922</v>
      </c>
      <c r="L167" s="267">
        <v>0.0</v>
      </c>
      <c r="M167" s="267">
        <v>330.0</v>
      </c>
      <c r="N167" s="267">
        <v>0.0</v>
      </c>
      <c r="O167" s="4" t="s">
        <v>3171</v>
      </c>
      <c r="P167" s="4" t="s">
        <v>3469</v>
      </c>
      <c r="Q167" s="4" t="s">
        <v>3061</v>
      </c>
      <c r="R167" s="4" t="s">
        <v>3062</v>
      </c>
      <c r="S167" s="4" t="s">
        <v>3470</v>
      </c>
      <c r="T167" s="4" t="s">
        <v>2833</v>
      </c>
    </row>
    <row r="168">
      <c r="A168" s="267">
        <v>1119.0</v>
      </c>
      <c r="B168" s="4" t="s">
        <v>3386</v>
      </c>
      <c r="C168" s="4" t="s">
        <v>322</v>
      </c>
      <c r="D168" s="4" t="s">
        <v>3471</v>
      </c>
      <c r="E168" s="4" t="s">
        <v>2884</v>
      </c>
      <c r="F168" s="326">
        <v>46232.0</v>
      </c>
      <c r="G168" s="326">
        <v>46962.0</v>
      </c>
      <c r="H168" s="326">
        <v>46872.0</v>
      </c>
      <c r="I168" s="4" t="s">
        <v>2921</v>
      </c>
      <c r="J168" s="327" t="s">
        <v>3389</v>
      </c>
      <c r="K168" s="4" t="s">
        <v>2922</v>
      </c>
      <c r="L168" s="267">
        <v>0.0</v>
      </c>
      <c r="M168" s="267">
        <v>712.0</v>
      </c>
      <c r="N168" s="267">
        <v>0.0</v>
      </c>
      <c r="O168" s="4" t="s">
        <v>3171</v>
      </c>
      <c r="P168" s="4" t="s">
        <v>3469</v>
      </c>
      <c r="Q168" s="4" t="s">
        <v>3061</v>
      </c>
      <c r="R168" s="4" t="s">
        <v>3244</v>
      </c>
      <c r="S168" s="4" t="s">
        <v>3472</v>
      </c>
      <c r="T168" s="4" t="s">
        <v>2833</v>
      </c>
    </row>
    <row r="169">
      <c r="A169" s="267">
        <v>202.0</v>
      </c>
      <c r="B169" s="4" t="s">
        <v>2722</v>
      </c>
      <c r="C169" s="4" t="s">
        <v>743</v>
      </c>
      <c r="D169" s="4" t="s">
        <v>3473</v>
      </c>
      <c r="E169" s="4" t="s">
        <v>2884</v>
      </c>
      <c r="F169" s="326">
        <v>46232.0</v>
      </c>
      <c r="G169" s="326">
        <v>46596.0</v>
      </c>
      <c r="H169" s="326">
        <v>46506.0</v>
      </c>
      <c r="I169" s="4" t="s">
        <v>2921</v>
      </c>
      <c r="J169" s="327" t="s">
        <v>3395</v>
      </c>
      <c r="K169" s="4" t="s">
        <v>2922</v>
      </c>
      <c r="L169" s="267">
        <v>0.0</v>
      </c>
      <c r="M169" s="267">
        <v>346.0</v>
      </c>
      <c r="N169" s="267">
        <v>0.0</v>
      </c>
      <c r="O169" s="4" t="s">
        <v>3171</v>
      </c>
      <c r="P169" s="4" t="s">
        <v>3397</v>
      </c>
      <c r="Q169" s="4" t="s">
        <v>3061</v>
      </c>
      <c r="R169" s="4"/>
      <c r="S169" s="4" t="s">
        <v>3474</v>
      </c>
      <c r="T169" s="4" t="s">
        <v>2826</v>
      </c>
    </row>
    <row r="170">
      <c r="A170" s="267">
        <v>918.0</v>
      </c>
      <c r="B170" s="4" t="s">
        <v>3475</v>
      </c>
      <c r="C170" s="4" t="s">
        <v>463</v>
      </c>
      <c r="D170" s="4" t="s">
        <v>3476</v>
      </c>
      <c r="E170" s="4" t="s">
        <v>1934</v>
      </c>
      <c r="F170" s="326">
        <v>46136.0</v>
      </c>
      <c r="G170" s="326">
        <v>47597.0</v>
      </c>
      <c r="H170" s="326">
        <v>47507.0</v>
      </c>
      <c r="I170" s="4" t="s">
        <v>2921</v>
      </c>
      <c r="J170" s="327" t="s">
        <v>3477</v>
      </c>
      <c r="K170" s="4" t="s">
        <v>3059</v>
      </c>
      <c r="L170" s="267">
        <v>0.0</v>
      </c>
      <c r="M170" s="267">
        <v>1347.0</v>
      </c>
      <c r="N170" s="267">
        <v>0.0</v>
      </c>
      <c r="O170" s="4" t="s">
        <v>3171</v>
      </c>
      <c r="P170" s="4" t="s">
        <v>3478</v>
      </c>
      <c r="Q170" s="4" t="s">
        <v>3061</v>
      </c>
      <c r="R170" s="4" t="s">
        <v>3062</v>
      </c>
      <c r="S170" s="4" t="s">
        <v>3479</v>
      </c>
      <c r="T170" s="4" t="s">
        <v>2826</v>
      </c>
    </row>
    <row r="171">
      <c r="A171" s="267">
        <v>991.0</v>
      </c>
      <c r="B171" s="4" t="s">
        <v>3480</v>
      </c>
      <c r="C171" s="4" t="s">
        <v>1704</v>
      </c>
      <c r="D171" s="4" t="s">
        <v>3481</v>
      </c>
      <c r="E171" s="4" t="s">
        <v>1934</v>
      </c>
      <c r="F171" s="326">
        <v>46129.0</v>
      </c>
      <c r="G171" s="326">
        <v>47590.0</v>
      </c>
      <c r="H171" s="326">
        <v>47500.0</v>
      </c>
      <c r="I171" s="4" t="s">
        <v>2921</v>
      </c>
      <c r="J171" s="327" t="s">
        <v>3482</v>
      </c>
      <c r="K171" s="4" t="s">
        <v>3059</v>
      </c>
      <c r="L171" s="267">
        <v>0.0</v>
      </c>
      <c r="M171" s="267">
        <v>1340.0</v>
      </c>
      <c r="N171" s="267">
        <v>0.0</v>
      </c>
      <c r="O171" s="4" t="s">
        <v>3171</v>
      </c>
      <c r="P171" s="4" t="s">
        <v>3483</v>
      </c>
      <c r="Q171" s="4" t="s">
        <v>3061</v>
      </c>
      <c r="R171" s="4" t="s">
        <v>3244</v>
      </c>
      <c r="S171" s="4" t="s">
        <v>3484</v>
      </c>
      <c r="T171" s="4" t="s">
        <v>2833</v>
      </c>
    </row>
    <row r="172">
      <c r="A172" s="267">
        <v>925.0</v>
      </c>
      <c r="B172" s="4" t="s">
        <v>3485</v>
      </c>
      <c r="C172" s="4" t="s">
        <v>456</v>
      </c>
      <c r="D172" s="4" t="s">
        <v>3486</v>
      </c>
      <c r="E172" s="4" t="s">
        <v>2828</v>
      </c>
      <c r="F172" s="326">
        <v>46063.0</v>
      </c>
      <c r="G172" s="326">
        <v>46793.0</v>
      </c>
      <c r="H172" s="326">
        <v>46701.0</v>
      </c>
      <c r="I172" s="4" t="s">
        <v>2921</v>
      </c>
      <c r="J172" s="327" t="s">
        <v>3487</v>
      </c>
      <c r="K172" s="4" t="s">
        <v>3059</v>
      </c>
      <c r="L172" s="267">
        <v>0.0</v>
      </c>
      <c r="M172" s="267">
        <v>543.0</v>
      </c>
      <c r="N172" s="267">
        <v>0.0</v>
      </c>
      <c r="O172" s="4" t="s">
        <v>3171</v>
      </c>
      <c r="P172" s="4" t="s">
        <v>3488</v>
      </c>
      <c r="Q172" s="4" t="s">
        <v>3061</v>
      </c>
      <c r="R172" s="4" t="s">
        <v>3062</v>
      </c>
      <c r="S172" s="4" t="s">
        <v>3489</v>
      </c>
      <c r="T172" s="4" t="s">
        <v>2826</v>
      </c>
    </row>
    <row r="173">
      <c r="A173" s="267">
        <v>933.0</v>
      </c>
      <c r="B173" s="4" t="s">
        <v>3490</v>
      </c>
      <c r="C173" s="4" t="s">
        <v>431</v>
      </c>
      <c r="D173" s="4" t="s">
        <v>3491</v>
      </c>
      <c r="E173" s="4" t="s">
        <v>2828</v>
      </c>
      <c r="F173" s="213">
        <v>46063.0</v>
      </c>
      <c r="G173" s="326">
        <v>46793.0</v>
      </c>
      <c r="H173" s="326">
        <v>46701.0</v>
      </c>
      <c r="I173" s="4" t="s">
        <v>2921</v>
      </c>
      <c r="J173" s="327" t="s">
        <v>3492</v>
      </c>
      <c r="K173" s="4" t="s">
        <v>3059</v>
      </c>
      <c r="L173" s="267">
        <v>0.0</v>
      </c>
      <c r="M173" s="267">
        <v>543.0</v>
      </c>
      <c r="N173" s="267">
        <v>0.0</v>
      </c>
      <c r="O173" s="4" t="s">
        <v>3171</v>
      </c>
      <c r="P173" s="4" t="s">
        <v>3493</v>
      </c>
      <c r="Q173" s="4" t="s">
        <v>3061</v>
      </c>
      <c r="R173" s="4" t="s">
        <v>3062</v>
      </c>
      <c r="S173" s="4" t="s">
        <v>3494</v>
      </c>
      <c r="T173" s="4" t="s">
        <v>2833</v>
      </c>
    </row>
    <row r="174">
      <c r="A174" s="267">
        <v>926.0</v>
      </c>
      <c r="B174" s="4" t="s">
        <v>3495</v>
      </c>
      <c r="C174" s="4" t="s">
        <v>471</v>
      </c>
      <c r="D174" s="4" t="s">
        <v>3496</v>
      </c>
      <c r="E174" s="4" t="s">
        <v>1934</v>
      </c>
      <c r="F174" s="326">
        <v>46063.0</v>
      </c>
      <c r="G174" s="326">
        <v>46793.0</v>
      </c>
      <c r="H174" s="326">
        <v>46701.0</v>
      </c>
      <c r="I174" s="4" t="s">
        <v>2921</v>
      </c>
      <c r="J174" s="327" t="s">
        <v>3497</v>
      </c>
      <c r="K174" s="4" t="s">
        <v>3059</v>
      </c>
      <c r="L174" s="267">
        <v>0.0</v>
      </c>
      <c r="M174" s="267">
        <v>543.0</v>
      </c>
      <c r="N174" s="267">
        <v>0.0</v>
      </c>
      <c r="O174" s="4" t="s">
        <v>3171</v>
      </c>
      <c r="P174" s="4" t="s">
        <v>3498</v>
      </c>
      <c r="Q174" s="4" t="s">
        <v>3061</v>
      </c>
      <c r="R174" s="4" t="s">
        <v>3062</v>
      </c>
      <c r="S174" s="4" t="s">
        <v>3499</v>
      </c>
      <c r="T174" s="4" t="s">
        <v>2826</v>
      </c>
    </row>
    <row r="175">
      <c r="A175" s="267">
        <v>929.0</v>
      </c>
      <c r="B175" s="4" t="s">
        <v>3500</v>
      </c>
      <c r="C175" s="4" t="s">
        <v>484</v>
      </c>
      <c r="D175" s="4" t="s">
        <v>3501</v>
      </c>
      <c r="E175" s="4" t="s">
        <v>1934</v>
      </c>
      <c r="F175" s="326">
        <v>46063.0</v>
      </c>
      <c r="G175" s="326">
        <v>46793.0</v>
      </c>
      <c r="H175" s="326">
        <v>46701.0</v>
      </c>
      <c r="I175" s="4" t="s">
        <v>2921</v>
      </c>
      <c r="J175" s="327" t="s">
        <v>3502</v>
      </c>
      <c r="K175" s="4" t="s">
        <v>3029</v>
      </c>
      <c r="L175" s="267">
        <v>0.0</v>
      </c>
      <c r="M175" s="267">
        <v>543.0</v>
      </c>
      <c r="N175" s="267">
        <v>0.0</v>
      </c>
      <c r="O175" s="4" t="s">
        <v>3171</v>
      </c>
      <c r="P175" s="4" t="s">
        <v>3503</v>
      </c>
      <c r="Q175" s="4" t="s">
        <v>3061</v>
      </c>
      <c r="R175" s="4" t="s">
        <v>3244</v>
      </c>
      <c r="S175" s="4" t="s">
        <v>3504</v>
      </c>
      <c r="T175" s="4" t="s">
        <v>2826</v>
      </c>
    </row>
    <row r="176">
      <c r="A176" s="267">
        <v>923.0</v>
      </c>
      <c r="B176" s="4" t="s">
        <v>3505</v>
      </c>
      <c r="C176" s="4" t="s">
        <v>434</v>
      </c>
      <c r="D176" s="4" t="s">
        <v>3506</v>
      </c>
      <c r="E176" s="4" t="s">
        <v>1934</v>
      </c>
      <c r="F176" s="326">
        <v>46066.0</v>
      </c>
      <c r="G176" s="326">
        <v>46796.0</v>
      </c>
      <c r="H176" s="326">
        <v>46704.0</v>
      </c>
      <c r="I176" s="4" t="s">
        <v>2921</v>
      </c>
      <c r="J176" s="327" t="s">
        <v>3507</v>
      </c>
      <c r="K176" s="4" t="s">
        <v>3059</v>
      </c>
      <c r="L176" s="267">
        <v>0.0</v>
      </c>
      <c r="M176" s="267">
        <v>546.0</v>
      </c>
      <c r="N176" s="267">
        <v>0.0</v>
      </c>
      <c r="O176" s="4" t="s">
        <v>3171</v>
      </c>
      <c r="P176" s="4" t="s">
        <v>3508</v>
      </c>
      <c r="Q176" s="4" t="s">
        <v>3061</v>
      </c>
      <c r="R176" s="4" t="s">
        <v>3062</v>
      </c>
      <c r="S176" s="4" t="s">
        <v>3509</v>
      </c>
      <c r="T176" s="4" t="s">
        <v>2833</v>
      </c>
    </row>
    <row r="177">
      <c r="A177" s="267">
        <v>930.0</v>
      </c>
      <c r="B177" s="4" t="s">
        <v>3510</v>
      </c>
      <c r="C177" s="4" t="s">
        <v>489</v>
      </c>
      <c r="D177" s="4" t="s">
        <v>3511</v>
      </c>
      <c r="E177" s="4" t="s">
        <v>1934</v>
      </c>
      <c r="F177" s="326">
        <v>46066.0</v>
      </c>
      <c r="G177" s="326">
        <v>46796.0</v>
      </c>
      <c r="H177" s="326">
        <v>46704.0</v>
      </c>
      <c r="I177" s="4" t="s">
        <v>2921</v>
      </c>
      <c r="J177" s="327" t="s">
        <v>3512</v>
      </c>
      <c r="K177" s="4" t="s">
        <v>3059</v>
      </c>
      <c r="L177" s="267">
        <v>0.0</v>
      </c>
      <c r="M177" s="267">
        <v>546.0</v>
      </c>
      <c r="N177" s="267">
        <v>0.0</v>
      </c>
      <c r="O177" s="4" t="s">
        <v>3171</v>
      </c>
      <c r="P177" s="4" t="s">
        <v>3513</v>
      </c>
      <c r="Q177" s="4" t="s">
        <v>3061</v>
      </c>
      <c r="R177" s="4" t="s">
        <v>3062</v>
      </c>
      <c r="S177" s="4" t="s">
        <v>3514</v>
      </c>
      <c r="T177" s="4" t="s">
        <v>2826</v>
      </c>
    </row>
    <row r="178">
      <c r="A178" s="267">
        <v>971.0</v>
      </c>
      <c r="B178" s="4" t="s">
        <v>3515</v>
      </c>
      <c r="C178" s="4" t="s">
        <v>888</v>
      </c>
      <c r="D178" s="4" t="s">
        <v>3516</v>
      </c>
      <c r="E178" s="4" t="s">
        <v>2828</v>
      </c>
      <c r="F178" s="326">
        <v>46086.0</v>
      </c>
      <c r="G178" s="326">
        <v>46817.0</v>
      </c>
      <c r="H178" s="326">
        <v>46726.0</v>
      </c>
      <c r="I178" s="4" t="s">
        <v>2921</v>
      </c>
      <c r="J178" s="327" t="s">
        <v>3517</v>
      </c>
      <c r="K178" s="4" t="s">
        <v>3029</v>
      </c>
      <c r="L178" s="267">
        <v>0.0</v>
      </c>
      <c r="M178" s="267">
        <v>567.0</v>
      </c>
      <c r="N178" s="267">
        <v>0.0</v>
      </c>
      <c r="O178" s="4" t="s">
        <v>3171</v>
      </c>
      <c r="P178" s="4" t="s">
        <v>3518</v>
      </c>
      <c r="Q178" s="4" t="s">
        <v>3061</v>
      </c>
      <c r="R178" s="4" t="s">
        <v>3062</v>
      </c>
      <c r="S178" s="4" t="s">
        <v>3519</v>
      </c>
      <c r="T178" s="4" t="s">
        <v>2826</v>
      </c>
    </row>
    <row r="179">
      <c r="A179" s="267">
        <v>934.0</v>
      </c>
      <c r="B179" s="4" t="s">
        <v>3520</v>
      </c>
      <c r="C179" s="4" t="s">
        <v>631</v>
      </c>
      <c r="D179" s="4" t="s">
        <v>3521</v>
      </c>
      <c r="E179" s="4" t="s">
        <v>1934</v>
      </c>
      <c r="F179" s="326">
        <v>46092.0</v>
      </c>
      <c r="G179" s="326">
        <v>46823.0</v>
      </c>
      <c r="H179" s="326">
        <v>46732.0</v>
      </c>
      <c r="I179" s="4" t="s">
        <v>2921</v>
      </c>
      <c r="J179" s="327" t="s">
        <v>3522</v>
      </c>
      <c r="K179" s="4" t="s">
        <v>3059</v>
      </c>
      <c r="L179" s="267">
        <v>0.0</v>
      </c>
      <c r="M179" s="267">
        <v>573.0</v>
      </c>
      <c r="N179" s="267">
        <v>0.0</v>
      </c>
      <c r="O179" s="4" t="s">
        <v>3171</v>
      </c>
      <c r="P179" s="4" t="s">
        <v>3523</v>
      </c>
      <c r="Q179" s="4" t="s">
        <v>3061</v>
      </c>
      <c r="R179" s="4" t="s">
        <v>3062</v>
      </c>
      <c r="S179" s="4" t="s">
        <v>3524</v>
      </c>
      <c r="T179" s="4" t="s">
        <v>2826</v>
      </c>
    </row>
    <row r="180">
      <c r="A180" s="267">
        <v>932.0</v>
      </c>
      <c r="B180" s="4" t="s">
        <v>3525</v>
      </c>
      <c r="C180" s="4" t="s">
        <v>1415</v>
      </c>
      <c r="D180" s="4" t="s">
        <v>3526</v>
      </c>
      <c r="E180" s="4" t="s">
        <v>1934</v>
      </c>
      <c r="F180" s="326">
        <v>46063.0</v>
      </c>
      <c r="G180" s="326">
        <v>46793.0</v>
      </c>
      <c r="H180" s="326">
        <v>46703.0</v>
      </c>
      <c r="I180" s="4" t="s">
        <v>2921</v>
      </c>
      <c r="J180" s="327" t="s">
        <v>3527</v>
      </c>
      <c r="K180" s="4" t="s">
        <v>2922</v>
      </c>
      <c r="L180" s="267">
        <v>0.0</v>
      </c>
      <c r="M180" s="267">
        <v>543.0</v>
      </c>
      <c r="N180" s="267">
        <v>0.0</v>
      </c>
      <c r="O180" s="4" t="s">
        <v>3171</v>
      </c>
      <c r="P180" s="4" t="s">
        <v>3528</v>
      </c>
      <c r="Q180" s="4" t="s">
        <v>3061</v>
      </c>
      <c r="R180" s="4" t="s">
        <v>3062</v>
      </c>
      <c r="S180" s="4" t="s">
        <v>3529</v>
      </c>
      <c r="T180" s="4" t="s">
        <v>2833</v>
      </c>
    </row>
    <row r="181">
      <c r="A181" s="267">
        <v>946.0</v>
      </c>
      <c r="B181" s="4" t="s">
        <v>3530</v>
      </c>
      <c r="C181" s="4" t="s">
        <v>1312</v>
      </c>
      <c r="D181" s="4" t="s">
        <v>3531</v>
      </c>
      <c r="E181" s="4" t="s">
        <v>1934</v>
      </c>
      <c r="F181" s="326">
        <v>46118.0</v>
      </c>
      <c r="G181" s="326">
        <v>46849.0</v>
      </c>
      <c r="H181" s="213">
        <v>46759.0</v>
      </c>
      <c r="I181" s="4" t="s">
        <v>2921</v>
      </c>
      <c r="J181" s="327" t="s">
        <v>3532</v>
      </c>
      <c r="K181" s="4" t="s">
        <v>3059</v>
      </c>
      <c r="L181" s="267">
        <v>0.0</v>
      </c>
      <c r="M181" s="267">
        <v>599.0</v>
      </c>
      <c r="N181" s="267">
        <v>0.0</v>
      </c>
      <c r="O181" s="4" t="s">
        <v>3171</v>
      </c>
      <c r="P181" s="4" t="s">
        <v>3533</v>
      </c>
      <c r="Q181" s="4" t="s">
        <v>3061</v>
      </c>
      <c r="R181" s="4" t="s">
        <v>3062</v>
      </c>
      <c r="S181" s="4" t="s">
        <v>3534</v>
      </c>
      <c r="T181" s="4" t="s">
        <v>2833</v>
      </c>
    </row>
    <row r="182">
      <c r="A182" s="267">
        <v>975.0</v>
      </c>
      <c r="B182" s="4" t="s">
        <v>3535</v>
      </c>
      <c r="C182" s="4" t="s">
        <v>1545</v>
      </c>
      <c r="D182" s="4" t="s">
        <v>3536</v>
      </c>
      <c r="E182" s="4" t="s">
        <v>1934</v>
      </c>
      <c r="F182" s="326">
        <v>46122.0</v>
      </c>
      <c r="G182" s="326">
        <v>46853.0</v>
      </c>
      <c r="H182" s="326">
        <v>46763.0</v>
      </c>
      <c r="I182" s="4" t="s">
        <v>2921</v>
      </c>
      <c r="J182" s="327" t="s">
        <v>3537</v>
      </c>
      <c r="K182" s="4" t="s">
        <v>3059</v>
      </c>
      <c r="L182" s="267">
        <v>0.0</v>
      </c>
      <c r="M182" s="267">
        <v>603.0</v>
      </c>
      <c r="N182" s="267">
        <v>0.0</v>
      </c>
      <c r="O182" s="4" t="s">
        <v>3171</v>
      </c>
      <c r="P182" s="4" t="s">
        <v>3538</v>
      </c>
      <c r="Q182" s="4" t="s">
        <v>3061</v>
      </c>
      <c r="R182" s="4" t="s">
        <v>3062</v>
      </c>
      <c r="S182" s="4" t="s">
        <v>3539</v>
      </c>
      <c r="T182" s="4" t="s">
        <v>2826</v>
      </c>
    </row>
    <row r="183">
      <c r="A183" s="267">
        <v>981.0</v>
      </c>
      <c r="B183" s="4" t="s">
        <v>3540</v>
      </c>
      <c r="C183" s="4" t="s">
        <v>241</v>
      </c>
      <c r="D183" s="4" t="s">
        <v>3541</v>
      </c>
      <c r="E183" s="4" t="s">
        <v>1934</v>
      </c>
      <c r="F183" s="326">
        <v>46211.0</v>
      </c>
      <c r="G183" s="326">
        <v>46877.0</v>
      </c>
      <c r="H183" s="326">
        <v>46787.0</v>
      </c>
      <c r="I183" s="4" t="s">
        <v>2921</v>
      </c>
      <c r="J183" s="327" t="s">
        <v>3542</v>
      </c>
      <c r="K183" s="4" t="s">
        <v>3059</v>
      </c>
      <c r="L183" s="267">
        <v>0.0</v>
      </c>
      <c r="M183" s="267">
        <v>627.0</v>
      </c>
      <c r="N183" s="267">
        <v>0.0</v>
      </c>
      <c r="O183" s="4" t="s">
        <v>3171</v>
      </c>
      <c r="P183" s="4" t="s">
        <v>3543</v>
      </c>
      <c r="Q183" s="4" t="s">
        <v>3061</v>
      </c>
      <c r="R183" s="4" t="s">
        <v>3244</v>
      </c>
      <c r="S183" s="4" t="s">
        <v>3544</v>
      </c>
      <c r="T183" s="4" t="s">
        <v>2826</v>
      </c>
    </row>
    <row r="184">
      <c r="A184" s="267">
        <v>994.0</v>
      </c>
      <c r="B184" s="4" t="s">
        <v>3545</v>
      </c>
      <c r="C184" s="4" t="s">
        <v>1812</v>
      </c>
      <c r="D184" s="4" t="s">
        <v>3546</v>
      </c>
      <c r="E184" s="4" t="s">
        <v>2828</v>
      </c>
      <c r="F184" s="326">
        <v>46108.0</v>
      </c>
      <c r="G184" s="326">
        <v>46839.0</v>
      </c>
      <c r="H184" s="326">
        <v>46748.0</v>
      </c>
      <c r="I184" s="4" t="s">
        <v>2921</v>
      </c>
      <c r="J184" s="327" t="s">
        <v>3547</v>
      </c>
      <c r="K184" s="4" t="s">
        <v>2922</v>
      </c>
      <c r="L184" s="267">
        <v>0.0</v>
      </c>
      <c r="M184" s="267">
        <v>589.0</v>
      </c>
      <c r="N184" s="267">
        <v>0.0</v>
      </c>
      <c r="O184" s="4" t="s">
        <v>3171</v>
      </c>
      <c r="P184" s="4" t="s">
        <v>3548</v>
      </c>
      <c r="Q184" s="4" t="s">
        <v>3061</v>
      </c>
      <c r="R184" s="4" t="s">
        <v>3062</v>
      </c>
      <c r="S184" s="4" t="s">
        <v>3549</v>
      </c>
      <c r="T184" s="4" t="s">
        <v>2826</v>
      </c>
    </row>
    <row r="185">
      <c r="A185" s="267">
        <v>935.0</v>
      </c>
      <c r="B185" s="4" t="s">
        <v>3550</v>
      </c>
      <c r="C185" s="4" t="s">
        <v>2120</v>
      </c>
      <c r="D185" s="4" t="s">
        <v>3551</v>
      </c>
      <c r="E185" s="4" t="s">
        <v>1934</v>
      </c>
      <c r="F185" s="326">
        <v>46142.0</v>
      </c>
      <c r="G185" s="326">
        <v>46873.0</v>
      </c>
      <c r="H185" s="326">
        <v>46783.0</v>
      </c>
      <c r="I185" s="4" t="s">
        <v>2921</v>
      </c>
      <c r="J185" s="327" t="s">
        <v>3552</v>
      </c>
      <c r="K185" s="4" t="s">
        <v>3059</v>
      </c>
      <c r="L185" s="267">
        <v>0.0</v>
      </c>
      <c r="M185" s="267">
        <v>623.0</v>
      </c>
      <c r="N185" s="267">
        <v>0.0</v>
      </c>
      <c r="O185" s="4"/>
      <c r="P185" s="4" t="s">
        <v>3553</v>
      </c>
      <c r="Q185" s="4" t="s">
        <v>3061</v>
      </c>
      <c r="R185" s="4" t="s">
        <v>3244</v>
      </c>
      <c r="S185" s="4" t="s">
        <v>3554</v>
      </c>
      <c r="T185" s="4" t="s">
        <v>2833</v>
      </c>
    </row>
    <row r="186">
      <c r="A186" s="267">
        <v>98.0</v>
      </c>
      <c r="B186" s="4" t="s">
        <v>3555</v>
      </c>
      <c r="C186" s="4" t="s">
        <v>1598</v>
      </c>
      <c r="D186" s="4" t="s">
        <v>3556</v>
      </c>
      <c r="E186" s="4" t="s">
        <v>1934</v>
      </c>
      <c r="F186" s="326">
        <v>46174.0</v>
      </c>
      <c r="G186" s="326">
        <v>46905.0</v>
      </c>
      <c r="H186" s="326">
        <v>46815.0</v>
      </c>
      <c r="I186" s="4" t="s">
        <v>2921</v>
      </c>
      <c r="J186" s="327" t="s">
        <v>3557</v>
      </c>
      <c r="K186" s="4" t="s">
        <v>2922</v>
      </c>
      <c r="L186" s="267">
        <v>0.0</v>
      </c>
      <c r="M186" s="267">
        <v>655.0</v>
      </c>
      <c r="N186" s="267">
        <v>0.0</v>
      </c>
      <c r="O186" s="4" t="s">
        <v>3171</v>
      </c>
      <c r="P186" s="4" t="s">
        <v>3558</v>
      </c>
      <c r="Q186" s="4" t="s">
        <v>3061</v>
      </c>
      <c r="R186" s="4" t="s">
        <v>3062</v>
      </c>
      <c r="S186" s="4" t="s">
        <v>3559</v>
      </c>
      <c r="T186" s="4" t="s">
        <v>2826</v>
      </c>
    </row>
    <row r="187">
      <c r="A187" s="267">
        <v>189.0</v>
      </c>
      <c r="B187" s="4" t="s">
        <v>3560</v>
      </c>
      <c r="C187" s="4" t="s">
        <v>2182</v>
      </c>
      <c r="D187" s="4" t="s">
        <v>3561</v>
      </c>
      <c r="E187" s="4" t="s">
        <v>1934</v>
      </c>
      <c r="F187" s="326">
        <v>46174.0</v>
      </c>
      <c r="G187" s="326">
        <v>46905.0</v>
      </c>
      <c r="H187" s="326">
        <v>46813.0</v>
      </c>
      <c r="I187" s="4" t="s">
        <v>2921</v>
      </c>
      <c r="J187" s="327" t="s">
        <v>3562</v>
      </c>
      <c r="K187" s="4" t="s">
        <v>2922</v>
      </c>
      <c r="L187" s="267">
        <v>0.0</v>
      </c>
      <c r="M187" s="267">
        <v>655.0</v>
      </c>
      <c r="N187" s="267">
        <v>0.0</v>
      </c>
      <c r="O187" s="4" t="s">
        <v>3171</v>
      </c>
      <c r="P187" s="4" t="s">
        <v>3563</v>
      </c>
      <c r="Q187" s="4" t="s">
        <v>3195</v>
      </c>
      <c r="R187" s="4" t="s">
        <v>3062</v>
      </c>
      <c r="S187" s="4" t="s">
        <v>3564</v>
      </c>
      <c r="T187" s="4" t="s">
        <v>2826</v>
      </c>
    </row>
    <row r="188">
      <c r="A188" s="267">
        <v>413.0</v>
      </c>
      <c r="B188" s="4" t="s">
        <v>3565</v>
      </c>
      <c r="C188" s="4" t="s">
        <v>212</v>
      </c>
      <c r="D188" s="4" t="s">
        <v>3566</v>
      </c>
      <c r="E188" s="4" t="s">
        <v>1934</v>
      </c>
      <c r="F188" s="326">
        <v>46185.0</v>
      </c>
      <c r="G188" s="326">
        <v>46916.0</v>
      </c>
      <c r="H188" s="326">
        <v>46826.0</v>
      </c>
      <c r="I188" s="4" t="s">
        <v>2921</v>
      </c>
      <c r="J188" s="327" t="s">
        <v>3567</v>
      </c>
      <c r="K188" s="4" t="s">
        <v>2922</v>
      </c>
      <c r="L188" s="267">
        <v>0.0</v>
      </c>
      <c r="M188" s="267">
        <v>666.0</v>
      </c>
      <c r="N188" s="267">
        <v>0.0</v>
      </c>
      <c r="O188" s="4" t="s">
        <v>3171</v>
      </c>
      <c r="P188" s="4" t="s">
        <v>3568</v>
      </c>
      <c r="Q188" s="4" t="s">
        <v>3061</v>
      </c>
      <c r="R188" s="4" t="s">
        <v>3244</v>
      </c>
      <c r="S188" s="4" t="s">
        <v>3569</v>
      </c>
      <c r="T188" s="4" t="s">
        <v>2833</v>
      </c>
    </row>
    <row r="189">
      <c r="A189" s="267">
        <v>1026.0</v>
      </c>
      <c r="B189" s="4" t="s">
        <v>3570</v>
      </c>
      <c r="C189" s="4" t="s">
        <v>2227</v>
      </c>
      <c r="D189" s="4" t="s">
        <v>3571</v>
      </c>
      <c r="E189" s="4" t="s">
        <v>1934</v>
      </c>
      <c r="F189" s="326">
        <v>46189.0</v>
      </c>
      <c r="G189" s="326">
        <v>46920.0</v>
      </c>
      <c r="H189" s="326">
        <v>46828.0</v>
      </c>
      <c r="I189" s="4" t="s">
        <v>2921</v>
      </c>
      <c r="J189" s="327" t="s">
        <v>3572</v>
      </c>
      <c r="K189" s="4" t="s">
        <v>2922</v>
      </c>
      <c r="L189" s="267">
        <v>0.0</v>
      </c>
      <c r="M189" s="267">
        <v>670.0</v>
      </c>
      <c r="N189" s="267">
        <v>0.0</v>
      </c>
      <c r="O189" s="4" t="s">
        <v>3171</v>
      </c>
      <c r="P189" s="4" t="s">
        <v>3573</v>
      </c>
      <c r="Q189" s="4" t="s">
        <v>3061</v>
      </c>
      <c r="R189" s="4" t="s">
        <v>3244</v>
      </c>
      <c r="S189" s="4" t="s">
        <v>3574</v>
      </c>
      <c r="T189" s="4" t="s">
        <v>2826</v>
      </c>
    </row>
    <row r="190">
      <c r="A190" s="267">
        <v>1088.0</v>
      </c>
      <c r="B190" s="4" t="s">
        <v>3575</v>
      </c>
      <c r="C190" s="4" t="s">
        <v>2150</v>
      </c>
      <c r="D190" s="4" t="s">
        <v>3576</v>
      </c>
      <c r="E190" s="4" t="s">
        <v>2828</v>
      </c>
      <c r="F190" s="326">
        <v>46189.0</v>
      </c>
      <c r="G190" s="326">
        <v>46920.0</v>
      </c>
      <c r="H190" s="326">
        <v>46830.0</v>
      </c>
      <c r="I190" s="4" t="s">
        <v>2921</v>
      </c>
      <c r="J190" s="327" t="s">
        <v>3577</v>
      </c>
      <c r="K190" s="4" t="s">
        <v>3059</v>
      </c>
      <c r="L190" s="267">
        <v>0.0</v>
      </c>
      <c r="M190" s="267">
        <v>670.0</v>
      </c>
      <c r="N190" s="267">
        <v>0.0</v>
      </c>
      <c r="O190" s="4" t="s">
        <v>3171</v>
      </c>
      <c r="P190" s="4" t="s">
        <v>3578</v>
      </c>
      <c r="Q190" s="4" t="s">
        <v>3061</v>
      </c>
      <c r="R190" s="4" t="s">
        <v>3244</v>
      </c>
      <c r="S190" s="4" t="s">
        <v>3579</v>
      </c>
      <c r="T190" s="4" t="s">
        <v>2826</v>
      </c>
    </row>
    <row r="191">
      <c r="A191" s="267">
        <v>1027.0</v>
      </c>
      <c r="B191" s="4" t="s">
        <v>3580</v>
      </c>
      <c r="C191" s="4" t="s">
        <v>213</v>
      </c>
      <c r="D191" s="4" t="s">
        <v>3581</v>
      </c>
      <c r="E191" s="4" t="s">
        <v>1934</v>
      </c>
      <c r="F191" s="326">
        <v>46198.0</v>
      </c>
      <c r="G191" s="326">
        <v>46929.0</v>
      </c>
      <c r="H191" s="326">
        <v>46839.0</v>
      </c>
      <c r="I191" s="4" t="s">
        <v>2921</v>
      </c>
      <c r="J191" s="327" t="s">
        <v>3582</v>
      </c>
      <c r="K191" s="4" t="s">
        <v>2922</v>
      </c>
      <c r="L191" s="267">
        <v>0.0</v>
      </c>
      <c r="M191" s="267">
        <v>679.0</v>
      </c>
      <c r="N191" s="267">
        <v>0.0</v>
      </c>
      <c r="O191" s="4" t="s">
        <v>3171</v>
      </c>
      <c r="P191" s="4" t="s">
        <v>3583</v>
      </c>
      <c r="Q191" s="4" t="s">
        <v>3061</v>
      </c>
      <c r="R191" s="4" t="s">
        <v>3062</v>
      </c>
      <c r="S191" s="4" t="s">
        <v>3584</v>
      </c>
      <c r="T191" s="4" t="s">
        <v>2833</v>
      </c>
    </row>
    <row r="192">
      <c r="A192" s="267">
        <v>1032.0</v>
      </c>
      <c r="B192" s="4" t="s">
        <v>3585</v>
      </c>
      <c r="C192" s="4" t="s">
        <v>2285</v>
      </c>
      <c r="D192" s="4" t="s">
        <v>3586</v>
      </c>
      <c r="E192" s="4" t="s">
        <v>1934</v>
      </c>
      <c r="F192" s="326">
        <v>46191.0</v>
      </c>
      <c r="G192" s="326">
        <v>46922.0</v>
      </c>
      <c r="H192" s="326">
        <v>46832.0</v>
      </c>
      <c r="I192" s="4" t="s">
        <v>2921</v>
      </c>
      <c r="J192" s="327" t="s">
        <v>3587</v>
      </c>
      <c r="K192" s="4" t="s">
        <v>2922</v>
      </c>
      <c r="L192" s="267">
        <v>0.0</v>
      </c>
      <c r="M192" s="267">
        <v>672.0</v>
      </c>
      <c r="N192" s="267">
        <v>0.0</v>
      </c>
      <c r="O192" s="4" t="s">
        <v>3171</v>
      </c>
      <c r="P192" s="4" t="s">
        <v>3588</v>
      </c>
      <c r="Q192" s="4" t="s">
        <v>3061</v>
      </c>
      <c r="R192" s="4" t="s">
        <v>3244</v>
      </c>
      <c r="S192" s="4" t="s">
        <v>3589</v>
      </c>
      <c r="T192" s="4" t="s">
        <v>2826</v>
      </c>
    </row>
    <row r="193">
      <c r="A193" s="267">
        <v>393.0</v>
      </c>
      <c r="B193" s="4" t="s">
        <v>3590</v>
      </c>
      <c r="C193" s="4" t="s">
        <v>1102</v>
      </c>
      <c r="D193" s="4" t="s">
        <v>3591</v>
      </c>
      <c r="E193" s="4" t="s">
        <v>1934</v>
      </c>
      <c r="F193" s="326">
        <v>46178.0</v>
      </c>
      <c r="G193" s="326">
        <v>46909.0</v>
      </c>
      <c r="H193" s="326">
        <v>46819.0</v>
      </c>
      <c r="I193" s="4" t="s">
        <v>2921</v>
      </c>
      <c r="J193" s="327" t="s">
        <v>3592</v>
      </c>
      <c r="K193" s="4" t="s">
        <v>2922</v>
      </c>
      <c r="L193" s="267">
        <v>0.0</v>
      </c>
      <c r="M193" s="267">
        <v>659.0</v>
      </c>
      <c r="N193" s="267">
        <v>0.0</v>
      </c>
      <c r="O193" s="4" t="s">
        <v>3171</v>
      </c>
      <c r="P193" s="4"/>
      <c r="Q193" s="4" t="s">
        <v>3061</v>
      </c>
      <c r="R193" s="4" t="s">
        <v>3244</v>
      </c>
      <c r="S193" s="4" t="s">
        <v>3593</v>
      </c>
      <c r="T193" s="4" t="s">
        <v>2826</v>
      </c>
    </row>
    <row r="194">
      <c r="A194" s="267">
        <v>88.0</v>
      </c>
      <c r="B194" s="4" t="s">
        <v>3594</v>
      </c>
      <c r="C194" s="4" t="s">
        <v>2291</v>
      </c>
      <c r="D194" s="4" t="s">
        <v>3595</v>
      </c>
      <c r="E194" s="4" t="s">
        <v>1934</v>
      </c>
      <c r="F194" s="326">
        <v>46195.0</v>
      </c>
      <c r="G194" s="326">
        <v>46926.0</v>
      </c>
      <c r="H194" s="326">
        <v>46836.0</v>
      </c>
      <c r="I194" s="4" t="s">
        <v>2921</v>
      </c>
      <c r="J194" s="327" t="s">
        <v>3596</v>
      </c>
      <c r="K194" s="4" t="s">
        <v>2922</v>
      </c>
      <c r="L194" s="267">
        <v>0.0</v>
      </c>
      <c r="M194" s="267">
        <v>676.0</v>
      </c>
      <c r="N194" s="267">
        <v>0.0</v>
      </c>
      <c r="O194" s="4" t="s">
        <v>3171</v>
      </c>
      <c r="P194" s="4" t="s">
        <v>3597</v>
      </c>
      <c r="Q194" s="4" t="s">
        <v>3419</v>
      </c>
      <c r="R194" s="4" t="s">
        <v>3244</v>
      </c>
      <c r="S194" s="4" t="s">
        <v>3598</v>
      </c>
      <c r="T194" s="4" t="s">
        <v>2826</v>
      </c>
    </row>
    <row r="195">
      <c r="A195" s="267">
        <v>90.0</v>
      </c>
      <c r="B195" s="4" t="s">
        <v>3599</v>
      </c>
      <c r="C195" s="4" t="s">
        <v>946</v>
      </c>
      <c r="D195" s="4" t="s">
        <v>3600</v>
      </c>
      <c r="E195" s="4" t="s">
        <v>1934</v>
      </c>
      <c r="F195" s="213">
        <v>46195.0</v>
      </c>
      <c r="G195" s="213">
        <v>46926.0</v>
      </c>
      <c r="H195" s="326">
        <v>46836.0</v>
      </c>
      <c r="I195" s="4" t="s">
        <v>2921</v>
      </c>
      <c r="J195" s="327" t="s">
        <v>3601</v>
      </c>
      <c r="K195" s="4" t="s">
        <v>2922</v>
      </c>
      <c r="L195" s="267">
        <v>0.0</v>
      </c>
      <c r="M195" s="267">
        <v>676.0</v>
      </c>
      <c r="N195" s="267">
        <v>0.0</v>
      </c>
      <c r="O195" s="4" t="s">
        <v>3171</v>
      </c>
      <c r="P195" s="4" t="s">
        <v>3602</v>
      </c>
      <c r="Q195" s="4" t="s">
        <v>3061</v>
      </c>
      <c r="R195" s="4" t="s">
        <v>3244</v>
      </c>
      <c r="S195" s="4" t="s">
        <v>3603</v>
      </c>
      <c r="T195" s="4" t="s">
        <v>2826</v>
      </c>
    </row>
    <row r="196">
      <c r="A196" s="267">
        <v>1056.0</v>
      </c>
      <c r="B196" s="4" t="s">
        <v>3604</v>
      </c>
      <c r="C196" s="4" t="s">
        <v>2349</v>
      </c>
      <c r="D196" s="4" t="s">
        <v>3605</v>
      </c>
      <c r="E196" s="4" t="s">
        <v>2828</v>
      </c>
      <c r="F196" s="326">
        <v>46209.0</v>
      </c>
      <c r="G196" s="326">
        <v>46940.0</v>
      </c>
      <c r="H196" s="326">
        <v>46850.0</v>
      </c>
      <c r="I196" s="4" t="s">
        <v>2921</v>
      </c>
      <c r="J196" s="327" t="s">
        <v>3606</v>
      </c>
      <c r="K196" s="4" t="s">
        <v>2922</v>
      </c>
      <c r="L196" s="267">
        <v>0.0</v>
      </c>
      <c r="M196" s="267">
        <v>690.0</v>
      </c>
      <c r="N196" s="267">
        <v>0.0</v>
      </c>
      <c r="O196" s="4" t="s">
        <v>3171</v>
      </c>
      <c r="P196" s="4" t="s">
        <v>3607</v>
      </c>
      <c r="Q196" s="4" t="s">
        <v>3061</v>
      </c>
      <c r="R196" s="4" t="s">
        <v>3244</v>
      </c>
      <c r="S196" s="4" t="s">
        <v>3608</v>
      </c>
      <c r="T196" s="4" t="s">
        <v>2826</v>
      </c>
    </row>
    <row r="197">
      <c r="A197" s="267">
        <v>1031.0</v>
      </c>
      <c r="B197" s="4" t="s">
        <v>3609</v>
      </c>
      <c r="C197" s="4" t="s">
        <v>225</v>
      </c>
      <c r="D197" s="4" t="s">
        <v>3610</v>
      </c>
      <c r="E197" s="4" t="s">
        <v>1934</v>
      </c>
      <c r="F197" s="326">
        <v>46223.0</v>
      </c>
      <c r="G197" s="326">
        <v>46954.0</v>
      </c>
      <c r="H197" s="213">
        <v>46864.0</v>
      </c>
      <c r="I197" s="4" t="s">
        <v>2921</v>
      </c>
      <c r="J197" s="327" t="s">
        <v>3611</v>
      </c>
      <c r="K197" s="4" t="s">
        <v>2922</v>
      </c>
      <c r="L197" s="267">
        <v>0.0</v>
      </c>
      <c r="M197" s="267">
        <v>704.0</v>
      </c>
      <c r="N197" s="267">
        <v>0.0</v>
      </c>
      <c r="O197" s="4" t="s">
        <v>3171</v>
      </c>
      <c r="P197" s="4" t="s">
        <v>3612</v>
      </c>
      <c r="Q197" s="4" t="s">
        <v>3061</v>
      </c>
      <c r="R197" s="4" t="s">
        <v>3062</v>
      </c>
      <c r="S197" s="4" t="s">
        <v>3613</v>
      </c>
      <c r="T197" s="4" t="s">
        <v>2826</v>
      </c>
    </row>
    <row r="198">
      <c r="A198" s="267">
        <v>1076.0</v>
      </c>
      <c r="B198" s="4" t="s">
        <v>2427</v>
      </c>
      <c r="C198" s="4" t="s">
        <v>226</v>
      </c>
      <c r="D198" s="4" t="s">
        <v>3614</v>
      </c>
      <c r="E198" s="4" t="s">
        <v>1934</v>
      </c>
      <c r="F198" s="326">
        <v>46211.0</v>
      </c>
      <c r="G198" s="326">
        <v>46942.0</v>
      </c>
      <c r="H198" s="326">
        <v>46852.0</v>
      </c>
      <c r="I198" s="4" t="s">
        <v>2921</v>
      </c>
      <c r="J198" s="327" t="s">
        <v>3615</v>
      </c>
      <c r="K198" s="4" t="s">
        <v>2922</v>
      </c>
      <c r="L198" s="267">
        <v>0.0</v>
      </c>
      <c r="M198" s="267">
        <v>692.0</v>
      </c>
      <c r="N198" s="267">
        <v>0.0</v>
      </c>
      <c r="O198" s="4" t="s">
        <v>3171</v>
      </c>
      <c r="P198" s="4" t="s">
        <v>3616</v>
      </c>
      <c r="Q198" s="4" t="s">
        <v>3061</v>
      </c>
      <c r="R198" s="4" t="s">
        <v>3062</v>
      </c>
      <c r="S198" s="4" t="s">
        <v>3617</v>
      </c>
      <c r="T198" s="4" t="s">
        <v>2826</v>
      </c>
    </row>
    <row r="199">
      <c r="A199" s="267">
        <v>1033.0</v>
      </c>
      <c r="B199" s="4" t="s">
        <v>3618</v>
      </c>
      <c r="C199" s="4" t="s">
        <v>228</v>
      </c>
      <c r="D199" s="4" t="s">
        <v>3619</v>
      </c>
      <c r="E199" s="4" t="s">
        <v>1934</v>
      </c>
      <c r="F199" s="326">
        <v>46223.0</v>
      </c>
      <c r="G199" s="326">
        <v>46954.0</v>
      </c>
      <c r="H199" s="326">
        <v>46864.0</v>
      </c>
      <c r="I199" s="4" t="s">
        <v>2921</v>
      </c>
      <c r="J199" s="327" t="s">
        <v>3620</v>
      </c>
      <c r="K199" s="4" t="s">
        <v>2922</v>
      </c>
      <c r="L199" s="267">
        <v>0.0</v>
      </c>
      <c r="M199" s="267">
        <v>704.0</v>
      </c>
      <c r="N199" s="267">
        <v>0.0</v>
      </c>
      <c r="O199" s="4" t="s">
        <v>3171</v>
      </c>
      <c r="P199" s="4" t="s">
        <v>3621</v>
      </c>
      <c r="Q199" s="4" t="s">
        <v>3061</v>
      </c>
      <c r="R199" s="4" t="s">
        <v>3062</v>
      </c>
      <c r="S199" s="4" t="s">
        <v>3622</v>
      </c>
      <c r="T199" s="4" t="s">
        <v>2826</v>
      </c>
    </row>
    <row r="200">
      <c r="A200" s="267">
        <v>1107.0</v>
      </c>
      <c r="B200" s="4" t="s">
        <v>3623</v>
      </c>
      <c r="C200" s="4" t="s">
        <v>231</v>
      </c>
      <c r="D200" s="4" t="s">
        <v>3624</v>
      </c>
      <c r="E200" s="4" t="s">
        <v>1934</v>
      </c>
      <c r="F200" s="326">
        <v>46322.0</v>
      </c>
      <c r="G200" s="326">
        <v>47053.0</v>
      </c>
      <c r="H200" s="326">
        <v>46963.0</v>
      </c>
      <c r="I200" s="4" t="s">
        <v>2921</v>
      </c>
      <c r="J200" s="327" t="s">
        <v>3625</v>
      </c>
      <c r="K200" s="4" t="s">
        <v>2922</v>
      </c>
      <c r="L200" s="267">
        <v>0.0</v>
      </c>
      <c r="M200" s="267">
        <v>803.0</v>
      </c>
      <c r="N200" s="267">
        <v>0.0</v>
      </c>
      <c r="O200" s="4" t="s">
        <v>3171</v>
      </c>
      <c r="P200" s="4" t="s">
        <v>3626</v>
      </c>
      <c r="Q200" s="4" t="s">
        <v>3061</v>
      </c>
      <c r="R200" s="4" t="s">
        <v>3244</v>
      </c>
      <c r="S200" s="4" t="s">
        <v>192</v>
      </c>
      <c r="T200" s="4" t="s">
        <v>2833</v>
      </c>
    </row>
    <row r="201">
      <c r="A201" s="267">
        <v>1096.0</v>
      </c>
      <c r="B201" s="4" t="s">
        <v>3627</v>
      </c>
      <c r="C201" s="4" t="s">
        <v>534</v>
      </c>
      <c r="D201" s="4" t="s">
        <v>3628</v>
      </c>
      <c r="E201" s="4" t="s">
        <v>2828</v>
      </c>
      <c r="F201" s="326">
        <v>46239.0</v>
      </c>
      <c r="G201" s="326">
        <v>46970.0</v>
      </c>
      <c r="H201" s="326">
        <v>46880.0</v>
      </c>
      <c r="I201" s="4" t="s">
        <v>2921</v>
      </c>
      <c r="J201" s="327" t="s">
        <v>3629</v>
      </c>
      <c r="K201" s="4" t="s">
        <v>2922</v>
      </c>
      <c r="L201" s="267">
        <v>0.0</v>
      </c>
      <c r="M201" s="267">
        <v>720.0</v>
      </c>
      <c r="N201" s="267">
        <v>0.0</v>
      </c>
      <c r="O201" s="4" t="s">
        <v>3171</v>
      </c>
      <c r="P201" s="4" t="s">
        <v>3346</v>
      </c>
      <c r="Q201" s="4"/>
      <c r="R201" s="4" t="s">
        <v>3244</v>
      </c>
      <c r="S201" s="4" t="s">
        <v>197</v>
      </c>
      <c r="T201" s="4" t="s">
        <v>2826</v>
      </c>
    </row>
    <row r="202">
      <c r="A202" s="267">
        <v>204.0</v>
      </c>
      <c r="B202" s="4" t="s">
        <v>3630</v>
      </c>
      <c r="C202" s="4" t="s">
        <v>235</v>
      </c>
      <c r="D202" s="4" t="s">
        <v>3631</v>
      </c>
      <c r="E202" s="4" t="s">
        <v>1934</v>
      </c>
      <c r="F202" s="213">
        <v>46211.0</v>
      </c>
      <c r="G202" s="326">
        <v>46942.0</v>
      </c>
      <c r="H202" s="326">
        <v>46852.0</v>
      </c>
      <c r="I202" s="4" t="s">
        <v>2921</v>
      </c>
      <c r="J202" s="327" t="s">
        <v>3632</v>
      </c>
      <c r="K202" s="4" t="s">
        <v>2922</v>
      </c>
      <c r="L202" s="267">
        <v>0.0</v>
      </c>
      <c r="M202" s="267">
        <v>692.0</v>
      </c>
      <c r="N202" s="267">
        <v>0.0</v>
      </c>
      <c r="O202" s="4" t="s">
        <v>3171</v>
      </c>
      <c r="P202" s="4" t="s">
        <v>3633</v>
      </c>
      <c r="Q202" s="4" t="s">
        <v>3061</v>
      </c>
      <c r="R202" s="4" t="s">
        <v>3062</v>
      </c>
      <c r="S202" s="4" t="s">
        <v>3634</v>
      </c>
      <c r="T202" s="4" t="s">
        <v>2833</v>
      </c>
    </row>
    <row r="203">
      <c r="A203" s="267">
        <v>192.0</v>
      </c>
      <c r="B203" s="4" t="s">
        <v>3635</v>
      </c>
      <c r="C203" s="4" t="s">
        <v>234</v>
      </c>
      <c r="D203" s="4" t="s">
        <v>3636</v>
      </c>
      <c r="E203" s="4" t="s">
        <v>1934</v>
      </c>
      <c r="F203" s="326">
        <v>46211.0</v>
      </c>
      <c r="G203" s="213">
        <v>46942.0</v>
      </c>
      <c r="H203" s="326">
        <v>46852.0</v>
      </c>
      <c r="I203" s="4" t="s">
        <v>2921</v>
      </c>
      <c r="J203" s="327" t="s">
        <v>3637</v>
      </c>
      <c r="K203" s="4" t="s">
        <v>2922</v>
      </c>
      <c r="L203" s="267">
        <v>0.0</v>
      </c>
      <c r="M203" s="267">
        <v>692.0</v>
      </c>
      <c r="N203" s="267">
        <v>0.0</v>
      </c>
      <c r="O203" s="4" t="s">
        <v>3171</v>
      </c>
      <c r="P203" s="4" t="s">
        <v>3638</v>
      </c>
      <c r="Q203" s="4" t="s">
        <v>3419</v>
      </c>
      <c r="R203" s="4" t="s">
        <v>3062</v>
      </c>
      <c r="S203" s="4" t="s">
        <v>3639</v>
      </c>
      <c r="T203" s="4" t="s">
        <v>2826</v>
      </c>
    </row>
    <row r="204">
      <c r="A204" s="267">
        <v>219.0</v>
      </c>
      <c r="B204" s="4" t="s">
        <v>910</v>
      </c>
      <c r="C204" s="4" t="s">
        <v>244</v>
      </c>
      <c r="D204" s="4" t="s">
        <v>3640</v>
      </c>
      <c r="E204" s="4" t="s">
        <v>1934</v>
      </c>
      <c r="F204" s="326">
        <v>46238.0</v>
      </c>
      <c r="G204" s="326">
        <v>46969.0</v>
      </c>
      <c r="H204" s="326">
        <v>46879.0</v>
      </c>
      <c r="I204" s="4" t="s">
        <v>2921</v>
      </c>
      <c r="J204" s="327" t="s">
        <v>3641</v>
      </c>
      <c r="K204" s="4" t="s">
        <v>2922</v>
      </c>
      <c r="L204" s="267">
        <v>0.0</v>
      </c>
      <c r="M204" s="267">
        <v>719.0</v>
      </c>
      <c r="N204" s="267">
        <v>0.0</v>
      </c>
      <c r="O204" s="4" t="s">
        <v>3171</v>
      </c>
      <c r="P204" s="4" t="s">
        <v>3642</v>
      </c>
      <c r="Q204" s="4" t="s">
        <v>3061</v>
      </c>
      <c r="R204" s="4" t="s">
        <v>3244</v>
      </c>
      <c r="S204" s="4" t="s">
        <v>3643</v>
      </c>
      <c r="T204" s="4" t="s">
        <v>2833</v>
      </c>
    </row>
    <row r="205">
      <c r="A205" s="267">
        <v>1069.0</v>
      </c>
      <c r="B205" s="4" t="s">
        <v>3644</v>
      </c>
      <c r="C205" s="4" t="s">
        <v>2035</v>
      </c>
      <c r="D205" s="4" t="s">
        <v>3645</v>
      </c>
      <c r="E205" s="4" t="s">
        <v>1934</v>
      </c>
      <c r="F205" s="326">
        <v>46174.0</v>
      </c>
      <c r="G205" s="326">
        <v>46905.0</v>
      </c>
      <c r="H205" s="326">
        <v>46815.0</v>
      </c>
      <c r="I205" s="4" t="s">
        <v>2921</v>
      </c>
      <c r="J205" s="327" t="s">
        <v>3646</v>
      </c>
      <c r="K205" s="4"/>
      <c r="L205" s="267">
        <v>0.0</v>
      </c>
      <c r="M205" s="267">
        <v>655.0</v>
      </c>
      <c r="N205" s="267">
        <v>0.0</v>
      </c>
      <c r="O205" s="4" t="s">
        <v>2140</v>
      </c>
      <c r="P205" s="4" t="s">
        <v>3647</v>
      </c>
      <c r="Q205" s="4" t="s">
        <v>3061</v>
      </c>
      <c r="R205" s="4" t="s">
        <v>3062</v>
      </c>
      <c r="S205" s="4" t="s">
        <v>3648</v>
      </c>
      <c r="T205" s="4" t="s">
        <v>2833</v>
      </c>
    </row>
    <row r="206">
      <c r="A206" s="267">
        <v>1093.0</v>
      </c>
      <c r="B206" s="4" t="s">
        <v>3649</v>
      </c>
      <c r="C206" s="4" t="s">
        <v>531</v>
      </c>
      <c r="D206" s="4" t="s">
        <v>3650</v>
      </c>
      <c r="E206" s="4" t="s">
        <v>1934</v>
      </c>
      <c r="F206" s="326">
        <v>46223.0</v>
      </c>
      <c r="G206" s="326">
        <v>46954.0</v>
      </c>
      <c r="H206" s="326">
        <v>46864.0</v>
      </c>
      <c r="I206" s="4" t="s">
        <v>2921</v>
      </c>
      <c r="J206" s="327" t="s">
        <v>3651</v>
      </c>
      <c r="K206" s="4" t="s">
        <v>2922</v>
      </c>
      <c r="L206" s="267">
        <v>0.0</v>
      </c>
      <c r="M206" s="267">
        <v>704.0</v>
      </c>
      <c r="N206" s="267">
        <v>0.0</v>
      </c>
      <c r="O206" s="4" t="s">
        <v>3171</v>
      </c>
      <c r="P206" s="4" t="s">
        <v>3652</v>
      </c>
      <c r="Q206" s="4" t="s">
        <v>3061</v>
      </c>
      <c r="R206" s="4" t="s">
        <v>3062</v>
      </c>
      <c r="S206" s="4" t="s">
        <v>195</v>
      </c>
      <c r="T206" s="4" t="s">
        <v>2826</v>
      </c>
    </row>
    <row r="207">
      <c r="A207" s="267">
        <v>1095.0</v>
      </c>
      <c r="B207" s="4" t="s">
        <v>3653</v>
      </c>
      <c r="C207" s="4" t="s">
        <v>2467</v>
      </c>
      <c r="D207" s="4" t="s">
        <v>3654</v>
      </c>
      <c r="E207" s="4" t="s">
        <v>1934</v>
      </c>
      <c r="F207" s="326">
        <v>45684.0</v>
      </c>
      <c r="G207" s="326">
        <v>46414.0</v>
      </c>
      <c r="H207" s="326">
        <v>46322.0</v>
      </c>
      <c r="I207" s="4" t="s">
        <v>2921</v>
      </c>
      <c r="J207" s="327" t="s">
        <v>3655</v>
      </c>
      <c r="K207" s="4" t="s">
        <v>2922</v>
      </c>
      <c r="L207" s="267">
        <v>0.0</v>
      </c>
      <c r="M207" s="267">
        <v>164.0</v>
      </c>
      <c r="N207" s="267">
        <v>0.0</v>
      </c>
      <c r="O207" s="4" t="s">
        <v>3171</v>
      </c>
      <c r="P207" s="4" t="s">
        <v>3656</v>
      </c>
      <c r="Q207" s="4" t="s">
        <v>3228</v>
      </c>
      <c r="R207" s="4" t="s">
        <v>1199</v>
      </c>
      <c r="S207" s="4" t="s">
        <v>3657</v>
      </c>
      <c r="T207" s="4" t="s">
        <v>2833</v>
      </c>
    </row>
    <row r="208">
      <c r="A208" s="267">
        <v>985.0</v>
      </c>
      <c r="B208" s="4" t="s">
        <v>3658</v>
      </c>
      <c r="C208" s="4" t="s">
        <v>3659</v>
      </c>
      <c r="D208" s="4" t="s">
        <v>3660</v>
      </c>
      <c r="E208" s="4" t="s">
        <v>2873</v>
      </c>
      <c r="F208" s="326">
        <v>46027.0</v>
      </c>
      <c r="G208" s="326">
        <v>47488.0</v>
      </c>
      <c r="H208" s="326">
        <v>47396.0</v>
      </c>
      <c r="I208" s="4" t="s">
        <v>2921</v>
      </c>
      <c r="J208" s="327" t="s">
        <v>3661</v>
      </c>
      <c r="K208" s="4" t="s">
        <v>3059</v>
      </c>
      <c r="L208" s="267">
        <v>0.0</v>
      </c>
      <c r="M208" s="267">
        <v>1238.0</v>
      </c>
      <c r="N208" s="267">
        <v>0.0</v>
      </c>
      <c r="O208" s="4" t="s">
        <v>3171</v>
      </c>
      <c r="P208" s="4" t="s">
        <v>3662</v>
      </c>
      <c r="Q208" s="4"/>
      <c r="R208" s="4" t="s">
        <v>3062</v>
      </c>
      <c r="S208" s="4" t="s">
        <v>3663</v>
      </c>
      <c r="T208" s="4" t="s">
        <v>2826</v>
      </c>
    </row>
    <row r="209">
      <c r="A209" s="267">
        <v>760.0</v>
      </c>
      <c r="B209" s="4" t="s">
        <v>3664</v>
      </c>
      <c r="C209" s="4" t="s">
        <v>3665</v>
      </c>
      <c r="D209" s="4" t="s">
        <v>3666</v>
      </c>
      <c r="E209" s="4" t="s">
        <v>2873</v>
      </c>
      <c r="F209" s="326">
        <v>46017.0</v>
      </c>
      <c r="G209" s="326">
        <v>47478.0</v>
      </c>
      <c r="H209" s="326">
        <v>47295.0</v>
      </c>
      <c r="I209" s="4" t="s">
        <v>2921</v>
      </c>
      <c r="J209" s="327" t="s">
        <v>3667</v>
      </c>
      <c r="K209" s="4" t="s">
        <v>3029</v>
      </c>
      <c r="L209" s="267">
        <v>0.0</v>
      </c>
      <c r="M209" s="267">
        <v>1228.0</v>
      </c>
      <c r="N209" s="267">
        <v>0.0</v>
      </c>
      <c r="O209" s="4" t="s">
        <v>3171</v>
      </c>
      <c r="P209" s="4" t="s">
        <v>3668</v>
      </c>
      <c r="Q209" s="4" t="s">
        <v>3419</v>
      </c>
      <c r="R209" s="4" t="s">
        <v>3244</v>
      </c>
      <c r="S209" s="4" t="s">
        <v>3669</v>
      </c>
      <c r="T209" s="4" t="s">
        <v>2833</v>
      </c>
    </row>
    <row r="210">
      <c r="A210" s="267">
        <v>763.0</v>
      </c>
      <c r="B210" s="4" t="s">
        <v>3670</v>
      </c>
      <c r="C210" s="4" t="s">
        <v>3671</v>
      </c>
      <c r="D210" s="4" t="s">
        <v>3672</v>
      </c>
      <c r="E210" s="4" t="s">
        <v>2873</v>
      </c>
      <c r="F210" s="326">
        <v>46045.0</v>
      </c>
      <c r="G210" s="326">
        <v>47506.0</v>
      </c>
      <c r="H210" s="326">
        <v>47414.0</v>
      </c>
      <c r="I210" s="4" t="s">
        <v>2921</v>
      </c>
      <c r="J210" s="327" t="s">
        <v>3673</v>
      </c>
      <c r="K210" s="4" t="s">
        <v>3029</v>
      </c>
      <c r="L210" s="267">
        <v>0.0</v>
      </c>
      <c r="M210" s="267">
        <v>1256.0</v>
      </c>
      <c r="N210" s="267">
        <v>0.0</v>
      </c>
      <c r="O210" s="4"/>
      <c r="P210" s="4" t="s">
        <v>3674</v>
      </c>
      <c r="Q210" s="4" t="s">
        <v>3061</v>
      </c>
      <c r="R210" s="4" t="s">
        <v>3244</v>
      </c>
      <c r="S210" s="4" t="s">
        <v>3675</v>
      </c>
      <c r="T210" s="4" t="s">
        <v>2833</v>
      </c>
    </row>
    <row r="211">
      <c r="A211" s="267">
        <v>764.0</v>
      </c>
      <c r="B211" s="4" t="s">
        <v>3676</v>
      </c>
      <c r="C211" s="4" t="s">
        <v>3677</v>
      </c>
      <c r="D211" s="4" t="s">
        <v>3678</v>
      </c>
      <c r="E211" s="4" t="s">
        <v>2873</v>
      </c>
      <c r="F211" s="326">
        <v>46027.0</v>
      </c>
      <c r="G211" s="326">
        <v>47488.0</v>
      </c>
      <c r="H211" s="326">
        <v>47274.0</v>
      </c>
      <c r="I211" s="4" t="s">
        <v>2921</v>
      </c>
      <c r="J211" s="327" t="s">
        <v>3667</v>
      </c>
      <c r="K211" s="4" t="s">
        <v>3029</v>
      </c>
      <c r="L211" s="267">
        <v>0.0</v>
      </c>
      <c r="M211" s="267">
        <v>1238.0</v>
      </c>
      <c r="N211" s="267">
        <v>0.0</v>
      </c>
      <c r="O211" s="4" t="s">
        <v>3171</v>
      </c>
      <c r="P211" s="4" t="s">
        <v>3668</v>
      </c>
      <c r="Q211" s="4" t="s">
        <v>3419</v>
      </c>
      <c r="R211" s="4" t="s">
        <v>3244</v>
      </c>
      <c r="S211" s="4" t="s">
        <v>3679</v>
      </c>
      <c r="T211" s="4" t="s">
        <v>2833</v>
      </c>
    </row>
    <row r="212">
      <c r="A212" s="267">
        <v>1001.0</v>
      </c>
      <c r="B212" s="4" t="s">
        <v>3680</v>
      </c>
      <c r="C212" s="4" t="s">
        <v>3681</v>
      </c>
      <c r="D212" s="4" t="s">
        <v>3682</v>
      </c>
      <c r="E212" s="4" t="s">
        <v>2845</v>
      </c>
      <c r="F212" s="326">
        <v>45278.0</v>
      </c>
      <c r="G212" s="326">
        <v>46739.0</v>
      </c>
      <c r="H212" s="326">
        <v>46648.0</v>
      </c>
      <c r="I212" s="4" t="s">
        <v>2921</v>
      </c>
      <c r="J212" s="327" t="s">
        <v>3683</v>
      </c>
      <c r="K212" s="4" t="s">
        <v>2922</v>
      </c>
      <c r="L212" s="267">
        <v>0.0</v>
      </c>
      <c r="M212" s="267">
        <v>489.0</v>
      </c>
      <c r="N212" s="267">
        <v>0.0</v>
      </c>
      <c r="O212" s="4" t="s">
        <v>3171</v>
      </c>
      <c r="P212" s="4" t="s">
        <v>3222</v>
      </c>
      <c r="Q212" s="4"/>
      <c r="R212" s="4" t="s">
        <v>1199</v>
      </c>
      <c r="S212" s="4" t="s">
        <v>3684</v>
      </c>
      <c r="T212" s="4" t="s">
        <v>2826</v>
      </c>
    </row>
    <row r="213">
      <c r="A213" s="267">
        <v>978.0</v>
      </c>
      <c r="B213" s="4" t="s">
        <v>3685</v>
      </c>
      <c r="C213" s="4" t="s">
        <v>3686</v>
      </c>
      <c r="D213" s="4" t="s">
        <v>3687</v>
      </c>
      <c r="E213" s="4" t="s">
        <v>1934</v>
      </c>
      <c r="F213" s="326"/>
      <c r="G213" s="326"/>
      <c r="H213" s="326"/>
      <c r="I213" s="4"/>
      <c r="J213" s="327" t="s">
        <v>3688</v>
      </c>
      <c r="K213" s="4" t="s">
        <v>3236</v>
      </c>
      <c r="L213" s="267">
        <v>0.0</v>
      </c>
      <c r="M213" s="267"/>
      <c r="N213" s="267">
        <v>0.0</v>
      </c>
      <c r="O213" s="4"/>
      <c r="P213" s="4" t="s">
        <v>3689</v>
      </c>
      <c r="Q213" s="4"/>
      <c r="R213" s="4"/>
      <c r="S213" s="4" t="s">
        <v>3687</v>
      </c>
      <c r="T213" s="4" t="s">
        <v>2826</v>
      </c>
    </row>
    <row r="214">
      <c r="A214" s="267">
        <v>378.0</v>
      </c>
      <c r="B214" s="4" t="s">
        <v>3690</v>
      </c>
      <c r="C214" s="4" t="s">
        <v>1566</v>
      </c>
      <c r="D214" s="4" t="s">
        <v>3691</v>
      </c>
      <c r="E214" s="4" t="s">
        <v>2828</v>
      </c>
      <c r="F214" s="213">
        <v>45373.0</v>
      </c>
      <c r="G214" s="326">
        <v>46443.0</v>
      </c>
      <c r="H214" s="326">
        <v>46381.0</v>
      </c>
      <c r="I214" s="4" t="s">
        <v>2921</v>
      </c>
      <c r="J214" s="327" t="s">
        <v>3692</v>
      </c>
      <c r="K214" s="4" t="s">
        <v>3059</v>
      </c>
      <c r="L214" s="267">
        <v>0.0</v>
      </c>
      <c r="M214" s="267">
        <v>193.0</v>
      </c>
      <c r="N214" s="267">
        <v>0.0</v>
      </c>
      <c r="O214" s="4" t="s">
        <v>3171</v>
      </c>
      <c r="P214" s="4" t="s">
        <v>3693</v>
      </c>
      <c r="Q214" s="4"/>
      <c r="R214" s="4" t="s">
        <v>3196</v>
      </c>
      <c r="S214" s="4" t="s">
        <v>3694</v>
      </c>
      <c r="T214" s="4" t="s">
        <v>2833</v>
      </c>
    </row>
    <row r="215">
      <c r="A215" s="267">
        <v>28.0</v>
      </c>
      <c r="B215" s="4" t="s">
        <v>3695</v>
      </c>
      <c r="C215" s="4" t="s">
        <v>1580</v>
      </c>
      <c r="D215" s="4" t="s">
        <v>3696</v>
      </c>
      <c r="E215" s="4" t="s">
        <v>1934</v>
      </c>
      <c r="F215" s="326">
        <v>45706.0</v>
      </c>
      <c r="G215" s="326">
        <v>46431.0</v>
      </c>
      <c r="H215" s="326">
        <v>46308.0</v>
      </c>
      <c r="I215" s="4" t="s">
        <v>2921</v>
      </c>
      <c r="J215" s="327" t="s">
        <v>3697</v>
      </c>
      <c r="K215" s="4" t="s">
        <v>3029</v>
      </c>
      <c r="L215" s="267">
        <v>0.0</v>
      </c>
      <c r="M215" s="267">
        <v>181.0</v>
      </c>
      <c r="N215" s="267">
        <v>0.0</v>
      </c>
      <c r="O215" s="4" t="s">
        <v>3171</v>
      </c>
      <c r="P215" s="4" t="s">
        <v>3698</v>
      </c>
      <c r="Q215" s="4" t="s">
        <v>2924</v>
      </c>
      <c r="R215" s="4" t="s">
        <v>3062</v>
      </c>
      <c r="S215" s="4" t="s">
        <v>3699</v>
      </c>
      <c r="T215" s="4" t="s">
        <v>2833</v>
      </c>
    </row>
    <row r="216">
      <c r="A216" s="267">
        <v>986.0</v>
      </c>
      <c r="B216" s="4" t="s">
        <v>3186</v>
      </c>
      <c r="C216" s="4" t="s">
        <v>1408</v>
      </c>
      <c r="D216" s="4" t="s">
        <v>3700</v>
      </c>
      <c r="E216" s="4" t="s">
        <v>1934</v>
      </c>
      <c r="F216" s="326">
        <v>46090.0</v>
      </c>
      <c r="G216" s="326">
        <v>46820.0</v>
      </c>
      <c r="H216" s="326">
        <v>46730.0</v>
      </c>
      <c r="I216" s="4" t="s">
        <v>2921</v>
      </c>
      <c r="J216" s="327" t="s">
        <v>3189</v>
      </c>
      <c r="K216" s="4" t="s">
        <v>2922</v>
      </c>
      <c r="L216" s="267">
        <v>0.0</v>
      </c>
      <c r="M216" s="267">
        <v>570.0</v>
      </c>
      <c r="N216" s="267">
        <v>0.0</v>
      </c>
      <c r="O216" s="4" t="s">
        <v>3171</v>
      </c>
      <c r="P216" s="4" t="s">
        <v>3181</v>
      </c>
      <c r="Q216" s="4" t="s">
        <v>2924</v>
      </c>
      <c r="R216" s="4" t="s">
        <v>1199</v>
      </c>
      <c r="S216" s="4" t="s">
        <v>3701</v>
      </c>
      <c r="T216" s="4" t="s">
        <v>2833</v>
      </c>
    </row>
    <row r="217">
      <c r="A217" s="267">
        <v>964.0</v>
      </c>
      <c r="B217" s="4" t="s">
        <v>3702</v>
      </c>
      <c r="C217" s="4" t="s">
        <v>1448</v>
      </c>
      <c r="D217" s="4" t="s">
        <v>3703</v>
      </c>
      <c r="E217" s="4" t="s">
        <v>1934</v>
      </c>
      <c r="F217" s="326">
        <v>46090.0</v>
      </c>
      <c r="G217" s="326">
        <v>46821.0</v>
      </c>
      <c r="H217" s="326">
        <v>46730.0</v>
      </c>
      <c r="I217" s="4" t="s">
        <v>2921</v>
      </c>
      <c r="J217" s="327" t="s">
        <v>3180</v>
      </c>
      <c r="K217" s="4" t="s">
        <v>2922</v>
      </c>
      <c r="L217" s="267">
        <v>0.0</v>
      </c>
      <c r="M217" s="267">
        <v>571.0</v>
      </c>
      <c r="N217" s="267">
        <v>0.0</v>
      </c>
      <c r="O217" s="4" t="s">
        <v>3171</v>
      </c>
      <c r="P217" s="4" t="s">
        <v>3181</v>
      </c>
      <c r="Q217" s="4" t="s">
        <v>2924</v>
      </c>
      <c r="R217" s="4" t="s">
        <v>1199</v>
      </c>
      <c r="S217" s="4" t="s">
        <v>3704</v>
      </c>
      <c r="T217" s="4" t="s">
        <v>2833</v>
      </c>
    </row>
    <row r="218">
      <c r="A218" s="267">
        <v>960.0</v>
      </c>
      <c r="B218" s="4" t="s">
        <v>3705</v>
      </c>
      <c r="C218" s="4" t="s">
        <v>1494</v>
      </c>
      <c r="D218" s="4" t="s">
        <v>3706</v>
      </c>
      <c r="E218" s="4" t="s">
        <v>1934</v>
      </c>
      <c r="F218" s="326">
        <v>46090.0</v>
      </c>
      <c r="G218" s="326">
        <v>46820.0</v>
      </c>
      <c r="H218" s="326">
        <v>46730.0</v>
      </c>
      <c r="I218" s="4" t="s">
        <v>2921</v>
      </c>
      <c r="J218" s="327" t="s">
        <v>3707</v>
      </c>
      <c r="K218" s="4" t="s">
        <v>2922</v>
      </c>
      <c r="L218" s="267">
        <v>0.0</v>
      </c>
      <c r="M218" s="267">
        <v>570.0</v>
      </c>
      <c r="N218" s="267">
        <v>0.0</v>
      </c>
      <c r="O218" s="4" t="s">
        <v>3171</v>
      </c>
      <c r="P218" s="4" t="s">
        <v>3216</v>
      </c>
      <c r="Q218" s="4" t="s">
        <v>2924</v>
      </c>
      <c r="R218" s="4" t="s">
        <v>1199</v>
      </c>
      <c r="S218" s="4" t="s">
        <v>3708</v>
      </c>
      <c r="T218" s="4" t="s">
        <v>2833</v>
      </c>
    </row>
    <row r="219">
      <c r="A219" s="267">
        <v>973.0</v>
      </c>
      <c r="B219" s="4" t="s">
        <v>3709</v>
      </c>
      <c r="C219" s="4" t="s">
        <v>1477</v>
      </c>
      <c r="D219" s="4" t="s">
        <v>3710</v>
      </c>
      <c r="E219" s="4" t="s">
        <v>1934</v>
      </c>
      <c r="F219" s="326">
        <v>46090.0</v>
      </c>
      <c r="G219" s="326">
        <v>46820.0</v>
      </c>
      <c r="H219" s="326">
        <v>46730.0</v>
      </c>
      <c r="I219" s="4" t="s">
        <v>2921</v>
      </c>
      <c r="J219" s="327" t="s">
        <v>3711</v>
      </c>
      <c r="K219" s="4" t="s">
        <v>2922</v>
      </c>
      <c r="L219" s="267">
        <v>0.0</v>
      </c>
      <c r="M219" s="267">
        <v>570.0</v>
      </c>
      <c r="N219" s="267">
        <v>0.0</v>
      </c>
      <c r="O219" s="4" t="s">
        <v>3171</v>
      </c>
      <c r="P219" s="4" t="s">
        <v>3216</v>
      </c>
      <c r="Q219" s="4" t="s">
        <v>2924</v>
      </c>
      <c r="R219" s="4" t="s">
        <v>1199</v>
      </c>
      <c r="S219" s="4" t="s">
        <v>3712</v>
      </c>
      <c r="T219" s="4" t="s">
        <v>2833</v>
      </c>
    </row>
    <row r="220">
      <c r="A220" s="267">
        <v>958.0</v>
      </c>
      <c r="B220" s="4" t="s">
        <v>3713</v>
      </c>
      <c r="C220" s="4" t="s">
        <v>1463</v>
      </c>
      <c r="D220" s="4" t="s">
        <v>3714</v>
      </c>
      <c r="E220" s="4" t="s">
        <v>1934</v>
      </c>
      <c r="F220" s="326">
        <v>46140.0</v>
      </c>
      <c r="G220" s="326">
        <v>46821.0</v>
      </c>
      <c r="H220" s="326">
        <v>46731.0</v>
      </c>
      <c r="I220" s="4" t="s">
        <v>2921</v>
      </c>
      <c r="J220" s="327" t="s">
        <v>3715</v>
      </c>
      <c r="K220" s="4" t="s">
        <v>2922</v>
      </c>
      <c r="L220" s="267">
        <v>0.0</v>
      </c>
      <c r="M220" s="267">
        <v>571.0</v>
      </c>
      <c r="N220" s="267">
        <v>0.0</v>
      </c>
      <c r="O220" s="4" t="s">
        <v>3171</v>
      </c>
      <c r="P220" s="4" t="s">
        <v>3216</v>
      </c>
      <c r="Q220" s="4" t="s">
        <v>2924</v>
      </c>
      <c r="R220" s="4" t="s">
        <v>1199</v>
      </c>
      <c r="S220" s="4" t="s">
        <v>3716</v>
      </c>
      <c r="T220" s="4" t="s">
        <v>2833</v>
      </c>
    </row>
    <row r="221">
      <c r="A221" s="267">
        <v>955.0</v>
      </c>
      <c r="B221" s="4" t="s">
        <v>3717</v>
      </c>
      <c r="C221" s="4" t="s">
        <v>1651</v>
      </c>
      <c r="D221" s="4" t="s">
        <v>3718</v>
      </c>
      <c r="E221" s="4" t="s">
        <v>1934</v>
      </c>
      <c r="F221" s="326">
        <v>46090.0</v>
      </c>
      <c r="G221" s="326">
        <v>46820.0</v>
      </c>
      <c r="H221" s="326">
        <v>46730.0</v>
      </c>
      <c r="I221" s="4" t="s">
        <v>2921</v>
      </c>
      <c r="J221" s="327" t="s">
        <v>3719</v>
      </c>
      <c r="K221" s="4" t="s">
        <v>2922</v>
      </c>
      <c r="L221" s="267">
        <v>0.0</v>
      </c>
      <c r="M221" s="267">
        <v>570.0</v>
      </c>
      <c r="N221" s="267">
        <v>0.0</v>
      </c>
      <c r="O221" s="4" t="s">
        <v>3171</v>
      </c>
      <c r="P221" s="4" t="s">
        <v>3720</v>
      </c>
      <c r="Q221" s="4" t="s">
        <v>2924</v>
      </c>
      <c r="R221" s="4" t="s">
        <v>1199</v>
      </c>
      <c r="S221" s="4" t="s">
        <v>3721</v>
      </c>
      <c r="T221" s="4" t="s">
        <v>2833</v>
      </c>
    </row>
    <row r="222">
      <c r="A222" s="267">
        <v>953.0</v>
      </c>
      <c r="B222" s="4" t="s">
        <v>3722</v>
      </c>
      <c r="C222" s="4" t="s">
        <v>1653</v>
      </c>
      <c r="D222" s="4" t="s">
        <v>3723</v>
      </c>
      <c r="E222" s="4" t="s">
        <v>1934</v>
      </c>
      <c r="F222" s="326">
        <v>46091.0</v>
      </c>
      <c r="G222" s="326">
        <v>46821.0</v>
      </c>
      <c r="H222" s="326">
        <v>46731.0</v>
      </c>
      <c r="I222" s="4" t="s">
        <v>2921</v>
      </c>
      <c r="J222" s="327" t="s">
        <v>3724</v>
      </c>
      <c r="K222" s="4" t="s">
        <v>2922</v>
      </c>
      <c r="L222" s="267">
        <v>0.0</v>
      </c>
      <c r="M222" s="267">
        <v>571.0</v>
      </c>
      <c r="N222" s="267">
        <v>0.0</v>
      </c>
      <c r="O222" s="4" t="s">
        <v>3171</v>
      </c>
      <c r="P222" s="4" t="s">
        <v>3725</v>
      </c>
      <c r="Q222" s="4" t="s">
        <v>2924</v>
      </c>
      <c r="R222" s="4" t="s">
        <v>1199</v>
      </c>
      <c r="S222" s="4" t="s">
        <v>3726</v>
      </c>
      <c r="T222" s="4" t="s">
        <v>2833</v>
      </c>
    </row>
    <row r="223">
      <c r="A223" s="267">
        <v>1017.0</v>
      </c>
      <c r="B223" s="4" t="s">
        <v>3174</v>
      </c>
      <c r="C223" s="4" t="s">
        <v>1833</v>
      </c>
      <c r="D223" s="4" t="s">
        <v>3727</v>
      </c>
      <c r="E223" s="4" t="s">
        <v>1934</v>
      </c>
      <c r="F223" s="326">
        <v>46113.0</v>
      </c>
      <c r="G223" s="326">
        <v>46843.0</v>
      </c>
      <c r="H223" s="326">
        <v>46752.0</v>
      </c>
      <c r="I223" s="4" t="s">
        <v>2921</v>
      </c>
      <c r="J223" s="327" t="s">
        <v>3728</v>
      </c>
      <c r="K223" s="4" t="s">
        <v>2922</v>
      </c>
      <c r="L223" s="267">
        <v>0.0</v>
      </c>
      <c r="M223" s="267">
        <v>593.0</v>
      </c>
      <c r="N223" s="267">
        <v>0.0</v>
      </c>
      <c r="O223" s="4" t="s">
        <v>3171</v>
      </c>
      <c r="P223" s="4" t="s">
        <v>3172</v>
      </c>
      <c r="Q223" s="4" t="s">
        <v>2924</v>
      </c>
      <c r="R223" s="4" t="s">
        <v>1199</v>
      </c>
      <c r="S223" s="4" t="s">
        <v>3729</v>
      </c>
      <c r="T223" s="4" t="s">
        <v>2826</v>
      </c>
    </row>
    <row r="224">
      <c r="A224" s="267">
        <v>1016.0</v>
      </c>
      <c r="B224" s="4" t="s">
        <v>3167</v>
      </c>
      <c r="C224" s="4" t="s">
        <v>1845</v>
      </c>
      <c r="D224" s="4" t="s">
        <v>3730</v>
      </c>
      <c r="E224" s="4" t="s">
        <v>1934</v>
      </c>
      <c r="F224" s="326">
        <v>46113.0</v>
      </c>
      <c r="G224" s="326">
        <v>46843.0</v>
      </c>
      <c r="H224" s="326">
        <v>46753.0</v>
      </c>
      <c r="I224" s="4" t="s">
        <v>2921</v>
      </c>
      <c r="J224" s="327" t="s">
        <v>3731</v>
      </c>
      <c r="K224" s="4" t="s">
        <v>2922</v>
      </c>
      <c r="L224" s="267">
        <v>0.0</v>
      </c>
      <c r="M224" s="267">
        <v>593.0</v>
      </c>
      <c r="N224" s="267">
        <v>0.0</v>
      </c>
      <c r="O224" s="4" t="s">
        <v>3171</v>
      </c>
      <c r="P224" s="4" t="s">
        <v>3172</v>
      </c>
      <c r="Q224" s="4" t="s">
        <v>2924</v>
      </c>
      <c r="R224" s="4" t="s">
        <v>3062</v>
      </c>
      <c r="S224" s="4" t="s">
        <v>3732</v>
      </c>
      <c r="T224" s="4" t="s">
        <v>2833</v>
      </c>
    </row>
    <row r="225">
      <c r="A225" s="267">
        <v>972.0</v>
      </c>
      <c r="B225" s="4" t="s">
        <v>3733</v>
      </c>
      <c r="C225" s="4" t="s">
        <v>3734</v>
      </c>
      <c r="D225" s="4" t="s">
        <v>3735</v>
      </c>
      <c r="E225" s="4" t="s">
        <v>1934</v>
      </c>
      <c r="F225" s="326">
        <v>46125.0</v>
      </c>
      <c r="G225" s="326">
        <v>46856.0</v>
      </c>
      <c r="H225" s="326">
        <v>46765.0</v>
      </c>
      <c r="I225" s="4" t="s">
        <v>2921</v>
      </c>
      <c r="J225" s="327" t="s">
        <v>3736</v>
      </c>
      <c r="K225" s="4" t="s">
        <v>2922</v>
      </c>
      <c r="L225" s="267">
        <v>0.0</v>
      </c>
      <c r="M225" s="267">
        <v>606.0</v>
      </c>
      <c r="N225" s="267">
        <v>0.0</v>
      </c>
      <c r="O225" s="4" t="s">
        <v>3171</v>
      </c>
      <c r="P225" s="4" t="s">
        <v>3737</v>
      </c>
      <c r="Q225" s="4" t="s">
        <v>2924</v>
      </c>
      <c r="R225" s="4" t="s">
        <v>1199</v>
      </c>
      <c r="S225" s="4" t="s">
        <v>3738</v>
      </c>
      <c r="T225" s="4" t="s">
        <v>2826</v>
      </c>
    </row>
    <row r="226">
      <c r="A226" s="267">
        <v>1015.0</v>
      </c>
      <c r="B226" s="4" t="s">
        <v>3739</v>
      </c>
      <c r="C226" s="4" t="s">
        <v>1941</v>
      </c>
      <c r="D226" s="4" t="s">
        <v>3740</v>
      </c>
      <c r="E226" s="4" t="s">
        <v>1934</v>
      </c>
      <c r="F226" s="326">
        <v>46127.0</v>
      </c>
      <c r="G226" s="326">
        <v>46858.0</v>
      </c>
      <c r="H226" s="326">
        <v>46767.0</v>
      </c>
      <c r="I226" s="4" t="s">
        <v>2921</v>
      </c>
      <c r="J226" s="327" t="s">
        <v>3741</v>
      </c>
      <c r="K226" s="4" t="s">
        <v>2922</v>
      </c>
      <c r="L226" s="267">
        <v>0.0</v>
      </c>
      <c r="M226" s="267">
        <v>608.0</v>
      </c>
      <c r="N226" s="267">
        <v>0.0</v>
      </c>
      <c r="O226" s="4" t="s">
        <v>3171</v>
      </c>
      <c r="P226" s="4" t="s">
        <v>3742</v>
      </c>
      <c r="Q226" s="4" t="s">
        <v>2924</v>
      </c>
      <c r="R226" s="4" t="s">
        <v>1199</v>
      </c>
      <c r="S226" s="4" t="s">
        <v>3743</v>
      </c>
      <c r="T226" s="4" t="s">
        <v>2833</v>
      </c>
    </row>
    <row r="227">
      <c r="A227" s="267">
        <v>1038.0</v>
      </c>
      <c r="B227" s="4" t="s">
        <v>3744</v>
      </c>
      <c r="C227" s="4" t="s">
        <v>2051</v>
      </c>
      <c r="D227" s="4" t="s">
        <v>3745</v>
      </c>
      <c r="E227" s="4" t="s">
        <v>1934</v>
      </c>
      <c r="F227" s="326">
        <v>46136.0</v>
      </c>
      <c r="G227" s="326">
        <v>46867.0</v>
      </c>
      <c r="H227" s="326">
        <v>46046.0</v>
      </c>
      <c r="I227" s="4" t="s">
        <v>2921</v>
      </c>
      <c r="J227" s="327" t="s">
        <v>3746</v>
      </c>
      <c r="K227" s="4" t="s">
        <v>2922</v>
      </c>
      <c r="L227" s="267">
        <v>0.0</v>
      </c>
      <c r="M227" s="267">
        <v>617.0</v>
      </c>
      <c r="N227" s="267">
        <v>0.0</v>
      </c>
      <c r="O227" s="4" t="s">
        <v>3171</v>
      </c>
      <c r="P227" s="4" t="s">
        <v>3747</v>
      </c>
      <c r="Q227" s="4" t="s">
        <v>2924</v>
      </c>
      <c r="R227" s="4" t="s">
        <v>1199</v>
      </c>
      <c r="S227" s="4" t="s">
        <v>3748</v>
      </c>
      <c r="T227" s="4" t="s">
        <v>2826</v>
      </c>
    </row>
    <row r="228">
      <c r="A228" s="267">
        <v>1002.0</v>
      </c>
      <c r="B228" s="4" t="s">
        <v>3749</v>
      </c>
      <c r="C228" s="4" t="s">
        <v>2107</v>
      </c>
      <c r="D228" s="4" t="s">
        <v>3750</v>
      </c>
      <c r="E228" s="4" t="s">
        <v>1934</v>
      </c>
      <c r="F228" s="326">
        <v>46136.0</v>
      </c>
      <c r="G228" s="326">
        <v>46867.0</v>
      </c>
      <c r="H228" s="326">
        <v>46777.0</v>
      </c>
      <c r="I228" s="4" t="s">
        <v>2921</v>
      </c>
      <c r="J228" s="327" t="s">
        <v>3751</v>
      </c>
      <c r="K228" s="4" t="s">
        <v>2922</v>
      </c>
      <c r="L228" s="267">
        <v>0.0</v>
      </c>
      <c r="M228" s="267">
        <v>617.0</v>
      </c>
      <c r="N228" s="267">
        <v>0.0</v>
      </c>
      <c r="O228" s="4" t="s">
        <v>3171</v>
      </c>
      <c r="P228" s="4" t="s">
        <v>3752</v>
      </c>
      <c r="Q228" s="4" t="s">
        <v>2924</v>
      </c>
      <c r="R228" s="4" t="s">
        <v>2925</v>
      </c>
      <c r="S228" s="4" t="s">
        <v>3753</v>
      </c>
      <c r="T228" s="4" t="s">
        <v>2826</v>
      </c>
    </row>
    <row r="229">
      <c r="A229" s="267">
        <v>1053.0</v>
      </c>
      <c r="B229" s="4" t="s">
        <v>3754</v>
      </c>
      <c r="C229" s="4" t="s">
        <v>3755</v>
      </c>
      <c r="D229" s="4" t="s">
        <v>3756</v>
      </c>
      <c r="E229" s="4" t="s">
        <v>1934</v>
      </c>
      <c r="F229" s="326">
        <v>46224.0</v>
      </c>
      <c r="G229" s="326">
        <v>46954.0</v>
      </c>
      <c r="H229" s="326">
        <v>46864.0</v>
      </c>
      <c r="I229" s="4" t="s">
        <v>2921</v>
      </c>
      <c r="J229" s="327" t="s">
        <v>3757</v>
      </c>
      <c r="K229" s="4" t="s">
        <v>2922</v>
      </c>
      <c r="L229" s="267">
        <v>0.0</v>
      </c>
      <c r="M229" s="267">
        <v>704.0</v>
      </c>
      <c r="N229" s="267">
        <v>0.0</v>
      </c>
      <c r="O229" s="4" t="s">
        <v>3171</v>
      </c>
      <c r="P229" s="4" t="s">
        <v>3758</v>
      </c>
      <c r="Q229" s="4" t="s">
        <v>2924</v>
      </c>
      <c r="R229" s="4" t="s">
        <v>1199</v>
      </c>
      <c r="S229" s="4" t="s">
        <v>3759</v>
      </c>
      <c r="T229" s="4" t="s">
        <v>2833</v>
      </c>
    </row>
    <row r="230">
      <c r="A230" s="267">
        <v>1055.0</v>
      </c>
      <c r="B230" s="4" t="s">
        <v>3760</v>
      </c>
      <c r="C230" s="4" t="s">
        <v>2367</v>
      </c>
      <c r="D230" s="4" t="s">
        <v>3761</v>
      </c>
      <c r="E230" s="4" t="s">
        <v>1934</v>
      </c>
      <c r="F230" s="326">
        <v>46175.0</v>
      </c>
      <c r="G230" s="326">
        <v>46906.0</v>
      </c>
      <c r="H230" s="326">
        <v>46816.0</v>
      </c>
      <c r="I230" s="4" t="s">
        <v>2921</v>
      </c>
      <c r="J230" s="327" t="s">
        <v>3762</v>
      </c>
      <c r="K230" s="4" t="s">
        <v>2922</v>
      </c>
      <c r="L230" s="267">
        <v>0.0</v>
      </c>
      <c r="M230" s="267">
        <v>656.0</v>
      </c>
      <c r="N230" s="267">
        <v>0.0</v>
      </c>
      <c r="O230" s="4" t="s">
        <v>3171</v>
      </c>
      <c r="P230" s="4" t="s">
        <v>3763</v>
      </c>
      <c r="Q230" s="4" t="s">
        <v>2924</v>
      </c>
      <c r="R230" s="4" t="s">
        <v>1199</v>
      </c>
      <c r="S230" s="4" t="s">
        <v>3764</v>
      </c>
      <c r="T230" s="4" t="s">
        <v>2833</v>
      </c>
    </row>
    <row r="231">
      <c r="A231" s="267">
        <v>1054.0</v>
      </c>
      <c r="B231" s="4" t="s">
        <v>3765</v>
      </c>
      <c r="C231" s="4" t="s">
        <v>2371</v>
      </c>
      <c r="D231" s="4" t="s">
        <v>3766</v>
      </c>
      <c r="E231" s="4" t="s">
        <v>1934</v>
      </c>
      <c r="F231" s="213">
        <v>46185.0</v>
      </c>
      <c r="G231" s="326">
        <v>46915.0</v>
      </c>
      <c r="H231" s="326">
        <v>46825.0</v>
      </c>
      <c r="I231" s="4" t="s">
        <v>2921</v>
      </c>
      <c r="J231" s="327" t="s">
        <v>3767</v>
      </c>
      <c r="K231" s="4" t="s">
        <v>2922</v>
      </c>
      <c r="L231" s="267">
        <v>0.0</v>
      </c>
      <c r="M231" s="267">
        <v>665.0</v>
      </c>
      <c r="N231" s="267">
        <v>0.0</v>
      </c>
      <c r="O231" s="4"/>
      <c r="P231" s="4" t="s">
        <v>3768</v>
      </c>
      <c r="Q231" s="4" t="s">
        <v>2924</v>
      </c>
      <c r="R231" s="4"/>
      <c r="S231" s="4" t="s">
        <v>3769</v>
      </c>
      <c r="T231" s="4" t="s">
        <v>2826</v>
      </c>
    </row>
    <row r="232">
      <c r="A232" s="267">
        <v>1036.0</v>
      </c>
      <c r="B232" s="4" t="s">
        <v>3770</v>
      </c>
      <c r="C232" s="4" t="s">
        <v>2403</v>
      </c>
      <c r="D232" s="4" t="s">
        <v>3771</v>
      </c>
      <c r="E232" s="4" t="s">
        <v>1934</v>
      </c>
      <c r="F232" s="326">
        <v>46178.0</v>
      </c>
      <c r="G232" s="326">
        <v>46908.0</v>
      </c>
      <c r="H232" s="326">
        <v>46818.0</v>
      </c>
      <c r="I232" s="4" t="s">
        <v>2921</v>
      </c>
      <c r="J232" s="327" t="s">
        <v>3772</v>
      </c>
      <c r="K232" s="4" t="s">
        <v>2922</v>
      </c>
      <c r="L232" s="267">
        <v>0.0</v>
      </c>
      <c r="M232" s="267">
        <v>658.0</v>
      </c>
      <c r="N232" s="267">
        <v>0.0</v>
      </c>
      <c r="O232" s="4" t="s">
        <v>3171</v>
      </c>
      <c r="P232" s="4" t="s">
        <v>3773</v>
      </c>
      <c r="Q232" s="4" t="s">
        <v>2924</v>
      </c>
      <c r="R232" s="4" t="s">
        <v>1199</v>
      </c>
      <c r="S232" s="4" t="s">
        <v>3774</v>
      </c>
      <c r="T232" s="4" t="s">
        <v>2833</v>
      </c>
    </row>
    <row r="233">
      <c r="A233" s="267">
        <v>1023.0</v>
      </c>
      <c r="B233" s="4" t="s">
        <v>3775</v>
      </c>
      <c r="C233" s="4" t="s">
        <v>2439</v>
      </c>
      <c r="D233" s="4" t="s">
        <v>3776</v>
      </c>
      <c r="E233" s="4" t="s">
        <v>1934</v>
      </c>
      <c r="F233" s="213">
        <v>46181.0</v>
      </c>
      <c r="G233" s="326">
        <v>46911.0</v>
      </c>
      <c r="H233" s="326">
        <v>46821.0</v>
      </c>
      <c r="I233" s="4" t="s">
        <v>2921</v>
      </c>
      <c r="J233" s="327" t="s">
        <v>3777</v>
      </c>
      <c r="K233" s="4" t="s">
        <v>2922</v>
      </c>
      <c r="L233" s="267">
        <v>0.0</v>
      </c>
      <c r="M233" s="267">
        <v>661.0</v>
      </c>
      <c r="N233" s="267">
        <v>0.0</v>
      </c>
      <c r="O233" s="4" t="s">
        <v>3171</v>
      </c>
      <c r="P233" s="4" t="s">
        <v>3778</v>
      </c>
      <c r="Q233" s="4" t="s">
        <v>2924</v>
      </c>
      <c r="R233" s="4" t="s">
        <v>2925</v>
      </c>
      <c r="S233" s="4" t="s">
        <v>3779</v>
      </c>
      <c r="T233" s="4" t="s">
        <v>2833</v>
      </c>
    </row>
    <row r="234">
      <c r="A234" s="267">
        <v>1062.0</v>
      </c>
      <c r="B234" s="4" t="s">
        <v>3780</v>
      </c>
      <c r="C234" s="4" t="s">
        <v>2463</v>
      </c>
      <c r="D234" s="4" t="s">
        <v>3781</v>
      </c>
      <c r="E234" s="4" t="s">
        <v>1934</v>
      </c>
      <c r="F234" s="326">
        <v>46198.0</v>
      </c>
      <c r="G234" s="326">
        <v>46928.0</v>
      </c>
      <c r="H234" s="326">
        <v>46838.0</v>
      </c>
      <c r="I234" s="4" t="s">
        <v>2921</v>
      </c>
      <c r="J234" s="327" t="s">
        <v>3782</v>
      </c>
      <c r="K234" s="4" t="s">
        <v>2922</v>
      </c>
      <c r="L234" s="267">
        <v>0.0</v>
      </c>
      <c r="M234" s="267">
        <v>678.0</v>
      </c>
      <c r="N234" s="267">
        <v>0.0</v>
      </c>
      <c r="O234" s="4"/>
      <c r="P234" s="4" t="s">
        <v>3783</v>
      </c>
      <c r="Q234" s="4" t="s">
        <v>2924</v>
      </c>
      <c r="R234" s="4" t="s">
        <v>2925</v>
      </c>
      <c r="S234" s="4" t="s">
        <v>3784</v>
      </c>
      <c r="T234" s="4" t="s">
        <v>2826</v>
      </c>
    </row>
    <row r="235">
      <c r="A235" s="267">
        <v>1060.0</v>
      </c>
      <c r="B235" s="4" t="s">
        <v>3785</v>
      </c>
      <c r="C235" s="4" t="s">
        <v>2434</v>
      </c>
      <c r="D235" s="4" t="s">
        <v>3786</v>
      </c>
      <c r="E235" s="4" t="s">
        <v>1934</v>
      </c>
      <c r="F235" s="326">
        <v>46196.0</v>
      </c>
      <c r="G235" s="326">
        <v>46926.0</v>
      </c>
      <c r="H235" s="326">
        <v>46836.0</v>
      </c>
      <c r="I235" s="4" t="s">
        <v>2921</v>
      </c>
      <c r="J235" s="327" t="s">
        <v>3787</v>
      </c>
      <c r="K235" s="4" t="s">
        <v>2922</v>
      </c>
      <c r="L235" s="267">
        <v>0.0</v>
      </c>
      <c r="M235" s="267">
        <v>676.0</v>
      </c>
      <c r="N235" s="267">
        <v>0.0</v>
      </c>
      <c r="O235" s="4"/>
      <c r="P235" s="4" t="s">
        <v>3788</v>
      </c>
      <c r="Q235" s="4" t="s">
        <v>2924</v>
      </c>
      <c r="R235" s="4" t="s">
        <v>1199</v>
      </c>
      <c r="S235" s="4" t="s">
        <v>3789</v>
      </c>
      <c r="T235" s="4" t="s">
        <v>2833</v>
      </c>
    </row>
    <row r="236">
      <c r="A236" s="267">
        <v>1030.0</v>
      </c>
      <c r="B236" s="4" t="s">
        <v>3790</v>
      </c>
      <c r="C236" s="4" t="s">
        <v>2475</v>
      </c>
      <c r="D236" s="4" t="s">
        <v>3791</v>
      </c>
      <c r="E236" s="4" t="s">
        <v>1934</v>
      </c>
      <c r="F236" s="326">
        <v>46185.0</v>
      </c>
      <c r="G236" s="213">
        <v>46915.0</v>
      </c>
      <c r="H236" s="326">
        <v>46825.0</v>
      </c>
      <c r="I236" s="4" t="s">
        <v>2921</v>
      </c>
      <c r="J236" s="327" t="s">
        <v>3792</v>
      </c>
      <c r="K236" s="4" t="s">
        <v>2922</v>
      </c>
      <c r="L236" s="267">
        <v>0.0</v>
      </c>
      <c r="M236" s="267">
        <v>665.0</v>
      </c>
      <c r="N236" s="267">
        <v>0.0</v>
      </c>
      <c r="O236" s="4" t="s">
        <v>3171</v>
      </c>
      <c r="P236" s="4" t="s">
        <v>3793</v>
      </c>
      <c r="Q236" s="4" t="s">
        <v>2924</v>
      </c>
      <c r="R236" s="4" t="s">
        <v>2925</v>
      </c>
      <c r="S236" s="4" t="s">
        <v>3794</v>
      </c>
      <c r="T236" s="4" t="s">
        <v>2833</v>
      </c>
    </row>
    <row r="237">
      <c r="A237" s="267">
        <v>957.0</v>
      </c>
      <c r="B237" s="4" t="s">
        <v>3795</v>
      </c>
      <c r="C237" s="4" t="s">
        <v>1212</v>
      </c>
      <c r="D237" s="4" t="s">
        <v>3796</v>
      </c>
      <c r="E237" s="4" t="s">
        <v>1934</v>
      </c>
      <c r="F237" s="326">
        <v>46190.0</v>
      </c>
      <c r="G237" s="326">
        <v>46921.0</v>
      </c>
      <c r="H237" s="326">
        <v>46829.0</v>
      </c>
      <c r="I237" s="4" t="s">
        <v>2921</v>
      </c>
      <c r="J237" s="327" t="s">
        <v>3797</v>
      </c>
      <c r="K237" s="4" t="s">
        <v>2922</v>
      </c>
      <c r="L237" s="267">
        <v>0.0</v>
      </c>
      <c r="M237" s="267">
        <v>671.0</v>
      </c>
      <c r="N237" s="267">
        <v>0.0</v>
      </c>
      <c r="O237" s="4" t="s">
        <v>3171</v>
      </c>
      <c r="P237" s="4" t="s">
        <v>3216</v>
      </c>
      <c r="Q237" s="4" t="s">
        <v>2924</v>
      </c>
      <c r="R237" s="4" t="s">
        <v>1199</v>
      </c>
      <c r="S237" s="4" t="s">
        <v>3798</v>
      </c>
      <c r="T237" s="4" t="s">
        <v>2826</v>
      </c>
    </row>
    <row r="238">
      <c r="A238" s="267">
        <v>956.0</v>
      </c>
      <c r="B238" s="4" t="s">
        <v>3799</v>
      </c>
      <c r="C238" s="4" t="s">
        <v>1209</v>
      </c>
      <c r="D238" s="4" t="s">
        <v>3800</v>
      </c>
      <c r="E238" s="4" t="s">
        <v>1934</v>
      </c>
      <c r="F238" s="213">
        <v>46196.0</v>
      </c>
      <c r="G238" s="213">
        <v>47656.0</v>
      </c>
      <c r="H238" s="326">
        <v>47566.0</v>
      </c>
      <c r="I238" s="4" t="s">
        <v>2921</v>
      </c>
      <c r="J238" s="327" t="s">
        <v>3801</v>
      </c>
      <c r="K238" s="4" t="s">
        <v>2922</v>
      </c>
      <c r="L238" s="267">
        <v>0.0</v>
      </c>
      <c r="M238" s="267">
        <v>1406.0</v>
      </c>
      <c r="N238" s="267">
        <v>0.0</v>
      </c>
      <c r="O238" s="4" t="s">
        <v>3171</v>
      </c>
      <c r="P238" s="4" t="s">
        <v>3216</v>
      </c>
      <c r="Q238" s="4"/>
      <c r="R238" s="4" t="s">
        <v>1199</v>
      </c>
      <c r="S238" s="4" t="s">
        <v>3802</v>
      </c>
      <c r="T238" s="4" t="s">
        <v>2833</v>
      </c>
    </row>
    <row r="239">
      <c r="A239" s="267">
        <v>1099.0</v>
      </c>
      <c r="B239" s="4" t="s">
        <v>3803</v>
      </c>
      <c r="C239" s="4" t="s">
        <v>2495</v>
      </c>
      <c r="D239" s="4" t="s">
        <v>3804</v>
      </c>
      <c r="E239" s="4" t="s">
        <v>1934</v>
      </c>
      <c r="F239" s="326">
        <v>46196.0</v>
      </c>
      <c r="G239" s="326">
        <v>46926.0</v>
      </c>
      <c r="H239" s="326">
        <v>46836.0</v>
      </c>
      <c r="I239" s="4" t="s">
        <v>2921</v>
      </c>
      <c r="J239" s="327" t="s">
        <v>3805</v>
      </c>
      <c r="K239" s="4" t="s">
        <v>2922</v>
      </c>
      <c r="L239" s="267">
        <v>0.0</v>
      </c>
      <c r="M239" s="267">
        <v>676.0</v>
      </c>
      <c r="N239" s="267">
        <v>0.0</v>
      </c>
      <c r="O239" s="4" t="s">
        <v>3171</v>
      </c>
      <c r="P239" s="4" t="s">
        <v>3806</v>
      </c>
      <c r="Q239" s="4"/>
      <c r="R239" s="4"/>
      <c r="S239" s="4" t="s">
        <v>3807</v>
      </c>
      <c r="T239" s="4" t="s">
        <v>2833</v>
      </c>
    </row>
    <row r="240">
      <c r="A240" s="267">
        <v>1126.0</v>
      </c>
      <c r="B240" s="4" t="s">
        <v>3808</v>
      </c>
      <c r="C240" s="4" t="s">
        <v>2578</v>
      </c>
      <c r="D240" s="4" t="s">
        <v>3809</v>
      </c>
      <c r="E240" s="4" t="s">
        <v>1934</v>
      </c>
      <c r="F240" s="326">
        <v>46215.0</v>
      </c>
      <c r="G240" s="326">
        <v>46945.0</v>
      </c>
      <c r="H240" s="326">
        <v>46855.0</v>
      </c>
      <c r="I240" s="4" t="s">
        <v>2921</v>
      </c>
      <c r="J240" s="327" t="s">
        <v>3810</v>
      </c>
      <c r="K240" s="4" t="s">
        <v>2922</v>
      </c>
      <c r="L240" s="267">
        <v>0.0</v>
      </c>
      <c r="M240" s="267">
        <v>695.0</v>
      </c>
      <c r="N240" s="267">
        <v>0.0</v>
      </c>
      <c r="O240" s="4" t="s">
        <v>3171</v>
      </c>
      <c r="P240" s="4" t="s">
        <v>2923</v>
      </c>
      <c r="Q240" s="4" t="s">
        <v>3061</v>
      </c>
      <c r="R240" s="4" t="s">
        <v>3062</v>
      </c>
      <c r="S240" s="4" t="s">
        <v>3811</v>
      </c>
      <c r="T240" s="4" t="s">
        <v>2833</v>
      </c>
    </row>
    <row r="241">
      <c r="A241" s="267">
        <v>1127.0</v>
      </c>
      <c r="B241" s="4" t="s">
        <v>3812</v>
      </c>
      <c r="C241" s="4" t="s">
        <v>2580</v>
      </c>
      <c r="D241" s="4" t="s">
        <v>3813</v>
      </c>
      <c r="E241" s="4" t="s">
        <v>1934</v>
      </c>
      <c r="F241" s="326">
        <v>46244.0</v>
      </c>
      <c r="G241" s="326">
        <v>46974.0</v>
      </c>
      <c r="H241" s="326">
        <v>46884.0</v>
      </c>
      <c r="I241" s="4" t="s">
        <v>2921</v>
      </c>
      <c r="J241" s="327" t="s">
        <v>3814</v>
      </c>
      <c r="K241" s="4" t="s">
        <v>2922</v>
      </c>
      <c r="L241" s="267">
        <v>0.0</v>
      </c>
      <c r="M241" s="267">
        <v>724.0</v>
      </c>
      <c r="N241" s="267">
        <v>0.0</v>
      </c>
      <c r="O241" s="4"/>
      <c r="P241" s="4" t="s">
        <v>3815</v>
      </c>
      <c r="Q241" s="4" t="s">
        <v>2924</v>
      </c>
      <c r="R241" s="4" t="s">
        <v>2925</v>
      </c>
      <c r="S241" s="4" t="s">
        <v>3816</v>
      </c>
      <c r="T241" s="4" t="s">
        <v>2833</v>
      </c>
    </row>
    <row r="242">
      <c r="A242" s="267">
        <v>1128.0</v>
      </c>
      <c r="B242" s="4" t="s">
        <v>3817</v>
      </c>
      <c r="C242" s="4" t="s">
        <v>2584</v>
      </c>
      <c r="D242" s="4" t="s">
        <v>3818</v>
      </c>
      <c r="E242" s="4" t="s">
        <v>1934</v>
      </c>
      <c r="F242" s="326">
        <v>46239.0</v>
      </c>
      <c r="G242" s="326">
        <v>46969.0</v>
      </c>
      <c r="H242" s="326">
        <v>46879.0</v>
      </c>
      <c r="I242" s="4" t="s">
        <v>2921</v>
      </c>
      <c r="J242" s="327" t="s">
        <v>3819</v>
      </c>
      <c r="K242" s="4" t="s">
        <v>2922</v>
      </c>
      <c r="L242" s="267">
        <v>0.0</v>
      </c>
      <c r="M242" s="267">
        <v>719.0</v>
      </c>
      <c r="N242" s="267">
        <v>0.0</v>
      </c>
      <c r="O242" s="4" t="s">
        <v>3171</v>
      </c>
      <c r="P242" s="4" t="s">
        <v>3820</v>
      </c>
      <c r="Q242" s="4" t="s">
        <v>2924</v>
      </c>
      <c r="R242" s="4" t="s">
        <v>1199</v>
      </c>
      <c r="S242" s="4" t="s">
        <v>3821</v>
      </c>
      <c r="T242" s="4" t="s">
        <v>2833</v>
      </c>
    </row>
    <row r="243">
      <c r="A243" s="267">
        <v>1130.0</v>
      </c>
      <c r="B243" s="4" t="s">
        <v>3822</v>
      </c>
      <c r="C243" s="4" t="s">
        <v>2594</v>
      </c>
      <c r="D243" s="4" t="s">
        <v>3823</v>
      </c>
      <c r="E243" s="4" t="s">
        <v>1934</v>
      </c>
      <c r="F243" s="326">
        <v>46216.0</v>
      </c>
      <c r="G243" s="326">
        <v>46947.0</v>
      </c>
      <c r="H243" s="326">
        <v>46857.0</v>
      </c>
      <c r="I243" s="4" t="s">
        <v>2921</v>
      </c>
      <c r="J243" s="327" t="s">
        <v>3824</v>
      </c>
      <c r="K243" s="4" t="s">
        <v>2922</v>
      </c>
      <c r="L243" s="267">
        <v>0.0</v>
      </c>
      <c r="M243" s="267">
        <v>697.0</v>
      </c>
      <c r="N243" s="267">
        <v>0.0</v>
      </c>
      <c r="O243" s="4" t="s">
        <v>3171</v>
      </c>
      <c r="P243" s="4" t="s">
        <v>3825</v>
      </c>
      <c r="Q243" s="4" t="s">
        <v>3061</v>
      </c>
      <c r="R243" s="4" t="s">
        <v>3062</v>
      </c>
      <c r="S243" s="4" t="s">
        <v>3826</v>
      </c>
      <c r="T243" s="4" t="s">
        <v>2833</v>
      </c>
    </row>
    <row r="244">
      <c r="A244" s="267">
        <v>1152.0</v>
      </c>
      <c r="B244" s="4" t="s">
        <v>3827</v>
      </c>
      <c r="C244" s="4" t="s">
        <v>2710</v>
      </c>
      <c r="D244" s="4" t="s">
        <v>3828</v>
      </c>
      <c r="E244" s="4" t="s">
        <v>1934</v>
      </c>
      <c r="F244" s="326">
        <v>46226.0</v>
      </c>
      <c r="G244" s="326">
        <v>46956.0</v>
      </c>
      <c r="H244" s="326">
        <v>46866.0</v>
      </c>
      <c r="I244" s="4" t="s">
        <v>2921</v>
      </c>
      <c r="J244" s="327" t="s">
        <v>3829</v>
      </c>
      <c r="K244" s="4" t="s">
        <v>2922</v>
      </c>
      <c r="L244" s="267">
        <v>0.0</v>
      </c>
      <c r="M244" s="267">
        <v>706.0</v>
      </c>
      <c r="N244" s="267">
        <v>0.0</v>
      </c>
      <c r="O244" s="4" t="s">
        <v>3171</v>
      </c>
      <c r="P244" s="4" t="s">
        <v>3830</v>
      </c>
      <c r="Q244" s="4" t="s">
        <v>3061</v>
      </c>
      <c r="R244" s="4" t="s">
        <v>3831</v>
      </c>
      <c r="S244" s="4" t="s">
        <v>3832</v>
      </c>
      <c r="T244" s="4" t="s">
        <v>2833</v>
      </c>
    </row>
    <row r="245">
      <c r="A245" s="267">
        <v>1141.0</v>
      </c>
      <c r="B245" s="4" t="s">
        <v>3833</v>
      </c>
      <c r="C245" s="4" t="s">
        <v>3834</v>
      </c>
      <c r="D245" s="4" t="s">
        <v>3835</v>
      </c>
      <c r="E245" s="4" t="s">
        <v>1934</v>
      </c>
      <c r="F245" s="326">
        <v>46233.0</v>
      </c>
      <c r="G245" s="326">
        <v>46963.0</v>
      </c>
      <c r="H245" s="326">
        <v>46873.0</v>
      </c>
      <c r="I245" s="4" t="s">
        <v>2921</v>
      </c>
      <c r="J245" s="327" t="s">
        <v>3836</v>
      </c>
      <c r="K245" s="4" t="s">
        <v>2922</v>
      </c>
      <c r="L245" s="267">
        <v>0.0</v>
      </c>
      <c r="M245" s="267">
        <v>713.0</v>
      </c>
      <c r="N245" s="267">
        <v>0.0</v>
      </c>
      <c r="O245" s="4"/>
      <c r="P245" s="4" t="s">
        <v>3837</v>
      </c>
      <c r="Q245" s="4" t="s">
        <v>3061</v>
      </c>
      <c r="R245" s="4" t="s">
        <v>2925</v>
      </c>
      <c r="S245" s="4" t="s">
        <v>3838</v>
      </c>
      <c r="T245" s="4" t="s">
        <v>2826</v>
      </c>
    </row>
    <row r="246">
      <c r="A246" s="267">
        <v>1065.0</v>
      </c>
      <c r="B246" s="4" t="s">
        <v>3839</v>
      </c>
      <c r="C246" s="4" t="s">
        <v>727</v>
      </c>
      <c r="D246" s="4" t="s">
        <v>3840</v>
      </c>
      <c r="E246" s="4" t="s">
        <v>1934</v>
      </c>
      <c r="F246" s="326">
        <v>46233.0</v>
      </c>
      <c r="G246" s="326">
        <v>46963.0</v>
      </c>
      <c r="H246" s="326">
        <v>46873.0</v>
      </c>
      <c r="I246" s="4" t="s">
        <v>2921</v>
      </c>
      <c r="J246" s="327" t="s">
        <v>3841</v>
      </c>
      <c r="K246" s="4" t="s">
        <v>2922</v>
      </c>
      <c r="L246" s="267">
        <v>0.0</v>
      </c>
      <c r="M246" s="267">
        <v>713.0</v>
      </c>
      <c r="N246" s="267">
        <v>0.0</v>
      </c>
      <c r="O246" s="4"/>
      <c r="P246" s="4"/>
      <c r="Q246" s="4" t="s">
        <v>2924</v>
      </c>
      <c r="R246" s="4" t="s">
        <v>2925</v>
      </c>
      <c r="S246" s="4" t="s">
        <v>3842</v>
      </c>
      <c r="T246" s="4" t="s">
        <v>2833</v>
      </c>
    </row>
    <row r="247">
      <c r="A247" s="267">
        <v>1142.0</v>
      </c>
      <c r="B247" s="4" t="s">
        <v>3843</v>
      </c>
      <c r="C247" s="4" t="s">
        <v>3844</v>
      </c>
      <c r="D247" s="4" t="s">
        <v>3845</v>
      </c>
      <c r="E247" s="4" t="s">
        <v>1934</v>
      </c>
      <c r="F247" s="326">
        <v>46244.0</v>
      </c>
      <c r="G247" s="326">
        <v>46974.0</v>
      </c>
      <c r="H247" s="326">
        <v>46884.0</v>
      </c>
      <c r="I247" s="4" t="s">
        <v>2921</v>
      </c>
      <c r="J247" s="327" t="s">
        <v>3846</v>
      </c>
      <c r="K247" s="4" t="s">
        <v>2922</v>
      </c>
      <c r="L247" s="267">
        <v>0.0</v>
      </c>
      <c r="M247" s="267">
        <v>724.0</v>
      </c>
      <c r="N247" s="267">
        <v>0.0</v>
      </c>
      <c r="O247" s="4"/>
      <c r="P247" s="4" t="s">
        <v>3847</v>
      </c>
      <c r="Q247" s="4"/>
      <c r="R247" s="4" t="s">
        <v>2925</v>
      </c>
      <c r="S247" s="4" t="s">
        <v>3848</v>
      </c>
      <c r="T247" s="4" t="s">
        <v>2833</v>
      </c>
    </row>
    <row r="248">
      <c r="A248" s="267">
        <v>1202.0</v>
      </c>
      <c r="B248" s="4" t="s">
        <v>2871</v>
      </c>
      <c r="C248" s="4" t="s">
        <v>1200</v>
      </c>
      <c r="D248" s="4" t="s">
        <v>3849</v>
      </c>
      <c r="E248" s="4" t="s">
        <v>1934</v>
      </c>
      <c r="F248" s="326">
        <v>46245.0</v>
      </c>
      <c r="G248" s="326">
        <v>46975.0</v>
      </c>
      <c r="H248" s="326">
        <v>46885.0</v>
      </c>
      <c r="I248" s="4" t="s">
        <v>2921</v>
      </c>
      <c r="J248" s="327" t="s">
        <v>3850</v>
      </c>
      <c r="K248" s="4" t="s">
        <v>2922</v>
      </c>
      <c r="L248" s="267">
        <v>0.0</v>
      </c>
      <c r="M248" s="267">
        <v>725.0</v>
      </c>
      <c r="N248" s="267">
        <v>0.0</v>
      </c>
      <c r="O248" s="4"/>
      <c r="P248" s="4" t="s">
        <v>2923</v>
      </c>
      <c r="Q248" s="4" t="s">
        <v>2924</v>
      </c>
      <c r="R248" s="4" t="s">
        <v>2925</v>
      </c>
      <c r="S248" s="4" t="s">
        <v>3851</v>
      </c>
      <c r="T248" s="4" t="s">
        <v>2833</v>
      </c>
    </row>
    <row r="249">
      <c r="A249" s="267">
        <v>1183.0</v>
      </c>
      <c r="B249" s="4" t="s">
        <v>3852</v>
      </c>
      <c r="C249" s="4" t="s">
        <v>2400</v>
      </c>
      <c r="D249" s="4" t="s">
        <v>3853</v>
      </c>
      <c r="E249" s="4" t="s">
        <v>1934</v>
      </c>
      <c r="F249" s="326">
        <v>46204.0</v>
      </c>
      <c r="G249" s="326">
        <v>46934.0</v>
      </c>
      <c r="H249" s="326">
        <v>46842.0</v>
      </c>
      <c r="I249" s="4" t="s">
        <v>2921</v>
      </c>
      <c r="J249" s="327" t="s">
        <v>3854</v>
      </c>
      <c r="K249" s="4" t="s">
        <v>2922</v>
      </c>
      <c r="L249" s="267">
        <v>0.0</v>
      </c>
      <c r="M249" s="267">
        <v>684.0</v>
      </c>
      <c r="N249" s="267">
        <v>0.0</v>
      </c>
      <c r="O249" s="4" t="s">
        <v>3171</v>
      </c>
      <c r="P249" s="4" t="s">
        <v>3855</v>
      </c>
      <c r="Q249" s="4" t="s">
        <v>3228</v>
      </c>
      <c r="R249" s="4" t="s">
        <v>1199</v>
      </c>
      <c r="S249" s="4" t="s">
        <v>3856</v>
      </c>
      <c r="T249" s="4" t="s">
        <v>2833</v>
      </c>
    </row>
    <row r="250">
      <c r="A250" s="267">
        <v>1182.0</v>
      </c>
      <c r="B250" s="4" t="s">
        <v>3857</v>
      </c>
      <c r="C250" s="4" t="s">
        <v>2388</v>
      </c>
      <c r="D250" s="4" t="s">
        <v>3858</v>
      </c>
      <c r="E250" s="4" t="s">
        <v>1934</v>
      </c>
      <c r="F250" s="326">
        <v>46223.0</v>
      </c>
      <c r="G250" s="326">
        <v>46954.0</v>
      </c>
      <c r="H250" s="326">
        <v>46864.0</v>
      </c>
      <c r="I250" s="4" t="s">
        <v>2921</v>
      </c>
      <c r="J250" s="327" t="s">
        <v>3859</v>
      </c>
      <c r="K250" s="4" t="s">
        <v>2922</v>
      </c>
      <c r="L250" s="267">
        <v>0.0</v>
      </c>
      <c r="M250" s="267">
        <v>704.0</v>
      </c>
      <c r="N250" s="267">
        <v>0.0</v>
      </c>
      <c r="O250" s="4" t="s">
        <v>3171</v>
      </c>
      <c r="P250" s="4" t="s">
        <v>3855</v>
      </c>
      <c r="Q250" s="4" t="s">
        <v>3228</v>
      </c>
      <c r="R250" s="4" t="s">
        <v>1199</v>
      </c>
      <c r="S250" s="4" t="s">
        <v>3860</v>
      </c>
      <c r="T250" s="4" t="s">
        <v>2826</v>
      </c>
    </row>
    <row r="251">
      <c r="A251" s="267">
        <v>997.0</v>
      </c>
      <c r="B251" s="4" t="s">
        <v>3861</v>
      </c>
      <c r="C251" s="4" t="s">
        <v>1784</v>
      </c>
      <c r="D251" s="4" t="s">
        <v>3862</v>
      </c>
      <c r="E251" s="4" t="s">
        <v>1934</v>
      </c>
      <c r="F251" s="326">
        <v>45973.0</v>
      </c>
      <c r="G251" s="326">
        <v>46311.0</v>
      </c>
      <c r="H251" s="326">
        <v>46219.0</v>
      </c>
      <c r="I251" s="4" t="s">
        <v>2921</v>
      </c>
      <c r="J251" s="327" t="s">
        <v>3863</v>
      </c>
      <c r="K251" s="4" t="s">
        <v>2922</v>
      </c>
      <c r="L251" s="267">
        <v>0.0</v>
      </c>
      <c r="M251" s="267">
        <v>61.0</v>
      </c>
      <c r="N251" s="267">
        <v>0.0</v>
      </c>
      <c r="O251" s="4" t="s">
        <v>3171</v>
      </c>
      <c r="P251" s="4" t="s">
        <v>3864</v>
      </c>
      <c r="Q251" s="4" t="s">
        <v>3195</v>
      </c>
      <c r="R251" s="4" t="s">
        <v>3196</v>
      </c>
      <c r="S251" s="4" t="s">
        <v>3865</v>
      </c>
      <c r="T251" s="4" t="s">
        <v>2833</v>
      </c>
    </row>
    <row r="252">
      <c r="A252" s="267">
        <v>105.0</v>
      </c>
      <c r="B252" s="4" t="s">
        <v>3866</v>
      </c>
      <c r="C252" s="4" t="s">
        <v>919</v>
      </c>
      <c r="D252" s="4" t="s">
        <v>3867</v>
      </c>
      <c r="E252" s="4" t="s">
        <v>1934</v>
      </c>
      <c r="F252" s="326">
        <v>44361.0</v>
      </c>
      <c r="G252" s="326">
        <v>46432.0</v>
      </c>
      <c r="H252" s="326">
        <v>46309.0</v>
      </c>
      <c r="I252" s="4" t="s">
        <v>2921</v>
      </c>
      <c r="J252" s="327" t="s">
        <v>3868</v>
      </c>
      <c r="K252" s="4" t="s">
        <v>3059</v>
      </c>
      <c r="L252" s="267">
        <v>0.0</v>
      </c>
      <c r="M252" s="267">
        <v>182.0</v>
      </c>
      <c r="N252" s="267">
        <v>0.0</v>
      </c>
      <c r="O252" s="4" t="s">
        <v>3171</v>
      </c>
      <c r="P252" s="4" t="s">
        <v>3869</v>
      </c>
      <c r="Q252" s="4" t="s">
        <v>3419</v>
      </c>
      <c r="R252" s="4" t="s">
        <v>3062</v>
      </c>
      <c r="S252" s="4" t="s">
        <v>3870</v>
      </c>
      <c r="T252" s="4" t="s">
        <v>2833</v>
      </c>
    </row>
    <row r="253">
      <c r="A253" s="267">
        <v>122.0</v>
      </c>
      <c r="B253" s="4" t="s">
        <v>1697</v>
      </c>
      <c r="C253" s="4" t="s">
        <v>1696</v>
      </c>
      <c r="D253" s="4" t="s">
        <v>3871</v>
      </c>
      <c r="E253" s="4" t="s">
        <v>1934</v>
      </c>
      <c r="F253" s="213">
        <v>44461.0</v>
      </c>
      <c r="G253" s="326">
        <v>46401.0</v>
      </c>
      <c r="H253" s="326">
        <v>46309.0</v>
      </c>
      <c r="I253" s="4" t="s">
        <v>2921</v>
      </c>
      <c r="J253" s="327" t="s">
        <v>3872</v>
      </c>
      <c r="K253" s="4" t="s">
        <v>3029</v>
      </c>
      <c r="L253" s="267">
        <v>0.0</v>
      </c>
      <c r="M253" s="267">
        <v>151.0</v>
      </c>
      <c r="N253" s="267">
        <v>0.0</v>
      </c>
      <c r="O253" s="4" t="s">
        <v>3171</v>
      </c>
      <c r="P253" s="4" t="s">
        <v>3873</v>
      </c>
      <c r="Q253" s="4" t="s">
        <v>3419</v>
      </c>
      <c r="R253" s="4" t="s">
        <v>3062</v>
      </c>
      <c r="S253" s="4" t="s">
        <v>3874</v>
      </c>
      <c r="T253" s="4" t="s">
        <v>2833</v>
      </c>
    </row>
    <row r="254">
      <c r="A254" s="267">
        <v>208.0</v>
      </c>
      <c r="B254" s="4" t="s">
        <v>3875</v>
      </c>
      <c r="C254" s="4" t="s">
        <v>538</v>
      </c>
      <c r="D254" s="4" t="s">
        <v>3876</v>
      </c>
      <c r="E254" s="4" t="s">
        <v>1934</v>
      </c>
      <c r="F254" s="213">
        <v>44785.0</v>
      </c>
      <c r="G254" s="326">
        <v>46457.0</v>
      </c>
      <c r="H254" s="326">
        <v>46367.0</v>
      </c>
      <c r="I254" s="4" t="s">
        <v>2921</v>
      </c>
      <c r="J254" s="327" t="s">
        <v>3877</v>
      </c>
      <c r="K254" s="4" t="s">
        <v>3059</v>
      </c>
      <c r="L254" s="267">
        <v>0.0</v>
      </c>
      <c r="M254" s="267">
        <v>207.0</v>
      </c>
      <c r="N254" s="267">
        <v>0.0</v>
      </c>
      <c r="O254" s="4" t="s">
        <v>3171</v>
      </c>
      <c r="P254" s="4" t="s">
        <v>3878</v>
      </c>
      <c r="Q254" s="4" t="s">
        <v>3419</v>
      </c>
      <c r="R254" s="4"/>
      <c r="S254" s="4" t="s">
        <v>3879</v>
      </c>
      <c r="T254" s="4" t="s">
        <v>2833</v>
      </c>
    </row>
    <row r="255">
      <c r="A255" s="267">
        <v>235.0</v>
      </c>
      <c r="B255" s="4" t="s">
        <v>3880</v>
      </c>
      <c r="C255" s="4" t="s">
        <v>1664</v>
      </c>
      <c r="D255" s="4" t="s">
        <v>3881</v>
      </c>
      <c r="E255" s="4" t="s">
        <v>1934</v>
      </c>
      <c r="F255" s="326">
        <v>44811.0</v>
      </c>
      <c r="G255" s="326">
        <v>46478.0</v>
      </c>
      <c r="H255" s="326">
        <v>46388.0</v>
      </c>
      <c r="I255" s="4" t="s">
        <v>2921</v>
      </c>
      <c r="J255" s="327" t="s">
        <v>3882</v>
      </c>
      <c r="K255" s="4" t="s">
        <v>3059</v>
      </c>
      <c r="L255" s="267">
        <v>0.0</v>
      </c>
      <c r="M255" s="267">
        <v>228.0</v>
      </c>
      <c r="N255" s="267">
        <v>0.0</v>
      </c>
      <c r="O255" s="4" t="s">
        <v>3171</v>
      </c>
      <c r="P255" s="4" t="s">
        <v>3883</v>
      </c>
      <c r="Q255" s="4" t="s">
        <v>3419</v>
      </c>
      <c r="R255" s="4" t="s">
        <v>3062</v>
      </c>
      <c r="S255" s="4" t="s">
        <v>3884</v>
      </c>
      <c r="T255" s="4" t="s">
        <v>2826</v>
      </c>
    </row>
    <row r="256">
      <c r="A256" s="267">
        <v>46.0</v>
      </c>
      <c r="B256" s="4" t="s">
        <v>3885</v>
      </c>
      <c r="C256" s="4" t="s">
        <v>709</v>
      </c>
      <c r="D256" s="4" t="s">
        <v>3886</v>
      </c>
      <c r="E256" s="4" t="s">
        <v>1934</v>
      </c>
      <c r="F256" s="326">
        <v>43941.0</v>
      </c>
      <c r="G256" s="326">
        <v>46852.0</v>
      </c>
      <c r="H256" s="326">
        <v>46761.0</v>
      </c>
      <c r="I256" s="4" t="s">
        <v>2921</v>
      </c>
      <c r="J256" s="327" t="s">
        <v>3887</v>
      </c>
      <c r="K256" s="4" t="s">
        <v>3029</v>
      </c>
      <c r="L256" s="267">
        <v>0.0</v>
      </c>
      <c r="M256" s="267">
        <v>602.0</v>
      </c>
      <c r="N256" s="267">
        <v>0.0</v>
      </c>
      <c r="O256" s="4" t="s">
        <v>3171</v>
      </c>
      <c r="P256" s="4" t="s">
        <v>3888</v>
      </c>
      <c r="Q256" s="4" t="s">
        <v>3419</v>
      </c>
      <c r="R256" s="4" t="s">
        <v>3244</v>
      </c>
      <c r="S256" s="4" t="s">
        <v>3889</v>
      </c>
      <c r="T256" s="4" t="s">
        <v>2833</v>
      </c>
    </row>
    <row r="257">
      <c r="A257" s="267">
        <v>338.0</v>
      </c>
      <c r="B257" s="4" t="s">
        <v>3890</v>
      </c>
      <c r="C257" s="4" t="s">
        <v>1616</v>
      </c>
      <c r="D257" s="4" t="s">
        <v>3891</v>
      </c>
      <c r="E257" s="4" t="s">
        <v>2828</v>
      </c>
      <c r="F257" s="213">
        <v>45266.0</v>
      </c>
      <c r="G257" s="326">
        <v>46345.0</v>
      </c>
      <c r="H257" s="326">
        <v>46284.0</v>
      </c>
      <c r="I257" s="4" t="s">
        <v>2921</v>
      </c>
      <c r="J257" s="327" t="s">
        <v>3892</v>
      </c>
      <c r="K257" s="4" t="s">
        <v>3059</v>
      </c>
      <c r="L257" s="267">
        <v>0.0</v>
      </c>
      <c r="M257" s="267">
        <v>95.0</v>
      </c>
      <c r="N257" s="267">
        <v>0.0</v>
      </c>
      <c r="O257" s="4" t="s">
        <v>3171</v>
      </c>
      <c r="P257" s="4" t="s">
        <v>3893</v>
      </c>
      <c r="Q257" s="4" t="s">
        <v>3419</v>
      </c>
      <c r="R257" s="4" t="s">
        <v>3062</v>
      </c>
      <c r="S257" s="4" t="s">
        <v>3894</v>
      </c>
      <c r="T257" s="4" t="s">
        <v>2833</v>
      </c>
    </row>
    <row r="258">
      <c r="A258" s="267">
        <v>339.0</v>
      </c>
      <c r="B258" s="4" t="s">
        <v>3895</v>
      </c>
      <c r="C258" s="4" t="s">
        <v>1639</v>
      </c>
      <c r="D258" s="4" t="s">
        <v>3896</v>
      </c>
      <c r="E258" s="4" t="s">
        <v>2828</v>
      </c>
      <c r="F258" s="326">
        <v>45259.0</v>
      </c>
      <c r="G258" s="326">
        <v>46333.0</v>
      </c>
      <c r="H258" s="213">
        <v>46272.0</v>
      </c>
      <c r="I258" s="4" t="s">
        <v>2921</v>
      </c>
      <c r="J258" s="327" t="s">
        <v>3897</v>
      </c>
      <c r="K258" s="4" t="s">
        <v>3059</v>
      </c>
      <c r="L258" s="267">
        <v>0.0</v>
      </c>
      <c r="M258" s="267">
        <v>83.0</v>
      </c>
      <c r="N258" s="267">
        <v>0.0</v>
      </c>
      <c r="O258" s="4" t="s">
        <v>3171</v>
      </c>
      <c r="P258" s="4" t="s">
        <v>3898</v>
      </c>
      <c r="Q258" s="4" t="s">
        <v>3419</v>
      </c>
      <c r="R258" s="4" t="s">
        <v>3062</v>
      </c>
      <c r="S258" s="4" t="s">
        <v>3899</v>
      </c>
      <c r="T258" s="4" t="s">
        <v>2826</v>
      </c>
    </row>
    <row r="259">
      <c r="A259" s="267">
        <v>273.0</v>
      </c>
      <c r="B259" s="4" t="s">
        <v>3900</v>
      </c>
      <c r="C259" s="4" t="s">
        <v>2062</v>
      </c>
      <c r="D259" s="4" t="s">
        <v>3901</v>
      </c>
      <c r="E259" s="4" t="s">
        <v>1934</v>
      </c>
      <c r="F259" s="326">
        <v>44880.0</v>
      </c>
      <c r="G259" s="326">
        <v>46310.0</v>
      </c>
      <c r="H259" s="326">
        <v>46249.0</v>
      </c>
      <c r="I259" s="4" t="s">
        <v>2921</v>
      </c>
      <c r="J259" s="327" t="s">
        <v>3902</v>
      </c>
      <c r="K259" s="4" t="s">
        <v>3059</v>
      </c>
      <c r="L259" s="267">
        <v>0.0</v>
      </c>
      <c r="M259" s="267">
        <v>60.0</v>
      </c>
      <c r="N259" s="267">
        <v>0.0</v>
      </c>
      <c r="O259" s="4" t="s">
        <v>3171</v>
      </c>
      <c r="P259" s="4" t="s">
        <v>3903</v>
      </c>
      <c r="Q259" s="4" t="s">
        <v>3419</v>
      </c>
      <c r="R259" s="4" t="s">
        <v>3904</v>
      </c>
      <c r="S259" s="4" t="s">
        <v>3905</v>
      </c>
      <c r="T259" s="4" t="s">
        <v>2833</v>
      </c>
    </row>
    <row r="260">
      <c r="A260" s="267">
        <v>631.0</v>
      </c>
      <c r="B260" s="4" t="s">
        <v>3906</v>
      </c>
      <c r="C260" s="4" t="s">
        <v>1753</v>
      </c>
      <c r="D260" s="4" t="s">
        <v>3907</v>
      </c>
      <c r="E260" s="4" t="s">
        <v>1934</v>
      </c>
      <c r="F260" s="213">
        <v>45769.0</v>
      </c>
      <c r="G260" s="326">
        <v>46852.0</v>
      </c>
      <c r="H260" s="326">
        <v>46761.0</v>
      </c>
      <c r="I260" s="4" t="s">
        <v>2921</v>
      </c>
      <c r="J260" s="327" t="s">
        <v>3908</v>
      </c>
      <c r="K260" s="4" t="s">
        <v>3059</v>
      </c>
      <c r="L260" s="267">
        <v>0.0</v>
      </c>
      <c r="M260" s="267">
        <v>602.0</v>
      </c>
      <c r="N260" s="267">
        <v>0.0</v>
      </c>
      <c r="O260" s="4" t="s">
        <v>3171</v>
      </c>
      <c r="P260" s="4" t="s">
        <v>3909</v>
      </c>
      <c r="Q260" s="4" t="s">
        <v>3419</v>
      </c>
      <c r="R260" s="4" t="s">
        <v>3062</v>
      </c>
      <c r="S260" s="4" t="s">
        <v>3910</v>
      </c>
      <c r="T260" s="4" t="s">
        <v>2826</v>
      </c>
    </row>
    <row r="261">
      <c r="A261" s="267">
        <v>654.0</v>
      </c>
      <c r="B261" s="4" t="s">
        <v>3911</v>
      </c>
      <c r="C261" s="4" t="s">
        <v>1484</v>
      </c>
      <c r="D261" s="4" t="s">
        <v>3912</v>
      </c>
      <c r="E261" s="4" t="s">
        <v>1934</v>
      </c>
      <c r="F261" s="326">
        <v>45519.0</v>
      </c>
      <c r="G261" s="326">
        <v>46249.0</v>
      </c>
      <c r="H261" s="326">
        <v>45762.0</v>
      </c>
      <c r="I261" s="4" t="s">
        <v>3913</v>
      </c>
      <c r="J261" s="327" t="s">
        <v>3914</v>
      </c>
      <c r="K261" s="4" t="s">
        <v>3915</v>
      </c>
      <c r="L261" s="267">
        <v>0.0</v>
      </c>
      <c r="M261" s="267">
        <v>0.0</v>
      </c>
      <c r="N261" s="267">
        <v>0.0</v>
      </c>
      <c r="O261" s="4" t="s">
        <v>3171</v>
      </c>
      <c r="P261" s="4" t="s">
        <v>3916</v>
      </c>
      <c r="Q261" s="4" t="s">
        <v>3419</v>
      </c>
      <c r="R261" s="4" t="s">
        <v>3244</v>
      </c>
      <c r="S261" s="4" t="s">
        <v>3917</v>
      </c>
      <c r="T261" s="4" t="s">
        <v>2833</v>
      </c>
    </row>
    <row r="262">
      <c r="A262" s="267">
        <v>216.0</v>
      </c>
      <c r="B262" s="4" t="s">
        <v>613</v>
      </c>
      <c r="C262" s="4" t="s">
        <v>611</v>
      </c>
      <c r="D262" s="4" t="s">
        <v>3918</v>
      </c>
      <c r="E262" s="4" t="s">
        <v>1934</v>
      </c>
      <c r="F262" s="213">
        <v>46174.0</v>
      </c>
      <c r="G262" s="326">
        <v>46905.0</v>
      </c>
      <c r="H262" s="326"/>
      <c r="I262" s="4" t="s">
        <v>2921</v>
      </c>
      <c r="J262" s="327" t="s">
        <v>3919</v>
      </c>
      <c r="K262" s="4" t="s">
        <v>3059</v>
      </c>
      <c r="L262" s="267">
        <v>0.0</v>
      </c>
      <c r="M262" s="267">
        <v>655.0</v>
      </c>
      <c r="N262" s="267">
        <v>0.0</v>
      </c>
      <c r="O262" s="4" t="s">
        <v>2140</v>
      </c>
      <c r="P262" s="4"/>
      <c r="Q262" s="4" t="s">
        <v>3061</v>
      </c>
      <c r="R262" s="4" t="s">
        <v>3244</v>
      </c>
      <c r="S262" s="4" t="s">
        <v>3920</v>
      </c>
      <c r="T262" s="4" t="s">
        <v>2833</v>
      </c>
    </row>
    <row r="263">
      <c r="A263" s="267">
        <v>472.0</v>
      </c>
      <c r="B263" s="4" t="s">
        <v>3921</v>
      </c>
      <c r="C263" s="4" t="s">
        <v>1608</v>
      </c>
      <c r="D263" s="4" t="s">
        <v>3922</v>
      </c>
      <c r="E263" s="4" t="s">
        <v>1934</v>
      </c>
      <c r="F263" s="326">
        <v>45845.0</v>
      </c>
      <c r="G263" s="326">
        <v>46575.0</v>
      </c>
      <c r="H263" s="326">
        <v>46484.0</v>
      </c>
      <c r="I263" s="4" t="s">
        <v>2921</v>
      </c>
      <c r="J263" s="327" t="s">
        <v>3923</v>
      </c>
      <c r="K263" s="4" t="s">
        <v>3029</v>
      </c>
      <c r="L263" s="267">
        <v>0.0</v>
      </c>
      <c r="M263" s="267">
        <v>325.0</v>
      </c>
      <c r="N263" s="267">
        <v>0.0</v>
      </c>
      <c r="O263" s="4" t="s">
        <v>3171</v>
      </c>
      <c r="P263" s="4" t="s">
        <v>3924</v>
      </c>
      <c r="Q263" s="4" t="s">
        <v>3419</v>
      </c>
      <c r="R263" s="4" t="s">
        <v>3925</v>
      </c>
      <c r="S263" s="4" t="s">
        <v>3926</v>
      </c>
      <c r="T263" s="4" t="s">
        <v>2826</v>
      </c>
    </row>
    <row r="264">
      <c r="A264" s="267">
        <v>59.0</v>
      </c>
      <c r="B264" s="4" t="s">
        <v>3927</v>
      </c>
      <c r="C264" s="4" t="s">
        <v>1489</v>
      </c>
      <c r="D264" s="4" t="s">
        <v>3928</v>
      </c>
      <c r="E264" s="4" t="s">
        <v>1934</v>
      </c>
      <c r="F264" s="213">
        <v>44881.0</v>
      </c>
      <c r="G264" s="213">
        <v>46249.0</v>
      </c>
      <c r="H264" s="326">
        <v>46157.0</v>
      </c>
      <c r="I264" s="4" t="s">
        <v>3913</v>
      </c>
      <c r="J264" s="327" t="s">
        <v>3929</v>
      </c>
      <c r="K264" s="4" t="s">
        <v>3029</v>
      </c>
      <c r="L264" s="267">
        <v>0.0</v>
      </c>
      <c r="M264" s="267">
        <v>0.0</v>
      </c>
      <c r="N264" s="267">
        <v>0.0</v>
      </c>
      <c r="O264" s="4" t="s">
        <v>3171</v>
      </c>
      <c r="P264" s="4" t="s">
        <v>3930</v>
      </c>
      <c r="Q264" s="4" t="s">
        <v>3419</v>
      </c>
      <c r="R264" s="4" t="s">
        <v>3931</v>
      </c>
      <c r="S264" s="4" t="s">
        <v>3932</v>
      </c>
      <c r="T264" s="4" t="s">
        <v>2826</v>
      </c>
    </row>
    <row r="265">
      <c r="A265" s="267">
        <v>461.0</v>
      </c>
      <c r="B265" s="4" t="s">
        <v>3933</v>
      </c>
      <c r="C265" s="4" t="s">
        <v>742</v>
      </c>
      <c r="D265" s="4" t="s">
        <v>3934</v>
      </c>
      <c r="E265" s="4" t="s">
        <v>2828</v>
      </c>
      <c r="F265" s="213">
        <v>45260.0</v>
      </c>
      <c r="G265" s="213">
        <v>46332.0</v>
      </c>
      <c r="H265" s="326">
        <v>46271.0</v>
      </c>
      <c r="I265" s="4" t="s">
        <v>2921</v>
      </c>
      <c r="J265" s="327" t="s">
        <v>3935</v>
      </c>
      <c r="K265" s="4" t="s">
        <v>3059</v>
      </c>
      <c r="L265" s="267">
        <v>0.0</v>
      </c>
      <c r="M265" s="267">
        <v>82.0</v>
      </c>
      <c r="N265" s="267">
        <v>0.0</v>
      </c>
      <c r="O265" s="4" t="s">
        <v>3171</v>
      </c>
      <c r="P265" s="4" t="s">
        <v>3936</v>
      </c>
      <c r="Q265" s="4" t="s">
        <v>3419</v>
      </c>
      <c r="R265" s="4" t="s">
        <v>3244</v>
      </c>
      <c r="S265" s="4" t="s">
        <v>3937</v>
      </c>
      <c r="T265" s="4" t="s">
        <v>2833</v>
      </c>
    </row>
    <row r="266">
      <c r="A266" s="267">
        <v>768.0</v>
      </c>
      <c r="B266" s="4" t="s">
        <v>3938</v>
      </c>
      <c r="C266" s="4" t="s">
        <v>1889</v>
      </c>
      <c r="D266" s="4" t="s">
        <v>3939</v>
      </c>
      <c r="E266" s="4" t="s">
        <v>1934</v>
      </c>
      <c r="F266" s="213">
        <v>45713.0</v>
      </c>
      <c r="G266" s="213">
        <v>46443.0</v>
      </c>
      <c r="H266" s="326">
        <v>46351.0</v>
      </c>
      <c r="I266" s="4" t="s">
        <v>2921</v>
      </c>
      <c r="J266" s="327" t="s">
        <v>3940</v>
      </c>
      <c r="K266" s="4" t="s">
        <v>3029</v>
      </c>
      <c r="L266" s="267">
        <v>0.0</v>
      </c>
      <c r="M266" s="267">
        <v>193.0</v>
      </c>
      <c r="N266" s="267">
        <v>0.0</v>
      </c>
      <c r="O266" s="4" t="s">
        <v>3171</v>
      </c>
      <c r="P266" s="4" t="s">
        <v>3941</v>
      </c>
      <c r="Q266" s="4" t="s">
        <v>3419</v>
      </c>
      <c r="R266" s="4" t="s">
        <v>3244</v>
      </c>
      <c r="S266" s="4" t="s">
        <v>3942</v>
      </c>
      <c r="T266" s="4" t="s">
        <v>2833</v>
      </c>
    </row>
    <row r="267">
      <c r="A267" s="267">
        <v>916.0</v>
      </c>
      <c r="B267" s="4" t="s">
        <v>3943</v>
      </c>
      <c r="C267" s="4" t="s">
        <v>3944</v>
      </c>
      <c r="D267" s="4" t="s">
        <v>3945</v>
      </c>
      <c r="E267" s="4" t="s">
        <v>1934</v>
      </c>
      <c r="F267" s="213">
        <v>46077.0</v>
      </c>
      <c r="G267" s="213">
        <v>46807.0</v>
      </c>
      <c r="H267" s="326">
        <v>46715.0</v>
      </c>
      <c r="I267" s="4" t="s">
        <v>2921</v>
      </c>
      <c r="J267" s="327" t="s">
        <v>3946</v>
      </c>
      <c r="K267" s="4" t="s">
        <v>3029</v>
      </c>
      <c r="L267" s="267">
        <v>0.0</v>
      </c>
      <c r="M267" s="267">
        <v>557.0</v>
      </c>
      <c r="N267" s="267">
        <v>0.0</v>
      </c>
      <c r="O267" s="4" t="s">
        <v>3171</v>
      </c>
      <c r="P267" s="4" t="s">
        <v>3947</v>
      </c>
      <c r="Q267" s="4" t="s">
        <v>3419</v>
      </c>
      <c r="R267" s="4" t="s">
        <v>3062</v>
      </c>
      <c r="S267" s="4" t="s">
        <v>3948</v>
      </c>
      <c r="T267" s="4" t="s">
        <v>2826</v>
      </c>
    </row>
    <row r="268">
      <c r="A268" s="267">
        <v>22.0</v>
      </c>
      <c r="B268" s="4" t="s">
        <v>3949</v>
      </c>
      <c r="C268" s="4" t="s">
        <v>3950</v>
      </c>
      <c r="D268" s="4" t="s">
        <v>2839</v>
      </c>
      <c r="E268" s="4" t="s">
        <v>1934</v>
      </c>
      <c r="F268" s="326"/>
      <c r="G268" s="213">
        <v>45385.0</v>
      </c>
      <c r="H268" s="326"/>
      <c r="I268" s="4" t="s">
        <v>3913</v>
      </c>
      <c r="J268" s="327" t="s">
        <v>3951</v>
      </c>
      <c r="K268" s="4"/>
      <c r="L268" s="267">
        <v>0.0</v>
      </c>
      <c r="M268" s="267">
        <v>0.0</v>
      </c>
      <c r="N268" s="267">
        <v>0.0</v>
      </c>
      <c r="O268" s="4"/>
      <c r="P268" s="4"/>
      <c r="Q268" s="4"/>
      <c r="R268" s="4"/>
      <c r="S268" s="4"/>
      <c r="T268" s="4" t="s">
        <v>2826</v>
      </c>
    </row>
    <row r="269">
      <c r="A269" s="267">
        <v>238.0</v>
      </c>
      <c r="B269" s="4" t="s">
        <v>3952</v>
      </c>
      <c r="C269" s="4" t="s">
        <v>3953</v>
      </c>
      <c r="D269" s="4" t="s">
        <v>3954</v>
      </c>
      <c r="E269" s="4" t="s">
        <v>120</v>
      </c>
      <c r="F269" s="213">
        <v>44816.0</v>
      </c>
      <c r="G269" s="213">
        <v>46642.0</v>
      </c>
      <c r="H269" s="326">
        <v>46519.0</v>
      </c>
      <c r="I269" s="4" t="s">
        <v>2921</v>
      </c>
      <c r="J269" s="327" t="s">
        <v>3955</v>
      </c>
      <c r="K269" s="4" t="s">
        <v>3059</v>
      </c>
      <c r="L269" s="267">
        <v>0.0</v>
      </c>
      <c r="M269" s="267">
        <v>392.0</v>
      </c>
      <c r="N269" s="267">
        <v>0.0</v>
      </c>
      <c r="O269" s="4"/>
      <c r="P269" s="4" t="s">
        <v>3956</v>
      </c>
      <c r="Q269" s="4"/>
      <c r="R269" s="4"/>
      <c r="S269" s="4"/>
      <c r="T269" s="4" t="s">
        <v>2833</v>
      </c>
    </row>
    <row r="270">
      <c r="A270" s="267">
        <v>203.0</v>
      </c>
      <c r="B270" s="4" t="s">
        <v>3957</v>
      </c>
      <c r="C270" s="4" t="s">
        <v>3958</v>
      </c>
      <c r="D270" s="4" t="s">
        <v>3959</v>
      </c>
      <c r="E270" s="4" t="s">
        <v>120</v>
      </c>
      <c r="F270" s="213">
        <v>44744.0</v>
      </c>
      <c r="G270" s="213">
        <v>46570.0</v>
      </c>
      <c r="H270" s="326">
        <v>46479.0</v>
      </c>
      <c r="I270" s="4" t="s">
        <v>2921</v>
      </c>
      <c r="J270" s="327" t="s">
        <v>3960</v>
      </c>
      <c r="K270" s="4" t="s">
        <v>3961</v>
      </c>
      <c r="L270" s="267">
        <v>0.0</v>
      </c>
      <c r="M270" s="267">
        <v>320.0</v>
      </c>
      <c r="N270" s="267">
        <v>0.0</v>
      </c>
      <c r="O270" s="4"/>
      <c r="P270" s="4" t="s">
        <v>3962</v>
      </c>
      <c r="Q270" s="4"/>
      <c r="R270" s="4"/>
      <c r="S270" s="4"/>
      <c r="T270" s="4" t="s">
        <v>2826</v>
      </c>
    </row>
    <row r="271">
      <c r="A271" s="267">
        <v>223.0</v>
      </c>
      <c r="B271" s="4" t="s">
        <v>3963</v>
      </c>
      <c r="C271" s="4" t="s">
        <v>3964</v>
      </c>
      <c r="D271" s="4" t="s">
        <v>3965</v>
      </c>
      <c r="E271" s="4" t="s">
        <v>3966</v>
      </c>
      <c r="F271" s="326">
        <v>45309.0</v>
      </c>
      <c r="G271" s="326">
        <v>45369.0</v>
      </c>
      <c r="H271" s="326">
        <v>45369.0</v>
      </c>
      <c r="I271" s="4" t="s">
        <v>3913</v>
      </c>
      <c r="J271" s="327" t="s">
        <v>3967</v>
      </c>
      <c r="K271" s="4" t="s">
        <v>3961</v>
      </c>
      <c r="L271" s="267">
        <v>0.0</v>
      </c>
      <c r="M271" s="267">
        <v>0.0</v>
      </c>
      <c r="N271" s="267">
        <v>0.0</v>
      </c>
      <c r="O271" s="4" t="s">
        <v>2140</v>
      </c>
      <c r="P271" s="4" t="s">
        <v>3968</v>
      </c>
      <c r="Q271" s="4" t="s">
        <v>3195</v>
      </c>
      <c r="R271" s="4"/>
      <c r="S271" s="4"/>
      <c r="T271" s="4" t="s">
        <v>2833</v>
      </c>
    </row>
    <row r="272">
      <c r="A272" s="267">
        <v>138.0</v>
      </c>
      <c r="B272" s="4" t="s">
        <v>3969</v>
      </c>
      <c r="C272" s="4" t="s">
        <v>3970</v>
      </c>
      <c r="D272" s="4" t="s">
        <v>3971</v>
      </c>
      <c r="E272" s="4" t="s">
        <v>1934</v>
      </c>
      <c r="F272" s="213">
        <v>44553.0</v>
      </c>
      <c r="G272" s="326">
        <v>46295.0</v>
      </c>
      <c r="H272" s="326">
        <v>46203.0</v>
      </c>
      <c r="I272" s="4" t="s">
        <v>2921</v>
      </c>
      <c r="J272" s="327" t="s">
        <v>3972</v>
      </c>
      <c r="K272" s="4" t="s">
        <v>3059</v>
      </c>
      <c r="L272" s="267">
        <v>0.0</v>
      </c>
      <c r="M272" s="267">
        <v>45.0</v>
      </c>
      <c r="N272" s="267">
        <v>0.0</v>
      </c>
      <c r="O272" s="4" t="s">
        <v>3171</v>
      </c>
      <c r="P272" s="4" t="s">
        <v>3973</v>
      </c>
      <c r="Q272" s="4" t="s">
        <v>3419</v>
      </c>
      <c r="R272" s="4"/>
      <c r="S272" s="4" t="s">
        <v>3974</v>
      </c>
      <c r="T272" s="4" t="s">
        <v>2826</v>
      </c>
    </row>
    <row r="273">
      <c r="A273" s="267">
        <v>233.0</v>
      </c>
      <c r="B273" s="4" t="s">
        <v>3975</v>
      </c>
      <c r="C273" s="4" t="s">
        <v>3976</v>
      </c>
      <c r="D273" s="4" t="s">
        <v>3977</v>
      </c>
      <c r="E273" s="4" t="s">
        <v>1934</v>
      </c>
      <c r="F273" s="326">
        <v>45373.0</v>
      </c>
      <c r="G273" s="213">
        <v>46432.0</v>
      </c>
      <c r="H273" s="326">
        <v>46370.0</v>
      </c>
      <c r="I273" s="4" t="s">
        <v>2921</v>
      </c>
      <c r="J273" s="327" t="s">
        <v>3978</v>
      </c>
      <c r="K273" s="4" t="s">
        <v>3059</v>
      </c>
      <c r="L273" s="267">
        <v>0.0</v>
      </c>
      <c r="M273" s="267">
        <v>182.0</v>
      </c>
      <c r="N273" s="267">
        <v>0.0</v>
      </c>
      <c r="O273" s="4" t="s">
        <v>3171</v>
      </c>
      <c r="P273" s="4" t="s">
        <v>3979</v>
      </c>
      <c r="Q273" s="4" t="s">
        <v>3419</v>
      </c>
      <c r="R273" s="4"/>
      <c r="S273" s="4" t="s">
        <v>3980</v>
      </c>
      <c r="T273" s="4" t="s">
        <v>2826</v>
      </c>
    </row>
    <row r="274">
      <c r="A274" s="267">
        <v>32.0</v>
      </c>
      <c r="B274" s="4" t="s">
        <v>3981</v>
      </c>
      <c r="C274" s="4" t="s">
        <v>3982</v>
      </c>
      <c r="D274" s="4" t="s">
        <v>3983</v>
      </c>
      <c r="E274" s="4" t="s">
        <v>1934</v>
      </c>
      <c r="F274" s="326">
        <v>45357.0</v>
      </c>
      <c r="G274" s="326">
        <v>46460.0</v>
      </c>
      <c r="H274" s="326">
        <v>46460.0</v>
      </c>
      <c r="I274" s="4" t="s">
        <v>2921</v>
      </c>
      <c r="J274" s="327" t="s">
        <v>3667</v>
      </c>
      <c r="K274" s="4" t="s">
        <v>3059</v>
      </c>
      <c r="L274" s="267">
        <v>0.0</v>
      </c>
      <c r="M274" s="267">
        <v>210.0</v>
      </c>
      <c r="N274" s="267">
        <v>0.0</v>
      </c>
      <c r="O274" s="4" t="s">
        <v>2140</v>
      </c>
      <c r="P274" s="4" t="s">
        <v>3668</v>
      </c>
      <c r="Q274" s="4" t="s">
        <v>3419</v>
      </c>
      <c r="R274" s="4" t="s">
        <v>2196</v>
      </c>
      <c r="S274" s="4" t="s">
        <v>3984</v>
      </c>
      <c r="T274" s="4" t="s">
        <v>2826</v>
      </c>
    </row>
    <row r="275">
      <c r="A275" s="267">
        <v>44.0</v>
      </c>
      <c r="B275" s="4" t="s">
        <v>3985</v>
      </c>
      <c r="C275" s="4" t="s">
        <v>3986</v>
      </c>
      <c r="D275" s="4" t="s">
        <v>3987</v>
      </c>
      <c r="E275" s="4" t="s">
        <v>3988</v>
      </c>
      <c r="F275" s="326">
        <v>44364.0</v>
      </c>
      <c r="G275" s="326">
        <v>45465.0</v>
      </c>
      <c r="H275" s="326">
        <v>45282.0</v>
      </c>
      <c r="I275" s="4" t="s">
        <v>3913</v>
      </c>
      <c r="J275" s="327" t="s">
        <v>3989</v>
      </c>
      <c r="K275" s="4" t="s">
        <v>3961</v>
      </c>
      <c r="L275" s="267">
        <v>0.0</v>
      </c>
      <c r="M275" s="267">
        <v>0.0</v>
      </c>
      <c r="N275" s="267">
        <v>0.0</v>
      </c>
      <c r="O275" s="4" t="s">
        <v>3171</v>
      </c>
      <c r="P275" s="4" t="s">
        <v>3990</v>
      </c>
      <c r="Q275" s="4" t="s">
        <v>3195</v>
      </c>
      <c r="R275" s="4"/>
      <c r="S275" s="4" t="s">
        <v>3991</v>
      </c>
      <c r="T275" s="4" t="s">
        <v>2826</v>
      </c>
    </row>
    <row r="276">
      <c r="A276" s="267">
        <v>50.0</v>
      </c>
      <c r="B276" s="4" t="s">
        <v>3992</v>
      </c>
      <c r="C276" s="4" t="s">
        <v>3993</v>
      </c>
      <c r="D276" s="4" t="s">
        <v>3994</v>
      </c>
      <c r="E276" s="4" t="s">
        <v>3988</v>
      </c>
      <c r="F276" s="213"/>
      <c r="G276" s="326"/>
      <c r="H276" s="326"/>
      <c r="I276" s="4"/>
      <c r="J276" s="327" t="s">
        <v>3995</v>
      </c>
      <c r="K276" s="4" t="s">
        <v>3961</v>
      </c>
      <c r="L276" s="267">
        <v>0.0</v>
      </c>
      <c r="M276" s="267"/>
      <c r="N276" s="267">
        <v>0.0</v>
      </c>
      <c r="O276" s="4"/>
      <c r="P276" s="4"/>
      <c r="Q276" s="4"/>
      <c r="R276" s="4"/>
      <c r="S276" s="4" t="s">
        <v>3996</v>
      </c>
      <c r="T276" s="4" t="s">
        <v>2826</v>
      </c>
    </row>
    <row r="277">
      <c r="A277" s="267">
        <v>240.0</v>
      </c>
      <c r="B277" s="4" t="s">
        <v>3997</v>
      </c>
      <c r="C277" s="4" t="s">
        <v>3998</v>
      </c>
      <c r="D277" s="4" t="s">
        <v>3999</v>
      </c>
      <c r="E277" s="4" t="s">
        <v>1934</v>
      </c>
      <c r="F277" s="213">
        <v>43643.0</v>
      </c>
      <c r="G277" s="326">
        <v>45785.0</v>
      </c>
      <c r="H277" s="326">
        <v>45696.0</v>
      </c>
      <c r="I277" s="4" t="s">
        <v>3913</v>
      </c>
      <c r="J277" s="327" t="s">
        <v>4000</v>
      </c>
      <c r="K277" s="4" t="s">
        <v>3961</v>
      </c>
      <c r="L277" s="267">
        <v>0.0</v>
      </c>
      <c r="M277" s="267">
        <v>0.0</v>
      </c>
      <c r="N277" s="267">
        <v>0.0</v>
      </c>
      <c r="O277" s="4" t="s">
        <v>2140</v>
      </c>
      <c r="P277" s="4" t="s">
        <v>4001</v>
      </c>
      <c r="Q277" s="4" t="s">
        <v>3228</v>
      </c>
      <c r="R277" s="4"/>
      <c r="S277" s="4" t="s">
        <v>4002</v>
      </c>
      <c r="T277" s="4" t="s">
        <v>2826</v>
      </c>
    </row>
    <row r="278">
      <c r="A278" s="267">
        <v>9.0</v>
      </c>
      <c r="B278" s="4" t="s">
        <v>4003</v>
      </c>
      <c r="C278" s="4" t="s">
        <v>4004</v>
      </c>
      <c r="D278" s="4" t="s">
        <v>4005</v>
      </c>
      <c r="E278" s="4" t="s">
        <v>1934</v>
      </c>
      <c r="F278" s="213">
        <v>45895.0</v>
      </c>
      <c r="G278" s="213">
        <v>46348.0</v>
      </c>
      <c r="H278" s="326">
        <v>46256.0</v>
      </c>
      <c r="I278" s="4" t="s">
        <v>2921</v>
      </c>
      <c r="J278" s="327" t="s">
        <v>4006</v>
      </c>
      <c r="K278" s="4" t="s">
        <v>3059</v>
      </c>
      <c r="L278" s="267">
        <v>0.0</v>
      </c>
      <c r="M278" s="267">
        <v>98.0</v>
      </c>
      <c r="N278" s="267">
        <v>0.0</v>
      </c>
      <c r="O278" s="4" t="s">
        <v>3171</v>
      </c>
      <c r="P278" s="4" t="s">
        <v>3227</v>
      </c>
      <c r="Q278" s="4" t="s">
        <v>3228</v>
      </c>
      <c r="R278" s="4"/>
      <c r="S278" s="4" t="s">
        <v>4007</v>
      </c>
      <c r="T278" s="4" t="s">
        <v>2833</v>
      </c>
    </row>
    <row r="279">
      <c r="A279" s="267">
        <v>206.0</v>
      </c>
      <c r="B279" s="4" t="s">
        <v>4008</v>
      </c>
      <c r="C279" s="4" t="s">
        <v>4009</v>
      </c>
      <c r="D279" s="4" t="s">
        <v>4010</v>
      </c>
      <c r="E279" s="4" t="s">
        <v>444</v>
      </c>
      <c r="F279" s="326">
        <v>45895.0</v>
      </c>
      <c r="G279" s="213">
        <v>46624.0</v>
      </c>
      <c r="H279" s="326">
        <v>46502.0</v>
      </c>
      <c r="I279" s="4" t="s">
        <v>2921</v>
      </c>
      <c r="J279" s="327" t="s">
        <v>4011</v>
      </c>
      <c r="K279" s="4" t="s">
        <v>3059</v>
      </c>
      <c r="L279" s="267">
        <v>0.0</v>
      </c>
      <c r="M279" s="267">
        <v>374.0</v>
      </c>
      <c r="N279" s="267">
        <v>0.0</v>
      </c>
      <c r="O279" s="4" t="s">
        <v>3171</v>
      </c>
      <c r="P279" s="4" t="s">
        <v>4012</v>
      </c>
      <c r="Q279" s="4" t="s">
        <v>3061</v>
      </c>
      <c r="R279" s="4"/>
      <c r="S279" s="4" t="s">
        <v>4013</v>
      </c>
      <c r="T279" s="4" t="s">
        <v>2833</v>
      </c>
    </row>
    <row r="280">
      <c r="A280" s="267">
        <v>168.0</v>
      </c>
      <c r="B280" s="4" t="s">
        <v>4014</v>
      </c>
      <c r="C280" s="4" t="s">
        <v>1000</v>
      </c>
      <c r="D280" s="4" t="s">
        <v>4015</v>
      </c>
      <c r="E280" s="4" t="s">
        <v>444</v>
      </c>
      <c r="F280" s="326">
        <v>46056.0</v>
      </c>
      <c r="G280" s="213">
        <v>46420.0</v>
      </c>
      <c r="H280" s="326">
        <v>46358.0</v>
      </c>
      <c r="I280" s="4" t="s">
        <v>2921</v>
      </c>
      <c r="J280" s="327" t="s">
        <v>4016</v>
      </c>
      <c r="K280" s="4" t="s">
        <v>3029</v>
      </c>
      <c r="L280" s="267">
        <v>0.0</v>
      </c>
      <c r="M280" s="267">
        <v>170.0</v>
      </c>
      <c r="N280" s="267">
        <v>0.0</v>
      </c>
      <c r="O280" s="4" t="s">
        <v>3171</v>
      </c>
      <c r="P280" s="4" t="s">
        <v>4017</v>
      </c>
      <c r="Q280" s="4" t="s">
        <v>3061</v>
      </c>
      <c r="R280" s="4" t="s">
        <v>3244</v>
      </c>
      <c r="S280" s="4" t="s">
        <v>4018</v>
      </c>
      <c r="T280" s="4" t="s">
        <v>2826</v>
      </c>
    </row>
    <row r="281">
      <c r="A281" s="267">
        <v>128.0</v>
      </c>
      <c r="B281" s="4" t="s">
        <v>4019</v>
      </c>
      <c r="C281" s="4" t="s">
        <v>4020</v>
      </c>
      <c r="D281" s="4" t="s">
        <v>4021</v>
      </c>
      <c r="E281" s="4" t="s">
        <v>1934</v>
      </c>
      <c r="F281" s="326">
        <v>45562.0</v>
      </c>
      <c r="G281" s="213">
        <v>46292.0</v>
      </c>
      <c r="H281" s="326">
        <v>46200.0</v>
      </c>
      <c r="I281" s="4" t="s">
        <v>2921</v>
      </c>
      <c r="J281" s="327" t="s">
        <v>4022</v>
      </c>
      <c r="K281" s="4" t="s">
        <v>3059</v>
      </c>
      <c r="L281" s="267">
        <v>0.0</v>
      </c>
      <c r="M281" s="267">
        <v>42.0</v>
      </c>
      <c r="N281" s="267">
        <v>0.0</v>
      </c>
      <c r="O281" s="4" t="s">
        <v>3171</v>
      </c>
      <c r="P281" s="4" t="s">
        <v>3693</v>
      </c>
      <c r="Q281" s="4" t="s">
        <v>2924</v>
      </c>
      <c r="R281" s="4" t="s">
        <v>3196</v>
      </c>
      <c r="S281" s="4" t="s">
        <v>4023</v>
      </c>
      <c r="T281" s="4" t="s">
        <v>2826</v>
      </c>
    </row>
    <row r="282">
      <c r="A282" s="267">
        <v>48.0</v>
      </c>
      <c r="B282" s="4" t="s">
        <v>4024</v>
      </c>
      <c r="C282" s="4" t="s">
        <v>4025</v>
      </c>
      <c r="D282" s="4" t="s">
        <v>4026</v>
      </c>
      <c r="E282" s="4" t="s">
        <v>1934</v>
      </c>
      <c r="F282" s="326">
        <v>45201.0</v>
      </c>
      <c r="G282" s="213">
        <v>47170.0</v>
      </c>
      <c r="H282" s="326">
        <v>47047.0</v>
      </c>
      <c r="I282" s="4" t="s">
        <v>2921</v>
      </c>
      <c r="J282" s="327" t="s">
        <v>4027</v>
      </c>
      <c r="K282" s="4" t="s">
        <v>3059</v>
      </c>
      <c r="L282" s="267">
        <v>0.0</v>
      </c>
      <c r="M282" s="267">
        <v>920.0</v>
      </c>
      <c r="N282" s="267">
        <v>0.0</v>
      </c>
      <c r="O282" s="4" t="s">
        <v>3171</v>
      </c>
      <c r="P282" s="4" t="s">
        <v>4028</v>
      </c>
      <c r="Q282" s="4" t="s">
        <v>2924</v>
      </c>
      <c r="R282" s="4" t="s">
        <v>3196</v>
      </c>
      <c r="S282" s="4" t="s">
        <v>4029</v>
      </c>
      <c r="T282" s="4" t="s">
        <v>2833</v>
      </c>
    </row>
    <row r="283">
      <c r="A283" s="267">
        <v>67.0</v>
      </c>
      <c r="B283" s="4" t="s">
        <v>4030</v>
      </c>
      <c r="C283" s="4" t="s">
        <v>821</v>
      </c>
      <c r="D283" s="4" t="s">
        <v>4031</v>
      </c>
      <c r="E283" s="4" t="s">
        <v>1934</v>
      </c>
      <c r="F283" s="326">
        <v>44565.0</v>
      </c>
      <c r="G283" s="213">
        <v>46446.0</v>
      </c>
      <c r="H283" s="326">
        <v>46384.0</v>
      </c>
      <c r="I283" s="4" t="s">
        <v>2921</v>
      </c>
      <c r="J283" s="327" t="s">
        <v>4032</v>
      </c>
      <c r="K283" s="4" t="s">
        <v>3059</v>
      </c>
      <c r="L283" s="267">
        <v>0.0</v>
      </c>
      <c r="M283" s="267">
        <v>196.0</v>
      </c>
      <c r="N283" s="267">
        <v>0.0</v>
      </c>
      <c r="O283" s="4" t="s">
        <v>3171</v>
      </c>
      <c r="P283" s="4" t="s">
        <v>4033</v>
      </c>
      <c r="Q283" s="4" t="s">
        <v>2924</v>
      </c>
      <c r="R283" s="4" t="s">
        <v>3196</v>
      </c>
      <c r="S283" s="4" t="s">
        <v>4034</v>
      </c>
      <c r="T283" s="4" t="s">
        <v>2833</v>
      </c>
    </row>
    <row r="284">
      <c r="A284" s="267">
        <v>25.0</v>
      </c>
      <c r="B284" s="4" t="s">
        <v>4035</v>
      </c>
      <c r="C284" s="4" t="s">
        <v>4036</v>
      </c>
      <c r="D284" s="4" t="s">
        <v>4037</v>
      </c>
      <c r="E284" s="4" t="s">
        <v>1934</v>
      </c>
      <c r="F284" s="326">
        <v>45329.0</v>
      </c>
      <c r="G284" s="213">
        <v>47215.0</v>
      </c>
      <c r="H284" s="326">
        <v>47125.0</v>
      </c>
      <c r="I284" s="4" t="s">
        <v>2921</v>
      </c>
      <c r="J284" s="327" t="s">
        <v>4038</v>
      </c>
      <c r="K284" s="4" t="s">
        <v>3059</v>
      </c>
      <c r="L284" s="267">
        <v>0.0</v>
      </c>
      <c r="M284" s="267">
        <v>965.0</v>
      </c>
      <c r="N284" s="267">
        <v>0.0</v>
      </c>
      <c r="O284" s="4" t="s">
        <v>3171</v>
      </c>
      <c r="P284" s="4" t="s">
        <v>4039</v>
      </c>
      <c r="Q284" s="4"/>
      <c r="R284" s="4" t="s">
        <v>3196</v>
      </c>
      <c r="S284" s="4" t="s">
        <v>4040</v>
      </c>
      <c r="T284" s="4" t="s">
        <v>2833</v>
      </c>
    </row>
    <row r="285">
      <c r="A285" s="267">
        <v>29.0</v>
      </c>
      <c r="B285" s="4" t="s">
        <v>4041</v>
      </c>
      <c r="C285" s="4" t="s">
        <v>766</v>
      </c>
      <c r="D285" s="4" t="s">
        <v>4042</v>
      </c>
      <c r="E285" s="4" t="s">
        <v>1934</v>
      </c>
      <c r="F285" s="213">
        <v>44441.0</v>
      </c>
      <c r="G285" s="213">
        <v>46485.0</v>
      </c>
      <c r="H285" s="326">
        <v>46395.0</v>
      </c>
      <c r="I285" s="4" t="s">
        <v>2921</v>
      </c>
      <c r="J285" s="327" t="s">
        <v>4043</v>
      </c>
      <c r="K285" s="4" t="s">
        <v>3029</v>
      </c>
      <c r="L285" s="267">
        <v>0.0</v>
      </c>
      <c r="M285" s="267">
        <v>235.0</v>
      </c>
      <c r="N285" s="267">
        <v>0.0</v>
      </c>
      <c r="O285" s="4" t="s">
        <v>3171</v>
      </c>
      <c r="P285" s="4" t="s">
        <v>3698</v>
      </c>
      <c r="Q285" s="4" t="s">
        <v>3419</v>
      </c>
      <c r="R285" s="4" t="s">
        <v>3196</v>
      </c>
      <c r="S285" s="4" t="s">
        <v>4044</v>
      </c>
      <c r="T285" s="4" t="s">
        <v>2826</v>
      </c>
    </row>
    <row r="286">
      <c r="A286" s="267">
        <v>42.0</v>
      </c>
      <c r="B286" s="4" t="s">
        <v>4045</v>
      </c>
      <c r="C286" s="4" t="s">
        <v>4046</v>
      </c>
      <c r="D286" s="4" t="s">
        <v>4047</v>
      </c>
      <c r="E286" s="4" t="s">
        <v>1934</v>
      </c>
      <c r="F286" s="213">
        <v>45329.0</v>
      </c>
      <c r="G286" s="213">
        <v>46404.0</v>
      </c>
      <c r="H286" s="326">
        <v>46312.0</v>
      </c>
      <c r="I286" s="4" t="s">
        <v>2921</v>
      </c>
      <c r="J286" s="327" t="s">
        <v>4048</v>
      </c>
      <c r="K286" s="4" t="s">
        <v>3029</v>
      </c>
      <c r="L286" s="267">
        <v>0.0</v>
      </c>
      <c r="M286" s="267">
        <v>154.0</v>
      </c>
      <c r="N286" s="267">
        <v>0.0</v>
      </c>
      <c r="O286" s="4" t="s">
        <v>3171</v>
      </c>
      <c r="P286" s="4" t="s">
        <v>4049</v>
      </c>
      <c r="Q286" s="4" t="s">
        <v>3398</v>
      </c>
      <c r="R286" s="4" t="s">
        <v>3196</v>
      </c>
      <c r="S286" s="4" t="s">
        <v>4050</v>
      </c>
      <c r="T286" s="4" t="s">
        <v>2833</v>
      </c>
    </row>
    <row r="287">
      <c r="A287" s="267">
        <v>45.0</v>
      </c>
      <c r="B287" s="4" t="s">
        <v>4051</v>
      </c>
      <c r="C287" s="4" t="s">
        <v>689</v>
      </c>
      <c r="D287" s="4" t="s">
        <v>4052</v>
      </c>
      <c r="E287" s="4" t="s">
        <v>1934</v>
      </c>
      <c r="F287" s="213">
        <v>45373.0</v>
      </c>
      <c r="G287" s="213">
        <v>46456.0</v>
      </c>
      <c r="H287" s="326">
        <v>46366.0</v>
      </c>
      <c r="I287" s="4" t="s">
        <v>2921</v>
      </c>
      <c r="J287" s="327" t="s">
        <v>4053</v>
      </c>
      <c r="K287" s="4" t="s">
        <v>3059</v>
      </c>
      <c r="L287" s="267">
        <v>0.0</v>
      </c>
      <c r="M287" s="267">
        <v>206.0</v>
      </c>
      <c r="N287" s="267">
        <v>0.0</v>
      </c>
      <c r="O287" s="4" t="s">
        <v>3171</v>
      </c>
      <c r="P287" s="4" t="s">
        <v>3888</v>
      </c>
      <c r="Q287" s="4" t="s">
        <v>3398</v>
      </c>
      <c r="R287" s="4" t="s">
        <v>3062</v>
      </c>
      <c r="S287" s="4" t="s">
        <v>4054</v>
      </c>
      <c r="T287" s="4" t="s">
        <v>2826</v>
      </c>
    </row>
    <row r="288">
      <c r="A288" s="267">
        <v>56.0</v>
      </c>
      <c r="B288" s="4" t="s">
        <v>4055</v>
      </c>
      <c r="C288" s="4" t="s">
        <v>4056</v>
      </c>
      <c r="D288" s="4" t="s">
        <v>4057</v>
      </c>
      <c r="E288" s="4" t="s">
        <v>1934</v>
      </c>
      <c r="F288" s="213">
        <v>45300.0</v>
      </c>
      <c r="G288" s="213">
        <v>46446.0</v>
      </c>
      <c r="H288" s="326">
        <v>46354.0</v>
      </c>
      <c r="I288" s="4" t="s">
        <v>2921</v>
      </c>
      <c r="J288" s="327" t="s">
        <v>4058</v>
      </c>
      <c r="K288" s="4" t="s">
        <v>3059</v>
      </c>
      <c r="L288" s="267">
        <v>0.0</v>
      </c>
      <c r="M288" s="267">
        <v>196.0</v>
      </c>
      <c r="N288" s="267">
        <v>0.0</v>
      </c>
      <c r="O288" s="4" t="s">
        <v>3171</v>
      </c>
      <c r="P288" s="4" t="s">
        <v>4059</v>
      </c>
      <c r="Q288" s="4" t="s">
        <v>3419</v>
      </c>
      <c r="R288" s="4"/>
      <c r="S288" s="4" t="s">
        <v>4060</v>
      </c>
      <c r="T288" s="4" t="s">
        <v>2826</v>
      </c>
    </row>
    <row r="289">
      <c r="A289" s="267">
        <v>53.0</v>
      </c>
      <c r="B289" s="4" t="s">
        <v>4061</v>
      </c>
      <c r="C289" s="4" t="s">
        <v>4062</v>
      </c>
      <c r="D289" s="4" t="s">
        <v>4063</v>
      </c>
      <c r="E289" s="4" t="s">
        <v>1934</v>
      </c>
      <c r="F289" s="326">
        <v>44084.0</v>
      </c>
      <c r="G289" s="213">
        <v>46442.0</v>
      </c>
      <c r="H289" s="326">
        <v>46319.0</v>
      </c>
      <c r="I289" s="4" t="s">
        <v>2921</v>
      </c>
      <c r="J289" s="327" t="s">
        <v>4064</v>
      </c>
      <c r="K289" s="4" t="s">
        <v>3059</v>
      </c>
      <c r="L289" s="267">
        <v>0.0</v>
      </c>
      <c r="M289" s="267">
        <v>192.0</v>
      </c>
      <c r="N289" s="267">
        <v>0.0</v>
      </c>
      <c r="O289" s="4" t="s">
        <v>3171</v>
      </c>
      <c r="P289" s="4" t="s">
        <v>4059</v>
      </c>
      <c r="Q289" s="4" t="s">
        <v>3419</v>
      </c>
      <c r="R289" s="4" t="s">
        <v>3196</v>
      </c>
      <c r="S289" s="4" t="s">
        <v>4065</v>
      </c>
      <c r="T289" s="4" t="s">
        <v>2826</v>
      </c>
    </row>
    <row r="290">
      <c r="A290" s="267">
        <v>63.0</v>
      </c>
      <c r="B290" s="4" t="s">
        <v>4066</v>
      </c>
      <c r="C290" s="4" t="s">
        <v>4067</v>
      </c>
      <c r="D290" s="4" t="s">
        <v>4068</v>
      </c>
      <c r="E290" s="4" t="s">
        <v>1934</v>
      </c>
      <c r="F290" s="326">
        <v>45363.0</v>
      </c>
      <c r="G290" s="213">
        <v>46446.0</v>
      </c>
      <c r="H290" s="326">
        <v>46081.0</v>
      </c>
      <c r="I290" s="4" t="s">
        <v>2921</v>
      </c>
      <c r="J290" s="327" t="s">
        <v>4069</v>
      </c>
      <c r="K290" s="4" t="s">
        <v>3059</v>
      </c>
      <c r="L290" s="267">
        <v>0.0</v>
      </c>
      <c r="M290" s="267">
        <v>196.0</v>
      </c>
      <c r="N290" s="267">
        <v>0.0</v>
      </c>
      <c r="O290" s="4" t="s">
        <v>3171</v>
      </c>
      <c r="P290" s="4" t="s">
        <v>4070</v>
      </c>
      <c r="Q290" s="4" t="s">
        <v>3419</v>
      </c>
      <c r="R290" s="4"/>
      <c r="S290" s="4" t="s">
        <v>4071</v>
      </c>
      <c r="T290" s="4" t="s">
        <v>2826</v>
      </c>
    </row>
    <row r="291">
      <c r="A291" s="267">
        <v>69.0</v>
      </c>
      <c r="B291" s="4" t="s">
        <v>4072</v>
      </c>
      <c r="C291" s="4" t="s">
        <v>4073</v>
      </c>
      <c r="D291" s="4" t="s">
        <v>4074</v>
      </c>
      <c r="E291" s="4" t="s">
        <v>1934</v>
      </c>
      <c r="F291" s="213">
        <v>44132.0</v>
      </c>
      <c r="G291" s="213">
        <v>46437.0</v>
      </c>
      <c r="H291" s="326">
        <v>46314.0</v>
      </c>
      <c r="I291" s="4" t="s">
        <v>2921</v>
      </c>
      <c r="J291" s="327" t="s">
        <v>4075</v>
      </c>
      <c r="K291" s="4" t="s">
        <v>3059</v>
      </c>
      <c r="L291" s="267">
        <v>0.0</v>
      </c>
      <c r="M291" s="267">
        <v>187.0</v>
      </c>
      <c r="N291" s="267">
        <v>0.0</v>
      </c>
      <c r="O291" s="4" t="s">
        <v>3171</v>
      </c>
      <c r="P291" s="4" t="s">
        <v>4076</v>
      </c>
      <c r="Q291" s="4" t="s">
        <v>3419</v>
      </c>
      <c r="R291" s="4"/>
      <c r="S291" s="4" t="s">
        <v>4077</v>
      </c>
      <c r="T291" s="4" t="s">
        <v>2833</v>
      </c>
    </row>
    <row r="292">
      <c r="A292" s="267">
        <v>68.0</v>
      </c>
      <c r="B292" s="4" t="s">
        <v>4078</v>
      </c>
      <c r="C292" s="4" t="s">
        <v>852</v>
      </c>
      <c r="D292" s="4" t="s">
        <v>4079</v>
      </c>
      <c r="E292" s="4" t="s">
        <v>1934</v>
      </c>
      <c r="F292" s="213">
        <v>44488.0</v>
      </c>
      <c r="G292" s="213">
        <v>46446.0</v>
      </c>
      <c r="H292" s="326">
        <v>46384.0</v>
      </c>
      <c r="I292" s="4" t="s">
        <v>2921</v>
      </c>
      <c r="J292" s="327" t="s">
        <v>4080</v>
      </c>
      <c r="K292" s="4" t="s">
        <v>3059</v>
      </c>
      <c r="L292" s="267">
        <v>0.0</v>
      </c>
      <c r="M292" s="267">
        <v>196.0</v>
      </c>
      <c r="N292" s="267">
        <v>0.0</v>
      </c>
      <c r="O292" s="4" t="s">
        <v>3171</v>
      </c>
      <c r="P292" s="4" t="s">
        <v>4076</v>
      </c>
      <c r="Q292" s="4" t="s">
        <v>3419</v>
      </c>
      <c r="R292" s="4" t="s">
        <v>3931</v>
      </c>
      <c r="S292" s="4" t="s">
        <v>4081</v>
      </c>
      <c r="T292" s="4" t="s">
        <v>2826</v>
      </c>
    </row>
    <row r="293">
      <c r="A293" s="267">
        <v>91.0</v>
      </c>
      <c r="B293" s="4" t="s">
        <v>4082</v>
      </c>
      <c r="C293" s="4" t="s">
        <v>4083</v>
      </c>
      <c r="D293" s="4" t="s">
        <v>4084</v>
      </c>
      <c r="E293" s="4" t="s">
        <v>1934</v>
      </c>
      <c r="F293" s="326">
        <v>44277.0</v>
      </c>
      <c r="G293" s="326">
        <v>46451.0</v>
      </c>
      <c r="H293" s="213">
        <v>46361.0</v>
      </c>
      <c r="I293" s="4" t="s">
        <v>2921</v>
      </c>
      <c r="J293" s="327" t="s">
        <v>4085</v>
      </c>
      <c r="K293" s="4" t="s">
        <v>3059</v>
      </c>
      <c r="L293" s="267">
        <v>0.0</v>
      </c>
      <c r="M293" s="267">
        <v>201.0</v>
      </c>
      <c r="N293" s="267">
        <v>0.0</v>
      </c>
      <c r="O293" s="4" t="s">
        <v>3171</v>
      </c>
      <c r="P293" s="4" t="s">
        <v>3924</v>
      </c>
      <c r="Q293" s="4" t="s">
        <v>3419</v>
      </c>
      <c r="R293" s="4" t="s">
        <v>3196</v>
      </c>
      <c r="S293" s="4" t="s">
        <v>4086</v>
      </c>
      <c r="T293" s="4" t="s">
        <v>2826</v>
      </c>
    </row>
    <row r="294">
      <c r="A294" s="267">
        <v>121.0</v>
      </c>
      <c r="B294" s="4" t="s">
        <v>4087</v>
      </c>
      <c r="C294" s="4" t="s">
        <v>4088</v>
      </c>
      <c r="D294" s="4" t="s">
        <v>4089</v>
      </c>
      <c r="E294" s="4" t="s">
        <v>1934</v>
      </c>
      <c r="F294" s="326">
        <v>45361.0</v>
      </c>
      <c r="G294" s="326">
        <v>46411.0</v>
      </c>
      <c r="H294" s="213">
        <v>46319.0</v>
      </c>
      <c r="I294" s="4" t="s">
        <v>2921</v>
      </c>
      <c r="J294" s="327" t="s">
        <v>4090</v>
      </c>
      <c r="K294" s="4" t="s">
        <v>3029</v>
      </c>
      <c r="L294" s="267">
        <v>0.0</v>
      </c>
      <c r="M294" s="267">
        <v>161.0</v>
      </c>
      <c r="N294" s="267">
        <v>0.0</v>
      </c>
      <c r="O294" s="4" t="s">
        <v>3171</v>
      </c>
      <c r="P294" s="4" t="s">
        <v>4091</v>
      </c>
      <c r="Q294" s="4" t="s">
        <v>3419</v>
      </c>
      <c r="R294" s="4" t="s">
        <v>3196</v>
      </c>
      <c r="S294" s="4" t="s">
        <v>4092</v>
      </c>
      <c r="T294" s="4" t="s">
        <v>2833</v>
      </c>
    </row>
    <row r="295">
      <c r="A295" s="267">
        <v>107.0</v>
      </c>
      <c r="B295" s="4" t="s">
        <v>4093</v>
      </c>
      <c r="C295" s="4" t="s">
        <v>4094</v>
      </c>
      <c r="D295" s="4" t="s">
        <v>4095</v>
      </c>
      <c r="E295" s="4" t="s">
        <v>1934</v>
      </c>
      <c r="F295" s="326">
        <v>44403.0</v>
      </c>
      <c r="G295" s="326">
        <v>46453.0</v>
      </c>
      <c r="H295" s="213">
        <v>46363.0</v>
      </c>
      <c r="I295" s="4" t="s">
        <v>2921</v>
      </c>
      <c r="J295" s="327" t="s">
        <v>4096</v>
      </c>
      <c r="K295" s="4" t="s">
        <v>3059</v>
      </c>
      <c r="L295" s="267">
        <v>0.0</v>
      </c>
      <c r="M295" s="267">
        <v>203.0</v>
      </c>
      <c r="N295" s="267">
        <v>0.0</v>
      </c>
      <c r="O295" s="4" t="s">
        <v>3171</v>
      </c>
      <c r="P295" s="4" t="s">
        <v>4097</v>
      </c>
      <c r="Q295" s="4" t="s">
        <v>3419</v>
      </c>
      <c r="R295" s="4" t="s">
        <v>3196</v>
      </c>
      <c r="S295" s="4" t="s">
        <v>4098</v>
      </c>
      <c r="T295" s="4" t="s">
        <v>2833</v>
      </c>
    </row>
    <row r="296">
      <c r="A296" s="267">
        <v>109.0</v>
      </c>
      <c r="B296" s="4" t="s">
        <v>4099</v>
      </c>
      <c r="C296" s="4" t="s">
        <v>4100</v>
      </c>
      <c r="D296" s="4" t="s">
        <v>4101</v>
      </c>
      <c r="E296" s="4" t="s">
        <v>1934</v>
      </c>
      <c r="F296" s="326">
        <v>44403.0</v>
      </c>
      <c r="G296" s="326">
        <v>46285.0</v>
      </c>
      <c r="H296" s="213">
        <v>46162.0</v>
      </c>
      <c r="I296" s="4" t="s">
        <v>2921</v>
      </c>
      <c r="J296" s="327" t="s">
        <v>4102</v>
      </c>
      <c r="K296" s="4" t="s">
        <v>3059</v>
      </c>
      <c r="L296" s="267">
        <v>0.0</v>
      </c>
      <c r="M296" s="267">
        <v>35.0</v>
      </c>
      <c r="N296" s="267">
        <v>0.0</v>
      </c>
      <c r="O296" s="4" t="s">
        <v>3171</v>
      </c>
      <c r="P296" s="4" t="s">
        <v>4103</v>
      </c>
      <c r="Q296" s="4" t="s">
        <v>3419</v>
      </c>
      <c r="R296" s="4" t="s">
        <v>3062</v>
      </c>
      <c r="S296" s="4" t="s">
        <v>4104</v>
      </c>
      <c r="T296" s="4" t="s">
        <v>2826</v>
      </c>
    </row>
    <row r="297">
      <c r="A297" s="267">
        <v>24.0</v>
      </c>
      <c r="B297" s="4" t="s">
        <v>4105</v>
      </c>
      <c r="C297" s="4" t="s">
        <v>4106</v>
      </c>
      <c r="D297" s="4" t="s">
        <v>4107</v>
      </c>
      <c r="E297" s="4" t="s">
        <v>1934</v>
      </c>
      <c r="F297" s="326">
        <v>45166.0</v>
      </c>
      <c r="G297" s="326">
        <v>47082.0</v>
      </c>
      <c r="H297" s="213">
        <v>47021.0</v>
      </c>
      <c r="I297" s="4" t="s">
        <v>2921</v>
      </c>
      <c r="J297" s="327" t="s">
        <v>4108</v>
      </c>
      <c r="K297" s="4" t="s">
        <v>3059</v>
      </c>
      <c r="L297" s="267">
        <v>0.0</v>
      </c>
      <c r="M297" s="267">
        <v>832.0</v>
      </c>
      <c r="N297" s="267">
        <v>0.0</v>
      </c>
      <c r="O297" s="4" t="s">
        <v>3171</v>
      </c>
      <c r="P297" s="4" t="s">
        <v>4109</v>
      </c>
      <c r="Q297" s="4" t="s">
        <v>3419</v>
      </c>
      <c r="R297" s="4" t="s">
        <v>3196</v>
      </c>
      <c r="S297" s="4" t="s">
        <v>4110</v>
      </c>
      <c r="T297" s="4" t="s">
        <v>2826</v>
      </c>
    </row>
    <row r="298">
      <c r="A298" s="267">
        <v>174.0</v>
      </c>
      <c r="B298" s="4" t="s">
        <v>4111</v>
      </c>
      <c r="C298" s="4" t="s">
        <v>4112</v>
      </c>
      <c r="D298" s="4" t="s">
        <v>4113</v>
      </c>
      <c r="E298" s="4" t="s">
        <v>1934</v>
      </c>
      <c r="F298" s="326">
        <v>44546.0</v>
      </c>
      <c r="G298" s="326">
        <v>46438.0</v>
      </c>
      <c r="H298" s="326">
        <v>46315.0</v>
      </c>
      <c r="I298" s="4" t="s">
        <v>2921</v>
      </c>
      <c r="J298" s="327" t="s">
        <v>4114</v>
      </c>
      <c r="K298" s="4" t="s">
        <v>3059</v>
      </c>
      <c r="L298" s="267">
        <v>0.0</v>
      </c>
      <c r="M298" s="267">
        <v>188.0</v>
      </c>
      <c r="N298" s="267">
        <v>0.0</v>
      </c>
      <c r="O298" s="4" t="s">
        <v>3171</v>
      </c>
      <c r="P298" s="4" t="s">
        <v>4115</v>
      </c>
      <c r="Q298" s="4" t="s">
        <v>3419</v>
      </c>
      <c r="R298" s="4"/>
      <c r="S298" s="4" t="s">
        <v>4116</v>
      </c>
      <c r="T298" s="4" t="s">
        <v>2833</v>
      </c>
    </row>
    <row r="299">
      <c r="A299" s="267">
        <v>132.0</v>
      </c>
      <c r="B299" s="4" t="s">
        <v>4117</v>
      </c>
      <c r="C299" s="4" t="s">
        <v>4118</v>
      </c>
      <c r="D299" s="4" t="s">
        <v>4119</v>
      </c>
      <c r="E299" s="4" t="s">
        <v>1934</v>
      </c>
      <c r="F299" s="326">
        <v>45845.0</v>
      </c>
      <c r="G299" s="326">
        <v>46575.0</v>
      </c>
      <c r="H299" s="326">
        <v>46453.0</v>
      </c>
      <c r="I299" s="4" t="s">
        <v>2921</v>
      </c>
      <c r="J299" s="327" t="s">
        <v>4120</v>
      </c>
      <c r="K299" s="4" t="s">
        <v>3059</v>
      </c>
      <c r="L299" s="267">
        <v>0.0</v>
      </c>
      <c r="M299" s="267">
        <v>325.0</v>
      </c>
      <c r="N299" s="267">
        <v>0.0</v>
      </c>
      <c r="O299" s="4" t="s">
        <v>3171</v>
      </c>
      <c r="P299" s="4" t="s">
        <v>4121</v>
      </c>
      <c r="Q299" s="4" t="s">
        <v>3419</v>
      </c>
      <c r="R299" s="4" t="s">
        <v>3062</v>
      </c>
      <c r="S299" s="4" t="s">
        <v>4122</v>
      </c>
      <c r="T299" s="4" t="s">
        <v>2833</v>
      </c>
    </row>
    <row r="300">
      <c r="A300" s="267">
        <v>147.0</v>
      </c>
      <c r="B300" s="4" t="s">
        <v>4123</v>
      </c>
      <c r="C300" s="4" t="s">
        <v>4124</v>
      </c>
      <c r="D300" s="4" t="s">
        <v>4125</v>
      </c>
      <c r="E300" s="4" t="s">
        <v>1934</v>
      </c>
      <c r="F300" s="326">
        <v>44915.0</v>
      </c>
      <c r="G300" s="326">
        <v>46439.0</v>
      </c>
      <c r="H300" s="326">
        <v>46316.0</v>
      </c>
      <c r="I300" s="4" t="s">
        <v>2921</v>
      </c>
      <c r="J300" s="327" t="s">
        <v>4126</v>
      </c>
      <c r="K300" s="4" t="s">
        <v>3059</v>
      </c>
      <c r="L300" s="267">
        <v>0.0</v>
      </c>
      <c r="M300" s="267">
        <v>189.0</v>
      </c>
      <c r="N300" s="267">
        <v>0.0</v>
      </c>
      <c r="O300" s="4" t="s">
        <v>3171</v>
      </c>
      <c r="P300" s="4" t="s">
        <v>4127</v>
      </c>
      <c r="Q300" s="4" t="s">
        <v>3419</v>
      </c>
      <c r="R300" s="4" t="s">
        <v>3062</v>
      </c>
      <c r="S300" s="4" t="s">
        <v>4128</v>
      </c>
      <c r="T300" s="4" t="s">
        <v>2826</v>
      </c>
    </row>
    <row r="301">
      <c r="A301" s="267">
        <v>71.0</v>
      </c>
      <c r="B301" s="4" t="s">
        <v>4129</v>
      </c>
      <c r="C301" s="4" t="s">
        <v>4130</v>
      </c>
      <c r="D301" s="4" t="s">
        <v>4131</v>
      </c>
      <c r="E301" s="4" t="s">
        <v>1934</v>
      </c>
      <c r="F301" s="213">
        <v>44574.0</v>
      </c>
      <c r="G301" s="213">
        <v>47203.0</v>
      </c>
      <c r="H301" s="326">
        <v>47113.0</v>
      </c>
      <c r="I301" s="4" t="s">
        <v>2921</v>
      </c>
      <c r="J301" s="327" t="s">
        <v>4132</v>
      </c>
      <c r="K301" s="4" t="s">
        <v>3059</v>
      </c>
      <c r="L301" s="267">
        <v>0.0</v>
      </c>
      <c r="M301" s="267">
        <v>953.0</v>
      </c>
      <c r="N301" s="267">
        <v>0.0</v>
      </c>
      <c r="O301" s="4" t="s">
        <v>3171</v>
      </c>
      <c r="P301" s="4" t="s">
        <v>4133</v>
      </c>
      <c r="Q301" s="4" t="s">
        <v>3419</v>
      </c>
      <c r="R301" s="4" t="s">
        <v>3196</v>
      </c>
      <c r="S301" s="4" t="s">
        <v>4134</v>
      </c>
      <c r="T301" s="4" t="s">
        <v>2826</v>
      </c>
    </row>
    <row r="302">
      <c r="A302" s="267">
        <v>153.0</v>
      </c>
      <c r="B302" s="4" t="s">
        <v>4135</v>
      </c>
      <c r="C302" s="4" t="s">
        <v>4136</v>
      </c>
      <c r="D302" s="4" t="s">
        <v>4137</v>
      </c>
      <c r="E302" s="4" t="s">
        <v>1934</v>
      </c>
      <c r="F302" s="326">
        <v>44617.0</v>
      </c>
      <c r="G302" s="326">
        <v>46446.0</v>
      </c>
      <c r="H302" s="326">
        <v>46354.0</v>
      </c>
      <c r="I302" s="4" t="s">
        <v>2921</v>
      </c>
      <c r="J302" s="327" t="s">
        <v>4138</v>
      </c>
      <c r="K302" s="4" t="s">
        <v>3059</v>
      </c>
      <c r="L302" s="267">
        <v>0.0</v>
      </c>
      <c r="M302" s="267">
        <v>196.0</v>
      </c>
      <c r="N302" s="267">
        <v>0.0</v>
      </c>
      <c r="O302" s="4" t="s">
        <v>3171</v>
      </c>
      <c r="P302" s="4" t="s">
        <v>4139</v>
      </c>
      <c r="Q302" s="4" t="s">
        <v>3419</v>
      </c>
      <c r="R302" s="4" t="s">
        <v>3196</v>
      </c>
      <c r="S302" s="4" t="s">
        <v>4140</v>
      </c>
      <c r="T302" s="4" t="s">
        <v>2826</v>
      </c>
    </row>
    <row r="303">
      <c r="A303" s="267">
        <v>184.0</v>
      </c>
      <c r="B303" s="4" t="s">
        <v>4141</v>
      </c>
      <c r="C303" s="4" t="s">
        <v>4142</v>
      </c>
      <c r="D303" s="4" t="s">
        <v>4143</v>
      </c>
      <c r="E303" s="4" t="s">
        <v>1934</v>
      </c>
      <c r="F303" s="326">
        <v>44753.0</v>
      </c>
      <c r="G303" s="326">
        <v>46437.0</v>
      </c>
      <c r="H303" s="326">
        <v>46314.0</v>
      </c>
      <c r="I303" s="4" t="s">
        <v>2921</v>
      </c>
      <c r="J303" s="327" t="s">
        <v>4144</v>
      </c>
      <c r="K303" s="4" t="s">
        <v>3059</v>
      </c>
      <c r="L303" s="267">
        <v>0.0</v>
      </c>
      <c r="M303" s="267">
        <v>187.0</v>
      </c>
      <c r="N303" s="267">
        <v>0.0</v>
      </c>
      <c r="O303" s="4" t="s">
        <v>2140</v>
      </c>
      <c r="P303" s="4" t="s">
        <v>4049</v>
      </c>
      <c r="Q303" s="4" t="s">
        <v>3419</v>
      </c>
      <c r="R303" s="4" t="s">
        <v>4145</v>
      </c>
      <c r="S303" s="4" t="s">
        <v>4146</v>
      </c>
      <c r="T303" s="4" t="s">
        <v>2833</v>
      </c>
    </row>
    <row r="304">
      <c r="A304" s="267">
        <v>195.0</v>
      </c>
      <c r="B304" s="4" t="s">
        <v>4147</v>
      </c>
      <c r="C304" s="4" t="s">
        <v>4148</v>
      </c>
      <c r="D304" s="4" t="s">
        <v>4149</v>
      </c>
      <c r="E304" s="4" t="s">
        <v>1934</v>
      </c>
      <c r="F304" s="326">
        <v>44757.0</v>
      </c>
      <c r="G304" s="326">
        <v>47202.0</v>
      </c>
      <c r="H304" s="326">
        <v>47112.0</v>
      </c>
      <c r="I304" s="4" t="s">
        <v>2921</v>
      </c>
      <c r="J304" s="327" t="s">
        <v>4150</v>
      </c>
      <c r="K304" s="4" t="s">
        <v>3029</v>
      </c>
      <c r="L304" s="267">
        <v>0.0</v>
      </c>
      <c r="M304" s="267">
        <v>952.0</v>
      </c>
      <c r="N304" s="267">
        <v>0.0</v>
      </c>
      <c r="O304" s="4" t="s">
        <v>3171</v>
      </c>
      <c r="P304" s="4" t="s">
        <v>4151</v>
      </c>
      <c r="Q304" s="4" t="s">
        <v>3419</v>
      </c>
      <c r="R304" s="4" t="s">
        <v>3196</v>
      </c>
      <c r="S304" s="4" t="s">
        <v>4152</v>
      </c>
      <c r="T304" s="4" t="s">
        <v>2833</v>
      </c>
    </row>
    <row r="305">
      <c r="A305" s="267">
        <v>207.0</v>
      </c>
      <c r="B305" s="4" t="s">
        <v>4153</v>
      </c>
      <c r="C305" s="4" t="s">
        <v>1069</v>
      </c>
      <c r="D305" s="4" t="s">
        <v>4154</v>
      </c>
      <c r="E305" s="4" t="s">
        <v>1934</v>
      </c>
      <c r="F305" s="213">
        <v>44785.0</v>
      </c>
      <c r="G305" s="213">
        <v>46460.0</v>
      </c>
      <c r="H305" s="326">
        <v>46370.0</v>
      </c>
      <c r="I305" s="4" t="s">
        <v>2921</v>
      </c>
      <c r="J305" s="327" t="s">
        <v>4155</v>
      </c>
      <c r="K305" s="4" t="s">
        <v>3059</v>
      </c>
      <c r="L305" s="267">
        <v>0.0</v>
      </c>
      <c r="M305" s="267">
        <v>210.0</v>
      </c>
      <c r="N305" s="267">
        <v>0.0</v>
      </c>
      <c r="O305" s="4" t="s">
        <v>3171</v>
      </c>
      <c r="P305" s="4" t="s">
        <v>4156</v>
      </c>
      <c r="Q305" s="4" t="s">
        <v>3419</v>
      </c>
      <c r="R305" s="4" t="s">
        <v>3196</v>
      </c>
      <c r="S305" s="4" t="s">
        <v>4157</v>
      </c>
      <c r="T305" s="4" t="s">
        <v>2826</v>
      </c>
    </row>
    <row r="306">
      <c r="A306" s="267">
        <v>211.0</v>
      </c>
      <c r="B306" s="4" t="s">
        <v>4158</v>
      </c>
      <c r="C306" s="4" t="s">
        <v>4159</v>
      </c>
      <c r="D306" s="4" t="s">
        <v>4160</v>
      </c>
      <c r="E306" s="4" t="s">
        <v>1934</v>
      </c>
      <c r="F306" s="213">
        <v>45302.0</v>
      </c>
      <c r="G306" s="213">
        <v>46389.0</v>
      </c>
      <c r="H306" s="326">
        <v>46297.0</v>
      </c>
      <c r="I306" s="4" t="s">
        <v>2921</v>
      </c>
      <c r="J306" s="327" t="s">
        <v>4161</v>
      </c>
      <c r="K306" s="4" t="s">
        <v>3059</v>
      </c>
      <c r="L306" s="267">
        <v>0.0</v>
      </c>
      <c r="M306" s="267">
        <v>139.0</v>
      </c>
      <c r="N306" s="267">
        <v>0.0</v>
      </c>
      <c r="O306" s="4" t="s">
        <v>3171</v>
      </c>
      <c r="P306" s="4" t="s">
        <v>4162</v>
      </c>
      <c r="Q306" s="4" t="s">
        <v>3419</v>
      </c>
      <c r="R306" s="4" t="s">
        <v>3244</v>
      </c>
      <c r="S306" s="4" t="s">
        <v>4163</v>
      </c>
      <c r="T306" s="4" t="s">
        <v>2826</v>
      </c>
    </row>
    <row r="307">
      <c r="A307" s="267">
        <v>221.0</v>
      </c>
      <c r="B307" s="4" t="s">
        <v>563</v>
      </c>
      <c r="C307" s="4" t="s">
        <v>562</v>
      </c>
      <c r="D307" s="4" t="s">
        <v>4164</v>
      </c>
      <c r="E307" s="4" t="s">
        <v>1934</v>
      </c>
      <c r="F307" s="326">
        <v>44795.0</v>
      </c>
      <c r="G307" s="326">
        <v>46347.0</v>
      </c>
      <c r="H307" s="326">
        <v>46255.0</v>
      </c>
      <c r="I307" s="4" t="s">
        <v>2921</v>
      </c>
      <c r="J307" s="327" t="s">
        <v>4165</v>
      </c>
      <c r="K307" s="4" t="s">
        <v>3059</v>
      </c>
      <c r="L307" s="267">
        <v>0.0</v>
      </c>
      <c r="M307" s="267">
        <v>97.0</v>
      </c>
      <c r="N307" s="267">
        <v>0.0</v>
      </c>
      <c r="O307" s="4" t="s">
        <v>3171</v>
      </c>
      <c r="P307" s="4" t="s">
        <v>4166</v>
      </c>
      <c r="Q307" s="4" t="s">
        <v>3419</v>
      </c>
      <c r="R307" s="4" t="s">
        <v>3196</v>
      </c>
      <c r="S307" s="4" t="s">
        <v>4167</v>
      </c>
      <c r="T307" s="4" t="s">
        <v>2826</v>
      </c>
    </row>
    <row r="308">
      <c r="A308" s="267">
        <v>218.0</v>
      </c>
      <c r="B308" s="4" t="s">
        <v>4168</v>
      </c>
      <c r="C308" s="4" t="s">
        <v>1506</v>
      </c>
      <c r="D308" s="4" t="s">
        <v>4169</v>
      </c>
      <c r="E308" s="4" t="s">
        <v>1934</v>
      </c>
      <c r="F308" s="326">
        <v>44914.0</v>
      </c>
      <c r="G308" s="326">
        <v>46363.0</v>
      </c>
      <c r="H308" s="213">
        <v>46272.0</v>
      </c>
      <c r="I308" s="4" t="s">
        <v>2921</v>
      </c>
      <c r="J308" s="327" t="s">
        <v>4170</v>
      </c>
      <c r="K308" s="4" t="s">
        <v>3059</v>
      </c>
      <c r="L308" s="267">
        <v>0.0</v>
      </c>
      <c r="M308" s="267">
        <v>113.0</v>
      </c>
      <c r="N308" s="267">
        <v>0.0</v>
      </c>
      <c r="O308" s="4" t="s">
        <v>3171</v>
      </c>
      <c r="P308" s="4" t="s">
        <v>4171</v>
      </c>
      <c r="Q308" s="4" t="s">
        <v>3419</v>
      </c>
      <c r="R308" s="4" t="s">
        <v>4172</v>
      </c>
      <c r="S308" s="4" t="s">
        <v>4173</v>
      </c>
      <c r="T308" s="4" t="s">
        <v>2833</v>
      </c>
    </row>
    <row r="309">
      <c r="A309" s="267">
        <v>178.0</v>
      </c>
      <c r="B309" s="4" t="s">
        <v>4174</v>
      </c>
      <c r="C309" s="4" t="s">
        <v>4175</v>
      </c>
      <c r="D309" s="4" t="s">
        <v>4176</v>
      </c>
      <c r="E309" s="4" t="s">
        <v>1934</v>
      </c>
      <c r="F309" s="326">
        <v>44938.0</v>
      </c>
      <c r="G309" s="326">
        <v>47029.0</v>
      </c>
      <c r="H309" s="213">
        <v>46937.0</v>
      </c>
      <c r="I309" s="4" t="s">
        <v>2921</v>
      </c>
      <c r="J309" s="327" t="s">
        <v>4177</v>
      </c>
      <c r="K309" s="4" t="s">
        <v>3059</v>
      </c>
      <c r="L309" s="267">
        <v>0.0</v>
      </c>
      <c r="M309" s="267">
        <v>779.0</v>
      </c>
      <c r="N309" s="267">
        <v>0.0</v>
      </c>
      <c r="O309" s="4" t="s">
        <v>3171</v>
      </c>
      <c r="P309" s="4" t="s">
        <v>4178</v>
      </c>
      <c r="Q309" s="4" t="s">
        <v>3419</v>
      </c>
      <c r="R309" s="4"/>
      <c r="S309" s="4" t="s">
        <v>4179</v>
      </c>
      <c r="T309" s="4" t="s">
        <v>2833</v>
      </c>
    </row>
    <row r="310">
      <c r="A310" s="267">
        <v>95.0</v>
      </c>
      <c r="B310" s="4" t="s">
        <v>4180</v>
      </c>
      <c r="C310" s="4" t="s">
        <v>4181</v>
      </c>
      <c r="D310" s="4" t="s">
        <v>4182</v>
      </c>
      <c r="E310" s="4" t="s">
        <v>1934</v>
      </c>
      <c r="F310" s="326">
        <v>45294.0</v>
      </c>
      <c r="G310" s="326">
        <v>46451.0</v>
      </c>
      <c r="H310" s="326">
        <v>46361.0</v>
      </c>
      <c r="I310" s="4" t="s">
        <v>2921</v>
      </c>
      <c r="J310" s="327" t="s">
        <v>4183</v>
      </c>
      <c r="K310" s="4" t="s">
        <v>3059</v>
      </c>
      <c r="L310" s="267">
        <v>0.0</v>
      </c>
      <c r="M310" s="267">
        <v>201.0</v>
      </c>
      <c r="N310" s="267">
        <v>0.0</v>
      </c>
      <c r="O310" s="4" t="s">
        <v>3171</v>
      </c>
      <c r="P310" s="4" t="s">
        <v>4059</v>
      </c>
      <c r="Q310" s="4" t="s">
        <v>3419</v>
      </c>
      <c r="R310" s="4"/>
      <c r="S310" s="4" t="s">
        <v>4184</v>
      </c>
      <c r="T310" s="4" t="s">
        <v>2833</v>
      </c>
    </row>
    <row r="311">
      <c r="A311" s="267">
        <v>96.0</v>
      </c>
      <c r="B311" s="4" t="s">
        <v>4185</v>
      </c>
      <c r="C311" s="4" t="s">
        <v>4186</v>
      </c>
      <c r="D311" s="4" t="s">
        <v>4187</v>
      </c>
      <c r="E311" s="4" t="s">
        <v>1934</v>
      </c>
      <c r="F311" s="326">
        <v>45356.0</v>
      </c>
      <c r="G311" s="326">
        <v>46400.0</v>
      </c>
      <c r="H311" s="326">
        <v>46308.0</v>
      </c>
      <c r="I311" s="4" t="s">
        <v>2921</v>
      </c>
      <c r="J311" s="327" t="s">
        <v>4188</v>
      </c>
      <c r="K311" s="4" t="s">
        <v>3059</v>
      </c>
      <c r="L311" s="267">
        <v>0.0</v>
      </c>
      <c r="M311" s="267">
        <v>150.0</v>
      </c>
      <c r="N311" s="267">
        <v>0.0</v>
      </c>
      <c r="O311" s="4" t="s">
        <v>3171</v>
      </c>
      <c r="P311" s="4" t="s">
        <v>4189</v>
      </c>
      <c r="Q311" s="4" t="s">
        <v>3419</v>
      </c>
      <c r="R311" s="4" t="s">
        <v>3244</v>
      </c>
      <c r="S311" s="4" t="s">
        <v>4190</v>
      </c>
      <c r="T311" s="4" t="s">
        <v>2833</v>
      </c>
    </row>
    <row r="312">
      <c r="A312" s="267">
        <v>234.0</v>
      </c>
      <c r="B312" s="4" t="s">
        <v>4191</v>
      </c>
      <c r="C312" s="4" t="s">
        <v>4192</v>
      </c>
      <c r="D312" s="4" t="s">
        <v>4193</v>
      </c>
      <c r="E312" s="4" t="s">
        <v>1934</v>
      </c>
      <c r="F312" s="326">
        <v>45344.0</v>
      </c>
      <c r="G312" s="326">
        <v>46424.0</v>
      </c>
      <c r="H312" s="326">
        <v>46332.0</v>
      </c>
      <c r="I312" s="4" t="s">
        <v>2921</v>
      </c>
      <c r="J312" s="327" t="s">
        <v>4194</v>
      </c>
      <c r="K312" s="4" t="s">
        <v>3029</v>
      </c>
      <c r="L312" s="267">
        <v>0.0</v>
      </c>
      <c r="M312" s="267">
        <v>174.0</v>
      </c>
      <c r="N312" s="267">
        <v>0.0</v>
      </c>
      <c r="O312" s="4" t="s">
        <v>3171</v>
      </c>
      <c r="P312" s="4" t="s">
        <v>4139</v>
      </c>
      <c r="Q312" s="4" t="s">
        <v>3419</v>
      </c>
      <c r="R312" s="4" t="s">
        <v>3244</v>
      </c>
      <c r="S312" s="4" t="s">
        <v>4195</v>
      </c>
      <c r="T312" s="4" t="s">
        <v>2833</v>
      </c>
    </row>
    <row r="313">
      <c r="A313" s="267">
        <v>135.0</v>
      </c>
      <c r="B313" s="4" t="s">
        <v>4196</v>
      </c>
      <c r="C313" s="4" t="s">
        <v>4197</v>
      </c>
      <c r="D313" s="4" t="s">
        <v>4198</v>
      </c>
      <c r="E313" s="4" t="s">
        <v>1934</v>
      </c>
      <c r="F313" s="326">
        <v>44540.0</v>
      </c>
      <c r="G313" s="326">
        <v>46439.0</v>
      </c>
      <c r="H313" s="326">
        <v>46316.0</v>
      </c>
      <c r="I313" s="4" t="s">
        <v>2921</v>
      </c>
      <c r="J313" s="327" t="s">
        <v>4199</v>
      </c>
      <c r="K313" s="4" t="s">
        <v>3059</v>
      </c>
      <c r="L313" s="267">
        <v>0.0</v>
      </c>
      <c r="M313" s="267">
        <v>189.0</v>
      </c>
      <c r="N313" s="267">
        <v>0.0</v>
      </c>
      <c r="O313" s="4" t="s">
        <v>3171</v>
      </c>
      <c r="P313" s="4" t="s">
        <v>4200</v>
      </c>
      <c r="Q313" s="4" t="s">
        <v>3419</v>
      </c>
      <c r="R313" s="4" t="s">
        <v>3062</v>
      </c>
      <c r="S313" s="4" t="s">
        <v>4201</v>
      </c>
      <c r="T313" s="4" t="s">
        <v>2826</v>
      </c>
    </row>
    <row r="314">
      <c r="A314" s="267">
        <v>225.0</v>
      </c>
      <c r="B314" s="4" t="s">
        <v>4202</v>
      </c>
      <c r="C314" s="4" t="s">
        <v>4203</v>
      </c>
      <c r="D314" s="4" t="s">
        <v>4204</v>
      </c>
      <c r="E314" s="4" t="s">
        <v>1934</v>
      </c>
      <c r="F314" s="326">
        <v>44811.0</v>
      </c>
      <c r="G314" s="326">
        <v>46363.0</v>
      </c>
      <c r="H314" s="326">
        <v>46272.0</v>
      </c>
      <c r="I314" s="4" t="s">
        <v>2921</v>
      </c>
      <c r="J314" s="327" t="s">
        <v>4205</v>
      </c>
      <c r="K314" s="4" t="s">
        <v>3029</v>
      </c>
      <c r="L314" s="267">
        <v>0.0</v>
      </c>
      <c r="M314" s="267">
        <v>113.0</v>
      </c>
      <c r="N314" s="267">
        <v>0.0</v>
      </c>
      <c r="O314" s="4" t="s">
        <v>3171</v>
      </c>
      <c r="P314" s="4" t="s">
        <v>4206</v>
      </c>
      <c r="Q314" s="4" t="s">
        <v>3419</v>
      </c>
      <c r="R314" s="4" t="s">
        <v>4207</v>
      </c>
      <c r="S314" s="4" t="s">
        <v>4208</v>
      </c>
      <c r="T314" s="4" t="s">
        <v>2826</v>
      </c>
    </row>
    <row r="315">
      <c r="A315" s="267">
        <v>136.0</v>
      </c>
      <c r="B315" s="4" t="s">
        <v>4209</v>
      </c>
      <c r="C315" s="4" t="s">
        <v>4210</v>
      </c>
      <c r="D315" s="4" t="s">
        <v>4211</v>
      </c>
      <c r="E315" s="4" t="s">
        <v>1934</v>
      </c>
      <c r="F315" s="326">
        <v>45677.0</v>
      </c>
      <c r="G315" s="326">
        <v>47138.0</v>
      </c>
      <c r="H315" s="326">
        <v>47046.0</v>
      </c>
      <c r="I315" s="4" t="s">
        <v>2921</v>
      </c>
      <c r="J315" s="327" t="s">
        <v>4212</v>
      </c>
      <c r="K315" s="4" t="s">
        <v>2922</v>
      </c>
      <c r="L315" s="267">
        <v>0.0</v>
      </c>
      <c r="M315" s="267">
        <v>888.0</v>
      </c>
      <c r="N315" s="267">
        <v>0.0</v>
      </c>
      <c r="O315" s="4" t="s">
        <v>3171</v>
      </c>
      <c r="P315" s="4" t="s">
        <v>4213</v>
      </c>
      <c r="Q315" s="4" t="s">
        <v>3419</v>
      </c>
      <c r="R315" s="4"/>
      <c r="S315" s="4" t="s">
        <v>4214</v>
      </c>
      <c r="T315" s="4" t="s">
        <v>2833</v>
      </c>
    </row>
    <row r="316">
      <c r="A316" s="267">
        <v>134.0</v>
      </c>
      <c r="B316" s="4" t="s">
        <v>4215</v>
      </c>
      <c r="C316" s="4" t="s">
        <v>4216</v>
      </c>
      <c r="D316" s="4" t="s">
        <v>4217</v>
      </c>
      <c r="E316" s="4" t="s">
        <v>1934</v>
      </c>
      <c r="F316" s="326">
        <v>45540.0</v>
      </c>
      <c r="G316" s="326">
        <v>46451.0</v>
      </c>
      <c r="H316" s="326">
        <v>46361.0</v>
      </c>
      <c r="I316" s="4" t="s">
        <v>2921</v>
      </c>
      <c r="J316" s="327" t="s">
        <v>4218</v>
      </c>
      <c r="K316" s="4" t="s">
        <v>3059</v>
      </c>
      <c r="L316" s="267">
        <v>0.0</v>
      </c>
      <c r="M316" s="267">
        <v>201.0</v>
      </c>
      <c r="N316" s="267">
        <v>0.0</v>
      </c>
      <c r="O316" s="4" t="s">
        <v>3171</v>
      </c>
      <c r="P316" s="4" t="s">
        <v>4219</v>
      </c>
      <c r="Q316" s="4" t="s">
        <v>3419</v>
      </c>
      <c r="R316" s="4" t="s">
        <v>3196</v>
      </c>
      <c r="S316" s="4" t="s">
        <v>4220</v>
      </c>
      <c r="T316" s="4" t="s">
        <v>2826</v>
      </c>
    </row>
    <row r="317">
      <c r="A317" s="267">
        <v>142.0</v>
      </c>
      <c r="B317" s="4" t="s">
        <v>4221</v>
      </c>
      <c r="C317" s="4" t="s">
        <v>4222</v>
      </c>
      <c r="D317" s="4" t="s">
        <v>4223</v>
      </c>
      <c r="E317" s="4" t="s">
        <v>1934</v>
      </c>
      <c r="F317" s="326">
        <v>45386.0</v>
      </c>
      <c r="G317" s="326">
        <v>46446.0</v>
      </c>
      <c r="H317" s="326">
        <v>46384.0</v>
      </c>
      <c r="I317" s="4" t="s">
        <v>2921</v>
      </c>
      <c r="J317" s="327" t="s">
        <v>4224</v>
      </c>
      <c r="K317" s="4" t="s">
        <v>3059</v>
      </c>
      <c r="L317" s="267">
        <v>0.0</v>
      </c>
      <c r="M317" s="267">
        <v>196.0</v>
      </c>
      <c r="N317" s="267">
        <v>0.0</v>
      </c>
      <c r="O317" s="4" t="s">
        <v>3171</v>
      </c>
      <c r="P317" s="4" t="s">
        <v>4225</v>
      </c>
      <c r="Q317" s="4" t="s">
        <v>3419</v>
      </c>
      <c r="R317" s="4" t="s">
        <v>3062</v>
      </c>
      <c r="S317" s="4" t="s">
        <v>4226</v>
      </c>
      <c r="T317" s="4" t="s">
        <v>2826</v>
      </c>
    </row>
    <row r="318">
      <c r="A318" s="267">
        <v>196.0</v>
      </c>
      <c r="B318" s="4" t="s">
        <v>4227</v>
      </c>
      <c r="C318" s="4" t="s">
        <v>4228</v>
      </c>
      <c r="D318" s="4" t="s">
        <v>4229</v>
      </c>
      <c r="E318" s="4" t="s">
        <v>1934</v>
      </c>
      <c r="F318" s="326">
        <v>45467.0</v>
      </c>
      <c r="G318" s="326">
        <v>46379.0</v>
      </c>
      <c r="H318" s="326">
        <v>46288.0</v>
      </c>
      <c r="I318" s="4" t="s">
        <v>2921</v>
      </c>
      <c r="J318" s="327" t="s">
        <v>4230</v>
      </c>
      <c r="K318" s="4" t="s">
        <v>3029</v>
      </c>
      <c r="L318" s="267">
        <v>0.0</v>
      </c>
      <c r="M318" s="267">
        <v>129.0</v>
      </c>
      <c r="N318" s="267">
        <v>0.0</v>
      </c>
      <c r="O318" s="4" t="s">
        <v>3171</v>
      </c>
      <c r="P318" s="4" t="s">
        <v>4231</v>
      </c>
      <c r="Q318" s="4" t="s">
        <v>3419</v>
      </c>
      <c r="R318" s="4" t="s">
        <v>3196</v>
      </c>
      <c r="S318" s="4" t="s">
        <v>4232</v>
      </c>
      <c r="T318" s="4" t="s">
        <v>2826</v>
      </c>
    </row>
    <row r="319">
      <c r="A319" s="267">
        <v>197.0</v>
      </c>
      <c r="B319" s="4" t="s">
        <v>4233</v>
      </c>
      <c r="C319" s="4" t="s">
        <v>1337</v>
      </c>
      <c r="D319" s="4" t="s">
        <v>4234</v>
      </c>
      <c r="E319" s="4" t="s">
        <v>1934</v>
      </c>
      <c r="F319" s="326">
        <v>45440.0</v>
      </c>
      <c r="G319" s="326">
        <v>46472.0</v>
      </c>
      <c r="H319" s="326">
        <v>46382.0</v>
      </c>
      <c r="I319" s="4" t="s">
        <v>2921</v>
      </c>
      <c r="J319" s="327" t="s">
        <v>4235</v>
      </c>
      <c r="K319" s="4" t="s">
        <v>3059</v>
      </c>
      <c r="L319" s="267">
        <v>0.0</v>
      </c>
      <c r="M319" s="267">
        <v>222.0</v>
      </c>
      <c r="N319" s="267">
        <v>0.0</v>
      </c>
      <c r="O319" s="4" t="s">
        <v>3171</v>
      </c>
      <c r="P319" s="4" t="s">
        <v>4059</v>
      </c>
      <c r="Q319" s="4" t="s">
        <v>3419</v>
      </c>
      <c r="R319" s="4" t="s">
        <v>3244</v>
      </c>
      <c r="S319" s="4" t="s">
        <v>4236</v>
      </c>
      <c r="T319" s="4" t="s">
        <v>2833</v>
      </c>
    </row>
    <row r="320">
      <c r="A320" s="267">
        <v>157.0</v>
      </c>
      <c r="B320" s="4" t="s">
        <v>772</v>
      </c>
      <c r="C320" s="4" t="s">
        <v>4237</v>
      </c>
      <c r="D320" s="4" t="s">
        <v>4238</v>
      </c>
      <c r="E320" s="4" t="s">
        <v>1934</v>
      </c>
      <c r="F320" s="326">
        <v>44635.0</v>
      </c>
      <c r="G320" s="326">
        <v>47106.0</v>
      </c>
      <c r="H320" s="326">
        <v>47015.0</v>
      </c>
      <c r="I320" s="4" t="s">
        <v>2921</v>
      </c>
      <c r="J320" s="327" t="s">
        <v>4239</v>
      </c>
      <c r="K320" s="4" t="s">
        <v>3059</v>
      </c>
      <c r="L320" s="267">
        <v>0.0</v>
      </c>
      <c r="M320" s="267">
        <v>856.0</v>
      </c>
      <c r="N320" s="267">
        <v>0.0</v>
      </c>
      <c r="O320" s="4" t="s">
        <v>3171</v>
      </c>
      <c r="P320" s="4" t="s">
        <v>4240</v>
      </c>
      <c r="Q320" s="4" t="s">
        <v>3419</v>
      </c>
      <c r="R320" s="4" t="s">
        <v>3244</v>
      </c>
      <c r="S320" s="4" t="s">
        <v>4241</v>
      </c>
      <c r="T320" s="4" t="s">
        <v>2826</v>
      </c>
    </row>
    <row r="321">
      <c r="A321" s="267">
        <v>92.0</v>
      </c>
      <c r="B321" s="4" t="s">
        <v>4242</v>
      </c>
      <c r="C321" s="4" t="s">
        <v>4243</v>
      </c>
      <c r="D321" s="4" t="s">
        <v>4244</v>
      </c>
      <c r="E321" s="4" t="s">
        <v>1934</v>
      </c>
      <c r="F321" s="326">
        <v>45348.0</v>
      </c>
      <c r="G321" s="326">
        <v>46439.0</v>
      </c>
      <c r="H321" s="326">
        <v>46316.0</v>
      </c>
      <c r="I321" s="4" t="s">
        <v>2921</v>
      </c>
      <c r="J321" s="327" t="s">
        <v>4245</v>
      </c>
      <c r="K321" s="4" t="s">
        <v>3059</v>
      </c>
      <c r="L321" s="267">
        <v>0.0</v>
      </c>
      <c r="M321" s="267">
        <v>189.0</v>
      </c>
      <c r="N321" s="267">
        <v>0.0</v>
      </c>
      <c r="O321" s="4" t="s">
        <v>3171</v>
      </c>
      <c r="P321" s="4" t="s">
        <v>3924</v>
      </c>
      <c r="Q321" s="4" t="s">
        <v>3419</v>
      </c>
      <c r="R321" s="4" t="s">
        <v>3062</v>
      </c>
      <c r="S321" s="4" t="s">
        <v>4246</v>
      </c>
      <c r="T321" s="4" t="s">
        <v>2826</v>
      </c>
    </row>
    <row r="322">
      <c r="A322" s="267">
        <v>144.0</v>
      </c>
      <c r="B322" s="4" t="s">
        <v>4247</v>
      </c>
      <c r="C322" s="4" t="s">
        <v>4248</v>
      </c>
      <c r="D322" s="4" t="s">
        <v>4249</v>
      </c>
      <c r="E322" s="4" t="s">
        <v>1934</v>
      </c>
      <c r="F322" s="326">
        <v>45357.0</v>
      </c>
      <c r="G322" s="326">
        <v>46375.0</v>
      </c>
      <c r="H322" s="326">
        <v>46284.0</v>
      </c>
      <c r="I322" s="4" t="s">
        <v>2921</v>
      </c>
      <c r="J322" s="327" t="s">
        <v>4250</v>
      </c>
      <c r="K322" s="4" t="s">
        <v>3029</v>
      </c>
      <c r="L322" s="267">
        <v>0.0</v>
      </c>
      <c r="M322" s="267">
        <v>125.0</v>
      </c>
      <c r="N322" s="267">
        <v>0.0</v>
      </c>
      <c r="O322" s="4" t="s">
        <v>3171</v>
      </c>
      <c r="P322" s="4" t="s">
        <v>4076</v>
      </c>
      <c r="Q322" s="4" t="s">
        <v>3419</v>
      </c>
      <c r="R322" s="4"/>
      <c r="S322" s="4" t="s">
        <v>4251</v>
      </c>
      <c r="T322" s="4" t="s">
        <v>2826</v>
      </c>
    </row>
    <row r="323">
      <c r="A323" s="267">
        <v>116.0</v>
      </c>
      <c r="B323" s="4" t="s">
        <v>4252</v>
      </c>
      <c r="C323" s="4" t="s">
        <v>4253</v>
      </c>
      <c r="D323" s="4" t="s">
        <v>4254</v>
      </c>
      <c r="E323" s="4" t="s">
        <v>1934</v>
      </c>
      <c r="F323" s="326">
        <v>44426.0</v>
      </c>
      <c r="G323" s="326">
        <v>47191.0</v>
      </c>
      <c r="H323" s="326">
        <v>46826.0</v>
      </c>
      <c r="I323" s="4" t="s">
        <v>2921</v>
      </c>
      <c r="J323" s="327" t="s">
        <v>4255</v>
      </c>
      <c r="K323" s="4" t="s">
        <v>3961</v>
      </c>
      <c r="L323" s="267">
        <v>0.0</v>
      </c>
      <c r="M323" s="267">
        <v>941.0</v>
      </c>
      <c r="N323" s="267">
        <v>0.0</v>
      </c>
      <c r="O323" s="4" t="s">
        <v>3171</v>
      </c>
      <c r="P323" s="4" t="s">
        <v>4256</v>
      </c>
      <c r="Q323" s="4" t="s">
        <v>3419</v>
      </c>
      <c r="R323" s="4"/>
      <c r="S323" s="4" t="s">
        <v>4257</v>
      </c>
      <c r="T323" s="4" t="s">
        <v>2826</v>
      </c>
    </row>
    <row r="324">
      <c r="A324" s="267">
        <v>194.0</v>
      </c>
      <c r="B324" s="4" t="s">
        <v>4258</v>
      </c>
      <c r="C324" s="4" t="s">
        <v>4259</v>
      </c>
      <c r="D324" s="4" t="s">
        <v>4260</v>
      </c>
      <c r="E324" s="4" t="s">
        <v>1934</v>
      </c>
      <c r="F324" s="326">
        <v>44748.0</v>
      </c>
      <c r="G324" s="326">
        <v>46395.0</v>
      </c>
      <c r="H324" s="326">
        <v>46303.0</v>
      </c>
      <c r="I324" s="4" t="s">
        <v>2921</v>
      </c>
      <c r="J324" s="327" t="s">
        <v>4261</v>
      </c>
      <c r="K324" s="4" t="s">
        <v>3029</v>
      </c>
      <c r="L324" s="267">
        <v>0.0</v>
      </c>
      <c r="M324" s="267">
        <v>145.0</v>
      </c>
      <c r="N324" s="267">
        <v>0.0</v>
      </c>
      <c r="O324" s="4" t="s">
        <v>3171</v>
      </c>
      <c r="P324" s="4" t="s">
        <v>4262</v>
      </c>
      <c r="Q324" s="4" t="s">
        <v>3419</v>
      </c>
      <c r="R324" s="4"/>
      <c r="S324" s="4" t="s">
        <v>4263</v>
      </c>
      <c r="T324" s="4" t="s">
        <v>2833</v>
      </c>
    </row>
    <row r="325">
      <c r="A325" s="267">
        <v>166.0</v>
      </c>
      <c r="B325" s="4" t="s">
        <v>4264</v>
      </c>
      <c r="C325" s="4" t="s">
        <v>931</v>
      </c>
      <c r="D325" s="4" t="s">
        <v>4265</v>
      </c>
      <c r="E325" s="4" t="s">
        <v>1934</v>
      </c>
      <c r="F325" s="326">
        <v>44680.0</v>
      </c>
      <c r="G325" s="326">
        <v>46404.0</v>
      </c>
      <c r="H325" s="326">
        <v>46312.0</v>
      </c>
      <c r="I325" s="4" t="s">
        <v>2921</v>
      </c>
      <c r="J325" s="327" t="s">
        <v>4266</v>
      </c>
      <c r="K325" s="4" t="s">
        <v>3029</v>
      </c>
      <c r="L325" s="267">
        <v>0.0</v>
      </c>
      <c r="M325" s="267">
        <v>154.0</v>
      </c>
      <c r="N325" s="267">
        <v>0.0</v>
      </c>
      <c r="O325" s="4" t="s">
        <v>3171</v>
      </c>
      <c r="P325" s="4" t="s">
        <v>4267</v>
      </c>
      <c r="Q325" s="4" t="s">
        <v>3419</v>
      </c>
      <c r="R325" s="4" t="s">
        <v>3196</v>
      </c>
      <c r="S325" s="4" t="s">
        <v>4268</v>
      </c>
      <c r="T325" s="4" t="s">
        <v>2833</v>
      </c>
    </row>
    <row r="326">
      <c r="A326" s="267">
        <v>85.0</v>
      </c>
      <c r="B326" s="4" t="s">
        <v>4269</v>
      </c>
      <c r="C326" s="4" t="s">
        <v>4270</v>
      </c>
      <c r="D326" s="4" t="s">
        <v>4271</v>
      </c>
      <c r="E326" s="4" t="s">
        <v>1934</v>
      </c>
      <c r="F326" s="326">
        <v>44211.0</v>
      </c>
      <c r="G326" s="326">
        <v>46395.0</v>
      </c>
      <c r="H326" s="326">
        <v>46303.0</v>
      </c>
      <c r="I326" s="4" t="s">
        <v>2921</v>
      </c>
      <c r="J326" s="327" t="s">
        <v>4272</v>
      </c>
      <c r="K326" s="4" t="s">
        <v>3029</v>
      </c>
      <c r="L326" s="267">
        <v>0.0</v>
      </c>
      <c r="M326" s="267">
        <v>145.0</v>
      </c>
      <c r="N326" s="267">
        <v>0.0</v>
      </c>
      <c r="O326" s="4" t="s">
        <v>3171</v>
      </c>
      <c r="P326" s="4" t="s">
        <v>4273</v>
      </c>
      <c r="Q326" s="4" t="s">
        <v>3419</v>
      </c>
      <c r="R326" s="4" t="s">
        <v>3244</v>
      </c>
      <c r="S326" s="4" t="s">
        <v>4274</v>
      </c>
      <c r="T326" s="4" t="s">
        <v>2833</v>
      </c>
    </row>
    <row r="327">
      <c r="A327" s="267">
        <v>33.0</v>
      </c>
      <c r="B327" s="4" t="s">
        <v>4275</v>
      </c>
      <c r="C327" s="4" t="s">
        <v>1077</v>
      </c>
      <c r="D327" s="4" t="s">
        <v>4276</v>
      </c>
      <c r="E327" s="4" t="s">
        <v>1934</v>
      </c>
      <c r="F327" s="326">
        <v>45756.0</v>
      </c>
      <c r="G327" s="326">
        <v>46486.0</v>
      </c>
      <c r="H327" s="326">
        <v>46031.0</v>
      </c>
      <c r="I327" s="4" t="s">
        <v>2921</v>
      </c>
      <c r="J327" s="327" t="s">
        <v>4277</v>
      </c>
      <c r="K327" s="4"/>
      <c r="L327" s="267">
        <v>0.0</v>
      </c>
      <c r="M327" s="267">
        <v>236.0</v>
      </c>
      <c r="N327" s="267">
        <v>0.0</v>
      </c>
      <c r="O327" s="4" t="s">
        <v>3171</v>
      </c>
      <c r="P327" s="4" t="s">
        <v>4278</v>
      </c>
      <c r="Q327" s="4" t="s">
        <v>3419</v>
      </c>
      <c r="R327" s="4" t="s">
        <v>3062</v>
      </c>
      <c r="S327" s="4" t="s">
        <v>4279</v>
      </c>
      <c r="T327" s="4" t="s">
        <v>2833</v>
      </c>
    </row>
    <row r="328">
      <c r="A328" s="267">
        <v>210.0</v>
      </c>
      <c r="B328" s="4" t="s">
        <v>4280</v>
      </c>
      <c r="C328" s="4" t="s">
        <v>4281</v>
      </c>
      <c r="D328" s="4" t="s">
        <v>4282</v>
      </c>
      <c r="E328" s="4" t="s">
        <v>1934</v>
      </c>
      <c r="F328" s="326">
        <v>45350.0</v>
      </c>
      <c r="G328" s="326">
        <v>46430.0</v>
      </c>
      <c r="H328" s="213">
        <v>46338.0</v>
      </c>
      <c r="I328" s="4" t="s">
        <v>2921</v>
      </c>
      <c r="J328" s="327" t="s">
        <v>4283</v>
      </c>
      <c r="K328" s="4" t="s">
        <v>3059</v>
      </c>
      <c r="L328" s="267">
        <v>0.0</v>
      </c>
      <c r="M328" s="267">
        <v>180.0</v>
      </c>
      <c r="N328" s="267">
        <v>0.0</v>
      </c>
      <c r="O328" s="4" t="s">
        <v>3171</v>
      </c>
      <c r="P328" s="4" t="s">
        <v>4284</v>
      </c>
      <c r="Q328" s="4" t="s">
        <v>3419</v>
      </c>
      <c r="R328" s="4"/>
      <c r="S328" s="4" t="s">
        <v>4285</v>
      </c>
      <c r="T328" s="4" t="s">
        <v>2826</v>
      </c>
    </row>
    <row r="329">
      <c r="A329" s="267">
        <v>187.0</v>
      </c>
      <c r="B329" s="4" t="s">
        <v>4286</v>
      </c>
      <c r="C329" s="4" t="s">
        <v>552</v>
      </c>
      <c r="D329" s="4" t="s">
        <v>4287</v>
      </c>
      <c r="E329" s="4" t="s">
        <v>1934</v>
      </c>
      <c r="F329" s="326">
        <v>44735.0</v>
      </c>
      <c r="G329" s="326">
        <v>46485.0</v>
      </c>
      <c r="H329" s="326">
        <v>46395.0</v>
      </c>
      <c r="I329" s="4" t="s">
        <v>2921</v>
      </c>
      <c r="J329" s="327" t="s">
        <v>4288</v>
      </c>
      <c r="K329" s="4" t="s">
        <v>3059</v>
      </c>
      <c r="L329" s="267">
        <v>0.0</v>
      </c>
      <c r="M329" s="267">
        <v>235.0</v>
      </c>
      <c r="N329" s="267">
        <v>0.0</v>
      </c>
      <c r="O329" s="4" t="s">
        <v>3171</v>
      </c>
      <c r="P329" s="4" t="s">
        <v>4289</v>
      </c>
      <c r="Q329" s="4" t="s">
        <v>3419</v>
      </c>
      <c r="R329" s="4"/>
      <c r="S329" s="4" t="s">
        <v>4290</v>
      </c>
      <c r="T329" s="4" t="s">
        <v>2833</v>
      </c>
    </row>
    <row r="330">
      <c r="A330" s="267">
        <v>191.0</v>
      </c>
      <c r="B330" s="4" t="s">
        <v>4291</v>
      </c>
      <c r="C330" s="4" t="s">
        <v>953</v>
      </c>
      <c r="D330" s="4" t="s">
        <v>4292</v>
      </c>
      <c r="E330" s="4" t="s">
        <v>1934</v>
      </c>
      <c r="F330" s="326">
        <v>44747.0</v>
      </c>
      <c r="G330" s="326">
        <v>46451.0</v>
      </c>
      <c r="H330" s="326">
        <v>46392.0</v>
      </c>
      <c r="I330" s="4" t="s">
        <v>2921</v>
      </c>
      <c r="J330" s="327" t="s">
        <v>4293</v>
      </c>
      <c r="K330" s="4" t="s">
        <v>3029</v>
      </c>
      <c r="L330" s="267">
        <v>0.0</v>
      </c>
      <c r="M330" s="267">
        <v>201.0</v>
      </c>
      <c r="N330" s="267">
        <v>0.0</v>
      </c>
      <c r="O330" s="4" t="s">
        <v>2140</v>
      </c>
      <c r="P330" s="4" t="s">
        <v>4294</v>
      </c>
      <c r="Q330" s="4" t="s">
        <v>3419</v>
      </c>
      <c r="R330" s="4" t="s">
        <v>3196</v>
      </c>
      <c r="S330" s="4" t="s">
        <v>4295</v>
      </c>
      <c r="T330" s="4" t="s">
        <v>2826</v>
      </c>
    </row>
    <row r="331">
      <c r="A331" s="267">
        <v>70.0</v>
      </c>
      <c r="B331" s="4" t="s">
        <v>4296</v>
      </c>
      <c r="C331" s="4" t="s">
        <v>1086</v>
      </c>
      <c r="D331" s="4" t="s">
        <v>4297</v>
      </c>
      <c r="E331" s="4" t="s">
        <v>1934</v>
      </c>
      <c r="F331" s="213">
        <v>45453.0</v>
      </c>
      <c r="G331" s="213">
        <v>46486.0</v>
      </c>
      <c r="H331" s="213">
        <v>46396.0</v>
      </c>
      <c r="I331" s="4" t="s">
        <v>2921</v>
      </c>
      <c r="J331" s="327" t="s">
        <v>4298</v>
      </c>
      <c r="K331" s="4" t="s">
        <v>3029</v>
      </c>
      <c r="L331" s="267">
        <v>0.0</v>
      </c>
      <c r="M331" s="267">
        <v>236.0</v>
      </c>
      <c r="N331" s="267">
        <v>0.0</v>
      </c>
      <c r="O331" s="4" t="s">
        <v>3171</v>
      </c>
      <c r="P331" s="4" t="s">
        <v>3888</v>
      </c>
      <c r="Q331" s="4" t="s">
        <v>3419</v>
      </c>
      <c r="R331" s="4" t="s">
        <v>3196</v>
      </c>
      <c r="S331" s="4" t="s">
        <v>4299</v>
      </c>
      <c r="T331" s="4" t="s">
        <v>2833</v>
      </c>
    </row>
    <row r="332">
      <c r="A332" s="267">
        <v>173.0</v>
      </c>
      <c r="B332" s="4" t="s">
        <v>4300</v>
      </c>
      <c r="C332" s="4" t="s">
        <v>4301</v>
      </c>
      <c r="D332" s="4" t="s">
        <v>4302</v>
      </c>
      <c r="E332" s="4" t="s">
        <v>1934</v>
      </c>
      <c r="F332" s="326">
        <v>45202.0</v>
      </c>
      <c r="G332" s="326">
        <v>46578.0</v>
      </c>
      <c r="H332" s="326">
        <v>46487.0</v>
      </c>
      <c r="I332" s="4" t="s">
        <v>2921</v>
      </c>
      <c r="J332" s="327" t="s">
        <v>4303</v>
      </c>
      <c r="K332" s="4" t="s">
        <v>3059</v>
      </c>
      <c r="L332" s="267">
        <v>0.0</v>
      </c>
      <c r="M332" s="267">
        <v>328.0</v>
      </c>
      <c r="N332" s="267">
        <v>0.0</v>
      </c>
      <c r="O332" s="4" t="s">
        <v>3171</v>
      </c>
      <c r="P332" s="4" t="s">
        <v>4304</v>
      </c>
      <c r="Q332" s="4" t="s">
        <v>3419</v>
      </c>
      <c r="R332" s="4" t="s">
        <v>3062</v>
      </c>
      <c r="S332" s="4" t="s">
        <v>4305</v>
      </c>
      <c r="T332" s="4" t="s">
        <v>2833</v>
      </c>
    </row>
    <row r="333">
      <c r="A333" s="267">
        <v>226.0</v>
      </c>
      <c r="B333" s="4" t="s">
        <v>4306</v>
      </c>
      <c r="C333" s="4" t="s">
        <v>242</v>
      </c>
      <c r="D333" s="4" t="s">
        <v>4307</v>
      </c>
      <c r="E333" s="4" t="s">
        <v>1934</v>
      </c>
      <c r="F333" s="326">
        <v>44811.0</v>
      </c>
      <c r="G333" s="326">
        <v>46233.0</v>
      </c>
      <c r="H333" s="326">
        <v>46142.0</v>
      </c>
      <c r="I333" s="4" t="s">
        <v>3913</v>
      </c>
      <c r="J333" s="327" t="s">
        <v>4308</v>
      </c>
      <c r="K333" s="4" t="s">
        <v>3029</v>
      </c>
      <c r="L333" s="267">
        <v>0.0</v>
      </c>
      <c r="M333" s="267">
        <v>0.0</v>
      </c>
      <c r="N333" s="267">
        <v>0.0</v>
      </c>
      <c r="O333" s="4" t="s">
        <v>3171</v>
      </c>
      <c r="P333" s="4" t="s">
        <v>4309</v>
      </c>
      <c r="Q333" s="4" t="s">
        <v>3419</v>
      </c>
      <c r="R333" s="4" t="s">
        <v>3196</v>
      </c>
      <c r="S333" s="4" t="s">
        <v>4310</v>
      </c>
      <c r="T333" s="4" t="s">
        <v>2826</v>
      </c>
    </row>
    <row r="334">
      <c r="A334" s="267">
        <v>241.0</v>
      </c>
      <c r="B334" s="4" t="s">
        <v>4311</v>
      </c>
      <c r="C334" s="4" t="s">
        <v>247</v>
      </c>
      <c r="D334" s="4" t="s">
        <v>4312</v>
      </c>
      <c r="E334" s="4" t="s">
        <v>1934</v>
      </c>
      <c r="F334" s="326">
        <v>44805.0</v>
      </c>
      <c r="G334" s="326">
        <v>46252.0</v>
      </c>
      <c r="H334" s="213">
        <v>46160.0</v>
      </c>
      <c r="I334" s="4" t="s">
        <v>2921</v>
      </c>
      <c r="J334" s="327" t="s">
        <v>4313</v>
      </c>
      <c r="K334" s="4" t="s">
        <v>3059</v>
      </c>
      <c r="L334" s="267">
        <v>0.0</v>
      </c>
      <c r="M334" s="267">
        <v>2.0</v>
      </c>
      <c r="N334" s="267">
        <v>0.0</v>
      </c>
      <c r="O334" s="4" t="s">
        <v>3171</v>
      </c>
      <c r="P334" s="4" t="s">
        <v>4314</v>
      </c>
      <c r="Q334" s="4" t="s">
        <v>3419</v>
      </c>
      <c r="R334" s="4" t="s">
        <v>4207</v>
      </c>
      <c r="S334" s="4" t="s">
        <v>4315</v>
      </c>
      <c r="T334" s="4" t="s">
        <v>2826</v>
      </c>
    </row>
    <row r="335">
      <c r="A335" s="267">
        <v>110.0</v>
      </c>
      <c r="B335" s="4" t="s">
        <v>4316</v>
      </c>
      <c r="C335" s="4" t="s">
        <v>757</v>
      </c>
      <c r="D335" s="4" t="s">
        <v>4317</v>
      </c>
      <c r="E335" s="4" t="s">
        <v>1934</v>
      </c>
      <c r="F335" s="326">
        <v>45267.0</v>
      </c>
      <c r="G335" s="326">
        <v>46337.0</v>
      </c>
      <c r="H335" s="326">
        <v>46245.0</v>
      </c>
      <c r="I335" s="4" t="s">
        <v>2921</v>
      </c>
      <c r="J335" s="327" t="s">
        <v>4318</v>
      </c>
      <c r="K335" s="4" t="s">
        <v>3059</v>
      </c>
      <c r="L335" s="267">
        <v>0.0</v>
      </c>
      <c r="M335" s="267">
        <v>87.0</v>
      </c>
      <c r="N335" s="267">
        <v>0.0</v>
      </c>
      <c r="O335" s="4" t="s">
        <v>3171</v>
      </c>
      <c r="P335" s="4" t="s">
        <v>4319</v>
      </c>
      <c r="Q335" s="4" t="s">
        <v>3419</v>
      </c>
      <c r="R335" s="4" t="s">
        <v>2196</v>
      </c>
      <c r="S335" s="4" t="s">
        <v>4320</v>
      </c>
      <c r="T335" s="4" t="s">
        <v>2833</v>
      </c>
    </row>
    <row r="336">
      <c r="A336" s="267">
        <v>179.0</v>
      </c>
      <c r="B336" s="4" t="s">
        <v>4321</v>
      </c>
      <c r="C336" s="4" t="s">
        <v>4322</v>
      </c>
      <c r="D336" s="4" t="s">
        <v>4323</v>
      </c>
      <c r="E336" s="4" t="s">
        <v>1934</v>
      </c>
      <c r="F336" s="326">
        <v>45890.0</v>
      </c>
      <c r="G336" s="326">
        <v>46620.0</v>
      </c>
      <c r="H336" s="326">
        <v>46528.0</v>
      </c>
      <c r="I336" s="4" t="s">
        <v>2921</v>
      </c>
      <c r="J336" s="327" t="s">
        <v>4324</v>
      </c>
      <c r="K336" s="4" t="s">
        <v>3059</v>
      </c>
      <c r="L336" s="267">
        <v>0.0</v>
      </c>
      <c r="M336" s="267">
        <v>370.0</v>
      </c>
      <c r="N336" s="267">
        <v>0.0</v>
      </c>
      <c r="O336" s="4" t="s">
        <v>3171</v>
      </c>
      <c r="P336" s="4" t="s">
        <v>4325</v>
      </c>
      <c r="Q336" s="4" t="s">
        <v>3419</v>
      </c>
      <c r="R336" s="4" t="s">
        <v>3363</v>
      </c>
      <c r="S336" s="4" t="s">
        <v>4326</v>
      </c>
      <c r="T336" s="4" t="s">
        <v>2833</v>
      </c>
    </row>
    <row r="337">
      <c r="A337" s="267">
        <v>159.0</v>
      </c>
      <c r="B337" s="4" t="s">
        <v>4327</v>
      </c>
      <c r="C337" s="4" t="s">
        <v>1553</v>
      </c>
      <c r="D337" s="4" t="s">
        <v>4328</v>
      </c>
      <c r="E337" s="4" t="s">
        <v>1934</v>
      </c>
      <c r="F337" s="326">
        <v>44462.0</v>
      </c>
      <c r="G337" s="326">
        <v>46276.0</v>
      </c>
      <c r="H337" s="326">
        <v>46184.0</v>
      </c>
      <c r="I337" s="4" t="s">
        <v>2921</v>
      </c>
      <c r="J337" s="327" t="s">
        <v>4329</v>
      </c>
      <c r="K337" s="4" t="s">
        <v>3059</v>
      </c>
      <c r="L337" s="267">
        <v>0.0</v>
      </c>
      <c r="M337" s="267">
        <v>26.0</v>
      </c>
      <c r="N337" s="267">
        <v>0.0</v>
      </c>
      <c r="O337" s="4" t="s">
        <v>3171</v>
      </c>
      <c r="P337" s="4" t="s">
        <v>4330</v>
      </c>
      <c r="Q337" s="4" t="s">
        <v>3419</v>
      </c>
      <c r="R337" s="4"/>
      <c r="S337" s="4" t="s">
        <v>4331</v>
      </c>
      <c r="T337" s="4" t="s">
        <v>2826</v>
      </c>
    </row>
    <row r="338">
      <c r="A338" s="267">
        <v>100.0</v>
      </c>
      <c r="B338" s="4" t="s">
        <v>4332</v>
      </c>
      <c r="C338" s="4" t="s">
        <v>1559</v>
      </c>
      <c r="D338" s="4" t="s">
        <v>4333</v>
      </c>
      <c r="E338" s="4" t="s">
        <v>1934</v>
      </c>
      <c r="F338" s="326">
        <v>45909.0</v>
      </c>
      <c r="G338" s="326">
        <v>46274.0</v>
      </c>
      <c r="H338" s="326">
        <v>46182.0</v>
      </c>
      <c r="I338" s="4" t="s">
        <v>2921</v>
      </c>
      <c r="J338" s="327" t="s">
        <v>4334</v>
      </c>
      <c r="K338" s="4" t="s">
        <v>3059</v>
      </c>
      <c r="L338" s="267">
        <v>0.0</v>
      </c>
      <c r="M338" s="267">
        <v>24.0</v>
      </c>
      <c r="N338" s="267">
        <v>0.0</v>
      </c>
      <c r="O338" s="4" t="s">
        <v>3171</v>
      </c>
      <c r="P338" s="4" t="s">
        <v>4335</v>
      </c>
      <c r="Q338" s="4" t="s">
        <v>3419</v>
      </c>
      <c r="R338" s="4" t="s">
        <v>3196</v>
      </c>
      <c r="S338" s="4" t="s">
        <v>4336</v>
      </c>
      <c r="T338" s="4" t="s">
        <v>2833</v>
      </c>
    </row>
    <row r="339">
      <c r="A339" s="267">
        <v>145.0</v>
      </c>
      <c r="B339" s="4" t="s">
        <v>4337</v>
      </c>
      <c r="C339" s="4" t="s">
        <v>4338</v>
      </c>
      <c r="D339" s="4" t="s">
        <v>4339</v>
      </c>
      <c r="E339" s="4" t="s">
        <v>1934</v>
      </c>
      <c r="F339" s="326">
        <v>45188.0</v>
      </c>
      <c r="G339" s="326">
        <v>46283.0</v>
      </c>
      <c r="H339" s="326">
        <v>46191.0</v>
      </c>
      <c r="I339" s="4" t="s">
        <v>2921</v>
      </c>
      <c r="J339" s="327" t="s">
        <v>4340</v>
      </c>
      <c r="K339" s="4" t="s">
        <v>3059</v>
      </c>
      <c r="L339" s="267">
        <v>0.0</v>
      </c>
      <c r="M339" s="267">
        <v>33.0</v>
      </c>
      <c r="N339" s="267">
        <v>0.0</v>
      </c>
      <c r="O339" s="4" t="s">
        <v>3171</v>
      </c>
      <c r="P339" s="4" t="s">
        <v>4341</v>
      </c>
      <c r="Q339" s="4" t="s">
        <v>3419</v>
      </c>
      <c r="R339" s="4" t="s">
        <v>3904</v>
      </c>
      <c r="S339" s="4" t="s">
        <v>4342</v>
      </c>
      <c r="T339" s="4" t="s">
        <v>2826</v>
      </c>
    </row>
    <row r="340">
      <c r="A340" s="267">
        <v>37.0</v>
      </c>
      <c r="B340" s="4" t="s">
        <v>4343</v>
      </c>
      <c r="C340" s="4" t="s">
        <v>1176</v>
      </c>
      <c r="D340" s="4" t="s">
        <v>4344</v>
      </c>
      <c r="E340" s="4" t="s">
        <v>1934</v>
      </c>
      <c r="F340" s="213">
        <v>44183.0</v>
      </c>
      <c r="G340" s="213">
        <v>46284.0</v>
      </c>
      <c r="H340" s="326">
        <v>46161.0</v>
      </c>
      <c r="I340" s="4" t="s">
        <v>2921</v>
      </c>
      <c r="J340" s="327" t="s">
        <v>4345</v>
      </c>
      <c r="K340" s="4" t="s">
        <v>3059</v>
      </c>
      <c r="L340" s="267">
        <v>0.0</v>
      </c>
      <c r="M340" s="267">
        <v>34.0</v>
      </c>
      <c r="N340" s="267">
        <v>0.0</v>
      </c>
      <c r="O340" s="4" t="s">
        <v>3171</v>
      </c>
      <c r="P340" s="4" t="s">
        <v>4346</v>
      </c>
      <c r="Q340" s="4" t="s">
        <v>3419</v>
      </c>
      <c r="R340" s="4" t="s">
        <v>3062</v>
      </c>
      <c r="S340" s="4" t="s">
        <v>4347</v>
      </c>
      <c r="T340" s="4" t="s">
        <v>2826</v>
      </c>
    </row>
    <row r="341">
      <c r="A341" s="267">
        <v>150.0</v>
      </c>
      <c r="B341" s="4" t="s">
        <v>4348</v>
      </c>
      <c r="C341" s="4" t="s">
        <v>730</v>
      </c>
      <c r="D341" s="4" t="s">
        <v>4349</v>
      </c>
      <c r="E341" s="4" t="s">
        <v>1934</v>
      </c>
      <c r="F341" s="326">
        <v>44526.0</v>
      </c>
      <c r="G341" s="326">
        <v>46289.0</v>
      </c>
      <c r="H341" s="326">
        <v>46136.0</v>
      </c>
      <c r="I341" s="4" t="s">
        <v>2921</v>
      </c>
      <c r="J341" s="327" t="s">
        <v>4350</v>
      </c>
      <c r="K341" s="4" t="s">
        <v>3059</v>
      </c>
      <c r="L341" s="267">
        <v>0.0</v>
      </c>
      <c r="M341" s="267">
        <v>39.0</v>
      </c>
      <c r="N341" s="267">
        <v>0.0</v>
      </c>
      <c r="O341" s="4" t="s">
        <v>3171</v>
      </c>
      <c r="P341" s="4" t="s">
        <v>3930</v>
      </c>
      <c r="Q341" s="4" t="s">
        <v>3419</v>
      </c>
      <c r="R341" s="4" t="s">
        <v>3062</v>
      </c>
      <c r="S341" s="4" t="s">
        <v>4351</v>
      </c>
      <c r="T341" s="4" t="s">
        <v>2833</v>
      </c>
    </row>
    <row r="342">
      <c r="A342" s="267">
        <v>62.0</v>
      </c>
      <c r="B342" s="4" t="s">
        <v>4352</v>
      </c>
      <c r="C342" s="4" t="s">
        <v>4353</v>
      </c>
      <c r="D342" s="4" t="s">
        <v>4354</v>
      </c>
      <c r="E342" s="4" t="s">
        <v>1934</v>
      </c>
      <c r="F342" s="326">
        <v>44861.0</v>
      </c>
      <c r="G342" s="326">
        <v>46291.0</v>
      </c>
      <c r="H342" s="326">
        <v>46199.0</v>
      </c>
      <c r="I342" s="4" t="s">
        <v>2921</v>
      </c>
      <c r="J342" s="327" t="s">
        <v>4355</v>
      </c>
      <c r="K342" s="4" t="s">
        <v>3059</v>
      </c>
      <c r="L342" s="267">
        <v>0.0</v>
      </c>
      <c r="M342" s="267">
        <v>41.0</v>
      </c>
      <c r="N342" s="267">
        <v>0.0</v>
      </c>
      <c r="O342" s="4" t="s">
        <v>3171</v>
      </c>
      <c r="P342" s="4" t="s">
        <v>3930</v>
      </c>
      <c r="Q342" s="4" t="s">
        <v>3419</v>
      </c>
      <c r="R342" s="4" t="s">
        <v>3196</v>
      </c>
      <c r="S342" s="4" t="s">
        <v>4356</v>
      </c>
      <c r="T342" s="4" t="s">
        <v>2833</v>
      </c>
    </row>
    <row r="343">
      <c r="A343" s="267">
        <v>40.0</v>
      </c>
      <c r="B343" s="4" t="s">
        <v>4357</v>
      </c>
      <c r="C343" s="4" t="s">
        <v>4358</v>
      </c>
      <c r="D343" s="4" t="s">
        <v>4359</v>
      </c>
      <c r="E343" s="4" t="s">
        <v>1934</v>
      </c>
      <c r="F343" s="326">
        <v>45701.0</v>
      </c>
      <c r="G343" s="326">
        <v>46431.0</v>
      </c>
      <c r="H343" s="326">
        <v>46369.0</v>
      </c>
      <c r="I343" s="4" t="s">
        <v>2921</v>
      </c>
      <c r="J343" s="327" t="s">
        <v>4360</v>
      </c>
      <c r="K343" s="4" t="s">
        <v>3059</v>
      </c>
      <c r="L343" s="267">
        <v>0.0</v>
      </c>
      <c r="M343" s="267">
        <v>181.0</v>
      </c>
      <c r="N343" s="267">
        <v>0.0</v>
      </c>
      <c r="O343" s="4" t="s">
        <v>3171</v>
      </c>
      <c r="P343" s="4" t="s">
        <v>4361</v>
      </c>
      <c r="Q343" s="4" t="s">
        <v>3419</v>
      </c>
      <c r="R343" s="4" t="s">
        <v>3196</v>
      </c>
      <c r="S343" s="4" t="s">
        <v>4362</v>
      </c>
      <c r="T343" s="4" t="s">
        <v>2833</v>
      </c>
    </row>
    <row r="344">
      <c r="A344" s="267">
        <v>6.0</v>
      </c>
      <c r="B344" s="4" t="s">
        <v>4363</v>
      </c>
      <c r="C344" s="4" t="s">
        <v>645</v>
      </c>
      <c r="D344" s="4" t="s">
        <v>4364</v>
      </c>
      <c r="E344" s="4" t="s">
        <v>1934</v>
      </c>
      <c r="F344" s="326">
        <v>44846.0</v>
      </c>
      <c r="G344" s="326">
        <v>46297.0</v>
      </c>
      <c r="H344" s="326">
        <v>46205.0</v>
      </c>
      <c r="I344" s="4" t="s">
        <v>2921</v>
      </c>
      <c r="J344" s="327" t="s">
        <v>4365</v>
      </c>
      <c r="K344" s="4" t="s">
        <v>3059</v>
      </c>
      <c r="L344" s="267">
        <v>0.0</v>
      </c>
      <c r="M344" s="267">
        <v>47.0</v>
      </c>
      <c r="N344" s="267">
        <v>0.0</v>
      </c>
      <c r="O344" s="4" t="s">
        <v>3171</v>
      </c>
      <c r="P344" s="4" t="s">
        <v>3873</v>
      </c>
      <c r="Q344" s="4" t="s">
        <v>3419</v>
      </c>
      <c r="R344" s="4" t="s">
        <v>3196</v>
      </c>
      <c r="S344" s="4" t="s">
        <v>4366</v>
      </c>
      <c r="T344" s="4" t="s">
        <v>2826</v>
      </c>
    </row>
    <row r="345">
      <c r="A345" s="267">
        <v>58.0</v>
      </c>
      <c r="B345" s="4" t="s">
        <v>4367</v>
      </c>
      <c r="C345" s="4" t="s">
        <v>669</v>
      </c>
      <c r="D345" s="4" t="s">
        <v>4368</v>
      </c>
      <c r="E345" s="4" t="s">
        <v>1934</v>
      </c>
      <c r="F345" s="326">
        <v>44478.0</v>
      </c>
      <c r="G345" s="326">
        <v>46298.0</v>
      </c>
      <c r="H345" s="326">
        <v>46206.0</v>
      </c>
      <c r="I345" s="4" t="s">
        <v>2921</v>
      </c>
      <c r="J345" s="327" t="s">
        <v>4369</v>
      </c>
      <c r="K345" s="4" t="s">
        <v>3059</v>
      </c>
      <c r="L345" s="267">
        <v>0.0</v>
      </c>
      <c r="M345" s="267">
        <v>48.0</v>
      </c>
      <c r="N345" s="267">
        <v>0.0</v>
      </c>
      <c r="O345" s="4" t="s">
        <v>3171</v>
      </c>
      <c r="P345" s="4" t="s">
        <v>3930</v>
      </c>
      <c r="Q345" s="4" t="s">
        <v>3419</v>
      </c>
      <c r="R345" s="4"/>
      <c r="S345" s="4" t="s">
        <v>4370</v>
      </c>
      <c r="T345" s="4" t="s">
        <v>2833</v>
      </c>
    </row>
    <row r="346">
      <c r="A346" s="267">
        <v>94.0</v>
      </c>
      <c r="B346" s="4" t="s">
        <v>4371</v>
      </c>
      <c r="C346" s="4" t="s">
        <v>4372</v>
      </c>
      <c r="D346" s="4" t="s">
        <v>4373</v>
      </c>
      <c r="E346" s="4" t="s">
        <v>1934</v>
      </c>
      <c r="F346" s="326">
        <v>45218.0</v>
      </c>
      <c r="G346" s="326">
        <v>46299.0</v>
      </c>
      <c r="H346" s="326">
        <v>46207.0</v>
      </c>
      <c r="I346" s="4" t="s">
        <v>2921</v>
      </c>
      <c r="J346" s="327" t="s">
        <v>4374</v>
      </c>
      <c r="K346" s="4" t="s">
        <v>3059</v>
      </c>
      <c r="L346" s="267">
        <v>0.0</v>
      </c>
      <c r="M346" s="267">
        <v>49.0</v>
      </c>
      <c r="N346" s="267">
        <v>0.0</v>
      </c>
      <c r="O346" s="4" t="s">
        <v>3171</v>
      </c>
      <c r="P346" s="4" t="s">
        <v>4375</v>
      </c>
      <c r="Q346" s="4" t="s">
        <v>3419</v>
      </c>
      <c r="R346" s="4"/>
      <c r="S346" s="4" t="s">
        <v>4376</v>
      </c>
      <c r="T346" s="4" t="s">
        <v>2833</v>
      </c>
    </row>
    <row r="347">
      <c r="A347" s="267">
        <v>57.0</v>
      </c>
      <c r="B347" s="4" t="s">
        <v>4377</v>
      </c>
      <c r="C347" s="4" t="s">
        <v>4378</v>
      </c>
      <c r="D347" s="4" t="s">
        <v>4379</v>
      </c>
      <c r="E347" s="4" t="s">
        <v>1934</v>
      </c>
      <c r="F347" s="326">
        <v>44508.0</v>
      </c>
      <c r="G347" s="326">
        <v>46302.0</v>
      </c>
      <c r="H347" s="326">
        <v>46210.0</v>
      </c>
      <c r="I347" s="4" t="s">
        <v>2921</v>
      </c>
      <c r="J347" s="327" t="s">
        <v>4380</v>
      </c>
      <c r="K347" s="4" t="s">
        <v>3059</v>
      </c>
      <c r="L347" s="267">
        <v>0.0</v>
      </c>
      <c r="M347" s="267">
        <v>52.0</v>
      </c>
      <c r="N347" s="267">
        <v>0.0</v>
      </c>
      <c r="O347" s="4" t="s">
        <v>3171</v>
      </c>
      <c r="P347" s="4" t="s">
        <v>4381</v>
      </c>
      <c r="Q347" s="4" t="s">
        <v>3419</v>
      </c>
      <c r="R347" s="4" t="s">
        <v>3062</v>
      </c>
      <c r="S347" s="4" t="s">
        <v>4382</v>
      </c>
      <c r="T347" s="4" t="s">
        <v>2833</v>
      </c>
    </row>
    <row r="348">
      <c r="A348" s="267">
        <v>103.0</v>
      </c>
      <c r="B348" s="4" t="s">
        <v>4383</v>
      </c>
      <c r="C348" s="4" t="s">
        <v>4384</v>
      </c>
      <c r="D348" s="4" t="s">
        <v>4385</v>
      </c>
      <c r="E348" s="4" t="s">
        <v>1934</v>
      </c>
      <c r="F348" s="326">
        <v>45243.0</v>
      </c>
      <c r="G348" s="326">
        <v>46318.0</v>
      </c>
      <c r="H348" s="326">
        <v>46226.0</v>
      </c>
      <c r="I348" s="4" t="s">
        <v>2921</v>
      </c>
      <c r="J348" s="327" t="s">
        <v>4386</v>
      </c>
      <c r="K348" s="4" t="s">
        <v>3059</v>
      </c>
      <c r="L348" s="267">
        <v>0.0</v>
      </c>
      <c r="M348" s="267">
        <v>68.0</v>
      </c>
      <c r="N348" s="267">
        <v>0.0</v>
      </c>
      <c r="O348" s="4" t="s">
        <v>3171</v>
      </c>
      <c r="P348" s="4" t="s">
        <v>4375</v>
      </c>
      <c r="Q348" s="4" t="s">
        <v>3419</v>
      </c>
      <c r="R348" s="4"/>
      <c r="S348" s="4" t="s">
        <v>4387</v>
      </c>
      <c r="T348" s="4" t="s">
        <v>2833</v>
      </c>
    </row>
    <row r="349">
      <c r="A349" s="267">
        <v>215.0</v>
      </c>
      <c r="B349" s="4" t="s">
        <v>4388</v>
      </c>
      <c r="C349" s="4" t="s">
        <v>4389</v>
      </c>
      <c r="D349" s="4" t="s">
        <v>4390</v>
      </c>
      <c r="E349" s="4" t="s">
        <v>1934</v>
      </c>
      <c r="F349" s="326">
        <v>45588.0</v>
      </c>
      <c r="G349" s="326">
        <v>46318.0</v>
      </c>
      <c r="H349" s="326">
        <v>46226.0</v>
      </c>
      <c r="I349" s="4" t="s">
        <v>2921</v>
      </c>
      <c r="J349" s="327" t="s">
        <v>4391</v>
      </c>
      <c r="K349" s="4" t="s">
        <v>3059</v>
      </c>
      <c r="L349" s="267">
        <v>0.0</v>
      </c>
      <c r="M349" s="267">
        <v>68.0</v>
      </c>
      <c r="N349" s="267">
        <v>0.0</v>
      </c>
      <c r="O349" s="4" t="s">
        <v>3171</v>
      </c>
      <c r="P349" s="4" t="s">
        <v>4392</v>
      </c>
      <c r="Q349" s="4" t="s">
        <v>3419</v>
      </c>
      <c r="R349" s="4" t="s">
        <v>3062</v>
      </c>
      <c r="S349" s="4" t="s">
        <v>4393</v>
      </c>
      <c r="T349" s="4" t="s">
        <v>2826</v>
      </c>
    </row>
    <row r="350">
      <c r="A350" s="267">
        <v>217.0</v>
      </c>
      <c r="B350" s="4" t="s">
        <v>4394</v>
      </c>
      <c r="C350" s="4" t="s">
        <v>4395</v>
      </c>
      <c r="D350" s="4" t="s">
        <v>4396</v>
      </c>
      <c r="E350" s="4" t="s">
        <v>1934</v>
      </c>
      <c r="F350" s="326">
        <v>45299.0</v>
      </c>
      <c r="G350" s="326">
        <v>46369.0</v>
      </c>
      <c r="H350" s="326">
        <v>46278.0</v>
      </c>
      <c r="I350" s="4" t="s">
        <v>2921</v>
      </c>
      <c r="J350" s="327" t="s">
        <v>4397</v>
      </c>
      <c r="K350" s="4" t="s">
        <v>3059</v>
      </c>
      <c r="L350" s="267">
        <v>0.0</v>
      </c>
      <c r="M350" s="267">
        <v>119.0</v>
      </c>
      <c r="N350" s="267">
        <v>0.0</v>
      </c>
      <c r="O350" s="4" t="s">
        <v>3171</v>
      </c>
      <c r="P350" s="4" t="s">
        <v>4398</v>
      </c>
      <c r="Q350" s="4" t="s">
        <v>3419</v>
      </c>
      <c r="R350" s="4" t="s">
        <v>3062</v>
      </c>
      <c r="S350" s="4" t="s">
        <v>4399</v>
      </c>
      <c r="T350" s="4" t="s">
        <v>2826</v>
      </c>
    </row>
    <row r="351">
      <c r="A351" s="267">
        <v>129.0</v>
      </c>
      <c r="B351" s="4" t="s">
        <v>4400</v>
      </c>
      <c r="C351" s="4" t="s">
        <v>4401</v>
      </c>
      <c r="D351" s="4" t="s">
        <v>4402</v>
      </c>
      <c r="E351" s="4" t="s">
        <v>1934</v>
      </c>
      <c r="F351" s="213">
        <v>45692.0</v>
      </c>
      <c r="G351" s="213">
        <v>46422.0</v>
      </c>
      <c r="H351" s="213">
        <v>46360.0</v>
      </c>
      <c r="I351" s="4" t="s">
        <v>2921</v>
      </c>
      <c r="J351" s="327" t="s">
        <v>4403</v>
      </c>
      <c r="K351" s="4" t="s">
        <v>3029</v>
      </c>
      <c r="L351" s="267">
        <v>0.0</v>
      </c>
      <c r="M351" s="267">
        <v>172.0</v>
      </c>
      <c r="N351" s="267">
        <v>0.0</v>
      </c>
      <c r="O351" s="4" t="s">
        <v>3171</v>
      </c>
      <c r="P351" s="4" t="s">
        <v>4341</v>
      </c>
      <c r="Q351" s="4" t="s">
        <v>3419</v>
      </c>
      <c r="R351" s="4" t="s">
        <v>3062</v>
      </c>
      <c r="S351" s="4" t="s">
        <v>4404</v>
      </c>
      <c r="T351" s="4" t="s">
        <v>2833</v>
      </c>
    </row>
    <row r="352">
      <c r="A352" s="267">
        <v>64.0</v>
      </c>
      <c r="B352" s="4" t="s">
        <v>4405</v>
      </c>
      <c r="C352" s="4" t="s">
        <v>1763</v>
      </c>
      <c r="D352" s="4" t="s">
        <v>4406</v>
      </c>
      <c r="E352" s="4" t="s">
        <v>1934</v>
      </c>
      <c r="F352" s="326">
        <v>45946.0</v>
      </c>
      <c r="G352" s="326">
        <v>46362.0</v>
      </c>
      <c r="H352" s="213">
        <v>46271.0</v>
      </c>
      <c r="I352" s="4" t="s">
        <v>2921</v>
      </c>
      <c r="J352" s="327" t="s">
        <v>4407</v>
      </c>
      <c r="K352" s="4" t="s">
        <v>3029</v>
      </c>
      <c r="L352" s="267">
        <v>0.0</v>
      </c>
      <c r="M352" s="267">
        <v>112.0</v>
      </c>
      <c r="N352" s="267">
        <v>0.0</v>
      </c>
      <c r="O352" s="4" t="s">
        <v>3171</v>
      </c>
      <c r="P352" s="4" t="s">
        <v>3930</v>
      </c>
      <c r="Q352" s="4" t="s">
        <v>3419</v>
      </c>
      <c r="R352" s="4" t="s">
        <v>3196</v>
      </c>
      <c r="S352" s="4" t="s">
        <v>4408</v>
      </c>
      <c r="T352" s="4" t="s">
        <v>2826</v>
      </c>
    </row>
    <row r="353">
      <c r="A353" s="267">
        <v>188.0</v>
      </c>
      <c r="B353" s="4" t="s">
        <v>4409</v>
      </c>
      <c r="C353" s="4" t="s">
        <v>4410</v>
      </c>
      <c r="D353" s="4" t="s">
        <v>4411</v>
      </c>
      <c r="E353" s="4" t="s">
        <v>1934</v>
      </c>
      <c r="F353" s="326">
        <v>45138.0</v>
      </c>
      <c r="G353" s="326">
        <v>46341.0</v>
      </c>
      <c r="H353" s="326">
        <v>46249.0</v>
      </c>
      <c r="I353" s="4" t="s">
        <v>2921</v>
      </c>
      <c r="J353" s="327" t="s">
        <v>4412</v>
      </c>
      <c r="K353" s="4" t="s">
        <v>3029</v>
      </c>
      <c r="L353" s="267">
        <v>0.0</v>
      </c>
      <c r="M353" s="267">
        <v>91.0</v>
      </c>
      <c r="N353" s="267">
        <v>0.0</v>
      </c>
      <c r="O353" s="4" t="s">
        <v>3171</v>
      </c>
      <c r="P353" s="4" t="s">
        <v>4314</v>
      </c>
      <c r="Q353" s="4" t="s">
        <v>3419</v>
      </c>
      <c r="R353" s="4" t="s">
        <v>3904</v>
      </c>
      <c r="S353" s="4" t="s">
        <v>4413</v>
      </c>
      <c r="T353" s="4" t="s">
        <v>2826</v>
      </c>
    </row>
    <row r="354">
      <c r="A354" s="267">
        <v>75.0</v>
      </c>
      <c r="B354" s="4" t="s">
        <v>4414</v>
      </c>
      <c r="C354" s="4" t="s">
        <v>4415</v>
      </c>
      <c r="D354" s="4" t="s">
        <v>4416</v>
      </c>
      <c r="E354" s="4" t="s">
        <v>1934</v>
      </c>
      <c r="F354" s="326">
        <v>45945.0</v>
      </c>
      <c r="G354" s="326">
        <v>46334.0</v>
      </c>
      <c r="H354" s="326">
        <v>46242.0</v>
      </c>
      <c r="I354" s="4" t="s">
        <v>2921</v>
      </c>
      <c r="J354" s="327" t="s">
        <v>4417</v>
      </c>
      <c r="K354" s="4" t="s">
        <v>3059</v>
      </c>
      <c r="L354" s="267">
        <v>0.0</v>
      </c>
      <c r="M354" s="267">
        <v>84.0</v>
      </c>
      <c r="N354" s="267">
        <v>0.0</v>
      </c>
      <c r="O354" s="4" t="s">
        <v>3171</v>
      </c>
      <c r="P354" s="4" t="s">
        <v>4418</v>
      </c>
      <c r="Q354" s="4" t="s">
        <v>3419</v>
      </c>
      <c r="R354" s="4" t="s">
        <v>3196</v>
      </c>
      <c r="S354" s="4" t="s">
        <v>4419</v>
      </c>
      <c r="T354" s="4" t="s">
        <v>2826</v>
      </c>
    </row>
    <row r="355">
      <c r="A355" s="267">
        <v>152.0</v>
      </c>
      <c r="B355" s="4" t="s">
        <v>4420</v>
      </c>
      <c r="C355" s="4" t="s">
        <v>4421</v>
      </c>
      <c r="D355" s="4" t="s">
        <v>4422</v>
      </c>
      <c r="E355" s="4" t="s">
        <v>1934</v>
      </c>
      <c r="F355" s="326">
        <v>44930.0</v>
      </c>
      <c r="G355" s="326">
        <v>46339.0</v>
      </c>
      <c r="H355" s="326">
        <v>46247.0</v>
      </c>
      <c r="I355" s="4" t="s">
        <v>2921</v>
      </c>
      <c r="J355" s="327" t="s">
        <v>4423</v>
      </c>
      <c r="K355" s="4" t="s">
        <v>3059</v>
      </c>
      <c r="L355" s="267">
        <v>0.0</v>
      </c>
      <c r="M355" s="267">
        <v>89.0</v>
      </c>
      <c r="N355" s="267">
        <v>0.0</v>
      </c>
      <c r="O355" s="4" t="s">
        <v>3171</v>
      </c>
      <c r="P355" s="4" t="s">
        <v>3930</v>
      </c>
      <c r="Q355" s="4" t="s">
        <v>3419</v>
      </c>
      <c r="R355" s="4" t="s">
        <v>3196</v>
      </c>
      <c r="S355" s="4" t="s">
        <v>4424</v>
      </c>
      <c r="T355" s="4" t="s">
        <v>2826</v>
      </c>
    </row>
    <row r="356">
      <c r="A356" s="267">
        <v>120.0</v>
      </c>
      <c r="B356" s="4" t="s">
        <v>4425</v>
      </c>
      <c r="C356" s="4" t="s">
        <v>4426</v>
      </c>
      <c r="D356" s="4" t="s">
        <v>4427</v>
      </c>
      <c r="E356" s="4" t="s">
        <v>1934</v>
      </c>
      <c r="F356" s="326">
        <v>44932.0</v>
      </c>
      <c r="G356" s="326">
        <v>46340.0</v>
      </c>
      <c r="H356" s="326">
        <v>46248.0</v>
      </c>
      <c r="I356" s="4" t="s">
        <v>2921</v>
      </c>
      <c r="J356" s="327" t="s">
        <v>4428</v>
      </c>
      <c r="K356" s="4" t="s">
        <v>3059</v>
      </c>
      <c r="L356" s="267">
        <v>0.0</v>
      </c>
      <c r="M356" s="267">
        <v>90.0</v>
      </c>
      <c r="N356" s="267">
        <v>0.0</v>
      </c>
      <c r="O356" s="4" t="s">
        <v>3171</v>
      </c>
      <c r="P356" s="4" t="s">
        <v>4429</v>
      </c>
      <c r="Q356" s="4" t="s">
        <v>3419</v>
      </c>
      <c r="R356" s="4" t="s">
        <v>3196</v>
      </c>
      <c r="S356" s="4" t="s">
        <v>4430</v>
      </c>
      <c r="T356" s="4" t="s">
        <v>2826</v>
      </c>
    </row>
    <row r="357">
      <c r="A357" s="267">
        <v>115.0</v>
      </c>
      <c r="B357" s="4" t="s">
        <v>4431</v>
      </c>
      <c r="C357" s="4" t="s">
        <v>4432</v>
      </c>
      <c r="D357" s="4" t="s">
        <v>4433</v>
      </c>
      <c r="E357" s="4" t="s">
        <v>1934</v>
      </c>
      <c r="F357" s="213">
        <v>44413.0</v>
      </c>
      <c r="G357" s="213">
        <v>46341.0</v>
      </c>
      <c r="H357" s="326">
        <v>46249.0</v>
      </c>
      <c r="I357" s="4" t="s">
        <v>2921</v>
      </c>
      <c r="J357" s="327" t="s">
        <v>4434</v>
      </c>
      <c r="K357" s="4" t="s">
        <v>3059</v>
      </c>
      <c r="L357" s="267">
        <v>0.0</v>
      </c>
      <c r="M357" s="267">
        <v>91.0</v>
      </c>
      <c r="N357" s="267">
        <v>0.0</v>
      </c>
      <c r="O357" s="4" t="s">
        <v>3171</v>
      </c>
      <c r="P357" s="4" t="s">
        <v>3903</v>
      </c>
      <c r="Q357" s="4" t="s">
        <v>3419</v>
      </c>
      <c r="R357" s="4" t="s">
        <v>3196</v>
      </c>
      <c r="S357" s="4" t="s">
        <v>4435</v>
      </c>
      <c r="T357" s="4" t="s">
        <v>2826</v>
      </c>
    </row>
    <row r="358">
      <c r="A358" s="267">
        <v>60.0</v>
      </c>
      <c r="B358" s="4" t="s">
        <v>4436</v>
      </c>
      <c r="C358" s="4" t="s">
        <v>4437</v>
      </c>
      <c r="D358" s="4" t="s">
        <v>4438</v>
      </c>
      <c r="E358" s="4" t="s">
        <v>1934</v>
      </c>
      <c r="F358" s="326">
        <v>44929.0</v>
      </c>
      <c r="G358" s="326">
        <v>46341.0</v>
      </c>
      <c r="H358" s="326">
        <v>46249.0</v>
      </c>
      <c r="I358" s="4" t="s">
        <v>2921</v>
      </c>
      <c r="J358" s="327" t="s">
        <v>4439</v>
      </c>
      <c r="K358" s="4" t="s">
        <v>3059</v>
      </c>
      <c r="L358" s="267">
        <v>0.0</v>
      </c>
      <c r="M358" s="267">
        <v>91.0</v>
      </c>
      <c r="N358" s="267">
        <v>0.0</v>
      </c>
      <c r="O358" s="4" t="s">
        <v>3171</v>
      </c>
      <c r="P358" s="4" t="s">
        <v>3930</v>
      </c>
      <c r="Q358" s="4" t="s">
        <v>3419</v>
      </c>
      <c r="R358" s="4" t="s">
        <v>3196</v>
      </c>
      <c r="S358" s="4" t="s">
        <v>4440</v>
      </c>
      <c r="T358" s="4" t="s">
        <v>2826</v>
      </c>
    </row>
    <row r="359">
      <c r="A359" s="267">
        <v>124.0</v>
      </c>
      <c r="B359" s="4" t="s">
        <v>4441</v>
      </c>
      <c r="C359" s="4" t="s">
        <v>4442</v>
      </c>
      <c r="D359" s="4" t="s">
        <v>4443</v>
      </c>
      <c r="E359" s="4" t="s">
        <v>1934</v>
      </c>
      <c r="F359" s="326">
        <v>44404.0</v>
      </c>
      <c r="G359" s="326">
        <v>46341.0</v>
      </c>
      <c r="H359" s="326">
        <v>46249.0</v>
      </c>
      <c r="I359" s="4" t="s">
        <v>2921</v>
      </c>
      <c r="J359" s="327" t="s">
        <v>4444</v>
      </c>
      <c r="K359" s="4" t="s">
        <v>3059</v>
      </c>
      <c r="L359" s="267">
        <v>0.0</v>
      </c>
      <c r="M359" s="267">
        <v>91.0</v>
      </c>
      <c r="N359" s="267">
        <v>0.0</v>
      </c>
      <c r="O359" s="4" t="s">
        <v>3171</v>
      </c>
      <c r="P359" s="4" t="s">
        <v>4445</v>
      </c>
      <c r="Q359" s="4" t="s">
        <v>3419</v>
      </c>
      <c r="R359" s="4" t="s">
        <v>3196</v>
      </c>
      <c r="S359" s="4" t="s">
        <v>4446</v>
      </c>
      <c r="T359" s="4" t="s">
        <v>2833</v>
      </c>
    </row>
    <row r="360">
      <c r="A360" s="267">
        <v>154.0</v>
      </c>
      <c r="B360" s="4" t="s">
        <v>4447</v>
      </c>
      <c r="C360" s="4" t="s">
        <v>2080</v>
      </c>
      <c r="D360" s="4" t="s">
        <v>4448</v>
      </c>
      <c r="E360" s="4" t="s">
        <v>1934</v>
      </c>
      <c r="F360" s="326">
        <v>45264.0</v>
      </c>
      <c r="G360" s="326">
        <v>46342.0</v>
      </c>
      <c r="H360" s="326">
        <v>46250.0</v>
      </c>
      <c r="I360" s="4" t="s">
        <v>2921</v>
      </c>
      <c r="J360" s="327" t="s">
        <v>4449</v>
      </c>
      <c r="K360" s="4" t="s">
        <v>3059</v>
      </c>
      <c r="L360" s="267">
        <v>0.0</v>
      </c>
      <c r="M360" s="267">
        <v>92.0</v>
      </c>
      <c r="N360" s="267">
        <v>0.0</v>
      </c>
      <c r="O360" s="4" t="s">
        <v>3171</v>
      </c>
      <c r="P360" s="4" t="s">
        <v>4346</v>
      </c>
      <c r="Q360" s="4" t="s">
        <v>3419</v>
      </c>
      <c r="R360" s="4" t="s">
        <v>3196</v>
      </c>
      <c r="S360" s="4" t="s">
        <v>4450</v>
      </c>
      <c r="T360" s="4" t="s">
        <v>2826</v>
      </c>
    </row>
    <row r="361">
      <c r="A361" s="267">
        <v>139.0</v>
      </c>
      <c r="B361" s="4" t="s">
        <v>4451</v>
      </c>
      <c r="C361" s="4" t="s">
        <v>4452</v>
      </c>
      <c r="D361" s="4" t="s">
        <v>4453</v>
      </c>
      <c r="E361" s="4" t="s">
        <v>1934</v>
      </c>
      <c r="F361" s="326">
        <v>45945.0</v>
      </c>
      <c r="G361" s="326">
        <v>46373.0</v>
      </c>
      <c r="H361" s="213">
        <v>46282.0</v>
      </c>
      <c r="I361" s="4" t="s">
        <v>2921</v>
      </c>
      <c r="J361" s="327" t="s">
        <v>4454</v>
      </c>
      <c r="K361" s="4" t="s">
        <v>3029</v>
      </c>
      <c r="L361" s="267">
        <v>0.0</v>
      </c>
      <c r="M361" s="267">
        <v>123.0</v>
      </c>
      <c r="N361" s="267">
        <v>0.0</v>
      </c>
      <c r="O361" s="4" t="s">
        <v>3171</v>
      </c>
      <c r="P361" s="4" t="s">
        <v>4455</v>
      </c>
      <c r="Q361" s="4" t="s">
        <v>3419</v>
      </c>
      <c r="R361" s="4" t="s">
        <v>3196</v>
      </c>
      <c r="S361" s="4" t="s">
        <v>4456</v>
      </c>
      <c r="T361" s="4" t="s">
        <v>2833</v>
      </c>
    </row>
    <row r="362">
      <c r="A362" s="267">
        <v>237.0</v>
      </c>
      <c r="B362" s="4" t="s">
        <v>4457</v>
      </c>
      <c r="C362" s="4" t="s">
        <v>4458</v>
      </c>
      <c r="D362" s="4" t="s">
        <v>4459</v>
      </c>
      <c r="E362" s="4" t="s">
        <v>1934</v>
      </c>
      <c r="F362" s="213">
        <v>44824.0</v>
      </c>
      <c r="G362" s="213">
        <v>46383.0</v>
      </c>
      <c r="H362" s="326">
        <v>46292.0</v>
      </c>
      <c r="I362" s="4" t="s">
        <v>2921</v>
      </c>
      <c r="J362" s="327" t="s">
        <v>4460</v>
      </c>
      <c r="K362" s="4" t="s">
        <v>3059</v>
      </c>
      <c r="L362" s="267">
        <v>0.0</v>
      </c>
      <c r="M362" s="267">
        <v>133.0</v>
      </c>
      <c r="N362" s="267">
        <v>0.0</v>
      </c>
      <c r="O362" s="4" t="s">
        <v>3171</v>
      </c>
      <c r="P362" s="4" t="s">
        <v>4461</v>
      </c>
      <c r="Q362" s="4" t="s">
        <v>3419</v>
      </c>
      <c r="R362" s="4" t="s">
        <v>3062</v>
      </c>
      <c r="S362" s="4" t="s">
        <v>4462</v>
      </c>
      <c r="T362" s="4" t="s">
        <v>2826</v>
      </c>
    </row>
    <row r="363">
      <c r="A363" s="267">
        <v>113.0</v>
      </c>
      <c r="B363" s="4" t="s">
        <v>4463</v>
      </c>
      <c r="C363" s="4" t="s">
        <v>4464</v>
      </c>
      <c r="D363" s="4" t="s">
        <v>4465</v>
      </c>
      <c r="E363" s="4" t="s">
        <v>1934</v>
      </c>
      <c r="F363" s="326">
        <v>45244.0</v>
      </c>
      <c r="G363" s="326">
        <v>46325.0</v>
      </c>
      <c r="H363" s="326">
        <v>46233.0</v>
      </c>
      <c r="I363" s="4" t="s">
        <v>2921</v>
      </c>
      <c r="J363" s="327" t="s">
        <v>4466</v>
      </c>
      <c r="K363" s="4" t="s">
        <v>3059</v>
      </c>
      <c r="L363" s="267">
        <v>0.0</v>
      </c>
      <c r="M363" s="267">
        <v>75.0</v>
      </c>
      <c r="N363" s="267">
        <v>0.0</v>
      </c>
      <c r="O363" s="4" t="s">
        <v>3171</v>
      </c>
      <c r="P363" s="4" t="s">
        <v>4467</v>
      </c>
      <c r="Q363" s="4" t="s">
        <v>3419</v>
      </c>
      <c r="R363" s="4" t="s">
        <v>3196</v>
      </c>
      <c r="S363" s="4" t="s">
        <v>4468</v>
      </c>
      <c r="T363" s="4" t="s">
        <v>2833</v>
      </c>
    </row>
    <row r="364">
      <c r="A364" s="267">
        <v>89.0</v>
      </c>
      <c r="B364" s="4" t="s">
        <v>4469</v>
      </c>
      <c r="C364" s="4" t="s">
        <v>4470</v>
      </c>
      <c r="D364" s="4" t="s">
        <v>4471</v>
      </c>
      <c r="E364" s="4" t="s">
        <v>1934</v>
      </c>
      <c r="F364" s="326">
        <v>45670.0</v>
      </c>
      <c r="G364" s="326">
        <v>46400.0</v>
      </c>
      <c r="H364" s="326">
        <v>46308.0</v>
      </c>
      <c r="I364" s="4" t="s">
        <v>2921</v>
      </c>
      <c r="J364" s="327" t="s">
        <v>4472</v>
      </c>
      <c r="K364" s="4" t="s">
        <v>3059</v>
      </c>
      <c r="L364" s="267">
        <v>0.0</v>
      </c>
      <c r="M364" s="267">
        <v>150.0</v>
      </c>
      <c r="N364" s="267">
        <v>0.0</v>
      </c>
      <c r="O364" s="4" t="s">
        <v>3171</v>
      </c>
      <c r="P364" s="4" t="s">
        <v>4473</v>
      </c>
      <c r="Q364" s="4" t="s">
        <v>3419</v>
      </c>
      <c r="R364" s="4" t="s">
        <v>3062</v>
      </c>
      <c r="S364" s="4" t="s">
        <v>4474</v>
      </c>
      <c r="T364" s="4" t="s">
        <v>2826</v>
      </c>
    </row>
    <row r="365">
      <c r="A365" s="267">
        <v>30.0</v>
      </c>
      <c r="B365" s="4" t="s">
        <v>4475</v>
      </c>
      <c r="C365" s="4" t="s">
        <v>4476</v>
      </c>
      <c r="D365" s="4" t="s">
        <v>4477</v>
      </c>
      <c r="E365" s="4" t="s">
        <v>1934</v>
      </c>
      <c r="F365" s="326">
        <v>45364.0</v>
      </c>
      <c r="G365" s="326">
        <v>46438.0</v>
      </c>
      <c r="H365" s="326">
        <v>46346.0</v>
      </c>
      <c r="I365" s="4" t="s">
        <v>2921</v>
      </c>
      <c r="J365" s="327" t="s">
        <v>4478</v>
      </c>
      <c r="K365" s="4" t="s">
        <v>3059</v>
      </c>
      <c r="L365" s="267">
        <v>0.0</v>
      </c>
      <c r="M365" s="267">
        <v>188.0</v>
      </c>
      <c r="N365" s="267">
        <v>0.0</v>
      </c>
      <c r="O365" s="4" t="s">
        <v>3171</v>
      </c>
      <c r="P365" s="4" t="s">
        <v>4346</v>
      </c>
      <c r="Q365" s="4" t="s">
        <v>3419</v>
      </c>
      <c r="R365" s="4" t="s">
        <v>3196</v>
      </c>
      <c r="S365" s="4" t="s">
        <v>4479</v>
      </c>
      <c r="T365" s="4" t="s">
        <v>2833</v>
      </c>
    </row>
    <row r="366">
      <c r="A366" s="267">
        <v>111.0</v>
      </c>
      <c r="B366" s="4" t="s">
        <v>4480</v>
      </c>
      <c r="C366" s="4" t="s">
        <v>4481</v>
      </c>
      <c r="D366" s="4" t="s">
        <v>4482</v>
      </c>
      <c r="E366" s="4" t="s">
        <v>1934</v>
      </c>
      <c r="F366" s="326">
        <v>44405.0</v>
      </c>
      <c r="G366" s="326">
        <v>46358.0</v>
      </c>
      <c r="H366" s="326">
        <v>46236.0</v>
      </c>
      <c r="I366" s="4" t="s">
        <v>2921</v>
      </c>
      <c r="J366" s="327" t="s">
        <v>4483</v>
      </c>
      <c r="K366" s="4" t="s">
        <v>3029</v>
      </c>
      <c r="L366" s="267">
        <v>0.0</v>
      </c>
      <c r="M366" s="267">
        <v>108.0</v>
      </c>
      <c r="N366" s="267">
        <v>0.0</v>
      </c>
      <c r="O366" s="4" t="s">
        <v>3171</v>
      </c>
      <c r="P366" s="4" t="s">
        <v>4484</v>
      </c>
      <c r="Q366" s="4" t="s">
        <v>3419</v>
      </c>
      <c r="R366" s="4"/>
      <c r="S366" s="4" t="s">
        <v>4485</v>
      </c>
      <c r="T366" s="4" t="s">
        <v>2826</v>
      </c>
    </row>
    <row r="367">
      <c r="A367" s="267">
        <v>230.0</v>
      </c>
      <c r="B367" s="4" t="s">
        <v>4486</v>
      </c>
      <c r="C367" s="4" t="s">
        <v>4487</v>
      </c>
      <c r="D367" s="4" t="s">
        <v>4488</v>
      </c>
      <c r="E367" s="4" t="s">
        <v>444</v>
      </c>
      <c r="F367" s="326">
        <v>44881.0</v>
      </c>
      <c r="G367" s="326">
        <v>46388.0</v>
      </c>
      <c r="H367" s="326">
        <v>46296.0</v>
      </c>
      <c r="I367" s="4" t="s">
        <v>2921</v>
      </c>
      <c r="J367" s="327" t="s">
        <v>4489</v>
      </c>
      <c r="K367" s="4" t="s">
        <v>3029</v>
      </c>
      <c r="L367" s="267">
        <v>0.0</v>
      </c>
      <c r="M367" s="267">
        <v>138.0</v>
      </c>
      <c r="N367" s="267">
        <v>0.0</v>
      </c>
      <c r="O367" s="4" t="s">
        <v>3171</v>
      </c>
      <c r="P367" s="4" t="s">
        <v>4490</v>
      </c>
      <c r="Q367" s="4" t="s">
        <v>3195</v>
      </c>
      <c r="R367" s="4"/>
      <c r="S367" s="4" t="s">
        <v>4491</v>
      </c>
      <c r="T367" s="4" t="s">
        <v>2826</v>
      </c>
    </row>
    <row r="368">
      <c r="A368" s="267">
        <v>23.0</v>
      </c>
      <c r="B368" s="4" t="s">
        <v>4492</v>
      </c>
      <c r="C368" s="4" t="s">
        <v>4493</v>
      </c>
      <c r="D368" s="4" t="s">
        <v>4494</v>
      </c>
      <c r="E368" s="4" t="s">
        <v>1934</v>
      </c>
      <c r="F368" s="326">
        <v>43507.0</v>
      </c>
      <c r="G368" s="326">
        <v>44054.0</v>
      </c>
      <c r="H368" s="326">
        <v>43989.0</v>
      </c>
      <c r="I368" s="4" t="s">
        <v>3913</v>
      </c>
      <c r="J368" s="327" t="s">
        <v>4495</v>
      </c>
      <c r="K368" s="4" t="s">
        <v>3961</v>
      </c>
      <c r="L368" s="267">
        <v>0.0</v>
      </c>
      <c r="M368" s="267">
        <v>0.0</v>
      </c>
      <c r="N368" s="267">
        <v>0.0</v>
      </c>
      <c r="O368" s="4"/>
      <c r="P368" s="4"/>
      <c r="Q368" s="4"/>
      <c r="R368" s="4"/>
      <c r="S368" s="4" t="s">
        <v>4496</v>
      </c>
      <c r="T368" s="4" t="s">
        <v>2826</v>
      </c>
    </row>
    <row r="369">
      <c r="A369" s="267">
        <v>16.0</v>
      </c>
      <c r="B369" s="4" t="s">
        <v>4497</v>
      </c>
      <c r="C369" s="4" t="s">
        <v>4498</v>
      </c>
      <c r="D369" s="4" t="s">
        <v>4499</v>
      </c>
      <c r="E369" s="4" t="s">
        <v>4500</v>
      </c>
      <c r="F369" s="213">
        <v>44055.0</v>
      </c>
      <c r="G369" s="213">
        <v>44418.0</v>
      </c>
      <c r="H369" s="326">
        <v>44345.0</v>
      </c>
      <c r="I369" s="4" t="s">
        <v>3913</v>
      </c>
      <c r="J369" s="327" t="s">
        <v>4501</v>
      </c>
      <c r="K369" s="4" t="s">
        <v>3059</v>
      </c>
      <c r="L369" s="267">
        <v>0.0</v>
      </c>
      <c r="M369" s="267">
        <v>0.0</v>
      </c>
      <c r="N369" s="267">
        <v>0.0</v>
      </c>
      <c r="O369" s="4"/>
      <c r="P369" s="4"/>
      <c r="Q369" s="4"/>
      <c r="R369" s="4"/>
      <c r="S369" s="4" t="s">
        <v>4496</v>
      </c>
      <c r="T369" s="4" t="s">
        <v>2826</v>
      </c>
    </row>
    <row r="370">
      <c r="A370" s="267">
        <v>401.0</v>
      </c>
      <c r="B370" s="4" t="s">
        <v>4502</v>
      </c>
      <c r="C370" s="4" t="s">
        <v>796</v>
      </c>
      <c r="D370" s="4" t="s">
        <v>4503</v>
      </c>
      <c r="E370" s="4" t="s">
        <v>120</v>
      </c>
      <c r="F370" s="213">
        <v>45191.0</v>
      </c>
      <c r="G370" s="213">
        <v>47018.0</v>
      </c>
      <c r="H370" s="326">
        <v>47018.0</v>
      </c>
      <c r="I370" s="4" t="s">
        <v>2921</v>
      </c>
      <c r="J370" s="327" t="s">
        <v>4504</v>
      </c>
      <c r="K370" s="4" t="s">
        <v>3961</v>
      </c>
      <c r="L370" s="267">
        <v>0.0</v>
      </c>
      <c r="M370" s="267">
        <v>768.0</v>
      </c>
      <c r="N370" s="267">
        <v>0.0</v>
      </c>
      <c r="O370" s="4"/>
      <c r="P370" s="4" t="s">
        <v>4505</v>
      </c>
      <c r="Q370" s="4"/>
      <c r="R370" s="4"/>
      <c r="S370" s="4"/>
      <c r="T370" s="4" t="s">
        <v>2826</v>
      </c>
    </row>
    <row r="371">
      <c r="A371" s="267">
        <v>278.0</v>
      </c>
      <c r="B371" s="4" t="s">
        <v>4506</v>
      </c>
      <c r="C371" s="4" t="s">
        <v>4507</v>
      </c>
      <c r="D371" s="4" t="s">
        <v>4508</v>
      </c>
      <c r="E371" s="4" t="s">
        <v>120</v>
      </c>
      <c r="F371" s="326">
        <v>44900.0</v>
      </c>
      <c r="G371" s="326">
        <v>46726.0</v>
      </c>
      <c r="H371" s="326">
        <v>46665.0</v>
      </c>
      <c r="I371" s="4" t="s">
        <v>2921</v>
      </c>
      <c r="J371" s="327" t="s">
        <v>4509</v>
      </c>
      <c r="K371" s="4" t="s">
        <v>3961</v>
      </c>
      <c r="L371" s="267">
        <v>0.0</v>
      </c>
      <c r="M371" s="267">
        <v>476.0</v>
      </c>
      <c r="N371" s="267">
        <v>0.0</v>
      </c>
      <c r="O371" s="4"/>
      <c r="P371" s="4" t="s">
        <v>4510</v>
      </c>
      <c r="Q371" s="4"/>
      <c r="R371" s="4"/>
      <c r="S371" s="4"/>
      <c r="T371" s="4" t="s">
        <v>2826</v>
      </c>
    </row>
    <row r="372">
      <c r="A372" s="267">
        <v>280.0</v>
      </c>
      <c r="B372" s="4" t="s">
        <v>4511</v>
      </c>
      <c r="C372" s="4" t="s">
        <v>4512</v>
      </c>
      <c r="D372" s="4" t="s">
        <v>4513</v>
      </c>
      <c r="E372" s="4" t="s">
        <v>120</v>
      </c>
      <c r="F372" s="213">
        <v>44890.0</v>
      </c>
      <c r="G372" s="213">
        <v>46716.0</v>
      </c>
      <c r="H372" s="326">
        <v>46655.0</v>
      </c>
      <c r="I372" s="4" t="s">
        <v>2921</v>
      </c>
      <c r="J372" s="327" t="s">
        <v>4514</v>
      </c>
      <c r="K372" s="4" t="s">
        <v>3961</v>
      </c>
      <c r="L372" s="267">
        <v>0.0</v>
      </c>
      <c r="M372" s="267">
        <v>466.0</v>
      </c>
      <c r="N372" s="267">
        <v>0.0</v>
      </c>
      <c r="O372" s="4"/>
      <c r="P372" s="4" t="s">
        <v>4515</v>
      </c>
      <c r="Q372" s="4"/>
      <c r="R372" s="4"/>
      <c r="S372" s="4"/>
      <c r="T372" s="4" t="s">
        <v>2833</v>
      </c>
    </row>
    <row r="373">
      <c r="A373" s="267">
        <v>353.0</v>
      </c>
      <c r="B373" s="4" t="s">
        <v>4516</v>
      </c>
      <c r="C373" s="4" t="s">
        <v>4517</v>
      </c>
      <c r="D373" s="4" t="s">
        <v>4518</v>
      </c>
      <c r="E373" s="4" t="s">
        <v>120</v>
      </c>
      <c r="F373" s="326">
        <v>45476.0</v>
      </c>
      <c r="G373" s="326">
        <v>47302.0</v>
      </c>
      <c r="H373" s="326">
        <v>47211.0</v>
      </c>
      <c r="I373" s="4" t="s">
        <v>2921</v>
      </c>
      <c r="J373" s="327" t="s">
        <v>4519</v>
      </c>
      <c r="K373" s="4" t="s">
        <v>3961</v>
      </c>
      <c r="L373" s="267">
        <v>0.0</v>
      </c>
      <c r="M373" s="267">
        <v>1052.0</v>
      </c>
      <c r="N373" s="267">
        <v>0.0</v>
      </c>
      <c r="O373" s="4"/>
      <c r="P373" s="4" t="s">
        <v>4520</v>
      </c>
      <c r="Q373" s="4"/>
      <c r="R373" s="4"/>
      <c r="S373" s="4"/>
      <c r="T373" s="4" t="s">
        <v>2826</v>
      </c>
    </row>
    <row r="374">
      <c r="A374" s="267">
        <v>258.0</v>
      </c>
      <c r="B374" s="4" t="s">
        <v>4521</v>
      </c>
      <c r="C374" s="4" t="s">
        <v>4522</v>
      </c>
      <c r="D374" s="4" t="s">
        <v>4523</v>
      </c>
      <c r="E374" s="4" t="s">
        <v>3988</v>
      </c>
      <c r="F374" s="213">
        <v>44873.0</v>
      </c>
      <c r="G374" s="213">
        <v>47795.0</v>
      </c>
      <c r="H374" s="326">
        <v>47764.0</v>
      </c>
      <c r="I374" s="4" t="s">
        <v>2921</v>
      </c>
      <c r="J374" s="327" t="s">
        <v>4524</v>
      </c>
      <c r="K374" s="4" t="s">
        <v>3961</v>
      </c>
      <c r="L374" s="267">
        <v>0.0</v>
      </c>
      <c r="M374" s="267">
        <v>1545.0</v>
      </c>
      <c r="N374" s="267">
        <v>0.0</v>
      </c>
      <c r="O374" s="4"/>
      <c r="P374" s="4"/>
      <c r="Q374" s="4"/>
      <c r="R374" s="4"/>
      <c r="S374" s="4"/>
      <c r="T374" s="4" t="s">
        <v>2833</v>
      </c>
    </row>
    <row r="375">
      <c r="A375" s="267">
        <v>399.0</v>
      </c>
      <c r="B375" s="4" t="s">
        <v>4525</v>
      </c>
      <c r="C375" s="4" t="s">
        <v>4526</v>
      </c>
      <c r="D375" s="4" t="s">
        <v>4527</v>
      </c>
      <c r="E375" s="4" t="s">
        <v>1934</v>
      </c>
      <c r="F375" s="326"/>
      <c r="G375" s="326">
        <v>45385.0</v>
      </c>
      <c r="H375" s="326"/>
      <c r="I375" s="4" t="s">
        <v>3913</v>
      </c>
      <c r="J375" s="327" t="s">
        <v>4528</v>
      </c>
      <c r="K375" s="4" t="s">
        <v>3059</v>
      </c>
      <c r="L375" s="267">
        <v>0.0</v>
      </c>
      <c r="M375" s="267">
        <v>0.0</v>
      </c>
      <c r="N375" s="267">
        <v>0.0</v>
      </c>
      <c r="O375" s="4" t="s">
        <v>3171</v>
      </c>
      <c r="P375" s="4" t="s">
        <v>3001</v>
      </c>
      <c r="Q375" s="4"/>
      <c r="R375" s="4"/>
      <c r="S375" s="4"/>
      <c r="T375" s="4" t="s">
        <v>2833</v>
      </c>
    </row>
    <row r="376">
      <c r="A376" s="267">
        <v>431.0</v>
      </c>
      <c r="B376" s="4" t="s">
        <v>4529</v>
      </c>
      <c r="C376" s="4" t="s">
        <v>4530</v>
      </c>
      <c r="D376" s="4" t="s">
        <v>4531</v>
      </c>
      <c r="E376" s="4" t="s">
        <v>120</v>
      </c>
      <c r="F376" s="326">
        <v>45476.0</v>
      </c>
      <c r="G376" s="326">
        <v>47302.0</v>
      </c>
      <c r="H376" s="326">
        <v>47211.0</v>
      </c>
      <c r="I376" s="4" t="s">
        <v>2921</v>
      </c>
      <c r="J376" s="327" t="s">
        <v>4532</v>
      </c>
      <c r="K376" s="4" t="s">
        <v>3961</v>
      </c>
      <c r="L376" s="267">
        <v>0.0</v>
      </c>
      <c r="M376" s="267">
        <v>1052.0</v>
      </c>
      <c r="N376" s="267">
        <v>0.0</v>
      </c>
      <c r="O376" s="4"/>
      <c r="P376" s="4" t="s">
        <v>4533</v>
      </c>
      <c r="Q376" s="4"/>
      <c r="R376" s="4"/>
      <c r="S376" s="4"/>
      <c r="T376" s="4" t="s">
        <v>2826</v>
      </c>
    </row>
    <row r="377">
      <c r="A377" s="267">
        <v>300.0</v>
      </c>
      <c r="B377" s="4" t="s">
        <v>4534</v>
      </c>
      <c r="C377" s="4" t="s">
        <v>4535</v>
      </c>
      <c r="D377" s="4" t="s">
        <v>4536</v>
      </c>
      <c r="E377" s="4" t="s">
        <v>120</v>
      </c>
      <c r="F377" s="326">
        <v>45474.0</v>
      </c>
      <c r="G377" s="326">
        <v>47300.0</v>
      </c>
      <c r="H377" s="326">
        <v>47209.0</v>
      </c>
      <c r="I377" s="4" t="s">
        <v>2921</v>
      </c>
      <c r="J377" s="327" t="s">
        <v>4537</v>
      </c>
      <c r="K377" s="4" t="s">
        <v>3961</v>
      </c>
      <c r="L377" s="267">
        <v>0.0</v>
      </c>
      <c r="M377" s="267">
        <v>1050.0</v>
      </c>
      <c r="N377" s="267">
        <v>0.0</v>
      </c>
      <c r="O377" s="4"/>
      <c r="P377" s="4"/>
      <c r="Q377" s="4"/>
      <c r="R377" s="4"/>
      <c r="S377" s="4"/>
      <c r="T377" s="4" t="s">
        <v>2826</v>
      </c>
    </row>
    <row r="378">
      <c r="A378" s="267">
        <v>267.0</v>
      </c>
      <c r="B378" s="4" t="s">
        <v>4538</v>
      </c>
      <c r="C378" s="4" t="s">
        <v>4539</v>
      </c>
      <c r="D378" s="4" t="s">
        <v>4540</v>
      </c>
      <c r="E378" s="4" t="s">
        <v>120</v>
      </c>
      <c r="F378" s="326">
        <v>44593.0</v>
      </c>
      <c r="G378" s="326">
        <v>46419.0</v>
      </c>
      <c r="H378" s="326">
        <v>46357.0</v>
      </c>
      <c r="I378" s="4" t="s">
        <v>2921</v>
      </c>
      <c r="J378" s="327" t="s">
        <v>4541</v>
      </c>
      <c r="K378" s="4" t="s">
        <v>3961</v>
      </c>
      <c r="L378" s="267">
        <v>0.0</v>
      </c>
      <c r="M378" s="267">
        <v>169.0</v>
      </c>
      <c r="N378" s="267">
        <v>0.0</v>
      </c>
      <c r="O378" s="4"/>
      <c r="P378" s="4" t="s">
        <v>4542</v>
      </c>
      <c r="Q378" s="4"/>
      <c r="R378" s="4"/>
      <c r="S378" s="4"/>
      <c r="T378" s="4" t="s">
        <v>2826</v>
      </c>
    </row>
    <row r="379">
      <c r="A379" s="267">
        <v>479.0</v>
      </c>
      <c r="B379" s="4" t="s">
        <v>4543</v>
      </c>
      <c r="C379" s="4" t="s">
        <v>374</v>
      </c>
      <c r="D379" s="4" t="s">
        <v>4544</v>
      </c>
      <c r="E379" s="4" t="s">
        <v>120</v>
      </c>
      <c r="F379" s="326">
        <v>45502.0</v>
      </c>
      <c r="G379" s="326">
        <v>47328.0</v>
      </c>
      <c r="H379" s="326">
        <v>47237.0</v>
      </c>
      <c r="I379" s="4" t="s">
        <v>2921</v>
      </c>
      <c r="J379" s="327" t="s">
        <v>4545</v>
      </c>
      <c r="K379" s="4"/>
      <c r="L379" s="267">
        <v>0.0</v>
      </c>
      <c r="M379" s="267">
        <v>1078.0</v>
      </c>
      <c r="N379" s="267">
        <v>0.0</v>
      </c>
      <c r="O379" s="4"/>
      <c r="P379" s="4" t="s">
        <v>4546</v>
      </c>
      <c r="Q379" s="4"/>
      <c r="R379" s="4"/>
      <c r="S379" s="4"/>
      <c r="T379" s="4" t="s">
        <v>2833</v>
      </c>
    </row>
    <row r="380">
      <c r="A380" s="267">
        <v>289.0</v>
      </c>
      <c r="B380" s="4" t="s">
        <v>4547</v>
      </c>
      <c r="C380" s="4" t="s">
        <v>4548</v>
      </c>
      <c r="D380" s="4" t="s">
        <v>4549</v>
      </c>
      <c r="E380" s="4" t="s">
        <v>120</v>
      </c>
      <c r="F380" s="326">
        <v>44887.0</v>
      </c>
      <c r="G380" s="326">
        <v>46713.0</v>
      </c>
      <c r="H380" s="326">
        <v>46652.0</v>
      </c>
      <c r="I380" s="4" t="s">
        <v>2921</v>
      </c>
      <c r="J380" s="327" t="s">
        <v>4550</v>
      </c>
      <c r="K380" s="4" t="s">
        <v>3961</v>
      </c>
      <c r="L380" s="267">
        <v>0.0</v>
      </c>
      <c r="M380" s="267">
        <v>463.0</v>
      </c>
      <c r="N380" s="267">
        <v>0.0</v>
      </c>
      <c r="O380" s="4"/>
      <c r="P380" s="4" t="s">
        <v>4551</v>
      </c>
      <c r="Q380" s="4"/>
      <c r="R380" s="4"/>
      <c r="S380" s="4"/>
      <c r="T380" s="4" t="s">
        <v>2833</v>
      </c>
    </row>
    <row r="381">
      <c r="A381" s="267">
        <v>381.0</v>
      </c>
      <c r="B381" s="4" t="s">
        <v>4552</v>
      </c>
      <c r="C381" s="4" t="s">
        <v>381</v>
      </c>
      <c r="D381" s="4" t="s">
        <v>4553</v>
      </c>
      <c r="E381" s="4" t="s">
        <v>120</v>
      </c>
      <c r="F381" s="213">
        <v>45476.0</v>
      </c>
      <c r="G381" s="213">
        <v>47302.0</v>
      </c>
      <c r="H381" s="326">
        <v>47211.0</v>
      </c>
      <c r="I381" s="4" t="s">
        <v>2921</v>
      </c>
      <c r="J381" s="327" t="s">
        <v>4554</v>
      </c>
      <c r="K381" s="4" t="s">
        <v>3961</v>
      </c>
      <c r="L381" s="267">
        <v>0.0</v>
      </c>
      <c r="M381" s="267">
        <v>1052.0</v>
      </c>
      <c r="N381" s="267">
        <v>0.0</v>
      </c>
      <c r="O381" s="4"/>
      <c r="P381" s="4"/>
      <c r="Q381" s="4"/>
      <c r="R381" s="4"/>
      <c r="S381" s="4"/>
      <c r="T381" s="4" t="s">
        <v>2826</v>
      </c>
    </row>
    <row r="382">
      <c r="A382" s="267">
        <v>445.0</v>
      </c>
      <c r="B382" s="4" t="s">
        <v>4555</v>
      </c>
      <c r="C382" s="4" t="s">
        <v>1708</v>
      </c>
      <c r="D382" s="4" t="s">
        <v>4556</v>
      </c>
      <c r="E382" s="4" t="s">
        <v>120</v>
      </c>
      <c r="F382" s="326">
        <v>45275.0</v>
      </c>
      <c r="G382" s="326">
        <v>47102.0</v>
      </c>
      <c r="H382" s="326">
        <v>46980.0</v>
      </c>
      <c r="I382" s="4" t="s">
        <v>2921</v>
      </c>
      <c r="J382" s="327" t="s">
        <v>4557</v>
      </c>
      <c r="K382" s="4" t="s">
        <v>3961</v>
      </c>
      <c r="L382" s="267">
        <v>0.0</v>
      </c>
      <c r="M382" s="267">
        <v>852.0</v>
      </c>
      <c r="N382" s="267">
        <v>0.0</v>
      </c>
      <c r="O382" s="4"/>
      <c r="P382" s="4" t="s">
        <v>4558</v>
      </c>
      <c r="Q382" s="4"/>
      <c r="R382" s="4"/>
      <c r="S382" s="4"/>
      <c r="T382" s="4" t="s">
        <v>2826</v>
      </c>
    </row>
    <row r="383">
      <c r="A383" s="267">
        <v>245.0</v>
      </c>
      <c r="B383" s="4" t="s">
        <v>4559</v>
      </c>
      <c r="C383" s="4" t="s">
        <v>577</v>
      </c>
      <c r="D383" s="4" t="s">
        <v>4560</v>
      </c>
      <c r="E383" s="4" t="s">
        <v>120</v>
      </c>
      <c r="F383" s="326">
        <v>46030.0</v>
      </c>
      <c r="G383" s="326">
        <v>47856.0</v>
      </c>
      <c r="H383" s="326">
        <v>47734.0</v>
      </c>
      <c r="I383" s="4" t="s">
        <v>2921</v>
      </c>
      <c r="J383" s="327" t="s">
        <v>4561</v>
      </c>
      <c r="K383" s="4" t="s">
        <v>2966</v>
      </c>
      <c r="L383" s="267">
        <v>0.0</v>
      </c>
      <c r="M383" s="267">
        <v>1606.0</v>
      </c>
      <c r="N383" s="267">
        <v>0.0</v>
      </c>
      <c r="O383" s="4"/>
      <c r="P383" s="4" t="s">
        <v>4562</v>
      </c>
      <c r="Q383" s="4"/>
      <c r="R383" s="4"/>
      <c r="S383" s="4"/>
      <c r="T383" s="4" t="s">
        <v>2826</v>
      </c>
    </row>
    <row r="384">
      <c r="A384" s="267">
        <v>305.0</v>
      </c>
      <c r="B384" s="4" t="s">
        <v>4563</v>
      </c>
      <c r="C384" s="4" t="s">
        <v>1333</v>
      </c>
      <c r="D384" s="4" t="s">
        <v>4564</v>
      </c>
      <c r="E384" s="4" t="s">
        <v>120</v>
      </c>
      <c r="F384" s="326">
        <v>45191.0</v>
      </c>
      <c r="G384" s="326">
        <v>47018.0</v>
      </c>
      <c r="H384" s="326">
        <v>47018.0</v>
      </c>
      <c r="I384" s="4" t="s">
        <v>2921</v>
      </c>
      <c r="J384" s="327" t="s">
        <v>4565</v>
      </c>
      <c r="K384" s="4" t="s">
        <v>3961</v>
      </c>
      <c r="L384" s="267">
        <v>0.0</v>
      </c>
      <c r="M384" s="267">
        <v>768.0</v>
      </c>
      <c r="N384" s="267">
        <v>0.0</v>
      </c>
      <c r="O384" s="4"/>
      <c r="P384" s="4" t="s">
        <v>4566</v>
      </c>
      <c r="Q384" s="4"/>
      <c r="R384" s="4"/>
      <c r="S384" s="4"/>
      <c r="T384" s="4" t="s">
        <v>2826</v>
      </c>
    </row>
    <row r="385">
      <c r="A385" s="267">
        <v>312.0</v>
      </c>
      <c r="B385" s="4" t="s">
        <v>4567</v>
      </c>
      <c r="C385" s="4" t="s">
        <v>4568</v>
      </c>
      <c r="D385" s="4" t="s">
        <v>4569</v>
      </c>
      <c r="E385" s="4" t="s">
        <v>120</v>
      </c>
      <c r="F385" s="213">
        <v>44932.0</v>
      </c>
      <c r="G385" s="213">
        <v>46758.0</v>
      </c>
      <c r="H385" s="326">
        <v>46697.0</v>
      </c>
      <c r="I385" s="4" t="s">
        <v>2921</v>
      </c>
      <c r="J385" s="327" t="s">
        <v>4570</v>
      </c>
      <c r="K385" s="4" t="s">
        <v>3961</v>
      </c>
      <c r="L385" s="267">
        <v>0.0</v>
      </c>
      <c r="M385" s="267">
        <v>508.0</v>
      </c>
      <c r="N385" s="267">
        <v>0.0</v>
      </c>
      <c r="O385" s="4"/>
      <c r="P385" s="4" t="s">
        <v>4571</v>
      </c>
      <c r="Q385" s="4"/>
      <c r="R385" s="4"/>
      <c r="S385" s="4"/>
      <c r="T385" s="4" t="s">
        <v>2826</v>
      </c>
    </row>
    <row r="386">
      <c r="A386" s="267">
        <v>259.0</v>
      </c>
      <c r="B386" s="4" t="s">
        <v>4572</v>
      </c>
      <c r="C386" s="4" t="s">
        <v>4573</v>
      </c>
      <c r="D386" s="4" t="s">
        <v>4574</v>
      </c>
      <c r="E386" s="4" t="s">
        <v>120</v>
      </c>
      <c r="F386" s="326">
        <v>44784.0</v>
      </c>
      <c r="G386" s="326">
        <v>46610.0</v>
      </c>
      <c r="H386" s="326">
        <v>46549.0</v>
      </c>
      <c r="I386" s="4" t="s">
        <v>2921</v>
      </c>
      <c r="J386" s="327" t="s">
        <v>4575</v>
      </c>
      <c r="K386" s="4" t="s">
        <v>3961</v>
      </c>
      <c r="L386" s="267">
        <v>0.0</v>
      </c>
      <c r="M386" s="267">
        <v>360.0</v>
      </c>
      <c r="N386" s="267">
        <v>0.0</v>
      </c>
      <c r="O386" s="4"/>
      <c r="P386" s="4" t="s">
        <v>4576</v>
      </c>
      <c r="Q386" s="4"/>
      <c r="R386" s="4"/>
      <c r="S386" s="4"/>
      <c r="T386" s="4" t="s">
        <v>2826</v>
      </c>
    </row>
    <row r="387">
      <c r="A387" s="267">
        <v>264.0</v>
      </c>
      <c r="B387" s="4" t="s">
        <v>4577</v>
      </c>
      <c r="C387" s="4" t="s">
        <v>4578</v>
      </c>
      <c r="D387" s="4" t="s">
        <v>4579</v>
      </c>
      <c r="E387" s="4" t="s">
        <v>120</v>
      </c>
      <c r="F387" s="326">
        <v>44166.0</v>
      </c>
      <c r="G387" s="326">
        <v>45992.0</v>
      </c>
      <c r="H387" s="326">
        <v>45870.0</v>
      </c>
      <c r="I387" s="4" t="s">
        <v>3913</v>
      </c>
      <c r="J387" s="327" t="s">
        <v>4580</v>
      </c>
      <c r="K387" s="4" t="s">
        <v>3961</v>
      </c>
      <c r="L387" s="267">
        <v>0.0</v>
      </c>
      <c r="M387" s="267">
        <v>0.0</v>
      </c>
      <c r="N387" s="267">
        <v>0.0</v>
      </c>
      <c r="O387" s="4"/>
      <c r="P387" s="4" t="s">
        <v>4581</v>
      </c>
      <c r="Q387" s="4"/>
      <c r="R387" s="4"/>
      <c r="S387" s="4"/>
      <c r="T387" s="4" t="s">
        <v>2826</v>
      </c>
    </row>
    <row r="388">
      <c r="A388" s="267">
        <v>303.0</v>
      </c>
      <c r="B388" s="4" t="s">
        <v>4582</v>
      </c>
      <c r="C388" s="4" t="s">
        <v>4583</v>
      </c>
      <c r="D388" s="4" t="s">
        <v>4584</v>
      </c>
      <c r="E388" s="4" t="s">
        <v>120</v>
      </c>
      <c r="F388" s="326">
        <v>44883.0</v>
      </c>
      <c r="G388" s="326">
        <v>46709.0</v>
      </c>
      <c r="H388" s="326">
        <v>46648.0</v>
      </c>
      <c r="I388" s="4" t="s">
        <v>2921</v>
      </c>
      <c r="J388" s="327" t="s">
        <v>4585</v>
      </c>
      <c r="K388" s="4" t="s">
        <v>3961</v>
      </c>
      <c r="L388" s="267">
        <v>0.0</v>
      </c>
      <c r="M388" s="267">
        <v>459.0</v>
      </c>
      <c r="N388" s="267">
        <v>0.0</v>
      </c>
      <c r="O388" s="4"/>
      <c r="P388" s="4" t="s">
        <v>4586</v>
      </c>
      <c r="Q388" s="4"/>
      <c r="R388" s="4"/>
      <c r="S388" s="4"/>
      <c r="T388" s="4" t="s">
        <v>2826</v>
      </c>
    </row>
    <row r="389">
      <c r="A389" s="267">
        <v>391.0</v>
      </c>
      <c r="B389" s="4" t="s">
        <v>4587</v>
      </c>
      <c r="C389" s="4" t="s">
        <v>4588</v>
      </c>
      <c r="D389" s="4" t="s">
        <v>4589</v>
      </c>
      <c r="E389" s="4" t="s">
        <v>120</v>
      </c>
      <c r="F389" s="326">
        <v>45043.0</v>
      </c>
      <c r="G389" s="326">
        <v>46870.0</v>
      </c>
      <c r="H389" s="326">
        <v>46779.0</v>
      </c>
      <c r="I389" s="4" t="s">
        <v>2921</v>
      </c>
      <c r="J389" s="327" t="s">
        <v>4590</v>
      </c>
      <c r="K389" s="4" t="s">
        <v>3961</v>
      </c>
      <c r="L389" s="267">
        <v>0.0</v>
      </c>
      <c r="M389" s="267">
        <v>620.0</v>
      </c>
      <c r="N389" s="267">
        <v>0.0</v>
      </c>
      <c r="O389" s="4"/>
      <c r="P389" s="4" t="s">
        <v>4505</v>
      </c>
      <c r="Q389" s="4"/>
      <c r="R389" s="4"/>
      <c r="S389" s="4"/>
      <c r="T389" s="4" t="s">
        <v>2826</v>
      </c>
    </row>
    <row r="390">
      <c r="A390" s="267">
        <v>290.0</v>
      </c>
      <c r="B390" s="4" t="s">
        <v>4591</v>
      </c>
      <c r="C390" s="4" t="s">
        <v>4592</v>
      </c>
      <c r="D390" s="4" t="s">
        <v>4593</v>
      </c>
      <c r="E390" s="4" t="s">
        <v>120</v>
      </c>
      <c r="F390" s="326">
        <v>44468.0</v>
      </c>
      <c r="G390" s="326">
        <v>46294.0</v>
      </c>
      <c r="H390" s="326">
        <v>46232.0</v>
      </c>
      <c r="I390" s="4" t="s">
        <v>2921</v>
      </c>
      <c r="J390" s="327" t="s">
        <v>4594</v>
      </c>
      <c r="K390" s="4" t="s">
        <v>3961</v>
      </c>
      <c r="L390" s="267">
        <v>0.0</v>
      </c>
      <c r="M390" s="267">
        <v>44.0</v>
      </c>
      <c r="N390" s="267">
        <v>0.0</v>
      </c>
      <c r="O390" s="4"/>
      <c r="P390" s="4" t="s">
        <v>4595</v>
      </c>
      <c r="Q390" s="4"/>
      <c r="R390" s="4"/>
      <c r="S390" s="4"/>
      <c r="T390" s="4" t="s">
        <v>2833</v>
      </c>
    </row>
    <row r="391">
      <c r="A391" s="267">
        <v>246.0</v>
      </c>
      <c r="B391" s="4" t="s">
        <v>4596</v>
      </c>
      <c r="C391" s="4" t="s">
        <v>4597</v>
      </c>
      <c r="D391" s="4" t="s">
        <v>4598</v>
      </c>
      <c r="E391" s="4" t="s">
        <v>120</v>
      </c>
      <c r="F391" s="326">
        <v>44847.0</v>
      </c>
      <c r="G391" s="326">
        <v>46673.0</v>
      </c>
      <c r="H391" s="326">
        <v>46612.0</v>
      </c>
      <c r="I391" s="4" t="s">
        <v>2921</v>
      </c>
      <c r="J391" s="327" t="s">
        <v>4599</v>
      </c>
      <c r="K391" s="4" t="s">
        <v>3059</v>
      </c>
      <c r="L391" s="267">
        <v>0.0</v>
      </c>
      <c r="M391" s="267">
        <v>423.0</v>
      </c>
      <c r="N391" s="267">
        <v>0.0</v>
      </c>
      <c r="O391" s="4"/>
      <c r="P391" s="4" t="s">
        <v>4600</v>
      </c>
      <c r="Q391" s="4"/>
      <c r="R391" s="4"/>
      <c r="S391" s="4"/>
      <c r="T391" s="4" t="s">
        <v>2833</v>
      </c>
    </row>
    <row r="392">
      <c r="A392" s="267">
        <v>319.0</v>
      </c>
      <c r="B392" s="4" t="s">
        <v>4601</v>
      </c>
      <c r="C392" s="4" t="s">
        <v>4602</v>
      </c>
      <c r="D392" s="4" t="s">
        <v>4603</v>
      </c>
      <c r="E392" s="4" t="s">
        <v>120</v>
      </c>
      <c r="F392" s="326">
        <v>45476.0</v>
      </c>
      <c r="G392" s="326">
        <v>47302.0</v>
      </c>
      <c r="H392" s="326">
        <v>47211.0</v>
      </c>
      <c r="I392" s="4" t="s">
        <v>2921</v>
      </c>
      <c r="J392" s="327" t="s">
        <v>4604</v>
      </c>
      <c r="K392" s="4" t="s">
        <v>3961</v>
      </c>
      <c r="L392" s="267">
        <v>0.0</v>
      </c>
      <c r="M392" s="267">
        <v>1052.0</v>
      </c>
      <c r="N392" s="267">
        <v>0.0</v>
      </c>
      <c r="O392" s="4"/>
      <c r="P392" s="4"/>
      <c r="Q392" s="4"/>
      <c r="R392" s="4"/>
      <c r="S392" s="4"/>
      <c r="T392" s="4" t="s">
        <v>2833</v>
      </c>
    </row>
    <row r="393">
      <c r="A393" s="267">
        <v>270.0</v>
      </c>
      <c r="B393" s="4" t="s">
        <v>4605</v>
      </c>
      <c r="C393" s="4" t="s">
        <v>546</v>
      </c>
      <c r="D393" s="4" t="s">
        <v>556</v>
      </c>
      <c r="E393" s="4" t="s">
        <v>120</v>
      </c>
      <c r="F393" s="213">
        <v>46028.0</v>
      </c>
      <c r="G393" s="213">
        <v>47854.0</v>
      </c>
      <c r="H393" s="326">
        <v>47762.0</v>
      </c>
      <c r="I393" s="4" t="s">
        <v>2921</v>
      </c>
      <c r="J393" s="327" t="s">
        <v>558</v>
      </c>
      <c r="K393" s="4" t="s">
        <v>2966</v>
      </c>
      <c r="L393" s="267">
        <v>0.0</v>
      </c>
      <c r="M393" s="267">
        <v>1604.0</v>
      </c>
      <c r="N393" s="267">
        <v>0.0</v>
      </c>
      <c r="O393" s="4"/>
      <c r="P393" s="4" t="s">
        <v>4606</v>
      </c>
      <c r="Q393" s="4"/>
      <c r="R393" s="4"/>
      <c r="S393" s="4"/>
      <c r="T393" s="4" t="s">
        <v>2826</v>
      </c>
    </row>
    <row r="394">
      <c r="A394" s="267">
        <v>428.0</v>
      </c>
      <c r="B394" s="4" t="s">
        <v>4607</v>
      </c>
      <c r="C394" s="4" t="s">
        <v>4608</v>
      </c>
      <c r="D394" s="4" t="s">
        <v>4527</v>
      </c>
      <c r="E394" s="4" t="s">
        <v>1934</v>
      </c>
      <c r="F394" s="213"/>
      <c r="G394" s="213">
        <v>45385.0</v>
      </c>
      <c r="H394" s="326"/>
      <c r="I394" s="4" t="s">
        <v>3913</v>
      </c>
      <c r="J394" s="327" t="s">
        <v>4609</v>
      </c>
      <c r="K394" s="4" t="s">
        <v>3059</v>
      </c>
      <c r="L394" s="267">
        <v>0.0</v>
      </c>
      <c r="M394" s="267">
        <v>0.0</v>
      </c>
      <c r="N394" s="267">
        <v>0.0</v>
      </c>
      <c r="O394" s="4" t="s">
        <v>2140</v>
      </c>
      <c r="P394" s="4" t="s">
        <v>4610</v>
      </c>
      <c r="Q394" s="4" t="s">
        <v>3419</v>
      </c>
      <c r="R394" s="4"/>
      <c r="S394" s="4"/>
      <c r="T394" s="4" t="s">
        <v>2833</v>
      </c>
    </row>
    <row r="395">
      <c r="A395" s="267">
        <v>310.0</v>
      </c>
      <c r="B395" s="4" t="s">
        <v>4611</v>
      </c>
      <c r="C395" s="4" t="s">
        <v>4612</v>
      </c>
      <c r="D395" s="4" t="s">
        <v>4613</v>
      </c>
      <c r="E395" s="4" t="s">
        <v>120</v>
      </c>
      <c r="F395" s="326">
        <v>44936.0</v>
      </c>
      <c r="G395" s="326">
        <v>46762.0</v>
      </c>
      <c r="H395" s="326">
        <v>46701.0</v>
      </c>
      <c r="I395" s="4" t="s">
        <v>2921</v>
      </c>
      <c r="J395" s="327" t="s">
        <v>4614</v>
      </c>
      <c r="K395" s="4" t="s">
        <v>3961</v>
      </c>
      <c r="L395" s="267">
        <v>0.0</v>
      </c>
      <c r="M395" s="267">
        <v>512.0</v>
      </c>
      <c r="N395" s="267">
        <v>0.0</v>
      </c>
      <c r="O395" s="4"/>
      <c r="P395" s="4" t="s">
        <v>4615</v>
      </c>
      <c r="Q395" s="4"/>
      <c r="R395" s="4"/>
      <c r="S395" s="4"/>
      <c r="T395" s="4" t="s">
        <v>2833</v>
      </c>
    </row>
    <row r="396">
      <c r="A396" s="267">
        <v>302.0</v>
      </c>
      <c r="B396" s="4" t="s">
        <v>4616</v>
      </c>
      <c r="C396" s="4" t="s">
        <v>4617</v>
      </c>
      <c r="D396" s="4" t="s">
        <v>4618</v>
      </c>
      <c r="E396" s="4" t="s">
        <v>120</v>
      </c>
      <c r="F396" s="326">
        <v>44875.0</v>
      </c>
      <c r="G396" s="326">
        <v>46701.0</v>
      </c>
      <c r="H396" s="326">
        <v>46640.0</v>
      </c>
      <c r="I396" s="4" t="s">
        <v>2921</v>
      </c>
      <c r="J396" s="327" t="s">
        <v>4619</v>
      </c>
      <c r="K396" s="4" t="s">
        <v>3961</v>
      </c>
      <c r="L396" s="267">
        <v>0.0</v>
      </c>
      <c r="M396" s="267">
        <v>451.0</v>
      </c>
      <c r="N396" s="267">
        <v>0.0</v>
      </c>
      <c r="O396" s="4"/>
      <c r="P396" s="4" t="s">
        <v>4551</v>
      </c>
      <c r="Q396" s="4"/>
      <c r="R396" s="4"/>
      <c r="S396" s="4"/>
      <c r="T396" s="4" t="s">
        <v>2833</v>
      </c>
    </row>
    <row r="397">
      <c r="A397" s="267">
        <v>400.0</v>
      </c>
      <c r="B397" s="4" t="s">
        <v>4620</v>
      </c>
      <c r="C397" s="4" t="s">
        <v>4621</v>
      </c>
      <c r="D397" s="4" t="s">
        <v>4622</v>
      </c>
      <c r="E397" s="4" t="s">
        <v>120</v>
      </c>
      <c r="F397" s="213">
        <v>45191.0</v>
      </c>
      <c r="G397" s="213">
        <v>47018.0</v>
      </c>
      <c r="H397" s="213">
        <v>47018.0</v>
      </c>
      <c r="I397" s="4" t="s">
        <v>2921</v>
      </c>
      <c r="J397" s="327" t="s">
        <v>4623</v>
      </c>
      <c r="K397" s="4" t="s">
        <v>3961</v>
      </c>
      <c r="L397" s="267">
        <v>0.0</v>
      </c>
      <c r="M397" s="267">
        <v>768.0</v>
      </c>
      <c r="N397" s="267">
        <v>0.0</v>
      </c>
      <c r="O397" s="4"/>
      <c r="P397" s="4" t="s">
        <v>4012</v>
      </c>
      <c r="Q397" s="4"/>
      <c r="R397" s="4"/>
      <c r="S397" s="4"/>
      <c r="T397" s="4" t="s">
        <v>2833</v>
      </c>
    </row>
    <row r="398">
      <c r="A398" s="267">
        <v>386.0</v>
      </c>
      <c r="B398" s="4" t="s">
        <v>4624</v>
      </c>
      <c r="C398" s="4" t="s">
        <v>4625</v>
      </c>
      <c r="D398" s="4" t="s">
        <v>4626</v>
      </c>
      <c r="E398" s="4" t="s">
        <v>120</v>
      </c>
      <c r="F398" s="326">
        <v>44957.0</v>
      </c>
      <c r="G398" s="326">
        <v>46783.0</v>
      </c>
      <c r="H398" s="326">
        <v>46721.0</v>
      </c>
      <c r="I398" s="4" t="s">
        <v>2921</v>
      </c>
      <c r="J398" s="327" t="s">
        <v>4627</v>
      </c>
      <c r="K398" s="4" t="s">
        <v>3961</v>
      </c>
      <c r="L398" s="267">
        <v>0.0</v>
      </c>
      <c r="M398" s="267">
        <v>533.0</v>
      </c>
      <c r="N398" s="267">
        <v>0.0</v>
      </c>
      <c r="O398" s="4"/>
      <c r="P398" s="4" t="s">
        <v>4628</v>
      </c>
      <c r="Q398" s="4"/>
      <c r="R398" s="4"/>
      <c r="S398" s="4"/>
      <c r="T398" s="4" t="s">
        <v>2826</v>
      </c>
    </row>
    <row r="399">
      <c r="A399" s="267">
        <v>420.0</v>
      </c>
      <c r="B399" s="4" t="s">
        <v>4629</v>
      </c>
      <c r="C399" s="4" t="s">
        <v>4630</v>
      </c>
      <c r="D399" s="4" t="s">
        <v>4631</v>
      </c>
      <c r="E399" s="4" t="s">
        <v>3988</v>
      </c>
      <c r="F399" s="326">
        <v>45036.0</v>
      </c>
      <c r="G399" s="326">
        <v>52341.0</v>
      </c>
      <c r="H399" s="326">
        <v>52341.0</v>
      </c>
      <c r="I399" s="4" t="s">
        <v>2921</v>
      </c>
      <c r="J399" s="327" t="s">
        <v>4632</v>
      </c>
      <c r="K399" s="4" t="s">
        <v>3961</v>
      </c>
      <c r="L399" s="267">
        <v>0.0</v>
      </c>
      <c r="M399" s="267">
        <v>6091.0</v>
      </c>
      <c r="N399" s="267">
        <v>0.0</v>
      </c>
      <c r="O399" s="4"/>
      <c r="P399" s="4"/>
      <c r="Q399" s="4"/>
      <c r="R399" s="4"/>
      <c r="S399" s="4"/>
      <c r="T399" s="4" t="s">
        <v>2826</v>
      </c>
    </row>
    <row r="400">
      <c r="A400" s="267">
        <v>304.0</v>
      </c>
      <c r="B400" s="4" t="s">
        <v>4633</v>
      </c>
      <c r="C400" s="4" t="s">
        <v>505</v>
      </c>
      <c r="D400" s="4" t="s">
        <v>4634</v>
      </c>
      <c r="E400" s="4" t="s">
        <v>120</v>
      </c>
      <c r="F400" s="326">
        <v>45495.0</v>
      </c>
      <c r="G400" s="326">
        <v>47321.0</v>
      </c>
      <c r="H400" s="326">
        <v>47230.0</v>
      </c>
      <c r="I400" s="4" t="s">
        <v>2921</v>
      </c>
      <c r="J400" s="327" t="s">
        <v>4635</v>
      </c>
      <c r="K400" s="4" t="s">
        <v>3961</v>
      </c>
      <c r="L400" s="267">
        <v>0.0</v>
      </c>
      <c r="M400" s="267">
        <v>1071.0</v>
      </c>
      <c r="N400" s="267">
        <v>0.0</v>
      </c>
      <c r="O400" s="4"/>
      <c r="P400" s="4" t="s">
        <v>4558</v>
      </c>
      <c r="Q400" s="4"/>
      <c r="R400" s="4"/>
      <c r="S400" s="4"/>
      <c r="T400" s="4" t="s">
        <v>2826</v>
      </c>
    </row>
    <row r="401">
      <c r="A401" s="267">
        <v>299.0</v>
      </c>
      <c r="B401" s="4" t="s">
        <v>4636</v>
      </c>
      <c r="C401" s="4" t="s">
        <v>4637</v>
      </c>
      <c r="D401" s="4" t="s">
        <v>4638</v>
      </c>
      <c r="E401" s="4" t="s">
        <v>120</v>
      </c>
      <c r="F401" s="326">
        <v>44883.0</v>
      </c>
      <c r="G401" s="326">
        <v>46709.0</v>
      </c>
      <c r="H401" s="326">
        <v>46648.0</v>
      </c>
      <c r="I401" s="4" t="s">
        <v>2921</v>
      </c>
      <c r="J401" s="327" t="s">
        <v>4639</v>
      </c>
      <c r="K401" s="4" t="s">
        <v>3961</v>
      </c>
      <c r="L401" s="267">
        <v>0.0</v>
      </c>
      <c r="M401" s="267">
        <v>459.0</v>
      </c>
      <c r="N401" s="267">
        <v>0.0</v>
      </c>
      <c r="O401" s="4"/>
      <c r="P401" s="4" t="s">
        <v>4640</v>
      </c>
      <c r="Q401" s="4"/>
      <c r="R401" s="4"/>
      <c r="S401" s="4"/>
      <c r="T401" s="4" t="s">
        <v>2826</v>
      </c>
    </row>
    <row r="402">
      <c r="A402" s="267">
        <v>257.0</v>
      </c>
      <c r="B402" s="4" t="s">
        <v>4641</v>
      </c>
      <c r="C402" s="4" t="s">
        <v>4642</v>
      </c>
      <c r="D402" s="4" t="s">
        <v>4643</v>
      </c>
      <c r="E402" s="4" t="s">
        <v>120</v>
      </c>
      <c r="F402" s="326">
        <v>44872.0</v>
      </c>
      <c r="G402" s="326">
        <v>46698.0</v>
      </c>
      <c r="H402" s="326">
        <v>46637.0</v>
      </c>
      <c r="I402" s="4" t="s">
        <v>2921</v>
      </c>
      <c r="J402" s="327" t="s">
        <v>4644</v>
      </c>
      <c r="K402" s="4" t="s">
        <v>3961</v>
      </c>
      <c r="L402" s="267">
        <v>0.0</v>
      </c>
      <c r="M402" s="267">
        <v>448.0</v>
      </c>
      <c r="N402" s="267">
        <v>0.0</v>
      </c>
      <c r="O402" s="4"/>
      <c r="P402" s="4" t="s">
        <v>4645</v>
      </c>
      <c r="Q402" s="4"/>
      <c r="R402" s="4"/>
      <c r="S402" s="4"/>
      <c r="T402" s="4" t="s">
        <v>2826</v>
      </c>
    </row>
    <row r="403">
      <c r="A403" s="267">
        <v>282.0</v>
      </c>
      <c r="B403" s="4" t="s">
        <v>4646</v>
      </c>
      <c r="C403" s="4" t="s">
        <v>4647</v>
      </c>
      <c r="D403" s="4" t="s">
        <v>4648</v>
      </c>
      <c r="E403" s="4" t="s">
        <v>120</v>
      </c>
      <c r="F403" s="326">
        <v>44911.0</v>
      </c>
      <c r="G403" s="326">
        <v>46737.0</v>
      </c>
      <c r="H403" s="326">
        <v>46676.0</v>
      </c>
      <c r="I403" s="4" t="s">
        <v>2921</v>
      </c>
      <c r="J403" s="327" t="s">
        <v>4649</v>
      </c>
      <c r="K403" s="4" t="s">
        <v>3961</v>
      </c>
      <c r="L403" s="267">
        <v>0.0</v>
      </c>
      <c r="M403" s="267">
        <v>487.0</v>
      </c>
      <c r="N403" s="267">
        <v>0.0</v>
      </c>
      <c r="O403" s="4"/>
      <c r="P403" s="4" t="s">
        <v>4571</v>
      </c>
      <c r="Q403" s="4"/>
      <c r="R403" s="4"/>
      <c r="S403" s="4"/>
      <c r="T403" s="4" t="s">
        <v>2826</v>
      </c>
    </row>
    <row r="404">
      <c r="A404" s="267">
        <v>402.0</v>
      </c>
      <c r="B404" s="4" t="s">
        <v>4650</v>
      </c>
      <c r="C404" s="4" t="s">
        <v>4651</v>
      </c>
      <c r="D404" s="4" t="s">
        <v>4652</v>
      </c>
      <c r="E404" s="4" t="s">
        <v>2478</v>
      </c>
      <c r="F404" s="326">
        <v>44970.0</v>
      </c>
      <c r="G404" s="326">
        <v>46796.0</v>
      </c>
      <c r="H404" s="326">
        <v>46431.0</v>
      </c>
      <c r="I404" s="4" t="s">
        <v>2921</v>
      </c>
      <c r="J404" s="327" t="s">
        <v>4653</v>
      </c>
      <c r="K404" s="4" t="s">
        <v>3961</v>
      </c>
      <c r="L404" s="267">
        <v>0.0</v>
      </c>
      <c r="M404" s="267">
        <v>546.0</v>
      </c>
      <c r="N404" s="267">
        <v>0.0</v>
      </c>
      <c r="O404" s="4"/>
      <c r="P404" s="4" t="s">
        <v>4654</v>
      </c>
      <c r="Q404" s="4"/>
      <c r="R404" s="4"/>
      <c r="S404" s="4" t="s">
        <v>4655</v>
      </c>
      <c r="T404" s="4" t="s">
        <v>2826</v>
      </c>
    </row>
    <row r="405">
      <c r="A405" s="267">
        <v>311.0</v>
      </c>
      <c r="B405" s="4" t="s">
        <v>4656</v>
      </c>
      <c r="C405" s="4" t="s">
        <v>4657</v>
      </c>
      <c r="D405" s="4" t="s">
        <v>4658</v>
      </c>
      <c r="E405" s="4" t="s">
        <v>120</v>
      </c>
      <c r="F405" s="326">
        <v>44839.0</v>
      </c>
      <c r="G405" s="326">
        <v>46665.0</v>
      </c>
      <c r="H405" s="326">
        <v>46604.0</v>
      </c>
      <c r="I405" s="4" t="s">
        <v>2921</v>
      </c>
      <c r="J405" s="327" t="s">
        <v>4659</v>
      </c>
      <c r="K405" s="4" t="s">
        <v>3961</v>
      </c>
      <c r="L405" s="267">
        <v>0.0</v>
      </c>
      <c r="M405" s="267">
        <v>415.0</v>
      </c>
      <c r="N405" s="267">
        <v>0.0</v>
      </c>
      <c r="O405" s="4"/>
      <c r="P405" s="4" t="s">
        <v>4660</v>
      </c>
      <c r="Q405" s="4"/>
      <c r="R405" s="4"/>
      <c r="S405" s="4" t="s">
        <v>4661</v>
      </c>
      <c r="T405" s="4" t="s">
        <v>2826</v>
      </c>
    </row>
    <row r="406">
      <c r="A406" s="267">
        <v>292.0</v>
      </c>
      <c r="B406" s="4" t="s">
        <v>4662</v>
      </c>
      <c r="C406" s="4" t="s">
        <v>4663</v>
      </c>
      <c r="D406" s="4" t="s">
        <v>4664</v>
      </c>
      <c r="E406" s="4" t="s">
        <v>120</v>
      </c>
      <c r="F406" s="326">
        <v>44882.0</v>
      </c>
      <c r="G406" s="326">
        <v>46708.0</v>
      </c>
      <c r="H406" s="326">
        <v>46647.0</v>
      </c>
      <c r="I406" s="4" t="s">
        <v>2921</v>
      </c>
      <c r="J406" s="327" t="s">
        <v>4665</v>
      </c>
      <c r="K406" s="4" t="s">
        <v>3961</v>
      </c>
      <c r="L406" s="267">
        <v>0.0</v>
      </c>
      <c r="M406" s="267">
        <v>458.0</v>
      </c>
      <c r="N406" s="267">
        <v>0.0</v>
      </c>
      <c r="O406" s="4"/>
      <c r="P406" s="4" t="s">
        <v>4666</v>
      </c>
      <c r="Q406" s="4"/>
      <c r="R406" s="4"/>
      <c r="S406" s="4" t="s">
        <v>4667</v>
      </c>
      <c r="T406" s="4" t="s">
        <v>2826</v>
      </c>
    </row>
    <row r="407">
      <c r="A407" s="267">
        <v>293.0</v>
      </c>
      <c r="B407" s="4" t="s">
        <v>4668</v>
      </c>
      <c r="C407" s="4" t="s">
        <v>4669</v>
      </c>
      <c r="D407" s="4" t="s">
        <v>4670</v>
      </c>
      <c r="E407" s="4" t="s">
        <v>120</v>
      </c>
      <c r="F407" s="326">
        <v>45191.0</v>
      </c>
      <c r="G407" s="326">
        <v>47018.0</v>
      </c>
      <c r="H407" s="326">
        <v>47018.0</v>
      </c>
      <c r="I407" s="4" t="s">
        <v>2921</v>
      </c>
      <c r="J407" s="327" t="s">
        <v>4671</v>
      </c>
      <c r="K407" s="4" t="s">
        <v>3961</v>
      </c>
      <c r="L407" s="267">
        <v>0.0</v>
      </c>
      <c r="M407" s="267">
        <v>768.0</v>
      </c>
      <c r="N407" s="267">
        <v>0.0</v>
      </c>
      <c r="O407" s="4"/>
      <c r="P407" s="4" t="s">
        <v>4672</v>
      </c>
      <c r="Q407" s="4"/>
      <c r="R407" s="4"/>
      <c r="S407" s="4" t="s">
        <v>4673</v>
      </c>
      <c r="T407" s="4" t="s">
        <v>2826</v>
      </c>
    </row>
    <row r="408">
      <c r="A408" s="267">
        <v>279.0</v>
      </c>
      <c r="B408" s="4" t="s">
        <v>4674</v>
      </c>
      <c r="C408" s="4" t="s">
        <v>4675</v>
      </c>
      <c r="D408" s="4" t="s">
        <v>4676</v>
      </c>
      <c r="E408" s="4" t="s">
        <v>120</v>
      </c>
      <c r="F408" s="326">
        <v>44896.0</v>
      </c>
      <c r="G408" s="326">
        <v>46722.0</v>
      </c>
      <c r="H408" s="326">
        <v>46661.0</v>
      </c>
      <c r="I408" s="4" t="s">
        <v>2921</v>
      </c>
      <c r="J408" s="327" t="s">
        <v>4677</v>
      </c>
      <c r="K408" s="4" t="s">
        <v>3961</v>
      </c>
      <c r="L408" s="267">
        <v>0.0</v>
      </c>
      <c r="M408" s="267">
        <v>472.0</v>
      </c>
      <c r="N408" s="267">
        <v>0.0</v>
      </c>
      <c r="O408" s="4"/>
      <c r="P408" s="4" t="s">
        <v>4678</v>
      </c>
      <c r="Q408" s="4"/>
      <c r="R408" s="4"/>
      <c r="S408" s="4" t="s">
        <v>4679</v>
      </c>
      <c r="T408" s="4" t="s">
        <v>2833</v>
      </c>
    </row>
    <row r="409">
      <c r="A409" s="267">
        <v>285.0</v>
      </c>
      <c r="B409" s="4" t="s">
        <v>4680</v>
      </c>
      <c r="C409" s="4" t="s">
        <v>839</v>
      </c>
      <c r="D409" s="4" t="s">
        <v>4681</v>
      </c>
      <c r="E409" s="4" t="s">
        <v>120</v>
      </c>
      <c r="F409" s="326">
        <v>44910.0</v>
      </c>
      <c r="G409" s="326">
        <v>46736.0</v>
      </c>
      <c r="H409" s="326">
        <v>46675.0</v>
      </c>
      <c r="I409" s="4" t="s">
        <v>2921</v>
      </c>
      <c r="J409" s="327" t="s">
        <v>4682</v>
      </c>
      <c r="K409" s="4" t="s">
        <v>3961</v>
      </c>
      <c r="L409" s="267">
        <v>0.0</v>
      </c>
      <c r="M409" s="267">
        <v>486.0</v>
      </c>
      <c r="N409" s="267">
        <v>0.0</v>
      </c>
      <c r="O409" s="4"/>
      <c r="P409" s="4" t="s">
        <v>4683</v>
      </c>
      <c r="Q409" s="4"/>
      <c r="R409" s="4"/>
      <c r="S409" s="4" t="s">
        <v>4684</v>
      </c>
      <c r="T409" s="4" t="s">
        <v>2833</v>
      </c>
    </row>
    <row r="410">
      <c r="A410" s="267">
        <v>384.0</v>
      </c>
      <c r="B410" s="4" t="s">
        <v>4685</v>
      </c>
      <c r="C410" s="4" t="s">
        <v>4686</v>
      </c>
      <c r="D410" s="4" t="s">
        <v>4687</v>
      </c>
      <c r="E410" s="4" t="s">
        <v>120</v>
      </c>
      <c r="F410" s="326">
        <v>45196.0</v>
      </c>
      <c r="G410" s="326">
        <v>47023.0</v>
      </c>
      <c r="H410" s="326">
        <v>47023.0</v>
      </c>
      <c r="I410" s="4" t="s">
        <v>2921</v>
      </c>
      <c r="J410" s="327" t="s">
        <v>4688</v>
      </c>
      <c r="K410" s="4" t="s">
        <v>3961</v>
      </c>
      <c r="L410" s="267">
        <v>0.0</v>
      </c>
      <c r="M410" s="267">
        <v>773.0</v>
      </c>
      <c r="N410" s="267">
        <v>0.0</v>
      </c>
      <c r="O410" s="4"/>
      <c r="P410" s="4" t="s">
        <v>4689</v>
      </c>
      <c r="Q410" s="4"/>
      <c r="R410" s="4"/>
      <c r="S410" s="4" t="s">
        <v>4690</v>
      </c>
      <c r="T410" s="4" t="s">
        <v>2826</v>
      </c>
    </row>
    <row r="411">
      <c r="A411" s="267">
        <v>414.0</v>
      </c>
      <c r="B411" s="4" t="s">
        <v>4691</v>
      </c>
      <c r="C411" s="4" t="s">
        <v>401</v>
      </c>
      <c r="D411" s="4" t="s">
        <v>4692</v>
      </c>
      <c r="E411" s="4" t="s">
        <v>120</v>
      </c>
      <c r="F411" s="326">
        <v>45007.0</v>
      </c>
      <c r="G411" s="326">
        <v>46834.0</v>
      </c>
      <c r="H411" s="326">
        <v>46044.0</v>
      </c>
      <c r="I411" s="4" t="s">
        <v>2921</v>
      </c>
      <c r="J411" s="327" t="s">
        <v>4693</v>
      </c>
      <c r="K411" s="4" t="s">
        <v>3961</v>
      </c>
      <c r="L411" s="267">
        <v>0.0</v>
      </c>
      <c r="M411" s="267">
        <v>584.0</v>
      </c>
      <c r="N411" s="267">
        <v>0.0</v>
      </c>
      <c r="O411" s="4"/>
      <c r="P411" s="4" t="s">
        <v>4694</v>
      </c>
      <c r="Q411" s="4"/>
      <c r="R411" s="4"/>
      <c r="S411" s="4" t="s">
        <v>4695</v>
      </c>
      <c r="T411" s="4" t="s">
        <v>2826</v>
      </c>
    </row>
    <row r="412">
      <c r="A412" s="267">
        <v>466.0</v>
      </c>
      <c r="B412" s="4" t="s">
        <v>4696</v>
      </c>
      <c r="C412" s="4" t="s">
        <v>295</v>
      </c>
      <c r="D412" s="4" t="s">
        <v>4697</v>
      </c>
      <c r="E412" s="4" t="s">
        <v>120</v>
      </c>
      <c r="F412" s="326">
        <v>45587.0</v>
      </c>
      <c r="G412" s="326">
        <v>47413.0</v>
      </c>
      <c r="H412" s="326">
        <v>47321.0</v>
      </c>
      <c r="I412" s="4" t="s">
        <v>2921</v>
      </c>
      <c r="J412" s="327" t="s">
        <v>4698</v>
      </c>
      <c r="K412" s="4" t="s">
        <v>2966</v>
      </c>
      <c r="L412" s="267">
        <v>0.0</v>
      </c>
      <c r="M412" s="267">
        <v>1163.0</v>
      </c>
      <c r="N412" s="267">
        <v>0.0</v>
      </c>
      <c r="O412" s="4"/>
      <c r="P412" s="4" t="s">
        <v>4699</v>
      </c>
      <c r="Q412" s="4"/>
      <c r="R412" s="4"/>
      <c r="S412" s="4" t="s">
        <v>4700</v>
      </c>
      <c r="T412" s="4" t="s">
        <v>2826</v>
      </c>
    </row>
    <row r="413">
      <c r="A413" s="267">
        <v>286.0</v>
      </c>
      <c r="B413" s="4" t="s">
        <v>4701</v>
      </c>
      <c r="C413" s="4" t="s">
        <v>4702</v>
      </c>
      <c r="D413" s="4" t="s">
        <v>4703</v>
      </c>
      <c r="E413" s="4" t="s">
        <v>120</v>
      </c>
      <c r="F413" s="213">
        <v>45589.0</v>
      </c>
      <c r="G413" s="213">
        <v>47415.0</v>
      </c>
      <c r="H413" s="326">
        <v>47323.0</v>
      </c>
      <c r="I413" s="4" t="s">
        <v>2921</v>
      </c>
      <c r="J413" s="327" t="s">
        <v>4704</v>
      </c>
      <c r="K413" s="4" t="s">
        <v>2966</v>
      </c>
      <c r="L413" s="267">
        <v>0.0</v>
      </c>
      <c r="M413" s="267">
        <v>1165.0</v>
      </c>
      <c r="N413" s="267">
        <v>0.0</v>
      </c>
      <c r="O413" s="4"/>
      <c r="P413" s="4" t="s">
        <v>4705</v>
      </c>
      <c r="Q413" s="4"/>
      <c r="R413" s="4"/>
      <c r="S413" s="4" t="s">
        <v>4706</v>
      </c>
      <c r="T413" s="4" t="s">
        <v>2826</v>
      </c>
    </row>
    <row r="414">
      <c r="A414" s="267">
        <v>288.0</v>
      </c>
      <c r="B414" s="4" t="s">
        <v>4707</v>
      </c>
      <c r="C414" s="4" t="s">
        <v>4708</v>
      </c>
      <c r="D414" s="4" t="s">
        <v>4709</v>
      </c>
      <c r="E414" s="4" t="s">
        <v>120</v>
      </c>
      <c r="F414" s="213">
        <v>45622.0</v>
      </c>
      <c r="G414" s="213">
        <v>47448.0</v>
      </c>
      <c r="H414" s="326">
        <v>47356.0</v>
      </c>
      <c r="I414" s="4" t="s">
        <v>2921</v>
      </c>
      <c r="J414" s="327" t="s">
        <v>4710</v>
      </c>
      <c r="K414" s="4" t="s">
        <v>2966</v>
      </c>
      <c r="L414" s="267">
        <v>0.0</v>
      </c>
      <c r="M414" s="267">
        <v>1198.0</v>
      </c>
      <c r="N414" s="267">
        <v>0.0</v>
      </c>
      <c r="O414" s="4"/>
      <c r="P414" s="4" t="s">
        <v>4711</v>
      </c>
      <c r="Q414" s="4"/>
      <c r="R414" s="4"/>
      <c r="S414" s="4" t="s">
        <v>4712</v>
      </c>
      <c r="T414" s="4" t="s">
        <v>2826</v>
      </c>
    </row>
    <row r="415">
      <c r="A415" s="267">
        <v>283.0</v>
      </c>
      <c r="B415" s="4" t="s">
        <v>4713</v>
      </c>
      <c r="C415" s="4" t="s">
        <v>1273</v>
      </c>
      <c r="D415" s="4" t="s">
        <v>4714</v>
      </c>
      <c r="E415" s="4" t="s">
        <v>120</v>
      </c>
      <c r="F415" s="213">
        <v>45623.0</v>
      </c>
      <c r="G415" s="213">
        <v>47449.0</v>
      </c>
      <c r="H415" s="326">
        <v>47357.0</v>
      </c>
      <c r="I415" s="4" t="s">
        <v>2921</v>
      </c>
      <c r="J415" s="327" t="s">
        <v>4715</v>
      </c>
      <c r="K415" s="4" t="s">
        <v>2966</v>
      </c>
      <c r="L415" s="267">
        <v>0.0</v>
      </c>
      <c r="M415" s="267">
        <v>1199.0</v>
      </c>
      <c r="N415" s="267">
        <v>0.0</v>
      </c>
      <c r="O415" s="4"/>
      <c r="P415" s="4" t="s">
        <v>4711</v>
      </c>
      <c r="Q415" s="4"/>
      <c r="R415" s="4"/>
      <c r="S415" s="4" t="s">
        <v>4716</v>
      </c>
      <c r="T415" s="4" t="s">
        <v>2826</v>
      </c>
    </row>
    <row r="416">
      <c r="A416" s="267">
        <v>343.0</v>
      </c>
      <c r="B416" s="4" t="s">
        <v>4717</v>
      </c>
      <c r="C416" s="4" t="s">
        <v>4718</v>
      </c>
      <c r="D416" s="4" t="s">
        <v>4719</v>
      </c>
      <c r="E416" s="4" t="s">
        <v>120</v>
      </c>
      <c r="F416" s="213">
        <v>45653.0</v>
      </c>
      <c r="G416" s="213">
        <v>47479.0</v>
      </c>
      <c r="H416" s="326">
        <v>47388.0</v>
      </c>
      <c r="I416" s="4" t="s">
        <v>2921</v>
      </c>
      <c r="J416" s="327" t="s">
        <v>4720</v>
      </c>
      <c r="K416" s="4" t="s">
        <v>2966</v>
      </c>
      <c r="L416" s="267">
        <v>0.0</v>
      </c>
      <c r="M416" s="267">
        <v>1229.0</v>
      </c>
      <c r="N416" s="267">
        <v>0.0</v>
      </c>
      <c r="O416" s="4"/>
      <c r="P416" s="4" t="s">
        <v>4721</v>
      </c>
      <c r="Q416" s="4"/>
      <c r="R416" s="4"/>
      <c r="S416" s="4" t="s">
        <v>4722</v>
      </c>
      <c r="T416" s="4" t="s">
        <v>2833</v>
      </c>
    </row>
    <row r="417">
      <c r="A417" s="267">
        <v>260.0</v>
      </c>
      <c r="B417" s="4" t="s">
        <v>4723</v>
      </c>
      <c r="C417" s="4" t="s">
        <v>363</v>
      </c>
      <c r="D417" s="4" t="s">
        <v>4724</v>
      </c>
      <c r="E417" s="4" t="s">
        <v>120</v>
      </c>
      <c r="F417" s="213">
        <v>45532.0</v>
      </c>
      <c r="G417" s="213">
        <v>47358.0</v>
      </c>
      <c r="H417" s="326">
        <v>47266.0</v>
      </c>
      <c r="I417" s="4" t="s">
        <v>2921</v>
      </c>
      <c r="J417" s="327" t="s">
        <v>4725</v>
      </c>
      <c r="K417" s="4" t="s">
        <v>2966</v>
      </c>
      <c r="L417" s="267">
        <v>0.0</v>
      </c>
      <c r="M417" s="267">
        <v>1108.0</v>
      </c>
      <c r="N417" s="267">
        <v>0.0</v>
      </c>
      <c r="O417" s="4"/>
      <c r="P417" s="4" t="s">
        <v>4726</v>
      </c>
      <c r="Q417" s="4"/>
      <c r="R417" s="4"/>
      <c r="S417" s="4" t="s">
        <v>369</v>
      </c>
      <c r="T417" s="4" t="s">
        <v>2833</v>
      </c>
    </row>
    <row r="418">
      <c r="A418" s="267">
        <v>261.0</v>
      </c>
      <c r="B418" s="4" t="s">
        <v>4727</v>
      </c>
      <c r="C418" s="4" t="s">
        <v>370</v>
      </c>
      <c r="D418" s="4" t="s">
        <v>4728</v>
      </c>
      <c r="E418" s="4" t="s">
        <v>120</v>
      </c>
      <c r="F418" s="213">
        <v>45534.0</v>
      </c>
      <c r="G418" s="213">
        <v>47360.0</v>
      </c>
      <c r="H418" s="326">
        <v>47268.0</v>
      </c>
      <c r="I418" s="4" t="s">
        <v>2921</v>
      </c>
      <c r="J418" s="327" t="s">
        <v>4729</v>
      </c>
      <c r="K418" s="4" t="s">
        <v>2966</v>
      </c>
      <c r="L418" s="267">
        <v>0.0</v>
      </c>
      <c r="M418" s="267">
        <v>1110.0</v>
      </c>
      <c r="N418" s="267">
        <v>0.0</v>
      </c>
      <c r="O418" s="4"/>
      <c r="P418" s="4" t="s">
        <v>4726</v>
      </c>
      <c r="Q418" s="4"/>
      <c r="R418" s="4"/>
      <c r="S418" s="4" t="s">
        <v>4730</v>
      </c>
      <c r="T418" s="4" t="s">
        <v>2833</v>
      </c>
    </row>
    <row r="419">
      <c r="A419" s="267">
        <v>433.0</v>
      </c>
      <c r="B419" s="4" t="s">
        <v>4731</v>
      </c>
      <c r="C419" s="4" t="s">
        <v>323</v>
      </c>
      <c r="D419" s="4" t="s">
        <v>639</v>
      </c>
      <c r="E419" s="4" t="s">
        <v>120</v>
      </c>
      <c r="F419" s="213">
        <v>45673.0</v>
      </c>
      <c r="G419" s="213">
        <v>47499.0</v>
      </c>
      <c r="H419" s="326">
        <v>47407.0</v>
      </c>
      <c r="I419" s="4" t="s">
        <v>2921</v>
      </c>
      <c r="J419" s="327" t="s">
        <v>640</v>
      </c>
      <c r="K419" s="4" t="s">
        <v>2966</v>
      </c>
      <c r="L419" s="267">
        <v>0.0</v>
      </c>
      <c r="M419" s="267">
        <v>1249.0</v>
      </c>
      <c r="N419" s="267">
        <v>0.0</v>
      </c>
      <c r="O419" s="4"/>
      <c r="P419" s="4" t="s">
        <v>4732</v>
      </c>
      <c r="Q419" s="4"/>
      <c r="R419" s="4"/>
      <c r="S419" s="4" t="s">
        <v>4733</v>
      </c>
      <c r="T419" s="4" t="s">
        <v>2833</v>
      </c>
    </row>
    <row r="420">
      <c r="A420" s="267">
        <v>266.0</v>
      </c>
      <c r="B420" s="4" t="s">
        <v>4734</v>
      </c>
      <c r="C420" s="4" t="s">
        <v>801</v>
      </c>
      <c r="D420" s="4" t="s">
        <v>4735</v>
      </c>
      <c r="E420" s="4" t="s">
        <v>120</v>
      </c>
      <c r="F420" s="326">
        <v>45952.0</v>
      </c>
      <c r="G420" s="326">
        <v>47778.0</v>
      </c>
      <c r="H420" s="326">
        <v>47656.0</v>
      </c>
      <c r="I420" s="4" t="s">
        <v>2921</v>
      </c>
      <c r="J420" s="327" t="s">
        <v>4736</v>
      </c>
      <c r="K420" s="4" t="s">
        <v>2966</v>
      </c>
      <c r="L420" s="267">
        <v>0.0</v>
      </c>
      <c r="M420" s="267">
        <v>1528.0</v>
      </c>
      <c r="N420" s="267">
        <v>0.0</v>
      </c>
      <c r="O420" s="4"/>
      <c r="P420" s="4" t="s">
        <v>4542</v>
      </c>
      <c r="Q420" s="4"/>
      <c r="R420" s="4"/>
      <c r="S420" s="4" t="s">
        <v>4737</v>
      </c>
      <c r="T420" s="4" t="s">
        <v>2826</v>
      </c>
    </row>
    <row r="421">
      <c r="A421" s="267">
        <v>301.0</v>
      </c>
      <c r="B421" s="4" t="s">
        <v>4738</v>
      </c>
      <c r="C421" s="4" t="s">
        <v>460</v>
      </c>
      <c r="D421" s="4" t="s">
        <v>467</v>
      </c>
      <c r="E421" s="4" t="s">
        <v>120</v>
      </c>
      <c r="F421" s="213">
        <v>45971.0</v>
      </c>
      <c r="G421" s="213">
        <v>47797.0</v>
      </c>
      <c r="H421" s="326">
        <v>47705.0</v>
      </c>
      <c r="I421" s="4" t="s">
        <v>2921</v>
      </c>
      <c r="J421" s="327" t="s">
        <v>468</v>
      </c>
      <c r="K421" s="4" t="s">
        <v>2966</v>
      </c>
      <c r="L421" s="267">
        <v>0.0</v>
      </c>
      <c r="M421" s="267">
        <v>1547.0</v>
      </c>
      <c r="N421" s="267">
        <v>0.0</v>
      </c>
      <c r="O421" s="4"/>
      <c r="P421" s="4" t="s">
        <v>4739</v>
      </c>
      <c r="Q421" s="4"/>
      <c r="R421" s="4"/>
      <c r="S421" s="4" t="s">
        <v>4740</v>
      </c>
      <c r="T421" s="4" t="s">
        <v>2826</v>
      </c>
    </row>
    <row r="422">
      <c r="A422" s="267">
        <v>284.0</v>
      </c>
      <c r="B422" s="4" t="s">
        <v>4741</v>
      </c>
      <c r="C422" s="4" t="s">
        <v>196</v>
      </c>
      <c r="D422" s="4" t="s">
        <v>726</v>
      </c>
      <c r="E422" s="4" t="s">
        <v>120</v>
      </c>
      <c r="F422" s="213">
        <v>45978.0</v>
      </c>
      <c r="G422" s="213">
        <v>47804.0</v>
      </c>
      <c r="H422" s="326">
        <v>47712.0</v>
      </c>
      <c r="I422" s="4" t="s">
        <v>2921</v>
      </c>
      <c r="J422" s="327" t="s">
        <v>733</v>
      </c>
      <c r="K422" s="4" t="s">
        <v>2966</v>
      </c>
      <c r="L422" s="267">
        <v>0.0</v>
      </c>
      <c r="M422" s="267">
        <v>1554.0</v>
      </c>
      <c r="N422" s="267">
        <v>0.0</v>
      </c>
      <c r="O422" s="4"/>
      <c r="P422" s="4" t="s">
        <v>4742</v>
      </c>
      <c r="Q422" s="4"/>
      <c r="R422" s="4"/>
      <c r="S422" s="4" t="s">
        <v>4743</v>
      </c>
      <c r="T422" s="4" t="s">
        <v>2833</v>
      </c>
    </row>
    <row r="423">
      <c r="A423" s="267">
        <v>364.0</v>
      </c>
      <c r="B423" s="4" t="s">
        <v>4744</v>
      </c>
      <c r="C423" s="4" t="s">
        <v>905</v>
      </c>
      <c r="D423" s="4" t="s">
        <v>4745</v>
      </c>
      <c r="E423" s="4" t="s">
        <v>120</v>
      </c>
      <c r="F423" s="213">
        <v>45716.0</v>
      </c>
      <c r="G423" s="213">
        <v>47542.0</v>
      </c>
      <c r="H423" s="326">
        <v>47450.0</v>
      </c>
      <c r="I423" s="4" t="s">
        <v>2921</v>
      </c>
      <c r="J423" s="327" t="s">
        <v>4746</v>
      </c>
      <c r="K423" s="4" t="s">
        <v>2966</v>
      </c>
      <c r="L423" s="267">
        <v>0.0</v>
      </c>
      <c r="M423" s="267">
        <v>1292.0</v>
      </c>
      <c r="N423" s="267">
        <v>0.0</v>
      </c>
      <c r="O423" s="4"/>
      <c r="P423" s="4" t="s">
        <v>4747</v>
      </c>
      <c r="Q423" s="4"/>
      <c r="R423" s="4"/>
      <c r="S423" s="4" t="s">
        <v>4748</v>
      </c>
      <c r="T423" s="4" t="s">
        <v>2833</v>
      </c>
    </row>
    <row r="424">
      <c r="A424" s="267">
        <v>429.0</v>
      </c>
      <c r="B424" s="4" t="s">
        <v>4749</v>
      </c>
      <c r="C424" s="4" t="s">
        <v>1095</v>
      </c>
      <c r="D424" s="4" t="s">
        <v>4750</v>
      </c>
      <c r="E424" s="4" t="s">
        <v>120</v>
      </c>
      <c r="F424" s="213">
        <v>45726.0</v>
      </c>
      <c r="G424" s="213">
        <v>47552.0</v>
      </c>
      <c r="H424" s="326">
        <v>47462.0</v>
      </c>
      <c r="I424" s="4" t="s">
        <v>2921</v>
      </c>
      <c r="J424" s="327" t="s">
        <v>4751</v>
      </c>
      <c r="K424" s="4" t="s">
        <v>2966</v>
      </c>
      <c r="L424" s="267">
        <v>0.0</v>
      </c>
      <c r="M424" s="267">
        <v>1302.0</v>
      </c>
      <c r="N424" s="267">
        <v>0.0</v>
      </c>
      <c r="O424" s="4"/>
      <c r="P424" s="4" t="s">
        <v>4752</v>
      </c>
      <c r="Q424" s="4"/>
      <c r="R424" s="4"/>
      <c r="S424" s="4" t="s">
        <v>4753</v>
      </c>
      <c r="T424" s="4" t="s">
        <v>2833</v>
      </c>
    </row>
    <row r="425">
      <c r="A425" s="267">
        <v>269.0</v>
      </c>
      <c r="B425" s="4" t="s">
        <v>808</v>
      </c>
      <c r="C425" s="4" t="s">
        <v>1049</v>
      </c>
      <c r="D425" s="4" t="s">
        <v>1592</v>
      </c>
      <c r="E425" s="4" t="s">
        <v>120</v>
      </c>
      <c r="F425" s="326">
        <v>46031.0</v>
      </c>
      <c r="G425" s="326">
        <v>47857.0</v>
      </c>
      <c r="H425" s="326">
        <v>47735.0</v>
      </c>
      <c r="I425" s="4" t="s">
        <v>2921</v>
      </c>
      <c r="J425" s="327" t="s">
        <v>1595</v>
      </c>
      <c r="K425" s="4" t="s">
        <v>2966</v>
      </c>
      <c r="L425" s="267">
        <v>0.0</v>
      </c>
      <c r="M425" s="267">
        <v>1607.0</v>
      </c>
      <c r="N425" s="267">
        <v>0.0</v>
      </c>
      <c r="O425" s="4"/>
      <c r="P425" s="4" t="s">
        <v>4754</v>
      </c>
      <c r="Q425" s="4"/>
      <c r="R425" s="4"/>
      <c r="S425" s="4" t="s">
        <v>4755</v>
      </c>
      <c r="T425" s="4" t="s">
        <v>2833</v>
      </c>
    </row>
    <row r="426">
      <c r="A426" s="267">
        <v>276.0</v>
      </c>
      <c r="B426" s="4" t="s">
        <v>4756</v>
      </c>
      <c r="C426" s="4" t="s">
        <v>153</v>
      </c>
      <c r="D426" s="4" t="s">
        <v>4757</v>
      </c>
      <c r="E426" s="4" t="s">
        <v>120</v>
      </c>
      <c r="F426" s="326">
        <v>46037.0</v>
      </c>
      <c r="G426" s="326">
        <v>47863.0</v>
      </c>
      <c r="H426" s="326">
        <v>47771.0</v>
      </c>
      <c r="I426" s="4" t="s">
        <v>2921</v>
      </c>
      <c r="J426" s="327" t="s">
        <v>4758</v>
      </c>
      <c r="K426" s="4" t="s">
        <v>2966</v>
      </c>
      <c r="L426" s="267">
        <v>0.0</v>
      </c>
      <c r="M426" s="267">
        <v>1613.0</v>
      </c>
      <c r="N426" s="267">
        <v>0.0</v>
      </c>
      <c r="O426" s="4"/>
      <c r="P426" s="4" t="s">
        <v>4759</v>
      </c>
      <c r="Q426" s="4"/>
      <c r="R426" s="4"/>
      <c r="S426" s="4" t="s">
        <v>4760</v>
      </c>
      <c r="T426" s="4" t="s">
        <v>2826</v>
      </c>
    </row>
    <row r="427">
      <c r="A427" s="267">
        <v>315.0</v>
      </c>
      <c r="B427" s="4" t="s">
        <v>4761</v>
      </c>
      <c r="C427" s="4" t="s">
        <v>248</v>
      </c>
      <c r="D427" s="4" t="s">
        <v>4762</v>
      </c>
      <c r="E427" s="4" t="s">
        <v>1934</v>
      </c>
      <c r="F427" s="326">
        <v>45162.0</v>
      </c>
      <c r="G427" s="326">
        <v>46258.0</v>
      </c>
      <c r="H427" s="326">
        <v>46166.0</v>
      </c>
      <c r="I427" s="4" t="s">
        <v>2921</v>
      </c>
      <c r="J427" s="327" t="s">
        <v>4763</v>
      </c>
      <c r="K427" s="4" t="s">
        <v>3059</v>
      </c>
      <c r="L427" s="267">
        <v>0.0</v>
      </c>
      <c r="M427" s="267">
        <v>8.0</v>
      </c>
      <c r="N427" s="267">
        <v>0.0</v>
      </c>
      <c r="O427" s="4" t="s">
        <v>2140</v>
      </c>
      <c r="P427" s="4" t="s">
        <v>4346</v>
      </c>
      <c r="Q427" s="4" t="s">
        <v>3419</v>
      </c>
      <c r="R427" s="4" t="s">
        <v>3244</v>
      </c>
      <c r="S427" s="4" t="s">
        <v>4764</v>
      </c>
      <c r="T427" s="4" t="s">
        <v>2826</v>
      </c>
    </row>
    <row r="428">
      <c r="A428" s="267">
        <v>281.0</v>
      </c>
      <c r="B428" s="4" t="s">
        <v>4765</v>
      </c>
      <c r="C428" s="4" t="s">
        <v>4766</v>
      </c>
      <c r="D428" s="4" t="s">
        <v>4767</v>
      </c>
      <c r="E428" s="4" t="s">
        <v>120</v>
      </c>
      <c r="F428" s="213">
        <v>44865.0</v>
      </c>
      <c r="G428" s="213">
        <v>46691.0</v>
      </c>
      <c r="H428" s="326">
        <v>46630.0</v>
      </c>
      <c r="I428" s="4" t="s">
        <v>2921</v>
      </c>
      <c r="J428" s="327" t="s">
        <v>4768</v>
      </c>
      <c r="K428" s="4" t="s">
        <v>3961</v>
      </c>
      <c r="L428" s="267">
        <v>0.0</v>
      </c>
      <c r="M428" s="267">
        <v>441.0</v>
      </c>
      <c r="N428" s="267">
        <v>0.0</v>
      </c>
      <c r="O428" s="4"/>
      <c r="P428" s="4"/>
      <c r="Q428" s="4"/>
      <c r="R428" s="4"/>
      <c r="S428" s="4" t="s">
        <v>4769</v>
      </c>
      <c r="T428" s="4" t="s">
        <v>2826</v>
      </c>
    </row>
    <row r="429">
      <c r="A429" s="267">
        <v>272.0</v>
      </c>
      <c r="B429" s="4" t="s">
        <v>1728</v>
      </c>
      <c r="C429" s="4" t="s">
        <v>4770</v>
      </c>
      <c r="D429" s="4" t="s">
        <v>4771</v>
      </c>
      <c r="E429" s="4" t="s">
        <v>2884</v>
      </c>
      <c r="F429" s="326">
        <v>45895.0</v>
      </c>
      <c r="G429" s="326">
        <v>46260.0</v>
      </c>
      <c r="H429" s="326">
        <v>46168.0</v>
      </c>
      <c r="I429" s="4" t="s">
        <v>2921</v>
      </c>
      <c r="J429" s="327" t="s">
        <v>4772</v>
      </c>
      <c r="K429" s="4" t="s">
        <v>3029</v>
      </c>
      <c r="L429" s="267">
        <v>0.0</v>
      </c>
      <c r="M429" s="267">
        <v>10.0</v>
      </c>
      <c r="N429" s="267">
        <v>0.0</v>
      </c>
      <c r="O429" s="4" t="s">
        <v>3171</v>
      </c>
      <c r="P429" s="4" t="s">
        <v>3439</v>
      </c>
      <c r="Q429" s="4" t="s">
        <v>3061</v>
      </c>
      <c r="R429" s="4" t="s">
        <v>3244</v>
      </c>
      <c r="S429" s="4" t="s">
        <v>4773</v>
      </c>
      <c r="T429" s="4" t="s">
        <v>2833</v>
      </c>
    </row>
    <row r="430">
      <c r="A430" s="267">
        <v>345.0</v>
      </c>
      <c r="B430" s="4" t="s">
        <v>4774</v>
      </c>
      <c r="C430" s="4" t="s">
        <v>385</v>
      </c>
      <c r="D430" s="4" t="s">
        <v>4775</v>
      </c>
      <c r="E430" s="4" t="s">
        <v>2828</v>
      </c>
      <c r="F430" s="326">
        <v>45350.0</v>
      </c>
      <c r="G430" s="326">
        <v>46400.0</v>
      </c>
      <c r="H430" s="326">
        <v>46278.0</v>
      </c>
      <c r="I430" s="4" t="s">
        <v>2921</v>
      </c>
      <c r="J430" s="327" t="s">
        <v>4776</v>
      </c>
      <c r="K430" s="4" t="s">
        <v>3029</v>
      </c>
      <c r="L430" s="267">
        <v>0.0</v>
      </c>
      <c r="M430" s="267">
        <v>150.0</v>
      </c>
      <c r="N430" s="267">
        <v>0.0</v>
      </c>
      <c r="O430" s="4" t="s">
        <v>3171</v>
      </c>
      <c r="P430" s="4" t="s">
        <v>3548</v>
      </c>
      <c r="Q430" s="4" t="s">
        <v>2924</v>
      </c>
      <c r="R430" s="4" t="s">
        <v>3931</v>
      </c>
      <c r="S430" s="4" t="s">
        <v>4777</v>
      </c>
      <c r="T430" s="4" t="s">
        <v>2833</v>
      </c>
    </row>
    <row r="431">
      <c r="A431" s="267">
        <v>347.0</v>
      </c>
      <c r="B431" s="4" t="s">
        <v>4778</v>
      </c>
      <c r="C431" s="4" t="s">
        <v>4779</v>
      </c>
      <c r="D431" s="4" t="s">
        <v>4780</v>
      </c>
      <c r="E431" s="4" t="s">
        <v>2828</v>
      </c>
      <c r="F431" s="326">
        <v>45065.0</v>
      </c>
      <c r="G431" s="326">
        <v>46292.0</v>
      </c>
      <c r="H431" s="326">
        <v>46200.0</v>
      </c>
      <c r="I431" s="4" t="s">
        <v>2921</v>
      </c>
      <c r="J431" s="327" t="s">
        <v>4781</v>
      </c>
      <c r="K431" s="4" t="s">
        <v>3059</v>
      </c>
      <c r="L431" s="267">
        <v>0.0</v>
      </c>
      <c r="M431" s="267">
        <v>42.0</v>
      </c>
      <c r="N431" s="267">
        <v>0.0</v>
      </c>
      <c r="O431" s="4" t="s">
        <v>3171</v>
      </c>
      <c r="P431" s="4" t="s">
        <v>4375</v>
      </c>
      <c r="Q431" s="4"/>
      <c r="R431" s="4" t="s">
        <v>3062</v>
      </c>
      <c r="S431" s="4" t="s">
        <v>4782</v>
      </c>
      <c r="T431" s="4" t="s">
        <v>2833</v>
      </c>
    </row>
    <row r="432">
      <c r="A432" s="267">
        <v>425.0</v>
      </c>
      <c r="B432" s="4" t="s">
        <v>4783</v>
      </c>
      <c r="C432" s="4" t="s">
        <v>4784</v>
      </c>
      <c r="D432" s="4" t="s">
        <v>4785</v>
      </c>
      <c r="E432" s="4" t="s">
        <v>2828</v>
      </c>
      <c r="F432" s="326">
        <v>45559.0</v>
      </c>
      <c r="G432" s="326">
        <v>46289.0</v>
      </c>
      <c r="H432" s="326">
        <v>46197.0</v>
      </c>
      <c r="I432" s="4" t="s">
        <v>2921</v>
      </c>
      <c r="J432" s="327" t="s">
        <v>4786</v>
      </c>
      <c r="K432" s="4" t="s">
        <v>3059</v>
      </c>
      <c r="L432" s="267">
        <v>0.0</v>
      </c>
      <c r="M432" s="267">
        <v>39.0</v>
      </c>
      <c r="N432" s="267">
        <v>0.0</v>
      </c>
      <c r="O432" s="4" t="s">
        <v>3171</v>
      </c>
      <c r="P432" s="4" t="s">
        <v>4787</v>
      </c>
      <c r="Q432" s="4" t="s">
        <v>2924</v>
      </c>
      <c r="R432" s="4" t="s">
        <v>3196</v>
      </c>
      <c r="S432" s="4" t="s">
        <v>4788</v>
      </c>
      <c r="T432" s="4" t="s">
        <v>2826</v>
      </c>
    </row>
    <row r="433">
      <c r="A433" s="267">
        <v>454.0</v>
      </c>
      <c r="B433" s="4" t="s">
        <v>4789</v>
      </c>
      <c r="C433" s="4" t="s">
        <v>4790</v>
      </c>
      <c r="D433" s="4" t="s">
        <v>4791</v>
      </c>
      <c r="E433" s="4" t="s">
        <v>1934</v>
      </c>
      <c r="F433" s="326">
        <v>45366.0</v>
      </c>
      <c r="G433" s="326">
        <v>46444.0</v>
      </c>
      <c r="H433" s="326">
        <v>46321.0</v>
      </c>
      <c r="I433" s="4" t="s">
        <v>2921</v>
      </c>
      <c r="J433" s="327" t="s">
        <v>4792</v>
      </c>
      <c r="K433" s="4" t="s">
        <v>3059</v>
      </c>
      <c r="L433" s="267">
        <v>0.0</v>
      </c>
      <c r="M433" s="267">
        <v>194.0</v>
      </c>
      <c r="N433" s="267">
        <v>0.0</v>
      </c>
      <c r="O433" s="4" t="s">
        <v>3171</v>
      </c>
      <c r="P433" s="4" t="s">
        <v>4793</v>
      </c>
      <c r="Q433" s="4" t="s">
        <v>2924</v>
      </c>
      <c r="R433" s="4" t="s">
        <v>3196</v>
      </c>
      <c r="S433" s="4" t="s">
        <v>4794</v>
      </c>
      <c r="T433" s="4" t="s">
        <v>2826</v>
      </c>
    </row>
    <row r="434">
      <c r="A434" s="267">
        <v>427.0</v>
      </c>
      <c r="B434" s="4" t="s">
        <v>4795</v>
      </c>
      <c r="C434" s="4" t="s">
        <v>4796</v>
      </c>
      <c r="D434" s="4" t="s">
        <v>4797</v>
      </c>
      <c r="E434" s="4" t="s">
        <v>1934</v>
      </c>
      <c r="F434" s="326">
        <v>45328.0</v>
      </c>
      <c r="G434" s="326">
        <v>46368.0</v>
      </c>
      <c r="H434" s="326">
        <v>46246.0</v>
      </c>
      <c r="I434" s="4" t="s">
        <v>2921</v>
      </c>
      <c r="J434" s="327" t="s">
        <v>4798</v>
      </c>
      <c r="K434" s="4" t="s">
        <v>3059</v>
      </c>
      <c r="L434" s="267">
        <v>0.0</v>
      </c>
      <c r="M434" s="267">
        <v>118.0</v>
      </c>
      <c r="N434" s="267">
        <v>0.0</v>
      </c>
      <c r="O434" s="4" t="s">
        <v>3171</v>
      </c>
      <c r="P434" s="4" t="s">
        <v>4799</v>
      </c>
      <c r="Q434" s="4" t="s">
        <v>2924</v>
      </c>
      <c r="R434" s="4" t="s">
        <v>3196</v>
      </c>
      <c r="S434" s="4" t="s">
        <v>4800</v>
      </c>
      <c r="T434" s="4" t="s">
        <v>2826</v>
      </c>
    </row>
    <row r="435">
      <c r="A435" s="267">
        <v>471.0</v>
      </c>
      <c r="B435" s="4" t="s">
        <v>4801</v>
      </c>
      <c r="C435" s="4" t="s">
        <v>4802</v>
      </c>
      <c r="D435" s="4" t="s">
        <v>4803</v>
      </c>
      <c r="E435" s="4" t="s">
        <v>1934</v>
      </c>
      <c r="F435" s="326">
        <v>45544.0</v>
      </c>
      <c r="G435" s="326">
        <v>46453.0</v>
      </c>
      <c r="H435" s="326">
        <v>46363.0</v>
      </c>
      <c r="I435" s="4" t="s">
        <v>2921</v>
      </c>
      <c r="J435" s="327" t="s">
        <v>4804</v>
      </c>
      <c r="K435" s="4" t="s">
        <v>3029</v>
      </c>
      <c r="L435" s="267">
        <v>0.0</v>
      </c>
      <c r="M435" s="267">
        <v>203.0</v>
      </c>
      <c r="N435" s="267">
        <v>0.0</v>
      </c>
      <c r="O435" s="4" t="s">
        <v>3171</v>
      </c>
      <c r="P435" s="4" t="s">
        <v>4805</v>
      </c>
      <c r="Q435" s="4" t="s">
        <v>2924</v>
      </c>
      <c r="R435" s="4" t="s">
        <v>3931</v>
      </c>
      <c r="S435" s="4" t="s">
        <v>4806</v>
      </c>
      <c r="T435" s="4" t="s">
        <v>2826</v>
      </c>
    </row>
    <row r="436">
      <c r="A436" s="267">
        <v>426.0</v>
      </c>
      <c r="B436" s="4" t="s">
        <v>4807</v>
      </c>
      <c r="C436" s="4" t="s">
        <v>1329</v>
      </c>
      <c r="D436" s="4" t="s">
        <v>4808</v>
      </c>
      <c r="E436" s="4" t="s">
        <v>1934</v>
      </c>
      <c r="F436" s="326">
        <v>46029.0</v>
      </c>
      <c r="G436" s="326">
        <v>46740.0</v>
      </c>
      <c r="H436" s="326">
        <v>46649.0</v>
      </c>
      <c r="I436" s="4" t="s">
        <v>2921</v>
      </c>
      <c r="J436" s="327" t="s">
        <v>4809</v>
      </c>
      <c r="K436" s="4" t="s">
        <v>3059</v>
      </c>
      <c r="L436" s="267">
        <v>0.0</v>
      </c>
      <c r="M436" s="267">
        <v>490.0</v>
      </c>
      <c r="N436" s="267">
        <v>0.0</v>
      </c>
      <c r="O436" s="4" t="s">
        <v>3171</v>
      </c>
      <c r="P436" s="4" t="s">
        <v>4810</v>
      </c>
      <c r="Q436" s="4" t="s">
        <v>2924</v>
      </c>
      <c r="R436" s="4" t="s">
        <v>3931</v>
      </c>
      <c r="S436" s="4" t="s">
        <v>4811</v>
      </c>
      <c r="T436" s="4" t="s">
        <v>2833</v>
      </c>
    </row>
    <row r="437">
      <c r="A437" s="267">
        <v>418.0</v>
      </c>
      <c r="B437" s="4" t="s">
        <v>4812</v>
      </c>
      <c r="C437" s="4" t="s">
        <v>4813</v>
      </c>
      <c r="D437" s="4" t="s">
        <v>4814</v>
      </c>
      <c r="E437" s="4" t="s">
        <v>1934</v>
      </c>
      <c r="F437" s="326">
        <v>45208.0</v>
      </c>
      <c r="G437" s="326">
        <v>46471.0</v>
      </c>
      <c r="H437" s="326">
        <v>46381.0</v>
      </c>
      <c r="I437" s="4" t="s">
        <v>2921</v>
      </c>
      <c r="J437" s="327" t="s">
        <v>4815</v>
      </c>
      <c r="K437" s="4" t="s">
        <v>3029</v>
      </c>
      <c r="L437" s="267">
        <v>0.0</v>
      </c>
      <c r="M437" s="267">
        <v>221.0</v>
      </c>
      <c r="N437" s="267">
        <v>0.0</v>
      </c>
      <c r="O437" s="4" t="s">
        <v>3171</v>
      </c>
      <c r="P437" s="4" t="s">
        <v>4816</v>
      </c>
      <c r="Q437" s="4" t="s">
        <v>2924</v>
      </c>
      <c r="R437" s="4" t="s">
        <v>3062</v>
      </c>
      <c r="S437" s="4" t="s">
        <v>4817</v>
      </c>
      <c r="T437" s="4" t="s">
        <v>2826</v>
      </c>
    </row>
    <row r="438">
      <c r="A438" s="267">
        <v>313.0</v>
      </c>
      <c r="B438" s="4" t="s">
        <v>4818</v>
      </c>
      <c r="C438" s="4" t="s">
        <v>4819</v>
      </c>
      <c r="D438" s="4" t="s">
        <v>4820</v>
      </c>
      <c r="E438" s="4" t="s">
        <v>1934</v>
      </c>
      <c r="F438" s="326">
        <v>45303.0</v>
      </c>
      <c r="G438" s="326">
        <v>46361.0</v>
      </c>
      <c r="H438" s="326">
        <v>46270.0</v>
      </c>
      <c r="I438" s="4" t="s">
        <v>2921</v>
      </c>
      <c r="J438" s="327" t="s">
        <v>4821</v>
      </c>
      <c r="K438" s="4" t="s">
        <v>3059</v>
      </c>
      <c r="L438" s="267">
        <v>0.0</v>
      </c>
      <c r="M438" s="267">
        <v>111.0</v>
      </c>
      <c r="N438" s="267">
        <v>0.0</v>
      </c>
      <c r="O438" s="4" t="s">
        <v>3171</v>
      </c>
      <c r="P438" s="4" t="s">
        <v>4822</v>
      </c>
      <c r="Q438" s="4" t="s">
        <v>3419</v>
      </c>
      <c r="R438" s="4" t="s">
        <v>3244</v>
      </c>
      <c r="S438" s="4" t="s">
        <v>4823</v>
      </c>
      <c r="T438" s="4" t="s">
        <v>2826</v>
      </c>
    </row>
    <row r="439">
      <c r="A439" s="267">
        <v>314.0</v>
      </c>
      <c r="B439" s="4" t="s">
        <v>4824</v>
      </c>
      <c r="C439" s="4" t="s">
        <v>4825</v>
      </c>
      <c r="D439" s="4" t="s">
        <v>4826</v>
      </c>
      <c r="E439" s="4" t="s">
        <v>1934</v>
      </c>
      <c r="F439" s="326">
        <v>45344.0</v>
      </c>
      <c r="G439" s="326">
        <v>46401.0</v>
      </c>
      <c r="H439" s="326">
        <v>46309.0</v>
      </c>
      <c r="I439" s="4" t="s">
        <v>2921</v>
      </c>
      <c r="J439" s="327" t="s">
        <v>4827</v>
      </c>
      <c r="K439" s="4" t="s">
        <v>3029</v>
      </c>
      <c r="L439" s="267">
        <v>0.0</v>
      </c>
      <c r="M439" s="267">
        <v>151.0</v>
      </c>
      <c r="N439" s="267">
        <v>0.0</v>
      </c>
      <c r="O439" s="4" t="s">
        <v>3171</v>
      </c>
      <c r="P439" s="4" t="s">
        <v>4828</v>
      </c>
      <c r="Q439" s="4" t="s">
        <v>3419</v>
      </c>
      <c r="R439" s="4" t="s">
        <v>4172</v>
      </c>
      <c r="S439" s="4" t="s">
        <v>4829</v>
      </c>
      <c r="T439" s="4" t="s">
        <v>2833</v>
      </c>
    </row>
    <row r="440">
      <c r="A440" s="267">
        <v>297.0</v>
      </c>
      <c r="B440" s="4" t="s">
        <v>4830</v>
      </c>
      <c r="C440" s="4" t="s">
        <v>2674</v>
      </c>
      <c r="D440" s="4" t="s">
        <v>4831</v>
      </c>
      <c r="E440" s="4" t="s">
        <v>1934</v>
      </c>
      <c r="F440" s="326">
        <v>44914.0</v>
      </c>
      <c r="G440" s="326">
        <v>46451.0</v>
      </c>
      <c r="H440" s="326">
        <v>46361.0</v>
      </c>
      <c r="I440" s="4" t="s">
        <v>2921</v>
      </c>
      <c r="J440" s="327" t="s">
        <v>4832</v>
      </c>
      <c r="K440" s="4" t="s">
        <v>3059</v>
      </c>
      <c r="L440" s="267">
        <v>0.0</v>
      </c>
      <c r="M440" s="267">
        <v>201.0</v>
      </c>
      <c r="N440" s="267">
        <v>0.0</v>
      </c>
      <c r="O440" s="4" t="s">
        <v>3171</v>
      </c>
      <c r="P440" s="4" t="s">
        <v>4833</v>
      </c>
      <c r="Q440" s="4" t="s">
        <v>3419</v>
      </c>
      <c r="R440" s="4"/>
      <c r="S440" s="4" t="s">
        <v>4834</v>
      </c>
      <c r="T440" s="4" t="s">
        <v>2833</v>
      </c>
    </row>
    <row r="441">
      <c r="A441" s="267">
        <v>298.0</v>
      </c>
      <c r="B441" s="4" t="s">
        <v>4835</v>
      </c>
      <c r="C441" s="4" t="s">
        <v>4836</v>
      </c>
      <c r="D441" s="4" t="s">
        <v>4837</v>
      </c>
      <c r="E441" s="4" t="s">
        <v>1934</v>
      </c>
      <c r="F441" s="326">
        <v>45303.0</v>
      </c>
      <c r="G441" s="326">
        <v>47182.0</v>
      </c>
      <c r="H441" s="326">
        <v>47092.0</v>
      </c>
      <c r="I441" s="4" t="s">
        <v>2921</v>
      </c>
      <c r="J441" s="327" t="s">
        <v>4838</v>
      </c>
      <c r="K441" s="4" t="s">
        <v>3059</v>
      </c>
      <c r="L441" s="267">
        <v>0.0</v>
      </c>
      <c r="M441" s="267">
        <v>932.0</v>
      </c>
      <c r="N441" s="267">
        <v>0.0</v>
      </c>
      <c r="O441" s="4" t="s">
        <v>3171</v>
      </c>
      <c r="P441" s="4" t="s">
        <v>4839</v>
      </c>
      <c r="Q441" s="4" t="s">
        <v>3419</v>
      </c>
      <c r="R441" s="4" t="s">
        <v>4172</v>
      </c>
      <c r="S441" s="4" t="s">
        <v>4840</v>
      </c>
      <c r="T441" s="4" t="s">
        <v>2833</v>
      </c>
    </row>
    <row r="442">
      <c r="A442" s="267">
        <v>385.0</v>
      </c>
      <c r="B442" s="4" t="s">
        <v>4841</v>
      </c>
      <c r="C442" s="4" t="s">
        <v>1164</v>
      </c>
      <c r="D442" s="4" t="s">
        <v>4842</v>
      </c>
      <c r="E442" s="4" t="s">
        <v>1934</v>
      </c>
      <c r="F442" s="326">
        <v>45308.0</v>
      </c>
      <c r="G442" s="326">
        <v>46471.0</v>
      </c>
      <c r="H442" s="326">
        <v>46381.0</v>
      </c>
      <c r="I442" s="4" t="s">
        <v>2921</v>
      </c>
      <c r="J442" s="327" t="s">
        <v>4843</v>
      </c>
      <c r="K442" s="4" t="s">
        <v>3059</v>
      </c>
      <c r="L442" s="267">
        <v>0.0</v>
      </c>
      <c r="M442" s="267">
        <v>221.0</v>
      </c>
      <c r="N442" s="267">
        <v>0.0</v>
      </c>
      <c r="O442" s="4" t="s">
        <v>3171</v>
      </c>
      <c r="P442" s="4" t="s">
        <v>4070</v>
      </c>
      <c r="Q442" s="4" t="s">
        <v>3419</v>
      </c>
      <c r="R442" s="4" t="s">
        <v>3931</v>
      </c>
      <c r="S442" s="4" t="s">
        <v>4844</v>
      </c>
      <c r="T442" s="4" t="s">
        <v>2826</v>
      </c>
    </row>
    <row r="443">
      <c r="A443" s="267">
        <v>250.0</v>
      </c>
      <c r="B443" s="4" t="s">
        <v>4845</v>
      </c>
      <c r="C443" s="4" t="s">
        <v>4846</v>
      </c>
      <c r="D443" s="4" t="s">
        <v>4847</v>
      </c>
      <c r="E443" s="4" t="s">
        <v>1934</v>
      </c>
      <c r="F443" s="326">
        <v>44840.0</v>
      </c>
      <c r="G443" s="326">
        <v>46473.0</v>
      </c>
      <c r="H443" s="326">
        <v>46383.0</v>
      </c>
      <c r="I443" s="4" t="s">
        <v>2921</v>
      </c>
      <c r="J443" s="327" t="s">
        <v>4848</v>
      </c>
      <c r="K443" s="4" t="s">
        <v>3059</v>
      </c>
      <c r="L443" s="267">
        <v>0.0</v>
      </c>
      <c r="M443" s="267">
        <v>223.0</v>
      </c>
      <c r="N443" s="267">
        <v>0.0</v>
      </c>
      <c r="O443" s="4" t="s">
        <v>3171</v>
      </c>
      <c r="P443" s="4" t="s">
        <v>4849</v>
      </c>
      <c r="Q443" s="4" t="s">
        <v>3419</v>
      </c>
      <c r="R443" s="4" t="s">
        <v>3196</v>
      </c>
      <c r="S443" s="4" t="s">
        <v>4850</v>
      </c>
      <c r="T443" s="4" t="s">
        <v>2826</v>
      </c>
    </row>
    <row r="444">
      <c r="A444" s="267">
        <v>326.0</v>
      </c>
      <c r="B444" s="4" t="s">
        <v>4851</v>
      </c>
      <c r="C444" s="4" t="s">
        <v>4852</v>
      </c>
      <c r="D444" s="4" t="s">
        <v>4853</v>
      </c>
      <c r="E444" s="4" t="s">
        <v>2828</v>
      </c>
      <c r="F444" s="326">
        <v>45244.0</v>
      </c>
      <c r="G444" s="326">
        <v>46471.0</v>
      </c>
      <c r="H444" s="326">
        <v>46381.0</v>
      </c>
      <c r="I444" s="4" t="s">
        <v>2921</v>
      </c>
      <c r="J444" s="327" t="s">
        <v>4854</v>
      </c>
      <c r="K444" s="4" t="s">
        <v>3059</v>
      </c>
      <c r="L444" s="267">
        <v>0.0</v>
      </c>
      <c r="M444" s="267">
        <v>221.0</v>
      </c>
      <c r="N444" s="267">
        <v>0.0</v>
      </c>
      <c r="O444" s="4" t="s">
        <v>3171</v>
      </c>
      <c r="P444" s="4" t="s">
        <v>4855</v>
      </c>
      <c r="Q444" s="4" t="s">
        <v>3419</v>
      </c>
      <c r="R444" s="4"/>
      <c r="S444" s="4" t="s">
        <v>4856</v>
      </c>
      <c r="T444" s="4" t="s">
        <v>2826</v>
      </c>
    </row>
    <row r="445">
      <c r="A445" s="267">
        <v>389.0</v>
      </c>
      <c r="B445" s="4" t="s">
        <v>4857</v>
      </c>
      <c r="C445" s="4" t="s">
        <v>4858</v>
      </c>
      <c r="D445" s="4" t="s">
        <v>4859</v>
      </c>
      <c r="E445" s="4" t="s">
        <v>1934</v>
      </c>
      <c r="F445" s="326">
        <v>45352.0</v>
      </c>
      <c r="G445" s="326">
        <v>47162.0</v>
      </c>
      <c r="H445" s="326">
        <v>47039.0</v>
      </c>
      <c r="I445" s="4" t="s">
        <v>2921</v>
      </c>
      <c r="J445" s="327" t="s">
        <v>4860</v>
      </c>
      <c r="K445" s="4" t="s">
        <v>3059</v>
      </c>
      <c r="L445" s="267">
        <v>0.0</v>
      </c>
      <c r="M445" s="267">
        <v>912.0</v>
      </c>
      <c r="N445" s="267">
        <v>0.0</v>
      </c>
      <c r="O445" s="4" t="s">
        <v>3171</v>
      </c>
      <c r="P445" s="4" t="s">
        <v>4861</v>
      </c>
      <c r="Q445" s="4" t="s">
        <v>3419</v>
      </c>
      <c r="R445" s="4" t="s">
        <v>2196</v>
      </c>
      <c r="S445" s="4" t="s">
        <v>4862</v>
      </c>
      <c r="T445" s="4" t="s">
        <v>2826</v>
      </c>
    </row>
    <row r="446">
      <c r="A446" s="267">
        <v>307.0</v>
      </c>
      <c r="B446" s="4" t="s">
        <v>4863</v>
      </c>
      <c r="C446" s="4" t="s">
        <v>4864</v>
      </c>
      <c r="D446" s="4" t="s">
        <v>4865</v>
      </c>
      <c r="E446" s="4" t="s">
        <v>1934</v>
      </c>
      <c r="F446" s="326">
        <v>45127.0</v>
      </c>
      <c r="G446" s="326">
        <v>46481.0</v>
      </c>
      <c r="H446" s="326">
        <v>46391.0</v>
      </c>
      <c r="I446" s="4" t="s">
        <v>2921</v>
      </c>
      <c r="J446" s="327" t="s">
        <v>4866</v>
      </c>
      <c r="K446" s="4" t="s">
        <v>3059</v>
      </c>
      <c r="L446" s="267">
        <v>0.0</v>
      </c>
      <c r="M446" s="267">
        <v>231.0</v>
      </c>
      <c r="N446" s="267">
        <v>0.0</v>
      </c>
      <c r="O446" s="4" t="s">
        <v>3171</v>
      </c>
      <c r="P446" s="4" t="s">
        <v>4867</v>
      </c>
      <c r="Q446" s="4" t="s">
        <v>3419</v>
      </c>
      <c r="R446" s="4" t="s">
        <v>3196</v>
      </c>
      <c r="S446" s="4" t="s">
        <v>4868</v>
      </c>
      <c r="T446" s="4" t="s">
        <v>2833</v>
      </c>
    </row>
    <row r="447">
      <c r="A447" s="267">
        <v>395.0</v>
      </c>
      <c r="B447" s="4" t="s">
        <v>4869</v>
      </c>
      <c r="C447" s="4" t="s">
        <v>4870</v>
      </c>
      <c r="D447" s="4" t="s">
        <v>4871</v>
      </c>
      <c r="E447" s="4" t="s">
        <v>2828</v>
      </c>
      <c r="F447" s="326">
        <v>45419.0</v>
      </c>
      <c r="G447" s="326">
        <v>46472.0</v>
      </c>
      <c r="H447" s="326">
        <v>46382.0</v>
      </c>
      <c r="I447" s="4" t="s">
        <v>2921</v>
      </c>
      <c r="J447" s="327" t="s">
        <v>4872</v>
      </c>
      <c r="K447" s="4" t="s">
        <v>3059</v>
      </c>
      <c r="L447" s="267">
        <v>0.0</v>
      </c>
      <c r="M447" s="267">
        <v>222.0</v>
      </c>
      <c r="N447" s="267">
        <v>0.0</v>
      </c>
      <c r="O447" s="4" t="s">
        <v>3171</v>
      </c>
      <c r="P447" s="4" t="s">
        <v>4375</v>
      </c>
      <c r="Q447" s="4" t="s">
        <v>3419</v>
      </c>
      <c r="R447" s="4"/>
      <c r="S447" s="4" t="s">
        <v>4873</v>
      </c>
      <c r="T447" s="4" t="s">
        <v>2833</v>
      </c>
    </row>
    <row r="448">
      <c r="A448" s="267">
        <v>248.0</v>
      </c>
      <c r="B448" s="4" t="s">
        <v>4874</v>
      </c>
      <c r="C448" s="4" t="s">
        <v>4875</v>
      </c>
      <c r="D448" s="4" t="s">
        <v>4876</v>
      </c>
      <c r="E448" s="4" t="s">
        <v>1934</v>
      </c>
      <c r="F448" s="326">
        <v>45419.0</v>
      </c>
      <c r="G448" s="326">
        <v>46451.0</v>
      </c>
      <c r="H448" s="326">
        <v>46361.0</v>
      </c>
      <c r="I448" s="4" t="s">
        <v>2921</v>
      </c>
      <c r="J448" s="327" t="s">
        <v>4877</v>
      </c>
      <c r="K448" s="4" t="s">
        <v>3059</v>
      </c>
      <c r="L448" s="267">
        <v>0.0</v>
      </c>
      <c r="M448" s="267">
        <v>201.0</v>
      </c>
      <c r="N448" s="267">
        <v>0.0</v>
      </c>
      <c r="O448" s="4" t="s">
        <v>3171</v>
      </c>
      <c r="P448" s="4" t="s">
        <v>3693</v>
      </c>
      <c r="Q448" s="4" t="s">
        <v>3419</v>
      </c>
      <c r="R448" s="4"/>
      <c r="S448" s="4" t="s">
        <v>4878</v>
      </c>
      <c r="T448" s="4" t="s">
        <v>2833</v>
      </c>
    </row>
    <row r="449">
      <c r="A449" s="267">
        <v>396.0</v>
      </c>
      <c r="B449" s="4" t="s">
        <v>4879</v>
      </c>
      <c r="C449" s="4" t="s">
        <v>4880</v>
      </c>
      <c r="D449" s="4" t="s">
        <v>4881</v>
      </c>
      <c r="E449" s="4" t="s">
        <v>1934</v>
      </c>
      <c r="F449" s="326">
        <v>45420.0</v>
      </c>
      <c r="G449" s="326">
        <v>46472.0</v>
      </c>
      <c r="H449" s="326">
        <v>46382.0</v>
      </c>
      <c r="I449" s="4" t="s">
        <v>2921</v>
      </c>
      <c r="J449" s="327" t="s">
        <v>4882</v>
      </c>
      <c r="K449" s="4" t="s">
        <v>3059</v>
      </c>
      <c r="L449" s="267">
        <v>0.0</v>
      </c>
      <c r="M449" s="267">
        <v>222.0</v>
      </c>
      <c r="N449" s="267">
        <v>0.0</v>
      </c>
      <c r="O449" s="4" t="s">
        <v>3171</v>
      </c>
      <c r="P449" s="4" t="s">
        <v>4883</v>
      </c>
      <c r="Q449" s="4" t="s">
        <v>3419</v>
      </c>
      <c r="R449" s="4"/>
      <c r="S449" s="4" t="s">
        <v>4884</v>
      </c>
      <c r="T449" s="4" t="s">
        <v>2826</v>
      </c>
    </row>
    <row r="450">
      <c r="A450" s="267">
        <v>244.0</v>
      </c>
      <c r="B450" s="4" t="s">
        <v>4885</v>
      </c>
      <c r="C450" s="4" t="s">
        <v>4886</v>
      </c>
      <c r="D450" s="4" t="s">
        <v>4887</v>
      </c>
      <c r="E450" s="4" t="s">
        <v>1934</v>
      </c>
      <c r="F450" s="326">
        <v>44833.0</v>
      </c>
      <c r="G450" s="326">
        <v>46446.0</v>
      </c>
      <c r="H450" s="326">
        <v>46354.0</v>
      </c>
      <c r="I450" s="4" t="s">
        <v>2921</v>
      </c>
      <c r="J450" s="327" t="s">
        <v>4888</v>
      </c>
      <c r="K450" s="4" t="s">
        <v>3059</v>
      </c>
      <c r="L450" s="267">
        <v>0.0</v>
      </c>
      <c r="M450" s="267">
        <v>196.0</v>
      </c>
      <c r="N450" s="267">
        <v>0.0</v>
      </c>
      <c r="O450" s="4" t="s">
        <v>3171</v>
      </c>
      <c r="P450" s="4" t="s">
        <v>4889</v>
      </c>
      <c r="Q450" s="4" t="s">
        <v>3419</v>
      </c>
      <c r="R450" s="4"/>
      <c r="S450" s="4" t="s">
        <v>4890</v>
      </c>
      <c r="T450" s="4" t="s">
        <v>2826</v>
      </c>
    </row>
    <row r="451">
      <c r="A451" s="267">
        <v>373.0</v>
      </c>
      <c r="B451" s="4" t="s">
        <v>4891</v>
      </c>
      <c r="C451" s="4" t="s">
        <v>1135</v>
      </c>
      <c r="D451" s="4" t="s">
        <v>4892</v>
      </c>
      <c r="E451" s="4" t="s">
        <v>2828</v>
      </c>
      <c r="F451" s="326">
        <v>45455.0</v>
      </c>
      <c r="G451" s="326">
        <v>46446.0</v>
      </c>
      <c r="H451" s="326">
        <v>46354.0</v>
      </c>
      <c r="I451" s="4" t="s">
        <v>2921</v>
      </c>
      <c r="J451" s="327" t="s">
        <v>4893</v>
      </c>
      <c r="K451" s="4" t="s">
        <v>3059</v>
      </c>
      <c r="L451" s="267">
        <v>0.0</v>
      </c>
      <c r="M451" s="267">
        <v>196.0</v>
      </c>
      <c r="N451" s="267">
        <v>0.0</v>
      </c>
      <c r="O451" s="4" t="s">
        <v>3171</v>
      </c>
      <c r="P451" s="4" t="s">
        <v>4894</v>
      </c>
      <c r="Q451" s="4" t="s">
        <v>3419</v>
      </c>
      <c r="R451" s="4" t="s">
        <v>3244</v>
      </c>
      <c r="S451" s="4" t="s">
        <v>4895</v>
      </c>
      <c r="T451" s="4" t="s">
        <v>2826</v>
      </c>
    </row>
    <row r="452">
      <c r="A452" s="267">
        <v>287.0</v>
      </c>
      <c r="B452" s="4" t="s">
        <v>4896</v>
      </c>
      <c r="C452" s="4" t="s">
        <v>4897</v>
      </c>
      <c r="D452" s="4" t="s">
        <v>4898</v>
      </c>
      <c r="E452" s="4" t="s">
        <v>1934</v>
      </c>
      <c r="F452" s="326">
        <v>45478.0</v>
      </c>
      <c r="G452" s="326">
        <v>46374.0</v>
      </c>
      <c r="H452" s="326">
        <v>46283.0</v>
      </c>
      <c r="I452" s="4" t="s">
        <v>2921</v>
      </c>
      <c r="J452" s="327" t="s">
        <v>4899</v>
      </c>
      <c r="K452" s="4" t="s">
        <v>3029</v>
      </c>
      <c r="L452" s="267">
        <v>0.0</v>
      </c>
      <c r="M452" s="267">
        <v>124.0</v>
      </c>
      <c r="N452" s="267">
        <v>0.0</v>
      </c>
      <c r="O452" s="4" t="s">
        <v>3171</v>
      </c>
      <c r="P452" s="4" t="s">
        <v>4900</v>
      </c>
      <c r="Q452" s="4" t="s">
        <v>3419</v>
      </c>
      <c r="R452" s="4" t="s">
        <v>3196</v>
      </c>
      <c r="S452" s="4" t="s">
        <v>4901</v>
      </c>
      <c r="T452" s="4" t="s">
        <v>2826</v>
      </c>
    </row>
    <row r="453">
      <c r="A453" s="267">
        <v>329.0</v>
      </c>
      <c r="B453" s="4" t="s">
        <v>4902</v>
      </c>
      <c r="C453" s="4" t="s">
        <v>4903</v>
      </c>
      <c r="D453" s="4" t="s">
        <v>4904</v>
      </c>
      <c r="E453" s="4" t="s">
        <v>1934</v>
      </c>
      <c r="F453" s="326">
        <v>45950.0</v>
      </c>
      <c r="G453" s="326">
        <v>46680.0</v>
      </c>
      <c r="H453" s="326">
        <v>46588.0</v>
      </c>
      <c r="I453" s="4" t="s">
        <v>2921</v>
      </c>
      <c r="J453" s="327" t="s">
        <v>4905</v>
      </c>
      <c r="K453" s="4" t="s">
        <v>3059</v>
      </c>
      <c r="L453" s="267">
        <v>0.0</v>
      </c>
      <c r="M453" s="267">
        <v>430.0</v>
      </c>
      <c r="N453" s="267">
        <v>0.0</v>
      </c>
      <c r="O453" s="4" t="s">
        <v>3171</v>
      </c>
      <c r="P453" s="4" t="s">
        <v>4906</v>
      </c>
      <c r="Q453" s="4" t="s">
        <v>3419</v>
      </c>
      <c r="R453" s="4" t="s">
        <v>3196</v>
      </c>
      <c r="S453" s="4" t="s">
        <v>4907</v>
      </c>
      <c r="T453" s="4" t="s">
        <v>2833</v>
      </c>
    </row>
    <row r="454">
      <c r="A454" s="267">
        <v>243.0</v>
      </c>
      <c r="B454" s="4" t="s">
        <v>4908</v>
      </c>
      <c r="C454" s="4" t="s">
        <v>4909</v>
      </c>
      <c r="D454" s="4" t="s">
        <v>4910</v>
      </c>
      <c r="E454" s="4" t="s">
        <v>1934</v>
      </c>
      <c r="F454" s="326">
        <v>45306.0</v>
      </c>
      <c r="G454" s="326">
        <v>46446.0</v>
      </c>
      <c r="H454" s="326">
        <v>46354.0</v>
      </c>
      <c r="I454" s="4" t="s">
        <v>2921</v>
      </c>
      <c r="J454" s="327" t="s">
        <v>4911</v>
      </c>
      <c r="K454" s="4" t="s">
        <v>3029</v>
      </c>
      <c r="L454" s="267">
        <v>0.0</v>
      </c>
      <c r="M454" s="267">
        <v>196.0</v>
      </c>
      <c r="N454" s="267">
        <v>0.0</v>
      </c>
      <c r="O454" s="4" t="s">
        <v>3171</v>
      </c>
      <c r="P454" s="4" t="s">
        <v>4912</v>
      </c>
      <c r="Q454" s="4" t="s">
        <v>3419</v>
      </c>
      <c r="R454" s="4" t="s">
        <v>3196</v>
      </c>
      <c r="S454" s="4" t="s">
        <v>4913</v>
      </c>
      <c r="T454" s="4" t="s">
        <v>2826</v>
      </c>
    </row>
    <row r="455">
      <c r="A455" s="267">
        <v>247.0</v>
      </c>
      <c r="B455" s="4" t="s">
        <v>4914</v>
      </c>
      <c r="C455" s="4" t="s">
        <v>4915</v>
      </c>
      <c r="D455" s="4" t="s">
        <v>4916</v>
      </c>
      <c r="E455" s="4" t="s">
        <v>1934</v>
      </c>
      <c r="F455" s="326">
        <v>45306.0</v>
      </c>
      <c r="G455" s="326">
        <v>46421.0</v>
      </c>
      <c r="H455" s="326">
        <v>46329.0</v>
      </c>
      <c r="I455" s="4" t="s">
        <v>2921</v>
      </c>
      <c r="J455" s="327" t="s">
        <v>4917</v>
      </c>
      <c r="K455" s="4" t="s">
        <v>3059</v>
      </c>
      <c r="L455" s="267">
        <v>0.0</v>
      </c>
      <c r="M455" s="267">
        <v>171.0</v>
      </c>
      <c r="N455" s="267">
        <v>0.0</v>
      </c>
      <c r="O455" s="4" t="s">
        <v>3171</v>
      </c>
      <c r="P455" s="4" t="s">
        <v>4918</v>
      </c>
      <c r="Q455" s="4" t="s">
        <v>3419</v>
      </c>
      <c r="R455" s="4" t="s">
        <v>2196</v>
      </c>
      <c r="S455" s="4" t="s">
        <v>4919</v>
      </c>
      <c r="T455" s="4" t="s">
        <v>2826</v>
      </c>
    </row>
    <row r="456">
      <c r="A456" s="267">
        <v>467.0</v>
      </c>
      <c r="B456" s="4" t="s">
        <v>4920</v>
      </c>
      <c r="C456" s="4" t="s">
        <v>4921</v>
      </c>
      <c r="D456" s="4" t="s">
        <v>4922</v>
      </c>
      <c r="E456" s="4" t="s">
        <v>1934</v>
      </c>
      <c r="F456" s="326">
        <v>45708.0</v>
      </c>
      <c r="G456" s="326">
        <v>46438.0</v>
      </c>
      <c r="H456" s="326">
        <v>46285.0</v>
      </c>
      <c r="I456" s="4" t="s">
        <v>2921</v>
      </c>
      <c r="J456" s="327" t="s">
        <v>4923</v>
      </c>
      <c r="K456" s="4" t="s">
        <v>3029</v>
      </c>
      <c r="L456" s="267">
        <v>0.0</v>
      </c>
      <c r="M456" s="267">
        <v>188.0</v>
      </c>
      <c r="N456" s="267">
        <v>0.0</v>
      </c>
      <c r="O456" s="4" t="s">
        <v>3171</v>
      </c>
      <c r="P456" s="4" t="s">
        <v>4924</v>
      </c>
      <c r="Q456" s="4" t="s">
        <v>3419</v>
      </c>
      <c r="R456" s="4" t="s">
        <v>3244</v>
      </c>
      <c r="S456" s="4" t="s">
        <v>4925</v>
      </c>
      <c r="T456" s="4" t="s">
        <v>2833</v>
      </c>
    </row>
    <row r="457">
      <c r="A457" s="267">
        <v>473.0</v>
      </c>
      <c r="B457" s="4" t="s">
        <v>4926</v>
      </c>
      <c r="C457" s="4" t="s">
        <v>4927</v>
      </c>
      <c r="D457" s="4" t="s">
        <v>4928</v>
      </c>
      <c r="E457" s="4" t="s">
        <v>1934</v>
      </c>
      <c r="F457" s="326">
        <v>45730.0</v>
      </c>
      <c r="G457" s="326">
        <v>47191.0</v>
      </c>
      <c r="H457" s="326">
        <v>47132.0</v>
      </c>
      <c r="I457" s="4" t="s">
        <v>2921</v>
      </c>
      <c r="J457" s="327" t="s">
        <v>4929</v>
      </c>
      <c r="K457" s="4"/>
      <c r="L457" s="267">
        <v>0.0</v>
      </c>
      <c r="M457" s="267">
        <v>941.0</v>
      </c>
      <c r="N457" s="267">
        <v>0.0</v>
      </c>
      <c r="O457" s="4"/>
      <c r="P457" s="4" t="s">
        <v>4930</v>
      </c>
      <c r="Q457" s="4" t="s">
        <v>3419</v>
      </c>
      <c r="R457" s="4" t="s">
        <v>3244</v>
      </c>
      <c r="S457" s="4" t="s">
        <v>4931</v>
      </c>
      <c r="T457" s="4" t="s">
        <v>2833</v>
      </c>
    </row>
    <row r="458">
      <c r="A458" s="267">
        <v>249.0</v>
      </c>
      <c r="B458" s="4" t="s">
        <v>4932</v>
      </c>
      <c r="C458" s="4" t="s">
        <v>4933</v>
      </c>
      <c r="D458" s="4" t="s">
        <v>4934</v>
      </c>
      <c r="E458" s="4" t="s">
        <v>1934</v>
      </c>
      <c r="F458" s="326">
        <v>45293.0</v>
      </c>
      <c r="G458" s="326">
        <v>46466.0</v>
      </c>
      <c r="H458" s="326">
        <v>46376.0</v>
      </c>
      <c r="I458" s="4" t="s">
        <v>2921</v>
      </c>
      <c r="J458" s="327" t="s">
        <v>4935</v>
      </c>
      <c r="K458" s="4" t="s">
        <v>3059</v>
      </c>
      <c r="L458" s="267">
        <v>0.0</v>
      </c>
      <c r="M458" s="267">
        <v>216.0</v>
      </c>
      <c r="N458" s="267">
        <v>0.0</v>
      </c>
      <c r="O458" s="4" t="s">
        <v>3171</v>
      </c>
      <c r="P458" s="4" t="s">
        <v>4849</v>
      </c>
      <c r="Q458" s="4" t="s">
        <v>3419</v>
      </c>
      <c r="R458" s="4"/>
      <c r="S458" s="4" t="s">
        <v>4936</v>
      </c>
      <c r="T458" s="4" t="s">
        <v>2833</v>
      </c>
    </row>
    <row r="459">
      <c r="A459" s="267">
        <v>438.0</v>
      </c>
      <c r="B459" s="4" t="s">
        <v>4937</v>
      </c>
      <c r="C459" s="4" t="s">
        <v>4938</v>
      </c>
      <c r="D459" s="4" t="s">
        <v>4939</v>
      </c>
      <c r="E459" s="4" t="s">
        <v>2828</v>
      </c>
      <c r="F459" s="326">
        <v>45736.0</v>
      </c>
      <c r="G459" s="326">
        <v>46466.0</v>
      </c>
      <c r="H459" s="326">
        <v>46376.0</v>
      </c>
      <c r="I459" s="4" t="s">
        <v>2921</v>
      </c>
      <c r="J459" s="327" t="s">
        <v>4940</v>
      </c>
      <c r="K459" s="4" t="s">
        <v>3059</v>
      </c>
      <c r="L459" s="267">
        <v>0.0</v>
      </c>
      <c r="M459" s="267">
        <v>216.0</v>
      </c>
      <c r="N459" s="267">
        <v>0.0</v>
      </c>
      <c r="O459" s="4" t="s">
        <v>3171</v>
      </c>
      <c r="P459" s="4" t="s">
        <v>4346</v>
      </c>
      <c r="Q459" s="4" t="s">
        <v>3419</v>
      </c>
      <c r="R459" s="4" t="s">
        <v>3244</v>
      </c>
      <c r="S459" s="4" t="s">
        <v>4941</v>
      </c>
      <c r="T459" s="4" t="s">
        <v>2826</v>
      </c>
    </row>
    <row r="460">
      <c r="A460" s="267">
        <v>422.0</v>
      </c>
      <c r="B460" s="4" t="s">
        <v>4942</v>
      </c>
      <c r="C460" s="4" t="s">
        <v>4943</v>
      </c>
      <c r="D460" s="4" t="s">
        <v>4944</v>
      </c>
      <c r="E460" s="4" t="s">
        <v>1934</v>
      </c>
      <c r="F460" s="326"/>
      <c r="G460" s="326">
        <v>46493.0</v>
      </c>
      <c r="H460" s="326">
        <v>46403.0</v>
      </c>
      <c r="I460" s="4" t="s">
        <v>2921</v>
      </c>
      <c r="J460" s="327" t="s">
        <v>4945</v>
      </c>
      <c r="K460" s="4" t="s">
        <v>3059</v>
      </c>
      <c r="L460" s="267">
        <v>0.0</v>
      </c>
      <c r="M460" s="267">
        <v>243.0</v>
      </c>
      <c r="N460" s="267">
        <v>0.0</v>
      </c>
      <c r="O460" s="4" t="s">
        <v>3171</v>
      </c>
      <c r="P460" s="4" t="s">
        <v>4946</v>
      </c>
      <c r="Q460" s="4" t="s">
        <v>3419</v>
      </c>
      <c r="R460" s="4"/>
      <c r="S460" s="4" t="s">
        <v>4947</v>
      </c>
      <c r="T460" s="4" t="s">
        <v>2833</v>
      </c>
    </row>
    <row r="461">
      <c r="A461" s="267">
        <v>318.0</v>
      </c>
      <c r="B461" s="4" t="s">
        <v>4948</v>
      </c>
      <c r="C461" s="4" t="s">
        <v>4949</v>
      </c>
      <c r="D461" s="4" t="s">
        <v>4950</v>
      </c>
      <c r="E461" s="4" t="s">
        <v>1934</v>
      </c>
      <c r="F461" s="326">
        <v>45282.0</v>
      </c>
      <c r="G461" s="326">
        <v>46491.0</v>
      </c>
      <c r="H461" s="326">
        <v>46401.0</v>
      </c>
      <c r="I461" s="4" t="s">
        <v>2921</v>
      </c>
      <c r="J461" s="327" t="s">
        <v>4951</v>
      </c>
      <c r="K461" s="4" t="s">
        <v>3059</v>
      </c>
      <c r="L461" s="267">
        <v>0.0</v>
      </c>
      <c r="M461" s="267">
        <v>241.0</v>
      </c>
      <c r="N461" s="267">
        <v>0.0</v>
      </c>
      <c r="O461" s="4" t="s">
        <v>3171</v>
      </c>
      <c r="P461" s="4" t="s">
        <v>4952</v>
      </c>
      <c r="Q461" s="4" t="s">
        <v>3419</v>
      </c>
      <c r="R461" s="4"/>
      <c r="S461" s="4" t="s">
        <v>4953</v>
      </c>
      <c r="T461" s="4" t="s">
        <v>2833</v>
      </c>
    </row>
    <row r="462">
      <c r="A462" s="267">
        <v>419.0</v>
      </c>
      <c r="B462" s="4" t="s">
        <v>4954</v>
      </c>
      <c r="C462" s="4" t="s">
        <v>4955</v>
      </c>
      <c r="D462" s="4" t="s">
        <v>4956</v>
      </c>
      <c r="E462" s="4" t="s">
        <v>2828</v>
      </c>
      <c r="F462" s="326"/>
      <c r="G462" s="326">
        <v>46488.0</v>
      </c>
      <c r="H462" s="326">
        <v>46398.0</v>
      </c>
      <c r="I462" s="4" t="s">
        <v>2921</v>
      </c>
      <c r="J462" s="327" t="s">
        <v>4957</v>
      </c>
      <c r="K462" s="4" t="s">
        <v>3961</v>
      </c>
      <c r="L462" s="267">
        <v>0.0</v>
      </c>
      <c r="M462" s="267">
        <v>238.0</v>
      </c>
      <c r="N462" s="267">
        <v>0.0</v>
      </c>
      <c r="O462" s="4" t="s">
        <v>3171</v>
      </c>
      <c r="P462" s="4" t="s">
        <v>4958</v>
      </c>
      <c r="Q462" s="4" t="s">
        <v>3419</v>
      </c>
      <c r="R462" s="4"/>
      <c r="S462" s="4" t="s">
        <v>4959</v>
      </c>
      <c r="T462" s="4" t="s">
        <v>2826</v>
      </c>
    </row>
    <row r="463">
      <c r="A463" s="267">
        <v>470.0</v>
      </c>
      <c r="B463" s="4" t="s">
        <v>4960</v>
      </c>
      <c r="C463" s="4" t="s">
        <v>2355</v>
      </c>
      <c r="D463" s="4" t="s">
        <v>4961</v>
      </c>
      <c r="E463" s="4" t="s">
        <v>1934</v>
      </c>
      <c r="F463" s="326"/>
      <c r="G463" s="326">
        <v>46486.0</v>
      </c>
      <c r="H463" s="326">
        <v>46396.0</v>
      </c>
      <c r="I463" s="4" t="s">
        <v>2921</v>
      </c>
      <c r="J463" s="327" t="s">
        <v>4962</v>
      </c>
      <c r="K463" s="4" t="s">
        <v>3059</v>
      </c>
      <c r="L463" s="267">
        <v>0.0</v>
      </c>
      <c r="M463" s="267">
        <v>236.0</v>
      </c>
      <c r="N463" s="267">
        <v>0.0</v>
      </c>
      <c r="O463" s="4" t="s">
        <v>3171</v>
      </c>
      <c r="P463" s="4" t="s">
        <v>4963</v>
      </c>
      <c r="Q463" s="4" t="s">
        <v>3419</v>
      </c>
      <c r="R463" s="4"/>
      <c r="S463" s="4" t="s">
        <v>4964</v>
      </c>
      <c r="T463" s="4" t="s">
        <v>2833</v>
      </c>
    </row>
    <row r="464">
      <c r="A464" s="267">
        <v>367.0</v>
      </c>
      <c r="B464" s="4" t="s">
        <v>4965</v>
      </c>
      <c r="C464" s="4" t="s">
        <v>4966</v>
      </c>
      <c r="D464" s="4" t="s">
        <v>4967</v>
      </c>
      <c r="E464" s="4" t="s">
        <v>1934</v>
      </c>
      <c r="F464" s="326">
        <v>45769.0</v>
      </c>
      <c r="G464" s="326">
        <v>46499.0</v>
      </c>
      <c r="H464" s="326">
        <v>46409.0</v>
      </c>
      <c r="I464" s="4" t="s">
        <v>2921</v>
      </c>
      <c r="J464" s="327" t="s">
        <v>4968</v>
      </c>
      <c r="K464" s="4" t="s">
        <v>3059</v>
      </c>
      <c r="L464" s="267">
        <v>0.0</v>
      </c>
      <c r="M464" s="267">
        <v>249.0</v>
      </c>
      <c r="N464" s="267">
        <v>0.0</v>
      </c>
      <c r="O464" s="4" t="s">
        <v>3171</v>
      </c>
      <c r="P464" s="4" t="s">
        <v>4969</v>
      </c>
      <c r="Q464" s="4" t="s">
        <v>3419</v>
      </c>
      <c r="R464" s="4"/>
      <c r="S464" s="4" t="s">
        <v>4970</v>
      </c>
      <c r="T464" s="4" t="s">
        <v>2833</v>
      </c>
    </row>
    <row r="465">
      <c r="A465" s="267">
        <v>417.0</v>
      </c>
      <c r="B465" s="4" t="s">
        <v>4971</v>
      </c>
      <c r="C465" s="4" t="s">
        <v>4972</v>
      </c>
      <c r="D465" s="4" t="s">
        <v>4973</v>
      </c>
      <c r="E465" s="4" t="s">
        <v>2828</v>
      </c>
      <c r="F465" s="326">
        <v>45199.0</v>
      </c>
      <c r="G465" s="326">
        <v>46472.0</v>
      </c>
      <c r="H465" s="326">
        <v>46382.0</v>
      </c>
      <c r="I465" s="4" t="s">
        <v>2921</v>
      </c>
      <c r="J465" s="327" t="s">
        <v>4974</v>
      </c>
      <c r="K465" s="4" t="s">
        <v>3029</v>
      </c>
      <c r="L465" s="267">
        <v>0.0</v>
      </c>
      <c r="M465" s="267">
        <v>222.0</v>
      </c>
      <c r="N465" s="267">
        <v>0.0</v>
      </c>
      <c r="O465" s="4" t="s">
        <v>3171</v>
      </c>
      <c r="P465" s="4" t="s">
        <v>4975</v>
      </c>
      <c r="Q465" s="4" t="s">
        <v>3419</v>
      </c>
      <c r="R465" s="4"/>
      <c r="S465" s="4" t="s">
        <v>4976</v>
      </c>
      <c r="T465" s="4" t="s">
        <v>2826</v>
      </c>
    </row>
    <row r="466">
      <c r="A466" s="267">
        <v>325.0</v>
      </c>
      <c r="B466" s="4" t="s">
        <v>4977</v>
      </c>
      <c r="C466" s="4" t="s">
        <v>503</v>
      </c>
      <c r="D466" s="4" t="s">
        <v>4978</v>
      </c>
      <c r="E466" s="4" t="s">
        <v>2828</v>
      </c>
      <c r="F466" s="326">
        <v>45044.0</v>
      </c>
      <c r="G466" s="326">
        <v>46446.0</v>
      </c>
      <c r="H466" s="326">
        <v>46384.0</v>
      </c>
      <c r="I466" s="4" t="s">
        <v>2921</v>
      </c>
      <c r="J466" s="327" t="s">
        <v>4979</v>
      </c>
      <c r="K466" s="4" t="s">
        <v>3029</v>
      </c>
      <c r="L466" s="267">
        <v>0.0</v>
      </c>
      <c r="M466" s="267">
        <v>196.0</v>
      </c>
      <c r="N466" s="267">
        <v>0.0</v>
      </c>
      <c r="O466" s="4" t="s">
        <v>3171</v>
      </c>
      <c r="P466" s="4" t="s">
        <v>4346</v>
      </c>
      <c r="Q466" s="4" t="s">
        <v>3419</v>
      </c>
      <c r="R466" s="4" t="s">
        <v>3062</v>
      </c>
      <c r="S466" s="4" t="s">
        <v>4980</v>
      </c>
      <c r="T466" s="4" t="s">
        <v>2826</v>
      </c>
    </row>
    <row r="467">
      <c r="A467" s="267">
        <v>362.0</v>
      </c>
      <c r="B467" s="4" t="s">
        <v>4981</v>
      </c>
      <c r="C467" s="4" t="s">
        <v>1154</v>
      </c>
      <c r="D467" s="4" t="s">
        <v>4982</v>
      </c>
      <c r="E467" s="4" t="s">
        <v>2828</v>
      </c>
      <c r="F467" s="326">
        <v>45100.0</v>
      </c>
      <c r="G467" s="326">
        <v>46474.0</v>
      </c>
      <c r="H467" s="326">
        <v>46415.0</v>
      </c>
      <c r="I467" s="4" t="s">
        <v>2921</v>
      </c>
      <c r="J467" s="327" t="s">
        <v>4983</v>
      </c>
      <c r="K467" s="4" t="s">
        <v>3029</v>
      </c>
      <c r="L467" s="267">
        <v>0.0</v>
      </c>
      <c r="M467" s="267">
        <v>224.0</v>
      </c>
      <c r="N467" s="267">
        <v>0.0</v>
      </c>
      <c r="O467" s="4" t="s">
        <v>3171</v>
      </c>
      <c r="P467" s="4" t="s">
        <v>4984</v>
      </c>
      <c r="Q467" s="4" t="s">
        <v>3419</v>
      </c>
      <c r="R467" s="4" t="s">
        <v>3244</v>
      </c>
      <c r="S467" s="4" t="s">
        <v>2693</v>
      </c>
      <c r="T467" s="4" t="s">
        <v>2826</v>
      </c>
    </row>
    <row r="468">
      <c r="A468" s="267">
        <v>331.0</v>
      </c>
      <c r="B468" s="4" t="s">
        <v>4985</v>
      </c>
      <c r="C468" s="4" t="s">
        <v>4986</v>
      </c>
      <c r="D468" s="4" t="s">
        <v>4987</v>
      </c>
      <c r="E468" s="4" t="s">
        <v>1934</v>
      </c>
      <c r="F468" s="326">
        <v>45820.0</v>
      </c>
      <c r="G468" s="326">
        <v>46339.0</v>
      </c>
      <c r="H468" s="326">
        <v>46247.0</v>
      </c>
      <c r="I468" s="4" t="s">
        <v>2921</v>
      </c>
      <c r="J468" s="327" t="s">
        <v>4988</v>
      </c>
      <c r="K468" s="4" t="s">
        <v>3059</v>
      </c>
      <c r="L468" s="267">
        <v>0.0</v>
      </c>
      <c r="M468" s="267">
        <v>89.0</v>
      </c>
      <c r="N468" s="267">
        <v>0.0</v>
      </c>
      <c r="O468" s="4" t="s">
        <v>3171</v>
      </c>
      <c r="P468" s="4" t="s">
        <v>4989</v>
      </c>
      <c r="Q468" s="4" t="s">
        <v>3419</v>
      </c>
      <c r="R468" s="4" t="s">
        <v>3062</v>
      </c>
      <c r="S468" s="4" t="s">
        <v>4990</v>
      </c>
      <c r="T468" s="4" t="s">
        <v>2826</v>
      </c>
    </row>
    <row r="469">
      <c r="A469" s="267">
        <v>444.0</v>
      </c>
      <c r="B469" s="4" t="s">
        <v>4991</v>
      </c>
      <c r="C469" s="4" t="s">
        <v>4992</v>
      </c>
      <c r="D469" s="4" t="s">
        <v>4993</v>
      </c>
      <c r="E469" s="4" t="s">
        <v>2828</v>
      </c>
      <c r="F469" s="326">
        <v>45141.0</v>
      </c>
      <c r="G469" s="326">
        <v>46295.0</v>
      </c>
      <c r="H469" s="326">
        <v>46203.0</v>
      </c>
      <c r="I469" s="4" t="s">
        <v>2921</v>
      </c>
      <c r="J469" s="327" t="s">
        <v>4994</v>
      </c>
      <c r="K469" s="4" t="s">
        <v>3059</v>
      </c>
      <c r="L469" s="267">
        <v>0.0</v>
      </c>
      <c r="M469" s="267">
        <v>45.0</v>
      </c>
      <c r="N469" s="267">
        <v>0.0</v>
      </c>
      <c r="O469" s="4" t="s">
        <v>2140</v>
      </c>
      <c r="P469" s="4" t="s">
        <v>4381</v>
      </c>
      <c r="Q469" s="4" t="s">
        <v>3419</v>
      </c>
      <c r="R469" s="4" t="s">
        <v>3062</v>
      </c>
      <c r="S469" s="4" t="s">
        <v>4995</v>
      </c>
      <c r="T469" s="4" t="s">
        <v>2833</v>
      </c>
    </row>
    <row r="470">
      <c r="A470" s="267">
        <v>463.0</v>
      </c>
      <c r="B470" s="4" t="s">
        <v>4996</v>
      </c>
      <c r="C470" s="4" t="s">
        <v>4997</v>
      </c>
      <c r="D470" s="4" t="s">
        <v>4998</v>
      </c>
      <c r="E470" s="4" t="s">
        <v>2828</v>
      </c>
      <c r="F470" s="326">
        <v>45441.0</v>
      </c>
      <c r="G470" s="326">
        <v>46171.0</v>
      </c>
      <c r="H470" s="213">
        <v>46081.0</v>
      </c>
      <c r="I470" s="4" t="s">
        <v>3913</v>
      </c>
      <c r="J470" s="327" t="s">
        <v>4999</v>
      </c>
      <c r="K470" s="4" t="s">
        <v>3029</v>
      </c>
      <c r="L470" s="267">
        <v>0.0</v>
      </c>
      <c r="M470" s="267">
        <v>0.0</v>
      </c>
      <c r="N470" s="267">
        <v>0.0</v>
      </c>
      <c r="O470" s="4" t="s">
        <v>3171</v>
      </c>
      <c r="P470" s="4" t="s">
        <v>5000</v>
      </c>
      <c r="Q470" s="4" t="s">
        <v>3419</v>
      </c>
      <c r="R470" s="4" t="s">
        <v>3196</v>
      </c>
      <c r="S470" s="4" t="s">
        <v>5001</v>
      </c>
      <c r="T470" s="4" t="s">
        <v>2833</v>
      </c>
    </row>
    <row r="471">
      <c r="A471" s="267">
        <v>446.0</v>
      </c>
      <c r="B471" s="4" t="s">
        <v>5002</v>
      </c>
      <c r="C471" s="4" t="s">
        <v>5003</v>
      </c>
      <c r="D471" s="4" t="s">
        <v>5004</v>
      </c>
      <c r="E471" s="4" t="s">
        <v>2828</v>
      </c>
      <c r="F471" s="326">
        <v>45699.0</v>
      </c>
      <c r="G471" s="326">
        <v>46429.0</v>
      </c>
      <c r="H471" s="213">
        <v>46367.0</v>
      </c>
      <c r="I471" s="4" t="s">
        <v>2921</v>
      </c>
      <c r="J471" s="327" t="s">
        <v>5005</v>
      </c>
      <c r="K471" s="4" t="s">
        <v>3059</v>
      </c>
      <c r="L471" s="267">
        <v>0.0</v>
      </c>
      <c r="M471" s="267">
        <v>179.0</v>
      </c>
      <c r="N471" s="267">
        <v>0.0</v>
      </c>
      <c r="O471" s="4" t="s">
        <v>3171</v>
      </c>
      <c r="P471" s="4" t="s">
        <v>5006</v>
      </c>
      <c r="Q471" s="4" t="s">
        <v>3419</v>
      </c>
      <c r="R471" s="4" t="s">
        <v>3062</v>
      </c>
      <c r="S471" s="4" t="s">
        <v>5007</v>
      </c>
      <c r="T471" s="4" t="s">
        <v>2833</v>
      </c>
    </row>
    <row r="472">
      <c r="A472" s="267">
        <v>408.0</v>
      </c>
      <c r="B472" s="4" t="s">
        <v>5008</v>
      </c>
      <c r="C472" s="4" t="s">
        <v>1053</v>
      </c>
      <c r="D472" s="4" t="s">
        <v>5009</v>
      </c>
      <c r="E472" s="4" t="s">
        <v>2828</v>
      </c>
      <c r="F472" s="326">
        <v>45013.0</v>
      </c>
      <c r="G472" s="326">
        <v>46432.0</v>
      </c>
      <c r="H472" s="213">
        <v>46370.0</v>
      </c>
      <c r="I472" s="4" t="s">
        <v>2921</v>
      </c>
      <c r="J472" s="327" t="s">
        <v>5010</v>
      </c>
      <c r="K472" s="4" t="s">
        <v>3059</v>
      </c>
      <c r="L472" s="267">
        <v>0.0</v>
      </c>
      <c r="M472" s="267">
        <v>182.0</v>
      </c>
      <c r="N472" s="267">
        <v>0.0</v>
      </c>
      <c r="O472" s="4" t="s">
        <v>3171</v>
      </c>
      <c r="P472" s="4" t="s">
        <v>3693</v>
      </c>
      <c r="Q472" s="4" t="s">
        <v>3419</v>
      </c>
      <c r="R472" s="4" t="s">
        <v>3196</v>
      </c>
      <c r="S472" s="4" t="s">
        <v>5015</v>
      </c>
      <c r="T472" s="4" t="s">
        <v>2826</v>
      </c>
    </row>
    <row r="473">
      <c r="A473" s="267">
        <v>263.0</v>
      </c>
      <c r="B473" s="4" t="s">
        <v>5016</v>
      </c>
      <c r="C473" s="4" t="s">
        <v>5017</v>
      </c>
      <c r="D473" s="4" t="s">
        <v>5018</v>
      </c>
      <c r="E473" s="4" t="s">
        <v>1934</v>
      </c>
      <c r="F473" s="326">
        <v>45240.0</v>
      </c>
      <c r="G473" s="326">
        <v>46304.0</v>
      </c>
      <c r="H473" s="326">
        <v>46212.0</v>
      </c>
      <c r="I473" s="4" t="s">
        <v>2921</v>
      </c>
      <c r="J473" s="327" t="s">
        <v>5019</v>
      </c>
      <c r="K473" s="4" t="s">
        <v>3059</v>
      </c>
      <c r="L473" s="267">
        <v>0.0</v>
      </c>
      <c r="M473" s="267">
        <v>54.0</v>
      </c>
      <c r="N473" s="267">
        <v>0.0</v>
      </c>
      <c r="O473" s="4" t="s">
        <v>3171</v>
      </c>
      <c r="P473" s="4" t="s">
        <v>5020</v>
      </c>
      <c r="Q473" s="4" t="s">
        <v>3419</v>
      </c>
      <c r="R473" s="4"/>
      <c r="S473" s="4" t="s">
        <v>5021</v>
      </c>
      <c r="T473" s="4" t="s">
        <v>2826</v>
      </c>
    </row>
    <row r="474">
      <c r="A474" s="267">
        <v>376.0</v>
      </c>
      <c r="B474" s="4" t="s">
        <v>5022</v>
      </c>
      <c r="C474" s="4" t="s">
        <v>5023</v>
      </c>
      <c r="D474" s="4" t="s">
        <v>5024</v>
      </c>
      <c r="E474" s="4" t="s">
        <v>1934</v>
      </c>
      <c r="F474" s="213">
        <v>44931.0</v>
      </c>
      <c r="G474" s="213">
        <v>46362.0</v>
      </c>
      <c r="H474" s="326">
        <v>46271.0</v>
      </c>
      <c r="I474" s="4" t="s">
        <v>2921</v>
      </c>
      <c r="J474" s="327" t="s">
        <v>5026</v>
      </c>
      <c r="K474" s="4" t="s">
        <v>3029</v>
      </c>
      <c r="L474" s="267">
        <v>0.0</v>
      </c>
      <c r="M474" s="267">
        <v>112.0</v>
      </c>
      <c r="N474" s="267">
        <v>0.0</v>
      </c>
      <c r="O474" s="4" t="s">
        <v>2140</v>
      </c>
      <c r="P474" s="4" t="s">
        <v>3668</v>
      </c>
      <c r="Q474" s="4" t="s">
        <v>3419</v>
      </c>
      <c r="R474" s="4" t="s">
        <v>3925</v>
      </c>
      <c r="S474" s="4" t="s">
        <v>5032</v>
      </c>
      <c r="T474" s="4" t="s">
        <v>2833</v>
      </c>
    </row>
    <row r="475">
      <c r="A475" s="267">
        <v>268.0</v>
      </c>
      <c r="B475" s="4" t="s">
        <v>5033</v>
      </c>
      <c r="C475" s="4" t="s">
        <v>245</v>
      </c>
      <c r="D475" s="4" t="s">
        <v>5034</v>
      </c>
      <c r="E475" s="4" t="s">
        <v>1934</v>
      </c>
      <c r="F475" s="213">
        <v>44875.0</v>
      </c>
      <c r="G475" s="213">
        <v>46243.0</v>
      </c>
      <c r="H475" s="326">
        <v>46151.0</v>
      </c>
      <c r="I475" s="4" t="s">
        <v>3913</v>
      </c>
      <c r="J475" s="327" t="s">
        <v>5035</v>
      </c>
      <c r="K475" s="4" t="s">
        <v>3029</v>
      </c>
      <c r="L475" s="267">
        <v>0.0</v>
      </c>
      <c r="M475" s="267">
        <v>0.0</v>
      </c>
      <c r="N475" s="267">
        <v>0.0</v>
      </c>
      <c r="O475" s="4" t="s">
        <v>3171</v>
      </c>
      <c r="P475" s="4" t="s">
        <v>5042</v>
      </c>
      <c r="Q475" s="4" t="s">
        <v>3419</v>
      </c>
      <c r="R475" s="4" t="s">
        <v>3196</v>
      </c>
      <c r="S475" s="4" t="s">
        <v>5044</v>
      </c>
      <c r="T475" s="4" t="s">
        <v>2833</v>
      </c>
    </row>
    <row r="476">
      <c r="A476" s="267">
        <v>437.0</v>
      </c>
      <c r="B476" s="4" t="s">
        <v>5045</v>
      </c>
      <c r="C476" s="4" t="s">
        <v>5046</v>
      </c>
      <c r="D476" s="4" t="s">
        <v>5047</v>
      </c>
      <c r="E476" s="4" t="s">
        <v>1934</v>
      </c>
      <c r="F476" s="213">
        <v>45624.0</v>
      </c>
      <c r="G476" s="213">
        <v>46354.0</v>
      </c>
      <c r="H476" s="326">
        <v>46262.0</v>
      </c>
      <c r="I476" s="4" t="s">
        <v>2921</v>
      </c>
      <c r="J476" s="327" t="s">
        <v>5053</v>
      </c>
      <c r="K476" s="4" t="s">
        <v>3029</v>
      </c>
      <c r="L476" s="267">
        <v>0.0</v>
      </c>
      <c r="M476" s="267">
        <v>104.0</v>
      </c>
      <c r="N476" s="267">
        <v>0.0</v>
      </c>
      <c r="O476" s="4" t="s">
        <v>3171</v>
      </c>
      <c r="P476" s="4" t="s">
        <v>5054</v>
      </c>
      <c r="Q476" s="4" t="s">
        <v>3419</v>
      </c>
      <c r="R476" s="4" t="s">
        <v>2196</v>
      </c>
      <c r="S476" s="4" t="s">
        <v>5055</v>
      </c>
      <c r="T476" s="4" t="s">
        <v>2833</v>
      </c>
    </row>
    <row r="477">
      <c r="A477" s="267">
        <v>262.0</v>
      </c>
      <c r="B477" s="4" t="s">
        <v>5056</v>
      </c>
      <c r="C477" s="4" t="s">
        <v>5057</v>
      </c>
      <c r="D477" s="4" t="s">
        <v>5058</v>
      </c>
      <c r="E477" s="4" t="s">
        <v>1934</v>
      </c>
      <c r="F477" s="213">
        <v>45534.0</v>
      </c>
      <c r="G477" s="213">
        <v>46264.0</v>
      </c>
      <c r="H477" s="326">
        <v>46142.0</v>
      </c>
      <c r="I477" s="4" t="s">
        <v>2921</v>
      </c>
      <c r="J477" s="327" t="s">
        <v>5060</v>
      </c>
      <c r="K477" s="4" t="s">
        <v>3059</v>
      </c>
      <c r="L477" s="267">
        <v>0.0</v>
      </c>
      <c r="M477" s="267">
        <v>14.0</v>
      </c>
      <c r="N477" s="267">
        <v>0.0</v>
      </c>
      <c r="O477" s="4" t="s">
        <v>3171</v>
      </c>
      <c r="P477" s="4" t="s">
        <v>5063</v>
      </c>
      <c r="Q477" s="4" t="s">
        <v>3419</v>
      </c>
      <c r="R477" s="4" t="s">
        <v>3244</v>
      </c>
      <c r="S477" s="4" t="s">
        <v>5064</v>
      </c>
      <c r="T477" s="4" t="s">
        <v>2826</v>
      </c>
    </row>
    <row r="478">
      <c r="A478" s="267">
        <v>255.0</v>
      </c>
      <c r="B478" s="4" t="s">
        <v>5065</v>
      </c>
      <c r="C478" s="4" t="s">
        <v>970</v>
      </c>
      <c r="D478" s="4" t="s">
        <v>5066</v>
      </c>
      <c r="E478" s="4" t="s">
        <v>1934</v>
      </c>
      <c r="F478" s="213">
        <v>44830.0</v>
      </c>
      <c r="G478" s="213">
        <v>46282.0</v>
      </c>
      <c r="H478" s="326">
        <v>46190.0</v>
      </c>
      <c r="I478" s="4" t="s">
        <v>2921</v>
      </c>
      <c r="J478" s="327" t="s">
        <v>5067</v>
      </c>
      <c r="K478" s="4" t="s">
        <v>3059</v>
      </c>
      <c r="L478" s="267">
        <v>0.0</v>
      </c>
      <c r="M478" s="267">
        <v>32.0</v>
      </c>
      <c r="N478" s="267">
        <v>0.0</v>
      </c>
      <c r="O478" s="4" t="s">
        <v>3171</v>
      </c>
      <c r="P478" s="4" t="s">
        <v>3553</v>
      </c>
      <c r="Q478" s="4" t="s">
        <v>3419</v>
      </c>
      <c r="R478" s="4" t="s">
        <v>3196</v>
      </c>
      <c r="S478" s="4" t="s">
        <v>5069</v>
      </c>
      <c r="T478" s="4" t="s">
        <v>2833</v>
      </c>
    </row>
    <row r="479">
      <c r="A479" s="267">
        <v>330.0</v>
      </c>
      <c r="B479" s="4" t="s">
        <v>5070</v>
      </c>
      <c r="C479" s="4" t="s">
        <v>5072</v>
      </c>
      <c r="D479" s="4" t="s">
        <v>5073</v>
      </c>
      <c r="E479" s="4" t="s">
        <v>1934</v>
      </c>
      <c r="F479" s="213">
        <v>45560.0</v>
      </c>
      <c r="G479" s="213">
        <v>46290.0</v>
      </c>
      <c r="H479" s="326">
        <v>46198.0</v>
      </c>
      <c r="I479" s="4" t="s">
        <v>2921</v>
      </c>
      <c r="J479" s="327" t="s">
        <v>5075</v>
      </c>
      <c r="K479" s="4" t="s">
        <v>3059</v>
      </c>
      <c r="L479" s="267">
        <v>0.0</v>
      </c>
      <c r="M479" s="267">
        <v>40.0</v>
      </c>
      <c r="N479" s="267">
        <v>0.0</v>
      </c>
      <c r="O479" s="4" t="s">
        <v>3171</v>
      </c>
      <c r="P479" s="4" t="s">
        <v>5076</v>
      </c>
      <c r="Q479" s="4" t="s">
        <v>3419</v>
      </c>
      <c r="R479" s="4" t="s">
        <v>3062</v>
      </c>
      <c r="S479" s="4" t="s">
        <v>5077</v>
      </c>
      <c r="T479" s="4" t="s">
        <v>2826</v>
      </c>
    </row>
    <row r="480">
      <c r="A480" s="267">
        <v>460.0</v>
      </c>
      <c r="B480" s="4" t="s">
        <v>5078</v>
      </c>
      <c r="C480" s="4" t="s">
        <v>5079</v>
      </c>
      <c r="D480" s="4" t="s">
        <v>5080</v>
      </c>
      <c r="E480" s="4" t="s">
        <v>2828</v>
      </c>
      <c r="F480" s="213">
        <v>45251.0</v>
      </c>
      <c r="G480" s="213">
        <v>46347.0</v>
      </c>
      <c r="H480" s="213">
        <v>46255.0</v>
      </c>
      <c r="I480" s="4" t="s">
        <v>2921</v>
      </c>
      <c r="J480" s="327" t="s">
        <v>5083</v>
      </c>
      <c r="K480" s="4" t="s">
        <v>3059</v>
      </c>
      <c r="L480" s="267">
        <v>0.0</v>
      </c>
      <c r="M480" s="267">
        <v>97.0</v>
      </c>
      <c r="N480" s="267">
        <v>0.0</v>
      </c>
      <c r="O480" s="4" t="s">
        <v>3171</v>
      </c>
      <c r="P480" s="4" t="s">
        <v>5085</v>
      </c>
      <c r="Q480" s="4" t="s">
        <v>3419</v>
      </c>
      <c r="R480" s="4"/>
      <c r="S480" s="4" t="s">
        <v>5086</v>
      </c>
      <c r="T480" s="4" t="s">
        <v>2833</v>
      </c>
    </row>
    <row r="481">
      <c r="A481" s="267">
        <v>476.0</v>
      </c>
      <c r="B481" s="4" t="s">
        <v>5087</v>
      </c>
      <c r="C481" s="4" t="s">
        <v>5088</v>
      </c>
      <c r="D481" s="4" t="s">
        <v>5090</v>
      </c>
      <c r="E481" s="4" t="s">
        <v>2828</v>
      </c>
      <c r="F481" s="213">
        <v>45568.0</v>
      </c>
      <c r="G481" s="213">
        <v>46298.0</v>
      </c>
      <c r="H481" s="326">
        <v>46206.0</v>
      </c>
      <c r="I481" s="4" t="s">
        <v>2921</v>
      </c>
      <c r="J481" s="327" t="s">
        <v>5091</v>
      </c>
      <c r="K481" s="4" t="s">
        <v>3059</v>
      </c>
      <c r="L481" s="267">
        <v>0.0</v>
      </c>
      <c r="M481" s="267">
        <v>48.0</v>
      </c>
      <c r="N481" s="267">
        <v>0.0</v>
      </c>
      <c r="O481" s="4" t="s">
        <v>3171</v>
      </c>
      <c r="P481" s="4" t="s">
        <v>5093</v>
      </c>
      <c r="Q481" s="4" t="s">
        <v>3419</v>
      </c>
      <c r="R481" s="4" t="s">
        <v>3062</v>
      </c>
      <c r="S481" s="4" t="s">
        <v>5094</v>
      </c>
      <c r="T481" s="4" t="s">
        <v>2833</v>
      </c>
    </row>
    <row r="482">
      <c r="A482" s="267">
        <v>462.0</v>
      </c>
      <c r="B482" s="4" t="s">
        <v>5095</v>
      </c>
      <c r="C482" s="4" t="s">
        <v>5096</v>
      </c>
      <c r="D482" s="4" t="s">
        <v>5097</v>
      </c>
      <c r="E482" s="4" t="s">
        <v>2828</v>
      </c>
      <c r="F482" s="213">
        <v>45225.0</v>
      </c>
      <c r="G482" s="213">
        <v>46305.0</v>
      </c>
      <c r="H482" s="326">
        <v>46183.0</v>
      </c>
      <c r="I482" s="4" t="s">
        <v>2921</v>
      </c>
      <c r="J482" s="327" t="s">
        <v>5098</v>
      </c>
      <c r="K482" s="4" t="s">
        <v>3059</v>
      </c>
      <c r="L482" s="267">
        <v>0.0</v>
      </c>
      <c r="M482" s="267">
        <v>55.0</v>
      </c>
      <c r="N482" s="267">
        <v>0.0</v>
      </c>
      <c r="O482" s="4" t="s">
        <v>3171</v>
      </c>
      <c r="P482" s="4" t="s">
        <v>5006</v>
      </c>
      <c r="Q482" s="4" t="s">
        <v>3419</v>
      </c>
      <c r="R482" s="4"/>
      <c r="S482" s="4" t="s">
        <v>5103</v>
      </c>
      <c r="T482" s="4" t="s">
        <v>2826</v>
      </c>
    </row>
    <row r="483">
      <c r="A483" s="267">
        <v>465.0</v>
      </c>
      <c r="B483" s="4" t="s">
        <v>5104</v>
      </c>
      <c r="C483" s="4" t="s">
        <v>5105</v>
      </c>
      <c r="D483" s="4" t="s">
        <v>5106</v>
      </c>
      <c r="E483" s="4" t="s">
        <v>1934</v>
      </c>
      <c r="F483" s="326">
        <v>45583.0</v>
      </c>
      <c r="G483" s="326">
        <v>46313.0</v>
      </c>
      <c r="H483" s="326">
        <v>46191.0</v>
      </c>
      <c r="I483" s="4" t="s">
        <v>2921</v>
      </c>
      <c r="J483" s="327" t="s">
        <v>5108</v>
      </c>
      <c r="K483" s="4" t="s">
        <v>3059</v>
      </c>
      <c r="L483" s="267">
        <v>0.0</v>
      </c>
      <c r="M483" s="267">
        <v>63.0</v>
      </c>
      <c r="N483" s="267">
        <v>0.0</v>
      </c>
      <c r="O483" s="4" t="s">
        <v>3171</v>
      </c>
      <c r="P483" s="4" t="s">
        <v>5109</v>
      </c>
      <c r="Q483" s="4" t="s">
        <v>3419</v>
      </c>
      <c r="R483" s="4"/>
      <c r="S483" s="4" t="s">
        <v>5110</v>
      </c>
      <c r="T483" s="4" t="s">
        <v>2833</v>
      </c>
    </row>
    <row r="484">
      <c r="A484" s="267">
        <v>254.0</v>
      </c>
      <c r="B484" s="4" t="s">
        <v>5112</v>
      </c>
      <c r="C484" s="4" t="s">
        <v>5113</v>
      </c>
      <c r="D484" s="4" t="s">
        <v>5114</v>
      </c>
      <c r="E484" s="4" t="s">
        <v>1934</v>
      </c>
      <c r="F484" s="213">
        <v>45238.0</v>
      </c>
      <c r="G484" s="213">
        <v>46331.0</v>
      </c>
      <c r="H484" s="326">
        <v>46239.0</v>
      </c>
      <c r="I484" s="4" t="s">
        <v>2921</v>
      </c>
      <c r="J484" s="327" t="s">
        <v>5116</v>
      </c>
      <c r="K484" s="4" t="s">
        <v>3059</v>
      </c>
      <c r="L484" s="267">
        <v>0.0</v>
      </c>
      <c r="M484" s="267">
        <v>81.0</v>
      </c>
      <c r="N484" s="267">
        <v>0.0</v>
      </c>
      <c r="O484" s="4" t="s">
        <v>3171</v>
      </c>
      <c r="P484" s="4" t="s">
        <v>5042</v>
      </c>
      <c r="Q484" s="4" t="s">
        <v>3419</v>
      </c>
      <c r="R484" s="4" t="s">
        <v>3196</v>
      </c>
      <c r="S484" s="4" t="s">
        <v>5117</v>
      </c>
      <c r="T484" s="4" t="s">
        <v>2826</v>
      </c>
    </row>
    <row r="485">
      <c r="A485" s="267">
        <v>383.0</v>
      </c>
      <c r="B485" s="4" t="s">
        <v>5118</v>
      </c>
      <c r="C485" s="4" t="s">
        <v>5119</v>
      </c>
      <c r="D485" s="4" t="s">
        <v>5120</v>
      </c>
      <c r="E485" s="4" t="s">
        <v>2828</v>
      </c>
      <c r="F485" s="326">
        <v>45364.0</v>
      </c>
      <c r="G485" s="326">
        <v>46331.0</v>
      </c>
      <c r="H485" s="213">
        <v>46239.0</v>
      </c>
      <c r="I485" s="4" t="s">
        <v>2921</v>
      </c>
      <c r="J485" s="327" t="s">
        <v>5121</v>
      </c>
      <c r="K485" s="4" t="s">
        <v>3059</v>
      </c>
      <c r="L485" s="267">
        <v>0.0</v>
      </c>
      <c r="M485" s="267">
        <v>81.0</v>
      </c>
      <c r="N485" s="267">
        <v>0.0</v>
      </c>
      <c r="O485" s="4" t="s">
        <v>3171</v>
      </c>
      <c r="P485" s="4" t="s">
        <v>4346</v>
      </c>
      <c r="Q485" s="4" t="s">
        <v>3419</v>
      </c>
      <c r="R485" s="4" t="s">
        <v>3196</v>
      </c>
      <c r="S485" s="4" t="s">
        <v>5125</v>
      </c>
      <c r="T485" s="4" t="s">
        <v>2833</v>
      </c>
    </row>
    <row r="486">
      <c r="A486" s="267">
        <v>336.0</v>
      </c>
      <c r="B486" s="4" t="s">
        <v>5126</v>
      </c>
      <c r="C486" s="4" t="s">
        <v>5127</v>
      </c>
      <c r="D486" s="4" t="s">
        <v>5128</v>
      </c>
      <c r="E486" s="4" t="s">
        <v>2828</v>
      </c>
      <c r="F486" s="326">
        <v>45260.0</v>
      </c>
      <c r="G486" s="326">
        <v>46334.0</v>
      </c>
      <c r="H486" s="213">
        <v>46242.0</v>
      </c>
      <c r="I486" s="4" t="s">
        <v>2921</v>
      </c>
      <c r="J486" s="327" t="s">
        <v>5129</v>
      </c>
      <c r="K486" s="4" t="s">
        <v>3059</v>
      </c>
      <c r="L486" s="267">
        <v>0.0</v>
      </c>
      <c r="M486" s="267">
        <v>84.0</v>
      </c>
      <c r="N486" s="267">
        <v>0.0</v>
      </c>
      <c r="O486" s="4" t="s">
        <v>3171</v>
      </c>
      <c r="P486" s="4" t="s">
        <v>3893</v>
      </c>
      <c r="Q486" s="4" t="s">
        <v>3419</v>
      </c>
      <c r="R486" s="4" t="s">
        <v>3062</v>
      </c>
      <c r="S486" s="4" t="s">
        <v>5132</v>
      </c>
      <c r="T486" s="4" t="s">
        <v>2826</v>
      </c>
    </row>
    <row r="487">
      <c r="A487" s="267">
        <v>358.0</v>
      </c>
      <c r="B487" s="4" t="s">
        <v>5134</v>
      </c>
      <c r="C487" s="4" t="s">
        <v>1517</v>
      </c>
      <c r="D487" s="4" t="s">
        <v>5135</v>
      </c>
      <c r="E487" s="4" t="s">
        <v>2828</v>
      </c>
      <c r="F487" s="326">
        <v>46010.0</v>
      </c>
      <c r="G487" s="326">
        <v>46375.0</v>
      </c>
      <c r="H487" s="213">
        <v>46284.0</v>
      </c>
      <c r="I487" s="4" t="s">
        <v>2921</v>
      </c>
      <c r="J487" s="327" t="s">
        <v>5136</v>
      </c>
      <c r="K487" s="4" t="s">
        <v>3059</v>
      </c>
      <c r="L487" s="267">
        <v>0.0</v>
      </c>
      <c r="M487" s="267">
        <v>125.0</v>
      </c>
      <c r="N487" s="267">
        <v>0.0</v>
      </c>
      <c r="O487" s="4" t="s">
        <v>3171</v>
      </c>
      <c r="P487" s="4" t="s">
        <v>5139</v>
      </c>
      <c r="Q487" s="4" t="s">
        <v>3419</v>
      </c>
      <c r="R487" s="4" t="s">
        <v>3062</v>
      </c>
      <c r="S487" s="4" t="s">
        <v>5140</v>
      </c>
      <c r="T487" s="4" t="s">
        <v>2826</v>
      </c>
    </row>
    <row r="488">
      <c r="A488" s="267">
        <v>430.0</v>
      </c>
      <c r="B488" s="4" t="s">
        <v>5141</v>
      </c>
      <c r="C488" s="4" t="s">
        <v>5142</v>
      </c>
      <c r="D488" s="4" t="s">
        <v>5143</v>
      </c>
      <c r="E488" s="4" t="s">
        <v>1934</v>
      </c>
      <c r="F488" s="326">
        <v>45649.0</v>
      </c>
      <c r="G488" s="326">
        <v>46379.0</v>
      </c>
      <c r="H488" s="213">
        <v>46288.0</v>
      </c>
      <c r="I488" s="4" t="s">
        <v>2921</v>
      </c>
      <c r="J488" s="327" t="s">
        <v>5146</v>
      </c>
      <c r="K488" s="4" t="s">
        <v>3059</v>
      </c>
      <c r="L488" s="267">
        <v>0.0</v>
      </c>
      <c r="M488" s="267">
        <v>129.0</v>
      </c>
      <c r="N488" s="267">
        <v>0.0</v>
      </c>
      <c r="O488" s="4" t="s">
        <v>3171</v>
      </c>
      <c r="P488" s="4" t="s">
        <v>5149</v>
      </c>
      <c r="Q488" s="4" t="s">
        <v>3419</v>
      </c>
      <c r="R488" s="4" t="s">
        <v>3062</v>
      </c>
      <c r="S488" s="4" t="s">
        <v>5150</v>
      </c>
      <c r="T488" s="4" t="s">
        <v>2826</v>
      </c>
    </row>
    <row r="489">
      <c r="A489" s="267">
        <v>452.0</v>
      </c>
      <c r="B489" s="4" t="s">
        <v>5151</v>
      </c>
      <c r="C489" s="4" t="s">
        <v>5152</v>
      </c>
      <c r="D489" s="4" t="s">
        <v>5153</v>
      </c>
      <c r="E489" s="4" t="s">
        <v>1934</v>
      </c>
      <c r="F489" s="326">
        <v>45196.0</v>
      </c>
      <c r="G489" s="326">
        <v>46382.0</v>
      </c>
      <c r="H489" s="213">
        <v>46291.0</v>
      </c>
      <c r="I489" s="4" t="s">
        <v>2921</v>
      </c>
      <c r="J489" s="327" t="s">
        <v>5156</v>
      </c>
      <c r="K489" s="4" t="s">
        <v>3059</v>
      </c>
      <c r="L489" s="267">
        <v>0.0</v>
      </c>
      <c r="M489" s="267">
        <v>132.0</v>
      </c>
      <c r="N489" s="267">
        <v>0.0</v>
      </c>
      <c r="O489" s="4" t="s">
        <v>3171</v>
      </c>
      <c r="P489" s="4" t="s">
        <v>5161</v>
      </c>
      <c r="Q489" s="4" t="s">
        <v>3419</v>
      </c>
      <c r="R489" s="4" t="s">
        <v>3062</v>
      </c>
      <c r="S489" s="4" t="s">
        <v>5162</v>
      </c>
      <c r="T489" s="4" t="s">
        <v>2826</v>
      </c>
    </row>
    <row r="490">
      <c r="A490" s="267">
        <v>322.0</v>
      </c>
      <c r="B490" s="4" t="s">
        <v>5163</v>
      </c>
      <c r="C490" s="4" t="s">
        <v>5164</v>
      </c>
      <c r="D490" s="4" t="s">
        <v>5166</v>
      </c>
      <c r="E490" s="4" t="s">
        <v>2828</v>
      </c>
      <c r="F490" s="326">
        <v>45044.0</v>
      </c>
      <c r="G490" s="326">
        <v>46439.0</v>
      </c>
      <c r="H490" s="213">
        <v>46347.0</v>
      </c>
      <c r="I490" s="4" t="s">
        <v>2921</v>
      </c>
      <c r="J490" s="327" t="s">
        <v>5167</v>
      </c>
      <c r="K490" s="4" t="s">
        <v>3029</v>
      </c>
      <c r="L490" s="267">
        <v>0.0</v>
      </c>
      <c r="M490" s="267">
        <v>189.0</v>
      </c>
      <c r="N490" s="267">
        <v>0.0</v>
      </c>
      <c r="O490" s="4" t="s">
        <v>3171</v>
      </c>
      <c r="P490" s="4" t="s">
        <v>4346</v>
      </c>
      <c r="Q490" s="4" t="s">
        <v>3419</v>
      </c>
      <c r="R490" s="4" t="s">
        <v>3244</v>
      </c>
      <c r="S490" s="4" t="s">
        <v>5168</v>
      </c>
      <c r="T490" s="4" t="s">
        <v>2826</v>
      </c>
    </row>
    <row r="491">
      <c r="A491" s="267">
        <v>436.0</v>
      </c>
      <c r="B491" s="4" t="s">
        <v>5169</v>
      </c>
      <c r="C491" s="4" t="s">
        <v>5170</v>
      </c>
      <c r="D491" s="4" t="s">
        <v>5172</v>
      </c>
      <c r="E491" s="4" t="s">
        <v>444</v>
      </c>
      <c r="F491" s="326">
        <v>45658.0</v>
      </c>
      <c r="G491" s="326">
        <v>46388.0</v>
      </c>
      <c r="H491" s="213">
        <v>46327.0</v>
      </c>
      <c r="I491" s="4" t="s">
        <v>2921</v>
      </c>
      <c r="J491" s="327" t="s">
        <v>5175</v>
      </c>
      <c r="K491" s="4" t="s">
        <v>3029</v>
      </c>
      <c r="L491" s="267">
        <v>0.0</v>
      </c>
      <c r="M491" s="267">
        <v>138.0</v>
      </c>
      <c r="N491" s="267">
        <v>0.0</v>
      </c>
      <c r="O491" s="4"/>
      <c r="P491" s="4" t="s">
        <v>5178</v>
      </c>
      <c r="Q491" s="4" t="s">
        <v>3398</v>
      </c>
      <c r="R491" s="4" t="s">
        <v>5179</v>
      </c>
      <c r="S491" s="4" t="s">
        <v>5180</v>
      </c>
      <c r="T491" s="4" t="s">
        <v>2826</v>
      </c>
    </row>
    <row r="492">
      <c r="A492" s="267">
        <v>316.0</v>
      </c>
      <c r="B492" s="4" t="s">
        <v>2713</v>
      </c>
      <c r="C492" s="4" t="s">
        <v>332</v>
      </c>
      <c r="D492" s="4" t="s">
        <v>5181</v>
      </c>
      <c r="E492" s="4" t="s">
        <v>2884</v>
      </c>
      <c r="F492" s="326">
        <v>45866.0</v>
      </c>
      <c r="G492" s="326">
        <v>46230.0</v>
      </c>
      <c r="H492" s="213">
        <v>46108.0</v>
      </c>
      <c r="I492" s="4" t="s">
        <v>3913</v>
      </c>
      <c r="J492" s="327" t="s">
        <v>5183</v>
      </c>
      <c r="K492" s="4" t="s">
        <v>3059</v>
      </c>
      <c r="L492" s="267">
        <v>0.0</v>
      </c>
      <c r="M492" s="267">
        <v>0.0</v>
      </c>
      <c r="N492" s="267">
        <v>0.0</v>
      </c>
      <c r="O492" s="4" t="s">
        <v>3171</v>
      </c>
      <c r="P492" s="4" t="s">
        <v>5185</v>
      </c>
      <c r="Q492" s="4" t="s">
        <v>3398</v>
      </c>
      <c r="R492" s="4" t="s">
        <v>5179</v>
      </c>
      <c r="S492" s="4" t="s">
        <v>5186</v>
      </c>
      <c r="T492" s="4" t="s">
        <v>2826</v>
      </c>
    </row>
    <row r="493">
      <c r="A493" s="267">
        <v>520.0</v>
      </c>
      <c r="B493" s="4" t="s">
        <v>5187</v>
      </c>
      <c r="C493" s="4" t="s">
        <v>5188</v>
      </c>
      <c r="D493" s="4" t="s">
        <v>5189</v>
      </c>
      <c r="E493" s="4" t="s">
        <v>3988</v>
      </c>
      <c r="F493" s="326">
        <v>44743.0</v>
      </c>
      <c r="G493" s="326">
        <v>54970.0</v>
      </c>
      <c r="H493" s="213">
        <v>54848.0</v>
      </c>
      <c r="I493" s="4" t="s">
        <v>2921</v>
      </c>
      <c r="J493" s="327" t="s">
        <v>5190</v>
      </c>
      <c r="K493" s="4" t="s">
        <v>3059</v>
      </c>
      <c r="L493" s="267">
        <v>0.0</v>
      </c>
      <c r="M493" s="267">
        <v>8720.0</v>
      </c>
      <c r="N493" s="267">
        <v>0.0</v>
      </c>
      <c r="O493" s="4"/>
      <c r="P493" s="4" t="s">
        <v>5193</v>
      </c>
      <c r="Q493" s="4"/>
      <c r="R493" s="4"/>
      <c r="S493" s="4"/>
      <c r="T493" s="4" t="s">
        <v>2826</v>
      </c>
    </row>
    <row r="494">
      <c r="A494" s="267">
        <v>537.0</v>
      </c>
      <c r="B494" s="4" t="s">
        <v>5196</v>
      </c>
      <c r="C494" s="4" t="s">
        <v>5197</v>
      </c>
      <c r="D494" s="4" t="s">
        <v>5198</v>
      </c>
      <c r="E494" s="4" t="s">
        <v>120</v>
      </c>
      <c r="F494" s="326">
        <v>45191.0</v>
      </c>
      <c r="G494" s="326">
        <v>47018.0</v>
      </c>
      <c r="H494" s="213">
        <v>47018.0</v>
      </c>
      <c r="I494" s="4" t="s">
        <v>2921</v>
      </c>
      <c r="J494" s="327" t="s">
        <v>5199</v>
      </c>
      <c r="K494" s="4" t="s">
        <v>3961</v>
      </c>
      <c r="L494" s="267">
        <v>0.0</v>
      </c>
      <c r="M494" s="267">
        <v>768.0</v>
      </c>
      <c r="N494" s="267">
        <v>0.0</v>
      </c>
      <c r="O494" s="4"/>
      <c r="P494" s="4" t="s">
        <v>5200</v>
      </c>
      <c r="Q494" s="4"/>
      <c r="R494" s="4"/>
      <c r="S494" s="4"/>
      <c r="T494" s="4" t="s">
        <v>2826</v>
      </c>
    </row>
    <row r="495">
      <c r="A495" s="267">
        <v>539.0</v>
      </c>
      <c r="B495" s="4" t="s">
        <v>5201</v>
      </c>
      <c r="C495" s="4" t="s">
        <v>5202</v>
      </c>
      <c r="D495" s="4" t="s">
        <v>5203</v>
      </c>
      <c r="E495" s="4" t="s">
        <v>120</v>
      </c>
      <c r="F495" s="326">
        <v>45195.0</v>
      </c>
      <c r="G495" s="326">
        <v>47022.0</v>
      </c>
      <c r="H495" s="326">
        <v>46899.0</v>
      </c>
      <c r="I495" s="4" t="s">
        <v>2921</v>
      </c>
      <c r="J495" s="327" t="s">
        <v>5205</v>
      </c>
      <c r="K495" s="4" t="s">
        <v>3961</v>
      </c>
      <c r="L495" s="267">
        <v>0.0</v>
      </c>
      <c r="M495" s="267">
        <v>772.0</v>
      </c>
      <c r="N495" s="267">
        <v>0.0</v>
      </c>
      <c r="O495" s="4"/>
      <c r="P495" s="4" t="s">
        <v>5206</v>
      </c>
      <c r="Q495" s="4"/>
      <c r="R495" s="4"/>
      <c r="S495" s="4"/>
      <c r="T495" s="4" t="s">
        <v>2826</v>
      </c>
    </row>
    <row r="496">
      <c r="A496" s="267">
        <v>534.0</v>
      </c>
      <c r="B496" s="4" t="s">
        <v>5207</v>
      </c>
      <c r="C496" s="4" t="s">
        <v>5208</v>
      </c>
      <c r="D496" s="4" t="s">
        <v>4527</v>
      </c>
      <c r="E496" s="4" t="s">
        <v>1934</v>
      </c>
      <c r="F496" s="326"/>
      <c r="G496" s="326">
        <v>45385.0</v>
      </c>
      <c r="H496" s="326"/>
      <c r="I496" s="4" t="s">
        <v>3913</v>
      </c>
      <c r="J496" s="327" t="s">
        <v>5210</v>
      </c>
      <c r="K496" s="4" t="s">
        <v>3059</v>
      </c>
      <c r="L496" s="267">
        <v>0.0</v>
      </c>
      <c r="M496" s="267">
        <v>0.0</v>
      </c>
      <c r="N496" s="267">
        <v>0.0</v>
      </c>
      <c r="O496" s="4" t="s">
        <v>2140</v>
      </c>
      <c r="P496" s="4" t="s">
        <v>5214</v>
      </c>
      <c r="Q496" s="4" t="s">
        <v>3419</v>
      </c>
      <c r="R496" s="4"/>
      <c r="S496" s="4"/>
      <c r="T496" s="4" t="s">
        <v>2826</v>
      </c>
    </row>
    <row r="497">
      <c r="A497" s="267">
        <v>560.0</v>
      </c>
      <c r="B497" s="4" t="s">
        <v>5215</v>
      </c>
      <c r="C497" s="4" t="s">
        <v>5216</v>
      </c>
      <c r="D497" s="4" t="s">
        <v>5217</v>
      </c>
      <c r="E497" s="4" t="s">
        <v>120</v>
      </c>
      <c r="F497" s="326">
        <v>45626.0</v>
      </c>
      <c r="G497" s="326">
        <v>47452.0</v>
      </c>
      <c r="H497" s="326">
        <v>47329.0</v>
      </c>
      <c r="I497" s="4" t="s">
        <v>2921</v>
      </c>
      <c r="J497" s="327" t="s">
        <v>5218</v>
      </c>
      <c r="K497" s="4" t="s">
        <v>3961</v>
      </c>
      <c r="L497" s="267">
        <v>0.0</v>
      </c>
      <c r="M497" s="267">
        <v>1202.0</v>
      </c>
      <c r="N497" s="267">
        <v>0.0</v>
      </c>
      <c r="O497" s="4"/>
      <c r="P497" s="4" t="s">
        <v>5221</v>
      </c>
      <c r="Q497" s="4"/>
      <c r="R497" s="4"/>
      <c r="S497" s="4"/>
      <c r="T497" s="4" t="s">
        <v>2833</v>
      </c>
    </row>
    <row r="498">
      <c r="A498" s="267">
        <v>561.0</v>
      </c>
      <c r="B498" s="4" t="s">
        <v>5222</v>
      </c>
      <c r="C498" s="4" t="s">
        <v>5224</v>
      </c>
      <c r="D498" s="4" t="s">
        <v>4527</v>
      </c>
      <c r="E498" s="4" t="s">
        <v>1934</v>
      </c>
      <c r="F498" s="326"/>
      <c r="G498" s="326">
        <v>45385.0</v>
      </c>
      <c r="H498" s="326"/>
      <c r="I498" s="4" t="s">
        <v>3913</v>
      </c>
      <c r="J498" s="327" t="s">
        <v>5226</v>
      </c>
      <c r="K498" s="4" t="s">
        <v>3059</v>
      </c>
      <c r="L498" s="267">
        <v>0.0</v>
      </c>
      <c r="M498" s="267">
        <v>0.0</v>
      </c>
      <c r="N498" s="267">
        <v>0.0</v>
      </c>
      <c r="O498" s="4" t="s">
        <v>2140</v>
      </c>
      <c r="P498" s="4" t="s">
        <v>5229</v>
      </c>
      <c r="Q498" s="4" t="s">
        <v>3419</v>
      </c>
      <c r="R498" s="4"/>
      <c r="S498" s="4"/>
      <c r="T498" s="4" t="s">
        <v>2833</v>
      </c>
    </row>
    <row r="499">
      <c r="A499" s="267">
        <v>558.0</v>
      </c>
      <c r="B499" s="4" t="s">
        <v>5231</v>
      </c>
      <c r="C499" s="4" t="s">
        <v>5232</v>
      </c>
      <c r="D499" s="4" t="s">
        <v>5233</v>
      </c>
      <c r="E499" s="4" t="s">
        <v>3988</v>
      </c>
      <c r="F499" s="326">
        <v>45265.0</v>
      </c>
      <c r="G499" s="326">
        <v>50744.0</v>
      </c>
      <c r="H499" s="326">
        <v>50622.0</v>
      </c>
      <c r="I499" s="4" t="s">
        <v>2921</v>
      </c>
      <c r="J499" s="327" t="s">
        <v>5235</v>
      </c>
      <c r="K499" s="4" t="s">
        <v>3961</v>
      </c>
      <c r="L499" s="267">
        <v>0.0</v>
      </c>
      <c r="M499" s="267">
        <v>4494.0</v>
      </c>
      <c r="N499" s="267">
        <v>0.0</v>
      </c>
      <c r="O499" s="4"/>
      <c r="P499" s="4"/>
      <c r="Q499" s="4"/>
      <c r="R499" s="4"/>
      <c r="S499" s="4"/>
      <c r="T499" s="4" t="s">
        <v>2826</v>
      </c>
    </row>
    <row r="500">
      <c r="A500" s="267">
        <v>557.0</v>
      </c>
      <c r="B500" s="4" t="s">
        <v>5237</v>
      </c>
      <c r="C500" s="4" t="s">
        <v>1062</v>
      </c>
      <c r="D500" s="4" t="s">
        <v>5239</v>
      </c>
      <c r="E500" s="4" t="s">
        <v>120</v>
      </c>
      <c r="F500" s="326">
        <v>45205.0</v>
      </c>
      <c r="G500" s="326">
        <v>47032.0</v>
      </c>
      <c r="H500" s="326">
        <v>47032.0</v>
      </c>
      <c r="I500" s="4" t="s">
        <v>2921</v>
      </c>
      <c r="J500" s="327" t="s">
        <v>5240</v>
      </c>
      <c r="K500" s="4" t="s">
        <v>3961</v>
      </c>
      <c r="L500" s="267">
        <v>0.0</v>
      </c>
      <c r="M500" s="267">
        <v>782.0</v>
      </c>
      <c r="N500" s="267">
        <v>0.0</v>
      </c>
      <c r="O500" s="4"/>
      <c r="P500" s="4" t="s">
        <v>5244</v>
      </c>
      <c r="Q500" s="4"/>
      <c r="R500" s="4"/>
      <c r="S500" s="4"/>
      <c r="T500" s="4" t="s">
        <v>2826</v>
      </c>
    </row>
    <row r="501">
      <c r="A501" s="267">
        <v>674.0</v>
      </c>
      <c r="B501" s="4" t="s">
        <v>5245</v>
      </c>
      <c r="C501" s="4" t="s">
        <v>499</v>
      </c>
      <c r="D501" s="4" t="s">
        <v>5246</v>
      </c>
      <c r="E501" s="4" t="s">
        <v>120</v>
      </c>
      <c r="F501" s="326">
        <v>45448.0</v>
      </c>
      <c r="G501" s="326">
        <v>47274.0</v>
      </c>
      <c r="H501" s="326">
        <v>47182.0</v>
      </c>
      <c r="I501" s="4" t="s">
        <v>2921</v>
      </c>
      <c r="J501" s="327" t="s">
        <v>5248</v>
      </c>
      <c r="K501" s="4"/>
      <c r="L501" s="267">
        <v>0.0</v>
      </c>
      <c r="M501" s="267">
        <v>1024.0</v>
      </c>
      <c r="N501" s="267">
        <v>0.0</v>
      </c>
      <c r="O501" s="4"/>
      <c r="P501" s="4" t="s">
        <v>5250</v>
      </c>
      <c r="Q501" s="4"/>
      <c r="R501" s="4"/>
      <c r="S501" s="4"/>
      <c r="T501" s="4" t="s">
        <v>2833</v>
      </c>
    </row>
    <row r="502">
      <c r="A502" s="267">
        <v>555.0</v>
      </c>
      <c r="B502" s="4" t="s">
        <v>5251</v>
      </c>
      <c r="C502" s="4" t="s">
        <v>5252</v>
      </c>
      <c r="D502" s="4" t="s">
        <v>5254</v>
      </c>
      <c r="E502" s="4" t="s">
        <v>120</v>
      </c>
      <c r="F502" s="326">
        <v>45197.0</v>
      </c>
      <c r="G502" s="326">
        <v>47024.0</v>
      </c>
      <c r="H502" s="326">
        <v>47024.0</v>
      </c>
      <c r="I502" s="4" t="s">
        <v>2921</v>
      </c>
      <c r="J502" s="327" t="s">
        <v>5256</v>
      </c>
      <c r="K502" s="4" t="s">
        <v>3961</v>
      </c>
      <c r="L502" s="267">
        <v>0.0</v>
      </c>
      <c r="M502" s="267">
        <v>774.0</v>
      </c>
      <c r="N502" s="267">
        <v>0.0</v>
      </c>
      <c r="O502" s="4"/>
      <c r="P502" s="4" t="s">
        <v>5259</v>
      </c>
      <c r="Q502" s="4"/>
      <c r="R502" s="4"/>
      <c r="S502" s="4"/>
      <c r="T502" s="4" t="s">
        <v>2826</v>
      </c>
    </row>
    <row r="503">
      <c r="A503" s="267">
        <v>738.0</v>
      </c>
      <c r="B503" s="4" t="s">
        <v>5260</v>
      </c>
      <c r="C503" s="4" t="s">
        <v>5261</v>
      </c>
      <c r="D503" s="4" t="s">
        <v>2839</v>
      </c>
      <c r="E503" s="4" t="s">
        <v>120</v>
      </c>
      <c r="F503" s="326"/>
      <c r="G503" s="326">
        <v>45385.0</v>
      </c>
      <c r="H503" s="326"/>
      <c r="I503" s="4" t="s">
        <v>3913</v>
      </c>
      <c r="J503" s="327" t="s">
        <v>5262</v>
      </c>
      <c r="K503" s="4"/>
      <c r="L503" s="267">
        <v>0.0</v>
      </c>
      <c r="M503" s="267">
        <v>0.0</v>
      </c>
      <c r="N503" s="267">
        <v>0.0</v>
      </c>
      <c r="O503" s="4"/>
      <c r="P503" s="4" t="s">
        <v>5268</v>
      </c>
      <c r="Q503" s="4"/>
      <c r="R503" s="4"/>
      <c r="S503" s="4"/>
      <c r="T503" s="4" t="s">
        <v>2833</v>
      </c>
    </row>
    <row r="504">
      <c r="A504" s="267">
        <v>573.0</v>
      </c>
      <c r="B504" s="4" t="s">
        <v>5270</v>
      </c>
      <c r="C504" s="4" t="s">
        <v>5271</v>
      </c>
      <c r="D504" s="4" t="s">
        <v>5272</v>
      </c>
      <c r="E504" s="4" t="s">
        <v>120</v>
      </c>
      <c r="F504" s="326">
        <v>45205.0</v>
      </c>
      <c r="G504" s="326">
        <v>47032.0</v>
      </c>
      <c r="H504" s="326">
        <v>47032.0</v>
      </c>
      <c r="I504" s="4" t="s">
        <v>2921</v>
      </c>
      <c r="J504" s="327" t="s">
        <v>5273</v>
      </c>
      <c r="K504" s="4" t="s">
        <v>3961</v>
      </c>
      <c r="L504" s="267">
        <v>0.0</v>
      </c>
      <c r="M504" s="267">
        <v>782.0</v>
      </c>
      <c r="N504" s="267">
        <v>0.0</v>
      </c>
      <c r="O504" s="4"/>
      <c r="P504" s="4" t="s">
        <v>4581</v>
      </c>
      <c r="Q504" s="4"/>
      <c r="R504" s="4"/>
      <c r="S504" s="4"/>
      <c r="T504" s="4" t="s">
        <v>2826</v>
      </c>
    </row>
    <row r="505">
      <c r="A505" s="267">
        <v>620.0</v>
      </c>
      <c r="B505" s="4" t="s">
        <v>5274</v>
      </c>
      <c r="C505" s="4" t="s">
        <v>5275</v>
      </c>
      <c r="D505" s="4" t="s">
        <v>5276</v>
      </c>
      <c r="E505" s="4" t="s">
        <v>120</v>
      </c>
      <c r="F505" s="326">
        <v>45476.0</v>
      </c>
      <c r="G505" s="326">
        <v>47302.0</v>
      </c>
      <c r="H505" s="326">
        <v>47211.0</v>
      </c>
      <c r="I505" s="4" t="s">
        <v>2921</v>
      </c>
      <c r="J505" s="327" t="s">
        <v>5278</v>
      </c>
      <c r="K505" s="4" t="s">
        <v>3961</v>
      </c>
      <c r="L505" s="267">
        <v>0.0</v>
      </c>
      <c r="M505" s="267">
        <v>1052.0</v>
      </c>
      <c r="N505" s="267">
        <v>0.0</v>
      </c>
      <c r="O505" s="4"/>
      <c r="P505" s="4" t="s">
        <v>5284</v>
      </c>
      <c r="Q505" s="4"/>
      <c r="R505" s="4"/>
      <c r="S505" s="4"/>
      <c r="T505" s="4" t="s">
        <v>2826</v>
      </c>
    </row>
    <row r="506">
      <c r="A506" s="267">
        <v>583.0</v>
      </c>
      <c r="B506" s="4" t="s">
        <v>5286</v>
      </c>
      <c r="C506" s="4" t="s">
        <v>5287</v>
      </c>
      <c r="D506" s="4" t="s">
        <v>4527</v>
      </c>
      <c r="E506" s="4" t="s">
        <v>1934</v>
      </c>
      <c r="F506" s="326"/>
      <c r="G506" s="326">
        <v>45385.0</v>
      </c>
      <c r="H506" s="326"/>
      <c r="I506" s="4" t="s">
        <v>3913</v>
      </c>
      <c r="J506" s="327" t="s">
        <v>5289</v>
      </c>
      <c r="K506" s="4" t="s">
        <v>3059</v>
      </c>
      <c r="L506" s="267">
        <v>0.0</v>
      </c>
      <c r="M506" s="267">
        <v>0.0</v>
      </c>
      <c r="N506" s="267">
        <v>0.0</v>
      </c>
      <c r="O506" s="4" t="s">
        <v>2140</v>
      </c>
      <c r="P506" s="4" t="s">
        <v>5295</v>
      </c>
      <c r="Q506" s="4" t="s">
        <v>3419</v>
      </c>
      <c r="R506" s="4"/>
      <c r="S506" s="4"/>
      <c r="T506" s="4" t="s">
        <v>2833</v>
      </c>
    </row>
    <row r="507">
      <c r="A507" s="267">
        <v>626.0</v>
      </c>
      <c r="B507" s="4" t="s">
        <v>5297</v>
      </c>
      <c r="C507" s="4" t="s">
        <v>5298</v>
      </c>
      <c r="D507" s="4" t="s">
        <v>5299</v>
      </c>
      <c r="E507" s="4" t="s">
        <v>120</v>
      </c>
      <c r="F507" s="326">
        <v>45485.0</v>
      </c>
      <c r="G507" s="326">
        <v>47311.0</v>
      </c>
      <c r="H507" s="326">
        <v>47220.0</v>
      </c>
      <c r="I507" s="4" t="s">
        <v>2921</v>
      </c>
      <c r="J507" s="327" t="s">
        <v>5300</v>
      </c>
      <c r="K507" s="4" t="s">
        <v>3961</v>
      </c>
      <c r="L507" s="267">
        <v>0.0</v>
      </c>
      <c r="M507" s="267">
        <v>1061.0</v>
      </c>
      <c r="N507" s="267">
        <v>0.0</v>
      </c>
      <c r="O507" s="4"/>
      <c r="P507" s="4" t="s">
        <v>5307</v>
      </c>
      <c r="Q507" s="4"/>
      <c r="R507" s="4"/>
      <c r="S507" s="4"/>
      <c r="T507" s="4" t="s">
        <v>2826</v>
      </c>
    </row>
    <row r="508">
      <c r="A508" s="267">
        <v>658.0</v>
      </c>
      <c r="B508" s="4" t="s">
        <v>5310</v>
      </c>
      <c r="C508" s="4" t="s">
        <v>517</v>
      </c>
      <c r="D508" s="4" t="s">
        <v>5311</v>
      </c>
      <c r="E508" s="4" t="s">
        <v>120</v>
      </c>
      <c r="F508" s="326">
        <v>45450.0</v>
      </c>
      <c r="G508" s="326">
        <v>47276.0</v>
      </c>
      <c r="H508" s="326">
        <v>47184.0</v>
      </c>
      <c r="I508" s="4" t="s">
        <v>2921</v>
      </c>
      <c r="J508" s="327" t="s">
        <v>5312</v>
      </c>
      <c r="K508" s="4"/>
      <c r="L508" s="267">
        <v>0.0</v>
      </c>
      <c r="M508" s="267">
        <v>1026.0</v>
      </c>
      <c r="N508" s="267">
        <v>0.0</v>
      </c>
      <c r="O508" s="4"/>
      <c r="P508" s="4" t="s">
        <v>5315</v>
      </c>
      <c r="Q508" s="4"/>
      <c r="R508" s="4"/>
      <c r="S508" s="4"/>
      <c r="T508" s="4" t="s">
        <v>2826</v>
      </c>
    </row>
    <row r="509">
      <c r="A509" s="267">
        <v>550.0</v>
      </c>
      <c r="B509" s="4" t="s">
        <v>5318</v>
      </c>
      <c r="C509" s="4" t="s">
        <v>5319</v>
      </c>
      <c r="D509" s="4" t="s">
        <v>5320</v>
      </c>
      <c r="E509" s="4" t="s">
        <v>120</v>
      </c>
      <c r="F509" s="326">
        <v>45204.0</v>
      </c>
      <c r="G509" s="326">
        <v>47031.0</v>
      </c>
      <c r="H509" s="326">
        <v>47031.0</v>
      </c>
      <c r="I509" s="4" t="s">
        <v>2921</v>
      </c>
      <c r="J509" s="327" t="s">
        <v>5321</v>
      </c>
      <c r="K509" s="4" t="s">
        <v>3961</v>
      </c>
      <c r="L509" s="267">
        <v>0.0</v>
      </c>
      <c r="M509" s="267">
        <v>781.0</v>
      </c>
      <c r="N509" s="267">
        <v>0.0</v>
      </c>
      <c r="O509" s="4"/>
      <c r="P509" s="4" t="s">
        <v>5326</v>
      </c>
      <c r="Q509" s="4"/>
      <c r="R509" s="4"/>
      <c r="S509" s="4"/>
      <c r="T509" s="4" t="s">
        <v>2826</v>
      </c>
    </row>
    <row r="510">
      <c r="A510" s="267">
        <v>541.0</v>
      </c>
      <c r="B510" s="4" t="s">
        <v>5328</v>
      </c>
      <c r="C510" s="4" t="s">
        <v>927</v>
      </c>
      <c r="D510" s="4" t="s">
        <v>5329</v>
      </c>
      <c r="E510" s="4" t="s">
        <v>120</v>
      </c>
      <c r="F510" s="326">
        <v>45196.0</v>
      </c>
      <c r="G510" s="326">
        <v>47023.0</v>
      </c>
      <c r="H510" s="326">
        <v>47023.0</v>
      </c>
      <c r="I510" s="4" t="s">
        <v>2921</v>
      </c>
      <c r="J510" s="327" t="s">
        <v>5331</v>
      </c>
      <c r="K510" s="4" t="s">
        <v>3961</v>
      </c>
      <c r="L510" s="267">
        <v>0.0</v>
      </c>
      <c r="M510" s="267">
        <v>773.0</v>
      </c>
      <c r="N510" s="267">
        <v>0.0</v>
      </c>
      <c r="O510" s="4"/>
      <c r="P510" s="4" t="s">
        <v>5332</v>
      </c>
      <c r="Q510" s="4"/>
      <c r="R510" s="4"/>
      <c r="S510" s="4"/>
      <c r="T510" s="4" t="s">
        <v>2833</v>
      </c>
    </row>
    <row r="511">
      <c r="A511" s="267">
        <v>666.0</v>
      </c>
      <c r="B511" s="4" t="s">
        <v>5333</v>
      </c>
      <c r="C511" s="4" t="s">
        <v>5334</v>
      </c>
      <c r="D511" s="4" t="s">
        <v>5335</v>
      </c>
      <c r="E511" s="4" t="s">
        <v>120</v>
      </c>
      <c r="F511" s="326">
        <v>45450.0</v>
      </c>
      <c r="G511" s="326">
        <v>47276.0</v>
      </c>
      <c r="H511" s="326">
        <v>47184.0</v>
      </c>
      <c r="I511" s="4" t="s">
        <v>2921</v>
      </c>
      <c r="J511" s="327" t="s">
        <v>5336</v>
      </c>
      <c r="K511" s="4"/>
      <c r="L511" s="267">
        <v>0.0</v>
      </c>
      <c r="M511" s="267">
        <v>1026.0</v>
      </c>
      <c r="N511" s="267">
        <v>0.0</v>
      </c>
      <c r="O511" s="4"/>
      <c r="P511" s="4" t="s">
        <v>5341</v>
      </c>
      <c r="Q511" s="4"/>
      <c r="R511" s="4"/>
      <c r="S511" s="4"/>
      <c r="T511" s="4" t="s">
        <v>2833</v>
      </c>
    </row>
    <row r="512">
      <c r="A512" s="267">
        <v>540.0</v>
      </c>
      <c r="B512" s="4" t="s">
        <v>5342</v>
      </c>
      <c r="C512" s="4" t="s">
        <v>5343</v>
      </c>
      <c r="D512" s="4" t="s">
        <v>5344</v>
      </c>
      <c r="E512" s="4" t="s">
        <v>3988</v>
      </c>
      <c r="F512" s="326">
        <v>45208.0</v>
      </c>
      <c r="G512" s="326">
        <v>55070.0</v>
      </c>
      <c r="H512" s="326">
        <v>55070.0</v>
      </c>
      <c r="I512" s="4" t="s">
        <v>2921</v>
      </c>
      <c r="J512" s="327" t="s">
        <v>5345</v>
      </c>
      <c r="K512" s="4" t="s">
        <v>3961</v>
      </c>
      <c r="L512" s="267">
        <v>0.0</v>
      </c>
      <c r="M512" s="267">
        <v>8820.0</v>
      </c>
      <c r="N512" s="267">
        <v>0.0</v>
      </c>
      <c r="O512" s="4"/>
      <c r="P512" s="4"/>
      <c r="Q512" s="4"/>
      <c r="R512" s="4"/>
      <c r="S512" s="4"/>
      <c r="T512" s="4" t="s">
        <v>2833</v>
      </c>
    </row>
    <row r="513">
      <c r="A513" s="267">
        <v>566.0</v>
      </c>
      <c r="B513" s="4" t="s">
        <v>5350</v>
      </c>
      <c r="C513" s="4" t="s">
        <v>5351</v>
      </c>
      <c r="D513" s="4" t="s">
        <v>5352</v>
      </c>
      <c r="E513" s="4" t="s">
        <v>120</v>
      </c>
      <c r="F513" s="326">
        <v>45203.0</v>
      </c>
      <c r="G513" s="326">
        <v>47030.0</v>
      </c>
      <c r="H513" s="326">
        <v>47030.0</v>
      </c>
      <c r="I513" s="4" t="s">
        <v>2921</v>
      </c>
      <c r="J513" s="327" t="s">
        <v>5353</v>
      </c>
      <c r="K513" s="4" t="s">
        <v>3961</v>
      </c>
      <c r="L513" s="267">
        <v>0.0</v>
      </c>
      <c r="M513" s="267">
        <v>780.0</v>
      </c>
      <c r="N513" s="267">
        <v>0.0</v>
      </c>
      <c r="O513" s="4"/>
      <c r="P513" s="4" t="s">
        <v>5358</v>
      </c>
      <c r="Q513" s="4"/>
      <c r="R513" s="4"/>
      <c r="S513" s="4"/>
      <c r="T513" s="4" t="s">
        <v>2833</v>
      </c>
    </row>
    <row r="514">
      <c r="A514" s="267">
        <v>680.0</v>
      </c>
      <c r="B514" s="4" t="s">
        <v>5360</v>
      </c>
      <c r="C514" s="4" t="s">
        <v>5361</v>
      </c>
      <c r="D514" s="4" t="s">
        <v>2839</v>
      </c>
      <c r="E514" s="4" t="s">
        <v>1934</v>
      </c>
      <c r="F514" s="326"/>
      <c r="G514" s="326">
        <v>45385.0</v>
      </c>
      <c r="H514" s="326"/>
      <c r="I514" s="4" t="s">
        <v>3913</v>
      </c>
      <c r="J514" s="327" t="s">
        <v>5362</v>
      </c>
      <c r="K514" s="4" t="s">
        <v>3059</v>
      </c>
      <c r="L514" s="267">
        <v>0.0</v>
      </c>
      <c r="M514" s="267">
        <v>0.0</v>
      </c>
      <c r="N514" s="267">
        <v>0.0</v>
      </c>
      <c r="O514" s="4"/>
      <c r="P514" s="4" t="s">
        <v>5364</v>
      </c>
      <c r="Q514" s="4"/>
      <c r="R514" s="4"/>
      <c r="S514" s="4"/>
      <c r="T514" s="4" t="s">
        <v>2833</v>
      </c>
    </row>
    <row r="515">
      <c r="A515" s="267">
        <v>630.0</v>
      </c>
      <c r="B515" s="4" t="s">
        <v>5368</v>
      </c>
      <c r="C515" s="4" t="s">
        <v>5369</v>
      </c>
      <c r="D515" s="4" t="s">
        <v>5370</v>
      </c>
      <c r="E515" s="4" t="s">
        <v>3988</v>
      </c>
      <c r="F515" s="326">
        <v>45246.0</v>
      </c>
      <c r="G515" s="326">
        <v>47073.0</v>
      </c>
      <c r="H515" s="326">
        <v>47073.0</v>
      </c>
      <c r="I515" s="4" t="s">
        <v>2921</v>
      </c>
      <c r="J515" s="327" t="s">
        <v>5372</v>
      </c>
      <c r="K515" s="4" t="s">
        <v>3961</v>
      </c>
      <c r="L515" s="267">
        <v>0.0</v>
      </c>
      <c r="M515" s="267">
        <v>823.0</v>
      </c>
      <c r="N515" s="267">
        <v>0.0</v>
      </c>
      <c r="O515" s="4"/>
      <c r="P515" s="4"/>
      <c r="Q515" s="4"/>
      <c r="R515" s="4"/>
      <c r="S515" s="4"/>
      <c r="T515" s="4" t="s">
        <v>2826</v>
      </c>
    </row>
    <row r="516">
      <c r="A516" s="267">
        <v>889.0</v>
      </c>
      <c r="B516" s="4" t="s">
        <v>5374</v>
      </c>
      <c r="C516" s="4" t="s">
        <v>5375</v>
      </c>
      <c r="D516" s="4" t="s">
        <v>2839</v>
      </c>
      <c r="E516" s="4" t="s">
        <v>1934</v>
      </c>
      <c r="F516" s="326"/>
      <c r="G516" s="326"/>
      <c r="H516" s="326"/>
      <c r="I516" s="4"/>
      <c r="J516" s="327" t="s">
        <v>5376</v>
      </c>
      <c r="K516" s="4"/>
      <c r="L516" s="267">
        <v>0.0</v>
      </c>
      <c r="M516" s="267"/>
      <c r="N516" s="267">
        <v>0.0</v>
      </c>
      <c r="O516" s="4"/>
      <c r="P516" s="4" t="s">
        <v>5379</v>
      </c>
      <c r="Q516" s="4"/>
      <c r="R516" s="4"/>
      <c r="S516" s="4"/>
      <c r="T516" s="4" t="s">
        <v>2833</v>
      </c>
    </row>
    <row r="517">
      <c r="A517" s="267">
        <v>565.0</v>
      </c>
      <c r="B517" s="4" t="s">
        <v>5380</v>
      </c>
      <c r="C517" s="4" t="s">
        <v>5381</v>
      </c>
      <c r="D517" s="4" t="s">
        <v>5382</v>
      </c>
      <c r="E517" s="4" t="s">
        <v>120</v>
      </c>
      <c r="F517" s="326">
        <v>45204.0</v>
      </c>
      <c r="G517" s="326">
        <v>47031.0</v>
      </c>
      <c r="H517" s="326">
        <v>47031.0</v>
      </c>
      <c r="I517" s="4" t="s">
        <v>2921</v>
      </c>
      <c r="J517" s="327" t="s">
        <v>5383</v>
      </c>
      <c r="K517" s="4" t="s">
        <v>3961</v>
      </c>
      <c r="L517" s="267">
        <v>0.0</v>
      </c>
      <c r="M517" s="267">
        <v>781.0</v>
      </c>
      <c r="N517" s="267">
        <v>0.0</v>
      </c>
      <c r="O517" s="4"/>
      <c r="P517" s="4" t="s">
        <v>5384</v>
      </c>
      <c r="Q517" s="4"/>
      <c r="R517" s="4"/>
      <c r="S517" s="4"/>
      <c r="T517" s="4" t="s">
        <v>2833</v>
      </c>
    </row>
    <row r="518">
      <c r="A518" s="267">
        <v>904.0</v>
      </c>
      <c r="B518" s="4" t="s">
        <v>5385</v>
      </c>
      <c r="C518" s="4" t="s">
        <v>5386</v>
      </c>
      <c r="D518" s="4" t="s">
        <v>2839</v>
      </c>
      <c r="E518" s="4" t="s">
        <v>3329</v>
      </c>
      <c r="F518" s="326"/>
      <c r="G518" s="326"/>
      <c r="H518" s="326"/>
      <c r="I518" s="4"/>
      <c r="J518" s="327" t="s">
        <v>5388</v>
      </c>
      <c r="K518" s="4"/>
      <c r="L518" s="267">
        <v>0.0</v>
      </c>
      <c r="M518" s="267"/>
      <c r="N518" s="267">
        <v>0.0</v>
      </c>
      <c r="O518" s="4"/>
      <c r="P518" s="4" t="s">
        <v>5391</v>
      </c>
      <c r="Q518" s="4"/>
      <c r="R518" s="4"/>
      <c r="S518" s="4"/>
      <c r="T518" s="4" t="s">
        <v>2833</v>
      </c>
    </row>
    <row r="519">
      <c r="A519" s="267">
        <v>734.0</v>
      </c>
      <c r="B519" s="4" t="s">
        <v>5392</v>
      </c>
      <c r="C519" s="4" t="s">
        <v>5393</v>
      </c>
      <c r="D519" s="4" t="s">
        <v>2839</v>
      </c>
      <c r="E519" s="4" t="s">
        <v>1934</v>
      </c>
      <c r="F519" s="326"/>
      <c r="G519" s="326">
        <v>45385.0</v>
      </c>
      <c r="H519" s="326"/>
      <c r="I519" s="4" t="s">
        <v>3913</v>
      </c>
      <c r="J519" s="327" t="s">
        <v>5395</v>
      </c>
      <c r="K519" s="4" t="s">
        <v>3059</v>
      </c>
      <c r="L519" s="267">
        <v>0.0</v>
      </c>
      <c r="M519" s="267">
        <v>0.0</v>
      </c>
      <c r="N519" s="267">
        <v>0.0</v>
      </c>
      <c r="O519" s="4"/>
      <c r="P519" s="4" t="s">
        <v>5398</v>
      </c>
      <c r="Q519" s="4"/>
      <c r="R519" s="4"/>
      <c r="S519" s="4"/>
      <c r="T519" s="4" t="s">
        <v>2826</v>
      </c>
    </row>
    <row r="520">
      <c r="A520" s="267">
        <v>952.0</v>
      </c>
      <c r="B520" s="4" t="s">
        <v>2863</v>
      </c>
      <c r="C520" s="4" t="s">
        <v>1538</v>
      </c>
      <c r="D520" s="4" t="s">
        <v>2839</v>
      </c>
      <c r="E520" s="4" t="s">
        <v>2884</v>
      </c>
      <c r="F520" s="326"/>
      <c r="G520" s="326"/>
      <c r="H520" s="326"/>
      <c r="I520" s="4"/>
      <c r="J520" s="327" t="s">
        <v>2865</v>
      </c>
      <c r="K520" s="4"/>
      <c r="L520" s="267">
        <v>0.0</v>
      </c>
      <c r="M520" s="267"/>
      <c r="N520" s="267">
        <v>0.0</v>
      </c>
      <c r="O520" s="4"/>
      <c r="P520" s="4" t="s">
        <v>2866</v>
      </c>
      <c r="Q520" s="4"/>
      <c r="R520" s="4"/>
      <c r="S520" s="4"/>
      <c r="T520" s="4" t="s">
        <v>2833</v>
      </c>
    </row>
    <row r="521">
      <c r="A521" s="267">
        <v>496.0</v>
      </c>
      <c r="B521" s="4" t="s">
        <v>5401</v>
      </c>
      <c r="C521" s="4" t="s">
        <v>5402</v>
      </c>
      <c r="D521" s="4" t="s">
        <v>5404</v>
      </c>
      <c r="E521" s="4" t="s">
        <v>3988</v>
      </c>
      <c r="F521" s="326">
        <v>44694.0</v>
      </c>
      <c r="G521" s="326">
        <v>45059.0</v>
      </c>
      <c r="H521" s="326">
        <v>44939.0</v>
      </c>
      <c r="I521" s="4" t="s">
        <v>3913</v>
      </c>
      <c r="J521" s="327" t="s">
        <v>3989</v>
      </c>
      <c r="K521" s="4" t="s">
        <v>3961</v>
      </c>
      <c r="L521" s="267">
        <v>0.0</v>
      </c>
      <c r="M521" s="267">
        <v>0.0</v>
      </c>
      <c r="N521" s="267">
        <v>0.0</v>
      </c>
      <c r="O521" s="4" t="s">
        <v>3171</v>
      </c>
      <c r="P521" s="4" t="s">
        <v>5405</v>
      </c>
      <c r="Q521" s="4" t="s">
        <v>3195</v>
      </c>
      <c r="R521" s="4"/>
      <c r="S521" s="4"/>
      <c r="T521" s="4" t="s">
        <v>2826</v>
      </c>
    </row>
    <row r="522">
      <c r="A522" s="267">
        <v>675.0</v>
      </c>
      <c r="B522" s="4" t="s">
        <v>5407</v>
      </c>
      <c r="C522" s="4" t="s">
        <v>752</v>
      </c>
      <c r="D522" s="4" t="s">
        <v>755</v>
      </c>
      <c r="E522" s="4" t="s">
        <v>120</v>
      </c>
      <c r="F522" s="326">
        <v>45447.0</v>
      </c>
      <c r="G522" s="326">
        <v>47273.0</v>
      </c>
      <c r="H522" s="326">
        <v>47181.0</v>
      </c>
      <c r="I522" s="4" t="s">
        <v>2921</v>
      </c>
      <c r="J522" s="327" t="s">
        <v>760</v>
      </c>
      <c r="K522" s="4"/>
      <c r="L522" s="267">
        <v>0.0</v>
      </c>
      <c r="M522" s="267">
        <v>1023.0</v>
      </c>
      <c r="N522" s="267">
        <v>0.0</v>
      </c>
      <c r="O522" s="4"/>
      <c r="P522" s="4" t="s">
        <v>5410</v>
      </c>
      <c r="Q522" s="4"/>
      <c r="R522" s="4"/>
      <c r="S522" s="4"/>
      <c r="T522" s="4" t="s">
        <v>2826</v>
      </c>
    </row>
    <row r="523">
      <c r="A523" s="267">
        <v>928.0</v>
      </c>
      <c r="B523" s="4" t="s">
        <v>5412</v>
      </c>
      <c r="C523" s="4" t="s">
        <v>5413</v>
      </c>
      <c r="D523" s="4" t="s">
        <v>2839</v>
      </c>
      <c r="E523" s="4" t="s">
        <v>1934</v>
      </c>
      <c r="F523" s="326"/>
      <c r="G523" s="326"/>
      <c r="H523" s="326"/>
      <c r="I523" s="4"/>
      <c r="J523" s="327" t="s">
        <v>5414</v>
      </c>
      <c r="K523" s="4"/>
      <c r="L523" s="267">
        <v>0.0</v>
      </c>
      <c r="M523" s="267"/>
      <c r="N523" s="267">
        <v>0.0</v>
      </c>
      <c r="O523" s="4"/>
      <c r="P523" s="4" t="s">
        <v>5415</v>
      </c>
      <c r="Q523" s="4"/>
      <c r="R523" s="4"/>
      <c r="S523" s="4"/>
      <c r="T523" s="4" t="s">
        <v>2833</v>
      </c>
    </row>
    <row r="524">
      <c r="A524" s="267">
        <v>556.0</v>
      </c>
      <c r="B524" s="4" t="s">
        <v>5416</v>
      </c>
      <c r="C524" s="4" t="s">
        <v>5417</v>
      </c>
      <c r="D524" s="4" t="s">
        <v>5418</v>
      </c>
      <c r="E524" s="4" t="s">
        <v>120</v>
      </c>
      <c r="F524" s="326">
        <v>45203.0</v>
      </c>
      <c r="G524" s="326">
        <v>47030.0</v>
      </c>
      <c r="H524" s="326">
        <v>47030.0</v>
      </c>
      <c r="I524" s="4" t="s">
        <v>2921</v>
      </c>
      <c r="J524" s="327" t="s">
        <v>5419</v>
      </c>
      <c r="K524" s="4" t="s">
        <v>3961</v>
      </c>
      <c r="L524" s="267">
        <v>0.0</v>
      </c>
      <c r="M524" s="267">
        <v>780.0</v>
      </c>
      <c r="N524" s="267">
        <v>0.0</v>
      </c>
      <c r="O524" s="4"/>
      <c r="P524" s="4" t="s">
        <v>5420</v>
      </c>
      <c r="Q524" s="4"/>
      <c r="R524" s="4"/>
      <c r="S524" s="4"/>
      <c r="T524" s="4" t="s">
        <v>2833</v>
      </c>
    </row>
    <row r="525">
      <c r="A525" s="267">
        <v>581.0</v>
      </c>
      <c r="B525" s="4" t="s">
        <v>5421</v>
      </c>
      <c r="C525" s="4" t="s">
        <v>5422</v>
      </c>
      <c r="D525" s="4" t="s">
        <v>5423</v>
      </c>
      <c r="E525" s="4" t="s">
        <v>3988</v>
      </c>
      <c r="F525" s="326">
        <v>44562.0</v>
      </c>
      <c r="G525" s="326">
        <v>54789.0</v>
      </c>
      <c r="H525" s="213"/>
      <c r="I525" s="4" t="s">
        <v>2921</v>
      </c>
      <c r="J525" s="327" t="s">
        <v>5424</v>
      </c>
      <c r="K525" s="4" t="s">
        <v>3961</v>
      </c>
      <c r="L525" s="267">
        <v>0.0</v>
      </c>
      <c r="M525" s="267">
        <v>8539.0</v>
      </c>
      <c r="N525" s="267">
        <v>0.0</v>
      </c>
      <c r="O525" s="4"/>
      <c r="P525" s="4"/>
      <c r="Q525" s="4"/>
      <c r="R525" s="4"/>
      <c r="S525" s="4"/>
      <c r="T525" s="4" t="s">
        <v>2833</v>
      </c>
    </row>
    <row r="526">
      <c r="A526" s="267">
        <v>741.0</v>
      </c>
      <c r="B526" s="4" t="s">
        <v>5425</v>
      </c>
      <c r="C526" s="4" t="s">
        <v>5426</v>
      </c>
      <c r="D526" s="4" t="s">
        <v>5427</v>
      </c>
      <c r="E526" s="4" t="s">
        <v>3988</v>
      </c>
      <c r="F526" s="326">
        <v>45687.0</v>
      </c>
      <c r="G526" s="326">
        <v>45747.0</v>
      </c>
      <c r="H526" s="213"/>
      <c r="I526" s="4" t="s">
        <v>3913</v>
      </c>
      <c r="J526" s="327" t="s">
        <v>5428</v>
      </c>
      <c r="K526" s="4"/>
      <c r="L526" s="267">
        <v>0.0</v>
      </c>
      <c r="M526" s="267">
        <v>0.0</v>
      </c>
      <c r="N526" s="267">
        <v>0.0</v>
      </c>
      <c r="O526" s="4"/>
      <c r="P526" s="4" t="s">
        <v>5429</v>
      </c>
      <c r="Q526" s="4"/>
      <c r="R526" s="4"/>
      <c r="S526" s="4"/>
      <c r="T526" s="4" t="s">
        <v>2826</v>
      </c>
    </row>
    <row r="527">
      <c r="A527" s="267">
        <v>629.0</v>
      </c>
      <c r="B527" s="4" t="s">
        <v>5430</v>
      </c>
      <c r="C527" s="4" t="s">
        <v>1771</v>
      </c>
      <c r="D527" s="4" t="s">
        <v>5431</v>
      </c>
      <c r="E527" s="4" t="s">
        <v>120</v>
      </c>
      <c r="F527" s="326">
        <v>45481.0</v>
      </c>
      <c r="G527" s="326">
        <v>47307.0</v>
      </c>
      <c r="H527" s="213">
        <v>47216.0</v>
      </c>
      <c r="I527" s="4" t="s">
        <v>2921</v>
      </c>
      <c r="J527" s="327" t="s">
        <v>5432</v>
      </c>
      <c r="K527" s="4" t="s">
        <v>3961</v>
      </c>
      <c r="L527" s="267">
        <v>0.0</v>
      </c>
      <c r="M527" s="267">
        <v>1057.0</v>
      </c>
      <c r="N527" s="267">
        <v>0.0</v>
      </c>
      <c r="O527" s="4"/>
      <c r="P527" s="4" t="s">
        <v>5433</v>
      </c>
      <c r="Q527" s="4"/>
      <c r="R527" s="4"/>
      <c r="S527" s="4"/>
      <c r="T527" s="4" t="s">
        <v>2826</v>
      </c>
    </row>
    <row r="528">
      <c r="A528" s="267">
        <v>570.0</v>
      </c>
      <c r="B528" s="4" t="s">
        <v>5434</v>
      </c>
      <c r="C528" s="4" t="s">
        <v>5435</v>
      </c>
      <c r="D528" s="4" t="s">
        <v>5436</v>
      </c>
      <c r="E528" s="4" t="s">
        <v>120</v>
      </c>
      <c r="F528" s="326">
        <v>45204.0</v>
      </c>
      <c r="G528" s="326">
        <v>47031.0</v>
      </c>
      <c r="H528" s="213">
        <v>47031.0</v>
      </c>
      <c r="I528" s="4" t="s">
        <v>2921</v>
      </c>
      <c r="J528" s="327" t="s">
        <v>5437</v>
      </c>
      <c r="K528" s="4" t="s">
        <v>3961</v>
      </c>
      <c r="L528" s="267">
        <v>0.0</v>
      </c>
      <c r="M528" s="267">
        <v>781.0</v>
      </c>
      <c r="N528" s="267">
        <v>0.0</v>
      </c>
      <c r="O528" s="4"/>
      <c r="P528" s="4" t="s">
        <v>5438</v>
      </c>
      <c r="Q528" s="4"/>
      <c r="R528" s="4"/>
      <c r="S528" s="4"/>
      <c r="T528" s="4" t="s">
        <v>2826</v>
      </c>
    </row>
    <row r="529">
      <c r="A529" s="267">
        <v>551.0</v>
      </c>
      <c r="B529" s="4" t="s">
        <v>5439</v>
      </c>
      <c r="C529" s="4" t="s">
        <v>5440</v>
      </c>
      <c r="D529" s="4" t="s">
        <v>5441</v>
      </c>
      <c r="E529" s="4" t="s">
        <v>120</v>
      </c>
      <c r="F529" s="326">
        <v>45203.0</v>
      </c>
      <c r="G529" s="326">
        <v>47030.0</v>
      </c>
      <c r="H529" s="213">
        <v>47030.0</v>
      </c>
      <c r="I529" s="4" t="s">
        <v>2921</v>
      </c>
      <c r="J529" s="327" t="s">
        <v>5442</v>
      </c>
      <c r="K529" s="4" t="s">
        <v>3961</v>
      </c>
      <c r="L529" s="267">
        <v>0.0</v>
      </c>
      <c r="M529" s="267">
        <v>780.0</v>
      </c>
      <c r="N529" s="267">
        <v>0.0</v>
      </c>
      <c r="O529" s="4"/>
      <c r="P529" s="4" t="s">
        <v>5443</v>
      </c>
      <c r="Q529" s="4"/>
      <c r="R529" s="4"/>
      <c r="S529" s="4"/>
      <c r="T529" s="4" t="s">
        <v>2826</v>
      </c>
    </row>
    <row r="530">
      <c r="A530" s="267">
        <v>836.0</v>
      </c>
      <c r="B530" s="4" t="s">
        <v>5444</v>
      </c>
      <c r="C530" s="4" t="s">
        <v>5445</v>
      </c>
      <c r="D530" s="4" t="s">
        <v>5446</v>
      </c>
      <c r="E530" s="4" t="s">
        <v>2873</v>
      </c>
      <c r="F530" s="326">
        <v>45763.0</v>
      </c>
      <c r="G530" s="326">
        <v>47224.0</v>
      </c>
      <c r="H530" s="213"/>
      <c r="I530" s="4" t="s">
        <v>2921</v>
      </c>
      <c r="J530" s="327" t="s">
        <v>5447</v>
      </c>
      <c r="K530" s="4" t="s">
        <v>2922</v>
      </c>
      <c r="L530" s="267">
        <v>0.0</v>
      </c>
      <c r="M530" s="267">
        <v>974.0</v>
      </c>
      <c r="N530" s="267">
        <v>0.0</v>
      </c>
      <c r="O530" s="4"/>
      <c r="P530" s="4" t="s">
        <v>5448</v>
      </c>
      <c r="Q530" s="4" t="s">
        <v>3061</v>
      </c>
      <c r="R530" s="4"/>
      <c r="S530" s="4" t="s">
        <v>5449</v>
      </c>
      <c r="T530" s="4" t="s">
        <v>2826</v>
      </c>
    </row>
    <row r="531">
      <c r="A531" s="267">
        <v>835.0</v>
      </c>
      <c r="B531" s="4" t="s">
        <v>5450</v>
      </c>
      <c r="C531" s="4" t="s">
        <v>5451</v>
      </c>
      <c r="D531" s="4" t="s">
        <v>5452</v>
      </c>
      <c r="E531" s="4" t="s">
        <v>2873</v>
      </c>
      <c r="F531" s="326">
        <v>45763.0</v>
      </c>
      <c r="G531" s="326">
        <v>47224.0</v>
      </c>
      <c r="H531" s="213"/>
      <c r="I531" s="4" t="s">
        <v>2921</v>
      </c>
      <c r="J531" s="327" t="s">
        <v>5447</v>
      </c>
      <c r="K531" s="4" t="s">
        <v>2922</v>
      </c>
      <c r="L531" s="267">
        <v>0.0</v>
      </c>
      <c r="M531" s="267">
        <v>974.0</v>
      </c>
      <c r="N531" s="267">
        <v>0.0</v>
      </c>
      <c r="O531" s="4"/>
      <c r="P531" s="4" t="s">
        <v>5448</v>
      </c>
      <c r="Q531" s="4" t="s">
        <v>3061</v>
      </c>
      <c r="R531" s="4"/>
      <c r="S531" s="4" t="s">
        <v>5453</v>
      </c>
      <c r="T531" s="4" t="s">
        <v>2826</v>
      </c>
    </row>
    <row r="532">
      <c r="A532" s="267">
        <v>785.0</v>
      </c>
      <c r="B532" s="4" t="s">
        <v>5454</v>
      </c>
      <c r="C532" s="4" t="s">
        <v>5455</v>
      </c>
      <c r="D532" s="4" t="s">
        <v>5456</v>
      </c>
      <c r="E532" s="4" t="s">
        <v>2873</v>
      </c>
      <c r="F532" s="326">
        <v>45483.0</v>
      </c>
      <c r="G532" s="326">
        <v>47309.0</v>
      </c>
      <c r="H532" s="213"/>
      <c r="I532" s="4" t="s">
        <v>2921</v>
      </c>
      <c r="J532" s="327" t="s">
        <v>5447</v>
      </c>
      <c r="K532" s="4" t="s">
        <v>2922</v>
      </c>
      <c r="L532" s="267">
        <v>0.0</v>
      </c>
      <c r="M532" s="267">
        <v>1059.0</v>
      </c>
      <c r="N532" s="267">
        <v>0.0</v>
      </c>
      <c r="O532" s="4"/>
      <c r="P532" s="4" t="s">
        <v>5448</v>
      </c>
      <c r="Q532" s="4"/>
      <c r="R532" s="4" t="s">
        <v>3925</v>
      </c>
      <c r="S532" s="4" t="s">
        <v>5457</v>
      </c>
      <c r="T532" s="4" t="s">
        <v>2826</v>
      </c>
    </row>
    <row r="533">
      <c r="A533" s="267">
        <v>949.0</v>
      </c>
      <c r="B533" s="4" t="s">
        <v>5458</v>
      </c>
      <c r="C533" s="4" t="s">
        <v>1429</v>
      </c>
      <c r="D533" s="4" t="s">
        <v>5459</v>
      </c>
      <c r="E533" s="4" t="s">
        <v>2873</v>
      </c>
      <c r="F533" s="326">
        <v>46041.0</v>
      </c>
      <c r="G533" s="326">
        <v>47502.0</v>
      </c>
      <c r="H533" s="213">
        <v>47380.0</v>
      </c>
      <c r="I533" s="4" t="s">
        <v>2921</v>
      </c>
      <c r="J533" s="327" t="s">
        <v>3527</v>
      </c>
      <c r="K533" s="4" t="s">
        <v>2922</v>
      </c>
      <c r="L533" s="267">
        <v>0.0</v>
      </c>
      <c r="M533" s="267">
        <v>1252.0</v>
      </c>
      <c r="N533" s="267">
        <v>0.0</v>
      </c>
      <c r="O533" s="4"/>
      <c r="P533" s="4" t="s">
        <v>5460</v>
      </c>
      <c r="Q533" s="4"/>
      <c r="R533" s="4" t="s">
        <v>1199</v>
      </c>
      <c r="S533" s="4" t="s">
        <v>5461</v>
      </c>
      <c r="T533" s="4" t="s">
        <v>2826</v>
      </c>
    </row>
    <row r="534">
      <c r="A534" s="267">
        <v>948.0</v>
      </c>
      <c r="B534" s="4" t="s">
        <v>5462</v>
      </c>
      <c r="C534" s="4" t="s">
        <v>1433</v>
      </c>
      <c r="D534" s="4" t="s">
        <v>5463</v>
      </c>
      <c r="E534" s="4" t="s">
        <v>2873</v>
      </c>
      <c r="F534" s="326">
        <v>46041.0</v>
      </c>
      <c r="G534" s="326">
        <v>47502.0</v>
      </c>
      <c r="H534" s="213">
        <v>47380.0</v>
      </c>
      <c r="I534" s="4" t="s">
        <v>2921</v>
      </c>
      <c r="J534" s="327" t="s">
        <v>3527</v>
      </c>
      <c r="K534" s="4" t="s">
        <v>2922</v>
      </c>
      <c r="L534" s="267">
        <v>0.0</v>
      </c>
      <c r="M534" s="267">
        <v>1252.0</v>
      </c>
      <c r="N534" s="267">
        <v>0.0</v>
      </c>
      <c r="O534" s="4"/>
      <c r="P534" s="4" t="s">
        <v>5460</v>
      </c>
      <c r="Q534" s="4"/>
      <c r="R534" s="4" t="s">
        <v>1199</v>
      </c>
      <c r="S534" s="4" t="s">
        <v>5464</v>
      </c>
      <c r="T534" s="4" t="s">
        <v>2826</v>
      </c>
    </row>
    <row r="535">
      <c r="A535" s="267">
        <v>950.0</v>
      </c>
      <c r="B535" s="4" t="s">
        <v>5465</v>
      </c>
      <c r="C535" s="4" t="s">
        <v>1425</v>
      </c>
      <c r="D535" s="4" t="s">
        <v>5466</v>
      </c>
      <c r="E535" s="4" t="s">
        <v>2873</v>
      </c>
      <c r="F535" s="326">
        <v>46041.0</v>
      </c>
      <c r="G535" s="326">
        <v>47502.0</v>
      </c>
      <c r="H535" s="326">
        <v>47349.0</v>
      </c>
      <c r="I535" s="4" t="s">
        <v>2921</v>
      </c>
      <c r="J535" s="327" t="s">
        <v>3527</v>
      </c>
      <c r="K535" s="4" t="s">
        <v>2922</v>
      </c>
      <c r="L535" s="267">
        <v>0.0</v>
      </c>
      <c r="M535" s="267">
        <v>1252.0</v>
      </c>
      <c r="N535" s="267">
        <v>0.0</v>
      </c>
      <c r="O535" s="4"/>
      <c r="P535" s="4" t="s">
        <v>5460</v>
      </c>
      <c r="Q535" s="4"/>
      <c r="R535" s="4" t="s">
        <v>1199</v>
      </c>
      <c r="S535" s="4" t="s">
        <v>5467</v>
      </c>
      <c r="T535" s="4" t="s">
        <v>2826</v>
      </c>
    </row>
    <row r="536">
      <c r="A536" s="267">
        <v>602.0</v>
      </c>
      <c r="B536" s="4" t="s">
        <v>5468</v>
      </c>
      <c r="C536" s="4" t="s">
        <v>5469</v>
      </c>
      <c r="D536" s="4" t="s">
        <v>5470</v>
      </c>
      <c r="E536" s="4" t="s">
        <v>1934</v>
      </c>
      <c r="F536" s="326"/>
      <c r="G536" s="326">
        <v>46486.0</v>
      </c>
      <c r="H536" s="326"/>
      <c r="I536" s="4" t="s">
        <v>2921</v>
      </c>
      <c r="J536" s="327" t="s">
        <v>5472</v>
      </c>
      <c r="K536" s="4"/>
      <c r="L536" s="267">
        <v>0.0</v>
      </c>
      <c r="M536" s="267">
        <v>236.0</v>
      </c>
      <c r="N536" s="267">
        <v>0.0</v>
      </c>
      <c r="O536" s="4"/>
      <c r="P536" s="4" t="s">
        <v>5480</v>
      </c>
      <c r="Q536" s="4"/>
      <c r="R536" s="4"/>
      <c r="S536" s="4" t="s">
        <v>5470</v>
      </c>
      <c r="T536" s="4" t="s">
        <v>2826</v>
      </c>
    </row>
    <row r="537">
      <c r="A537" s="267">
        <v>908.0</v>
      </c>
      <c r="B537" s="4" t="s">
        <v>5485</v>
      </c>
      <c r="C537" s="4" t="s">
        <v>5486</v>
      </c>
      <c r="D537" s="4" t="s">
        <v>5488</v>
      </c>
      <c r="E537" s="4" t="s">
        <v>1934</v>
      </c>
      <c r="F537" s="213">
        <v>45873.0</v>
      </c>
      <c r="G537" s="213">
        <v>46480.0</v>
      </c>
      <c r="H537" s="326">
        <v>46390.0</v>
      </c>
      <c r="I537" s="4" t="s">
        <v>2921</v>
      </c>
      <c r="J537" s="327" t="s">
        <v>5492</v>
      </c>
      <c r="K537" s="4" t="s">
        <v>2922</v>
      </c>
      <c r="L537" s="267">
        <v>0.0</v>
      </c>
      <c r="M537" s="267">
        <v>230.0</v>
      </c>
      <c r="N537" s="267">
        <v>0.0</v>
      </c>
      <c r="O537" s="4" t="s">
        <v>3171</v>
      </c>
      <c r="P537" s="4"/>
      <c r="Q537" s="4" t="s">
        <v>5500</v>
      </c>
      <c r="R537" s="4"/>
      <c r="S537" s="4" t="s">
        <v>5502</v>
      </c>
      <c r="T537" s="4" t="s">
        <v>2826</v>
      </c>
    </row>
    <row r="538">
      <c r="A538" s="267">
        <v>642.0</v>
      </c>
      <c r="B538" s="4" t="s">
        <v>5504</v>
      </c>
      <c r="C538" s="4" t="s">
        <v>5505</v>
      </c>
      <c r="D538" s="4" t="s">
        <v>5506</v>
      </c>
      <c r="E538" s="4" t="s">
        <v>120</v>
      </c>
      <c r="F538" s="326">
        <v>45552.0</v>
      </c>
      <c r="G538" s="326">
        <v>47378.0</v>
      </c>
      <c r="H538" s="326">
        <v>47286.0</v>
      </c>
      <c r="I538" s="4" t="s">
        <v>2921</v>
      </c>
      <c r="J538" s="327" t="s">
        <v>5510</v>
      </c>
      <c r="K538" s="4" t="s">
        <v>2966</v>
      </c>
      <c r="L538" s="267">
        <v>0.0</v>
      </c>
      <c r="M538" s="267">
        <v>1128.0</v>
      </c>
      <c r="N538" s="267">
        <v>0.0</v>
      </c>
      <c r="O538" s="4"/>
      <c r="P538" s="4" t="s">
        <v>5517</v>
      </c>
      <c r="Q538" s="4"/>
      <c r="R538" s="4"/>
      <c r="S538" s="4" t="s">
        <v>5519</v>
      </c>
      <c r="T538" s="4" t="s">
        <v>2833</v>
      </c>
    </row>
    <row r="539">
      <c r="A539" s="267">
        <v>672.0</v>
      </c>
      <c r="B539" s="4" t="s">
        <v>5521</v>
      </c>
      <c r="C539" s="4" t="s">
        <v>565</v>
      </c>
      <c r="D539" s="4" t="s">
        <v>1611</v>
      </c>
      <c r="E539" s="4" t="s">
        <v>120</v>
      </c>
      <c r="F539" s="326">
        <v>45552.0</v>
      </c>
      <c r="G539" s="326">
        <v>47378.0</v>
      </c>
      <c r="H539" s="326">
        <v>47286.0</v>
      </c>
      <c r="I539" s="4" t="s">
        <v>2921</v>
      </c>
      <c r="J539" s="327" t="s">
        <v>1612</v>
      </c>
      <c r="K539" s="4" t="s">
        <v>2966</v>
      </c>
      <c r="L539" s="267">
        <v>0.0</v>
      </c>
      <c r="M539" s="267">
        <v>1128.0</v>
      </c>
      <c r="N539" s="267">
        <v>0.0</v>
      </c>
      <c r="O539" s="4"/>
      <c r="P539" s="4" t="s">
        <v>5529</v>
      </c>
      <c r="Q539" s="4"/>
      <c r="R539" s="4"/>
      <c r="S539" s="4" t="s">
        <v>5531</v>
      </c>
      <c r="T539" s="4" t="s">
        <v>2833</v>
      </c>
    </row>
    <row r="540">
      <c r="A540" s="267">
        <v>669.0</v>
      </c>
      <c r="B540" s="4" t="s">
        <v>5533</v>
      </c>
      <c r="C540" s="4" t="s">
        <v>559</v>
      </c>
      <c r="D540" s="4" t="s">
        <v>5534</v>
      </c>
      <c r="E540" s="4" t="s">
        <v>120</v>
      </c>
      <c r="F540" s="326">
        <v>45555.0</v>
      </c>
      <c r="G540" s="326">
        <v>47381.0</v>
      </c>
      <c r="H540" s="326">
        <v>47289.0</v>
      </c>
      <c r="I540" s="4" t="s">
        <v>2921</v>
      </c>
      <c r="J540" s="327" t="s">
        <v>5537</v>
      </c>
      <c r="K540" s="4" t="s">
        <v>2966</v>
      </c>
      <c r="L540" s="267">
        <v>0.0</v>
      </c>
      <c r="M540" s="267">
        <v>1131.0</v>
      </c>
      <c r="N540" s="267">
        <v>0.0</v>
      </c>
      <c r="O540" s="4"/>
      <c r="P540" s="4" t="s">
        <v>5539</v>
      </c>
      <c r="Q540" s="4"/>
      <c r="R540" s="4"/>
      <c r="S540" s="4" t="s">
        <v>5540</v>
      </c>
      <c r="T540" s="4" t="s">
        <v>2833</v>
      </c>
    </row>
    <row r="541">
      <c r="A541" s="267">
        <v>579.0</v>
      </c>
      <c r="B541" s="4" t="s">
        <v>5541</v>
      </c>
      <c r="C541" s="4" t="s">
        <v>5542</v>
      </c>
      <c r="D541" s="4" t="s">
        <v>5543</v>
      </c>
      <c r="E541" s="4" t="s">
        <v>120</v>
      </c>
      <c r="F541" s="326">
        <v>45560.0</v>
      </c>
      <c r="G541" s="326">
        <v>47386.0</v>
      </c>
      <c r="H541" s="326">
        <v>47294.0</v>
      </c>
      <c r="I541" s="4" t="s">
        <v>2921</v>
      </c>
      <c r="J541" s="327" t="s">
        <v>5545</v>
      </c>
      <c r="K541" s="4" t="s">
        <v>2966</v>
      </c>
      <c r="L541" s="267">
        <v>0.0</v>
      </c>
      <c r="M541" s="267">
        <v>1136.0</v>
      </c>
      <c r="N541" s="267">
        <v>0.0</v>
      </c>
      <c r="O541" s="4"/>
      <c r="P541" s="4"/>
      <c r="Q541" s="4"/>
      <c r="R541" s="4"/>
      <c r="S541" s="4" t="s">
        <v>5546</v>
      </c>
      <c r="T541" s="4" t="s">
        <v>2826</v>
      </c>
    </row>
    <row r="542">
      <c r="A542" s="267">
        <v>711.0</v>
      </c>
      <c r="B542" s="4" t="s">
        <v>5547</v>
      </c>
      <c r="C542" s="4" t="s">
        <v>599</v>
      </c>
      <c r="D542" s="4" t="s">
        <v>5548</v>
      </c>
      <c r="E542" s="4" t="s">
        <v>120</v>
      </c>
      <c r="F542" s="326">
        <v>45565.0</v>
      </c>
      <c r="G542" s="326">
        <v>47391.0</v>
      </c>
      <c r="H542" s="326">
        <v>47299.0</v>
      </c>
      <c r="I542" s="4" t="s">
        <v>2921</v>
      </c>
      <c r="J542" s="327" t="s">
        <v>5549</v>
      </c>
      <c r="K542" s="4" t="s">
        <v>2966</v>
      </c>
      <c r="L542" s="267">
        <v>0.0</v>
      </c>
      <c r="M542" s="267">
        <v>1141.0</v>
      </c>
      <c r="N542" s="267">
        <v>0.0</v>
      </c>
      <c r="O542" s="4"/>
      <c r="P542" s="4" t="s">
        <v>5550</v>
      </c>
      <c r="Q542" s="4"/>
      <c r="R542" s="4"/>
      <c r="S542" s="4" t="s">
        <v>5551</v>
      </c>
      <c r="T542" s="4" t="s">
        <v>2826</v>
      </c>
    </row>
    <row r="543">
      <c r="A543" s="267">
        <v>639.0</v>
      </c>
      <c r="B543" s="4" t="s">
        <v>5552</v>
      </c>
      <c r="C543" s="4" t="s">
        <v>5553</v>
      </c>
      <c r="D543" s="4" t="s">
        <v>5554</v>
      </c>
      <c r="E543" s="4" t="s">
        <v>120</v>
      </c>
      <c r="F543" s="213">
        <v>45565.0</v>
      </c>
      <c r="G543" s="213">
        <v>47391.0</v>
      </c>
      <c r="H543" s="326">
        <v>47299.0</v>
      </c>
      <c r="I543" s="4" t="s">
        <v>2921</v>
      </c>
      <c r="J543" s="327" t="s">
        <v>5555</v>
      </c>
      <c r="K543" s="4" t="s">
        <v>2966</v>
      </c>
      <c r="L543" s="267">
        <v>0.0</v>
      </c>
      <c r="M543" s="267">
        <v>1141.0</v>
      </c>
      <c r="N543" s="267">
        <v>0.0</v>
      </c>
      <c r="O543" s="4"/>
      <c r="P543" s="4" t="s">
        <v>5517</v>
      </c>
      <c r="Q543" s="4"/>
      <c r="R543" s="4"/>
      <c r="S543" s="4" t="s">
        <v>5556</v>
      </c>
      <c r="T543" s="4" t="s">
        <v>2826</v>
      </c>
    </row>
    <row r="544">
      <c r="A544" s="267">
        <v>722.0</v>
      </c>
      <c r="B544" s="4" t="s">
        <v>5557</v>
      </c>
      <c r="C544" s="4" t="s">
        <v>515</v>
      </c>
      <c r="D544" s="4" t="s">
        <v>520</v>
      </c>
      <c r="E544" s="4" t="s">
        <v>120</v>
      </c>
      <c r="F544" s="213">
        <v>45568.0</v>
      </c>
      <c r="G544" s="213">
        <v>47394.0</v>
      </c>
      <c r="H544" s="326">
        <v>47302.0</v>
      </c>
      <c r="I544" s="4" t="s">
        <v>2921</v>
      </c>
      <c r="J544" s="327" t="s">
        <v>523</v>
      </c>
      <c r="K544" s="4" t="s">
        <v>2966</v>
      </c>
      <c r="L544" s="267">
        <v>0.0</v>
      </c>
      <c r="M544" s="267">
        <v>1144.0</v>
      </c>
      <c r="N544" s="267">
        <v>0.0</v>
      </c>
      <c r="O544" s="4"/>
      <c r="P544" s="4" t="s">
        <v>4558</v>
      </c>
      <c r="Q544" s="4"/>
      <c r="R544" s="4"/>
      <c r="S544" s="4" t="s">
        <v>5558</v>
      </c>
      <c r="T544" s="4" t="s">
        <v>2833</v>
      </c>
    </row>
    <row r="545">
      <c r="A545" s="267">
        <v>641.0</v>
      </c>
      <c r="B545" s="4" t="s">
        <v>5559</v>
      </c>
      <c r="C545" s="4" t="s">
        <v>663</v>
      </c>
      <c r="D545" s="4" t="s">
        <v>1039</v>
      </c>
      <c r="E545" s="4" t="s">
        <v>120</v>
      </c>
      <c r="F545" s="326">
        <v>45568.0</v>
      </c>
      <c r="G545" s="326">
        <v>47394.0</v>
      </c>
      <c r="H545" s="326">
        <v>47302.0</v>
      </c>
      <c r="I545" s="4" t="s">
        <v>2921</v>
      </c>
      <c r="J545" s="327" t="s">
        <v>1043</v>
      </c>
      <c r="K545" s="4" t="s">
        <v>2966</v>
      </c>
      <c r="L545" s="267">
        <v>0.0</v>
      </c>
      <c r="M545" s="267">
        <v>1144.0</v>
      </c>
      <c r="N545" s="267">
        <v>0.0</v>
      </c>
      <c r="O545" s="4"/>
      <c r="P545" s="4" t="s">
        <v>5517</v>
      </c>
      <c r="Q545" s="4"/>
      <c r="R545" s="4"/>
      <c r="S545" s="4" t="s">
        <v>5560</v>
      </c>
      <c r="T545" s="4" t="s">
        <v>2833</v>
      </c>
    </row>
    <row r="546">
      <c r="A546" s="267">
        <v>698.0</v>
      </c>
      <c r="B546" s="4" t="s">
        <v>5561</v>
      </c>
      <c r="C546" s="4" t="s">
        <v>5562</v>
      </c>
      <c r="D546" s="4" t="s">
        <v>5563</v>
      </c>
      <c r="E546" s="4" t="s">
        <v>120</v>
      </c>
      <c r="F546" s="213">
        <v>45572.0</v>
      </c>
      <c r="G546" s="326">
        <v>47398.0</v>
      </c>
      <c r="H546" s="326">
        <v>47306.0</v>
      </c>
      <c r="I546" s="4" t="s">
        <v>2921</v>
      </c>
      <c r="J546" s="327" t="s">
        <v>5564</v>
      </c>
      <c r="K546" s="4" t="s">
        <v>2966</v>
      </c>
      <c r="L546" s="267">
        <v>0.0</v>
      </c>
      <c r="M546" s="267">
        <v>1148.0</v>
      </c>
      <c r="N546" s="267">
        <v>0.0</v>
      </c>
      <c r="O546" s="4"/>
      <c r="P546" s="4" t="s">
        <v>5565</v>
      </c>
      <c r="Q546" s="4"/>
      <c r="R546" s="4"/>
      <c r="S546" s="4" t="s">
        <v>5566</v>
      </c>
      <c r="T546" s="4" t="s">
        <v>2833</v>
      </c>
    </row>
    <row r="547">
      <c r="A547" s="267">
        <v>710.0</v>
      </c>
      <c r="B547" s="4" t="s">
        <v>5567</v>
      </c>
      <c r="C547" s="4" t="s">
        <v>608</v>
      </c>
      <c r="D547" s="4" t="s">
        <v>5568</v>
      </c>
      <c r="E547" s="4" t="s">
        <v>120</v>
      </c>
      <c r="F547" s="326">
        <v>45572.0</v>
      </c>
      <c r="G547" s="326">
        <v>47398.0</v>
      </c>
      <c r="H547" s="213">
        <v>47306.0</v>
      </c>
      <c r="I547" s="4" t="s">
        <v>2921</v>
      </c>
      <c r="J547" s="327" t="s">
        <v>5569</v>
      </c>
      <c r="K547" s="4" t="s">
        <v>2966</v>
      </c>
      <c r="L547" s="267">
        <v>0.0</v>
      </c>
      <c r="M547" s="267">
        <v>1148.0</v>
      </c>
      <c r="N547" s="267">
        <v>0.0</v>
      </c>
      <c r="O547" s="4"/>
      <c r="P547" s="4" t="s">
        <v>5550</v>
      </c>
      <c r="Q547" s="4"/>
      <c r="R547" s="4"/>
      <c r="S547" s="4" t="s">
        <v>5570</v>
      </c>
      <c r="T547" s="4" t="s">
        <v>2826</v>
      </c>
    </row>
    <row r="548">
      <c r="A548" s="267">
        <v>673.0</v>
      </c>
      <c r="B548" s="4" t="s">
        <v>5571</v>
      </c>
      <c r="C548" s="4" t="s">
        <v>594</v>
      </c>
      <c r="D548" s="4" t="s">
        <v>5572</v>
      </c>
      <c r="E548" s="4" t="s">
        <v>120</v>
      </c>
      <c r="F548" s="326">
        <v>45572.0</v>
      </c>
      <c r="G548" s="326">
        <v>47398.0</v>
      </c>
      <c r="H548" s="326">
        <v>47306.0</v>
      </c>
      <c r="I548" s="4" t="s">
        <v>2921</v>
      </c>
      <c r="J548" s="327" t="s">
        <v>5573</v>
      </c>
      <c r="K548" s="4" t="s">
        <v>2966</v>
      </c>
      <c r="L548" s="267">
        <v>0.0</v>
      </c>
      <c r="M548" s="267">
        <v>1148.0</v>
      </c>
      <c r="N548" s="267">
        <v>0.0</v>
      </c>
      <c r="O548" s="4"/>
      <c r="P548" s="4" t="s">
        <v>5574</v>
      </c>
      <c r="Q548" s="4"/>
      <c r="R548" s="4"/>
      <c r="S548" s="4" t="s">
        <v>5575</v>
      </c>
      <c r="T548" s="4" t="s">
        <v>2833</v>
      </c>
    </row>
    <row r="549">
      <c r="A549" s="267">
        <v>681.0</v>
      </c>
      <c r="B549" s="4" t="s">
        <v>5576</v>
      </c>
      <c r="C549" s="4" t="s">
        <v>5577</v>
      </c>
      <c r="D549" s="4" t="s">
        <v>5578</v>
      </c>
      <c r="E549" s="4" t="s">
        <v>120</v>
      </c>
      <c r="F549" s="326">
        <v>45572.0</v>
      </c>
      <c r="G549" s="326">
        <v>47398.0</v>
      </c>
      <c r="H549" s="213">
        <v>47306.0</v>
      </c>
      <c r="I549" s="4" t="s">
        <v>2921</v>
      </c>
      <c r="J549" s="327" t="s">
        <v>5579</v>
      </c>
      <c r="K549" s="4" t="s">
        <v>2966</v>
      </c>
      <c r="L549" s="267">
        <v>0.0</v>
      </c>
      <c r="M549" s="267">
        <v>1148.0</v>
      </c>
      <c r="N549" s="267">
        <v>0.0</v>
      </c>
      <c r="O549" s="4"/>
      <c r="P549" s="4" t="s">
        <v>5580</v>
      </c>
      <c r="Q549" s="4"/>
      <c r="R549" s="4"/>
      <c r="S549" s="4" t="s">
        <v>5581</v>
      </c>
      <c r="T549" s="4" t="s">
        <v>2826</v>
      </c>
    </row>
    <row r="550">
      <c r="A550" s="267">
        <v>657.0</v>
      </c>
      <c r="B550" s="4" t="s">
        <v>5582</v>
      </c>
      <c r="C550" s="4" t="s">
        <v>526</v>
      </c>
      <c r="D550" s="4" t="s">
        <v>5583</v>
      </c>
      <c r="E550" s="4" t="s">
        <v>120</v>
      </c>
      <c r="F550" s="326">
        <v>45573.0</v>
      </c>
      <c r="G550" s="326">
        <v>47399.0</v>
      </c>
      <c r="H550" s="326">
        <v>47307.0</v>
      </c>
      <c r="I550" s="4" t="s">
        <v>2921</v>
      </c>
      <c r="J550" s="327" t="s">
        <v>5584</v>
      </c>
      <c r="K550" s="4"/>
      <c r="L550" s="267">
        <v>0.0</v>
      </c>
      <c r="M550" s="267">
        <v>1149.0</v>
      </c>
      <c r="N550" s="267">
        <v>0.0</v>
      </c>
      <c r="O550" s="4"/>
      <c r="P550" s="4" t="s">
        <v>5585</v>
      </c>
      <c r="Q550" s="4"/>
      <c r="R550" s="4"/>
      <c r="S550" s="4" t="s">
        <v>5586</v>
      </c>
      <c r="T550" s="4" t="s">
        <v>2826</v>
      </c>
    </row>
    <row r="551">
      <c r="A551" s="267">
        <v>690.0</v>
      </c>
      <c r="B551" s="4" t="s">
        <v>5587</v>
      </c>
      <c r="C551" s="4" t="s">
        <v>1224</v>
      </c>
      <c r="D551" s="4" t="s">
        <v>5588</v>
      </c>
      <c r="E551" s="4" t="s">
        <v>120</v>
      </c>
      <c r="F551" s="326">
        <v>45580.0</v>
      </c>
      <c r="G551" s="326">
        <v>47406.0</v>
      </c>
      <c r="H551" s="326">
        <v>47314.0</v>
      </c>
      <c r="I551" s="4" t="s">
        <v>2921</v>
      </c>
      <c r="J551" s="327" t="s">
        <v>5589</v>
      </c>
      <c r="K551" s="4" t="s">
        <v>2966</v>
      </c>
      <c r="L551" s="267">
        <v>0.0</v>
      </c>
      <c r="M551" s="267">
        <v>1156.0</v>
      </c>
      <c r="N551" s="267">
        <v>0.0</v>
      </c>
      <c r="O551" s="4"/>
      <c r="P551" s="4" t="s">
        <v>5590</v>
      </c>
      <c r="Q551" s="4"/>
      <c r="R551" s="4"/>
      <c r="S551" s="4" t="s">
        <v>5591</v>
      </c>
      <c r="T551" s="4" t="s">
        <v>2833</v>
      </c>
    </row>
    <row r="552">
      <c r="A552" s="267">
        <v>709.0</v>
      </c>
      <c r="B552" s="4" t="s">
        <v>5592</v>
      </c>
      <c r="C552" s="4" t="s">
        <v>629</v>
      </c>
      <c r="D552" s="4" t="s">
        <v>5593</v>
      </c>
      <c r="E552" s="4" t="s">
        <v>120</v>
      </c>
      <c r="F552" s="326">
        <v>45580.0</v>
      </c>
      <c r="G552" s="326">
        <v>47406.0</v>
      </c>
      <c r="H552" s="213">
        <v>47314.0</v>
      </c>
      <c r="I552" s="4" t="s">
        <v>2921</v>
      </c>
      <c r="J552" s="327" t="s">
        <v>5594</v>
      </c>
      <c r="K552" s="4" t="s">
        <v>2966</v>
      </c>
      <c r="L552" s="267">
        <v>0.0</v>
      </c>
      <c r="M552" s="267">
        <v>1156.0</v>
      </c>
      <c r="N552" s="267">
        <v>0.0</v>
      </c>
      <c r="O552" s="4"/>
      <c r="P552" s="4" t="s">
        <v>5550</v>
      </c>
      <c r="Q552" s="4"/>
      <c r="R552" s="4"/>
      <c r="S552" s="4" t="s">
        <v>5595</v>
      </c>
      <c r="T552" s="4" t="s">
        <v>2826</v>
      </c>
    </row>
    <row r="553">
      <c r="A553" s="267">
        <v>660.0</v>
      </c>
      <c r="B553" s="4" t="s">
        <v>5596</v>
      </c>
      <c r="C553" s="4" t="s">
        <v>391</v>
      </c>
      <c r="D553" s="4" t="s">
        <v>5597</v>
      </c>
      <c r="E553" s="4" t="s">
        <v>120</v>
      </c>
      <c r="F553" s="326">
        <v>45589.0</v>
      </c>
      <c r="G553" s="326">
        <v>47415.0</v>
      </c>
      <c r="H553" s="213">
        <v>47323.0</v>
      </c>
      <c r="I553" s="4" t="s">
        <v>2921</v>
      </c>
      <c r="J553" s="327" t="s">
        <v>5598</v>
      </c>
      <c r="K553" s="4" t="s">
        <v>2966</v>
      </c>
      <c r="L553" s="267">
        <v>0.0</v>
      </c>
      <c r="M553" s="267">
        <v>1165.0</v>
      </c>
      <c r="N553" s="267">
        <v>0.0</v>
      </c>
      <c r="O553" s="4"/>
      <c r="P553" s="4" t="s">
        <v>5599</v>
      </c>
      <c r="Q553" s="4"/>
      <c r="R553" s="4"/>
      <c r="S553" s="4" t="s">
        <v>5600</v>
      </c>
      <c r="T553" s="4" t="s">
        <v>2833</v>
      </c>
    </row>
    <row r="554">
      <c r="A554" s="267">
        <v>686.0</v>
      </c>
      <c r="B554" s="4" t="s">
        <v>5601</v>
      </c>
      <c r="C554" s="4" t="s">
        <v>543</v>
      </c>
      <c r="D554" s="4" t="s">
        <v>5602</v>
      </c>
      <c r="E554" s="4" t="s">
        <v>120</v>
      </c>
      <c r="F554" s="326">
        <v>45589.0</v>
      </c>
      <c r="G554" s="326">
        <v>47415.0</v>
      </c>
      <c r="H554" s="326">
        <v>47323.0</v>
      </c>
      <c r="I554" s="4" t="s">
        <v>2921</v>
      </c>
      <c r="J554" s="327" t="s">
        <v>5603</v>
      </c>
      <c r="K554" s="4" t="s">
        <v>2966</v>
      </c>
      <c r="L554" s="267">
        <v>0.0</v>
      </c>
      <c r="M554" s="267">
        <v>1165.0</v>
      </c>
      <c r="N554" s="267">
        <v>0.0</v>
      </c>
      <c r="O554" s="4"/>
      <c r="P554" s="4" t="s">
        <v>5604</v>
      </c>
      <c r="Q554" s="4"/>
      <c r="R554" s="4"/>
      <c r="S554" s="4" t="s">
        <v>5605</v>
      </c>
      <c r="T554" s="4" t="s">
        <v>2833</v>
      </c>
    </row>
    <row r="555">
      <c r="A555" s="267">
        <v>661.0</v>
      </c>
      <c r="B555" s="4" t="s">
        <v>5606</v>
      </c>
      <c r="C555" s="4" t="s">
        <v>2125</v>
      </c>
      <c r="D555" s="4" t="s">
        <v>5607</v>
      </c>
      <c r="E555" s="4" t="s">
        <v>120</v>
      </c>
      <c r="F555" s="326">
        <v>45590.0</v>
      </c>
      <c r="G555" s="326">
        <v>47416.0</v>
      </c>
      <c r="H555" s="326">
        <v>47324.0</v>
      </c>
      <c r="I555" s="4" t="s">
        <v>2921</v>
      </c>
      <c r="J555" s="327" t="s">
        <v>5608</v>
      </c>
      <c r="K555" s="4" t="s">
        <v>2966</v>
      </c>
      <c r="L555" s="267">
        <v>0.0</v>
      </c>
      <c r="M555" s="267">
        <v>1166.0</v>
      </c>
      <c r="N555" s="267">
        <v>0.0</v>
      </c>
      <c r="O555" s="4"/>
      <c r="P555" s="4" t="s">
        <v>5599</v>
      </c>
      <c r="Q555" s="4"/>
      <c r="R555" s="4"/>
      <c r="S555" s="4" t="s">
        <v>5609</v>
      </c>
      <c r="T555" s="4" t="s">
        <v>2826</v>
      </c>
    </row>
    <row r="556">
      <c r="A556" s="267">
        <v>589.0</v>
      </c>
      <c r="B556" s="4" t="s">
        <v>5610</v>
      </c>
      <c r="C556" s="4" t="s">
        <v>1344</v>
      </c>
      <c r="D556" s="4" t="s">
        <v>5611</v>
      </c>
      <c r="E556" s="4" t="s">
        <v>120</v>
      </c>
      <c r="F556" s="326">
        <v>45602.0</v>
      </c>
      <c r="G556" s="326">
        <v>47428.0</v>
      </c>
      <c r="H556" s="326">
        <v>47336.0</v>
      </c>
      <c r="I556" s="4" t="s">
        <v>2921</v>
      </c>
      <c r="J556" s="327" t="s">
        <v>5612</v>
      </c>
      <c r="K556" s="4" t="s">
        <v>2966</v>
      </c>
      <c r="L556" s="267">
        <v>0.0</v>
      </c>
      <c r="M556" s="267">
        <v>1178.0</v>
      </c>
      <c r="N556" s="267">
        <v>0.0</v>
      </c>
      <c r="O556" s="4"/>
      <c r="P556" s="4" t="s">
        <v>5341</v>
      </c>
      <c r="Q556" s="4"/>
      <c r="R556" s="4"/>
      <c r="S556" s="4" t="s">
        <v>5613</v>
      </c>
      <c r="T556" s="4" t="s">
        <v>2826</v>
      </c>
    </row>
    <row r="557">
      <c r="A557" s="267">
        <v>694.0</v>
      </c>
      <c r="B557" s="4" t="s">
        <v>5614</v>
      </c>
      <c r="C557" s="4" t="s">
        <v>5615</v>
      </c>
      <c r="D557" s="4" t="s">
        <v>5616</v>
      </c>
      <c r="E557" s="4" t="s">
        <v>120</v>
      </c>
      <c r="F557" s="326">
        <v>45621.0</v>
      </c>
      <c r="G557" s="326">
        <v>47447.0</v>
      </c>
      <c r="H557" s="213">
        <v>47355.0</v>
      </c>
      <c r="I557" s="4" t="s">
        <v>2921</v>
      </c>
      <c r="J557" s="327" t="s">
        <v>5617</v>
      </c>
      <c r="K557" s="4" t="s">
        <v>2966</v>
      </c>
      <c r="L557" s="267">
        <v>0.0</v>
      </c>
      <c r="M557" s="267">
        <v>1197.0</v>
      </c>
      <c r="N557" s="267">
        <v>0.0</v>
      </c>
      <c r="O557" s="4"/>
      <c r="P557" s="4" t="s">
        <v>5618</v>
      </c>
      <c r="Q557" s="4"/>
      <c r="R557" s="4"/>
      <c r="S557" s="4" t="s">
        <v>5619</v>
      </c>
      <c r="T557" s="4" t="s">
        <v>2833</v>
      </c>
    </row>
    <row r="558">
      <c r="A558" s="267">
        <v>670.0</v>
      </c>
      <c r="B558" s="4" t="s">
        <v>5620</v>
      </c>
      <c r="C558" s="4" t="s">
        <v>1082</v>
      </c>
      <c r="D558" s="4" t="s">
        <v>5621</v>
      </c>
      <c r="E558" s="4" t="s">
        <v>120</v>
      </c>
      <c r="F558" s="326">
        <v>45624.0</v>
      </c>
      <c r="G558" s="326">
        <v>47450.0</v>
      </c>
      <c r="H558" s="213">
        <v>47358.0</v>
      </c>
      <c r="I558" s="4" t="s">
        <v>2921</v>
      </c>
      <c r="J558" s="327" t="s">
        <v>5622</v>
      </c>
      <c r="K558" s="4" t="s">
        <v>2966</v>
      </c>
      <c r="L558" s="267">
        <v>0.0</v>
      </c>
      <c r="M558" s="267">
        <v>1200.0</v>
      </c>
      <c r="N558" s="267">
        <v>0.0</v>
      </c>
      <c r="O558" s="4"/>
      <c r="P558" s="4" t="s">
        <v>5623</v>
      </c>
      <c r="Q558" s="4"/>
      <c r="R558" s="4"/>
      <c r="S558" s="4" t="s">
        <v>5624</v>
      </c>
      <c r="T558" s="4" t="s">
        <v>2833</v>
      </c>
    </row>
    <row r="559">
      <c r="A559" s="267">
        <v>713.0</v>
      </c>
      <c r="B559" s="4" t="s">
        <v>5625</v>
      </c>
      <c r="C559" s="4" t="s">
        <v>5626</v>
      </c>
      <c r="D559" s="4" t="s">
        <v>5627</v>
      </c>
      <c r="E559" s="4" t="s">
        <v>120</v>
      </c>
      <c r="F559" s="326">
        <v>45635.0</v>
      </c>
      <c r="G559" s="326">
        <v>47461.0</v>
      </c>
      <c r="H559" s="213">
        <v>47370.0</v>
      </c>
      <c r="I559" s="4" t="s">
        <v>2921</v>
      </c>
      <c r="J559" s="327" t="s">
        <v>5628</v>
      </c>
      <c r="K559" s="4" t="s">
        <v>2966</v>
      </c>
      <c r="L559" s="267">
        <v>0.0</v>
      </c>
      <c r="M559" s="267">
        <v>1211.0</v>
      </c>
      <c r="N559" s="267">
        <v>0.0</v>
      </c>
      <c r="O559" s="4"/>
      <c r="P559" s="4" t="s">
        <v>5629</v>
      </c>
      <c r="Q559" s="4"/>
      <c r="R559" s="4"/>
      <c r="S559" s="4" t="s">
        <v>5630</v>
      </c>
      <c r="T559" s="4" t="s">
        <v>2826</v>
      </c>
    </row>
    <row r="560">
      <c r="A560" s="267">
        <v>685.0</v>
      </c>
      <c r="B560" s="4" t="s">
        <v>5631</v>
      </c>
      <c r="C560" s="4" t="s">
        <v>1962</v>
      </c>
      <c r="D560" s="4" t="s">
        <v>5632</v>
      </c>
      <c r="E560" s="4" t="s">
        <v>120</v>
      </c>
      <c r="F560" s="326">
        <v>45635.0</v>
      </c>
      <c r="G560" s="326">
        <v>47461.0</v>
      </c>
      <c r="H560" s="326">
        <v>47370.0</v>
      </c>
      <c r="I560" s="4" t="s">
        <v>2921</v>
      </c>
      <c r="J560" s="327" t="s">
        <v>5633</v>
      </c>
      <c r="K560" s="4" t="s">
        <v>2966</v>
      </c>
      <c r="L560" s="267">
        <v>0.0</v>
      </c>
      <c r="M560" s="267">
        <v>1211.0</v>
      </c>
      <c r="N560" s="267">
        <v>0.0</v>
      </c>
      <c r="O560" s="4"/>
      <c r="P560" s="4" t="s">
        <v>5604</v>
      </c>
      <c r="Q560" s="4"/>
      <c r="R560" s="4"/>
      <c r="S560" s="4" t="s">
        <v>5634</v>
      </c>
      <c r="T560" s="4" t="s">
        <v>2833</v>
      </c>
    </row>
    <row r="561">
      <c r="A561" s="267">
        <v>671.0</v>
      </c>
      <c r="B561" s="4" t="s">
        <v>5635</v>
      </c>
      <c r="C561" s="4" t="s">
        <v>5636</v>
      </c>
      <c r="D561" s="4" t="s">
        <v>5637</v>
      </c>
      <c r="E561" s="4" t="s">
        <v>120</v>
      </c>
      <c r="F561" s="326">
        <v>45635.0</v>
      </c>
      <c r="G561" s="326">
        <v>47461.0</v>
      </c>
      <c r="H561" s="326">
        <v>47370.0</v>
      </c>
      <c r="I561" s="4" t="s">
        <v>2921</v>
      </c>
      <c r="J561" s="327" t="s">
        <v>5638</v>
      </c>
      <c r="K561" s="4" t="s">
        <v>2966</v>
      </c>
      <c r="L561" s="267">
        <v>0.0</v>
      </c>
      <c r="M561" s="267">
        <v>1211.0</v>
      </c>
      <c r="N561" s="267">
        <v>0.0</v>
      </c>
      <c r="O561" s="4"/>
      <c r="P561" s="4" t="s">
        <v>5623</v>
      </c>
      <c r="Q561" s="4"/>
      <c r="R561" s="4"/>
      <c r="S561" s="4" t="s">
        <v>5639</v>
      </c>
      <c r="T561" s="4" t="s">
        <v>2833</v>
      </c>
    </row>
    <row r="562">
      <c r="A562" s="267">
        <v>656.0</v>
      </c>
      <c r="B562" s="4" t="s">
        <v>5640</v>
      </c>
      <c r="C562" s="4" t="s">
        <v>5641</v>
      </c>
      <c r="D562" s="4" t="s">
        <v>5642</v>
      </c>
      <c r="E562" s="4" t="s">
        <v>120</v>
      </c>
      <c r="F562" s="326">
        <v>45440.0</v>
      </c>
      <c r="G562" s="326">
        <v>47266.0</v>
      </c>
      <c r="H562" s="326">
        <v>47146.0</v>
      </c>
      <c r="I562" s="4" t="s">
        <v>2921</v>
      </c>
      <c r="J562" s="327" t="s">
        <v>5643</v>
      </c>
      <c r="K562" s="4" t="s">
        <v>2966</v>
      </c>
      <c r="L562" s="267">
        <v>0.0</v>
      </c>
      <c r="M562" s="267">
        <v>1016.0</v>
      </c>
      <c r="N562" s="267">
        <v>0.0</v>
      </c>
      <c r="O562" s="4"/>
      <c r="P562" s="4" t="s">
        <v>5644</v>
      </c>
      <c r="Q562" s="4"/>
      <c r="R562" s="4"/>
      <c r="S562" s="4" t="s">
        <v>5645</v>
      </c>
      <c r="T562" s="4" t="s">
        <v>2833</v>
      </c>
    </row>
    <row r="563">
      <c r="A563" s="267">
        <v>659.0</v>
      </c>
      <c r="B563" s="4" t="s">
        <v>5646</v>
      </c>
      <c r="C563" s="4" t="s">
        <v>346</v>
      </c>
      <c r="D563" s="4" t="s">
        <v>5647</v>
      </c>
      <c r="E563" s="4" t="s">
        <v>120</v>
      </c>
      <c r="F563" s="326">
        <v>45454.0</v>
      </c>
      <c r="G563" s="326">
        <v>47280.0</v>
      </c>
      <c r="H563" s="326">
        <v>47188.0</v>
      </c>
      <c r="I563" s="4" t="s">
        <v>2921</v>
      </c>
      <c r="J563" s="327" t="s">
        <v>5648</v>
      </c>
      <c r="K563" s="4"/>
      <c r="L563" s="267">
        <v>0.0</v>
      </c>
      <c r="M563" s="267">
        <v>1030.0</v>
      </c>
      <c r="N563" s="267">
        <v>0.0</v>
      </c>
      <c r="O563" s="4"/>
      <c r="P563" s="4" t="s">
        <v>5649</v>
      </c>
      <c r="Q563" s="4"/>
      <c r="R563" s="4"/>
      <c r="S563" s="4" t="s">
        <v>5650</v>
      </c>
      <c r="T563" s="4" t="s">
        <v>2833</v>
      </c>
    </row>
    <row r="564">
      <c r="A564" s="267">
        <v>720.0</v>
      </c>
      <c r="B564" s="4" t="s">
        <v>5651</v>
      </c>
      <c r="C564" s="4" t="s">
        <v>5652</v>
      </c>
      <c r="D564" s="4" t="s">
        <v>5653</v>
      </c>
      <c r="E564" s="4" t="s">
        <v>120</v>
      </c>
      <c r="F564" s="326">
        <v>45471.0</v>
      </c>
      <c r="G564" s="326">
        <v>47297.0</v>
      </c>
      <c r="H564" s="326">
        <v>47205.0</v>
      </c>
      <c r="I564" s="4" t="s">
        <v>2921</v>
      </c>
      <c r="J564" s="327" t="s">
        <v>5654</v>
      </c>
      <c r="K564" s="4" t="s">
        <v>2966</v>
      </c>
      <c r="L564" s="267">
        <v>0.0</v>
      </c>
      <c r="M564" s="267">
        <v>1047.0</v>
      </c>
      <c r="N564" s="267">
        <v>0.0</v>
      </c>
      <c r="O564" s="4"/>
      <c r="P564" s="4" t="s">
        <v>5655</v>
      </c>
      <c r="Q564" s="4"/>
      <c r="R564" s="4"/>
      <c r="S564" s="4" t="s">
        <v>5656</v>
      </c>
      <c r="T564" s="4" t="s">
        <v>2833</v>
      </c>
    </row>
    <row r="565">
      <c r="A565" s="267">
        <v>563.0</v>
      </c>
      <c r="B565" s="4" t="s">
        <v>5657</v>
      </c>
      <c r="C565" s="4" t="s">
        <v>5658</v>
      </c>
      <c r="D565" s="4" t="s">
        <v>5659</v>
      </c>
      <c r="E565" s="4" t="s">
        <v>120</v>
      </c>
      <c r="F565" s="326">
        <v>45509.0</v>
      </c>
      <c r="G565" s="326">
        <v>47335.0</v>
      </c>
      <c r="H565" s="326">
        <v>47243.0</v>
      </c>
      <c r="I565" s="4" t="s">
        <v>2921</v>
      </c>
      <c r="J565" s="327" t="s">
        <v>5660</v>
      </c>
      <c r="K565" s="4" t="s">
        <v>2966</v>
      </c>
      <c r="L565" s="267">
        <v>0.0</v>
      </c>
      <c r="M565" s="267">
        <v>1085.0</v>
      </c>
      <c r="N565" s="267">
        <v>0.0</v>
      </c>
      <c r="O565" s="4"/>
      <c r="P565" s="4"/>
      <c r="Q565" s="4"/>
      <c r="R565" s="4"/>
      <c r="S565" s="4" t="s">
        <v>5661</v>
      </c>
      <c r="T565" s="4" t="s">
        <v>2833</v>
      </c>
    </row>
    <row r="566">
      <c r="A566" s="267">
        <v>564.0</v>
      </c>
      <c r="B566" s="4" t="s">
        <v>5662</v>
      </c>
      <c r="C566" s="4" t="s">
        <v>5663</v>
      </c>
      <c r="D566" s="4" t="s">
        <v>5664</v>
      </c>
      <c r="E566" s="4" t="s">
        <v>120</v>
      </c>
      <c r="F566" s="326">
        <v>45510.0</v>
      </c>
      <c r="G566" s="326">
        <v>47336.0</v>
      </c>
      <c r="H566" s="326">
        <v>47244.0</v>
      </c>
      <c r="I566" s="4" t="s">
        <v>2921</v>
      </c>
      <c r="J566" s="327" t="s">
        <v>5665</v>
      </c>
      <c r="K566" s="4" t="s">
        <v>2966</v>
      </c>
      <c r="L566" s="267">
        <v>0.0</v>
      </c>
      <c r="M566" s="267">
        <v>1086.0</v>
      </c>
      <c r="N566" s="267">
        <v>0.0</v>
      </c>
      <c r="O566" s="4"/>
      <c r="P566" s="4"/>
      <c r="Q566" s="4"/>
      <c r="R566" s="4"/>
      <c r="S566" s="4" t="s">
        <v>5666</v>
      </c>
      <c r="T566" s="4" t="s">
        <v>2826</v>
      </c>
    </row>
    <row r="567">
      <c r="A567" s="267">
        <v>637.0</v>
      </c>
      <c r="B567" s="4" t="s">
        <v>5667</v>
      </c>
      <c r="C567" s="4" t="s">
        <v>5668</v>
      </c>
      <c r="D567" s="4" t="s">
        <v>5669</v>
      </c>
      <c r="E567" s="4" t="s">
        <v>120</v>
      </c>
      <c r="F567" s="326">
        <v>45516.0</v>
      </c>
      <c r="G567" s="326">
        <v>47342.0</v>
      </c>
      <c r="H567" s="326">
        <v>47250.0</v>
      </c>
      <c r="I567" s="4" t="s">
        <v>2921</v>
      </c>
      <c r="J567" s="327" t="s">
        <v>5670</v>
      </c>
      <c r="K567" s="4" t="s">
        <v>2966</v>
      </c>
      <c r="L567" s="267">
        <v>0.0</v>
      </c>
      <c r="M567" s="267">
        <v>1092.0</v>
      </c>
      <c r="N567" s="267">
        <v>0.0</v>
      </c>
      <c r="O567" s="4"/>
      <c r="P567" s="4" t="s">
        <v>5671</v>
      </c>
      <c r="Q567" s="4"/>
      <c r="R567" s="4"/>
      <c r="S567" s="4" t="s">
        <v>5672</v>
      </c>
      <c r="T567" s="4" t="s">
        <v>2826</v>
      </c>
    </row>
    <row r="568">
      <c r="A568" s="267">
        <v>719.0</v>
      </c>
      <c r="B568" s="4" t="s">
        <v>5673</v>
      </c>
      <c r="C568" s="4" t="s">
        <v>5674</v>
      </c>
      <c r="D568" s="4" t="s">
        <v>5675</v>
      </c>
      <c r="E568" s="4" t="s">
        <v>120</v>
      </c>
      <c r="F568" s="326">
        <v>45519.0</v>
      </c>
      <c r="G568" s="326">
        <v>47345.0</v>
      </c>
      <c r="H568" s="326">
        <v>47253.0</v>
      </c>
      <c r="I568" s="4" t="s">
        <v>2921</v>
      </c>
      <c r="J568" s="327" t="s">
        <v>5676</v>
      </c>
      <c r="K568" s="4" t="s">
        <v>2966</v>
      </c>
      <c r="L568" s="267">
        <v>0.0</v>
      </c>
      <c r="M568" s="267">
        <v>1095.0</v>
      </c>
      <c r="N568" s="267">
        <v>0.0</v>
      </c>
      <c r="O568" s="4"/>
      <c r="P568" s="4" t="s">
        <v>5677</v>
      </c>
      <c r="Q568" s="4"/>
      <c r="R568" s="4"/>
      <c r="S568" s="4" t="s">
        <v>5678</v>
      </c>
      <c r="T568" s="4" t="s">
        <v>2826</v>
      </c>
    </row>
    <row r="569">
      <c r="A569" s="267">
        <v>638.0</v>
      </c>
      <c r="B569" s="4" t="s">
        <v>5679</v>
      </c>
      <c r="C569" s="4" t="s">
        <v>672</v>
      </c>
      <c r="D569" s="4" t="s">
        <v>998</v>
      </c>
      <c r="E569" s="4" t="s">
        <v>120</v>
      </c>
      <c r="F569" s="326">
        <v>45520.0</v>
      </c>
      <c r="G569" s="326">
        <v>47346.0</v>
      </c>
      <c r="H569" s="326">
        <v>47254.0</v>
      </c>
      <c r="I569" s="4" t="s">
        <v>2921</v>
      </c>
      <c r="J569" s="327" t="s">
        <v>1006</v>
      </c>
      <c r="K569" s="4" t="s">
        <v>2966</v>
      </c>
      <c r="L569" s="267">
        <v>0.0</v>
      </c>
      <c r="M569" s="267">
        <v>1096.0</v>
      </c>
      <c r="N569" s="267">
        <v>0.0</v>
      </c>
      <c r="O569" s="4"/>
      <c r="P569" s="4" t="s">
        <v>5517</v>
      </c>
      <c r="Q569" s="4"/>
      <c r="R569" s="4"/>
      <c r="S569" s="4" t="s">
        <v>5680</v>
      </c>
      <c r="T569" s="4" t="s">
        <v>2826</v>
      </c>
    </row>
    <row r="570">
      <c r="A570" s="267">
        <v>665.0</v>
      </c>
      <c r="B570" s="4" t="s">
        <v>5681</v>
      </c>
      <c r="C570" s="4" t="s">
        <v>587</v>
      </c>
      <c r="D570" s="4" t="s">
        <v>5682</v>
      </c>
      <c r="E570" s="4" t="s">
        <v>120</v>
      </c>
      <c r="F570" s="213">
        <v>45520.0</v>
      </c>
      <c r="G570" s="213">
        <v>47346.0</v>
      </c>
      <c r="H570" s="326">
        <v>47254.0</v>
      </c>
      <c r="I570" s="4" t="s">
        <v>2921</v>
      </c>
      <c r="J570" s="327" t="s">
        <v>5683</v>
      </c>
      <c r="K570" s="4" t="s">
        <v>2966</v>
      </c>
      <c r="L570" s="267">
        <v>0.0</v>
      </c>
      <c r="M570" s="267">
        <v>1096.0</v>
      </c>
      <c r="N570" s="267">
        <v>0.0</v>
      </c>
      <c r="O570" s="4"/>
      <c r="P570" s="4" t="s">
        <v>5684</v>
      </c>
      <c r="Q570" s="4"/>
      <c r="R570" s="4"/>
      <c r="S570" s="4" t="s">
        <v>5685</v>
      </c>
      <c r="T570" s="4" t="s">
        <v>2826</v>
      </c>
    </row>
    <row r="571">
      <c r="A571" s="267">
        <v>703.0</v>
      </c>
      <c r="B571" s="4" t="s">
        <v>5686</v>
      </c>
      <c r="C571" s="4" t="s">
        <v>1855</v>
      </c>
      <c r="D571" s="4" t="s">
        <v>5687</v>
      </c>
      <c r="E571" s="4" t="s">
        <v>120</v>
      </c>
      <c r="F571" s="326">
        <v>45527.0</v>
      </c>
      <c r="G571" s="326">
        <v>47353.0</v>
      </c>
      <c r="H571" s="213">
        <v>47261.0</v>
      </c>
      <c r="I571" s="4" t="s">
        <v>2921</v>
      </c>
      <c r="J571" s="327" t="s">
        <v>5688</v>
      </c>
      <c r="K571" s="4" t="s">
        <v>2966</v>
      </c>
      <c r="L571" s="267">
        <v>0.0</v>
      </c>
      <c r="M571" s="267">
        <v>1103.0</v>
      </c>
      <c r="N571" s="267">
        <v>0.0</v>
      </c>
      <c r="O571" s="4"/>
      <c r="P571" s="4" t="s">
        <v>5689</v>
      </c>
      <c r="Q571" s="4"/>
      <c r="R571" s="4"/>
      <c r="S571" s="4" t="s">
        <v>5690</v>
      </c>
      <c r="T571" s="4" t="s">
        <v>2833</v>
      </c>
    </row>
    <row r="572">
      <c r="A572" s="267">
        <v>691.0</v>
      </c>
      <c r="B572" s="4" t="s">
        <v>5691</v>
      </c>
      <c r="C572" s="4" t="s">
        <v>5692</v>
      </c>
      <c r="D572" s="4" t="s">
        <v>5693</v>
      </c>
      <c r="E572" s="4" t="s">
        <v>120</v>
      </c>
      <c r="F572" s="326">
        <v>45527.0</v>
      </c>
      <c r="G572" s="326">
        <v>47353.0</v>
      </c>
      <c r="H572" s="213">
        <v>47261.0</v>
      </c>
      <c r="I572" s="4" t="s">
        <v>2921</v>
      </c>
      <c r="J572" s="327" t="s">
        <v>5694</v>
      </c>
      <c r="K572" s="4" t="s">
        <v>2966</v>
      </c>
      <c r="L572" s="267">
        <v>0.0</v>
      </c>
      <c r="M572" s="267">
        <v>1103.0</v>
      </c>
      <c r="N572" s="267">
        <v>0.0</v>
      </c>
      <c r="O572" s="4"/>
      <c r="P572" s="4" t="s">
        <v>5695</v>
      </c>
      <c r="Q572" s="4"/>
      <c r="R572" s="4"/>
      <c r="S572" s="4" t="s">
        <v>5696</v>
      </c>
      <c r="T572" s="4" t="s">
        <v>2826</v>
      </c>
    </row>
    <row r="573">
      <c r="A573" s="267">
        <v>699.0</v>
      </c>
      <c r="B573" s="4" t="s">
        <v>5697</v>
      </c>
      <c r="C573" s="4" t="s">
        <v>5698</v>
      </c>
      <c r="D573" s="4" t="s">
        <v>5699</v>
      </c>
      <c r="E573" s="4" t="s">
        <v>120</v>
      </c>
      <c r="F573" s="326">
        <v>45532.0</v>
      </c>
      <c r="G573" s="326">
        <v>47358.0</v>
      </c>
      <c r="H573" s="326">
        <v>47266.0</v>
      </c>
      <c r="I573" s="4" t="s">
        <v>2921</v>
      </c>
      <c r="J573" s="327" t="s">
        <v>5700</v>
      </c>
      <c r="K573" s="4" t="s">
        <v>2966</v>
      </c>
      <c r="L573" s="267">
        <v>0.0</v>
      </c>
      <c r="M573" s="267">
        <v>1108.0</v>
      </c>
      <c r="N573" s="267">
        <v>0.0</v>
      </c>
      <c r="O573" s="4"/>
      <c r="P573" s="4" t="s">
        <v>5315</v>
      </c>
      <c r="Q573" s="4"/>
      <c r="R573" s="4"/>
      <c r="S573" s="4" t="s">
        <v>5701</v>
      </c>
      <c r="T573" s="4" t="s">
        <v>2826</v>
      </c>
    </row>
    <row r="574">
      <c r="A574" s="267">
        <v>687.0</v>
      </c>
      <c r="B574" s="4" t="s">
        <v>5702</v>
      </c>
      <c r="C574" s="4" t="s">
        <v>5703</v>
      </c>
      <c r="D574" s="4" t="s">
        <v>5704</v>
      </c>
      <c r="E574" s="4" t="s">
        <v>120</v>
      </c>
      <c r="F574" s="326">
        <v>45532.0</v>
      </c>
      <c r="G574" s="326">
        <v>47358.0</v>
      </c>
      <c r="H574" s="326">
        <v>47266.0</v>
      </c>
      <c r="I574" s="4" t="s">
        <v>2921</v>
      </c>
      <c r="J574" s="327" t="s">
        <v>5705</v>
      </c>
      <c r="K574" s="4" t="s">
        <v>2966</v>
      </c>
      <c r="L574" s="267">
        <v>0.0</v>
      </c>
      <c r="M574" s="267">
        <v>1108.0</v>
      </c>
      <c r="N574" s="267">
        <v>0.0</v>
      </c>
      <c r="O574" s="4"/>
      <c r="P574" s="4" t="s">
        <v>5706</v>
      </c>
      <c r="Q574" s="4"/>
      <c r="R574" s="4"/>
      <c r="S574" s="4" t="s">
        <v>5707</v>
      </c>
      <c r="T574" s="4" t="s">
        <v>2826</v>
      </c>
    </row>
    <row r="575">
      <c r="A575" s="267">
        <v>697.0</v>
      </c>
      <c r="B575" s="4" t="s">
        <v>5708</v>
      </c>
      <c r="C575" s="4" t="s">
        <v>292</v>
      </c>
      <c r="D575" s="4" t="s">
        <v>5709</v>
      </c>
      <c r="E575" s="4" t="s">
        <v>120</v>
      </c>
      <c r="F575" s="326">
        <v>45532.0</v>
      </c>
      <c r="G575" s="326">
        <v>47358.0</v>
      </c>
      <c r="H575" s="213">
        <v>47266.0</v>
      </c>
      <c r="I575" s="4" t="s">
        <v>2921</v>
      </c>
      <c r="J575" s="327" t="s">
        <v>5710</v>
      </c>
      <c r="K575" s="4" t="s">
        <v>2966</v>
      </c>
      <c r="L575" s="267">
        <v>0.0</v>
      </c>
      <c r="M575" s="267">
        <v>1108.0</v>
      </c>
      <c r="N575" s="267">
        <v>0.0</v>
      </c>
      <c r="O575" s="4"/>
      <c r="P575" s="4" t="s">
        <v>5711</v>
      </c>
      <c r="Q575" s="4"/>
      <c r="R575" s="4"/>
      <c r="S575" s="4" t="s">
        <v>5712</v>
      </c>
      <c r="T575" s="4" t="s">
        <v>2826</v>
      </c>
    </row>
    <row r="576">
      <c r="A576" s="267">
        <v>723.0</v>
      </c>
      <c r="B576" s="4" t="s">
        <v>5713</v>
      </c>
      <c r="C576" s="4" t="s">
        <v>5714</v>
      </c>
      <c r="D576" s="4" t="s">
        <v>5715</v>
      </c>
      <c r="E576" s="4" t="s">
        <v>120</v>
      </c>
      <c r="F576" s="326">
        <v>45533.0</v>
      </c>
      <c r="G576" s="326">
        <v>47359.0</v>
      </c>
      <c r="H576" s="326">
        <v>47267.0</v>
      </c>
      <c r="I576" s="4" t="s">
        <v>2921</v>
      </c>
      <c r="J576" s="327" t="s">
        <v>5716</v>
      </c>
      <c r="K576" s="4" t="s">
        <v>2966</v>
      </c>
      <c r="L576" s="267">
        <v>0.0</v>
      </c>
      <c r="M576" s="267">
        <v>1109.0</v>
      </c>
      <c r="N576" s="267">
        <v>0.0</v>
      </c>
      <c r="O576" s="4"/>
      <c r="P576" s="4" t="s">
        <v>5717</v>
      </c>
      <c r="Q576" s="4"/>
      <c r="R576" s="4"/>
      <c r="S576" s="4" t="s">
        <v>5718</v>
      </c>
      <c r="T576" s="4" t="s">
        <v>2833</v>
      </c>
    </row>
    <row r="577">
      <c r="A577" s="267">
        <v>724.0</v>
      </c>
      <c r="B577" s="4" t="s">
        <v>5719</v>
      </c>
      <c r="C577" s="4" t="s">
        <v>5720</v>
      </c>
      <c r="D577" s="4" t="s">
        <v>5721</v>
      </c>
      <c r="E577" s="4" t="s">
        <v>120</v>
      </c>
      <c r="F577" s="213">
        <v>45533.0</v>
      </c>
      <c r="G577" s="326">
        <v>47359.0</v>
      </c>
      <c r="H577" s="326">
        <v>47267.0</v>
      </c>
      <c r="I577" s="4" t="s">
        <v>2921</v>
      </c>
      <c r="J577" s="327" t="s">
        <v>5722</v>
      </c>
      <c r="K577" s="4" t="s">
        <v>2966</v>
      </c>
      <c r="L577" s="267">
        <v>0.0</v>
      </c>
      <c r="M577" s="267">
        <v>1109.0</v>
      </c>
      <c r="N577" s="267">
        <v>0.0</v>
      </c>
      <c r="O577" s="4"/>
      <c r="P577" s="4" t="s">
        <v>5723</v>
      </c>
      <c r="Q577" s="4"/>
      <c r="R577" s="4"/>
      <c r="S577" s="4" t="s">
        <v>5724</v>
      </c>
      <c r="T577" s="4" t="s">
        <v>2833</v>
      </c>
    </row>
    <row r="578">
      <c r="A578" s="267">
        <v>684.0</v>
      </c>
      <c r="B578" s="4" t="s">
        <v>5725</v>
      </c>
      <c r="C578" s="4" t="s">
        <v>2256</v>
      </c>
      <c r="D578" s="4" t="s">
        <v>5726</v>
      </c>
      <c r="E578" s="4" t="s">
        <v>120</v>
      </c>
      <c r="F578" s="326">
        <v>45533.0</v>
      </c>
      <c r="G578" s="326">
        <v>47359.0</v>
      </c>
      <c r="H578" s="326">
        <v>47267.0</v>
      </c>
      <c r="I578" s="4" t="s">
        <v>2921</v>
      </c>
      <c r="J578" s="327" t="s">
        <v>5727</v>
      </c>
      <c r="K578" s="4" t="s">
        <v>2966</v>
      </c>
      <c r="L578" s="267">
        <v>0.0</v>
      </c>
      <c r="M578" s="267">
        <v>1109.0</v>
      </c>
      <c r="N578" s="267">
        <v>0.0</v>
      </c>
      <c r="O578" s="4"/>
      <c r="P578" s="4" t="s">
        <v>4581</v>
      </c>
      <c r="Q578" s="4"/>
      <c r="R578" s="4"/>
      <c r="S578" s="4" t="s">
        <v>5728</v>
      </c>
      <c r="T578" s="4" t="s">
        <v>2826</v>
      </c>
    </row>
    <row r="579">
      <c r="A579" s="267">
        <v>692.0</v>
      </c>
      <c r="B579" s="4" t="s">
        <v>5729</v>
      </c>
      <c r="C579" s="4" t="s">
        <v>1036</v>
      </c>
      <c r="D579" s="4" t="s">
        <v>5730</v>
      </c>
      <c r="E579" s="4" t="s">
        <v>120</v>
      </c>
      <c r="F579" s="326">
        <v>45533.0</v>
      </c>
      <c r="G579" s="326">
        <v>47359.0</v>
      </c>
      <c r="H579" s="326">
        <v>47267.0</v>
      </c>
      <c r="I579" s="4" t="s">
        <v>2921</v>
      </c>
      <c r="J579" s="327" t="s">
        <v>5731</v>
      </c>
      <c r="K579" s="4" t="s">
        <v>2966</v>
      </c>
      <c r="L579" s="267">
        <v>0.0</v>
      </c>
      <c r="M579" s="267">
        <v>1109.0</v>
      </c>
      <c r="N579" s="267">
        <v>0.0</v>
      </c>
      <c r="O579" s="4"/>
      <c r="P579" s="4" t="s">
        <v>5732</v>
      </c>
      <c r="Q579" s="4"/>
      <c r="R579" s="4"/>
      <c r="S579" s="4" t="s">
        <v>5733</v>
      </c>
      <c r="T579" s="4" t="s">
        <v>2826</v>
      </c>
    </row>
    <row r="580">
      <c r="A580" s="267">
        <v>729.0</v>
      </c>
      <c r="B580" s="4" t="s">
        <v>5734</v>
      </c>
      <c r="C580" s="4" t="s">
        <v>5735</v>
      </c>
      <c r="D580" s="4" t="s">
        <v>5736</v>
      </c>
      <c r="E580" s="4" t="s">
        <v>120</v>
      </c>
      <c r="F580" s="213">
        <v>45534.0</v>
      </c>
      <c r="G580" s="326">
        <v>47360.0</v>
      </c>
      <c r="H580" s="213">
        <v>47268.0</v>
      </c>
      <c r="I580" s="4" t="s">
        <v>2921</v>
      </c>
      <c r="J580" s="327" t="s">
        <v>5737</v>
      </c>
      <c r="K580" s="4"/>
      <c r="L580" s="267">
        <v>0.0</v>
      </c>
      <c r="M580" s="267">
        <v>1110.0</v>
      </c>
      <c r="N580" s="267">
        <v>0.0</v>
      </c>
      <c r="O580" s="4"/>
      <c r="P580" s="4" t="s">
        <v>5738</v>
      </c>
      <c r="Q580" s="4"/>
      <c r="R580" s="4"/>
      <c r="S580" s="4" t="s">
        <v>5739</v>
      </c>
      <c r="T580" s="4" t="s">
        <v>2833</v>
      </c>
    </row>
    <row r="581">
      <c r="A581" s="267">
        <v>730.0</v>
      </c>
      <c r="B581" s="4" t="s">
        <v>5740</v>
      </c>
      <c r="C581" s="4" t="s">
        <v>5741</v>
      </c>
      <c r="D581" s="4" t="s">
        <v>5742</v>
      </c>
      <c r="E581" s="4" t="s">
        <v>120</v>
      </c>
      <c r="F581" s="326">
        <v>45534.0</v>
      </c>
      <c r="G581" s="326">
        <v>47360.0</v>
      </c>
      <c r="H581" s="213">
        <v>47268.0</v>
      </c>
      <c r="I581" s="4" t="s">
        <v>2921</v>
      </c>
      <c r="J581" s="327" t="s">
        <v>5743</v>
      </c>
      <c r="K581" s="4" t="s">
        <v>2966</v>
      </c>
      <c r="L581" s="267">
        <v>0.0</v>
      </c>
      <c r="M581" s="267">
        <v>1110.0</v>
      </c>
      <c r="N581" s="267">
        <v>0.0</v>
      </c>
      <c r="O581" s="4"/>
      <c r="P581" s="4" t="s">
        <v>5744</v>
      </c>
      <c r="Q581" s="4"/>
      <c r="R581" s="4"/>
      <c r="S581" s="4" t="s">
        <v>5745</v>
      </c>
      <c r="T581" s="4" t="s">
        <v>2826</v>
      </c>
    </row>
    <row r="582">
      <c r="A582" s="267">
        <v>727.0</v>
      </c>
      <c r="B582" s="4" t="s">
        <v>5746</v>
      </c>
      <c r="C582" s="4" t="s">
        <v>5747</v>
      </c>
      <c r="D582" s="4" t="s">
        <v>5748</v>
      </c>
      <c r="E582" s="4" t="s">
        <v>120</v>
      </c>
      <c r="F582" s="326">
        <v>45534.0</v>
      </c>
      <c r="G582" s="326">
        <v>47360.0</v>
      </c>
      <c r="H582" s="213">
        <v>47268.0</v>
      </c>
      <c r="I582" s="4" t="s">
        <v>2921</v>
      </c>
      <c r="J582" s="327" t="s">
        <v>5749</v>
      </c>
      <c r="K582" s="4" t="s">
        <v>2966</v>
      </c>
      <c r="L582" s="267">
        <v>0.0</v>
      </c>
      <c r="M582" s="267">
        <v>1110.0</v>
      </c>
      <c r="N582" s="267">
        <v>0.0</v>
      </c>
      <c r="O582" s="4"/>
      <c r="P582" s="4" t="s">
        <v>5750</v>
      </c>
      <c r="Q582" s="4"/>
      <c r="R582" s="4"/>
      <c r="S582" s="4" t="s">
        <v>5751</v>
      </c>
      <c r="T582" s="4" t="s">
        <v>2833</v>
      </c>
    </row>
    <row r="583">
      <c r="A583" s="267">
        <v>683.0</v>
      </c>
      <c r="B583" s="4" t="s">
        <v>5752</v>
      </c>
      <c r="C583" s="4" t="s">
        <v>1206</v>
      </c>
      <c r="D583" s="4" t="s">
        <v>5753</v>
      </c>
      <c r="E583" s="4" t="s">
        <v>120</v>
      </c>
      <c r="F583" s="326">
        <v>45534.0</v>
      </c>
      <c r="G583" s="326">
        <v>47360.0</v>
      </c>
      <c r="H583" s="213">
        <v>47268.0</v>
      </c>
      <c r="I583" s="4" t="s">
        <v>2921</v>
      </c>
      <c r="J583" s="327" t="s">
        <v>5754</v>
      </c>
      <c r="K583" s="4" t="s">
        <v>2966</v>
      </c>
      <c r="L583" s="267">
        <v>0.0</v>
      </c>
      <c r="M583" s="267">
        <v>1110.0</v>
      </c>
      <c r="N583" s="267">
        <v>0.0</v>
      </c>
      <c r="O583" s="4"/>
      <c r="P583" s="4" t="s">
        <v>5410</v>
      </c>
      <c r="Q583" s="4"/>
      <c r="R583" s="4"/>
      <c r="S583" s="4" t="s">
        <v>5755</v>
      </c>
      <c r="T583" s="4" t="s">
        <v>2826</v>
      </c>
    </row>
    <row r="584">
      <c r="A584" s="267">
        <v>721.0</v>
      </c>
      <c r="B584" s="4" t="s">
        <v>5756</v>
      </c>
      <c r="C584" s="4" t="s">
        <v>436</v>
      </c>
      <c r="D584" s="4" t="s">
        <v>5757</v>
      </c>
      <c r="E584" s="4" t="s">
        <v>120</v>
      </c>
      <c r="F584" s="326">
        <v>45534.0</v>
      </c>
      <c r="G584" s="326">
        <v>47360.0</v>
      </c>
      <c r="H584" s="213">
        <v>47268.0</v>
      </c>
      <c r="I584" s="4" t="s">
        <v>2921</v>
      </c>
      <c r="J584" s="327" t="s">
        <v>5758</v>
      </c>
      <c r="K584" s="4" t="s">
        <v>2966</v>
      </c>
      <c r="L584" s="267">
        <v>0.0</v>
      </c>
      <c r="M584" s="267">
        <v>1110.0</v>
      </c>
      <c r="N584" s="267">
        <v>0.0</v>
      </c>
      <c r="O584" s="4"/>
      <c r="P584" s="4" t="s">
        <v>5759</v>
      </c>
      <c r="Q584" s="4"/>
      <c r="R584" s="4"/>
      <c r="S584" s="4" t="s">
        <v>5760</v>
      </c>
      <c r="T584" s="4" t="s">
        <v>2833</v>
      </c>
    </row>
    <row r="585">
      <c r="A585" s="267">
        <v>704.0</v>
      </c>
      <c r="B585" s="4" t="s">
        <v>5761</v>
      </c>
      <c r="C585" s="4" t="s">
        <v>5762</v>
      </c>
      <c r="D585" s="4" t="s">
        <v>5763</v>
      </c>
      <c r="E585" s="4" t="s">
        <v>120</v>
      </c>
      <c r="F585" s="326">
        <v>45534.0</v>
      </c>
      <c r="G585" s="326">
        <v>47360.0</v>
      </c>
      <c r="H585" s="326">
        <v>47268.0</v>
      </c>
      <c r="I585" s="4" t="s">
        <v>2921</v>
      </c>
      <c r="J585" s="327" t="s">
        <v>5764</v>
      </c>
      <c r="K585" s="4" t="s">
        <v>2966</v>
      </c>
      <c r="L585" s="267">
        <v>0.0</v>
      </c>
      <c r="M585" s="267">
        <v>1110.0</v>
      </c>
      <c r="N585" s="267">
        <v>0.0</v>
      </c>
      <c r="O585" s="4"/>
      <c r="P585" s="4" t="s">
        <v>5765</v>
      </c>
      <c r="Q585" s="4"/>
      <c r="R585" s="4"/>
      <c r="S585" s="4" t="s">
        <v>5766</v>
      </c>
      <c r="T585" s="4" t="s">
        <v>2833</v>
      </c>
    </row>
    <row r="586">
      <c r="A586" s="267">
        <v>676.0</v>
      </c>
      <c r="B586" s="4" t="s">
        <v>5767</v>
      </c>
      <c r="C586" s="4" t="s">
        <v>781</v>
      </c>
      <c r="D586" s="4" t="s">
        <v>785</v>
      </c>
      <c r="E586" s="4" t="s">
        <v>120</v>
      </c>
      <c r="F586" s="326">
        <v>45537.0</v>
      </c>
      <c r="G586" s="326">
        <v>47363.0</v>
      </c>
      <c r="H586" s="213">
        <v>47271.0</v>
      </c>
      <c r="I586" s="4" t="s">
        <v>2921</v>
      </c>
      <c r="J586" s="327" t="s">
        <v>789</v>
      </c>
      <c r="K586" s="4" t="s">
        <v>2966</v>
      </c>
      <c r="L586" s="267">
        <v>0.0</v>
      </c>
      <c r="M586" s="267">
        <v>1113.0</v>
      </c>
      <c r="N586" s="267">
        <v>0.0</v>
      </c>
      <c r="O586" s="4"/>
      <c r="P586" s="4" t="s">
        <v>5410</v>
      </c>
      <c r="Q586" s="4"/>
      <c r="R586" s="4"/>
      <c r="S586" s="4" t="s">
        <v>5768</v>
      </c>
      <c r="T586" s="4" t="s">
        <v>2833</v>
      </c>
    </row>
    <row r="587">
      <c r="A587" s="267">
        <v>682.0</v>
      </c>
      <c r="B587" s="4" t="s">
        <v>5769</v>
      </c>
      <c r="C587" s="4" t="s">
        <v>1925</v>
      </c>
      <c r="D587" s="4" t="s">
        <v>5770</v>
      </c>
      <c r="E587" s="4" t="s">
        <v>120</v>
      </c>
      <c r="F587" s="326">
        <v>45537.0</v>
      </c>
      <c r="G587" s="326">
        <v>47363.0</v>
      </c>
      <c r="H587" s="326">
        <v>47271.0</v>
      </c>
      <c r="I587" s="4" t="s">
        <v>2921</v>
      </c>
      <c r="J587" s="327" t="s">
        <v>5771</v>
      </c>
      <c r="K587" s="4" t="s">
        <v>2966</v>
      </c>
      <c r="L587" s="267">
        <v>0.0</v>
      </c>
      <c r="M587" s="267">
        <v>1113.0</v>
      </c>
      <c r="N587" s="267">
        <v>0.0</v>
      </c>
      <c r="O587" s="4"/>
      <c r="P587" s="4" t="s">
        <v>5772</v>
      </c>
      <c r="Q587" s="4"/>
      <c r="R587" s="4"/>
      <c r="S587" s="4" t="s">
        <v>5773</v>
      </c>
      <c r="T587" s="4" t="s">
        <v>2833</v>
      </c>
    </row>
    <row r="588">
      <c r="A588" s="267">
        <v>688.0</v>
      </c>
      <c r="B588" s="4" t="s">
        <v>5774</v>
      </c>
      <c r="C588" s="4" t="s">
        <v>5775</v>
      </c>
      <c r="D588" s="4" t="s">
        <v>5776</v>
      </c>
      <c r="E588" s="4" t="s">
        <v>120</v>
      </c>
      <c r="F588" s="326">
        <v>45537.0</v>
      </c>
      <c r="G588" s="326">
        <v>47363.0</v>
      </c>
      <c r="H588" s="326">
        <v>47271.0</v>
      </c>
      <c r="I588" s="4" t="s">
        <v>2921</v>
      </c>
      <c r="J588" s="327" t="s">
        <v>5777</v>
      </c>
      <c r="K588" s="4" t="s">
        <v>2966</v>
      </c>
      <c r="L588" s="267">
        <v>0.0</v>
      </c>
      <c r="M588" s="267">
        <v>1113.0</v>
      </c>
      <c r="N588" s="267">
        <v>0.0</v>
      </c>
      <c r="O588" s="4"/>
      <c r="P588" s="4" t="s">
        <v>5778</v>
      </c>
      <c r="Q588" s="4"/>
      <c r="R588" s="4"/>
      <c r="S588" s="4" t="s">
        <v>5779</v>
      </c>
      <c r="T588" s="4" t="s">
        <v>2826</v>
      </c>
    </row>
    <row r="589">
      <c r="A589" s="267">
        <v>689.0</v>
      </c>
      <c r="B589" s="4" t="s">
        <v>5780</v>
      </c>
      <c r="C589" s="4" t="s">
        <v>1234</v>
      </c>
      <c r="D589" s="4" t="s">
        <v>5781</v>
      </c>
      <c r="E589" s="4" t="s">
        <v>120</v>
      </c>
      <c r="F589" s="326">
        <v>45540.0</v>
      </c>
      <c r="G589" s="326">
        <v>47366.0</v>
      </c>
      <c r="H589" s="326">
        <v>47274.0</v>
      </c>
      <c r="I589" s="4" t="s">
        <v>2921</v>
      </c>
      <c r="J589" s="327" t="s">
        <v>5782</v>
      </c>
      <c r="K589" s="4" t="s">
        <v>2966</v>
      </c>
      <c r="L589" s="267">
        <v>0.0</v>
      </c>
      <c r="M589" s="267">
        <v>1116.0</v>
      </c>
      <c r="N589" s="267">
        <v>0.0</v>
      </c>
      <c r="O589" s="4"/>
      <c r="P589" s="4" t="s">
        <v>5783</v>
      </c>
      <c r="Q589" s="4"/>
      <c r="R589" s="4"/>
      <c r="S589" s="4" t="s">
        <v>5784</v>
      </c>
      <c r="T589" s="4" t="s">
        <v>2826</v>
      </c>
    </row>
    <row r="590">
      <c r="A590" s="267">
        <v>735.0</v>
      </c>
      <c r="B590" s="4" t="s">
        <v>5785</v>
      </c>
      <c r="C590" s="4" t="s">
        <v>423</v>
      </c>
      <c r="D590" s="4" t="s">
        <v>882</v>
      </c>
      <c r="E590" s="4" t="s">
        <v>120</v>
      </c>
      <c r="F590" s="326">
        <v>45544.0</v>
      </c>
      <c r="G590" s="326">
        <v>47370.0</v>
      </c>
      <c r="H590" s="326">
        <v>47278.0</v>
      </c>
      <c r="I590" s="4" t="s">
        <v>2921</v>
      </c>
      <c r="J590" s="327" t="s">
        <v>883</v>
      </c>
      <c r="K590" s="4" t="s">
        <v>2966</v>
      </c>
      <c r="L590" s="267">
        <v>0.0</v>
      </c>
      <c r="M590" s="267">
        <v>1120.0</v>
      </c>
      <c r="N590" s="267">
        <v>0.0</v>
      </c>
      <c r="O590" s="4"/>
      <c r="P590" s="4" t="s">
        <v>5786</v>
      </c>
      <c r="Q590" s="4"/>
      <c r="R590" s="4"/>
      <c r="S590" s="4" t="s">
        <v>5787</v>
      </c>
      <c r="T590" s="4" t="s">
        <v>2833</v>
      </c>
    </row>
    <row r="591">
      <c r="A591" s="267">
        <v>702.0</v>
      </c>
      <c r="B591" s="4" t="s">
        <v>5788</v>
      </c>
      <c r="C591" s="4" t="s">
        <v>5789</v>
      </c>
      <c r="D591" s="4" t="s">
        <v>5790</v>
      </c>
      <c r="E591" s="4" t="s">
        <v>120</v>
      </c>
      <c r="F591" s="326">
        <v>45545.0</v>
      </c>
      <c r="G591" s="326">
        <v>47371.0</v>
      </c>
      <c r="H591" s="213">
        <v>47279.0</v>
      </c>
      <c r="I591" s="4" t="s">
        <v>2921</v>
      </c>
      <c r="J591" s="327" t="s">
        <v>5791</v>
      </c>
      <c r="K591" s="4" t="s">
        <v>2966</v>
      </c>
      <c r="L591" s="267">
        <v>0.0</v>
      </c>
      <c r="M591" s="267">
        <v>1121.0</v>
      </c>
      <c r="N591" s="267">
        <v>0.0</v>
      </c>
      <c r="O591" s="4"/>
      <c r="P591" s="4" t="s">
        <v>5792</v>
      </c>
      <c r="Q591" s="4"/>
      <c r="R591" s="4"/>
      <c r="S591" s="4" t="s">
        <v>5793</v>
      </c>
      <c r="T591" s="4" t="s">
        <v>2833</v>
      </c>
    </row>
    <row r="592">
      <c r="A592" s="267">
        <v>632.0</v>
      </c>
      <c r="B592" s="4" t="s">
        <v>5794</v>
      </c>
      <c r="C592" s="4" t="s">
        <v>353</v>
      </c>
      <c r="D592" s="4" t="s">
        <v>5795</v>
      </c>
      <c r="E592" s="4" t="s">
        <v>120</v>
      </c>
      <c r="F592" s="326">
        <v>45545.0</v>
      </c>
      <c r="G592" s="326">
        <v>47371.0</v>
      </c>
      <c r="H592" s="213">
        <v>47279.0</v>
      </c>
      <c r="I592" s="4" t="s">
        <v>2921</v>
      </c>
      <c r="J592" s="327" t="s">
        <v>5796</v>
      </c>
      <c r="K592" s="4" t="s">
        <v>2966</v>
      </c>
      <c r="L592" s="267">
        <v>0.0</v>
      </c>
      <c r="M592" s="267">
        <v>1121.0</v>
      </c>
      <c r="N592" s="267">
        <v>0.0</v>
      </c>
      <c r="O592" s="4"/>
      <c r="P592" s="4" t="s">
        <v>5797</v>
      </c>
      <c r="Q592" s="4"/>
      <c r="R592" s="4"/>
      <c r="S592" s="4" t="s">
        <v>5798</v>
      </c>
      <c r="T592" s="4" t="s">
        <v>2833</v>
      </c>
    </row>
    <row r="593">
      <c r="A593" s="267">
        <v>668.0</v>
      </c>
      <c r="B593" s="4" t="s">
        <v>5799</v>
      </c>
      <c r="C593" s="4" t="s">
        <v>849</v>
      </c>
      <c r="D593" s="4" t="s">
        <v>5800</v>
      </c>
      <c r="E593" s="4" t="s">
        <v>120</v>
      </c>
      <c r="F593" s="326">
        <v>45547.0</v>
      </c>
      <c r="G593" s="326">
        <v>47373.0</v>
      </c>
      <c r="H593" s="326">
        <v>47281.0</v>
      </c>
      <c r="I593" s="4" t="s">
        <v>2921</v>
      </c>
      <c r="J593" s="327" t="s">
        <v>5801</v>
      </c>
      <c r="K593" s="4" t="s">
        <v>2966</v>
      </c>
      <c r="L593" s="267">
        <v>0.0</v>
      </c>
      <c r="M593" s="267">
        <v>1123.0</v>
      </c>
      <c r="N593" s="267">
        <v>0.0</v>
      </c>
      <c r="O593" s="4"/>
      <c r="P593" s="4" t="s">
        <v>5802</v>
      </c>
      <c r="Q593" s="4"/>
      <c r="R593" s="4"/>
      <c r="S593" s="4" t="s">
        <v>5803</v>
      </c>
      <c r="T593" s="4" t="s">
        <v>2826</v>
      </c>
    </row>
    <row r="594">
      <c r="A594" s="267">
        <v>696.0</v>
      </c>
      <c r="B594" s="4" t="s">
        <v>5804</v>
      </c>
      <c r="C594" s="4" t="s">
        <v>816</v>
      </c>
      <c r="D594" s="4" t="s">
        <v>1193</v>
      </c>
      <c r="E594" s="4" t="s">
        <v>120</v>
      </c>
      <c r="F594" s="326">
        <v>45547.0</v>
      </c>
      <c r="G594" s="326">
        <v>47373.0</v>
      </c>
      <c r="H594" s="326">
        <v>47281.0</v>
      </c>
      <c r="I594" s="4" t="s">
        <v>2921</v>
      </c>
      <c r="J594" s="327" t="s">
        <v>1198</v>
      </c>
      <c r="K594" s="4" t="s">
        <v>2966</v>
      </c>
      <c r="L594" s="267">
        <v>0.0</v>
      </c>
      <c r="M594" s="267">
        <v>1123.0</v>
      </c>
      <c r="N594" s="267">
        <v>0.0</v>
      </c>
      <c r="O594" s="4"/>
      <c r="P594" s="4" t="s">
        <v>2996</v>
      </c>
      <c r="Q594" s="4"/>
      <c r="R594" s="4"/>
      <c r="S594" s="4" t="s">
        <v>5805</v>
      </c>
      <c r="T594" s="4" t="s">
        <v>2833</v>
      </c>
    </row>
    <row r="595">
      <c r="A595" s="267">
        <v>667.0</v>
      </c>
      <c r="B595" s="4" t="s">
        <v>5806</v>
      </c>
      <c r="C595" s="4" t="s">
        <v>1737</v>
      </c>
      <c r="D595" s="4" t="s">
        <v>5807</v>
      </c>
      <c r="E595" s="4" t="s">
        <v>120</v>
      </c>
      <c r="F595" s="326">
        <v>45547.0</v>
      </c>
      <c r="G595" s="326">
        <v>47373.0</v>
      </c>
      <c r="H595" s="326">
        <v>47281.0</v>
      </c>
      <c r="I595" s="4" t="s">
        <v>2921</v>
      </c>
      <c r="J595" s="327" t="s">
        <v>5808</v>
      </c>
      <c r="K595" s="4" t="s">
        <v>2966</v>
      </c>
      <c r="L595" s="267">
        <v>0.0</v>
      </c>
      <c r="M595" s="267">
        <v>1123.0</v>
      </c>
      <c r="N595" s="267">
        <v>0.0</v>
      </c>
      <c r="O595" s="4"/>
      <c r="P595" s="4" t="s">
        <v>5809</v>
      </c>
      <c r="Q595" s="4"/>
      <c r="R595" s="4"/>
      <c r="S595" s="4" t="s">
        <v>5810</v>
      </c>
      <c r="T595" s="4" t="s">
        <v>2833</v>
      </c>
    </row>
    <row r="596">
      <c r="A596" s="267">
        <v>547.0</v>
      </c>
      <c r="B596" s="4" t="s">
        <v>5811</v>
      </c>
      <c r="C596" s="4" t="s">
        <v>511</v>
      </c>
      <c r="D596" s="4" t="s">
        <v>5812</v>
      </c>
      <c r="E596" s="4" t="s">
        <v>120</v>
      </c>
      <c r="F596" s="326">
        <v>45548.0</v>
      </c>
      <c r="G596" s="213">
        <v>47374.0</v>
      </c>
      <c r="H596" s="326">
        <v>47282.0</v>
      </c>
      <c r="I596" s="4" t="s">
        <v>2921</v>
      </c>
      <c r="J596" s="327" t="s">
        <v>5813</v>
      </c>
      <c r="K596" s="4" t="s">
        <v>2966</v>
      </c>
      <c r="L596" s="267">
        <v>0.0</v>
      </c>
      <c r="M596" s="267">
        <v>1124.0</v>
      </c>
      <c r="N596" s="267">
        <v>0.0</v>
      </c>
      <c r="O596" s="4"/>
      <c r="P596" s="4"/>
      <c r="Q596" s="4"/>
      <c r="R596" s="4"/>
      <c r="S596" s="4" t="s">
        <v>5814</v>
      </c>
      <c r="T596" s="4" t="s">
        <v>2826</v>
      </c>
    </row>
    <row r="597">
      <c r="A597" s="267">
        <v>664.0</v>
      </c>
      <c r="B597" s="4" t="s">
        <v>5815</v>
      </c>
      <c r="C597" s="4" t="s">
        <v>1138</v>
      </c>
      <c r="D597" s="4" t="s">
        <v>5816</v>
      </c>
      <c r="E597" s="4" t="s">
        <v>120</v>
      </c>
      <c r="F597" s="213">
        <v>45548.0</v>
      </c>
      <c r="G597" s="326">
        <v>47374.0</v>
      </c>
      <c r="H597" s="326">
        <v>47282.0</v>
      </c>
      <c r="I597" s="4" t="s">
        <v>2921</v>
      </c>
      <c r="J597" s="327" t="s">
        <v>5817</v>
      </c>
      <c r="K597" s="4" t="s">
        <v>2966</v>
      </c>
      <c r="L597" s="267">
        <v>0.0</v>
      </c>
      <c r="M597" s="267">
        <v>1124.0</v>
      </c>
      <c r="N597" s="267">
        <v>0.0</v>
      </c>
      <c r="O597" s="4"/>
      <c r="P597" s="4" t="s">
        <v>5818</v>
      </c>
      <c r="Q597" s="4"/>
      <c r="R597" s="4"/>
      <c r="S597" s="4" t="s">
        <v>5819</v>
      </c>
      <c r="T597" s="4" t="s">
        <v>2826</v>
      </c>
    </row>
    <row r="598">
      <c r="A598" s="267">
        <v>640.0</v>
      </c>
      <c r="B598" s="4" t="s">
        <v>5820</v>
      </c>
      <c r="C598" s="4" t="s">
        <v>657</v>
      </c>
      <c r="D598" s="4" t="s">
        <v>967</v>
      </c>
      <c r="E598" s="4" t="s">
        <v>120</v>
      </c>
      <c r="F598" s="326">
        <v>45665.0</v>
      </c>
      <c r="G598" s="326">
        <v>47491.0</v>
      </c>
      <c r="H598" s="326">
        <v>47399.0</v>
      </c>
      <c r="I598" s="4" t="s">
        <v>2921</v>
      </c>
      <c r="J598" s="327" t="s">
        <v>969</v>
      </c>
      <c r="K598" s="4" t="s">
        <v>2966</v>
      </c>
      <c r="L598" s="267">
        <v>0.0</v>
      </c>
      <c r="M598" s="267">
        <v>1241.0</v>
      </c>
      <c r="N598" s="267">
        <v>0.0</v>
      </c>
      <c r="O598" s="4"/>
      <c r="P598" s="4" t="s">
        <v>5517</v>
      </c>
      <c r="Q598" s="4"/>
      <c r="R598" s="4"/>
      <c r="S598" s="4" t="s">
        <v>5821</v>
      </c>
      <c r="T598" s="4" t="s">
        <v>2833</v>
      </c>
    </row>
    <row r="599">
      <c r="A599" s="267">
        <v>786.0</v>
      </c>
      <c r="B599" s="4" t="s">
        <v>5822</v>
      </c>
      <c r="C599" s="4" t="s">
        <v>5823</v>
      </c>
      <c r="D599" s="4" t="s">
        <v>5824</v>
      </c>
      <c r="E599" s="4" t="s">
        <v>120</v>
      </c>
      <c r="F599" s="326">
        <v>45677.0</v>
      </c>
      <c r="G599" s="326">
        <v>47503.0</v>
      </c>
      <c r="H599" s="326">
        <v>47411.0</v>
      </c>
      <c r="I599" s="4" t="s">
        <v>2921</v>
      </c>
      <c r="J599" s="327" t="s">
        <v>5825</v>
      </c>
      <c r="K599" s="4" t="s">
        <v>2966</v>
      </c>
      <c r="L599" s="267">
        <v>0.0</v>
      </c>
      <c r="M599" s="267">
        <v>1253.0</v>
      </c>
      <c r="N599" s="267">
        <v>0.0</v>
      </c>
      <c r="O599" s="4"/>
      <c r="P599" s="4" t="s">
        <v>5826</v>
      </c>
      <c r="Q599" s="4"/>
      <c r="R599" s="4"/>
      <c r="S599" s="4" t="s">
        <v>5827</v>
      </c>
      <c r="T599" s="4" t="s">
        <v>2833</v>
      </c>
    </row>
    <row r="600">
      <c r="A600" s="267">
        <v>787.0</v>
      </c>
      <c r="B600" s="4" t="s">
        <v>5828</v>
      </c>
      <c r="C600" s="4" t="s">
        <v>5829</v>
      </c>
      <c r="D600" s="4" t="s">
        <v>5830</v>
      </c>
      <c r="E600" s="4" t="s">
        <v>120</v>
      </c>
      <c r="F600" s="326">
        <v>45679.0</v>
      </c>
      <c r="G600" s="326">
        <v>47505.0</v>
      </c>
      <c r="H600" s="213">
        <v>47413.0</v>
      </c>
      <c r="I600" s="4" t="s">
        <v>2921</v>
      </c>
      <c r="J600" s="327" t="s">
        <v>5831</v>
      </c>
      <c r="K600" s="4" t="s">
        <v>2966</v>
      </c>
      <c r="L600" s="267">
        <v>0.0</v>
      </c>
      <c r="M600" s="267">
        <v>1255.0</v>
      </c>
      <c r="N600" s="267">
        <v>0.0</v>
      </c>
      <c r="O600" s="4"/>
      <c r="P600" s="4" t="s">
        <v>5832</v>
      </c>
      <c r="Q600" s="4"/>
      <c r="R600" s="4"/>
      <c r="S600" s="4" t="s">
        <v>5833</v>
      </c>
      <c r="T600" s="4" t="s">
        <v>2833</v>
      </c>
    </row>
    <row r="601">
      <c r="A601" s="267">
        <v>846.0</v>
      </c>
      <c r="B601" s="4" t="s">
        <v>5834</v>
      </c>
      <c r="C601" s="4" t="s">
        <v>350</v>
      </c>
      <c r="D601" s="4" t="s">
        <v>1085</v>
      </c>
      <c r="E601" s="4" t="s">
        <v>120</v>
      </c>
      <c r="F601" s="326">
        <v>45929.0</v>
      </c>
      <c r="G601" s="326">
        <v>47755.0</v>
      </c>
      <c r="H601" s="326">
        <v>47663.0</v>
      </c>
      <c r="I601" s="4" t="s">
        <v>2921</v>
      </c>
      <c r="J601" s="327" t="s">
        <v>1088</v>
      </c>
      <c r="K601" s="4" t="s">
        <v>2966</v>
      </c>
      <c r="L601" s="267">
        <v>0.0</v>
      </c>
      <c r="M601" s="267">
        <v>1505.0</v>
      </c>
      <c r="N601" s="267">
        <v>0.0</v>
      </c>
      <c r="O601" s="4"/>
      <c r="P601" s="4" t="s">
        <v>3488</v>
      </c>
      <c r="Q601" s="4"/>
      <c r="R601" s="4"/>
      <c r="S601" s="4" t="s">
        <v>5835</v>
      </c>
      <c r="T601" s="4" t="s">
        <v>2833</v>
      </c>
    </row>
    <row r="602">
      <c r="A602" s="267">
        <v>910.0</v>
      </c>
      <c r="B602" s="4" t="s">
        <v>5836</v>
      </c>
      <c r="C602" s="4" t="s">
        <v>1018</v>
      </c>
      <c r="D602" s="4" t="s">
        <v>5837</v>
      </c>
      <c r="E602" s="4" t="s">
        <v>120</v>
      </c>
      <c r="F602" s="326">
        <v>45971.0</v>
      </c>
      <c r="G602" s="326">
        <v>47797.0</v>
      </c>
      <c r="H602" s="213">
        <v>47705.0</v>
      </c>
      <c r="I602" s="4" t="s">
        <v>2921</v>
      </c>
      <c r="J602" s="327" t="s">
        <v>5838</v>
      </c>
      <c r="K602" s="4" t="s">
        <v>2966</v>
      </c>
      <c r="L602" s="267">
        <v>0.0</v>
      </c>
      <c r="M602" s="267">
        <v>1547.0</v>
      </c>
      <c r="N602" s="267">
        <v>0.0</v>
      </c>
      <c r="O602" s="4"/>
      <c r="P602" s="4" t="s">
        <v>5839</v>
      </c>
      <c r="Q602" s="4"/>
      <c r="R602" s="4"/>
      <c r="S602" s="4" t="s">
        <v>5840</v>
      </c>
      <c r="T602" s="4" t="s">
        <v>2826</v>
      </c>
    </row>
    <row r="603">
      <c r="A603" s="267">
        <v>909.0</v>
      </c>
      <c r="B603" s="4" t="s">
        <v>5841</v>
      </c>
      <c r="C603" s="4" t="s">
        <v>1009</v>
      </c>
      <c r="D603" s="4" t="s">
        <v>5842</v>
      </c>
      <c r="E603" s="4" t="s">
        <v>120</v>
      </c>
      <c r="F603" s="326">
        <v>45973.0</v>
      </c>
      <c r="G603" s="326">
        <v>47799.0</v>
      </c>
      <c r="H603" s="326">
        <v>47707.0</v>
      </c>
      <c r="I603" s="4" t="s">
        <v>2921</v>
      </c>
      <c r="J603" s="327" t="s">
        <v>5843</v>
      </c>
      <c r="K603" s="4" t="s">
        <v>2966</v>
      </c>
      <c r="L603" s="267">
        <v>0.0</v>
      </c>
      <c r="M603" s="267">
        <v>1549.0</v>
      </c>
      <c r="N603" s="267">
        <v>0.0</v>
      </c>
      <c r="O603" s="4"/>
      <c r="P603" s="4" t="s">
        <v>5839</v>
      </c>
      <c r="Q603" s="4"/>
      <c r="R603" s="4"/>
      <c r="S603" s="4" t="s">
        <v>5844</v>
      </c>
      <c r="T603" s="4" t="s">
        <v>2833</v>
      </c>
    </row>
    <row r="604">
      <c r="A604" s="267">
        <v>912.0</v>
      </c>
      <c r="B604" s="4" t="s">
        <v>5845</v>
      </c>
      <c r="C604" s="4" t="s">
        <v>1024</v>
      </c>
      <c r="D604" s="4" t="s">
        <v>5846</v>
      </c>
      <c r="E604" s="4" t="s">
        <v>120</v>
      </c>
      <c r="F604" s="213">
        <v>45975.0</v>
      </c>
      <c r="G604" s="213">
        <v>47801.0</v>
      </c>
      <c r="H604" s="326">
        <v>47709.0</v>
      </c>
      <c r="I604" s="4" t="s">
        <v>2921</v>
      </c>
      <c r="J604" s="327" t="s">
        <v>5847</v>
      </c>
      <c r="K604" s="4" t="s">
        <v>2966</v>
      </c>
      <c r="L604" s="267">
        <v>0.0</v>
      </c>
      <c r="M604" s="267">
        <v>1551.0</v>
      </c>
      <c r="N604" s="267">
        <v>0.0</v>
      </c>
      <c r="O604" s="4"/>
      <c r="P604" s="4" t="s">
        <v>5839</v>
      </c>
      <c r="Q604" s="4"/>
      <c r="R604" s="4"/>
      <c r="S604" s="4" t="s">
        <v>5848</v>
      </c>
      <c r="T604" s="4" t="s">
        <v>2833</v>
      </c>
    </row>
    <row r="605">
      <c r="A605" s="267">
        <v>663.0</v>
      </c>
      <c r="B605" s="4" t="s">
        <v>5849</v>
      </c>
      <c r="C605" s="4" t="s">
        <v>314</v>
      </c>
      <c r="D605" s="4" t="s">
        <v>330</v>
      </c>
      <c r="E605" s="4" t="s">
        <v>120</v>
      </c>
      <c r="F605" s="213">
        <v>45978.0</v>
      </c>
      <c r="G605" s="326">
        <v>47804.0</v>
      </c>
      <c r="H605" s="326">
        <v>47804.0</v>
      </c>
      <c r="I605" s="4" t="s">
        <v>2921</v>
      </c>
      <c r="J605" s="327" t="s">
        <v>334</v>
      </c>
      <c r="K605" s="4" t="s">
        <v>2966</v>
      </c>
      <c r="L605" s="267">
        <v>0.0</v>
      </c>
      <c r="M605" s="267">
        <v>1554.0</v>
      </c>
      <c r="N605" s="267">
        <v>0.0</v>
      </c>
      <c r="O605" s="4"/>
      <c r="P605" s="4" t="s">
        <v>5850</v>
      </c>
      <c r="Q605" s="4"/>
      <c r="R605" s="4"/>
      <c r="S605" s="4" t="s">
        <v>320</v>
      </c>
      <c r="T605" s="4" t="s">
        <v>2826</v>
      </c>
    </row>
    <row r="606">
      <c r="A606" s="267">
        <v>662.0</v>
      </c>
      <c r="B606" s="4" t="s">
        <v>5851</v>
      </c>
      <c r="C606" s="4" t="s">
        <v>5852</v>
      </c>
      <c r="D606" s="4" t="s">
        <v>330</v>
      </c>
      <c r="E606" s="4" t="s">
        <v>120</v>
      </c>
      <c r="F606" s="326">
        <v>45978.0</v>
      </c>
      <c r="G606" s="326">
        <v>47804.0</v>
      </c>
      <c r="H606" s="326">
        <v>47712.0</v>
      </c>
      <c r="I606" s="4" t="s">
        <v>2921</v>
      </c>
      <c r="J606" s="327" t="s">
        <v>5853</v>
      </c>
      <c r="K606" s="4" t="s">
        <v>2966</v>
      </c>
      <c r="L606" s="267">
        <v>0.0</v>
      </c>
      <c r="M606" s="267">
        <v>1554.0</v>
      </c>
      <c r="N606" s="267">
        <v>0.0</v>
      </c>
      <c r="O606" s="4"/>
      <c r="P606" s="4" t="s">
        <v>5850</v>
      </c>
      <c r="Q606" s="4"/>
      <c r="R606" s="4"/>
      <c r="S606" s="4" t="s">
        <v>320</v>
      </c>
      <c r="T606" s="4" t="s">
        <v>2833</v>
      </c>
    </row>
    <row r="607">
      <c r="A607" s="267">
        <v>913.0</v>
      </c>
      <c r="B607" s="4" t="s">
        <v>5854</v>
      </c>
      <c r="C607" s="4" t="s">
        <v>1029</v>
      </c>
      <c r="D607" s="4" t="s">
        <v>5855</v>
      </c>
      <c r="E607" s="4" t="s">
        <v>120</v>
      </c>
      <c r="F607" s="213">
        <v>45987.0</v>
      </c>
      <c r="G607" s="213">
        <v>47813.0</v>
      </c>
      <c r="H607" s="326">
        <v>47721.0</v>
      </c>
      <c r="I607" s="4" t="s">
        <v>2921</v>
      </c>
      <c r="J607" s="327" t="s">
        <v>5856</v>
      </c>
      <c r="K607" s="4" t="s">
        <v>2966</v>
      </c>
      <c r="L607" s="267">
        <v>0.0</v>
      </c>
      <c r="M607" s="267">
        <v>1563.0</v>
      </c>
      <c r="N607" s="267">
        <v>0.0</v>
      </c>
      <c r="O607" s="4"/>
      <c r="P607" s="4" t="s">
        <v>5839</v>
      </c>
      <c r="Q607" s="4"/>
      <c r="R607" s="4"/>
      <c r="S607" s="4" t="s">
        <v>5857</v>
      </c>
      <c r="T607" s="4" t="s">
        <v>2826</v>
      </c>
    </row>
    <row r="608">
      <c r="A608" s="267">
        <v>921.0</v>
      </c>
      <c r="B608" s="4" t="s">
        <v>5858</v>
      </c>
      <c r="C608" s="4" t="s">
        <v>280</v>
      </c>
      <c r="D608" s="4" t="s">
        <v>5859</v>
      </c>
      <c r="E608" s="4" t="s">
        <v>120</v>
      </c>
      <c r="F608" s="326">
        <v>45994.0</v>
      </c>
      <c r="G608" s="326">
        <v>47820.0</v>
      </c>
      <c r="H608" s="326">
        <v>47729.0</v>
      </c>
      <c r="I608" s="4" t="s">
        <v>2921</v>
      </c>
      <c r="J608" s="327" t="s">
        <v>5860</v>
      </c>
      <c r="K608" s="4" t="s">
        <v>2966</v>
      </c>
      <c r="L608" s="267">
        <v>0.0</v>
      </c>
      <c r="M608" s="267">
        <v>1570.0</v>
      </c>
      <c r="N608" s="267">
        <v>0.0</v>
      </c>
      <c r="O608" s="4"/>
      <c r="P608" s="4" t="s">
        <v>5307</v>
      </c>
      <c r="Q608" s="4"/>
      <c r="R608" s="4"/>
      <c r="S608" s="4" t="s">
        <v>5861</v>
      </c>
      <c r="T608" s="4" t="s">
        <v>2826</v>
      </c>
    </row>
    <row r="609">
      <c r="A609" s="267">
        <v>922.0</v>
      </c>
      <c r="B609" s="4" t="s">
        <v>5862</v>
      </c>
      <c r="C609" s="4" t="s">
        <v>257</v>
      </c>
      <c r="D609" s="4" t="s">
        <v>5863</v>
      </c>
      <c r="E609" s="4" t="s">
        <v>120</v>
      </c>
      <c r="F609" s="326">
        <v>46001.0</v>
      </c>
      <c r="G609" s="326">
        <v>47827.0</v>
      </c>
      <c r="H609" s="326">
        <v>47736.0</v>
      </c>
      <c r="I609" s="4" t="s">
        <v>2921</v>
      </c>
      <c r="J609" s="327" t="s">
        <v>5864</v>
      </c>
      <c r="K609" s="4" t="s">
        <v>2966</v>
      </c>
      <c r="L609" s="267">
        <v>0.0</v>
      </c>
      <c r="M609" s="267">
        <v>1577.0</v>
      </c>
      <c r="N609" s="267">
        <v>0.0</v>
      </c>
      <c r="O609" s="4"/>
      <c r="P609" s="4" t="s">
        <v>3014</v>
      </c>
      <c r="Q609" s="4"/>
      <c r="R609" s="4"/>
      <c r="S609" s="4" t="s">
        <v>5865</v>
      </c>
      <c r="T609" s="4" t="s">
        <v>2833</v>
      </c>
    </row>
    <row r="610">
      <c r="A610" s="267">
        <v>788.0</v>
      </c>
      <c r="B610" s="4" t="s">
        <v>5866</v>
      </c>
      <c r="C610" s="4" t="s">
        <v>725</v>
      </c>
      <c r="D610" s="4" t="s">
        <v>5867</v>
      </c>
      <c r="E610" s="4" t="s">
        <v>120</v>
      </c>
      <c r="F610" s="213">
        <v>45714.0</v>
      </c>
      <c r="G610" s="326">
        <v>47540.0</v>
      </c>
      <c r="H610" s="326">
        <v>47448.0</v>
      </c>
      <c r="I610" s="4" t="s">
        <v>2921</v>
      </c>
      <c r="J610" s="327" t="s">
        <v>5868</v>
      </c>
      <c r="K610" s="4" t="s">
        <v>2966</v>
      </c>
      <c r="L610" s="267">
        <v>0.0</v>
      </c>
      <c r="M610" s="267">
        <v>1290.0</v>
      </c>
      <c r="N610" s="267">
        <v>0.0</v>
      </c>
      <c r="O610" s="4"/>
      <c r="P610" s="4" t="s">
        <v>5869</v>
      </c>
      <c r="Q610" s="4"/>
      <c r="R610" s="4"/>
      <c r="S610" s="4" t="s">
        <v>5870</v>
      </c>
      <c r="T610" s="4" t="s">
        <v>2826</v>
      </c>
    </row>
    <row r="611">
      <c r="A611" s="267">
        <v>797.0</v>
      </c>
      <c r="B611" s="4" t="s">
        <v>5871</v>
      </c>
      <c r="C611" s="4" t="s">
        <v>5872</v>
      </c>
      <c r="D611" s="4" t="s">
        <v>5873</v>
      </c>
      <c r="E611" s="4" t="s">
        <v>120</v>
      </c>
      <c r="F611" s="213">
        <v>45727.0</v>
      </c>
      <c r="G611" s="213">
        <v>47553.0</v>
      </c>
      <c r="H611" s="326">
        <v>47463.0</v>
      </c>
      <c r="I611" s="4" t="s">
        <v>2921</v>
      </c>
      <c r="J611" s="327" t="s">
        <v>5874</v>
      </c>
      <c r="K611" s="4" t="s">
        <v>2966</v>
      </c>
      <c r="L611" s="267">
        <v>0.0</v>
      </c>
      <c r="M611" s="267">
        <v>1303.0</v>
      </c>
      <c r="N611" s="267">
        <v>0.0</v>
      </c>
      <c r="O611" s="4"/>
      <c r="P611" s="4" t="s">
        <v>5875</v>
      </c>
      <c r="Q611" s="4"/>
      <c r="R611" s="4"/>
      <c r="S611" s="4" t="s">
        <v>5876</v>
      </c>
      <c r="T611" s="4" t="s">
        <v>2826</v>
      </c>
    </row>
    <row r="612">
      <c r="A612" s="267">
        <v>799.0</v>
      </c>
      <c r="B612" s="4" t="s">
        <v>5877</v>
      </c>
      <c r="C612" s="4" t="s">
        <v>5878</v>
      </c>
      <c r="D612" s="4" t="s">
        <v>5879</v>
      </c>
      <c r="E612" s="4" t="s">
        <v>120</v>
      </c>
      <c r="F612" s="213">
        <v>45728.0</v>
      </c>
      <c r="G612" s="213">
        <v>47554.0</v>
      </c>
      <c r="H612" s="326">
        <v>47464.0</v>
      </c>
      <c r="I612" s="4" t="s">
        <v>2921</v>
      </c>
      <c r="J612" s="327" t="s">
        <v>5880</v>
      </c>
      <c r="K612" s="4" t="s">
        <v>2966</v>
      </c>
      <c r="L612" s="267">
        <v>0.0</v>
      </c>
      <c r="M612" s="267">
        <v>1304.0</v>
      </c>
      <c r="N612" s="267">
        <v>0.0</v>
      </c>
      <c r="O612" s="4"/>
      <c r="P612" s="4" t="s">
        <v>5881</v>
      </c>
      <c r="Q612" s="4"/>
      <c r="R612" s="4"/>
      <c r="S612" s="4" t="s">
        <v>5882</v>
      </c>
      <c r="T612" s="4" t="s">
        <v>2826</v>
      </c>
    </row>
    <row r="613">
      <c r="A613" s="267">
        <v>798.0</v>
      </c>
      <c r="B613" s="4" t="s">
        <v>5883</v>
      </c>
      <c r="C613" s="4" t="s">
        <v>585</v>
      </c>
      <c r="D613" s="4" t="s">
        <v>592</v>
      </c>
      <c r="E613" s="4" t="s">
        <v>120</v>
      </c>
      <c r="F613" s="326">
        <v>45728.0</v>
      </c>
      <c r="G613" s="326">
        <v>47554.0</v>
      </c>
      <c r="H613" s="213">
        <v>47464.0</v>
      </c>
      <c r="I613" s="4" t="s">
        <v>2921</v>
      </c>
      <c r="J613" s="327" t="s">
        <v>593</v>
      </c>
      <c r="K613" s="4" t="s">
        <v>2966</v>
      </c>
      <c r="L613" s="267">
        <v>0.0</v>
      </c>
      <c r="M613" s="267">
        <v>1304.0</v>
      </c>
      <c r="N613" s="267">
        <v>0.0</v>
      </c>
      <c r="O613" s="4"/>
      <c r="P613" s="4" t="s">
        <v>5884</v>
      </c>
      <c r="Q613" s="4"/>
      <c r="R613" s="4"/>
      <c r="S613" s="4" t="s">
        <v>5885</v>
      </c>
      <c r="T613" s="4" t="s">
        <v>2833</v>
      </c>
    </row>
    <row r="614">
      <c r="A614" s="267">
        <v>783.0</v>
      </c>
      <c r="B614" s="4" t="s">
        <v>5886</v>
      </c>
      <c r="C614" s="4" t="s">
        <v>1981</v>
      </c>
      <c r="D614" s="4" t="s">
        <v>5887</v>
      </c>
      <c r="E614" s="4" t="s">
        <v>120</v>
      </c>
      <c r="F614" s="326">
        <v>45736.0</v>
      </c>
      <c r="G614" s="326">
        <v>47562.0</v>
      </c>
      <c r="H614" s="326">
        <v>47472.0</v>
      </c>
      <c r="I614" s="4" t="s">
        <v>2921</v>
      </c>
      <c r="J614" s="327" t="s">
        <v>5888</v>
      </c>
      <c r="K614" s="4" t="s">
        <v>2966</v>
      </c>
      <c r="L614" s="267">
        <v>0.0</v>
      </c>
      <c r="M614" s="267">
        <v>1312.0</v>
      </c>
      <c r="N614" s="267">
        <v>0.0</v>
      </c>
      <c r="O614" s="4"/>
      <c r="P614" s="4" t="s">
        <v>5889</v>
      </c>
      <c r="Q614" s="4"/>
      <c r="R614" s="4"/>
      <c r="S614" s="4" t="s">
        <v>5890</v>
      </c>
      <c r="T614" s="4" t="s">
        <v>2826</v>
      </c>
    </row>
    <row r="615">
      <c r="A615" s="267">
        <v>802.0</v>
      </c>
      <c r="B615" s="4" t="s">
        <v>5891</v>
      </c>
      <c r="C615" s="4" t="s">
        <v>5892</v>
      </c>
      <c r="D615" s="4" t="s">
        <v>5893</v>
      </c>
      <c r="E615" s="4" t="s">
        <v>120</v>
      </c>
      <c r="F615" s="326">
        <v>45741.0</v>
      </c>
      <c r="G615" s="326">
        <v>47567.0</v>
      </c>
      <c r="H615" s="326">
        <v>47477.0</v>
      </c>
      <c r="I615" s="4" t="s">
        <v>2921</v>
      </c>
      <c r="J615" s="327" t="s">
        <v>5894</v>
      </c>
      <c r="K615" s="4" t="s">
        <v>2966</v>
      </c>
      <c r="L615" s="267">
        <v>0.0</v>
      </c>
      <c r="M615" s="267">
        <v>1317.0</v>
      </c>
      <c r="N615" s="267">
        <v>0.0</v>
      </c>
      <c r="O615" s="4"/>
      <c r="P615" s="4" t="s">
        <v>5895</v>
      </c>
      <c r="Q615" s="4"/>
      <c r="R615" s="4"/>
      <c r="S615" s="4" t="s">
        <v>5896</v>
      </c>
      <c r="T615" s="4" t="s">
        <v>2833</v>
      </c>
    </row>
    <row r="616">
      <c r="A616" s="267">
        <v>782.0</v>
      </c>
      <c r="B616" s="4" t="s">
        <v>5897</v>
      </c>
      <c r="C616" s="4" t="s">
        <v>1157</v>
      </c>
      <c r="D616" s="4" t="s">
        <v>5898</v>
      </c>
      <c r="E616" s="4" t="s">
        <v>120</v>
      </c>
      <c r="F616" s="326">
        <v>45742.0</v>
      </c>
      <c r="G616" s="326">
        <v>47568.0</v>
      </c>
      <c r="H616" s="326">
        <v>47478.0</v>
      </c>
      <c r="I616" s="4" t="s">
        <v>2921</v>
      </c>
      <c r="J616" s="327" t="s">
        <v>5899</v>
      </c>
      <c r="K616" s="4" t="s">
        <v>2966</v>
      </c>
      <c r="L616" s="267">
        <v>0.0</v>
      </c>
      <c r="M616" s="267">
        <v>1318.0</v>
      </c>
      <c r="N616" s="267">
        <v>0.0</v>
      </c>
      <c r="O616" s="4"/>
      <c r="P616" s="4" t="s">
        <v>5900</v>
      </c>
      <c r="Q616" s="4"/>
      <c r="R616" s="4"/>
      <c r="S616" s="4" t="s">
        <v>5901</v>
      </c>
      <c r="T616" s="4" t="s">
        <v>2826</v>
      </c>
    </row>
    <row r="617">
      <c r="A617" s="267">
        <v>789.0</v>
      </c>
      <c r="B617" s="4" t="s">
        <v>5902</v>
      </c>
      <c r="C617" s="4" t="s">
        <v>5903</v>
      </c>
      <c r="D617" s="4" t="s">
        <v>5904</v>
      </c>
      <c r="E617" s="4" t="s">
        <v>120</v>
      </c>
      <c r="F617" s="326">
        <v>45744.0</v>
      </c>
      <c r="G617" s="326">
        <v>47570.0</v>
      </c>
      <c r="H617" s="326">
        <v>47480.0</v>
      </c>
      <c r="I617" s="4" t="s">
        <v>2921</v>
      </c>
      <c r="J617" s="327" t="s">
        <v>5905</v>
      </c>
      <c r="K617" s="4" t="s">
        <v>2966</v>
      </c>
      <c r="L617" s="267">
        <v>0.0</v>
      </c>
      <c r="M617" s="267">
        <v>1320.0</v>
      </c>
      <c r="N617" s="267">
        <v>0.0</v>
      </c>
      <c r="O617" s="4"/>
      <c r="P617" s="4" t="s">
        <v>5677</v>
      </c>
      <c r="Q617" s="4"/>
      <c r="R617" s="4"/>
      <c r="S617" s="4" t="s">
        <v>5906</v>
      </c>
      <c r="T617" s="4" t="s">
        <v>2826</v>
      </c>
    </row>
    <row r="618">
      <c r="A618" s="267">
        <v>804.0</v>
      </c>
      <c r="B618" s="4" t="s">
        <v>5907</v>
      </c>
      <c r="C618" s="4" t="s">
        <v>5908</v>
      </c>
      <c r="D618" s="4" t="s">
        <v>5909</v>
      </c>
      <c r="E618" s="4" t="s">
        <v>120</v>
      </c>
      <c r="F618" s="326">
        <v>45750.0</v>
      </c>
      <c r="G618" s="326">
        <v>47576.0</v>
      </c>
      <c r="H618" s="326">
        <v>47486.0</v>
      </c>
      <c r="I618" s="4" t="s">
        <v>2921</v>
      </c>
      <c r="J618" s="327" t="s">
        <v>5910</v>
      </c>
      <c r="K618" s="4" t="s">
        <v>2966</v>
      </c>
      <c r="L618" s="267">
        <v>0.0</v>
      </c>
      <c r="M618" s="267">
        <v>1326.0</v>
      </c>
      <c r="N618" s="267">
        <v>0.0</v>
      </c>
      <c r="O618" s="4"/>
      <c r="P618" s="4" t="s">
        <v>5895</v>
      </c>
      <c r="Q618" s="4"/>
      <c r="R618" s="4"/>
      <c r="S618" s="4" t="s">
        <v>5911</v>
      </c>
      <c r="T618" s="4" t="s">
        <v>2826</v>
      </c>
    </row>
    <row r="619">
      <c r="A619" s="267">
        <v>821.0</v>
      </c>
      <c r="B619" s="4" t="s">
        <v>5912</v>
      </c>
      <c r="C619" s="4" t="s">
        <v>300</v>
      </c>
      <c r="D619" s="4" t="s">
        <v>830</v>
      </c>
      <c r="E619" s="4" t="s">
        <v>120</v>
      </c>
      <c r="F619" s="326">
        <v>45754.0</v>
      </c>
      <c r="G619" s="326">
        <v>47580.0</v>
      </c>
      <c r="H619" s="326">
        <v>47490.0</v>
      </c>
      <c r="I619" s="4" t="s">
        <v>2921</v>
      </c>
      <c r="J619" s="327" t="s">
        <v>833</v>
      </c>
      <c r="K619" s="4" t="s">
        <v>2966</v>
      </c>
      <c r="L619" s="267">
        <v>0.0</v>
      </c>
      <c r="M619" s="267">
        <v>1330.0</v>
      </c>
      <c r="N619" s="267">
        <v>0.0</v>
      </c>
      <c r="O619" s="4"/>
      <c r="P619" s="4" t="s">
        <v>2980</v>
      </c>
      <c r="Q619" s="4"/>
      <c r="R619" s="4"/>
      <c r="S619" s="4" t="s">
        <v>5913</v>
      </c>
      <c r="T619" s="4" t="s">
        <v>2826</v>
      </c>
    </row>
    <row r="620">
      <c r="A620" s="267">
        <v>807.0</v>
      </c>
      <c r="B620" s="4" t="s">
        <v>5914</v>
      </c>
      <c r="C620" s="4" t="s">
        <v>5915</v>
      </c>
      <c r="D620" s="4" t="s">
        <v>5916</v>
      </c>
      <c r="E620" s="4" t="s">
        <v>120</v>
      </c>
      <c r="F620" s="326">
        <v>45762.0</v>
      </c>
      <c r="G620" s="326">
        <v>47588.0</v>
      </c>
      <c r="H620" s="326">
        <v>47498.0</v>
      </c>
      <c r="I620" s="4" t="s">
        <v>2921</v>
      </c>
      <c r="J620" s="327" t="s">
        <v>5917</v>
      </c>
      <c r="K620" s="4" t="s">
        <v>2966</v>
      </c>
      <c r="L620" s="267">
        <v>0.0</v>
      </c>
      <c r="M620" s="267">
        <v>1338.0</v>
      </c>
      <c r="N620" s="267">
        <v>0.0</v>
      </c>
      <c r="O620" s="4"/>
      <c r="P620" s="4" t="s">
        <v>5918</v>
      </c>
      <c r="Q620" s="4"/>
      <c r="R620" s="4"/>
      <c r="S620" s="4" t="s">
        <v>5919</v>
      </c>
      <c r="T620" s="4" t="s">
        <v>2833</v>
      </c>
    </row>
    <row r="621">
      <c r="A621" s="267">
        <v>800.0</v>
      </c>
      <c r="B621" s="4" t="s">
        <v>5920</v>
      </c>
      <c r="C621" s="4" t="s">
        <v>713</v>
      </c>
      <c r="D621" s="4" t="s">
        <v>5921</v>
      </c>
      <c r="E621" s="4" t="s">
        <v>120</v>
      </c>
      <c r="F621" s="213">
        <v>45768.0</v>
      </c>
      <c r="G621" s="326">
        <v>47594.0</v>
      </c>
      <c r="H621" s="326">
        <v>47504.0</v>
      </c>
      <c r="I621" s="4" t="s">
        <v>2921</v>
      </c>
      <c r="J621" s="327" t="s">
        <v>5922</v>
      </c>
      <c r="K621" s="4" t="s">
        <v>2966</v>
      </c>
      <c r="L621" s="267">
        <v>0.0</v>
      </c>
      <c r="M621" s="267">
        <v>1344.0</v>
      </c>
      <c r="N621" s="267">
        <v>0.0</v>
      </c>
      <c r="O621" s="4"/>
      <c r="P621" s="4" t="s">
        <v>5923</v>
      </c>
      <c r="Q621" s="4"/>
      <c r="R621" s="4"/>
      <c r="S621" s="4" t="s">
        <v>5924</v>
      </c>
      <c r="T621" s="4" t="s">
        <v>2826</v>
      </c>
    </row>
    <row r="622">
      <c r="A622" s="267">
        <v>803.0</v>
      </c>
      <c r="B622" s="4" t="s">
        <v>5925</v>
      </c>
      <c r="C622" s="4" t="s">
        <v>1441</v>
      </c>
      <c r="D622" s="4" t="s">
        <v>1446</v>
      </c>
      <c r="E622" s="4" t="s">
        <v>120</v>
      </c>
      <c r="F622" s="326">
        <v>45769.0</v>
      </c>
      <c r="G622" s="326">
        <v>47595.0</v>
      </c>
      <c r="H622" s="326">
        <v>47505.0</v>
      </c>
      <c r="I622" s="4" t="s">
        <v>2921</v>
      </c>
      <c r="J622" s="327" t="s">
        <v>1447</v>
      </c>
      <c r="K622" s="4" t="s">
        <v>2966</v>
      </c>
      <c r="L622" s="267">
        <v>0.0</v>
      </c>
      <c r="M622" s="267">
        <v>1345.0</v>
      </c>
      <c r="N622" s="267">
        <v>0.0</v>
      </c>
      <c r="O622" s="4"/>
      <c r="P622" s="4" t="s">
        <v>5926</v>
      </c>
      <c r="Q622" s="4"/>
      <c r="R622" s="4"/>
      <c r="S622" s="4" t="s">
        <v>5927</v>
      </c>
      <c r="T622" s="4" t="s">
        <v>2833</v>
      </c>
    </row>
    <row r="623">
      <c r="A623" s="267">
        <v>790.0</v>
      </c>
      <c r="B623" s="4" t="s">
        <v>5928</v>
      </c>
      <c r="C623" s="4" t="s">
        <v>939</v>
      </c>
      <c r="D623" s="4" t="s">
        <v>5929</v>
      </c>
      <c r="E623" s="4" t="s">
        <v>120</v>
      </c>
      <c r="F623" s="326">
        <v>45771.0</v>
      </c>
      <c r="G623" s="326">
        <v>47597.0</v>
      </c>
      <c r="H623" s="326">
        <v>47507.0</v>
      </c>
      <c r="I623" s="4" t="s">
        <v>2921</v>
      </c>
      <c r="J623" s="327" t="s">
        <v>5930</v>
      </c>
      <c r="K623" s="4" t="s">
        <v>2966</v>
      </c>
      <c r="L623" s="267">
        <v>0.0</v>
      </c>
      <c r="M623" s="267">
        <v>1347.0</v>
      </c>
      <c r="N623" s="267">
        <v>0.0</v>
      </c>
      <c r="O623" s="4"/>
      <c r="P623" s="4" t="s">
        <v>5931</v>
      </c>
      <c r="Q623" s="4"/>
      <c r="R623" s="4"/>
      <c r="S623" s="4" t="s">
        <v>5932</v>
      </c>
      <c r="T623" s="4" t="s">
        <v>2826</v>
      </c>
    </row>
    <row r="624">
      <c r="A624" s="267">
        <v>806.0</v>
      </c>
      <c r="B624" s="4" t="s">
        <v>5933</v>
      </c>
      <c r="C624" s="4" t="s">
        <v>5934</v>
      </c>
      <c r="D624" s="4" t="s">
        <v>5935</v>
      </c>
      <c r="E624" s="4" t="s">
        <v>120</v>
      </c>
      <c r="F624" s="326">
        <v>45771.0</v>
      </c>
      <c r="G624" s="326">
        <v>47597.0</v>
      </c>
      <c r="H624" s="326">
        <v>47507.0</v>
      </c>
      <c r="I624" s="4" t="s">
        <v>2921</v>
      </c>
      <c r="J624" s="327" t="s">
        <v>5936</v>
      </c>
      <c r="K624" s="4" t="s">
        <v>2966</v>
      </c>
      <c r="L624" s="267">
        <v>0.0</v>
      </c>
      <c r="M624" s="267">
        <v>1347.0</v>
      </c>
      <c r="N624" s="267">
        <v>0.0</v>
      </c>
      <c r="O624" s="4"/>
      <c r="P624" s="4" t="s">
        <v>5926</v>
      </c>
      <c r="Q624" s="4"/>
      <c r="R624" s="4"/>
      <c r="S624" s="4" t="s">
        <v>5937</v>
      </c>
      <c r="T624" s="4" t="s">
        <v>2826</v>
      </c>
    </row>
    <row r="625">
      <c r="A625" s="267">
        <v>791.0</v>
      </c>
      <c r="B625" s="4" t="s">
        <v>5938</v>
      </c>
      <c r="C625" s="4" t="s">
        <v>676</v>
      </c>
      <c r="D625" s="4" t="s">
        <v>916</v>
      </c>
      <c r="E625" s="4" t="s">
        <v>120</v>
      </c>
      <c r="F625" s="326">
        <v>45771.0</v>
      </c>
      <c r="G625" s="326">
        <v>47597.0</v>
      </c>
      <c r="H625" s="326">
        <v>47507.0</v>
      </c>
      <c r="I625" s="4" t="s">
        <v>2921</v>
      </c>
      <c r="J625" s="327" t="s">
        <v>918</v>
      </c>
      <c r="K625" s="4" t="s">
        <v>2966</v>
      </c>
      <c r="L625" s="267">
        <v>0.0</v>
      </c>
      <c r="M625" s="267">
        <v>1347.0</v>
      </c>
      <c r="N625" s="267">
        <v>0.0</v>
      </c>
      <c r="O625" s="4"/>
      <c r="P625" s="4" t="s">
        <v>5939</v>
      </c>
      <c r="Q625" s="4"/>
      <c r="R625" s="4"/>
      <c r="S625" s="4" t="s">
        <v>5940</v>
      </c>
      <c r="T625" s="4" t="s">
        <v>2833</v>
      </c>
    </row>
    <row r="626">
      <c r="A626" s="267">
        <v>826.0</v>
      </c>
      <c r="B626" s="4" t="s">
        <v>5866</v>
      </c>
      <c r="C626" s="4" t="s">
        <v>5941</v>
      </c>
      <c r="D626" s="4" t="s">
        <v>5942</v>
      </c>
      <c r="E626" s="4" t="s">
        <v>120</v>
      </c>
      <c r="F626" s="213">
        <v>45772.0</v>
      </c>
      <c r="G626" s="213">
        <v>47598.0</v>
      </c>
      <c r="H626" s="326">
        <v>47508.0</v>
      </c>
      <c r="I626" s="4" t="s">
        <v>2921</v>
      </c>
      <c r="J626" s="327" t="s">
        <v>5943</v>
      </c>
      <c r="K626" s="4" t="s">
        <v>2966</v>
      </c>
      <c r="L626" s="267">
        <v>0.0</v>
      </c>
      <c r="M626" s="267">
        <v>1348.0</v>
      </c>
      <c r="N626" s="267">
        <v>0.0</v>
      </c>
      <c r="O626" s="4"/>
      <c r="P626" s="4" t="s">
        <v>5869</v>
      </c>
      <c r="Q626" s="4"/>
      <c r="R626" s="4"/>
      <c r="S626" s="4" t="s">
        <v>5944</v>
      </c>
      <c r="T626" s="4" t="s">
        <v>2833</v>
      </c>
    </row>
    <row r="627">
      <c r="A627" s="267">
        <v>830.0</v>
      </c>
      <c r="B627" s="4" t="s">
        <v>5945</v>
      </c>
      <c r="C627" s="4" t="s">
        <v>5946</v>
      </c>
      <c r="D627" s="4" t="s">
        <v>5947</v>
      </c>
      <c r="E627" s="4" t="s">
        <v>120</v>
      </c>
      <c r="F627" s="213">
        <v>45776.0</v>
      </c>
      <c r="G627" s="213">
        <v>47602.0</v>
      </c>
      <c r="H627" s="326">
        <v>47512.0</v>
      </c>
      <c r="I627" s="4" t="s">
        <v>2921</v>
      </c>
      <c r="J627" s="327" t="s">
        <v>5948</v>
      </c>
      <c r="K627" s="4" t="s">
        <v>2966</v>
      </c>
      <c r="L627" s="267">
        <v>0.0</v>
      </c>
      <c r="M627" s="267">
        <v>1352.0</v>
      </c>
      <c r="N627" s="267">
        <v>0.0</v>
      </c>
      <c r="O627" s="4"/>
      <c r="P627" s="4" t="s">
        <v>4551</v>
      </c>
      <c r="Q627" s="4"/>
      <c r="R627" s="4"/>
      <c r="S627" s="4" t="s">
        <v>5949</v>
      </c>
      <c r="T627" s="4" t="s">
        <v>2826</v>
      </c>
    </row>
    <row r="628">
      <c r="A628" s="267">
        <v>801.0</v>
      </c>
      <c r="B628" s="4" t="s">
        <v>5950</v>
      </c>
      <c r="C628" s="4" t="s">
        <v>975</v>
      </c>
      <c r="D628" s="4" t="s">
        <v>5951</v>
      </c>
      <c r="E628" s="4" t="s">
        <v>120</v>
      </c>
      <c r="F628" s="213">
        <v>45776.0</v>
      </c>
      <c r="G628" s="213">
        <v>47602.0</v>
      </c>
      <c r="H628" s="326">
        <v>47512.0</v>
      </c>
      <c r="I628" s="4" t="s">
        <v>2921</v>
      </c>
      <c r="J628" s="327" t="s">
        <v>5952</v>
      </c>
      <c r="K628" s="4" t="s">
        <v>2966</v>
      </c>
      <c r="L628" s="267">
        <v>0.0</v>
      </c>
      <c r="M628" s="267">
        <v>1352.0</v>
      </c>
      <c r="N628" s="267">
        <v>0.0</v>
      </c>
      <c r="O628" s="4"/>
      <c r="P628" s="4" t="s">
        <v>5926</v>
      </c>
      <c r="Q628" s="4"/>
      <c r="R628" s="4"/>
      <c r="S628" s="4" t="s">
        <v>5953</v>
      </c>
      <c r="T628" s="4" t="s">
        <v>2833</v>
      </c>
    </row>
    <row r="629">
      <c r="A629" s="267">
        <v>805.0</v>
      </c>
      <c r="B629" s="4" t="s">
        <v>5954</v>
      </c>
      <c r="C629" s="4" t="s">
        <v>1950</v>
      </c>
      <c r="D629" s="4" t="s">
        <v>5955</v>
      </c>
      <c r="E629" s="4" t="s">
        <v>120</v>
      </c>
      <c r="F629" s="326">
        <v>45782.0</v>
      </c>
      <c r="G629" s="326">
        <v>47608.0</v>
      </c>
      <c r="H629" s="213">
        <v>47519.0</v>
      </c>
      <c r="I629" s="4" t="s">
        <v>2921</v>
      </c>
      <c r="J629" s="327" t="s">
        <v>5956</v>
      </c>
      <c r="K629" s="4" t="s">
        <v>2966</v>
      </c>
      <c r="L629" s="267">
        <v>0.0</v>
      </c>
      <c r="M629" s="267">
        <v>1358.0</v>
      </c>
      <c r="N629" s="267">
        <v>0.0</v>
      </c>
      <c r="O629" s="4"/>
      <c r="P629" s="4" t="s">
        <v>4747</v>
      </c>
      <c r="Q629" s="4"/>
      <c r="R629" s="4"/>
      <c r="S629" s="4" t="s">
        <v>5957</v>
      </c>
      <c r="T629" s="4" t="s">
        <v>2833</v>
      </c>
    </row>
    <row r="630">
      <c r="A630" s="267">
        <v>841.0</v>
      </c>
      <c r="B630" s="4" t="s">
        <v>5958</v>
      </c>
      <c r="C630" s="4" t="s">
        <v>5959</v>
      </c>
      <c r="D630" s="4" t="s">
        <v>5960</v>
      </c>
      <c r="E630" s="4" t="s">
        <v>120</v>
      </c>
      <c r="F630" s="326">
        <v>45784.0</v>
      </c>
      <c r="G630" s="326">
        <v>47610.0</v>
      </c>
      <c r="H630" s="326">
        <v>47521.0</v>
      </c>
      <c r="I630" s="4" t="s">
        <v>2921</v>
      </c>
      <c r="J630" s="327" t="s">
        <v>5961</v>
      </c>
      <c r="K630" s="4" t="s">
        <v>2966</v>
      </c>
      <c r="L630" s="267">
        <v>0.0</v>
      </c>
      <c r="M630" s="267">
        <v>1360.0</v>
      </c>
      <c r="N630" s="267">
        <v>0.0</v>
      </c>
      <c r="O630" s="4"/>
      <c r="P630" s="4" t="s">
        <v>5550</v>
      </c>
      <c r="Q630" s="4"/>
      <c r="R630" s="4"/>
      <c r="S630" s="4" t="s">
        <v>5962</v>
      </c>
      <c r="T630" s="4" t="s">
        <v>2833</v>
      </c>
    </row>
    <row r="631">
      <c r="A631" s="267">
        <v>827.0</v>
      </c>
      <c r="B631" s="4" t="s">
        <v>5640</v>
      </c>
      <c r="C631" s="4" t="s">
        <v>5963</v>
      </c>
      <c r="D631" s="4" t="s">
        <v>5964</v>
      </c>
      <c r="E631" s="4" t="s">
        <v>120</v>
      </c>
      <c r="F631" s="326">
        <v>45784.0</v>
      </c>
      <c r="G631" s="326">
        <v>47610.0</v>
      </c>
      <c r="H631" s="326">
        <v>47521.0</v>
      </c>
      <c r="I631" s="4" t="s">
        <v>2921</v>
      </c>
      <c r="J631" s="327" t="s">
        <v>5965</v>
      </c>
      <c r="K631" s="4" t="s">
        <v>2966</v>
      </c>
      <c r="L631" s="267">
        <v>0.0</v>
      </c>
      <c r="M631" s="267">
        <v>1360.0</v>
      </c>
      <c r="N631" s="267">
        <v>0.0</v>
      </c>
      <c r="O631" s="4"/>
      <c r="P631" s="4" t="s">
        <v>5644</v>
      </c>
      <c r="Q631" s="4"/>
      <c r="R631" s="4"/>
      <c r="S631" s="4" t="s">
        <v>5966</v>
      </c>
      <c r="T631" s="4" t="s">
        <v>2833</v>
      </c>
    </row>
    <row r="632">
      <c r="A632" s="267">
        <v>843.0</v>
      </c>
      <c r="B632" s="4" t="s">
        <v>5967</v>
      </c>
      <c r="C632" s="4" t="s">
        <v>5968</v>
      </c>
      <c r="D632" s="4" t="s">
        <v>5969</v>
      </c>
      <c r="E632" s="4" t="s">
        <v>120</v>
      </c>
      <c r="F632" s="326">
        <v>45784.0</v>
      </c>
      <c r="G632" s="326">
        <v>47610.0</v>
      </c>
      <c r="H632" s="326">
        <v>47521.0</v>
      </c>
      <c r="I632" s="4" t="s">
        <v>2921</v>
      </c>
      <c r="J632" s="327" t="s">
        <v>5970</v>
      </c>
      <c r="K632" s="4" t="s">
        <v>2966</v>
      </c>
      <c r="L632" s="267">
        <v>0.0</v>
      </c>
      <c r="M632" s="267">
        <v>1360.0</v>
      </c>
      <c r="N632" s="267">
        <v>0.0</v>
      </c>
      <c r="O632" s="4"/>
      <c r="P632" s="4" t="s">
        <v>5550</v>
      </c>
      <c r="Q632" s="4"/>
      <c r="R632" s="4"/>
      <c r="S632" s="4" t="s">
        <v>5971</v>
      </c>
      <c r="T632" s="4" t="s">
        <v>2826</v>
      </c>
    </row>
    <row r="633">
      <c r="A633" s="267">
        <v>645.0</v>
      </c>
      <c r="B633" s="4" t="s">
        <v>5972</v>
      </c>
      <c r="C633" s="4" t="s">
        <v>1838</v>
      </c>
      <c r="D633" s="4" t="s">
        <v>5973</v>
      </c>
      <c r="E633" s="4" t="s">
        <v>120</v>
      </c>
      <c r="F633" s="326">
        <v>45785.0</v>
      </c>
      <c r="G633" s="326">
        <v>47611.0</v>
      </c>
      <c r="H633" s="326">
        <v>47522.0</v>
      </c>
      <c r="I633" s="4" t="s">
        <v>2921</v>
      </c>
      <c r="J633" s="327" t="s">
        <v>5974</v>
      </c>
      <c r="K633" s="4" t="s">
        <v>2966</v>
      </c>
      <c r="L633" s="267">
        <v>0.0</v>
      </c>
      <c r="M633" s="267">
        <v>1361.0</v>
      </c>
      <c r="N633" s="267">
        <v>0.0</v>
      </c>
      <c r="O633" s="4"/>
      <c r="P633" s="4" t="s">
        <v>5975</v>
      </c>
      <c r="Q633" s="4"/>
      <c r="R633" s="4"/>
      <c r="S633" s="4" t="s">
        <v>5976</v>
      </c>
      <c r="T633" s="4" t="s">
        <v>2826</v>
      </c>
    </row>
    <row r="634">
      <c r="A634" s="267">
        <v>829.0</v>
      </c>
      <c r="B634" s="4" t="s">
        <v>5977</v>
      </c>
      <c r="C634" s="4" t="s">
        <v>935</v>
      </c>
      <c r="D634" s="4" t="s">
        <v>5978</v>
      </c>
      <c r="E634" s="4" t="s">
        <v>120</v>
      </c>
      <c r="F634" s="326">
        <v>45786.0</v>
      </c>
      <c r="G634" s="326">
        <v>47612.0</v>
      </c>
      <c r="H634" s="326">
        <v>47523.0</v>
      </c>
      <c r="I634" s="4" t="s">
        <v>2921</v>
      </c>
      <c r="J634" s="327" t="s">
        <v>5979</v>
      </c>
      <c r="K634" s="4" t="s">
        <v>2966</v>
      </c>
      <c r="L634" s="267">
        <v>0.0</v>
      </c>
      <c r="M634" s="267">
        <v>1362.0</v>
      </c>
      <c r="N634" s="267">
        <v>0.0</v>
      </c>
      <c r="O634" s="4"/>
      <c r="P634" s="4" t="s">
        <v>5980</v>
      </c>
      <c r="Q634" s="4"/>
      <c r="R634" s="4"/>
      <c r="S634" s="4" t="s">
        <v>5981</v>
      </c>
      <c r="T634" s="4" t="s">
        <v>2833</v>
      </c>
    </row>
    <row r="635">
      <c r="A635" s="267">
        <v>847.0</v>
      </c>
      <c r="B635" s="4" t="s">
        <v>5982</v>
      </c>
      <c r="C635" s="4" t="s">
        <v>5983</v>
      </c>
      <c r="D635" s="4" t="s">
        <v>5984</v>
      </c>
      <c r="E635" s="4" t="s">
        <v>120</v>
      </c>
      <c r="F635" s="326">
        <v>45793.0</v>
      </c>
      <c r="G635" s="326">
        <v>47619.0</v>
      </c>
      <c r="H635" s="326">
        <v>47530.0</v>
      </c>
      <c r="I635" s="4" t="s">
        <v>2921</v>
      </c>
      <c r="J635" s="327" t="s">
        <v>5985</v>
      </c>
      <c r="K635" s="4" t="s">
        <v>2966</v>
      </c>
      <c r="L635" s="267">
        <v>0.0</v>
      </c>
      <c r="M635" s="267">
        <v>1369.0</v>
      </c>
      <c r="N635" s="267">
        <v>0.0</v>
      </c>
      <c r="O635" s="4"/>
      <c r="P635" s="4" t="s">
        <v>3315</v>
      </c>
      <c r="Q635" s="4"/>
      <c r="R635" s="4"/>
      <c r="S635" s="4" t="s">
        <v>5986</v>
      </c>
      <c r="T635" s="4" t="s">
        <v>2826</v>
      </c>
    </row>
    <row r="636">
      <c r="A636" s="267">
        <v>834.0</v>
      </c>
      <c r="B636" s="4" t="s">
        <v>5987</v>
      </c>
      <c r="C636" s="4" t="s">
        <v>5988</v>
      </c>
      <c r="D636" s="4" t="s">
        <v>5989</v>
      </c>
      <c r="E636" s="4" t="s">
        <v>120</v>
      </c>
      <c r="F636" s="326">
        <v>45793.0</v>
      </c>
      <c r="G636" s="326">
        <v>47619.0</v>
      </c>
      <c r="H636" s="326">
        <v>47530.0</v>
      </c>
      <c r="I636" s="4" t="s">
        <v>2921</v>
      </c>
      <c r="J636" s="327" t="s">
        <v>5990</v>
      </c>
      <c r="K636" s="4" t="s">
        <v>2966</v>
      </c>
      <c r="L636" s="267">
        <v>0.0</v>
      </c>
      <c r="M636" s="267">
        <v>1369.0</v>
      </c>
      <c r="N636" s="267">
        <v>0.0</v>
      </c>
      <c r="O636" s="4"/>
      <c r="P636" s="4" t="s">
        <v>5792</v>
      </c>
      <c r="Q636" s="4"/>
      <c r="R636" s="4"/>
      <c r="S636" s="4" t="s">
        <v>5991</v>
      </c>
      <c r="T636" s="4" t="s">
        <v>2833</v>
      </c>
    </row>
    <row r="637">
      <c r="A637" s="267">
        <v>839.0</v>
      </c>
      <c r="B637" s="4" t="s">
        <v>5992</v>
      </c>
      <c r="C637" s="4" t="s">
        <v>5993</v>
      </c>
      <c r="D637" s="4" t="s">
        <v>5994</v>
      </c>
      <c r="E637" s="4" t="s">
        <v>120</v>
      </c>
      <c r="F637" s="326">
        <v>45807.0</v>
      </c>
      <c r="G637" s="326">
        <v>47633.0</v>
      </c>
      <c r="H637" s="326">
        <v>47543.0</v>
      </c>
      <c r="I637" s="4" t="s">
        <v>2921</v>
      </c>
      <c r="J637" s="327" t="s">
        <v>5995</v>
      </c>
      <c r="K637" s="4" t="s">
        <v>2966</v>
      </c>
      <c r="L637" s="267">
        <v>0.0</v>
      </c>
      <c r="M637" s="267">
        <v>1383.0</v>
      </c>
      <c r="N637" s="267">
        <v>0.0</v>
      </c>
      <c r="O637" s="4"/>
      <c r="P637" s="4" t="s">
        <v>4551</v>
      </c>
      <c r="Q637" s="4"/>
      <c r="R637" s="4"/>
      <c r="S637" s="4" t="s">
        <v>5996</v>
      </c>
      <c r="T637" s="4" t="s">
        <v>2826</v>
      </c>
    </row>
    <row r="638">
      <c r="A638" s="267">
        <v>844.0</v>
      </c>
      <c r="B638" s="4" t="s">
        <v>5997</v>
      </c>
      <c r="C638" s="4" t="s">
        <v>5998</v>
      </c>
      <c r="D638" s="4" t="s">
        <v>5999</v>
      </c>
      <c r="E638" s="4" t="s">
        <v>120</v>
      </c>
      <c r="F638" s="213">
        <v>45810.0</v>
      </c>
      <c r="G638" s="213">
        <v>47636.0</v>
      </c>
      <c r="H638" s="326">
        <v>47544.0</v>
      </c>
      <c r="I638" s="4" t="s">
        <v>2921</v>
      </c>
      <c r="J638" s="327" t="s">
        <v>6000</v>
      </c>
      <c r="K638" s="4" t="s">
        <v>2966</v>
      </c>
      <c r="L638" s="267">
        <v>0.0</v>
      </c>
      <c r="M638" s="267">
        <v>1386.0</v>
      </c>
      <c r="N638" s="267">
        <v>0.0</v>
      </c>
      <c r="O638" s="4"/>
      <c r="P638" s="4" t="s">
        <v>6001</v>
      </c>
      <c r="Q638" s="4"/>
      <c r="R638" s="4"/>
      <c r="S638" s="4" t="s">
        <v>6002</v>
      </c>
      <c r="T638" s="4" t="s">
        <v>2826</v>
      </c>
    </row>
    <row r="639">
      <c r="A639" s="267">
        <v>858.0</v>
      </c>
      <c r="B639" s="4" t="s">
        <v>6003</v>
      </c>
      <c r="C639" s="4" t="s">
        <v>6004</v>
      </c>
      <c r="D639" s="4" t="s">
        <v>6005</v>
      </c>
      <c r="E639" s="4" t="s">
        <v>120</v>
      </c>
      <c r="F639" s="326">
        <v>45813.0</v>
      </c>
      <c r="G639" s="326">
        <v>47639.0</v>
      </c>
      <c r="H639" s="326">
        <v>47547.0</v>
      </c>
      <c r="I639" s="4" t="s">
        <v>2921</v>
      </c>
      <c r="J639" s="327" t="s">
        <v>6006</v>
      </c>
      <c r="K639" s="4" t="s">
        <v>2966</v>
      </c>
      <c r="L639" s="267">
        <v>0.0</v>
      </c>
      <c r="M639" s="267">
        <v>1389.0</v>
      </c>
      <c r="N639" s="267">
        <v>0.0</v>
      </c>
      <c r="O639" s="4"/>
      <c r="P639" s="4" t="s">
        <v>4551</v>
      </c>
      <c r="Q639" s="4"/>
      <c r="R639" s="4"/>
      <c r="S639" s="4" t="s">
        <v>6007</v>
      </c>
      <c r="T639" s="4" t="s">
        <v>2826</v>
      </c>
    </row>
    <row r="640">
      <c r="A640" s="267">
        <v>833.0</v>
      </c>
      <c r="B640" s="4" t="s">
        <v>6008</v>
      </c>
      <c r="C640" s="4" t="s">
        <v>6009</v>
      </c>
      <c r="D640" s="4" t="s">
        <v>6010</v>
      </c>
      <c r="E640" s="4" t="s">
        <v>120</v>
      </c>
      <c r="F640" s="326">
        <v>45817.0</v>
      </c>
      <c r="G640" s="326">
        <v>47643.0</v>
      </c>
      <c r="H640" s="326">
        <v>47551.0</v>
      </c>
      <c r="I640" s="4" t="s">
        <v>2921</v>
      </c>
      <c r="J640" s="327" t="s">
        <v>6011</v>
      </c>
      <c r="K640" s="4" t="s">
        <v>2966</v>
      </c>
      <c r="L640" s="267">
        <v>0.0</v>
      </c>
      <c r="M640" s="267">
        <v>1393.0</v>
      </c>
      <c r="N640" s="267">
        <v>0.0</v>
      </c>
      <c r="O640" s="4"/>
      <c r="P640" s="4" t="s">
        <v>5221</v>
      </c>
      <c r="Q640" s="4"/>
      <c r="R640" s="4"/>
      <c r="S640" s="4" t="s">
        <v>6012</v>
      </c>
      <c r="T640" s="4" t="s">
        <v>2826</v>
      </c>
    </row>
    <row r="641">
      <c r="A641" s="267">
        <v>828.0</v>
      </c>
      <c r="B641" s="4" t="s">
        <v>5681</v>
      </c>
      <c r="C641" s="4" t="s">
        <v>6013</v>
      </c>
      <c r="D641" s="4" t="s">
        <v>6014</v>
      </c>
      <c r="E641" s="4" t="s">
        <v>120</v>
      </c>
      <c r="F641" s="326">
        <v>45820.0</v>
      </c>
      <c r="G641" s="326">
        <v>47646.0</v>
      </c>
      <c r="H641" s="326">
        <v>47554.0</v>
      </c>
      <c r="I641" s="4" t="s">
        <v>2921</v>
      </c>
      <c r="J641" s="327" t="s">
        <v>6015</v>
      </c>
      <c r="K641" s="4" t="s">
        <v>2966</v>
      </c>
      <c r="L641" s="267">
        <v>0.0</v>
      </c>
      <c r="M641" s="267">
        <v>1396.0</v>
      </c>
      <c r="N641" s="267">
        <v>0.0</v>
      </c>
      <c r="O641" s="4"/>
      <c r="P641" s="4" t="s">
        <v>5684</v>
      </c>
      <c r="Q641" s="4"/>
      <c r="R641" s="4"/>
      <c r="S641" s="4" t="s">
        <v>6016</v>
      </c>
      <c r="T641" s="4" t="s">
        <v>2826</v>
      </c>
    </row>
    <row r="642">
      <c r="A642" s="267">
        <v>831.0</v>
      </c>
      <c r="B642" s="4" t="s">
        <v>6017</v>
      </c>
      <c r="C642" s="4" t="s">
        <v>6018</v>
      </c>
      <c r="D642" s="4" t="s">
        <v>6019</v>
      </c>
      <c r="E642" s="4" t="s">
        <v>120</v>
      </c>
      <c r="F642" s="326">
        <v>45825.0</v>
      </c>
      <c r="G642" s="326">
        <v>47651.0</v>
      </c>
      <c r="H642" s="326">
        <v>47559.0</v>
      </c>
      <c r="I642" s="4" t="s">
        <v>2921</v>
      </c>
      <c r="J642" s="327" t="s">
        <v>6020</v>
      </c>
      <c r="K642" s="4" t="s">
        <v>2966</v>
      </c>
      <c r="L642" s="267">
        <v>0.0</v>
      </c>
      <c r="M642" s="267">
        <v>1401.0</v>
      </c>
      <c r="N642" s="267">
        <v>0.0</v>
      </c>
      <c r="O642" s="4"/>
      <c r="P642" s="4" t="s">
        <v>5802</v>
      </c>
      <c r="Q642" s="4"/>
      <c r="R642" s="4"/>
      <c r="S642" s="4" t="s">
        <v>6021</v>
      </c>
      <c r="T642" s="4" t="s">
        <v>2826</v>
      </c>
    </row>
    <row r="643">
      <c r="A643" s="267">
        <v>832.0</v>
      </c>
      <c r="B643" s="4" t="s">
        <v>6022</v>
      </c>
      <c r="C643" s="4" t="s">
        <v>6023</v>
      </c>
      <c r="D643" s="4" t="s">
        <v>6024</v>
      </c>
      <c r="E643" s="4" t="s">
        <v>120</v>
      </c>
      <c r="F643" s="326">
        <v>45826.0</v>
      </c>
      <c r="G643" s="326">
        <v>47652.0</v>
      </c>
      <c r="H643" s="326">
        <v>47560.0</v>
      </c>
      <c r="I643" s="4" t="s">
        <v>2921</v>
      </c>
      <c r="J643" s="327" t="s">
        <v>6025</v>
      </c>
      <c r="K643" s="4" t="s">
        <v>2966</v>
      </c>
      <c r="L643" s="267">
        <v>0.0</v>
      </c>
      <c r="M643" s="267">
        <v>1402.0</v>
      </c>
      <c r="N643" s="267">
        <v>0.0</v>
      </c>
      <c r="O643" s="4"/>
      <c r="P643" s="4" t="s">
        <v>5284</v>
      </c>
      <c r="Q643" s="4"/>
      <c r="R643" s="4"/>
      <c r="S643" s="4" t="s">
        <v>6026</v>
      </c>
      <c r="T643" s="4" t="s">
        <v>2826</v>
      </c>
    </row>
    <row r="644">
      <c r="A644" s="267">
        <v>866.0</v>
      </c>
      <c r="B644" s="4" t="s">
        <v>6027</v>
      </c>
      <c r="C644" s="4" t="s">
        <v>6028</v>
      </c>
      <c r="D644" s="4" t="s">
        <v>6029</v>
      </c>
      <c r="E644" s="4" t="s">
        <v>120</v>
      </c>
      <c r="F644" s="326">
        <v>45826.0</v>
      </c>
      <c r="G644" s="326">
        <v>47652.0</v>
      </c>
      <c r="H644" s="213">
        <v>47560.0</v>
      </c>
      <c r="I644" s="4" t="s">
        <v>2921</v>
      </c>
      <c r="J644" s="327" t="s">
        <v>6030</v>
      </c>
      <c r="K644" s="4" t="s">
        <v>2966</v>
      </c>
      <c r="L644" s="267">
        <v>0.0</v>
      </c>
      <c r="M644" s="267">
        <v>1402.0</v>
      </c>
      <c r="N644" s="267">
        <v>0.0</v>
      </c>
      <c r="O644" s="4"/>
      <c r="P644" s="4" t="s">
        <v>4551</v>
      </c>
      <c r="Q644" s="4"/>
      <c r="R644" s="4"/>
      <c r="S644" s="4" t="s">
        <v>6031</v>
      </c>
      <c r="T644" s="4" t="s">
        <v>2826</v>
      </c>
    </row>
    <row r="645">
      <c r="A645" s="267">
        <v>869.0</v>
      </c>
      <c r="B645" s="4" t="s">
        <v>6032</v>
      </c>
      <c r="C645" s="4" t="s">
        <v>642</v>
      </c>
      <c r="D645" s="4" t="s">
        <v>943</v>
      </c>
      <c r="E645" s="4" t="s">
        <v>120</v>
      </c>
      <c r="F645" s="326">
        <v>45846.0</v>
      </c>
      <c r="G645" s="326">
        <v>47672.0</v>
      </c>
      <c r="H645" s="326">
        <v>47581.0</v>
      </c>
      <c r="I645" s="4" t="s">
        <v>2921</v>
      </c>
      <c r="J645" s="327" t="s">
        <v>945</v>
      </c>
      <c r="K645" s="4" t="s">
        <v>2966</v>
      </c>
      <c r="L645" s="267">
        <v>0.0</v>
      </c>
      <c r="M645" s="267">
        <v>1422.0</v>
      </c>
      <c r="N645" s="267">
        <v>0.0</v>
      </c>
      <c r="O645" s="4"/>
      <c r="P645" s="4" t="s">
        <v>6033</v>
      </c>
      <c r="Q645" s="4"/>
      <c r="R645" s="4"/>
      <c r="S645" s="4" t="s">
        <v>6034</v>
      </c>
      <c r="T645" s="4" t="s">
        <v>2833</v>
      </c>
    </row>
    <row r="646">
      <c r="A646" s="267">
        <v>887.0</v>
      </c>
      <c r="B646" s="4" t="s">
        <v>6035</v>
      </c>
      <c r="C646" s="4" t="s">
        <v>412</v>
      </c>
      <c r="D646" s="4" t="s">
        <v>416</v>
      </c>
      <c r="E646" s="4" t="s">
        <v>120</v>
      </c>
      <c r="F646" s="326">
        <v>45873.0</v>
      </c>
      <c r="G646" s="326">
        <v>47699.0</v>
      </c>
      <c r="H646" s="326">
        <v>47638.0</v>
      </c>
      <c r="I646" s="4" t="s">
        <v>2921</v>
      </c>
      <c r="J646" s="327" t="s">
        <v>419</v>
      </c>
      <c r="K646" s="4" t="s">
        <v>2966</v>
      </c>
      <c r="L646" s="267">
        <v>0.0</v>
      </c>
      <c r="M646" s="267">
        <v>1449.0</v>
      </c>
      <c r="N646" s="267">
        <v>0.0</v>
      </c>
      <c r="O646" s="4"/>
      <c r="P646" s="4" t="s">
        <v>2996</v>
      </c>
      <c r="Q646" s="4"/>
      <c r="R646" s="4"/>
      <c r="S646" s="4" t="s">
        <v>6036</v>
      </c>
      <c r="T646" s="4" t="s">
        <v>2833</v>
      </c>
    </row>
    <row r="647">
      <c r="A647" s="267">
        <v>576.0</v>
      </c>
      <c r="B647" s="4" t="s">
        <v>6022</v>
      </c>
      <c r="C647" s="4" t="s">
        <v>335</v>
      </c>
      <c r="D647" s="4" t="s">
        <v>6037</v>
      </c>
      <c r="E647" s="4" t="s">
        <v>120</v>
      </c>
      <c r="F647" s="326">
        <v>46038.0</v>
      </c>
      <c r="G647" s="326">
        <v>47864.0</v>
      </c>
      <c r="H647" s="326">
        <v>47772.0</v>
      </c>
      <c r="I647" s="4" t="s">
        <v>2921</v>
      </c>
      <c r="J647" s="327" t="s">
        <v>6038</v>
      </c>
      <c r="K647" s="4" t="s">
        <v>2966</v>
      </c>
      <c r="L647" s="267">
        <v>0.0</v>
      </c>
      <c r="M647" s="267">
        <v>1614.0</v>
      </c>
      <c r="N647" s="267">
        <v>0.0</v>
      </c>
      <c r="O647" s="4"/>
      <c r="P647" s="4" t="s">
        <v>5284</v>
      </c>
      <c r="Q647" s="4"/>
      <c r="R647" s="4"/>
      <c r="S647" s="4" t="s">
        <v>6039</v>
      </c>
      <c r="T647" s="4" t="s">
        <v>2826</v>
      </c>
    </row>
    <row r="648">
      <c r="A648" s="267">
        <v>915.0</v>
      </c>
      <c r="B648" s="4" t="s">
        <v>6040</v>
      </c>
      <c r="C648" s="4" t="s">
        <v>146</v>
      </c>
      <c r="D648" s="4" t="s">
        <v>6041</v>
      </c>
      <c r="E648" s="4" t="s">
        <v>120</v>
      </c>
      <c r="F648" s="326">
        <v>46043.0</v>
      </c>
      <c r="G648" s="326">
        <v>47869.0</v>
      </c>
      <c r="H648" s="326">
        <v>47777.0</v>
      </c>
      <c r="I648" s="4" t="s">
        <v>2921</v>
      </c>
      <c r="J648" s="327" t="s">
        <v>6042</v>
      </c>
      <c r="K648" s="4" t="s">
        <v>2966</v>
      </c>
      <c r="L648" s="267">
        <v>0.0</v>
      </c>
      <c r="M648" s="267">
        <v>1619.0</v>
      </c>
      <c r="N648" s="267">
        <v>0.0</v>
      </c>
      <c r="O648" s="4"/>
      <c r="P648" s="4" t="s">
        <v>6043</v>
      </c>
      <c r="Q648" s="4"/>
      <c r="R648" s="4"/>
      <c r="S648" s="4" t="s">
        <v>6044</v>
      </c>
      <c r="T648" s="4" t="s">
        <v>2826</v>
      </c>
    </row>
    <row r="649">
      <c r="A649" s="267">
        <v>939.0</v>
      </c>
      <c r="B649" s="4" t="s">
        <v>6045</v>
      </c>
      <c r="C649" s="4" t="s">
        <v>1231</v>
      </c>
      <c r="D649" s="4" t="s">
        <v>6046</v>
      </c>
      <c r="E649" s="4" t="s">
        <v>120</v>
      </c>
      <c r="F649" s="326">
        <v>46043.0</v>
      </c>
      <c r="G649" s="326">
        <v>47869.0</v>
      </c>
      <c r="H649" s="326">
        <v>47777.0</v>
      </c>
      <c r="I649" s="4" t="s">
        <v>2921</v>
      </c>
      <c r="J649" s="327" t="s">
        <v>6047</v>
      </c>
      <c r="K649" s="4" t="s">
        <v>2966</v>
      </c>
      <c r="L649" s="267">
        <v>0.0</v>
      </c>
      <c r="M649" s="267">
        <v>1619.0</v>
      </c>
      <c r="N649" s="267">
        <v>0.0</v>
      </c>
      <c r="O649" s="4"/>
      <c r="P649" s="4" t="s">
        <v>2967</v>
      </c>
      <c r="Q649" s="4"/>
      <c r="R649" s="4"/>
      <c r="S649" s="4" t="s">
        <v>6048</v>
      </c>
      <c r="T649" s="4" t="s">
        <v>2833</v>
      </c>
    </row>
    <row r="650">
      <c r="A650" s="267">
        <v>941.0</v>
      </c>
      <c r="B650" s="4" t="s">
        <v>6049</v>
      </c>
      <c r="C650" s="4" t="s">
        <v>1254</v>
      </c>
      <c r="D650" s="4" t="s">
        <v>1428</v>
      </c>
      <c r="E650" s="4" t="s">
        <v>120</v>
      </c>
      <c r="F650" s="326">
        <v>46045.0</v>
      </c>
      <c r="G650" s="326">
        <v>47871.0</v>
      </c>
      <c r="H650" s="326">
        <v>47779.0</v>
      </c>
      <c r="I650" s="4" t="s">
        <v>2921</v>
      </c>
      <c r="J650" s="327" t="s">
        <v>1431</v>
      </c>
      <c r="K650" s="4" t="s">
        <v>2966</v>
      </c>
      <c r="L650" s="267">
        <v>0.0</v>
      </c>
      <c r="M650" s="267">
        <v>1621.0</v>
      </c>
      <c r="N650" s="267">
        <v>0.0</v>
      </c>
      <c r="O650" s="4"/>
      <c r="P650" s="4" t="s">
        <v>2967</v>
      </c>
      <c r="Q650" s="4"/>
      <c r="R650" s="4"/>
      <c r="S650" s="4" t="s">
        <v>6050</v>
      </c>
      <c r="T650" s="4" t="s">
        <v>2833</v>
      </c>
    </row>
    <row r="651">
      <c r="A651" s="267">
        <v>974.0</v>
      </c>
      <c r="B651" s="4" t="s">
        <v>6051</v>
      </c>
      <c r="C651" s="4" t="s">
        <v>1301</v>
      </c>
      <c r="D651" s="4" t="s">
        <v>6052</v>
      </c>
      <c r="E651" s="4" t="s">
        <v>120</v>
      </c>
      <c r="F651" s="326">
        <v>46048.0</v>
      </c>
      <c r="G651" s="326">
        <v>47874.0</v>
      </c>
      <c r="H651" s="326">
        <v>47782.0</v>
      </c>
      <c r="I651" s="4" t="s">
        <v>2921</v>
      </c>
      <c r="J651" s="327" t="s">
        <v>6053</v>
      </c>
      <c r="K651" s="4" t="s">
        <v>2966</v>
      </c>
      <c r="L651" s="267">
        <v>0.0</v>
      </c>
      <c r="M651" s="267">
        <v>1624.0</v>
      </c>
      <c r="N651" s="267">
        <v>0.0</v>
      </c>
      <c r="O651" s="4"/>
      <c r="P651" s="4" t="s">
        <v>6054</v>
      </c>
      <c r="Q651" s="4"/>
      <c r="R651" s="4"/>
      <c r="S651" s="4" t="s">
        <v>6055</v>
      </c>
      <c r="T651" s="4" t="s">
        <v>2833</v>
      </c>
    </row>
    <row r="652">
      <c r="A652" s="267">
        <v>940.0</v>
      </c>
      <c r="B652" s="4" t="s">
        <v>6056</v>
      </c>
      <c r="C652" s="4" t="s">
        <v>1244</v>
      </c>
      <c r="D652" s="4" t="s">
        <v>6057</v>
      </c>
      <c r="E652" s="4" t="s">
        <v>120</v>
      </c>
      <c r="F652" s="326">
        <v>46055.0</v>
      </c>
      <c r="G652" s="326">
        <v>47881.0</v>
      </c>
      <c r="H652" s="326">
        <v>47789.0</v>
      </c>
      <c r="I652" s="4" t="s">
        <v>2921</v>
      </c>
      <c r="J652" s="327" t="s">
        <v>6058</v>
      </c>
      <c r="K652" s="4" t="s">
        <v>2966</v>
      </c>
      <c r="L652" s="267">
        <v>0.0</v>
      </c>
      <c r="M652" s="267">
        <v>1631.0</v>
      </c>
      <c r="N652" s="267">
        <v>0.0</v>
      </c>
      <c r="O652" s="4"/>
      <c r="P652" s="4" t="s">
        <v>2967</v>
      </c>
      <c r="Q652" s="4"/>
      <c r="R652" s="4"/>
      <c r="S652" s="4" t="s">
        <v>6059</v>
      </c>
      <c r="T652" s="4" t="s">
        <v>2826</v>
      </c>
    </row>
    <row r="653">
      <c r="A653" s="267">
        <v>648.0</v>
      </c>
      <c r="B653" s="4" t="s">
        <v>6060</v>
      </c>
      <c r="C653" s="4" t="s">
        <v>6061</v>
      </c>
      <c r="D653" s="4" t="s">
        <v>6062</v>
      </c>
      <c r="E653" s="4" t="s">
        <v>1934</v>
      </c>
      <c r="F653" s="326">
        <v>45691.0</v>
      </c>
      <c r="G653" s="326">
        <v>46421.0</v>
      </c>
      <c r="H653" s="326">
        <v>46359.0</v>
      </c>
      <c r="I653" s="4" t="s">
        <v>2921</v>
      </c>
      <c r="J653" s="327" t="s">
        <v>5447</v>
      </c>
      <c r="K653" s="4" t="s">
        <v>2922</v>
      </c>
      <c r="L653" s="267">
        <v>0.0</v>
      </c>
      <c r="M653" s="267">
        <v>171.0</v>
      </c>
      <c r="N653" s="267">
        <v>0.0</v>
      </c>
      <c r="O653" s="4" t="s">
        <v>3171</v>
      </c>
      <c r="P653" s="4" t="s">
        <v>5448</v>
      </c>
      <c r="Q653" s="4" t="s">
        <v>3419</v>
      </c>
      <c r="R653" s="4" t="s">
        <v>3196</v>
      </c>
      <c r="S653" s="4" t="s">
        <v>6063</v>
      </c>
      <c r="T653" s="4" t="s">
        <v>2826</v>
      </c>
    </row>
    <row r="654">
      <c r="A654" s="267">
        <v>863.0</v>
      </c>
      <c r="B654" s="4" t="s">
        <v>6064</v>
      </c>
      <c r="C654" s="4" t="s">
        <v>6065</v>
      </c>
      <c r="D654" s="4" t="s">
        <v>6066</v>
      </c>
      <c r="E654" s="4" t="s">
        <v>1934</v>
      </c>
      <c r="F654" s="213">
        <v>45827.0</v>
      </c>
      <c r="G654" s="326">
        <v>46557.0</v>
      </c>
      <c r="H654" s="326">
        <v>46465.0</v>
      </c>
      <c r="I654" s="4" t="s">
        <v>2921</v>
      </c>
      <c r="J654" s="327" t="s">
        <v>6067</v>
      </c>
      <c r="K654" s="4" t="s">
        <v>2922</v>
      </c>
      <c r="L654" s="267">
        <v>0.0</v>
      </c>
      <c r="M654" s="267">
        <v>307.0</v>
      </c>
      <c r="N654" s="267">
        <v>0.0</v>
      </c>
      <c r="O654" s="4" t="s">
        <v>2140</v>
      </c>
      <c r="P654" s="4" t="s">
        <v>6068</v>
      </c>
      <c r="Q654" s="4" t="s">
        <v>3195</v>
      </c>
      <c r="R654" s="4" t="s">
        <v>6069</v>
      </c>
      <c r="S654" s="4" t="s">
        <v>6070</v>
      </c>
      <c r="T654" s="4" t="s">
        <v>2826</v>
      </c>
    </row>
    <row r="655">
      <c r="A655" s="267">
        <v>959.0</v>
      </c>
      <c r="B655" s="4" t="s">
        <v>6071</v>
      </c>
      <c r="C655" s="4" t="s">
        <v>1194</v>
      </c>
      <c r="D655" s="4" t="s">
        <v>6072</v>
      </c>
      <c r="E655" s="4" t="s">
        <v>1934</v>
      </c>
      <c r="F655" s="326">
        <v>45548.0</v>
      </c>
      <c r="G655" s="326">
        <v>46278.0</v>
      </c>
      <c r="H655" s="326">
        <v>46186.0</v>
      </c>
      <c r="I655" s="4" t="s">
        <v>2921</v>
      </c>
      <c r="J655" s="327" t="s">
        <v>6073</v>
      </c>
      <c r="K655" s="4" t="s">
        <v>3059</v>
      </c>
      <c r="L655" s="267">
        <v>0.0</v>
      </c>
      <c r="M655" s="267">
        <v>28.0</v>
      </c>
      <c r="N655" s="267">
        <v>0.0</v>
      </c>
      <c r="O655" s="4" t="s">
        <v>3171</v>
      </c>
      <c r="P655" s="4" t="s">
        <v>3216</v>
      </c>
      <c r="Q655" s="4"/>
      <c r="R655" s="4" t="s">
        <v>1199</v>
      </c>
      <c r="S655" s="4" t="s">
        <v>6074</v>
      </c>
      <c r="T655" s="4" t="s">
        <v>2833</v>
      </c>
    </row>
    <row r="656">
      <c r="A656" s="267">
        <v>767.0</v>
      </c>
      <c r="B656" s="4" t="s">
        <v>6075</v>
      </c>
      <c r="C656" s="4" t="s">
        <v>6076</v>
      </c>
      <c r="D656" s="4" t="s">
        <v>6077</v>
      </c>
      <c r="E656" s="4" t="s">
        <v>2873</v>
      </c>
      <c r="F656" s="326">
        <v>45756.0</v>
      </c>
      <c r="G656" s="326">
        <v>47217.0</v>
      </c>
      <c r="H656" s="326">
        <v>47035.0</v>
      </c>
      <c r="I656" s="4" t="s">
        <v>2921</v>
      </c>
      <c r="J656" s="327" t="s">
        <v>6078</v>
      </c>
      <c r="K656" s="4"/>
      <c r="L656" s="267">
        <v>0.0</v>
      </c>
      <c r="M656" s="267">
        <v>967.0</v>
      </c>
      <c r="N656" s="267">
        <v>0.0</v>
      </c>
      <c r="O656" s="4"/>
      <c r="P656" s="4" t="s">
        <v>6079</v>
      </c>
      <c r="Q656" s="4" t="s">
        <v>3419</v>
      </c>
      <c r="R656" s="4" t="s">
        <v>3244</v>
      </c>
      <c r="S656" s="4" t="s">
        <v>6080</v>
      </c>
      <c r="T656" s="4" t="s">
        <v>2833</v>
      </c>
    </row>
    <row r="657">
      <c r="A657" s="267">
        <v>944.0</v>
      </c>
      <c r="B657" s="4" t="s">
        <v>6081</v>
      </c>
      <c r="C657" s="4" t="s">
        <v>1220</v>
      </c>
      <c r="D657" s="4" t="s">
        <v>6082</v>
      </c>
      <c r="E657" s="4" t="s">
        <v>1934</v>
      </c>
      <c r="F657" s="326">
        <v>45756.0</v>
      </c>
      <c r="G657" s="326">
        <v>46486.0</v>
      </c>
      <c r="H657" s="326">
        <v>46396.0</v>
      </c>
      <c r="I657" s="4" t="s">
        <v>2921</v>
      </c>
      <c r="J657" s="327" t="s">
        <v>6083</v>
      </c>
      <c r="K657" s="4" t="s">
        <v>3236</v>
      </c>
      <c r="L657" s="267">
        <v>0.0</v>
      </c>
      <c r="M657" s="267">
        <v>236.0</v>
      </c>
      <c r="N657" s="267">
        <v>0.0</v>
      </c>
      <c r="O657" s="4"/>
      <c r="P657" s="4" t="s">
        <v>6084</v>
      </c>
      <c r="Q657" s="4" t="s">
        <v>3228</v>
      </c>
      <c r="R657" s="4" t="s">
        <v>1199</v>
      </c>
      <c r="S657" s="4" t="s">
        <v>6085</v>
      </c>
      <c r="T657" s="4"/>
    </row>
    <row r="658">
      <c r="A658" s="267">
        <v>943.0</v>
      </c>
      <c r="B658" s="4" t="s">
        <v>6086</v>
      </c>
      <c r="C658" s="4" t="s">
        <v>6087</v>
      </c>
      <c r="D658" s="4" t="s">
        <v>6088</v>
      </c>
      <c r="E658" s="4" t="s">
        <v>1934</v>
      </c>
      <c r="F658" s="326">
        <v>45989.0</v>
      </c>
      <c r="G658" s="326">
        <v>46719.0</v>
      </c>
      <c r="H658" s="326">
        <v>46262.0</v>
      </c>
      <c r="I658" s="4" t="s">
        <v>2921</v>
      </c>
      <c r="J658" s="327" t="s">
        <v>6089</v>
      </c>
      <c r="K658" s="4" t="s">
        <v>3059</v>
      </c>
      <c r="L658" s="267">
        <v>0.0</v>
      </c>
      <c r="M658" s="267">
        <v>469.0</v>
      </c>
      <c r="N658" s="267">
        <v>0.0</v>
      </c>
      <c r="O658" s="4" t="s">
        <v>3171</v>
      </c>
      <c r="P658" s="4" t="s">
        <v>6090</v>
      </c>
      <c r="Q658" s="4" t="s">
        <v>3228</v>
      </c>
      <c r="R658" s="4" t="s">
        <v>1199</v>
      </c>
      <c r="S658" s="4" t="s">
        <v>6091</v>
      </c>
      <c r="T658" s="4"/>
    </row>
    <row r="659">
      <c r="A659" s="267">
        <v>513.0</v>
      </c>
      <c r="B659" s="4" t="s">
        <v>6092</v>
      </c>
      <c r="C659" s="4" t="s">
        <v>6093</v>
      </c>
      <c r="D659" s="4" t="s">
        <v>6094</v>
      </c>
      <c r="E659" s="4" t="s">
        <v>2824</v>
      </c>
      <c r="F659" s="213">
        <v>44551.0</v>
      </c>
      <c r="G659" s="213">
        <v>46269.0</v>
      </c>
      <c r="H659" s="326">
        <v>46085.0</v>
      </c>
      <c r="I659" s="4" t="s">
        <v>2921</v>
      </c>
      <c r="J659" s="327" t="s">
        <v>4772</v>
      </c>
      <c r="K659" s="4" t="s">
        <v>3059</v>
      </c>
      <c r="L659" s="267">
        <v>0.0</v>
      </c>
      <c r="M659" s="267">
        <v>19.0</v>
      </c>
      <c r="N659" s="267">
        <v>0.0</v>
      </c>
      <c r="O659" s="4" t="s">
        <v>3171</v>
      </c>
      <c r="P659" s="4" t="s">
        <v>6095</v>
      </c>
      <c r="Q659" s="4" t="s">
        <v>3061</v>
      </c>
      <c r="R659" s="4" t="s">
        <v>3244</v>
      </c>
      <c r="S659" s="4" t="s">
        <v>6096</v>
      </c>
      <c r="T659" s="4"/>
    </row>
    <row r="660">
      <c r="A660" s="267">
        <v>497.0</v>
      </c>
      <c r="B660" s="4" t="s">
        <v>6097</v>
      </c>
      <c r="C660" s="4" t="s">
        <v>6098</v>
      </c>
      <c r="D660" s="4" t="s">
        <v>6099</v>
      </c>
      <c r="E660" s="4" t="s">
        <v>2824</v>
      </c>
      <c r="F660" s="213">
        <v>45931.0</v>
      </c>
      <c r="G660" s="213">
        <v>46295.0</v>
      </c>
      <c r="H660" s="326">
        <v>46203.0</v>
      </c>
      <c r="I660" s="4" t="s">
        <v>2921</v>
      </c>
      <c r="J660" s="327" t="s">
        <v>3468</v>
      </c>
      <c r="K660" s="4" t="s">
        <v>2922</v>
      </c>
      <c r="L660" s="267">
        <v>0.0</v>
      </c>
      <c r="M660" s="267">
        <v>45.0</v>
      </c>
      <c r="N660" s="267">
        <v>0.0</v>
      </c>
      <c r="O660" s="4" t="s">
        <v>3171</v>
      </c>
      <c r="P660" s="4" t="s">
        <v>6100</v>
      </c>
      <c r="Q660" s="4" t="s">
        <v>3061</v>
      </c>
      <c r="R660" s="4" t="s">
        <v>3062</v>
      </c>
      <c r="S660" s="4" t="s">
        <v>6101</v>
      </c>
      <c r="T660" s="4"/>
    </row>
    <row r="661">
      <c r="A661" s="267">
        <v>906.0</v>
      </c>
      <c r="B661" s="4" t="s">
        <v>6102</v>
      </c>
      <c r="C661" s="4" t="s">
        <v>6103</v>
      </c>
      <c r="D661" s="4" t="s">
        <v>6104</v>
      </c>
      <c r="E661" s="4" t="s">
        <v>2824</v>
      </c>
      <c r="F661" s="213">
        <v>46007.0</v>
      </c>
      <c r="G661" s="213">
        <v>46371.0</v>
      </c>
      <c r="H661" s="326">
        <v>46280.0</v>
      </c>
      <c r="I661" s="4" t="s">
        <v>2921</v>
      </c>
      <c r="J661" s="327" t="s">
        <v>6105</v>
      </c>
      <c r="K661" s="4" t="s">
        <v>3059</v>
      </c>
      <c r="L661" s="267">
        <v>0.0</v>
      </c>
      <c r="M661" s="267">
        <v>121.0</v>
      </c>
      <c r="N661" s="267">
        <v>0.0</v>
      </c>
      <c r="O661" s="4" t="s">
        <v>3171</v>
      </c>
      <c r="P661" s="4" t="s">
        <v>6106</v>
      </c>
      <c r="Q661" s="4" t="s">
        <v>3061</v>
      </c>
      <c r="R661" s="4" t="s">
        <v>3244</v>
      </c>
      <c r="S661" s="4" t="s">
        <v>6104</v>
      </c>
      <c r="T661" s="4"/>
    </row>
    <row r="662">
      <c r="A662" s="267">
        <v>924.0</v>
      </c>
      <c r="B662" s="4" t="s">
        <v>6107</v>
      </c>
      <c r="C662" s="4" t="s">
        <v>6108</v>
      </c>
      <c r="D662" s="4" t="s">
        <v>6109</v>
      </c>
      <c r="E662" s="4" t="s">
        <v>2824</v>
      </c>
      <c r="F662" s="326">
        <v>46007.0</v>
      </c>
      <c r="G662" s="326">
        <v>46736.0</v>
      </c>
      <c r="H662" s="213">
        <v>46645.0</v>
      </c>
      <c r="I662" s="4" t="s">
        <v>2921</v>
      </c>
      <c r="J662" s="327" t="s">
        <v>6110</v>
      </c>
      <c r="K662" s="4" t="s">
        <v>3029</v>
      </c>
      <c r="L662" s="267">
        <v>0.0</v>
      </c>
      <c r="M662" s="267">
        <v>486.0</v>
      </c>
      <c r="N662" s="267">
        <v>0.0</v>
      </c>
      <c r="O662" s="4"/>
      <c r="P662" s="4" t="s">
        <v>6111</v>
      </c>
      <c r="Q662" s="4" t="s">
        <v>3061</v>
      </c>
      <c r="R662" s="4" t="s">
        <v>3062</v>
      </c>
      <c r="S662" s="4" t="s">
        <v>6109</v>
      </c>
      <c r="T662" s="4"/>
    </row>
    <row r="663">
      <c r="A663" s="267">
        <v>947.0</v>
      </c>
      <c r="B663" s="4" t="s">
        <v>6112</v>
      </c>
      <c r="C663" s="4" t="s">
        <v>6113</v>
      </c>
      <c r="D663" s="4" t="s">
        <v>6114</v>
      </c>
      <c r="E663" s="4" t="s">
        <v>2824</v>
      </c>
      <c r="F663" s="326">
        <v>46020.0</v>
      </c>
      <c r="G663" s="326">
        <v>46385.0</v>
      </c>
      <c r="H663" s="213">
        <v>46294.0</v>
      </c>
      <c r="I663" s="4" t="s">
        <v>2921</v>
      </c>
      <c r="J663" s="327" t="s">
        <v>2865</v>
      </c>
      <c r="K663" s="4" t="s">
        <v>3059</v>
      </c>
      <c r="L663" s="267">
        <v>0.0</v>
      </c>
      <c r="M663" s="267">
        <v>135.0</v>
      </c>
      <c r="N663" s="267">
        <v>0.0</v>
      </c>
      <c r="O663" s="4" t="s">
        <v>3171</v>
      </c>
      <c r="P663" s="4" t="s">
        <v>2866</v>
      </c>
      <c r="Q663" s="4" t="s">
        <v>3061</v>
      </c>
      <c r="R663" s="4" t="s">
        <v>3244</v>
      </c>
      <c r="S663" s="4" t="s">
        <v>6114</v>
      </c>
      <c r="T663" s="4"/>
    </row>
    <row r="664">
      <c r="A664" s="267">
        <v>954.0</v>
      </c>
      <c r="B664" s="4" t="s">
        <v>6115</v>
      </c>
      <c r="C664" s="4" t="s">
        <v>6116</v>
      </c>
      <c r="D664" s="4" t="s">
        <v>6117</v>
      </c>
      <c r="E664" s="4" t="s">
        <v>2824</v>
      </c>
      <c r="F664" s="326">
        <v>46034.0</v>
      </c>
      <c r="G664" s="326">
        <v>46398.0</v>
      </c>
      <c r="H664" s="213">
        <v>46306.0</v>
      </c>
      <c r="I664" s="4" t="s">
        <v>2921</v>
      </c>
      <c r="J664" s="327" t="s">
        <v>6118</v>
      </c>
      <c r="K664" s="4" t="s">
        <v>3059</v>
      </c>
      <c r="L664" s="267">
        <v>0.0</v>
      </c>
      <c r="M664" s="267">
        <v>148.0</v>
      </c>
      <c r="N664" s="267">
        <v>0.0</v>
      </c>
      <c r="O664" s="4"/>
      <c r="P664" s="4" t="s">
        <v>6119</v>
      </c>
      <c r="Q664" s="4" t="s">
        <v>3061</v>
      </c>
      <c r="R664" s="4" t="s">
        <v>3062</v>
      </c>
      <c r="S664" s="4" t="s">
        <v>6117</v>
      </c>
      <c r="T664" s="4"/>
    </row>
    <row r="665">
      <c r="A665" s="267">
        <v>536.0</v>
      </c>
      <c r="B665" s="4" t="s">
        <v>6120</v>
      </c>
      <c r="C665" s="4" t="s">
        <v>1032</v>
      </c>
      <c r="D665" s="4" t="s">
        <v>6121</v>
      </c>
      <c r="E665" s="4" t="s">
        <v>444</v>
      </c>
      <c r="F665" s="326">
        <v>46056.0</v>
      </c>
      <c r="G665" s="326">
        <v>46420.0</v>
      </c>
      <c r="H665" s="213">
        <v>46358.0</v>
      </c>
      <c r="I665" s="4" t="s">
        <v>2921</v>
      </c>
      <c r="J665" s="327" t="s">
        <v>6122</v>
      </c>
      <c r="K665" s="4" t="s">
        <v>3029</v>
      </c>
      <c r="L665" s="267">
        <v>0.0</v>
      </c>
      <c r="M665" s="267">
        <v>170.0</v>
      </c>
      <c r="N665" s="267">
        <v>0.0</v>
      </c>
      <c r="O665" s="4" t="s">
        <v>3171</v>
      </c>
      <c r="P665" s="4" t="s">
        <v>6123</v>
      </c>
      <c r="Q665" s="4" t="s">
        <v>3061</v>
      </c>
      <c r="R665" s="4" t="s">
        <v>3244</v>
      </c>
      <c r="S665" s="4" t="s">
        <v>6124</v>
      </c>
      <c r="T665" s="4"/>
    </row>
    <row r="666">
      <c r="A666" s="267">
        <v>905.0</v>
      </c>
      <c r="B666" s="4" t="s">
        <v>6102</v>
      </c>
      <c r="C666" s="4" t="s">
        <v>141</v>
      </c>
      <c r="D666" s="4" t="s">
        <v>6125</v>
      </c>
      <c r="E666" s="4" t="s">
        <v>2884</v>
      </c>
      <c r="F666" s="326">
        <v>46014.0</v>
      </c>
      <c r="G666" s="326">
        <v>46378.0</v>
      </c>
      <c r="H666" s="326">
        <v>45922.0</v>
      </c>
      <c r="I666" s="4" t="s">
        <v>2921</v>
      </c>
      <c r="J666" s="327" t="s">
        <v>6105</v>
      </c>
      <c r="K666" s="4" t="s">
        <v>3059</v>
      </c>
      <c r="L666" s="267">
        <v>0.0</v>
      </c>
      <c r="M666" s="267">
        <v>128.0</v>
      </c>
      <c r="N666" s="267">
        <v>0.0</v>
      </c>
      <c r="O666" s="4" t="s">
        <v>3171</v>
      </c>
      <c r="P666" s="4" t="s">
        <v>6106</v>
      </c>
      <c r="Q666" s="4" t="s">
        <v>3061</v>
      </c>
      <c r="R666" s="4" t="s">
        <v>3062</v>
      </c>
      <c r="S666" s="4" t="s">
        <v>6126</v>
      </c>
      <c r="T666" s="4"/>
    </row>
    <row r="667">
      <c r="A667" s="267">
        <v>931.0</v>
      </c>
      <c r="B667" s="4" t="s">
        <v>6112</v>
      </c>
      <c r="C667" s="4" t="s">
        <v>495</v>
      </c>
      <c r="D667" s="4" t="s">
        <v>6127</v>
      </c>
      <c r="E667" s="4" t="s">
        <v>2884</v>
      </c>
      <c r="F667" s="326">
        <v>46031.0</v>
      </c>
      <c r="G667" s="326">
        <v>46395.0</v>
      </c>
      <c r="H667" s="326">
        <v>46303.0</v>
      </c>
      <c r="I667" s="4" t="s">
        <v>2921</v>
      </c>
      <c r="J667" s="327" t="s">
        <v>2865</v>
      </c>
      <c r="K667" s="4" t="s">
        <v>3059</v>
      </c>
      <c r="L667" s="267">
        <v>0.0</v>
      </c>
      <c r="M667" s="267">
        <v>145.0</v>
      </c>
      <c r="N667" s="267">
        <v>0.0</v>
      </c>
      <c r="O667" s="4" t="s">
        <v>3171</v>
      </c>
      <c r="P667" s="4" t="s">
        <v>2866</v>
      </c>
      <c r="Q667" s="4" t="s">
        <v>3061</v>
      </c>
      <c r="R667" s="4" t="s">
        <v>3244</v>
      </c>
      <c r="S667" s="4" t="s">
        <v>6128</v>
      </c>
      <c r="T667" s="4"/>
    </row>
    <row r="668">
      <c r="A668" s="267">
        <v>927.0</v>
      </c>
      <c r="B668" s="4" t="s">
        <v>6129</v>
      </c>
      <c r="C668" s="4" t="s">
        <v>476</v>
      </c>
      <c r="D668" s="4" t="s">
        <v>6130</v>
      </c>
      <c r="E668" s="4" t="s">
        <v>2884</v>
      </c>
      <c r="F668" s="326">
        <v>46037.0</v>
      </c>
      <c r="G668" s="326">
        <v>46401.0</v>
      </c>
      <c r="H668" s="326">
        <v>46310.0</v>
      </c>
      <c r="I668" s="4" t="s">
        <v>2921</v>
      </c>
      <c r="J668" s="327" t="s">
        <v>6131</v>
      </c>
      <c r="K668" s="4" t="s">
        <v>3059</v>
      </c>
      <c r="L668" s="267">
        <v>0.0</v>
      </c>
      <c r="M668" s="267">
        <v>151.0</v>
      </c>
      <c r="N668" s="267">
        <v>0.0</v>
      </c>
      <c r="O668" s="4" t="s">
        <v>3171</v>
      </c>
      <c r="P668" s="4" t="s">
        <v>3469</v>
      </c>
      <c r="Q668" s="4" t="s">
        <v>3061</v>
      </c>
      <c r="R668" s="4" t="s">
        <v>3062</v>
      </c>
      <c r="S668" s="4" t="s">
        <v>6132</v>
      </c>
      <c r="T668" s="4"/>
    </row>
    <row r="669">
      <c r="A669" s="267">
        <v>936.0</v>
      </c>
      <c r="B669" s="4" t="s">
        <v>6115</v>
      </c>
      <c r="C669" s="4" t="s">
        <v>873</v>
      </c>
      <c r="D669" s="4" t="s">
        <v>6133</v>
      </c>
      <c r="E669" s="4" t="s">
        <v>2884</v>
      </c>
      <c r="F669" s="326">
        <v>46041.0</v>
      </c>
      <c r="G669" s="326">
        <v>46405.0</v>
      </c>
      <c r="H669" s="213">
        <v>46313.0</v>
      </c>
      <c r="I669" s="4" t="s">
        <v>2921</v>
      </c>
      <c r="J669" s="327" t="s">
        <v>6118</v>
      </c>
      <c r="K669" s="4" t="s">
        <v>3059</v>
      </c>
      <c r="L669" s="267">
        <v>0.0</v>
      </c>
      <c r="M669" s="267">
        <v>155.0</v>
      </c>
      <c r="N669" s="267">
        <v>0.0</v>
      </c>
      <c r="O669" s="4" t="s">
        <v>3171</v>
      </c>
      <c r="P669" s="4" t="s">
        <v>6119</v>
      </c>
      <c r="Q669" s="4" t="s">
        <v>3061</v>
      </c>
      <c r="R669" s="4" t="s">
        <v>3062</v>
      </c>
      <c r="S669" s="4" t="s">
        <v>6134</v>
      </c>
      <c r="T669" s="4"/>
    </row>
    <row r="670">
      <c r="A670" s="267">
        <v>874.0</v>
      </c>
      <c r="B670" s="4" t="s">
        <v>6135</v>
      </c>
      <c r="C670" s="4" t="s">
        <v>6136</v>
      </c>
      <c r="D670" s="4" t="s">
        <v>6137</v>
      </c>
      <c r="E670" s="4" t="s">
        <v>1934</v>
      </c>
      <c r="F670" s="326">
        <v>45891.0</v>
      </c>
      <c r="G670" s="326">
        <v>46621.0</v>
      </c>
      <c r="H670" s="326">
        <v>46529.0</v>
      </c>
      <c r="I670" s="4" t="s">
        <v>2921</v>
      </c>
      <c r="J670" s="327" t="s">
        <v>6138</v>
      </c>
      <c r="K670" s="4" t="s">
        <v>2922</v>
      </c>
      <c r="L670" s="267">
        <v>0.0</v>
      </c>
      <c r="M670" s="267">
        <v>371.0</v>
      </c>
      <c r="N670" s="267">
        <v>0.0</v>
      </c>
      <c r="O670" s="4" t="s">
        <v>3171</v>
      </c>
      <c r="P670" s="4" t="s">
        <v>6139</v>
      </c>
      <c r="Q670" s="4" t="s">
        <v>3061</v>
      </c>
      <c r="R670" s="4" t="s">
        <v>3363</v>
      </c>
      <c r="S670" s="4" t="s">
        <v>6140</v>
      </c>
      <c r="T670" s="4"/>
    </row>
    <row r="671">
      <c r="A671" s="267">
        <v>917.0</v>
      </c>
      <c r="B671" s="4" t="s">
        <v>6141</v>
      </c>
      <c r="C671" s="4" t="s">
        <v>396</v>
      </c>
      <c r="D671" s="4" t="s">
        <v>6142</v>
      </c>
      <c r="E671" s="4" t="s">
        <v>1934</v>
      </c>
      <c r="F671" s="326">
        <v>46030.0</v>
      </c>
      <c r="G671" s="326">
        <v>46760.0</v>
      </c>
      <c r="H671" s="326">
        <v>46668.0</v>
      </c>
      <c r="I671" s="4" t="s">
        <v>2921</v>
      </c>
      <c r="J671" s="327" t="s">
        <v>6143</v>
      </c>
      <c r="K671" s="4" t="s">
        <v>2922</v>
      </c>
      <c r="L671" s="267">
        <v>0.0</v>
      </c>
      <c r="M671" s="267">
        <v>510.0</v>
      </c>
      <c r="N671" s="267">
        <v>0.0</v>
      </c>
      <c r="O671" s="4" t="s">
        <v>3171</v>
      </c>
      <c r="P671" s="4" t="s">
        <v>6144</v>
      </c>
      <c r="Q671" s="4" t="s">
        <v>3061</v>
      </c>
      <c r="R671" s="4" t="s">
        <v>3244</v>
      </c>
      <c r="S671" s="4" t="s">
        <v>6145</v>
      </c>
      <c r="T671" s="4"/>
    </row>
    <row r="672">
      <c r="A672" s="267">
        <v>794.0</v>
      </c>
      <c r="B672" s="4" t="s">
        <v>6146</v>
      </c>
      <c r="C672" s="4" t="s">
        <v>6147</v>
      </c>
      <c r="D672" s="4" t="s">
        <v>6148</v>
      </c>
      <c r="E672" s="4" t="s">
        <v>1934</v>
      </c>
      <c r="F672" s="326">
        <v>45859.0</v>
      </c>
      <c r="G672" s="326">
        <v>46589.0</v>
      </c>
      <c r="H672" s="326">
        <v>46467.0</v>
      </c>
      <c r="I672" s="4" t="s">
        <v>2921</v>
      </c>
      <c r="J672" s="327" t="s">
        <v>6149</v>
      </c>
      <c r="K672" s="4" t="s">
        <v>3029</v>
      </c>
      <c r="L672" s="267">
        <v>0.0</v>
      </c>
      <c r="M672" s="267">
        <v>339.0</v>
      </c>
      <c r="N672" s="267">
        <v>0.0</v>
      </c>
      <c r="O672" s="4" t="s">
        <v>3171</v>
      </c>
      <c r="P672" s="4" t="s">
        <v>6150</v>
      </c>
      <c r="Q672" s="4"/>
      <c r="R672" s="4" t="s">
        <v>2196</v>
      </c>
      <c r="S672" s="4" t="s">
        <v>6151</v>
      </c>
      <c r="T672" s="4"/>
    </row>
    <row r="673">
      <c r="A673" s="267">
        <v>862.0</v>
      </c>
      <c r="B673" s="4" t="s">
        <v>6152</v>
      </c>
      <c r="C673" s="4" t="s">
        <v>6153</v>
      </c>
      <c r="D673" s="4" t="s">
        <v>6154</v>
      </c>
      <c r="E673" s="4" t="s">
        <v>1934</v>
      </c>
      <c r="F673" s="326">
        <v>45870.0</v>
      </c>
      <c r="G673" s="326">
        <v>46600.0</v>
      </c>
      <c r="H673" s="326">
        <v>46478.0</v>
      </c>
      <c r="I673" s="4" t="s">
        <v>2921</v>
      </c>
      <c r="J673" s="327" t="s">
        <v>6155</v>
      </c>
      <c r="K673" s="4" t="s">
        <v>2922</v>
      </c>
      <c r="L673" s="267">
        <v>0.0</v>
      </c>
      <c r="M673" s="267">
        <v>350.0</v>
      </c>
      <c r="N673" s="267">
        <v>0.0</v>
      </c>
      <c r="O673" s="4" t="s">
        <v>3171</v>
      </c>
      <c r="P673" s="4" t="s">
        <v>6156</v>
      </c>
      <c r="Q673" s="4" t="s">
        <v>3061</v>
      </c>
      <c r="R673" s="4" t="s">
        <v>2196</v>
      </c>
      <c r="S673" s="4" t="s">
        <v>6157</v>
      </c>
      <c r="T673" s="4"/>
    </row>
    <row r="674">
      <c r="A674" s="267">
        <v>605.0</v>
      </c>
      <c r="B674" s="4" t="s">
        <v>6158</v>
      </c>
      <c r="C674" s="4" t="s">
        <v>6159</v>
      </c>
      <c r="D674" s="4" t="s">
        <v>6160</v>
      </c>
      <c r="E674" s="4" t="s">
        <v>1934</v>
      </c>
      <c r="F674" s="326">
        <v>45889.0</v>
      </c>
      <c r="G674" s="326">
        <v>46619.0</v>
      </c>
      <c r="H674" s="326">
        <v>46527.0</v>
      </c>
      <c r="I674" s="4" t="s">
        <v>2921</v>
      </c>
      <c r="J674" s="327" t="s">
        <v>6161</v>
      </c>
      <c r="K674" s="4" t="s">
        <v>3059</v>
      </c>
      <c r="L674" s="267">
        <v>0.0</v>
      </c>
      <c r="M674" s="267">
        <v>369.0</v>
      </c>
      <c r="N674" s="267">
        <v>0.0</v>
      </c>
      <c r="O674" s="4" t="s">
        <v>3171</v>
      </c>
      <c r="P674" s="4" t="s">
        <v>6162</v>
      </c>
      <c r="Q674" s="4" t="s">
        <v>3061</v>
      </c>
      <c r="R674" s="4" t="s">
        <v>3062</v>
      </c>
      <c r="S674" s="4" t="s">
        <v>6163</v>
      </c>
      <c r="T674" s="4"/>
    </row>
    <row r="675">
      <c r="A675" s="267">
        <v>898.0</v>
      </c>
      <c r="B675" s="4" t="s">
        <v>6164</v>
      </c>
      <c r="C675" s="4" t="s">
        <v>6165</v>
      </c>
      <c r="D675" s="4" t="s">
        <v>6166</v>
      </c>
      <c r="E675" s="4" t="s">
        <v>1934</v>
      </c>
      <c r="F675" s="326">
        <v>45953.0</v>
      </c>
      <c r="G675" s="326">
        <v>46683.0</v>
      </c>
      <c r="H675" s="326">
        <v>46591.0</v>
      </c>
      <c r="I675" s="4" t="s">
        <v>2921</v>
      </c>
      <c r="J675" s="327" t="s">
        <v>6167</v>
      </c>
      <c r="K675" s="4" t="s">
        <v>2922</v>
      </c>
      <c r="L675" s="267">
        <v>0.0</v>
      </c>
      <c r="M675" s="267">
        <v>433.0</v>
      </c>
      <c r="N675" s="267">
        <v>0.0</v>
      </c>
      <c r="O675" s="4" t="s">
        <v>3171</v>
      </c>
      <c r="P675" s="4" t="s">
        <v>6168</v>
      </c>
      <c r="Q675" s="4" t="s">
        <v>3061</v>
      </c>
      <c r="R675" s="4" t="s">
        <v>3363</v>
      </c>
      <c r="S675" s="4" t="s">
        <v>6169</v>
      </c>
      <c r="T675" s="4"/>
    </row>
    <row r="676">
      <c r="A676" s="267">
        <v>872.0</v>
      </c>
      <c r="B676" s="4" t="s">
        <v>6146</v>
      </c>
      <c r="C676" s="4" t="s">
        <v>6170</v>
      </c>
      <c r="D676" s="4" t="s">
        <v>6171</v>
      </c>
      <c r="E676" s="4" t="s">
        <v>2873</v>
      </c>
      <c r="F676" s="326">
        <v>45812.0</v>
      </c>
      <c r="G676" s="326">
        <v>47273.0</v>
      </c>
      <c r="H676" s="326">
        <v>47153.0</v>
      </c>
      <c r="I676" s="4" t="s">
        <v>2921</v>
      </c>
      <c r="J676" s="327" t="s">
        <v>6149</v>
      </c>
      <c r="K676" s="4" t="s">
        <v>3029</v>
      </c>
      <c r="L676" s="267">
        <v>0.0</v>
      </c>
      <c r="M676" s="267">
        <v>1023.0</v>
      </c>
      <c r="N676" s="267">
        <v>0.0</v>
      </c>
      <c r="O676" s="4" t="s">
        <v>3171</v>
      </c>
      <c r="P676" s="4" t="s">
        <v>6150</v>
      </c>
      <c r="Q676" s="4" t="s">
        <v>3061</v>
      </c>
      <c r="R676" s="4" t="s">
        <v>2196</v>
      </c>
      <c r="S676" s="4" t="s">
        <v>6172</v>
      </c>
      <c r="T676" s="4"/>
    </row>
    <row r="677">
      <c r="A677" s="267">
        <v>873.0</v>
      </c>
      <c r="B677" s="4" t="s">
        <v>6173</v>
      </c>
      <c r="C677" s="4" t="s">
        <v>6174</v>
      </c>
      <c r="D677" s="4" t="s">
        <v>6175</v>
      </c>
      <c r="E677" s="4" t="s">
        <v>2873</v>
      </c>
      <c r="F677" s="326">
        <v>45812.0</v>
      </c>
      <c r="G677" s="326">
        <v>47273.0</v>
      </c>
      <c r="H677" s="326">
        <v>47181.0</v>
      </c>
      <c r="I677" s="4" t="s">
        <v>2921</v>
      </c>
      <c r="J677" s="327" t="s">
        <v>6176</v>
      </c>
      <c r="K677" s="4" t="s">
        <v>3029</v>
      </c>
      <c r="L677" s="267">
        <v>0.0</v>
      </c>
      <c r="M677" s="267">
        <v>1023.0</v>
      </c>
      <c r="N677" s="267">
        <v>0.0</v>
      </c>
      <c r="O677" s="4" t="s">
        <v>3171</v>
      </c>
      <c r="P677" s="4" t="s">
        <v>6177</v>
      </c>
      <c r="Q677" s="4" t="s">
        <v>3061</v>
      </c>
      <c r="R677" s="4" t="s">
        <v>2196</v>
      </c>
      <c r="S677" s="4" t="s">
        <v>6178</v>
      </c>
      <c r="T677" s="4"/>
    </row>
    <row r="678">
      <c r="A678" s="267">
        <v>884.0</v>
      </c>
      <c r="B678" s="4" t="s">
        <v>6179</v>
      </c>
      <c r="C678" s="4" t="s">
        <v>6180</v>
      </c>
      <c r="D678" s="4" t="s">
        <v>6181</v>
      </c>
      <c r="E678" s="4" t="s">
        <v>2873</v>
      </c>
      <c r="F678" s="326">
        <v>45939.0</v>
      </c>
      <c r="G678" s="326">
        <v>47400.0</v>
      </c>
      <c r="H678" s="326">
        <v>47247.0</v>
      </c>
      <c r="I678" s="4" t="s">
        <v>2921</v>
      </c>
      <c r="J678" s="327" t="s">
        <v>6182</v>
      </c>
      <c r="K678" s="4" t="s">
        <v>3059</v>
      </c>
      <c r="L678" s="267">
        <v>0.0</v>
      </c>
      <c r="M678" s="267">
        <v>1150.0</v>
      </c>
      <c r="N678" s="267">
        <v>0.0</v>
      </c>
      <c r="O678" s="4" t="s">
        <v>3171</v>
      </c>
      <c r="P678" s="4" t="s">
        <v>6183</v>
      </c>
      <c r="Q678" s="4" t="s">
        <v>3061</v>
      </c>
      <c r="R678" s="4" t="s">
        <v>3363</v>
      </c>
      <c r="S678" s="4" t="s">
        <v>6184</v>
      </c>
      <c r="T678" s="4"/>
    </row>
    <row r="679">
      <c r="A679" s="267">
        <v>885.0</v>
      </c>
      <c r="B679" s="4" t="s">
        <v>6185</v>
      </c>
      <c r="C679" s="4" t="s">
        <v>6186</v>
      </c>
      <c r="D679" s="4" t="s">
        <v>6187</v>
      </c>
      <c r="E679" s="4" t="s">
        <v>2873</v>
      </c>
      <c r="F679" s="326">
        <v>45939.0</v>
      </c>
      <c r="G679" s="326">
        <v>47400.0</v>
      </c>
      <c r="H679" s="326">
        <v>47247.0</v>
      </c>
      <c r="I679" s="4" t="s">
        <v>2921</v>
      </c>
      <c r="J679" s="327" t="s">
        <v>6182</v>
      </c>
      <c r="K679" s="4" t="s">
        <v>3059</v>
      </c>
      <c r="L679" s="267">
        <v>0.0</v>
      </c>
      <c r="M679" s="267">
        <v>1150.0</v>
      </c>
      <c r="N679" s="267">
        <v>0.0</v>
      </c>
      <c r="O679" s="4" t="s">
        <v>3171</v>
      </c>
      <c r="P679" s="4" t="s">
        <v>6183</v>
      </c>
      <c r="Q679" s="4" t="s">
        <v>3061</v>
      </c>
      <c r="R679" s="4" t="s">
        <v>3244</v>
      </c>
      <c r="S679" s="4" t="s">
        <v>6188</v>
      </c>
      <c r="T679" s="4"/>
    </row>
    <row r="680">
      <c r="A680" s="267">
        <v>886.0</v>
      </c>
      <c r="B680" s="4" t="s">
        <v>6189</v>
      </c>
      <c r="C680" s="4" t="s">
        <v>6190</v>
      </c>
      <c r="D680" s="4" t="s">
        <v>6191</v>
      </c>
      <c r="E680" s="4" t="s">
        <v>2873</v>
      </c>
      <c r="F680" s="326">
        <v>45939.0</v>
      </c>
      <c r="G680" s="326">
        <v>47400.0</v>
      </c>
      <c r="H680" s="326">
        <v>47247.0</v>
      </c>
      <c r="I680" s="4" t="s">
        <v>2921</v>
      </c>
      <c r="J680" s="327" t="s">
        <v>6182</v>
      </c>
      <c r="K680" s="4" t="s">
        <v>3059</v>
      </c>
      <c r="L680" s="267">
        <v>0.0</v>
      </c>
      <c r="M680" s="267">
        <v>1150.0</v>
      </c>
      <c r="N680" s="267">
        <v>0.0</v>
      </c>
      <c r="O680" s="4" t="s">
        <v>3171</v>
      </c>
      <c r="P680" s="4" t="s">
        <v>6183</v>
      </c>
      <c r="Q680" s="4" t="s">
        <v>3061</v>
      </c>
      <c r="R680" s="4" t="s">
        <v>3244</v>
      </c>
      <c r="S680" s="4" t="s">
        <v>6192</v>
      </c>
      <c r="T680" s="4"/>
    </row>
    <row r="681">
      <c r="A681" s="267">
        <v>766.0</v>
      </c>
      <c r="B681" s="4" t="s">
        <v>6193</v>
      </c>
      <c r="C681" s="4" t="s">
        <v>6194</v>
      </c>
      <c r="D681" s="4" t="s">
        <v>6077</v>
      </c>
      <c r="E681" s="4" t="s">
        <v>2873</v>
      </c>
      <c r="F681" s="326">
        <v>45756.0</v>
      </c>
      <c r="G681" s="326">
        <v>47217.0</v>
      </c>
      <c r="H681" s="326">
        <v>47127.0</v>
      </c>
      <c r="I681" s="4" t="s">
        <v>2921</v>
      </c>
      <c r="J681" s="327" t="s">
        <v>6078</v>
      </c>
      <c r="K681" s="4" t="s">
        <v>2922</v>
      </c>
      <c r="L681" s="267">
        <v>0.0</v>
      </c>
      <c r="M681" s="267">
        <v>967.0</v>
      </c>
      <c r="N681" s="267">
        <v>0.0</v>
      </c>
      <c r="O681" s="4"/>
      <c r="P681" s="4" t="s">
        <v>6079</v>
      </c>
      <c r="Q681" s="4" t="s">
        <v>3419</v>
      </c>
      <c r="R681" s="4" t="s">
        <v>3062</v>
      </c>
      <c r="S681" s="4" t="s">
        <v>6195</v>
      </c>
      <c r="T681" s="4"/>
    </row>
    <row r="682">
      <c r="A682" s="267">
        <v>838.0</v>
      </c>
      <c r="B682" s="4" t="s">
        <v>6196</v>
      </c>
      <c r="C682" s="4" t="s">
        <v>6197</v>
      </c>
      <c r="D682" s="4" t="s">
        <v>6198</v>
      </c>
      <c r="E682" s="4" t="s">
        <v>1934</v>
      </c>
      <c r="F682" s="326">
        <v>45839.0</v>
      </c>
      <c r="G682" s="326">
        <v>46569.0</v>
      </c>
      <c r="H682" s="326">
        <v>46478.0</v>
      </c>
      <c r="I682" s="4" t="s">
        <v>2921</v>
      </c>
      <c r="J682" s="327" t="s">
        <v>6199</v>
      </c>
      <c r="K682" s="4" t="s">
        <v>2922</v>
      </c>
      <c r="L682" s="267">
        <v>0.0</v>
      </c>
      <c r="M682" s="267">
        <v>319.0</v>
      </c>
      <c r="N682" s="267">
        <v>0.0</v>
      </c>
      <c r="O682" s="4" t="s">
        <v>3171</v>
      </c>
      <c r="P682" s="4" t="s">
        <v>6200</v>
      </c>
      <c r="Q682" s="4"/>
      <c r="R682" s="4"/>
      <c r="S682" s="4" t="s">
        <v>6201</v>
      </c>
      <c r="T682" s="4"/>
    </row>
    <row r="683">
      <c r="A683" s="267">
        <v>870.0</v>
      </c>
      <c r="B683" s="4" t="s">
        <v>6202</v>
      </c>
      <c r="C683" s="4" t="s">
        <v>6203</v>
      </c>
      <c r="D683" s="4" t="s">
        <v>6204</v>
      </c>
      <c r="E683" s="4" t="s">
        <v>1934</v>
      </c>
      <c r="F683" s="326">
        <v>45845.0</v>
      </c>
      <c r="G683" s="326">
        <v>46575.0</v>
      </c>
      <c r="H683" s="326">
        <v>46484.0</v>
      </c>
      <c r="I683" s="4" t="s">
        <v>2921</v>
      </c>
      <c r="J683" s="327" t="s">
        <v>6205</v>
      </c>
      <c r="K683" s="4" t="s">
        <v>2922</v>
      </c>
      <c r="L683" s="267">
        <v>0.0</v>
      </c>
      <c r="M683" s="267">
        <v>325.0</v>
      </c>
      <c r="N683" s="267">
        <v>0.0</v>
      </c>
      <c r="O683" s="4" t="s">
        <v>3171</v>
      </c>
      <c r="P683" s="4" t="s">
        <v>6206</v>
      </c>
      <c r="Q683" s="4"/>
      <c r="R683" s="4" t="s">
        <v>6069</v>
      </c>
      <c r="S683" s="4" t="s">
        <v>6207</v>
      </c>
      <c r="T683" s="4"/>
    </row>
    <row r="684">
      <c r="A684" s="267">
        <v>919.0</v>
      </c>
      <c r="B684" s="4" t="s">
        <v>6208</v>
      </c>
      <c r="C684" s="4" t="s">
        <v>414</v>
      </c>
      <c r="D684" s="4" t="s">
        <v>6209</v>
      </c>
      <c r="E684" s="4" t="s">
        <v>1934</v>
      </c>
      <c r="F684" s="326">
        <v>45987.0</v>
      </c>
      <c r="G684" s="326">
        <v>46717.0</v>
      </c>
      <c r="H684" s="326">
        <v>46625.0</v>
      </c>
      <c r="I684" s="4" t="s">
        <v>2921</v>
      </c>
      <c r="J684" s="327" t="s">
        <v>6210</v>
      </c>
      <c r="K684" s="4" t="s">
        <v>2922</v>
      </c>
      <c r="L684" s="267">
        <v>0.0</v>
      </c>
      <c r="M684" s="267">
        <v>467.0</v>
      </c>
      <c r="N684" s="267">
        <v>0.0</v>
      </c>
      <c r="O684" s="4" t="s">
        <v>3171</v>
      </c>
      <c r="P684" s="4" t="s">
        <v>6090</v>
      </c>
      <c r="Q684" s="4" t="s">
        <v>5500</v>
      </c>
      <c r="R684" s="4" t="s">
        <v>1199</v>
      </c>
      <c r="S684" s="4" t="s">
        <v>6211</v>
      </c>
      <c r="T684" s="4"/>
    </row>
    <row r="685">
      <c r="A685" s="267">
        <v>875.0</v>
      </c>
      <c r="B685" s="4" t="s">
        <v>6212</v>
      </c>
      <c r="C685" s="4" t="s">
        <v>6213</v>
      </c>
      <c r="D685" s="4" t="s">
        <v>2129</v>
      </c>
      <c r="E685" s="4" t="s">
        <v>2478</v>
      </c>
      <c r="F685" s="326">
        <v>45814.0</v>
      </c>
      <c r="G685" s="326">
        <v>47640.0</v>
      </c>
      <c r="H685" s="326">
        <v>47489.0</v>
      </c>
      <c r="I685" s="4" t="s">
        <v>2921</v>
      </c>
      <c r="J685" s="327" t="s">
        <v>6214</v>
      </c>
      <c r="K685" s="4" t="s">
        <v>2922</v>
      </c>
      <c r="L685" s="267">
        <v>0.0</v>
      </c>
      <c r="M685" s="267">
        <v>1390.0</v>
      </c>
      <c r="N685" s="267">
        <v>0.0</v>
      </c>
      <c r="O685" s="4"/>
      <c r="P685" s="4" t="s">
        <v>6215</v>
      </c>
      <c r="Q685" s="4"/>
      <c r="R685" s="4"/>
      <c r="S685" s="4" t="s">
        <v>2129</v>
      </c>
      <c r="T685" s="4"/>
    </row>
    <row r="686">
      <c r="A686" s="267">
        <v>876.0</v>
      </c>
      <c r="B686" s="4" t="s">
        <v>6216</v>
      </c>
      <c r="C686" s="4" t="s">
        <v>6217</v>
      </c>
      <c r="D686" s="4" t="s">
        <v>2114</v>
      </c>
      <c r="E686" s="4" t="s">
        <v>2478</v>
      </c>
      <c r="F686" s="326">
        <v>45814.0</v>
      </c>
      <c r="G686" s="326">
        <v>47640.0</v>
      </c>
      <c r="H686" s="326">
        <v>47489.0</v>
      </c>
      <c r="I686" s="4" t="s">
        <v>2921</v>
      </c>
      <c r="J686" s="327" t="s">
        <v>6218</v>
      </c>
      <c r="K686" s="4" t="s">
        <v>2922</v>
      </c>
      <c r="L686" s="267">
        <v>0.0</v>
      </c>
      <c r="M686" s="267">
        <v>1390.0</v>
      </c>
      <c r="N686" s="267">
        <v>0.0</v>
      </c>
      <c r="O686" s="4"/>
      <c r="P686" s="4" t="s">
        <v>6215</v>
      </c>
      <c r="Q686" s="4"/>
      <c r="R686" s="4"/>
      <c r="S686" s="4" t="s">
        <v>2114</v>
      </c>
      <c r="T686" s="4"/>
    </row>
    <row r="687">
      <c r="A687" s="267">
        <v>877.0</v>
      </c>
      <c r="B687" s="4" t="s">
        <v>6219</v>
      </c>
      <c r="C687" s="4" t="s">
        <v>6220</v>
      </c>
      <c r="D687" s="4" t="s">
        <v>2087</v>
      </c>
      <c r="E687" s="4" t="s">
        <v>2478</v>
      </c>
      <c r="F687" s="326">
        <v>45870.0</v>
      </c>
      <c r="G687" s="326">
        <v>47696.0</v>
      </c>
      <c r="H687" s="326">
        <v>47515.0</v>
      </c>
      <c r="I687" s="4" t="s">
        <v>2921</v>
      </c>
      <c r="J687" s="327" t="s">
        <v>6221</v>
      </c>
      <c r="K687" s="4"/>
      <c r="L687" s="267">
        <v>0.0</v>
      </c>
      <c r="M687" s="267">
        <v>1446.0</v>
      </c>
      <c r="N687" s="267">
        <v>0.0</v>
      </c>
      <c r="O687" s="4"/>
      <c r="P687" s="4" t="s">
        <v>6215</v>
      </c>
      <c r="Q687" s="4"/>
      <c r="R687" s="4"/>
      <c r="S687" s="4" t="s">
        <v>2087</v>
      </c>
      <c r="T687" s="4"/>
    </row>
    <row r="688">
      <c r="A688" s="267">
        <v>878.0</v>
      </c>
      <c r="B688" s="4" t="s">
        <v>6222</v>
      </c>
      <c r="C688" s="4" t="s">
        <v>6223</v>
      </c>
      <c r="D688" s="4" t="s">
        <v>6224</v>
      </c>
      <c r="E688" s="4" t="s">
        <v>2478</v>
      </c>
      <c r="F688" s="326">
        <v>45903.0</v>
      </c>
      <c r="G688" s="326">
        <v>47729.0</v>
      </c>
      <c r="H688" s="326">
        <v>47545.0</v>
      </c>
      <c r="I688" s="4" t="s">
        <v>2921</v>
      </c>
      <c r="J688" s="327" t="s">
        <v>6225</v>
      </c>
      <c r="K688" s="4"/>
      <c r="L688" s="267">
        <v>0.0</v>
      </c>
      <c r="M688" s="267">
        <v>1479.0</v>
      </c>
      <c r="N688" s="267">
        <v>0.0</v>
      </c>
      <c r="O688" s="4"/>
      <c r="P688" s="4" t="s">
        <v>6215</v>
      </c>
      <c r="Q688" s="4"/>
      <c r="R688" s="4"/>
      <c r="S688" s="4" t="s">
        <v>6224</v>
      </c>
    </row>
    <row r="689">
      <c r="A689" s="267">
        <v>595.0</v>
      </c>
      <c r="B689" s="4" t="s">
        <v>6226</v>
      </c>
      <c r="C689" s="4" t="s">
        <v>6227</v>
      </c>
      <c r="D689" s="4" t="s">
        <v>6228</v>
      </c>
      <c r="E689" s="4" t="s">
        <v>1934</v>
      </c>
      <c r="F689" s="326">
        <v>45359.0</v>
      </c>
      <c r="G689" s="326">
        <v>46526.0</v>
      </c>
      <c r="H689" s="326">
        <v>46437.0</v>
      </c>
      <c r="I689" s="4" t="s">
        <v>2921</v>
      </c>
      <c r="J689" s="327" t="s">
        <v>6229</v>
      </c>
      <c r="K689" s="4" t="s">
        <v>2922</v>
      </c>
      <c r="L689" s="267">
        <v>0.0</v>
      </c>
      <c r="M689" s="267">
        <v>276.0</v>
      </c>
      <c r="N689" s="267">
        <v>0.0</v>
      </c>
      <c r="O689" s="4" t="s">
        <v>3171</v>
      </c>
      <c r="P689" s="4" t="s">
        <v>6230</v>
      </c>
      <c r="Q689" s="4" t="s">
        <v>2924</v>
      </c>
      <c r="R689" s="4"/>
      <c r="S689" s="4" t="s">
        <v>6231</v>
      </c>
    </row>
    <row r="690">
      <c r="A690" s="267">
        <v>544.0</v>
      </c>
      <c r="B690" s="4" t="s">
        <v>5028</v>
      </c>
      <c r="C690" s="4" t="s">
        <v>5029</v>
      </c>
      <c r="D690" s="4" t="s">
        <v>6232</v>
      </c>
      <c r="E690" s="4" t="s">
        <v>2828</v>
      </c>
      <c r="F690" s="326">
        <v>45973.0</v>
      </c>
      <c r="G690" s="326">
        <v>46332.0</v>
      </c>
      <c r="H690" s="326">
        <v>46240.0</v>
      </c>
      <c r="I690" s="4" t="s">
        <v>2921</v>
      </c>
      <c r="J690" s="327" t="s">
        <v>5031</v>
      </c>
      <c r="K690" s="4" t="s">
        <v>3059</v>
      </c>
      <c r="L690" s="267">
        <v>0.0</v>
      </c>
      <c r="M690" s="267">
        <v>82.0</v>
      </c>
      <c r="N690" s="267">
        <v>0.0</v>
      </c>
      <c r="O690" s="4" t="s">
        <v>3171</v>
      </c>
      <c r="P690" s="4" t="s">
        <v>6233</v>
      </c>
      <c r="Q690" s="4" t="s">
        <v>2924</v>
      </c>
      <c r="R690" s="4" t="s">
        <v>3196</v>
      </c>
      <c r="S690" s="4" t="s">
        <v>6234</v>
      </c>
    </row>
    <row r="691">
      <c r="A691" s="267">
        <v>484.0</v>
      </c>
      <c r="B691" s="4" t="s">
        <v>5039</v>
      </c>
      <c r="C691" s="4" t="s">
        <v>1103</v>
      </c>
      <c r="D691" s="4" t="s">
        <v>6235</v>
      </c>
      <c r="E691" s="4" t="s">
        <v>2828</v>
      </c>
      <c r="F691" s="326">
        <v>45937.0</v>
      </c>
      <c r="G691" s="326">
        <v>46667.0</v>
      </c>
      <c r="H691" s="326">
        <v>46575.0</v>
      </c>
      <c r="I691" s="4" t="s">
        <v>2921</v>
      </c>
      <c r="J691" s="327" t="s">
        <v>5043</v>
      </c>
      <c r="K691" s="4" t="s">
        <v>3059</v>
      </c>
      <c r="L691" s="267">
        <v>0.0</v>
      </c>
      <c r="M691" s="267">
        <v>417.0</v>
      </c>
      <c r="N691" s="267">
        <v>0.0</v>
      </c>
      <c r="O691" s="4" t="s">
        <v>3171</v>
      </c>
      <c r="P691" s="4" t="s">
        <v>6236</v>
      </c>
      <c r="Q691" s="4" t="s">
        <v>2924</v>
      </c>
      <c r="R691" s="4" t="s">
        <v>3196</v>
      </c>
      <c r="S691" s="4" t="s">
        <v>6237</v>
      </c>
    </row>
    <row r="692">
      <c r="A692" s="267">
        <v>823.0</v>
      </c>
      <c r="B692" s="4" t="s">
        <v>6238</v>
      </c>
      <c r="C692" s="4" t="s">
        <v>6239</v>
      </c>
      <c r="D692" s="4" t="s">
        <v>6240</v>
      </c>
      <c r="E692" s="4" t="s">
        <v>2828</v>
      </c>
      <c r="F692" s="326">
        <v>46141.0</v>
      </c>
      <c r="G692" s="326">
        <v>46506.0</v>
      </c>
      <c r="H692" s="326">
        <v>46416.0</v>
      </c>
      <c r="I692" s="4" t="s">
        <v>2921</v>
      </c>
      <c r="J692" s="327" t="s">
        <v>6241</v>
      </c>
      <c r="K692" s="4"/>
      <c r="L692" s="267">
        <v>0.0</v>
      </c>
      <c r="M692" s="267">
        <v>256.0</v>
      </c>
      <c r="N692" s="267">
        <v>0.0</v>
      </c>
      <c r="O692" s="4" t="s">
        <v>3171</v>
      </c>
      <c r="P692" s="4" t="s">
        <v>4805</v>
      </c>
      <c r="Q692" s="4"/>
      <c r="R692" s="4"/>
      <c r="S692" s="4" t="s">
        <v>6242</v>
      </c>
    </row>
    <row r="693">
      <c r="A693" s="267">
        <v>774.0</v>
      </c>
      <c r="B693" s="4" t="s">
        <v>4003</v>
      </c>
      <c r="C693" s="4" t="s">
        <v>5147</v>
      </c>
      <c r="D693" s="4" t="s">
        <v>5148</v>
      </c>
      <c r="E693" s="4" t="s">
        <v>1934</v>
      </c>
      <c r="F693" s="326"/>
      <c r="G693" s="326">
        <v>45987.0</v>
      </c>
      <c r="H693" s="326">
        <v>45895.0</v>
      </c>
      <c r="I693" s="4" t="s">
        <v>3913</v>
      </c>
      <c r="J693" s="327" t="s">
        <v>4006</v>
      </c>
      <c r="K693" s="4"/>
      <c r="L693" s="267">
        <v>0.0</v>
      </c>
      <c r="M693" s="267">
        <v>0.0</v>
      </c>
      <c r="N693" s="267">
        <v>0.0</v>
      </c>
      <c r="O693" s="4" t="s">
        <v>2140</v>
      </c>
      <c r="P693" s="4" t="s">
        <v>3227</v>
      </c>
      <c r="Q693" s="4" t="s">
        <v>3228</v>
      </c>
      <c r="R693" s="4" t="s">
        <v>3229</v>
      </c>
      <c r="S693" s="4" t="s">
        <v>5130</v>
      </c>
    </row>
    <row r="694">
      <c r="A694" s="267">
        <v>770.0</v>
      </c>
      <c r="B694" s="4" t="s">
        <v>4003</v>
      </c>
      <c r="C694" s="4" t="s">
        <v>5137</v>
      </c>
      <c r="D694" s="4" t="s">
        <v>5138</v>
      </c>
      <c r="E694" s="4" t="s">
        <v>1934</v>
      </c>
      <c r="F694" s="326"/>
      <c r="G694" s="326">
        <v>45987.0</v>
      </c>
      <c r="H694" s="326">
        <v>45895.0</v>
      </c>
      <c r="I694" s="4" t="s">
        <v>3913</v>
      </c>
      <c r="J694" s="327" t="s">
        <v>4006</v>
      </c>
      <c r="K694" s="4" t="s">
        <v>3059</v>
      </c>
      <c r="L694" s="267">
        <v>0.0</v>
      </c>
      <c r="M694" s="267">
        <v>0.0</v>
      </c>
      <c r="N694" s="267">
        <v>0.0</v>
      </c>
      <c r="O694" s="4" t="s">
        <v>2140</v>
      </c>
      <c r="P694" s="4" t="s">
        <v>3227</v>
      </c>
      <c r="Q694" s="4" t="s">
        <v>3228</v>
      </c>
      <c r="R694" s="4" t="s">
        <v>3229</v>
      </c>
      <c r="S694" s="4" t="s">
        <v>5130</v>
      </c>
    </row>
    <row r="695">
      <c r="A695" s="267">
        <v>773.0</v>
      </c>
      <c r="B695" s="4" t="s">
        <v>4003</v>
      </c>
      <c r="C695" s="4" t="s">
        <v>5122</v>
      </c>
      <c r="D695" s="4" t="s">
        <v>5123</v>
      </c>
      <c r="E695" s="4" t="s">
        <v>1934</v>
      </c>
      <c r="F695" s="326"/>
      <c r="G695" s="326">
        <v>45987.0</v>
      </c>
      <c r="H695" s="326">
        <v>45895.0</v>
      </c>
      <c r="I695" s="4" t="s">
        <v>3913</v>
      </c>
      <c r="J695" s="327" t="s">
        <v>4006</v>
      </c>
      <c r="K695" s="4"/>
      <c r="L695" s="267">
        <v>0.0</v>
      </c>
      <c r="M695" s="267">
        <v>0.0</v>
      </c>
      <c r="N695" s="267">
        <v>0.0</v>
      </c>
      <c r="O695" s="4" t="s">
        <v>2140</v>
      </c>
      <c r="P695" s="4" t="s">
        <v>3227</v>
      </c>
      <c r="Q695" s="4" t="s">
        <v>3228</v>
      </c>
      <c r="R695" s="4" t="s">
        <v>3229</v>
      </c>
      <c r="S695" s="4" t="s">
        <v>5130</v>
      </c>
    </row>
    <row r="696">
      <c r="A696" s="267">
        <v>772.0</v>
      </c>
      <c r="B696" s="4" t="s">
        <v>4003</v>
      </c>
      <c r="C696" s="4" t="s">
        <v>5154</v>
      </c>
      <c r="D696" s="4" t="s">
        <v>5155</v>
      </c>
      <c r="E696" s="4" t="s">
        <v>1934</v>
      </c>
      <c r="F696" s="326"/>
      <c r="G696" s="326">
        <v>45987.0</v>
      </c>
      <c r="H696" s="326">
        <v>45895.0</v>
      </c>
      <c r="I696" s="4" t="s">
        <v>3913</v>
      </c>
      <c r="J696" s="327" t="s">
        <v>4006</v>
      </c>
      <c r="K696" s="4"/>
      <c r="L696" s="267">
        <v>0.0</v>
      </c>
      <c r="M696" s="267">
        <v>0.0</v>
      </c>
      <c r="N696" s="267">
        <v>0.0</v>
      </c>
      <c r="O696" s="4" t="s">
        <v>2140</v>
      </c>
      <c r="P696" s="4" t="s">
        <v>3227</v>
      </c>
      <c r="Q696" s="4" t="s">
        <v>3228</v>
      </c>
      <c r="R696" s="4" t="s">
        <v>3229</v>
      </c>
      <c r="S696" s="4" t="s">
        <v>5130</v>
      </c>
    </row>
    <row r="697">
      <c r="A697" s="267">
        <v>775.0</v>
      </c>
      <c r="B697" s="4" t="s">
        <v>4003</v>
      </c>
      <c r="C697" s="4" t="s">
        <v>5131</v>
      </c>
      <c r="D697" s="4" t="s">
        <v>5133</v>
      </c>
      <c r="E697" s="4" t="s">
        <v>1934</v>
      </c>
      <c r="F697" s="326"/>
      <c r="G697" s="326">
        <v>45987.0</v>
      </c>
      <c r="H697" s="326">
        <v>45895.0</v>
      </c>
      <c r="I697" s="4" t="s">
        <v>3913</v>
      </c>
      <c r="J697" s="327" t="s">
        <v>4006</v>
      </c>
      <c r="K697" s="4"/>
      <c r="L697" s="267">
        <v>0.0</v>
      </c>
      <c r="M697" s="267">
        <v>0.0</v>
      </c>
      <c r="N697" s="267">
        <v>0.0</v>
      </c>
      <c r="O697" s="4" t="s">
        <v>2140</v>
      </c>
      <c r="P697" s="4" t="s">
        <v>3227</v>
      </c>
      <c r="Q697" s="4" t="s">
        <v>3228</v>
      </c>
      <c r="R697" s="4" t="s">
        <v>3229</v>
      </c>
      <c r="S697" s="4" t="s">
        <v>5130</v>
      </c>
    </row>
    <row r="698">
      <c r="A698" s="267">
        <v>771.0</v>
      </c>
      <c r="B698" s="4" t="s">
        <v>4003</v>
      </c>
      <c r="C698" s="4" t="s">
        <v>5144</v>
      </c>
      <c r="D698" s="4" t="s">
        <v>5145</v>
      </c>
      <c r="E698" s="4" t="s">
        <v>1934</v>
      </c>
      <c r="F698" s="326"/>
      <c r="G698" s="326">
        <v>45987.0</v>
      </c>
      <c r="H698" s="326">
        <v>45895.0</v>
      </c>
      <c r="I698" s="4" t="s">
        <v>3913</v>
      </c>
      <c r="J698" s="327" t="s">
        <v>4006</v>
      </c>
      <c r="K698" s="4"/>
      <c r="L698" s="267">
        <v>0.0</v>
      </c>
      <c r="M698" s="267">
        <v>0.0</v>
      </c>
      <c r="N698" s="267">
        <v>0.0</v>
      </c>
      <c r="O698" s="4" t="s">
        <v>2140</v>
      </c>
      <c r="P698" s="4" t="s">
        <v>3227</v>
      </c>
      <c r="Q698" s="4" t="s">
        <v>3228</v>
      </c>
      <c r="R698" s="4" t="s">
        <v>3229</v>
      </c>
      <c r="S698" s="4" t="s">
        <v>5130</v>
      </c>
    </row>
    <row r="699">
      <c r="A699" s="267">
        <v>743.0</v>
      </c>
      <c r="B699" s="4" t="s">
        <v>6243</v>
      </c>
      <c r="C699" s="4" t="s">
        <v>6244</v>
      </c>
      <c r="D699" s="4" t="s">
        <v>6245</v>
      </c>
      <c r="E699" s="4" t="s">
        <v>1934</v>
      </c>
      <c r="F699" s="326">
        <v>45543.0</v>
      </c>
      <c r="G699" s="326">
        <v>46273.0</v>
      </c>
      <c r="H699" s="326">
        <v>46150.0</v>
      </c>
      <c r="I699" s="4" t="s">
        <v>2921</v>
      </c>
      <c r="J699" s="327" t="s">
        <v>6246</v>
      </c>
      <c r="K699" s="4"/>
      <c r="L699" s="267">
        <v>0.0</v>
      </c>
      <c r="M699" s="267">
        <v>23.0</v>
      </c>
      <c r="N699" s="267">
        <v>0.0</v>
      </c>
      <c r="O699" s="4" t="s">
        <v>2140</v>
      </c>
      <c r="P699" s="4" t="s">
        <v>3227</v>
      </c>
      <c r="Q699" s="4" t="s">
        <v>3228</v>
      </c>
      <c r="R699" s="4"/>
      <c r="S699" s="4" t="s">
        <v>6247</v>
      </c>
    </row>
    <row r="700">
      <c r="A700" s="267">
        <v>742.0</v>
      </c>
      <c r="B700" s="4" t="s">
        <v>6248</v>
      </c>
      <c r="C700" s="4" t="s">
        <v>6249</v>
      </c>
      <c r="D700" s="4" t="s">
        <v>6250</v>
      </c>
      <c r="E700" s="4" t="s">
        <v>1934</v>
      </c>
      <c r="F700" s="326">
        <v>45543.0</v>
      </c>
      <c r="G700" s="326">
        <v>46273.0</v>
      </c>
      <c r="H700" s="326">
        <v>46120.0</v>
      </c>
      <c r="I700" s="4" t="s">
        <v>2921</v>
      </c>
      <c r="J700" s="327" t="s">
        <v>6251</v>
      </c>
      <c r="K700" s="4" t="s">
        <v>3059</v>
      </c>
      <c r="L700" s="267">
        <v>0.0</v>
      </c>
      <c r="M700" s="267">
        <v>23.0</v>
      </c>
      <c r="N700" s="267">
        <v>0.0</v>
      </c>
      <c r="O700" s="4" t="s">
        <v>3171</v>
      </c>
      <c r="P700" s="4" t="s">
        <v>3227</v>
      </c>
      <c r="Q700" s="4" t="s">
        <v>3228</v>
      </c>
      <c r="R700" s="4"/>
      <c r="S700" s="4" t="s">
        <v>6252</v>
      </c>
    </row>
    <row r="701">
      <c r="A701" s="267">
        <v>900.0</v>
      </c>
      <c r="B701" s="4" t="s">
        <v>6253</v>
      </c>
      <c r="C701" s="4" t="s">
        <v>6254</v>
      </c>
      <c r="D701" s="4" t="s">
        <v>6255</v>
      </c>
      <c r="E701" s="4" t="s">
        <v>1934</v>
      </c>
      <c r="F701" s="326">
        <v>45980.0</v>
      </c>
      <c r="G701" s="326">
        <v>46710.0</v>
      </c>
      <c r="H701" s="326">
        <v>46618.0</v>
      </c>
      <c r="I701" s="4" t="s">
        <v>2921</v>
      </c>
      <c r="J701" s="327" t="s">
        <v>6256</v>
      </c>
      <c r="K701" s="4" t="s">
        <v>2922</v>
      </c>
      <c r="L701" s="267">
        <v>0.0</v>
      </c>
      <c r="M701" s="267">
        <v>460.0</v>
      </c>
      <c r="N701" s="267">
        <v>0.0</v>
      </c>
      <c r="O701" s="4" t="s">
        <v>2140</v>
      </c>
      <c r="P701" s="4" t="s">
        <v>6257</v>
      </c>
      <c r="Q701" s="4" t="s">
        <v>3228</v>
      </c>
      <c r="R701" s="4" t="s">
        <v>1199</v>
      </c>
      <c r="S701" s="4" t="s">
        <v>6258</v>
      </c>
    </row>
    <row r="702">
      <c r="A702" s="267">
        <v>962.0</v>
      </c>
      <c r="B702" s="4" t="s">
        <v>6259</v>
      </c>
      <c r="C702" s="4" t="s">
        <v>6260</v>
      </c>
      <c r="D702" s="4" t="s">
        <v>6261</v>
      </c>
      <c r="E702" s="4" t="s">
        <v>1934</v>
      </c>
      <c r="F702" s="326">
        <v>45974.0</v>
      </c>
      <c r="G702" s="326">
        <v>46330.0</v>
      </c>
      <c r="H702" s="326">
        <v>46238.0</v>
      </c>
      <c r="I702" s="4" t="s">
        <v>2921</v>
      </c>
      <c r="J702" s="327" t="s">
        <v>6262</v>
      </c>
      <c r="K702" s="4" t="s">
        <v>2922</v>
      </c>
      <c r="L702" s="267">
        <v>0.0</v>
      </c>
      <c r="M702" s="267">
        <v>80.0</v>
      </c>
      <c r="N702" s="267">
        <v>0.0</v>
      </c>
      <c r="O702" s="4" t="s">
        <v>3171</v>
      </c>
      <c r="P702" s="4" t="s">
        <v>6263</v>
      </c>
      <c r="Q702" s="4" t="s">
        <v>3195</v>
      </c>
      <c r="R702" s="4" t="s">
        <v>3196</v>
      </c>
      <c r="S702" s="4" t="s">
        <v>6264</v>
      </c>
    </row>
    <row r="703">
      <c r="A703" s="267">
        <v>961.0</v>
      </c>
      <c r="B703" s="4" t="s">
        <v>6265</v>
      </c>
      <c r="C703" s="4" t="s">
        <v>6266</v>
      </c>
      <c r="D703" s="4" t="s">
        <v>6267</v>
      </c>
      <c r="E703" s="4" t="s">
        <v>1934</v>
      </c>
      <c r="F703" s="326">
        <v>45974.0</v>
      </c>
      <c r="G703" s="326">
        <v>46334.0</v>
      </c>
      <c r="H703" s="326">
        <v>46242.0</v>
      </c>
      <c r="I703" s="4" t="s">
        <v>2921</v>
      </c>
      <c r="J703" s="327" t="s">
        <v>6268</v>
      </c>
      <c r="K703" s="4" t="s">
        <v>2922</v>
      </c>
      <c r="L703" s="267">
        <v>0.0</v>
      </c>
      <c r="M703" s="267">
        <v>84.0</v>
      </c>
      <c r="N703" s="267">
        <v>0.0</v>
      </c>
      <c r="O703" s="4" t="s">
        <v>3171</v>
      </c>
      <c r="P703" s="4" t="s">
        <v>6263</v>
      </c>
      <c r="Q703" s="4" t="s">
        <v>3195</v>
      </c>
      <c r="R703" s="4" t="s">
        <v>3196</v>
      </c>
      <c r="S703" s="4" t="s">
        <v>6269</v>
      </c>
    </row>
    <row r="704">
      <c r="A704" s="267">
        <v>868.0</v>
      </c>
      <c r="B704" s="4" t="s">
        <v>6270</v>
      </c>
      <c r="C704" s="4" t="s">
        <v>6271</v>
      </c>
      <c r="D704" s="4" t="s">
        <v>6272</v>
      </c>
      <c r="E704" s="4" t="s">
        <v>2873</v>
      </c>
      <c r="F704" s="326">
        <v>45754.0</v>
      </c>
      <c r="G704" s="326">
        <v>47215.0</v>
      </c>
      <c r="H704" s="326">
        <v>47033.0</v>
      </c>
      <c r="I704" s="4" t="s">
        <v>2921</v>
      </c>
      <c r="J704" s="327" t="s">
        <v>6273</v>
      </c>
      <c r="K704" s="4" t="s">
        <v>2922</v>
      </c>
      <c r="L704" s="267">
        <v>0.0</v>
      </c>
      <c r="M704" s="267">
        <v>965.0</v>
      </c>
      <c r="N704" s="267">
        <v>0.0</v>
      </c>
      <c r="O704" s="4"/>
      <c r="P704" s="4" t="s">
        <v>6274</v>
      </c>
      <c r="Q704" s="4" t="s">
        <v>3419</v>
      </c>
      <c r="R704" s="4" t="s">
        <v>3196</v>
      </c>
      <c r="S704" s="4" t="s">
        <v>6275</v>
      </c>
    </row>
    <row r="705">
      <c r="A705" s="267">
        <v>784.0</v>
      </c>
      <c r="B705" s="4" t="s">
        <v>6276</v>
      </c>
      <c r="C705" s="4" t="s">
        <v>6277</v>
      </c>
      <c r="D705" s="4" t="s">
        <v>6278</v>
      </c>
      <c r="E705" s="4" t="s">
        <v>2873</v>
      </c>
      <c r="F705" s="326">
        <v>45755.0</v>
      </c>
      <c r="G705" s="326">
        <v>47216.0</v>
      </c>
      <c r="H705" s="326">
        <v>47034.0</v>
      </c>
      <c r="I705" s="4" t="s">
        <v>2921</v>
      </c>
      <c r="J705" s="327" t="s">
        <v>6279</v>
      </c>
      <c r="K705" s="4"/>
      <c r="L705" s="267">
        <v>0.0</v>
      </c>
      <c r="M705" s="267">
        <v>966.0</v>
      </c>
      <c r="N705" s="267">
        <v>0.0</v>
      </c>
      <c r="O705" s="4"/>
      <c r="P705" s="4" t="s">
        <v>6280</v>
      </c>
      <c r="Q705" s="4" t="s">
        <v>3061</v>
      </c>
      <c r="R705" s="4" t="s">
        <v>3925</v>
      </c>
      <c r="S705" s="4" t="s">
        <v>6281</v>
      </c>
    </row>
    <row r="706">
      <c r="A706" s="267">
        <v>548.0</v>
      </c>
      <c r="B706" s="4" t="s">
        <v>6276</v>
      </c>
      <c r="C706" s="4" t="s">
        <v>6282</v>
      </c>
      <c r="D706" s="4" t="s">
        <v>6283</v>
      </c>
      <c r="E706" s="4" t="s">
        <v>1934</v>
      </c>
      <c r="F706" s="326">
        <v>45750.0</v>
      </c>
      <c r="G706" s="326">
        <v>46480.0</v>
      </c>
      <c r="H706" s="326">
        <v>46390.0</v>
      </c>
      <c r="I706" s="4" t="s">
        <v>2921</v>
      </c>
      <c r="J706" s="327" t="s">
        <v>6279</v>
      </c>
      <c r="K706" s="4" t="s">
        <v>3029</v>
      </c>
      <c r="L706" s="267">
        <v>0.0</v>
      </c>
      <c r="M706" s="267">
        <v>230.0</v>
      </c>
      <c r="N706" s="267">
        <v>0.0</v>
      </c>
      <c r="O706" s="4" t="s">
        <v>3171</v>
      </c>
      <c r="P706" s="4" t="s">
        <v>6280</v>
      </c>
      <c r="Q706" s="4" t="s">
        <v>3419</v>
      </c>
      <c r="R706" s="4"/>
      <c r="S706" s="4" t="s">
        <v>6284</v>
      </c>
    </row>
    <row r="707">
      <c r="A707" s="267">
        <v>582.0</v>
      </c>
      <c r="B707" s="4" t="s">
        <v>6285</v>
      </c>
      <c r="C707" s="4" t="s">
        <v>6286</v>
      </c>
      <c r="D707" s="4" t="s">
        <v>6287</v>
      </c>
      <c r="E707" s="4" t="s">
        <v>1934</v>
      </c>
      <c r="F707" s="326">
        <v>45299.0</v>
      </c>
      <c r="G707" s="326">
        <v>46362.0</v>
      </c>
      <c r="H707" s="326">
        <v>46271.0</v>
      </c>
      <c r="I707" s="4" t="s">
        <v>2921</v>
      </c>
      <c r="J707" s="327" t="s">
        <v>6288</v>
      </c>
      <c r="K707" s="4" t="s">
        <v>3059</v>
      </c>
      <c r="L707" s="267">
        <v>0.0</v>
      </c>
      <c r="M707" s="267">
        <v>112.0</v>
      </c>
      <c r="N707" s="267">
        <v>0.0</v>
      </c>
      <c r="O707" s="4" t="s">
        <v>3171</v>
      </c>
      <c r="P707" s="4" t="s">
        <v>6289</v>
      </c>
      <c r="Q707" s="4" t="s">
        <v>3419</v>
      </c>
      <c r="R707" s="4" t="s">
        <v>3244</v>
      </c>
      <c r="S707" s="4" t="s">
        <v>6290</v>
      </c>
    </row>
    <row r="708">
      <c r="A708" s="267">
        <v>600.0</v>
      </c>
      <c r="B708" s="4" t="s">
        <v>6291</v>
      </c>
      <c r="C708" s="4" t="s">
        <v>980</v>
      </c>
      <c r="D708" s="4" t="s">
        <v>6292</v>
      </c>
      <c r="E708" s="4" t="s">
        <v>1934</v>
      </c>
      <c r="F708" s="326">
        <v>45420.0</v>
      </c>
      <c r="G708" s="326">
        <v>46330.0</v>
      </c>
      <c r="H708" s="326">
        <v>46269.0</v>
      </c>
      <c r="I708" s="4" t="s">
        <v>2921</v>
      </c>
      <c r="J708" s="327" t="s">
        <v>6293</v>
      </c>
      <c r="K708" s="4" t="s">
        <v>3029</v>
      </c>
      <c r="L708" s="267">
        <v>0.0</v>
      </c>
      <c r="M708" s="267">
        <v>80.0</v>
      </c>
      <c r="N708" s="267">
        <v>0.0</v>
      </c>
      <c r="O708" s="4" t="s">
        <v>3171</v>
      </c>
      <c r="P708" s="4" t="s">
        <v>6294</v>
      </c>
      <c r="Q708" s="4" t="s">
        <v>3419</v>
      </c>
      <c r="R708" s="4" t="s">
        <v>3196</v>
      </c>
      <c r="S708" s="4" t="s">
        <v>6295</v>
      </c>
    </row>
    <row r="709">
      <c r="A709" s="267">
        <v>678.0</v>
      </c>
      <c r="B709" s="4" t="s">
        <v>6296</v>
      </c>
      <c r="C709" s="4" t="s">
        <v>6297</v>
      </c>
      <c r="D709" s="4" t="s">
        <v>6298</v>
      </c>
      <c r="E709" s="4" t="s">
        <v>1934</v>
      </c>
      <c r="F709" s="326">
        <v>45456.0</v>
      </c>
      <c r="G709" s="326">
        <v>46369.0</v>
      </c>
      <c r="H709" s="326">
        <v>46278.0</v>
      </c>
      <c r="I709" s="4" t="s">
        <v>2921</v>
      </c>
      <c r="J709" s="327" t="s">
        <v>6299</v>
      </c>
      <c r="K709" s="4" t="s">
        <v>3029</v>
      </c>
      <c r="L709" s="267">
        <v>0.0</v>
      </c>
      <c r="M709" s="267">
        <v>119.0</v>
      </c>
      <c r="N709" s="267">
        <v>0.0</v>
      </c>
      <c r="O709" s="4" t="s">
        <v>3171</v>
      </c>
      <c r="P709" s="4"/>
      <c r="Q709" s="4" t="s">
        <v>3419</v>
      </c>
      <c r="R709" s="4" t="s">
        <v>3244</v>
      </c>
      <c r="S709" s="4" t="s">
        <v>6300</v>
      </c>
    </row>
    <row r="710">
      <c r="A710" s="267">
        <v>649.0</v>
      </c>
      <c r="B710" s="4" t="s">
        <v>6301</v>
      </c>
      <c r="C710" s="4" t="s">
        <v>6302</v>
      </c>
      <c r="D710" s="4" t="s">
        <v>6303</v>
      </c>
      <c r="E710" s="4" t="s">
        <v>1934</v>
      </c>
      <c r="F710" s="326">
        <v>45579.0</v>
      </c>
      <c r="G710" s="326">
        <v>46309.0</v>
      </c>
      <c r="H710" s="213">
        <v>46217.0</v>
      </c>
      <c r="I710" s="4" t="s">
        <v>2921</v>
      </c>
      <c r="J710" s="327" t="s">
        <v>6304</v>
      </c>
      <c r="K710" s="4" t="s">
        <v>3915</v>
      </c>
      <c r="L710" s="267">
        <v>0.0</v>
      </c>
      <c r="M710" s="267">
        <v>59.0</v>
      </c>
      <c r="N710" s="267">
        <v>0.0</v>
      </c>
      <c r="O710" s="4" t="s">
        <v>3171</v>
      </c>
      <c r="P710" s="4" t="s">
        <v>6305</v>
      </c>
      <c r="Q710" s="4" t="s">
        <v>3419</v>
      </c>
      <c r="R710" s="4" t="s">
        <v>3244</v>
      </c>
      <c r="S710" s="4" t="s">
        <v>6306</v>
      </c>
    </row>
    <row r="711">
      <c r="A711" s="267">
        <v>655.0</v>
      </c>
      <c r="B711" s="4" t="s">
        <v>6307</v>
      </c>
      <c r="C711" s="4" t="s">
        <v>6308</v>
      </c>
      <c r="D711" s="4" t="s">
        <v>6309</v>
      </c>
      <c r="E711" s="4" t="s">
        <v>2828</v>
      </c>
      <c r="F711" s="326">
        <v>45600.0</v>
      </c>
      <c r="G711" s="326">
        <v>46471.0</v>
      </c>
      <c r="H711" s="213">
        <v>46381.0</v>
      </c>
      <c r="I711" s="4" t="s">
        <v>2921</v>
      </c>
      <c r="J711" s="327" t="s">
        <v>6310</v>
      </c>
      <c r="K711" s="4" t="s">
        <v>3059</v>
      </c>
      <c r="L711" s="267">
        <v>0.0</v>
      </c>
      <c r="M711" s="267">
        <v>221.0</v>
      </c>
      <c r="N711" s="267">
        <v>0.0</v>
      </c>
      <c r="O711" s="4"/>
      <c r="P711" s="4" t="s">
        <v>6311</v>
      </c>
      <c r="Q711" s="4" t="s">
        <v>3419</v>
      </c>
      <c r="R711" s="4" t="s">
        <v>3244</v>
      </c>
      <c r="S711" s="4" t="s">
        <v>6312</v>
      </c>
    </row>
    <row r="712">
      <c r="A712" s="267">
        <v>716.0</v>
      </c>
      <c r="B712" s="4" t="s">
        <v>6313</v>
      </c>
      <c r="C712" s="4" t="s">
        <v>6314</v>
      </c>
      <c r="D712" s="4" t="s">
        <v>6315</v>
      </c>
      <c r="E712" s="4" t="s">
        <v>1934</v>
      </c>
      <c r="F712" s="326">
        <v>45459.0</v>
      </c>
      <c r="G712" s="326">
        <v>46372.0</v>
      </c>
      <c r="H712" s="213">
        <v>46281.0</v>
      </c>
      <c r="I712" s="4" t="s">
        <v>2921</v>
      </c>
      <c r="J712" s="327" t="s">
        <v>6316</v>
      </c>
      <c r="K712" s="4" t="s">
        <v>3059</v>
      </c>
      <c r="L712" s="267">
        <v>0.0</v>
      </c>
      <c r="M712" s="267">
        <v>122.0</v>
      </c>
      <c r="N712" s="267">
        <v>0.0</v>
      </c>
      <c r="O712" s="4" t="s">
        <v>3171</v>
      </c>
      <c r="P712" s="4" t="s">
        <v>6317</v>
      </c>
      <c r="Q712" s="4" t="s">
        <v>3419</v>
      </c>
      <c r="R712" s="4"/>
      <c r="S712" s="4" t="s">
        <v>6318</v>
      </c>
    </row>
    <row r="713">
      <c r="A713" s="267">
        <v>679.0</v>
      </c>
      <c r="B713" s="4" t="s">
        <v>6319</v>
      </c>
      <c r="C713" s="4" t="s">
        <v>6320</v>
      </c>
      <c r="D713" s="4" t="s">
        <v>6321</v>
      </c>
      <c r="E713" s="4" t="s">
        <v>1934</v>
      </c>
      <c r="F713" s="326">
        <v>45607.0</v>
      </c>
      <c r="G713" s="326">
        <v>46337.0</v>
      </c>
      <c r="H713" s="326">
        <v>46245.0</v>
      </c>
      <c r="I713" s="4" t="s">
        <v>2921</v>
      </c>
      <c r="J713" s="327" t="s">
        <v>6322</v>
      </c>
      <c r="K713" s="4" t="s">
        <v>3059</v>
      </c>
      <c r="L713" s="267">
        <v>0.0</v>
      </c>
      <c r="M713" s="267">
        <v>87.0</v>
      </c>
      <c r="N713" s="267">
        <v>0.0</v>
      </c>
      <c r="O713" s="4" t="s">
        <v>2140</v>
      </c>
      <c r="P713" s="4" t="s">
        <v>6323</v>
      </c>
      <c r="Q713" s="4" t="s">
        <v>3419</v>
      </c>
      <c r="R713" s="4"/>
      <c r="S713" s="4" t="s">
        <v>6324</v>
      </c>
    </row>
    <row r="714">
      <c r="A714" s="267">
        <v>553.0</v>
      </c>
      <c r="B714" s="4" t="s">
        <v>6325</v>
      </c>
      <c r="C714" s="4" t="s">
        <v>6326</v>
      </c>
      <c r="D714" s="4" t="s">
        <v>6327</v>
      </c>
      <c r="E714" s="4" t="s">
        <v>1934</v>
      </c>
      <c r="F714" s="326">
        <v>45348.0</v>
      </c>
      <c r="G714" s="326">
        <v>46436.0</v>
      </c>
      <c r="H714" s="326">
        <v>46313.0</v>
      </c>
      <c r="I714" s="4" t="s">
        <v>2921</v>
      </c>
      <c r="J714" s="327" t="s">
        <v>6328</v>
      </c>
      <c r="K714" s="4" t="s">
        <v>3029</v>
      </c>
      <c r="L714" s="267">
        <v>0.0</v>
      </c>
      <c r="M714" s="267">
        <v>186.0</v>
      </c>
      <c r="N714" s="267">
        <v>0.0</v>
      </c>
      <c r="O714" s="4" t="s">
        <v>3171</v>
      </c>
      <c r="P714" s="4" t="s">
        <v>6329</v>
      </c>
      <c r="Q714" s="4" t="s">
        <v>3419</v>
      </c>
      <c r="R714" s="4" t="s">
        <v>2196</v>
      </c>
      <c r="S714" s="4" t="s">
        <v>6330</v>
      </c>
    </row>
    <row r="715">
      <c r="A715" s="267">
        <v>578.0</v>
      </c>
      <c r="B715" s="4" t="s">
        <v>6331</v>
      </c>
      <c r="C715" s="4" t="s">
        <v>6332</v>
      </c>
      <c r="D715" s="4" t="s">
        <v>6333</v>
      </c>
      <c r="E715" s="4" t="s">
        <v>1934</v>
      </c>
      <c r="F715" s="326">
        <v>45708.0</v>
      </c>
      <c r="G715" s="326">
        <v>47169.0</v>
      </c>
      <c r="H715" s="326">
        <v>47016.0</v>
      </c>
      <c r="I715" s="4" t="s">
        <v>2921</v>
      </c>
      <c r="J715" s="327" t="s">
        <v>6334</v>
      </c>
      <c r="K715" s="4" t="s">
        <v>3059</v>
      </c>
      <c r="L715" s="267">
        <v>0.0</v>
      </c>
      <c r="M715" s="267">
        <v>919.0</v>
      </c>
      <c r="N715" s="267">
        <v>0.0</v>
      </c>
      <c r="O715" s="4" t="s">
        <v>2140</v>
      </c>
      <c r="P715" s="4" t="s">
        <v>6335</v>
      </c>
      <c r="Q715" s="4" t="s">
        <v>3419</v>
      </c>
      <c r="R715" s="4"/>
      <c r="S715" s="4" t="s">
        <v>6336</v>
      </c>
    </row>
    <row r="716">
      <c r="A716" s="267">
        <v>759.0</v>
      </c>
      <c r="B716" s="4" t="s">
        <v>6337</v>
      </c>
      <c r="C716" s="4" t="s">
        <v>6338</v>
      </c>
      <c r="D716" s="4" t="s">
        <v>6339</v>
      </c>
      <c r="E716" s="4" t="s">
        <v>1934</v>
      </c>
      <c r="F716" s="326">
        <v>45341.0</v>
      </c>
      <c r="G716" s="326">
        <v>46437.0</v>
      </c>
      <c r="H716" s="326">
        <v>46314.0</v>
      </c>
      <c r="I716" s="4" t="s">
        <v>2921</v>
      </c>
      <c r="J716" s="327" t="s">
        <v>6340</v>
      </c>
      <c r="K716" s="4"/>
      <c r="L716" s="267">
        <v>0.0</v>
      </c>
      <c r="M716" s="267">
        <v>187.0</v>
      </c>
      <c r="N716" s="267">
        <v>0.0</v>
      </c>
      <c r="O716" s="4"/>
      <c r="P716" s="4" t="s">
        <v>6341</v>
      </c>
      <c r="Q716" s="4" t="s">
        <v>3419</v>
      </c>
      <c r="R716" s="4" t="s">
        <v>3244</v>
      </c>
      <c r="S716" s="4" t="s">
        <v>6342</v>
      </c>
    </row>
    <row r="717">
      <c r="A717" s="267">
        <v>779.0</v>
      </c>
      <c r="B717" s="4" t="s">
        <v>6343</v>
      </c>
      <c r="C717" s="4" t="s">
        <v>6344</v>
      </c>
      <c r="D717" s="4" t="s">
        <v>6345</v>
      </c>
      <c r="E717" s="4" t="s">
        <v>2828</v>
      </c>
      <c r="F717" s="326">
        <v>45713.0</v>
      </c>
      <c r="G717" s="326">
        <v>46443.0</v>
      </c>
      <c r="H717" s="326">
        <v>46320.0</v>
      </c>
      <c r="I717" s="4" t="s">
        <v>2921</v>
      </c>
      <c r="J717" s="327" t="s">
        <v>6346</v>
      </c>
      <c r="K717" s="4"/>
      <c r="L717" s="267">
        <v>0.0</v>
      </c>
      <c r="M717" s="267">
        <v>193.0</v>
      </c>
      <c r="N717" s="267">
        <v>0.0</v>
      </c>
      <c r="O717" s="4" t="s">
        <v>3171</v>
      </c>
      <c r="P717" s="4" t="s">
        <v>6168</v>
      </c>
      <c r="Q717" s="4" t="s">
        <v>3419</v>
      </c>
      <c r="R717" s="4" t="s">
        <v>3244</v>
      </c>
      <c r="S717" s="4" t="s">
        <v>6347</v>
      </c>
    </row>
    <row r="718">
      <c r="A718" s="267">
        <v>603.0</v>
      </c>
      <c r="B718" s="4" t="s">
        <v>6348</v>
      </c>
      <c r="C718" s="4" t="s">
        <v>6349</v>
      </c>
      <c r="D718" s="4" t="s">
        <v>6350</v>
      </c>
      <c r="E718" s="4" t="s">
        <v>1934</v>
      </c>
      <c r="F718" s="326">
        <v>45299.0</v>
      </c>
      <c r="G718" s="326">
        <v>46437.0</v>
      </c>
      <c r="H718" s="326">
        <v>46314.0</v>
      </c>
      <c r="I718" s="4" t="s">
        <v>2921</v>
      </c>
      <c r="J718" s="327" t="s">
        <v>6351</v>
      </c>
      <c r="K718" s="4" t="s">
        <v>3059</v>
      </c>
      <c r="L718" s="267">
        <v>0.0</v>
      </c>
      <c r="M718" s="267">
        <v>187.0</v>
      </c>
      <c r="N718" s="267">
        <v>0.0</v>
      </c>
      <c r="O718" s="4" t="s">
        <v>3171</v>
      </c>
      <c r="P718" s="4" t="s">
        <v>6352</v>
      </c>
      <c r="Q718" s="4" t="s">
        <v>3419</v>
      </c>
      <c r="R718" s="4"/>
      <c r="S718" s="4" t="s">
        <v>6353</v>
      </c>
    </row>
    <row r="719">
      <c r="A719" s="267">
        <v>780.0</v>
      </c>
      <c r="B719" s="4" t="s">
        <v>6354</v>
      </c>
      <c r="C719" s="4" t="s">
        <v>6355</v>
      </c>
      <c r="D719" s="4" t="s">
        <v>6356</v>
      </c>
      <c r="E719" s="4" t="s">
        <v>2828</v>
      </c>
      <c r="F719" s="326">
        <v>45763.0</v>
      </c>
      <c r="G719" s="326">
        <v>46493.0</v>
      </c>
      <c r="H719" s="326">
        <v>46403.0</v>
      </c>
      <c r="I719" s="4" t="s">
        <v>2921</v>
      </c>
      <c r="J719" s="327" t="s">
        <v>6357</v>
      </c>
      <c r="K719" s="4"/>
      <c r="L719" s="267">
        <v>0.0</v>
      </c>
      <c r="M719" s="267">
        <v>243.0</v>
      </c>
      <c r="N719" s="267">
        <v>0.0</v>
      </c>
      <c r="O719" s="4" t="s">
        <v>3171</v>
      </c>
      <c r="P719" s="4" t="s">
        <v>6168</v>
      </c>
      <c r="Q719" s="4" t="s">
        <v>3419</v>
      </c>
      <c r="R719" s="4" t="s">
        <v>3244</v>
      </c>
      <c r="S719" s="4" t="s">
        <v>6358</v>
      </c>
    </row>
    <row r="720">
      <c r="A720" s="267">
        <v>646.0</v>
      </c>
      <c r="B720" s="4" t="s">
        <v>6270</v>
      </c>
      <c r="C720" s="4" t="s">
        <v>6359</v>
      </c>
      <c r="D720" s="4" t="s">
        <v>6360</v>
      </c>
      <c r="E720" s="4" t="s">
        <v>1934</v>
      </c>
      <c r="F720" s="326">
        <v>45750.0</v>
      </c>
      <c r="G720" s="326">
        <v>46480.0</v>
      </c>
      <c r="H720" s="326">
        <v>46390.0</v>
      </c>
      <c r="I720" s="4" t="s">
        <v>2921</v>
      </c>
      <c r="J720" s="327" t="s">
        <v>6361</v>
      </c>
      <c r="K720" s="4" t="s">
        <v>3029</v>
      </c>
      <c r="L720" s="267">
        <v>0.0</v>
      </c>
      <c r="M720" s="267">
        <v>230.0</v>
      </c>
      <c r="N720" s="267">
        <v>0.0</v>
      </c>
      <c r="O720" s="4" t="s">
        <v>3171</v>
      </c>
      <c r="P720" s="4" t="s">
        <v>6274</v>
      </c>
      <c r="Q720" s="4" t="s">
        <v>3419</v>
      </c>
      <c r="R720" s="4" t="s">
        <v>3196</v>
      </c>
      <c r="S720" s="4" t="s">
        <v>6362</v>
      </c>
    </row>
    <row r="721">
      <c r="A721" s="267">
        <v>610.0</v>
      </c>
      <c r="B721" s="4" t="s">
        <v>6075</v>
      </c>
      <c r="C721" s="4" t="s">
        <v>6363</v>
      </c>
      <c r="D721" s="4" t="s">
        <v>6364</v>
      </c>
      <c r="E721" s="4" t="s">
        <v>1934</v>
      </c>
      <c r="F721" s="326">
        <v>45750.0</v>
      </c>
      <c r="G721" s="326">
        <v>46480.0</v>
      </c>
      <c r="H721" s="326">
        <v>46390.0</v>
      </c>
      <c r="I721" s="4" t="s">
        <v>2921</v>
      </c>
      <c r="J721" s="327" t="s">
        <v>6078</v>
      </c>
      <c r="K721" s="4" t="s">
        <v>3059</v>
      </c>
      <c r="L721" s="267">
        <v>0.0</v>
      </c>
      <c r="M721" s="267">
        <v>230.0</v>
      </c>
      <c r="N721" s="267">
        <v>0.0</v>
      </c>
      <c r="O721" s="4" t="s">
        <v>3171</v>
      </c>
      <c r="P721" s="4" t="s">
        <v>6079</v>
      </c>
      <c r="Q721" s="4" t="s">
        <v>3419</v>
      </c>
      <c r="R721" s="4" t="s">
        <v>3244</v>
      </c>
      <c r="S721" s="4" t="s">
        <v>6365</v>
      </c>
    </row>
    <row r="722">
      <c r="A722" s="267">
        <v>604.0</v>
      </c>
      <c r="B722" s="4" t="s">
        <v>6366</v>
      </c>
      <c r="C722" s="4" t="s">
        <v>6367</v>
      </c>
      <c r="D722" s="4" t="s">
        <v>6368</v>
      </c>
      <c r="E722" s="4" t="s">
        <v>1934</v>
      </c>
      <c r="F722" s="326"/>
      <c r="G722" s="326">
        <v>46491.0</v>
      </c>
      <c r="H722" s="326">
        <v>46401.0</v>
      </c>
      <c r="I722" s="4" t="s">
        <v>2921</v>
      </c>
      <c r="J722" s="327" t="s">
        <v>6369</v>
      </c>
      <c r="K722" s="4" t="s">
        <v>3059</v>
      </c>
      <c r="L722" s="267">
        <v>0.0</v>
      </c>
      <c r="M722" s="267">
        <v>241.0</v>
      </c>
      <c r="N722" s="267">
        <v>0.0</v>
      </c>
      <c r="O722" s="4" t="s">
        <v>3171</v>
      </c>
      <c r="P722" s="4" t="s">
        <v>6370</v>
      </c>
      <c r="Q722" s="4" t="s">
        <v>3419</v>
      </c>
      <c r="R722" s="4"/>
      <c r="S722" s="4" t="s">
        <v>6371</v>
      </c>
    </row>
    <row r="723">
      <c r="A723" s="267">
        <v>601.0</v>
      </c>
      <c r="B723" s="4" t="s">
        <v>6372</v>
      </c>
      <c r="C723" s="4" t="s">
        <v>6373</v>
      </c>
      <c r="D723" s="4" t="s">
        <v>6374</v>
      </c>
      <c r="E723" s="4" t="s">
        <v>1934</v>
      </c>
      <c r="F723" s="326"/>
      <c r="G723" s="326">
        <v>46488.0</v>
      </c>
      <c r="H723" s="326">
        <v>46398.0</v>
      </c>
      <c r="I723" s="4" t="s">
        <v>2921</v>
      </c>
      <c r="J723" s="327" t="s">
        <v>6375</v>
      </c>
      <c r="K723" s="4" t="s">
        <v>3059</v>
      </c>
      <c r="L723" s="267">
        <v>0.0</v>
      </c>
      <c r="M723" s="267">
        <v>238.0</v>
      </c>
      <c r="N723" s="267">
        <v>0.0</v>
      </c>
      <c r="O723" s="4" t="s">
        <v>3171</v>
      </c>
      <c r="P723" s="4" t="s">
        <v>6376</v>
      </c>
      <c r="Q723" s="4" t="s">
        <v>3419</v>
      </c>
      <c r="R723" s="4" t="s">
        <v>3244</v>
      </c>
      <c r="S723" s="4" t="s">
        <v>6377</v>
      </c>
    </row>
    <row r="724">
      <c r="A724" s="267">
        <v>650.0</v>
      </c>
      <c r="B724" s="4" t="s">
        <v>6378</v>
      </c>
      <c r="C724" s="4" t="s">
        <v>6379</v>
      </c>
      <c r="D724" s="4" t="s">
        <v>6380</v>
      </c>
      <c r="E724" s="4" t="s">
        <v>1934</v>
      </c>
      <c r="F724" s="326"/>
      <c r="G724" s="326">
        <v>46488.0</v>
      </c>
      <c r="H724" s="326">
        <v>46398.0</v>
      </c>
      <c r="I724" s="4" t="s">
        <v>2921</v>
      </c>
      <c r="J724" s="327" t="s">
        <v>6381</v>
      </c>
      <c r="K724" s="4" t="s">
        <v>3059</v>
      </c>
      <c r="L724" s="267">
        <v>0.0</v>
      </c>
      <c r="M724" s="267">
        <v>238.0</v>
      </c>
      <c r="N724" s="267">
        <v>0.0</v>
      </c>
      <c r="O724" s="4" t="s">
        <v>3171</v>
      </c>
      <c r="P724" s="4" t="s">
        <v>6382</v>
      </c>
      <c r="Q724" s="4" t="s">
        <v>3419</v>
      </c>
      <c r="R724" s="4"/>
      <c r="S724" s="4" t="s">
        <v>6383</v>
      </c>
    </row>
    <row r="725">
      <c r="A725" s="267">
        <v>717.0</v>
      </c>
      <c r="B725" s="4" t="s">
        <v>6384</v>
      </c>
      <c r="C725" s="4" t="s">
        <v>6385</v>
      </c>
      <c r="D725" s="4" t="s">
        <v>6386</v>
      </c>
      <c r="E725" s="4" t="s">
        <v>2828</v>
      </c>
      <c r="F725" s="326">
        <v>45762.0</v>
      </c>
      <c r="G725" s="326">
        <v>46492.0</v>
      </c>
      <c r="H725" s="326">
        <v>46402.0</v>
      </c>
      <c r="I725" s="4" t="s">
        <v>2921</v>
      </c>
      <c r="J725" s="327" t="s">
        <v>6387</v>
      </c>
      <c r="K725" s="4" t="s">
        <v>3059</v>
      </c>
      <c r="L725" s="267">
        <v>0.0</v>
      </c>
      <c r="M725" s="267">
        <v>242.0</v>
      </c>
      <c r="N725" s="267">
        <v>0.0</v>
      </c>
      <c r="O725" s="4" t="s">
        <v>3171</v>
      </c>
      <c r="P725" s="4" t="s">
        <v>3261</v>
      </c>
      <c r="Q725" s="4" t="s">
        <v>3419</v>
      </c>
      <c r="R725" s="4" t="s">
        <v>3244</v>
      </c>
      <c r="S725" s="4" t="s">
        <v>6388</v>
      </c>
    </row>
    <row r="726">
      <c r="A726" s="267">
        <v>733.0</v>
      </c>
      <c r="B726" s="4" t="s">
        <v>6389</v>
      </c>
      <c r="C726" s="4" t="s">
        <v>6390</v>
      </c>
      <c r="D726" s="4" t="s">
        <v>6391</v>
      </c>
      <c r="E726" s="4" t="s">
        <v>1934</v>
      </c>
      <c r="F726" s="326">
        <v>45762.0</v>
      </c>
      <c r="G726" s="326">
        <v>46492.0</v>
      </c>
      <c r="H726" s="326">
        <v>46402.0</v>
      </c>
      <c r="I726" s="4" t="s">
        <v>2921</v>
      </c>
      <c r="J726" s="327" t="s">
        <v>6392</v>
      </c>
      <c r="K726" s="4" t="s">
        <v>3059</v>
      </c>
      <c r="L726" s="267">
        <v>0.0</v>
      </c>
      <c r="M726" s="267">
        <v>242.0</v>
      </c>
      <c r="N726" s="267">
        <v>0.0</v>
      </c>
      <c r="O726" s="4" t="s">
        <v>3171</v>
      </c>
      <c r="P726" s="4" t="s">
        <v>6393</v>
      </c>
      <c r="Q726" s="4" t="s">
        <v>3419</v>
      </c>
      <c r="R726" s="4"/>
      <c r="S726" s="4" t="s">
        <v>6394</v>
      </c>
    </row>
    <row r="727">
      <c r="A727" s="267">
        <v>744.0</v>
      </c>
      <c r="B727" s="4" t="s">
        <v>6395</v>
      </c>
      <c r="C727" s="4" t="s">
        <v>6396</v>
      </c>
      <c r="D727" s="4" t="s">
        <v>6397</v>
      </c>
      <c r="E727" s="4" t="s">
        <v>2828</v>
      </c>
      <c r="F727" s="326">
        <v>45763.0</v>
      </c>
      <c r="G727" s="326">
        <v>46493.0</v>
      </c>
      <c r="H727" s="326">
        <v>46403.0</v>
      </c>
      <c r="I727" s="4" t="s">
        <v>2921</v>
      </c>
      <c r="J727" s="327" t="s">
        <v>6398</v>
      </c>
      <c r="K727" s="4" t="s">
        <v>3029</v>
      </c>
      <c r="L727" s="267">
        <v>0.0</v>
      </c>
      <c r="M727" s="267">
        <v>243.0</v>
      </c>
      <c r="N727" s="267">
        <v>0.0</v>
      </c>
      <c r="O727" s="4" t="s">
        <v>3171</v>
      </c>
      <c r="P727" s="4" t="s">
        <v>6399</v>
      </c>
      <c r="Q727" s="4" t="s">
        <v>3419</v>
      </c>
      <c r="R727" s="4"/>
      <c r="S727" s="4" t="s">
        <v>6400</v>
      </c>
    </row>
    <row r="728">
      <c r="A728" s="267">
        <v>761.0</v>
      </c>
      <c r="B728" s="4" t="s">
        <v>6401</v>
      </c>
      <c r="C728" s="4" t="s">
        <v>6402</v>
      </c>
      <c r="D728" s="4" t="s">
        <v>6403</v>
      </c>
      <c r="E728" s="4" t="s">
        <v>1934</v>
      </c>
      <c r="F728" s="213">
        <v>45762.0</v>
      </c>
      <c r="G728" s="213">
        <v>46492.0</v>
      </c>
      <c r="H728" s="326">
        <v>46402.0</v>
      </c>
      <c r="I728" s="4" t="s">
        <v>2921</v>
      </c>
      <c r="J728" s="327" t="s">
        <v>6404</v>
      </c>
      <c r="K728" s="4"/>
      <c r="L728" s="267">
        <v>0.0</v>
      </c>
      <c r="M728" s="267">
        <v>242.0</v>
      </c>
      <c r="N728" s="267">
        <v>0.0</v>
      </c>
      <c r="O728" s="4" t="s">
        <v>3171</v>
      </c>
      <c r="P728" s="4" t="s">
        <v>6405</v>
      </c>
      <c r="Q728" s="4" t="s">
        <v>3419</v>
      </c>
      <c r="R728" s="4" t="s">
        <v>3244</v>
      </c>
      <c r="S728" s="4" t="s">
        <v>6406</v>
      </c>
    </row>
    <row r="729">
      <c r="A729" s="267">
        <v>776.0</v>
      </c>
      <c r="B729" s="4" t="s">
        <v>6407</v>
      </c>
      <c r="C729" s="4" t="s">
        <v>6408</v>
      </c>
      <c r="D729" s="4" t="s">
        <v>6409</v>
      </c>
      <c r="E729" s="4" t="s">
        <v>1934</v>
      </c>
      <c r="F729" s="326">
        <v>45762.0</v>
      </c>
      <c r="G729" s="326">
        <v>46492.0</v>
      </c>
      <c r="H729" s="213">
        <v>46402.0</v>
      </c>
      <c r="I729" s="4" t="s">
        <v>2921</v>
      </c>
      <c r="J729" s="327" t="s">
        <v>6410</v>
      </c>
      <c r="K729" s="4" t="s">
        <v>2922</v>
      </c>
      <c r="L729" s="267">
        <v>0.0</v>
      </c>
      <c r="M729" s="267">
        <v>242.0</v>
      </c>
      <c r="N729" s="267">
        <v>0.0</v>
      </c>
      <c r="O729" s="4" t="s">
        <v>3171</v>
      </c>
      <c r="P729" s="4" t="s">
        <v>3941</v>
      </c>
      <c r="Q729" s="4" t="s">
        <v>3419</v>
      </c>
      <c r="R729" s="4" t="s">
        <v>3196</v>
      </c>
      <c r="S729" s="4" t="s">
        <v>6411</v>
      </c>
    </row>
    <row r="730">
      <c r="A730" s="267">
        <v>549.0</v>
      </c>
      <c r="B730" s="4" t="s">
        <v>6412</v>
      </c>
      <c r="C730" s="4" t="s">
        <v>6413</v>
      </c>
      <c r="D730" s="4" t="s">
        <v>6414</v>
      </c>
      <c r="E730" s="4" t="s">
        <v>1934</v>
      </c>
      <c r="F730" s="326">
        <v>45259.0</v>
      </c>
      <c r="G730" s="326">
        <v>46492.0</v>
      </c>
      <c r="H730" s="213">
        <v>46402.0</v>
      </c>
      <c r="I730" s="4" t="s">
        <v>2921</v>
      </c>
      <c r="J730" s="327" t="s">
        <v>6415</v>
      </c>
      <c r="K730" s="4" t="s">
        <v>3059</v>
      </c>
      <c r="L730" s="267">
        <v>0.0</v>
      </c>
      <c r="M730" s="267">
        <v>242.0</v>
      </c>
      <c r="N730" s="267">
        <v>0.0</v>
      </c>
      <c r="O730" s="4" t="s">
        <v>3171</v>
      </c>
      <c r="P730" s="4" t="s">
        <v>6416</v>
      </c>
      <c r="Q730" s="4" t="s">
        <v>3419</v>
      </c>
      <c r="R730" s="4"/>
      <c r="S730" s="4" t="s">
        <v>6417</v>
      </c>
    </row>
    <row r="731">
      <c r="A731" s="267">
        <v>793.0</v>
      </c>
      <c r="B731" s="4" t="s">
        <v>6418</v>
      </c>
      <c r="C731" s="4" t="s">
        <v>6419</v>
      </c>
      <c r="D731" s="4" t="s">
        <v>6420</v>
      </c>
      <c r="E731" s="4" t="s">
        <v>1934</v>
      </c>
      <c r="F731" s="326">
        <v>45790.0</v>
      </c>
      <c r="G731" s="326">
        <v>46520.0</v>
      </c>
      <c r="H731" s="213">
        <v>46431.0</v>
      </c>
      <c r="I731" s="4" t="s">
        <v>2921</v>
      </c>
      <c r="J731" s="327" t="s">
        <v>6421</v>
      </c>
      <c r="K731" s="4"/>
      <c r="L731" s="267">
        <v>0.0</v>
      </c>
      <c r="M731" s="267">
        <v>270.0</v>
      </c>
      <c r="N731" s="267">
        <v>0.0</v>
      </c>
      <c r="O731" s="4" t="s">
        <v>3171</v>
      </c>
      <c r="P731" s="4" t="s">
        <v>6422</v>
      </c>
      <c r="Q731" s="4" t="s">
        <v>3419</v>
      </c>
      <c r="R731" s="4"/>
      <c r="S731" s="4" t="s">
        <v>6423</v>
      </c>
    </row>
    <row r="732">
      <c r="A732" s="267">
        <v>769.0</v>
      </c>
      <c r="B732" s="4" t="s">
        <v>6424</v>
      </c>
      <c r="C732" s="4" t="s">
        <v>6425</v>
      </c>
      <c r="D732" s="4" t="s">
        <v>6426</v>
      </c>
      <c r="E732" s="4" t="s">
        <v>1934</v>
      </c>
      <c r="F732" s="326">
        <v>45796.0</v>
      </c>
      <c r="G732" s="326">
        <v>46526.0</v>
      </c>
      <c r="H732" s="326">
        <v>46437.0</v>
      </c>
      <c r="I732" s="4" t="s">
        <v>2921</v>
      </c>
      <c r="J732" s="327" t="s">
        <v>6427</v>
      </c>
      <c r="K732" s="4"/>
      <c r="L732" s="267">
        <v>0.0</v>
      </c>
      <c r="M732" s="267">
        <v>276.0</v>
      </c>
      <c r="N732" s="267">
        <v>0.0</v>
      </c>
      <c r="O732" s="4" t="s">
        <v>3171</v>
      </c>
      <c r="P732" s="4" t="s">
        <v>6428</v>
      </c>
      <c r="Q732" s="4" t="s">
        <v>3419</v>
      </c>
      <c r="R732" s="4"/>
      <c r="S732" s="4" t="s">
        <v>6429</v>
      </c>
    </row>
    <row r="733">
      <c r="A733" s="267">
        <v>706.0</v>
      </c>
      <c r="B733" s="4" t="s">
        <v>6430</v>
      </c>
      <c r="C733" s="4" t="s">
        <v>6431</v>
      </c>
      <c r="D733" s="4" t="s">
        <v>5470</v>
      </c>
      <c r="E733" s="4" t="s">
        <v>1934</v>
      </c>
      <c r="F733" s="213">
        <v>45756.0</v>
      </c>
      <c r="G733" s="213">
        <v>46486.0</v>
      </c>
      <c r="H733" s="326">
        <v>46396.0</v>
      </c>
      <c r="I733" s="4" t="s">
        <v>2921</v>
      </c>
      <c r="J733" s="327" t="s">
        <v>6432</v>
      </c>
      <c r="K733" s="4" t="s">
        <v>3059</v>
      </c>
      <c r="L733" s="267">
        <v>0.0</v>
      </c>
      <c r="M733" s="267">
        <v>236.0</v>
      </c>
      <c r="N733" s="267">
        <v>0.0</v>
      </c>
      <c r="O733" s="4" t="s">
        <v>3171</v>
      </c>
      <c r="P733" s="4" t="s">
        <v>5480</v>
      </c>
      <c r="Q733" s="4" t="s">
        <v>3419</v>
      </c>
      <c r="R733" s="4"/>
      <c r="S733" s="4" t="s">
        <v>6433</v>
      </c>
    </row>
    <row r="734">
      <c r="A734" s="267">
        <v>628.0</v>
      </c>
      <c r="B734" s="4" t="s">
        <v>6434</v>
      </c>
      <c r="C734" s="4" t="s">
        <v>6435</v>
      </c>
      <c r="D734" s="4" t="s">
        <v>6436</v>
      </c>
      <c r="E734" s="4" t="s">
        <v>1934</v>
      </c>
      <c r="F734" s="326">
        <v>45803.0</v>
      </c>
      <c r="G734" s="326">
        <v>46534.0</v>
      </c>
      <c r="H734" s="326">
        <v>46445.0</v>
      </c>
      <c r="I734" s="4" t="s">
        <v>2921</v>
      </c>
      <c r="J734" s="327" t="s">
        <v>6437</v>
      </c>
      <c r="K734" s="4" t="s">
        <v>3059</v>
      </c>
      <c r="L734" s="267">
        <v>0.0</v>
      </c>
      <c r="M734" s="267">
        <v>284.0</v>
      </c>
      <c r="N734" s="267">
        <v>0.0</v>
      </c>
      <c r="O734" s="4" t="s">
        <v>3171</v>
      </c>
      <c r="P734" s="4" t="s">
        <v>6438</v>
      </c>
      <c r="Q734" s="4" t="s">
        <v>3419</v>
      </c>
      <c r="R734" s="4"/>
      <c r="S734" s="4" t="s">
        <v>6439</v>
      </c>
    </row>
    <row r="735">
      <c r="A735" s="267">
        <v>856.0</v>
      </c>
      <c r="B735" s="4" t="s">
        <v>6440</v>
      </c>
      <c r="C735" s="4" t="s">
        <v>6441</v>
      </c>
      <c r="D735" s="4" t="s">
        <v>6442</v>
      </c>
      <c r="E735" s="4" t="s">
        <v>1934</v>
      </c>
      <c r="F735" s="326">
        <v>45804.0</v>
      </c>
      <c r="G735" s="326">
        <v>46534.0</v>
      </c>
      <c r="H735" s="326">
        <v>46445.0</v>
      </c>
      <c r="I735" s="4" t="s">
        <v>2921</v>
      </c>
      <c r="J735" s="327" t="s">
        <v>6443</v>
      </c>
      <c r="K735" s="4" t="s">
        <v>3059</v>
      </c>
      <c r="L735" s="267">
        <v>0.0</v>
      </c>
      <c r="M735" s="267">
        <v>284.0</v>
      </c>
      <c r="N735" s="267">
        <v>0.0</v>
      </c>
      <c r="O735" s="4" t="s">
        <v>3171</v>
      </c>
      <c r="P735" s="4" t="s">
        <v>6444</v>
      </c>
      <c r="Q735" s="4" t="s">
        <v>3419</v>
      </c>
      <c r="R735" s="4" t="s">
        <v>3244</v>
      </c>
      <c r="S735" s="4" t="s">
        <v>6445</v>
      </c>
    </row>
    <row r="736">
      <c r="A736" s="267">
        <v>792.0</v>
      </c>
      <c r="B736" s="4" t="s">
        <v>6446</v>
      </c>
      <c r="C736" s="4" t="s">
        <v>6447</v>
      </c>
      <c r="D736" s="4" t="s">
        <v>6448</v>
      </c>
      <c r="E736" s="4" t="s">
        <v>1934</v>
      </c>
      <c r="F736" s="326">
        <v>45797.0</v>
      </c>
      <c r="G736" s="326">
        <v>46527.0</v>
      </c>
      <c r="H736" s="326">
        <v>46438.0</v>
      </c>
      <c r="I736" s="4" t="s">
        <v>2921</v>
      </c>
      <c r="J736" s="327" t="s">
        <v>6449</v>
      </c>
      <c r="K736" s="4"/>
      <c r="L736" s="267">
        <v>0.0</v>
      </c>
      <c r="M736" s="267">
        <v>277.0</v>
      </c>
      <c r="N736" s="267">
        <v>0.0</v>
      </c>
      <c r="O736" s="4"/>
      <c r="P736" s="4" t="s">
        <v>6450</v>
      </c>
      <c r="Q736" s="4" t="s">
        <v>3419</v>
      </c>
      <c r="R736" s="4" t="s">
        <v>3244</v>
      </c>
      <c r="S736" s="4" t="s">
        <v>6451</v>
      </c>
    </row>
    <row r="737">
      <c r="A737" s="267">
        <v>756.0</v>
      </c>
      <c r="B737" s="4" t="s">
        <v>6452</v>
      </c>
      <c r="C737" s="4" t="s">
        <v>6453</v>
      </c>
      <c r="D737" s="4" t="s">
        <v>6454</v>
      </c>
      <c r="E737" s="4" t="s">
        <v>2828</v>
      </c>
      <c r="F737" s="326">
        <v>45825.0</v>
      </c>
      <c r="G737" s="326">
        <v>46555.0</v>
      </c>
      <c r="H737" s="326">
        <v>46463.0</v>
      </c>
      <c r="I737" s="4" t="s">
        <v>2921</v>
      </c>
      <c r="J737" s="327" t="s">
        <v>6455</v>
      </c>
      <c r="K737" s="4" t="s">
        <v>3029</v>
      </c>
      <c r="L737" s="267">
        <v>0.0</v>
      </c>
      <c r="M737" s="267">
        <v>305.0</v>
      </c>
      <c r="N737" s="267">
        <v>0.0</v>
      </c>
      <c r="O737" s="4" t="s">
        <v>3171</v>
      </c>
      <c r="P737" s="4" t="s">
        <v>6456</v>
      </c>
      <c r="Q737" s="4" t="s">
        <v>3419</v>
      </c>
      <c r="R737" s="4" t="s">
        <v>2196</v>
      </c>
      <c r="S737" s="4" t="s">
        <v>6457</v>
      </c>
    </row>
    <row r="738">
      <c r="A738" s="267">
        <v>795.0</v>
      </c>
      <c r="B738" s="4" t="s">
        <v>6173</v>
      </c>
      <c r="C738" s="4" t="s">
        <v>6458</v>
      </c>
      <c r="D738" s="4" t="s">
        <v>6459</v>
      </c>
      <c r="E738" s="4" t="s">
        <v>1934</v>
      </c>
      <c r="F738" s="326">
        <v>45807.0</v>
      </c>
      <c r="G738" s="326">
        <v>46537.0</v>
      </c>
      <c r="H738" s="326">
        <v>46445.0</v>
      </c>
      <c r="I738" s="4" t="s">
        <v>2921</v>
      </c>
      <c r="J738" s="327" t="s">
        <v>6176</v>
      </c>
      <c r="K738" s="4" t="s">
        <v>3029</v>
      </c>
      <c r="L738" s="267">
        <v>0.0</v>
      </c>
      <c r="M738" s="267">
        <v>287.0</v>
      </c>
      <c r="N738" s="267">
        <v>0.0</v>
      </c>
      <c r="O738" s="4" t="s">
        <v>3171</v>
      </c>
      <c r="P738" s="4" t="s">
        <v>6177</v>
      </c>
      <c r="Q738" s="4" t="s">
        <v>3419</v>
      </c>
      <c r="R738" s="4" t="s">
        <v>2196</v>
      </c>
      <c r="S738" s="4" t="s">
        <v>6460</v>
      </c>
    </row>
    <row r="739">
      <c r="A739" s="267">
        <v>817.0</v>
      </c>
      <c r="B739" s="4" t="s">
        <v>6461</v>
      </c>
      <c r="C739" s="4" t="s">
        <v>6462</v>
      </c>
      <c r="D739" s="4" t="s">
        <v>6463</v>
      </c>
      <c r="E739" s="4" t="s">
        <v>1934</v>
      </c>
      <c r="F739" s="326">
        <v>45806.0</v>
      </c>
      <c r="G739" s="326">
        <v>46536.0</v>
      </c>
      <c r="H739" s="326">
        <v>46446.0</v>
      </c>
      <c r="I739" s="4" t="s">
        <v>2921</v>
      </c>
      <c r="J739" s="327" t="s">
        <v>6464</v>
      </c>
      <c r="K739" s="4" t="s">
        <v>3029</v>
      </c>
      <c r="L739" s="267">
        <v>0.0</v>
      </c>
      <c r="M739" s="267">
        <v>286.0</v>
      </c>
      <c r="N739" s="267">
        <v>0.0</v>
      </c>
      <c r="O739" s="4"/>
      <c r="P739" s="4" t="s">
        <v>6168</v>
      </c>
      <c r="Q739" s="4" t="s">
        <v>3419</v>
      </c>
      <c r="R739" s="4" t="s">
        <v>3244</v>
      </c>
      <c r="S739" s="4" t="s">
        <v>6465</v>
      </c>
    </row>
    <row r="740">
      <c r="A740" s="267">
        <v>837.0</v>
      </c>
      <c r="B740" s="4" t="s">
        <v>6466</v>
      </c>
      <c r="C740" s="4" t="s">
        <v>2376</v>
      </c>
      <c r="D740" s="4" t="s">
        <v>6467</v>
      </c>
      <c r="E740" s="4" t="s">
        <v>1934</v>
      </c>
      <c r="F740" s="326">
        <v>45807.0</v>
      </c>
      <c r="G740" s="326">
        <v>46533.0</v>
      </c>
      <c r="H740" s="326">
        <v>46444.0</v>
      </c>
      <c r="I740" s="4" t="s">
        <v>2921</v>
      </c>
      <c r="J740" s="327" t="s">
        <v>6468</v>
      </c>
      <c r="K740" s="4" t="s">
        <v>3029</v>
      </c>
      <c r="L740" s="267">
        <v>0.0</v>
      </c>
      <c r="M740" s="267">
        <v>283.0</v>
      </c>
      <c r="N740" s="267">
        <v>0.0</v>
      </c>
      <c r="O740" s="4"/>
      <c r="P740" s="4" t="s">
        <v>6469</v>
      </c>
      <c r="Q740" s="4" t="s">
        <v>3419</v>
      </c>
      <c r="R740" s="4" t="s">
        <v>3244</v>
      </c>
      <c r="S740" s="4" t="s">
        <v>6470</v>
      </c>
    </row>
    <row r="741">
      <c r="A741" s="267">
        <v>824.0</v>
      </c>
      <c r="B741" s="4" t="s">
        <v>6471</v>
      </c>
      <c r="C741" s="4" t="s">
        <v>407</v>
      </c>
      <c r="D741" s="4" t="s">
        <v>6472</v>
      </c>
      <c r="E741" s="4" t="s">
        <v>2828</v>
      </c>
      <c r="F741" s="326">
        <v>45825.0</v>
      </c>
      <c r="G741" s="326">
        <v>46555.0</v>
      </c>
      <c r="H741" s="326">
        <v>46463.0</v>
      </c>
      <c r="I741" s="4" t="s">
        <v>2921</v>
      </c>
      <c r="J741" s="327" t="s">
        <v>6473</v>
      </c>
      <c r="K741" s="4"/>
      <c r="L741" s="267">
        <v>0.0</v>
      </c>
      <c r="M741" s="267">
        <v>305.0</v>
      </c>
      <c r="N741" s="267">
        <v>0.0</v>
      </c>
      <c r="O741" s="4" t="s">
        <v>3171</v>
      </c>
      <c r="P741" s="4" t="s">
        <v>6168</v>
      </c>
      <c r="Q741" s="4" t="s">
        <v>3419</v>
      </c>
      <c r="R741" s="4" t="s">
        <v>2196</v>
      </c>
      <c r="S741" s="4" t="s">
        <v>6474</v>
      </c>
    </row>
    <row r="742">
      <c r="A742" s="267">
        <v>818.0</v>
      </c>
      <c r="B742" s="4" t="s">
        <v>6475</v>
      </c>
      <c r="C742" s="4" t="s">
        <v>6476</v>
      </c>
      <c r="D742" s="4" t="s">
        <v>6477</v>
      </c>
      <c r="E742" s="4" t="s">
        <v>2828</v>
      </c>
      <c r="F742" s="326">
        <v>45799.0</v>
      </c>
      <c r="G742" s="326">
        <v>46529.0</v>
      </c>
      <c r="H742" s="326">
        <v>46440.0</v>
      </c>
      <c r="I742" s="4" t="s">
        <v>2921</v>
      </c>
      <c r="J742" s="327" t="s">
        <v>6478</v>
      </c>
      <c r="K742" s="4" t="s">
        <v>3029</v>
      </c>
      <c r="L742" s="267">
        <v>0.0</v>
      </c>
      <c r="M742" s="267">
        <v>279.0</v>
      </c>
      <c r="N742" s="267">
        <v>0.0</v>
      </c>
      <c r="O742" s="4" t="s">
        <v>3171</v>
      </c>
      <c r="P742" s="4" t="s">
        <v>6168</v>
      </c>
      <c r="Q742" s="4" t="s">
        <v>3419</v>
      </c>
      <c r="R742" s="4" t="s">
        <v>2196</v>
      </c>
      <c r="S742" s="4" t="s">
        <v>6479</v>
      </c>
    </row>
    <row r="743">
      <c r="A743" s="267">
        <v>819.0</v>
      </c>
      <c r="B743" s="4" t="s">
        <v>6480</v>
      </c>
      <c r="C743" s="4" t="s">
        <v>6481</v>
      </c>
      <c r="D743" s="4" t="s">
        <v>6482</v>
      </c>
      <c r="E743" s="4" t="s">
        <v>1934</v>
      </c>
      <c r="F743" s="326">
        <v>45804.0</v>
      </c>
      <c r="G743" s="326">
        <v>46534.0</v>
      </c>
      <c r="H743" s="326">
        <v>46445.0</v>
      </c>
      <c r="I743" s="4" t="s">
        <v>2921</v>
      </c>
      <c r="J743" s="327" t="s">
        <v>6483</v>
      </c>
      <c r="K743" s="4"/>
      <c r="L743" s="267">
        <v>0.0</v>
      </c>
      <c r="M743" s="267">
        <v>284.0</v>
      </c>
      <c r="N743" s="267">
        <v>0.0</v>
      </c>
      <c r="O743" s="4" t="s">
        <v>3171</v>
      </c>
      <c r="P743" s="4" t="s">
        <v>6168</v>
      </c>
      <c r="Q743" s="4" t="s">
        <v>3419</v>
      </c>
      <c r="R743" s="4"/>
      <c r="S743" s="4" t="s">
        <v>6484</v>
      </c>
    </row>
    <row r="744">
      <c r="A744" s="267">
        <v>814.0</v>
      </c>
      <c r="B744" s="4" t="s">
        <v>6485</v>
      </c>
      <c r="C744" s="4" t="s">
        <v>6486</v>
      </c>
      <c r="D744" s="4" t="s">
        <v>6487</v>
      </c>
      <c r="E744" s="4" t="s">
        <v>1934</v>
      </c>
      <c r="F744" s="326">
        <v>45805.0</v>
      </c>
      <c r="G744" s="326">
        <v>46535.0</v>
      </c>
      <c r="H744" s="326">
        <v>46446.0</v>
      </c>
      <c r="I744" s="4" t="s">
        <v>2921</v>
      </c>
      <c r="J744" s="327" t="s">
        <v>6488</v>
      </c>
      <c r="K744" s="4" t="s">
        <v>3029</v>
      </c>
      <c r="L744" s="267">
        <v>0.0</v>
      </c>
      <c r="M744" s="267">
        <v>285.0</v>
      </c>
      <c r="N744" s="267">
        <v>0.0</v>
      </c>
      <c r="O744" s="4"/>
      <c r="P744" s="4" t="s">
        <v>6168</v>
      </c>
      <c r="Q744" s="4" t="s">
        <v>3419</v>
      </c>
      <c r="R744" s="4" t="s">
        <v>3244</v>
      </c>
      <c r="S744" s="4" t="s">
        <v>6489</v>
      </c>
    </row>
    <row r="745">
      <c r="A745" s="267">
        <v>810.0</v>
      </c>
      <c r="B745" s="4" t="s">
        <v>6490</v>
      </c>
      <c r="C745" s="4" t="s">
        <v>6491</v>
      </c>
      <c r="D745" s="4" t="s">
        <v>6487</v>
      </c>
      <c r="E745" s="4" t="s">
        <v>1934</v>
      </c>
      <c r="F745" s="326">
        <v>45806.0</v>
      </c>
      <c r="G745" s="326">
        <v>46536.0</v>
      </c>
      <c r="H745" s="326">
        <v>46446.0</v>
      </c>
      <c r="I745" s="4" t="s">
        <v>2921</v>
      </c>
      <c r="J745" s="327" t="s">
        <v>6492</v>
      </c>
      <c r="K745" s="4" t="s">
        <v>3029</v>
      </c>
      <c r="L745" s="267">
        <v>0.0</v>
      </c>
      <c r="M745" s="267">
        <v>286.0</v>
      </c>
      <c r="N745" s="267">
        <v>0.0</v>
      </c>
      <c r="O745" s="4" t="s">
        <v>3171</v>
      </c>
      <c r="P745" s="4" t="s">
        <v>6168</v>
      </c>
      <c r="Q745" s="4" t="s">
        <v>3419</v>
      </c>
      <c r="R745" s="4" t="s">
        <v>2196</v>
      </c>
      <c r="S745" s="4" t="s">
        <v>6489</v>
      </c>
    </row>
    <row r="746">
      <c r="A746" s="267">
        <v>816.0</v>
      </c>
      <c r="B746" s="4" t="s">
        <v>6493</v>
      </c>
      <c r="C746" s="4" t="s">
        <v>6494</v>
      </c>
      <c r="D746" s="4" t="s">
        <v>6495</v>
      </c>
      <c r="E746" s="4" t="s">
        <v>1934</v>
      </c>
      <c r="F746" s="326">
        <v>45804.0</v>
      </c>
      <c r="G746" s="326">
        <v>46534.0</v>
      </c>
      <c r="H746" s="326">
        <v>46445.0</v>
      </c>
      <c r="I746" s="4" t="s">
        <v>2921</v>
      </c>
      <c r="J746" s="327" t="s">
        <v>6496</v>
      </c>
      <c r="K746" s="4" t="s">
        <v>3029</v>
      </c>
      <c r="L746" s="267">
        <v>0.0</v>
      </c>
      <c r="M746" s="267">
        <v>284.0</v>
      </c>
      <c r="N746" s="267">
        <v>0.0</v>
      </c>
      <c r="O746" s="4" t="s">
        <v>3171</v>
      </c>
      <c r="P746" s="4" t="s">
        <v>6168</v>
      </c>
      <c r="Q746" s="4" t="s">
        <v>3419</v>
      </c>
      <c r="R746" s="4"/>
      <c r="S746" s="4" t="s">
        <v>6497</v>
      </c>
    </row>
    <row r="747">
      <c r="A747" s="267">
        <v>815.0</v>
      </c>
      <c r="B747" s="4" t="s">
        <v>6498</v>
      </c>
      <c r="C747" s="4" t="s">
        <v>6499</v>
      </c>
      <c r="D747" s="4" t="s">
        <v>6500</v>
      </c>
      <c r="E747" s="4" t="s">
        <v>1934</v>
      </c>
      <c r="F747" s="326">
        <v>45831.0</v>
      </c>
      <c r="G747" s="326">
        <v>46561.0</v>
      </c>
      <c r="H747" s="326">
        <v>46469.0</v>
      </c>
      <c r="I747" s="4" t="s">
        <v>2921</v>
      </c>
      <c r="J747" s="327" t="s">
        <v>6501</v>
      </c>
      <c r="K747" s="4" t="s">
        <v>3029</v>
      </c>
      <c r="L747" s="267">
        <v>0.0</v>
      </c>
      <c r="M747" s="267">
        <v>311.0</v>
      </c>
      <c r="N747" s="267">
        <v>0.0</v>
      </c>
      <c r="O747" s="4" t="s">
        <v>3171</v>
      </c>
      <c r="P747" s="4" t="s">
        <v>6168</v>
      </c>
      <c r="Q747" s="4" t="s">
        <v>3419</v>
      </c>
      <c r="R747" s="4"/>
      <c r="S747" s="4" t="s">
        <v>6502</v>
      </c>
    </row>
    <row r="748">
      <c r="A748" s="267">
        <v>809.0</v>
      </c>
      <c r="B748" s="4" t="s">
        <v>6503</v>
      </c>
      <c r="C748" s="4" t="s">
        <v>6504</v>
      </c>
      <c r="D748" s="4" t="s">
        <v>6505</v>
      </c>
      <c r="E748" s="4" t="s">
        <v>1934</v>
      </c>
      <c r="F748" s="326">
        <v>45832.0</v>
      </c>
      <c r="G748" s="326">
        <v>46562.0</v>
      </c>
      <c r="H748" s="326">
        <v>46470.0</v>
      </c>
      <c r="I748" s="4" t="s">
        <v>2921</v>
      </c>
      <c r="J748" s="327" t="s">
        <v>6506</v>
      </c>
      <c r="K748" s="4" t="s">
        <v>3029</v>
      </c>
      <c r="L748" s="267">
        <v>0.0</v>
      </c>
      <c r="M748" s="267">
        <v>312.0</v>
      </c>
      <c r="N748" s="267">
        <v>0.0</v>
      </c>
      <c r="O748" s="4"/>
      <c r="P748" s="4" t="s">
        <v>6168</v>
      </c>
      <c r="Q748" s="4" t="s">
        <v>3419</v>
      </c>
      <c r="R748" s="4" t="s">
        <v>3244</v>
      </c>
      <c r="S748" s="4" t="s">
        <v>6507</v>
      </c>
    </row>
    <row r="749">
      <c r="A749" s="267">
        <v>812.0</v>
      </c>
      <c r="B749" s="4" t="s">
        <v>6508</v>
      </c>
      <c r="C749" s="4" t="s">
        <v>6509</v>
      </c>
      <c r="D749" s="4" t="s">
        <v>6510</v>
      </c>
      <c r="E749" s="4" t="s">
        <v>1934</v>
      </c>
      <c r="F749" s="326">
        <v>45811.0</v>
      </c>
      <c r="G749" s="326">
        <v>46541.0</v>
      </c>
      <c r="H749" s="326">
        <v>46541.0</v>
      </c>
      <c r="I749" s="4" t="s">
        <v>2921</v>
      </c>
      <c r="J749" s="327" t="s">
        <v>6511</v>
      </c>
      <c r="K749" s="4"/>
      <c r="L749" s="267">
        <v>0.0</v>
      </c>
      <c r="M749" s="267">
        <v>291.0</v>
      </c>
      <c r="N749" s="267">
        <v>0.0</v>
      </c>
      <c r="O749" s="4" t="s">
        <v>3171</v>
      </c>
      <c r="P749" s="4" t="s">
        <v>6168</v>
      </c>
      <c r="Q749" s="4" t="s">
        <v>2924</v>
      </c>
      <c r="R749" s="4"/>
      <c r="S749" s="4" t="s">
        <v>6512</v>
      </c>
    </row>
    <row r="750">
      <c r="A750" s="267">
        <v>825.0</v>
      </c>
      <c r="B750" s="4" t="s">
        <v>6513</v>
      </c>
      <c r="C750" s="4" t="s">
        <v>6514</v>
      </c>
      <c r="D750" s="4" t="s">
        <v>6515</v>
      </c>
      <c r="E750" s="4" t="s">
        <v>1934</v>
      </c>
      <c r="F750" s="326">
        <v>45820.0</v>
      </c>
      <c r="G750" s="326">
        <v>47281.0</v>
      </c>
      <c r="H750" s="326">
        <v>47189.0</v>
      </c>
      <c r="I750" s="4" t="s">
        <v>2921</v>
      </c>
      <c r="J750" s="327" t="s">
        <v>6516</v>
      </c>
      <c r="K750" s="4" t="s">
        <v>3029</v>
      </c>
      <c r="L750" s="267">
        <v>0.0</v>
      </c>
      <c r="M750" s="267">
        <v>1031.0</v>
      </c>
      <c r="N750" s="267">
        <v>0.0</v>
      </c>
      <c r="O750" s="4" t="s">
        <v>3171</v>
      </c>
      <c r="P750" s="4" t="s">
        <v>6068</v>
      </c>
      <c r="Q750" s="4" t="s">
        <v>3419</v>
      </c>
      <c r="R750" s="4"/>
      <c r="S750" s="4" t="s">
        <v>6517</v>
      </c>
    </row>
    <row r="751">
      <c r="A751" s="267">
        <v>598.0</v>
      </c>
      <c r="B751" s="4" t="s">
        <v>6518</v>
      </c>
      <c r="C751" s="4" t="s">
        <v>6519</v>
      </c>
      <c r="D751" s="4" t="s">
        <v>6520</v>
      </c>
      <c r="E751" s="4" t="s">
        <v>1934</v>
      </c>
      <c r="F751" s="326">
        <v>45706.0</v>
      </c>
      <c r="G751" s="326">
        <v>46436.0</v>
      </c>
      <c r="H751" s="326">
        <v>46344.0</v>
      </c>
      <c r="I751" s="4" t="s">
        <v>2921</v>
      </c>
      <c r="J751" s="327" t="s">
        <v>6521</v>
      </c>
      <c r="K751" s="4" t="s">
        <v>3059</v>
      </c>
      <c r="L751" s="267">
        <v>0.0</v>
      </c>
      <c r="M751" s="267">
        <v>186.0</v>
      </c>
      <c r="N751" s="267">
        <v>0.0</v>
      </c>
      <c r="O751" s="4" t="s">
        <v>3171</v>
      </c>
      <c r="P751" s="4" t="s">
        <v>6522</v>
      </c>
      <c r="Q751" s="4" t="s">
        <v>3419</v>
      </c>
      <c r="R751" s="4"/>
      <c r="S751" s="4" t="s">
        <v>6523</v>
      </c>
    </row>
    <row r="752">
      <c r="A752" s="267">
        <v>808.0</v>
      </c>
      <c r="B752" s="4" t="s">
        <v>6524</v>
      </c>
      <c r="C752" s="4" t="s">
        <v>1869</v>
      </c>
      <c r="D752" s="4" t="s">
        <v>6525</v>
      </c>
      <c r="E752" s="4" t="s">
        <v>1934</v>
      </c>
      <c r="F752" s="326">
        <v>45805.0</v>
      </c>
      <c r="G752" s="326">
        <v>47266.0</v>
      </c>
      <c r="H752" s="326">
        <v>47177.0</v>
      </c>
      <c r="I752" s="4" t="s">
        <v>2921</v>
      </c>
      <c r="J752" s="327" t="s">
        <v>6526</v>
      </c>
      <c r="K752" s="4"/>
      <c r="L752" s="267">
        <v>0.0</v>
      </c>
      <c r="M752" s="267">
        <v>1016.0</v>
      </c>
      <c r="N752" s="267">
        <v>0.0</v>
      </c>
      <c r="O752" s="4" t="s">
        <v>3171</v>
      </c>
      <c r="P752" s="4" t="s">
        <v>4240</v>
      </c>
      <c r="Q752" s="4" t="s">
        <v>3419</v>
      </c>
      <c r="R752" s="4"/>
      <c r="S752" s="4" t="s">
        <v>2678</v>
      </c>
    </row>
    <row r="753">
      <c r="A753" s="267">
        <v>608.0</v>
      </c>
      <c r="B753" s="4" t="s">
        <v>6527</v>
      </c>
      <c r="C753" s="4" t="s">
        <v>1525</v>
      </c>
      <c r="D753" s="4" t="s">
        <v>6528</v>
      </c>
      <c r="E753" s="4" t="s">
        <v>2828</v>
      </c>
      <c r="F753" s="326">
        <v>45524.0</v>
      </c>
      <c r="G753" s="326">
        <v>46527.0</v>
      </c>
      <c r="H753" s="326">
        <v>46438.0</v>
      </c>
      <c r="I753" s="4" t="s">
        <v>2921</v>
      </c>
      <c r="J753" s="327" t="s">
        <v>6529</v>
      </c>
      <c r="K753" s="4" t="s">
        <v>3029</v>
      </c>
      <c r="L753" s="267">
        <v>0.0</v>
      </c>
      <c r="M753" s="267">
        <v>277.0</v>
      </c>
      <c r="N753" s="267">
        <v>0.0</v>
      </c>
      <c r="O753" s="4" t="s">
        <v>3171</v>
      </c>
      <c r="P753" s="4" t="s">
        <v>6530</v>
      </c>
      <c r="Q753" s="4" t="s">
        <v>3419</v>
      </c>
      <c r="R753" s="4" t="s">
        <v>3196</v>
      </c>
      <c r="S753" s="4" t="s">
        <v>6531</v>
      </c>
    </row>
    <row r="754">
      <c r="A754" s="267">
        <v>845.0</v>
      </c>
      <c r="B754" s="4" t="s">
        <v>6532</v>
      </c>
      <c r="C754" s="4" t="s">
        <v>6533</v>
      </c>
      <c r="D754" s="4" t="s">
        <v>6534</v>
      </c>
      <c r="E754" s="4" t="s">
        <v>1934</v>
      </c>
      <c r="F754" s="326">
        <v>45833.0</v>
      </c>
      <c r="G754" s="326">
        <v>46563.0</v>
      </c>
      <c r="H754" s="326">
        <v>46471.0</v>
      </c>
      <c r="I754" s="4" t="s">
        <v>2921</v>
      </c>
      <c r="J754" s="327" t="s">
        <v>6535</v>
      </c>
      <c r="K754" s="4" t="s">
        <v>3029</v>
      </c>
      <c r="L754" s="267">
        <v>0.0</v>
      </c>
      <c r="M754" s="267">
        <v>313.0</v>
      </c>
      <c r="N754" s="267">
        <v>0.0</v>
      </c>
      <c r="O754" s="4" t="s">
        <v>3171</v>
      </c>
      <c r="P754" s="4" t="s">
        <v>6168</v>
      </c>
      <c r="Q754" s="4" t="s">
        <v>3419</v>
      </c>
      <c r="R754" s="4" t="s">
        <v>2196</v>
      </c>
      <c r="S754" s="4" t="s">
        <v>6536</v>
      </c>
    </row>
    <row r="755">
      <c r="A755" s="267">
        <v>849.0</v>
      </c>
      <c r="B755" s="4" t="s">
        <v>6537</v>
      </c>
      <c r="C755" s="4" t="s">
        <v>6538</v>
      </c>
      <c r="D755" s="4" t="s">
        <v>6539</v>
      </c>
      <c r="E755" s="4" t="s">
        <v>1934</v>
      </c>
      <c r="F755" s="326">
        <v>45838.0</v>
      </c>
      <c r="G755" s="326">
        <v>46568.0</v>
      </c>
      <c r="H755" s="326">
        <v>46476.0</v>
      </c>
      <c r="I755" s="4" t="s">
        <v>2921</v>
      </c>
      <c r="J755" s="327" t="s">
        <v>6540</v>
      </c>
      <c r="K755" s="4"/>
      <c r="L755" s="267">
        <v>0.0</v>
      </c>
      <c r="M755" s="267">
        <v>318.0</v>
      </c>
      <c r="N755" s="267">
        <v>0.0</v>
      </c>
      <c r="O755" s="4" t="s">
        <v>3171</v>
      </c>
      <c r="P755" s="4" t="s">
        <v>6168</v>
      </c>
      <c r="Q755" s="4" t="s">
        <v>3419</v>
      </c>
      <c r="R755" s="4"/>
      <c r="S755" s="4" t="s">
        <v>6541</v>
      </c>
    </row>
    <row r="756">
      <c r="A756" s="267">
        <v>848.0</v>
      </c>
      <c r="B756" s="4" t="s">
        <v>6542</v>
      </c>
      <c r="C756" s="4" t="s">
        <v>6543</v>
      </c>
      <c r="D756" s="4" t="s">
        <v>6544</v>
      </c>
      <c r="E756" s="4" t="s">
        <v>1934</v>
      </c>
      <c r="F756" s="326">
        <v>45854.0</v>
      </c>
      <c r="G756" s="326">
        <v>46584.0</v>
      </c>
      <c r="H756" s="326">
        <v>46493.0</v>
      </c>
      <c r="I756" s="4" t="s">
        <v>2921</v>
      </c>
      <c r="J756" s="327" t="s">
        <v>6545</v>
      </c>
      <c r="K756" s="4"/>
      <c r="L756" s="267">
        <v>0.0</v>
      </c>
      <c r="M756" s="267">
        <v>334.0</v>
      </c>
      <c r="N756" s="267">
        <v>0.0</v>
      </c>
      <c r="O756" s="4" t="s">
        <v>3171</v>
      </c>
      <c r="P756" s="4" t="s">
        <v>6168</v>
      </c>
      <c r="Q756" s="4"/>
      <c r="R756" s="4" t="s">
        <v>2196</v>
      </c>
      <c r="S756" s="4" t="s">
        <v>6546</v>
      </c>
    </row>
    <row r="757">
      <c r="A757" s="267">
        <v>865.0</v>
      </c>
      <c r="B757" s="4" t="s">
        <v>6547</v>
      </c>
      <c r="C757" s="4" t="s">
        <v>6548</v>
      </c>
      <c r="D757" s="4" t="s">
        <v>6549</v>
      </c>
      <c r="E757" s="4" t="s">
        <v>1934</v>
      </c>
      <c r="F757" s="326">
        <v>45868.0</v>
      </c>
      <c r="G757" s="326">
        <v>46598.0</v>
      </c>
      <c r="H757" s="326">
        <v>46507.0</v>
      </c>
      <c r="I757" s="4" t="s">
        <v>2921</v>
      </c>
      <c r="J757" s="327" t="s">
        <v>6550</v>
      </c>
      <c r="K757" s="4" t="s">
        <v>3029</v>
      </c>
      <c r="L757" s="267">
        <v>0.0</v>
      </c>
      <c r="M757" s="267">
        <v>348.0</v>
      </c>
      <c r="N757" s="267">
        <v>0.0</v>
      </c>
      <c r="O757" s="4" t="s">
        <v>3171</v>
      </c>
      <c r="P757" s="4" t="s">
        <v>6551</v>
      </c>
      <c r="Q757" s="4" t="s">
        <v>3419</v>
      </c>
      <c r="R757" s="4" t="s">
        <v>3062</v>
      </c>
      <c r="S757" s="4" t="s">
        <v>6552</v>
      </c>
    </row>
    <row r="758">
      <c r="A758" s="267">
        <v>864.0</v>
      </c>
      <c r="B758" s="4" t="s">
        <v>6553</v>
      </c>
      <c r="C758" s="4" t="s">
        <v>6554</v>
      </c>
      <c r="D758" s="4" t="s">
        <v>6555</v>
      </c>
      <c r="E758" s="4" t="s">
        <v>1934</v>
      </c>
      <c r="F758" s="326">
        <v>45873.0</v>
      </c>
      <c r="G758" s="326">
        <v>46603.0</v>
      </c>
      <c r="H758" s="326">
        <v>46511.0</v>
      </c>
      <c r="I758" s="4" t="s">
        <v>2921</v>
      </c>
      <c r="J758" s="327" t="s">
        <v>6556</v>
      </c>
      <c r="K758" s="4" t="s">
        <v>3029</v>
      </c>
      <c r="L758" s="267">
        <v>0.0</v>
      </c>
      <c r="M758" s="267">
        <v>353.0</v>
      </c>
      <c r="N758" s="267">
        <v>0.0</v>
      </c>
      <c r="O758" s="4" t="s">
        <v>3171</v>
      </c>
      <c r="P758" s="4" t="s">
        <v>6557</v>
      </c>
      <c r="Q758" s="4" t="s">
        <v>3419</v>
      </c>
      <c r="R758" s="4"/>
      <c r="S758" s="4" t="s">
        <v>6558</v>
      </c>
    </row>
    <row r="759">
      <c r="A759" s="267">
        <v>627.0</v>
      </c>
      <c r="B759" s="4" t="s">
        <v>6559</v>
      </c>
      <c r="C759" s="4" t="s">
        <v>6560</v>
      </c>
      <c r="D759" s="4" t="s">
        <v>6561</v>
      </c>
      <c r="E759" s="4" t="s">
        <v>1934</v>
      </c>
      <c r="F759" s="326">
        <v>45471.0</v>
      </c>
      <c r="G759" s="326">
        <v>46932.0</v>
      </c>
      <c r="H759" s="326">
        <v>46840.0</v>
      </c>
      <c r="I759" s="4" t="s">
        <v>2921</v>
      </c>
      <c r="J759" s="327" t="s">
        <v>6562</v>
      </c>
      <c r="K759" s="4" t="s">
        <v>3059</v>
      </c>
      <c r="L759" s="267">
        <v>0.0</v>
      </c>
      <c r="M759" s="267">
        <v>682.0</v>
      </c>
      <c r="N759" s="267">
        <v>0.0</v>
      </c>
      <c r="O759" s="4" t="s">
        <v>2140</v>
      </c>
      <c r="P759" s="4" t="s">
        <v>6563</v>
      </c>
      <c r="Q759" s="4" t="s">
        <v>3419</v>
      </c>
      <c r="R759" s="4" t="s">
        <v>3244</v>
      </c>
      <c r="S759" s="4" t="s">
        <v>6564</v>
      </c>
    </row>
    <row r="760">
      <c r="A760" s="267">
        <v>840.0</v>
      </c>
      <c r="B760" s="4" t="s">
        <v>6565</v>
      </c>
      <c r="C760" s="4" t="s">
        <v>6566</v>
      </c>
      <c r="D760" s="4" t="s">
        <v>6567</v>
      </c>
      <c r="E760" s="4" t="s">
        <v>1934</v>
      </c>
      <c r="F760" s="326">
        <v>45910.0</v>
      </c>
      <c r="G760" s="326">
        <v>46640.0</v>
      </c>
      <c r="H760" s="326">
        <v>46517.0</v>
      </c>
      <c r="I760" s="4" t="s">
        <v>2921</v>
      </c>
      <c r="J760" s="327" t="s">
        <v>6568</v>
      </c>
      <c r="K760" s="4"/>
      <c r="L760" s="267">
        <v>0.0</v>
      </c>
      <c r="M760" s="267">
        <v>390.0</v>
      </c>
      <c r="N760" s="267">
        <v>0.0</v>
      </c>
      <c r="O760" s="4" t="s">
        <v>3171</v>
      </c>
      <c r="P760" s="4" t="s">
        <v>6168</v>
      </c>
      <c r="Q760" s="4" t="s">
        <v>3419</v>
      </c>
      <c r="R760" s="4" t="s">
        <v>3062</v>
      </c>
      <c r="S760" s="4" t="s">
        <v>6569</v>
      </c>
    </row>
    <row r="761">
      <c r="A761" s="267">
        <v>867.0</v>
      </c>
      <c r="B761" s="4" t="s">
        <v>6570</v>
      </c>
      <c r="C761" s="4" t="s">
        <v>6571</v>
      </c>
      <c r="D761" s="4" t="s">
        <v>6572</v>
      </c>
      <c r="E761" s="4" t="s">
        <v>1934</v>
      </c>
      <c r="F761" s="326">
        <v>45882.0</v>
      </c>
      <c r="G761" s="326">
        <v>46612.0</v>
      </c>
      <c r="H761" s="326">
        <v>46520.0</v>
      </c>
      <c r="I761" s="4" t="s">
        <v>2921</v>
      </c>
      <c r="J761" s="327" t="s">
        <v>6573</v>
      </c>
      <c r="K761" s="4" t="s">
        <v>1561</v>
      </c>
      <c r="L761" s="267">
        <v>0.0</v>
      </c>
      <c r="M761" s="267">
        <v>362.0</v>
      </c>
      <c r="N761" s="267">
        <v>0.0</v>
      </c>
      <c r="O761" s="4" t="s">
        <v>3171</v>
      </c>
      <c r="P761" s="4" t="s">
        <v>6557</v>
      </c>
      <c r="Q761" s="4" t="s">
        <v>3419</v>
      </c>
      <c r="R761" s="4" t="s">
        <v>3363</v>
      </c>
      <c r="S761" s="4" t="s">
        <v>6574</v>
      </c>
    </row>
    <row r="762">
      <c r="A762" s="267">
        <v>861.0</v>
      </c>
      <c r="B762" s="4" t="s">
        <v>6575</v>
      </c>
      <c r="C762" s="4" t="s">
        <v>6576</v>
      </c>
      <c r="D762" s="4" t="s">
        <v>6577</v>
      </c>
      <c r="E762" s="4" t="s">
        <v>1934</v>
      </c>
      <c r="F762" s="326">
        <v>45891.0</v>
      </c>
      <c r="G762" s="326">
        <v>47352.0</v>
      </c>
      <c r="H762" s="326">
        <v>47260.0</v>
      </c>
      <c r="I762" s="4" t="s">
        <v>2921</v>
      </c>
      <c r="J762" s="327" t="s">
        <v>6578</v>
      </c>
      <c r="K762" s="4" t="s">
        <v>3059</v>
      </c>
      <c r="L762" s="267">
        <v>0.0</v>
      </c>
      <c r="M762" s="267">
        <v>1102.0</v>
      </c>
      <c r="N762" s="267">
        <v>0.0</v>
      </c>
      <c r="O762" s="4" t="s">
        <v>3171</v>
      </c>
      <c r="P762" s="4" t="s">
        <v>6579</v>
      </c>
      <c r="Q762" s="4" t="s">
        <v>3419</v>
      </c>
      <c r="R762" s="4" t="s">
        <v>3363</v>
      </c>
      <c r="S762" s="4" t="s">
        <v>6580</v>
      </c>
    </row>
    <row r="763">
      <c r="A763" s="267">
        <v>594.0</v>
      </c>
      <c r="B763" s="4" t="s">
        <v>3670</v>
      </c>
      <c r="C763" s="4" t="s">
        <v>6581</v>
      </c>
      <c r="D763" s="4" t="s">
        <v>6582</v>
      </c>
      <c r="E763" s="4" t="s">
        <v>1934</v>
      </c>
      <c r="F763" s="326">
        <v>44950.0</v>
      </c>
      <c r="G763" s="326">
        <v>46362.0</v>
      </c>
      <c r="H763" s="326">
        <v>46271.0</v>
      </c>
      <c r="I763" s="4" t="s">
        <v>2921</v>
      </c>
      <c r="J763" s="327" t="s">
        <v>3673</v>
      </c>
      <c r="K763" s="4" t="s">
        <v>3029</v>
      </c>
      <c r="L763" s="267">
        <v>0.0</v>
      </c>
      <c r="M763" s="267">
        <v>112.0</v>
      </c>
      <c r="N763" s="267">
        <v>0.0</v>
      </c>
      <c r="O763" s="4" t="s">
        <v>3171</v>
      </c>
      <c r="P763" s="4" t="s">
        <v>3674</v>
      </c>
      <c r="Q763" s="4" t="s">
        <v>3419</v>
      </c>
      <c r="R763" s="4" t="s">
        <v>2196</v>
      </c>
      <c r="S763" s="4" t="s">
        <v>6583</v>
      </c>
    </row>
    <row r="764">
      <c r="A764" s="267">
        <v>820.0</v>
      </c>
      <c r="B764" s="4" t="s">
        <v>6584</v>
      </c>
      <c r="C764" s="4" t="s">
        <v>1780</v>
      </c>
      <c r="D764" s="4" t="s">
        <v>6585</v>
      </c>
      <c r="E764" s="4" t="s">
        <v>1934</v>
      </c>
      <c r="F764" s="326">
        <v>45894.0</v>
      </c>
      <c r="G764" s="326">
        <v>46624.0</v>
      </c>
      <c r="H764" s="326">
        <v>46532.0</v>
      </c>
      <c r="I764" s="4" t="s">
        <v>2921</v>
      </c>
      <c r="J764" s="327" t="s">
        <v>6586</v>
      </c>
      <c r="K764" s="4" t="s">
        <v>3029</v>
      </c>
      <c r="L764" s="267">
        <v>0.0</v>
      </c>
      <c r="M764" s="267">
        <v>374.0</v>
      </c>
      <c r="N764" s="267">
        <v>0.0</v>
      </c>
      <c r="O764" s="4" t="s">
        <v>3171</v>
      </c>
      <c r="P764" s="4" t="s">
        <v>6587</v>
      </c>
      <c r="Q764" s="4" t="s">
        <v>3419</v>
      </c>
      <c r="R764" s="4" t="s">
        <v>2196</v>
      </c>
      <c r="S764" s="4" t="s">
        <v>6588</v>
      </c>
    </row>
    <row r="765">
      <c r="A765" s="267">
        <v>897.0</v>
      </c>
      <c r="B765" s="4" t="s">
        <v>6589</v>
      </c>
      <c r="C765" s="4" t="s">
        <v>6590</v>
      </c>
      <c r="D765" s="4" t="s">
        <v>6591</v>
      </c>
      <c r="E765" s="4" t="s">
        <v>1934</v>
      </c>
      <c r="F765" s="326">
        <v>45904.0</v>
      </c>
      <c r="G765" s="326">
        <v>46634.0</v>
      </c>
      <c r="H765" s="326">
        <v>46542.0</v>
      </c>
      <c r="I765" s="4" t="s">
        <v>2921</v>
      </c>
      <c r="J765" s="327" t="s">
        <v>6592</v>
      </c>
      <c r="K765" s="4" t="s">
        <v>3059</v>
      </c>
      <c r="L765" s="267">
        <v>0.0</v>
      </c>
      <c r="M765" s="267">
        <v>384.0</v>
      </c>
      <c r="N765" s="267">
        <v>0.0</v>
      </c>
      <c r="O765" s="4" t="s">
        <v>3171</v>
      </c>
      <c r="P765" s="4" t="s">
        <v>6593</v>
      </c>
      <c r="Q765" s="4" t="s">
        <v>3419</v>
      </c>
      <c r="R765" s="4" t="s">
        <v>3244</v>
      </c>
      <c r="S765" s="4" t="s">
        <v>6594</v>
      </c>
    </row>
    <row r="766">
      <c r="A766" s="267">
        <v>880.0</v>
      </c>
      <c r="B766" s="4" t="s">
        <v>6595</v>
      </c>
      <c r="C766" s="4" t="s">
        <v>6596</v>
      </c>
      <c r="D766" s="4" t="s">
        <v>6597</v>
      </c>
      <c r="E766" s="4" t="s">
        <v>1934</v>
      </c>
      <c r="F766" s="326">
        <v>45905.0</v>
      </c>
      <c r="G766" s="326">
        <v>46635.0</v>
      </c>
      <c r="H766" s="326">
        <v>46512.0</v>
      </c>
      <c r="I766" s="4" t="s">
        <v>2921</v>
      </c>
      <c r="J766" s="327" t="s">
        <v>6182</v>
      </c>
      <c r="K766" s="4" t="s">
        <v>3029</v>
      </c>
      <c r="L766" s="267">
        <v>0.0</v>
      </c>
      <c r="M766" s="267">
        <v>385.0</v>
      </c>
      <c r="N766" s="267">
        <v>0.0</v>
      </c>
      <c r="O766" s="4" t="s">
        <v>3171</v>
      </c>
      <c r="P766" s="4" t="s">
        <v>6183</v>
      </c>
      <c r="Q766" s="4" t="s">
        <v>3419</v>
      </c>
      <c r="R766" s="4" t="s">
        <v>2196</v>
      </c>
      <c r="S766" s="4" t="s">
        <v>6598</v>
      </c>
    </row>
    <row r="767">
      <c r="A767" s="267">
        <v>894.0</v>
      </c>
      <c r="B767" s="4" t="s">
        <v>6599</v>
      </c>
      <c r="C767" s="4" t="s">
        <v>6600</v>
      </c>
      <c r="D767" s="4" t="s">
        <v>6601</v>
      </c>
      <c r="E767" s="4" t="s">
        <v>1934</v>
      </c>
      <c r="F767" s="326">
        <v>45905.0</v>
      </c>
      <c r="G767" s="326">
        <v>46635.0</v>
      </c>
      <c r="H767" s="326">
        <v>46512.0</v>
      </c>
      <c r="I767" s="4" t="s">
        <v>2921</v>
      </c>
      <c r="J767" s="327" t="s">
        <v>6602</v>
      </c>
      <c r="K767" s="4" t="s">
        <v>6601</v>
      </c>
      <c r="L767" s="267">
        <v>0.0</v>
      </c>
      <c r="M767" s="267">
        <v>385.0</v>
      </c>
      <c r="N767" s="267">
        <v>0.0</v>
      </c>
      <c r="O767" s="4" t="s">
        <v>3171</v>
      </c>
      <c r="P767" s="4" t="s">
        <v>6603</v>
      </c>
      <c r="Q767" s="4" t="s">
        <v>3419</v>
      </c>
      <c r="R767" s="4" t="s">
        <v>2196</v>
      </c>
      <c r="S767" s="4" t="s">
        <v>6604</v>
      </c>
    </row>
    <row r="768">
      <c r="A768" s="267">
        <v>883.0</v>
      </c>
      <c r="B768" s="4" t="s">
        <v>6605</v>
      </c>
      <c r="C768" s="4" t="s">
        <v>6606</v>
      </c>
      <c r="D768" s="4" t="s">
        <v>6607</v>
      </c>
      <c r="E768" s="4" t="s">
        <v>1934</v>
      </c>
      <c r="F768" s="326">
        <v>45922.0</v>
      </c>
      <c r="G768" s="326">
        <v>46652.0</v>
      </c>
      <c r="H768" s="326">
        <v>46560.0</v>
      </c>
      <c r="I768" s="4" t="s">
        <v>2921</v>
      </c>
      <c r="J768" s="327" t="s">
        <v>6608</v>
      </c>
      <c r="K768" s="4" t="s">
        <v>3059</v>
      </c>
      <c r="L768" s="267">
        <v>0.0</v>
      </c>
      <c r="M768" s="267">
        <v>402.0</v>
      </c>
      <c r="N768" s="267">
        <v>0.0</v>
      </c>
      <c r="O768" s="4" t="s">
        <v>3171</v>
      </c>
      <c r="P768" s="4" t="s">
        <v>6609</v>
      </c>
      <c r="Q768" s="4" t="s">
        <v>3419</v>
      </c>
      <c r="R768" s="4" t="s">
        <v>3244</v>
      </c>
      <c r="S768" s="4" t="s">
        <v>6610</v>
      </c>
    </row>
    <row r="769">
      <c r="A769" s="267">
        <v>811.0</v>
      </c>
      <c r="B769" s="4" t="s">
        <v>6611</v>
      </c>
      <c r="C769" s="4" t="s">
        <v>6612</v>
      </c>
      <c r="D769" s="4" t="s">
        <v>6613</v>
      </c>
      <c r="E769" s="4" t="s">
        <v>2828</v>
      </c>
      <c r="F769" s="326">
        <v>45881.0</v>
      </c>
      <c r="G769" s="326">
        <v>46611.0</v>
      </c>
      <c r="H769" s="326">
        <v>46519.0</v>
      </c>
      <c r="I769" s="4" t="s">
        <v>2921</v>
      </c>
      <c r="J769" s="327" t="s">
        <v>6614</v>
      </c>
      <c r="K769" s="4" t="s">
        <v>1561</v>
      </c>
      <c r="L769" s="267">
        <v>0.0</v>
      </c>
      <c r="M769" s="267">
        <v>361.0</v>
      </c>
      <c r="N769" s="267">
        <v>0.0</v>
      </c>
      <c r="O769" s="4" t="s">
        <v>3171</v>
      </c>
      <c r="P769" s="4" t="s">
        <v>6168</v>
      </c>
      <c r="Q769" s="4" t="s">
        <v>3419</v>
      </c>
      <c r="R769" s="4" t="s">
        <v>3363</v>
      </c>
      <c r="S769" s="4" t="s">
        <v>6615</v>
      </c>
    </row>
    <row r="770">
      <c r="A770" s="267">
        <v>891.0</v>
      </c>
      <c r="B770" s="4" t="s">
        <v>6616</v>
      </c>
      <c r="C770" s="4" t="s">
        <v>6617</v>
      </c>
      <c r="D770" s="4" t="s">
        <v>6618</v>
      </c>
      <c r="E770" s="4" t="s">
        <v>1934</v>
      </c>
      <c r="F770" s="326">
        <v>45916.0</v>
      </c>
      <c r="G770" s="326">
        <v>46646.0</v>
      </c>
      <c r="H770" s="326">
        <v>46554.0</v>
      </c>
      <c r="I770" s="4" t="s">
        <v>2921</v>
      </c>
      <c r="J770" s="327" t="s">
        <v>6619</v>
      </c>
      <c r="K770" s="4" t="s">
        <v>3059</v>
      </c>
      <c r="L770" s="267">
        <v>0.0</v>
      </c>
      <c r="M770" s="267">
        <v>396.0</v>
      </c>
      <c r="N770" s="267">
        <v>0.0</v>
      </c>
      <c r="O770" s="4" t="s">
        <v>3171</v>
      </c>
      <c r="P770" s="4" t="s">
        <v>6620</v>
      </c>
      <c r="Q770" s="4" t="s">
        <v>3419</v>
      </c>
      <c r="R770" s="4" t="s">
        <v>3062</v>
      </c>
      <c r="S770" s="4" t="s">
        <v>6621</v>
      </c>
    </row>
    <row r="771">
      <c r="A771" s="267">
        <v>882.0</v>
      </c>
      <c r="B771" s="4" t="s">
        <v>6622</v>
      </c>
      <c r="C771" s="4" t="s">
        <v>6623</v>
      </c>
      <c r="D771" s="4" t="s">
        <v>6624</v>
      </c>
      <c r="E771" s="4" t="s">
        <v>1934</v>
      </c>
      <c r="F771" s="326">
        <v>45919.0</v>
      </c>
      <c r="G771" s="326">
        <v>46649.0</v>
      </c>
      <c r="H771" s="326">
        <v>46557.0</v>
      </c>
      <c r="I771" s="4" t="s">
        <v>2921</v>
      </c>
      <c r="J771" s="327" t="s">
        <v>6625</v>
      </c>
      <c r="K771" s="4" t="s">
        <v>3059</v>
      </c>
      <c r="L771" s="267">
        <v>0.0</v>
      </c>
      <c r="M771" s="267">
        <v>399.0</v>
      </c>
      <c r="N771" s="267">
        <v>0.0</v>
      </c>
      <c r="O771" s="4" t="s">
        <v>3171</v>
      </c>
      <c r="P771" s="4" t="s">
        <v>5109</v>
      </c>
      <c r="Q771" s="4" t="s">
        <v>3419</v>
      </c>
      <c r="R771" s="4" t="s">
        <v>3062</v>
      </c>
      <c r="S771" s="4" t="s">
        <v>6626</v>
      </c>
    </row>
    <row r="772">
      <c r="A772" s="267">
        <v>574.0</v>
      </c>
      <c r="B772" s="4" t="s">
        <v>6627</v>
      </c>
      <c r="C772" s="4" t="s">
        <v>1557</v>
      </c>
      <c r="D772" s="4" t="s">
        <v>6628</v>
      </c>
      <c r="E772" s="4" t="s">
        <v>1934</v>
      </c>
      <c r="F772" s="326">
        <v>45181.0</v>
      </c>
      <c r="G772" s="326">
        <v>46277.0</v>
      </c>
      <c r="H772" s="326">
        <v>46185.0</v>
      </c>
      <c r="I772" s="4" t="s">
        <v>2921</v>
      </c>
      <c r="J772" s="327" t="s">
        <v>6629</v>
      </c>
      <c r="K772" s="4" t="s">
        <v>3059</v>
      </c>
      <c r="L772" s="267">
        <v>0.0</v>
      </c>
      <c r="M772" s="267">
        <v>27.0</v>
      </c>
      <c r="N772" s="267">
        <v>0.0</v>
      </c>
      <c r="O772" s="4" t="s">
        <v>3171</v>
      </c>
      <c r="P772" s="4" t="s">
        <v>4346</v>
      </c>
      <c r="Q772" s="4" t="s">
        <v>3419</v>
      </c>
      <c r="R772" s="4" t="s">
        <v>3196</v>
      </c>
      <c r="S772" s="4" t="s">
        <v>6630</v>
      </c>
    </row>
    <row r="773">
      <c r="A773" s="267">
        <v>599.0</v>
      </c>
      <c r="B773" s="4" t="s">
        <v>6631</v>
      </c>
      <c r="C773" s="4" t="s">
        <v>6632</v>
      </c>
      <c r="D773" s="4" t="s">
        <v>6633</v>
      </c>
      <c r="E773" s="4" t="s">
        <v>1934</v>
      </c>
      <c r="F773" s="326">
        <v>45559.0</v>
      </c>
      <c r="G773" s="326">
        <v>46289.0</v>
      </c>
      <c r="H773" s="326">
        <v>46136.0</v>
      </c>
      <c r="I773" s="4" t="s">
        <v>2921</v>
      </c>
      <c r="J773" s="327" t="s">
        <v>6634</v>
      </c>
      <c r="K773" s="4" t="s">
        <v>3059</v>
      </c>
      <c r="L773" s="267">
        <v>0.0</v>
      </c>
      <c r="M773" s="267">
        <v>39.0</v>
      </c>
      <c r="N773" s="267">
        <v>0.0</v>
      </c>
      <c r="O773" s="4" t="s">
        <v>3171</v>
      </c>
      <c r="P773" s="4" t="s">
        <v>6635</v>
      </c>
      <c r="Q773" s="4" t="s">
        <v>3419</v>
      </c>
      <c r="R773" s="4" t="s">
        <v>3196</v>
      </c>
      <c r="S773" s="4" t="s">
        <v>6636</v>
      </c>
    </row>
    <row r="774">
      <c r="A774" s="267">
        <v>896.0</v>
      </c>
      <c r="B774" s="4" t="s">
        <v>3658</v>
      </c>
      <c r="C774" s="4" t="s">
        <v>6637</v>
      </c>
      <c r="D774" s="4" t="s">
        <v>6638</v>
      </c>
      <c r="E774" s="4" t="s">
        <v>1934</v>
      </c>
      <c r="F774" s="326">
        <v>45993.0</v>
      </c>
      <c r="G774" s="326">
        <v>46723.0</v>
      </c>
      <c r="H774" s="326">
        <v>46632.0</v>
      </c>
      <c r="I774" s="4" t="s">
        <v>2921</v>
      </c>
      <c r="J774" s="327" t="s">
        <v>3661</v>
      </c>
      <c r="K774" s="4" t="s">
        <v>3059</v>
      </c>
      <c r="L774" s="267">
        <v>0.0</v>
      </c>
      <c r="M774" s="267">
        <v>473.0</v>
      </c>
      <c r="N774" s="267">
        <v>0.0</v>
      </c>
      <c r="O774" s="4" t="s">
        <v>3171</v>
      </c>
      <c r="P774" s="4" t="s">
        <v>3662</v>
      </c>
      <c r="Q774" s="4" t="s">
        <v>3419</v>
      </c>
      <c r="R774" s="4" t="s">
        <v>3062</v>
      </c>
      <c r="S774" s="4" t="s">
        <v>6639</v>
      </c>
    </row>
    <row r="775">
      <c r="A775" s="267">
        <v>482.0</v>
      </c>
      <c r="B775" s="4" t="s">
        <v>6640</v>
      </c>
      <c r="C775" s="4" t="s">
        <v>6641</v>
      </c>
      <c r="D775" s="4" t="s">
        <v>6642</v>
      </c>
      <c r="E775" s="4" t="s">
        <v>1934</v>
      </c>
      <c r="F775" s="326">
        <v>45583.0</v>
      </c>
      <c r="G775" s="326">
        <v>46313.0</v>
      </c>
      <c r="H775" s="326">
        <v>46191.0</v>
      </c>
      <c r="I775" s="4" t="s">
        <v>2921</v>
      </c>
      <c r="J775" s="327" t="s">
        <v>6643</v>
      </c>
      <c r="K775" s="4" t="s">
        <v>3059</v>
      </c>
      <c r="L775" s="267">
        <v>0.0</v>
      </c>
      <c r="M775" s="267">
        <v>63.0</v>
      </c>
      <c r="N775" s="267">
        <v>0.0</v>
      </c>
      <c r="O775" s="4" t="s">
        <v>3171</v>
      </c>
      <c r="P775" s="4" t="s">
        <v>6644</v>
      </c>
      <c r="Q775" s="4" t="s">
        <v>3419</v>
      </c>
      <c r="R775" s="4" t="s">
        <v>3244</v>
      </c>
      <c r="S775" s="4" t="s">
        <v>6645</v>
      </c>
    </row>
    <row r="776">
      <c r="A776" s="267">
        <v>879.0</v>
      </c>
      <c r="B776" s="4" t="s">
        <v>6646</v>
      </c>
      <c r="C776" s="4" t="s">
        <v>6647</v>
      </c>
      <c r="D776" s="4" t="s">
        <v>6648</v>
      </c>
      <c r="E776" s="4" t="s">
        <v>1934</v>
      </c>
      <c r="F776" s="326">
        <v>45953.0</v>
      </c>
      <c r="G776" s="326">
        <v>46683.0</v>
      </c>
      <c r="H776" s="326">
        <v>46591.0</v>
      </c>
      <c r="I776" s="4" t="s">
        <v>2921</v>
      </c>
      <c r="J776" s="327" t="s">
        <v>6649</v>
      </c>
      <c r="K776" s="4" t="s">
        <v>3029</v>
      </c>
      <c r="L776" s="267">
        <v>0.0</v>
      </c>
      <c r="M776" s="267">
        <v>433.0</v>
      </c>
      <c r="N776" s="267">
        <v>0.0</v>
      </c>
      <c r="O776" s="4" t="s">
        <v>3171</v>
      </c>
      <c r="P776" s="4" t="s">
        <v>6168</v>
      </c>
      <c r="Q776" s="4" t="s">
        <v>3419</v>
      </c>
      <c r="R776" s="4" t="s">
        <v>3363</v>
      </c>
      <c r="S776" s="4" t="s">
        <v>6650</v>
      </c>
    </row>
    <row r="777">
      <c r="A777" s="267">
        <v>559.0</v>
      </c>
      <c r="B777" s="4" t="s">
        <v>6651</v>
      </c>
      <c r="C777" s="4" t="s">
        <v>6652</v>
      </c>
      <c r="D777" s="4" t="s">
        <v>6653</v>
      </c>
      <c r="E777" s="4" t="s">
        <v>1934</v>
      </c>
      <c r="F777" s="326">
        <v>45639.0</v>
      </c>
      <c r="G777" s="326">
        <v>46369.0</v>
      </c>
      <c r="H777" s="326">
        <v>46278.0</v>
      </c>
      <c r="I777" s="4" t="s">
        <v>2921</v>
      </c>
      <c r="J777" s="327" t="s">
        <v>6654</v>
      </c>
      <c r="K777" s="4" t="s">
        <v>3029</v>
      </c>
      <c r="L777" s="267">
        <v>0.0</v>
      </c>
      <c r="M777" s="267">
        <v>119.0</v>
      </c>
      <c r="N777" s="267">
        <v>0.0</v>
      </c>
      <c r="O777" s="4" t="s">
        <v>3171</v>
      </c>
      <c r="P777" s="4" t="s">
        <v>3916</v>
      </c>
      <c r="Q777" s="4" t="s">
        <v>3419</v>
      </c>
      <c r="R777" s="4" t="s">
        <v>3196</v>
      </c>
      <c r="S777" s="4" t="s">
        <v>6655</v>
      </c>
    </row>
    <row r="778">
      <c r="A778" s="267">
        <v>571.0</v>
      </c>
      <c r="B778" s="4" t="s">
        <v>6656</v>
      </c>
      <c r="C778" s="4" t="s">
        <v>681</v>
      </c>
      <c r="D778" s="4" t="s">
        <v>6657</v>
      </c>
      <c r="E778" s="4" t="s">
        <v>1934</v>
      </c>
      <c r="F778" s="326">
        <v>45232.0</v>
      </c>
      <c r="G778" s="326">
        <v>46328.0</v>
      </c>
      <c r="H778" s="326">
        <v>46236.0</v>
      </c>
      <c r="I778" s="4" t="s">
        <v>2921</v>
      </c>
      <c r="J778" s="327" t="s">
        <v>6658</v>
      </c>
      <c r="K778" s="4" t="s">
        <v>3059</v>
      </c>
      <c r="L778" s="267">
        <v>0.0</v>
      </c>
      <c r="M778" s="267">
        <v>78.0</v>
      </c>
      <c r="N778" s="267">
        <v>0.0</v>
      </c>
      <c r="O778" s="4" t="s">
        <v>3171</v>
      </c>
      <c r="P778" s="4" t="s">
        <v>3869</v>
      </c>
      <c r="Q778" s="4" t="s">
        <v>3419</v>
      </c>
      <c r="R778" s="4" t="s">
        <v>3196</v>
      </c>
      <c r="S778" s="4" t="s">
        <v>6659</v>
      </c>
    </row>
    <row r="779">
      <c r="A779" s="267">
        <v>575.0</v>
      </c>
      <c r="B779" s="4" t="s">
        <v>6660</v>
      </c>
      <c r="C779" s="4" t="s">
        <v>749</v>
      </c>
      <c r="D779" s="4" t="s">
        <v>6661</v>
      </c>
      <c r="E779" s="4" t="s">
        <v>2828</v>
      </c>
      <c r="F779" s="326">
        <v>45361.0</v>
      </c>
      <c r="G779" s="326">
        <v>46332.0</v>
      </c>
      <c r="H779" s="326">
        <v>46240.0</v>
      </c>
      <c r="I779" s="4" t="s">
        <v>2921</v>
      </c>
      <c r="J779" s="327" t="s">
        <v>6662</v>
      </c>
      <c r="K779" s="4" t="s">
        <v>3059</v>
      </c>
      <c r="L779" s="267">
        <v>0.0</v>
      </c>
      <c r="M779" s="267">
        <v>82.0</v>
      </c>
      <c r="N779" s="267">
        <v>0.0</v>
      </c>
      <c r="O779" s="4" t="s">
        <v>3171</v>
      </c>
      <c r="P779" s="4" t="s">
        <v>6663</v>
      </c>
      <c r="Q779" s="4" t="s">
        <v>3419</v>
      </c>
      <c r="R779" s="4" t="s">
        <v>3196</v>
      </c>
      <c r="S779" s="4" t="s">
        <v>6664</v>
      </c>
    </row>
    <row r="780">
      <c r="A780" s="267">
        <v>554.0</v>
      </c>
      <c r="B780" s="4" t="s">
        <v>6665</v>
      </c>
      <c r="C780" s="4" t="s">
        <v>6666</v>
      </c>
      <c r="D780" s="4" t="s">
        <v>6667</v>
      </c>
      <c r="E780" s="4" t="s">
        <v>1934</v>
      </c>
      <c r="F780" s="326">
        <v>45230.0</v>
      </c>
      <c r="G780" s="326">
        <v>46333.0</v>
      </c>
      <c r="H780" s="326">
        <v>46241.0</v>
      </c>
      <c r="I780" s="4" t="s">
        <v>2921</v>
      </c>
      <c r="J780" s="327" t="s">
        <v>6668</v>
      </c>
      <c r="K780" s="4" t="s">
        <v>3059</v>
      </c>
      <c r="L780" s="267">
        <v>0.0</v>
      </c>
      <c r="M780" s="267">
        <v>83.0</v>
      </c>
      <c r="N780" s="267">
        <v>0.0</v>
      </c>
      <c r="O780" s="4" t="s">
        <v>3171</v>
      </c>
      <c r="P780" s="4" t="s">
        <v>6669</v>
      </c>
      <c r="Q780" s="4" t="s">
        <v>3419</v>
      </c>
      <c r="R780" s="4" t="s">
        <v>3062</v>
      </c>
      <c r="S780" s="4" t="s">
        <v>6670</v>
      </c>
    </row>
    <row r="781">
      <c r="A781" s="267">
        <v>693.0</v>
      </c>
      <c r="B781" s="4" t="s">
        <v>6671</v>
      </c>
      <c r="C781" s="4" t="s">
        <v>6672</v>
      </c>
      <c r="D781" s="4" t="s">
        <v>6673</v>
      </c>
      <c r="E781" s="4" t="s">
        <v>2828</v>
      </c>
      <c r="F781" s="326">
        <v>45607.0</v>
      </c>
      <c r="G781" s="326">
        <v>46337.0</v>
      </c>
      <c r="H781" s="326">
        <v>46245.0</v>
      </c>
      <c r="I781" s="4" t="s">
        <v>2921</v>
      </c>
      <c r="J781" s="327" t="s">
        <v>6674</v>
      </c>
      <c r="K781" s="4" t="s">
        <v>3059</v>
      </c>
      <c r="L781" s="267">
        <v>0.0</v>
      </c>
      <c r="M781" s="267">
        <v>87.0</v>
      </c>
      <c r="N781" s="267">
        <v>0.0</v>
      </c>
      <c r="O781" s="4" t="s">
        <v>3171</v>
      </c>
      <c r="P781" s="4" t="s">
        <v>5529</v>
      </c>
      <c r="Q781" s="4" t="s">
        <v>3419</v>
      </c>
      <c r="R781" s="4" t="s">
        <v>3062</v>
      </c>
      <c r="S781" s="4" t="s">
        <v>6675</v>
      </c>
    </row>
    <row r="782">
      <c r="A782" s="267">
        <v>523.0</v>
      </c>
      <c r="B782" s="4" t="s">
        <v>6676</v>
      </c>
      <c r="C782" s="4" t="s">
        <v>6677</v>
      </c>
      <c r="D782" s="4" t="s">
        <v>6678</v>
      </c>
      <c r="E782" s="4" t="s">
        <v>1934</v>
      </c>
      <c r="F782" s="326">
        <v>45279.0</v>
      </c>
      <c r="G782" s="326">
        <v>46338.0</v>
      </c>
      <c r="H782" s="326">
        <v>46246.0</v>
      </c>
      <c r="I782" s="4" t="s">
        <v>2921</v>
      </c>
      <c r="J782" s="327" t="s">
        <v>6679</v>
      </c>
      <c r="K782" s="4" t="s">
        <v>3059</v>
      </c>
      <c r="L782" s="267">
        <v>0.0</v>
      </c>
      <c r="M782" s="267">
        <v>88.0</v>
      </c>
      <c r="N782" s="267">
        <v>0.0</v>
      </c>
      <c r="O782" s="4" t="s">
        <v>3171</v>
      </c>
      <c r="P782" s="4" t="s">
        <v>6680</v>
      </c>
      <c r="Q782" s="4" t="s">
        <v>3419</v>
      </c>
      <c r="R782" s="4" t="s">
        <v>3062</v>
      </c>
      <c r="S782" s="4" t="s">
        <v>6681</v>
      </c>
    </row>
    <row r="783">
      <c r="A783" s="267">
        <v>635.0</v>
      </c>
      <c r="B783" s="4" t="s">
        <v>6682</v>
      </c>
      <c r="C783" s="4" t="s">
        <v>6683</v>
      </c>
      <c r="D783" s="4" t="s">
        <v>6684</v>
      </c>
      <c r="E783" s="4" t="s">
        <v>1934</v>
      </c>
      <c r="F783" s="213">
        <v>45642.0</v>
      </c>
      <c r="G783" s="213">
        <v>46372.0</v>
      </c>
      <c r="H783" s="326">
        <v>46281.0</v>
      </c>
      <c r="I783" s="4" t="s">
        <v>2921</v>
      </c>
      <c r="J783" s="327" t="s">
        <v>6685</v>
      </c>
      <c r="K783" s="4" t="s">
        <v>3059</v>
      </c>
      <c r="L783" s="267">
        <v>0.0</v>
      </c>
      <c r="M783" s="267">
        <v>122.0</v>
      </c>
      <c r="N783" s="267">
        <v>0.0</v>
      </c>
      <c r="O783" s="4" t="s">
        <v>3171</v>
      </c>
      <c r="P783" s="4" t="s">
        <v>6686</v>
      </c>
      <c r="Q783" s="4" t="s">
        <v>3419</v>
      </c>
      <c r="R783" s="4" t="s">
        <v>3062</v>
      </c>
      <c r="S783" s="4" t="s">
        <v>6687</v>
      </c>
    </row>
    <row r="784">
      <c r="A784" s="267">
        <v>745.0</v>
      </c>
      <c r="B784" s="4" t="s">
        <v>6688</v>
      </c>
      <c r="C784" s="4" t="s">
        <v>6689</v>
      </c>
      <c r="D784" s="4" t="s">
        <v>6690</v>
      </c>
      <c r="E784" s="4" t="s">
        <v>1934</v>
      </c>
      <c r="F784" s="213">
        <v>45646.0</v>
      </c>
      <c r="G784" s="213">
        <v>46376.0</v>
      </c>
      <c r="H784" s="326">
        <v>46285.0</v>
      </c>
      <c r="I784" s="4" t="s">
        <v>2921</v>
      </c>
      <c r="J784" s="327" t="s">
        <v>6691</v>
      </c>
      <c r="K784" s="4" t="s">
        <v>3059</v>
      </c>
      <c r="L784" s="267">
        <v>0.0</v>
      </c>
      <c r="M784" s="267">
        <v>126.0</v>
      </c>
      <c r="N784" s="267">
        <v>0.0</v>
      </c>
      <c r="O784" s="4" t="s">
        <v>3171</v>
      </c>
      <c r="P784" s="4" t="s">
        <v>5139</v>
      </c>
      <c r="Q784" s="4" t="s">
        <v>3419</v>
      </c>
      <c r="R784" s="4" t="s">
        <v>3062</v>
      </c>
      <c r="S784" s="4" t="s">
        <v>6692</v>
      </c>
    </row>
    <row r="785">
      <c r="A785" s="267">
        <v>899.0</v>
      </c>
      <c r="B785" s="4" t="s">
        <v>6693</v>
      </c>
      <c r="C785" s="4" t="s">
        <v>6694</v>
      </c>
      <c r="D785" s="4" t="s">
        <v>6695</v>
      </c>
      <c r="E785" s="4" t="s">
        <v>1934</v>
      </c>
      <c r="F785" s="213">
        <v>45989.0</v>
      </c>
      <c r="G785" s="213">
        <v>46719.0</v>
      </c>
      <c r="H785" s="326">
        <v>46658.0</v>
      </c>
      <c r="I785" s="4" t="s">
        <v>2921</v>
      </c>
      <c r="J785" s="327" t="s">
        <v>6696</v>
      </c>
      <c r="K785" s="4" t="s">
        <v>3059</v>
      </c>
      <c r="L785" s="267">
        <v>0.0</v>
      </c>
      <c r="M785" s="267">
        <v>469.0</v>
      </c>
      <c r="N785" s="267">
        <v>0.0</v>
      </c>
      <c r="O785" s="4" t="s">
        <v>3171</v>
      </c>
      <c r="P785" s="4" t="s">
        <v>6697</v>
      </c>
      <c r="Q785" s="4" t="s">
        <v>3419</v>
      </c>
      <c r="R785" s="4" t="s">
        <v>3244</v>
      </c>
      <c r="S785" s="4" t="s">
        <v>6698</v>
      </c>
    </row>
    <row r="786">
      <c r="A786" s="267">
        <v>914.0</v>
      </c>
      <c r="B786" s="4" t="s">
        <v>6699</v>
      </c>
      <c r="C786" s="4" t="s">
        <v>81</v>
      </c>
      <c r="D786" s="4" t="s">
        <v>6700</v>
      </c>
      <c r="E786" s="4" t="s">
        <v>1934</v>
      </c>
      <c r="F786" s="326">
        <v>46049.0</v>
      </c>
      <c r="G786" s="326">
        <v>46779.0</v>
      </c>
      <c r="H786" s="326">
        <v>46687.0</v>
      </c>
      <c r="I786" s="4" t="s">
        <v>2921</v>
      </c>
      <c r="J786" s="327" t="s">
        <v>6701</v>
      </c>
      <c r="K786" s="4" t="s">
        <v>3059</v>
      </c>
      <c r="L786" s="267">
        <v>0.0</v>
      </c>
      <c r="M786" s="267">
        <v>529.0</v>
      </c>
      <c r="N786" s="267">
        <v>0.0</v>
      </c>
      <c r="O786" s="4" t="s">
        <v>3171</v>
      </c>
      <c r="P786" s="4" t="s">
        <v>6702</v>
      </c>
      <c r="Q786" s="4" t="s">
        <v>3419</v>
      </c>
      <c r="R786" s="4" t="s">
        <v>3062</v>
      </c>
      <c r="S786" s="4" t="s">
        <v>6703</v>
      </c>
    </row>
    <row r="787">
      <c r="A787" s="267">
        <v>647.0</v>
      </c>
      <c r="B787" s="4" t="s">
        <v>6704</v>
      </c>
      <c r="C787" s="4" t="s">
        <v>6705</v>
      </c>
      <c r="D787" s="4" t="s">
        <v>6706</v>
      </c>
      <c r="E787" s="4" t="s">
        <v>1934</v>
      </c>
      <c r="F787" s="326">
        <v>45681.0</v>
      </c>
      <c r="G787" s="326">
        <v>46411.0</v>
      </c>
      <c r="H787" s="326">
        <v>46319.0</v>
      </c>
      <c r="I787" s="4" t="s">
        <v>2921</v>
      </c>
      <c r="J787" s="327" t="s">
        <v>6707</v>
      </c>
      <c r="K787" s="4" t="s">
        <v>3915</v>
      </c>
      <c r="L787" s="267">
        <v>0.0</v>
      </c>
      <c r="M787" s="267">
        <v>161.0</v>
      </c>
      <c r="N787" s="267">
        <v>0.0</v>
      </c>
      <c r="O787" s="4" t="s">
        <v>3171</v>
      </c>
      <c r="P787" s="4" t="s">
        <v>6708</v>
      </c>
      <c r="Q787" s="4" t="s">
        <v>3419</v>
      </c>
      <c r="R787" s="4" t="s">
        <v>3244</v>
      </c>
      <c r="S787" s="4" t="s">
        <v>6709</v>
      </c>
    </row>
    <row r="788">
      <c r="A788" s="267">
        <v>634.0</v>
      </c>
      <c r="B788" s="4" t="s">
        <v>6710</v>
      </c>
      <c r="C788" s="4" t="s">
        <v>6711</v>
      </c>
      <c r="D788" s="4" t="s">
        <v>6712</v>
      </c>
      <c r="E788" s="4" t="s">
        <v>1934</v>
      </c>
      <c r="F788" s="213">
        <v>45706.0</v>
      </c>
      <c r="G788" s="326">
        <v>46436.0</v>
      </c>
      <c r="H788" s="326">
        <v>46313.0</v>
      </c>
      <c r="I788" s="4" t="s">
        <v>2921</v>
      </c>
      <c r="J788" s="327" t="s">
        <v>6713</v>
      </c>
      <c r="K788" s="4" t="s">
        <v>3059</v>
      </c>
      <c r="L788" s="267">
        <v>0.0</v>
      </c>
      <c r="M788" s="267">
        <v>186.0</v>
      </c>
      <c r="N788" s="267">
        <v>0.0</v>
      </c>
      <c r="O788" s="4" t="s">
        <v>3171</v>
      </c>
      <c r="P788" s="4" t="s">
        <v>6522</v>
      </c>
      <c r="Q788" s="4" t="s">
        <v>3419</v>
      </c>
      <c r="R788" s="4" t="s">
        <v>3196</v>
      </c>
      <c r="S788" s="4" t="s">
        <v>6714</v>
      </c>
    </row>
    <row r="789">
      <c r="A789" s="267">
        <v>907.0</v>
      </c>
      <c r="B789" s="4" t="s">
        <v>6715</v>
      </c>
      <c r="C789" s="4" t="s">
        <v>126</v>
      </c>
      <c r="D789" s="4" t="s">
        <v>6716</v>
      </c>
      <c r="E789" s="4" t="s">
        <v>1934</v>
      </c>
      <c r="F789" s="213">
        <v>46027.0</v>
      </c>
      <c r="G789" s="213">
        <v>46757.0</v>
      </c>
      <c r="H789" s="326">
        <v>46665.0</v>
      </c>
      <c r="I789" s="4" t="s">
        <v>2921</v>
      </c>
      <c r="J789" s="327" t="s">
        <v>6717</v>
      </c>
      <c r="K789" s="4" t="s">
        <v>3059</v>
      </c>
      <c r="L789" s="267">
        <v>0.0</v>
      </c>
      <c r="M789" s="267">
        <v>507.0</v>
      </c>
      <c r="N789" s="267">
        <v>0.0</v>
      </c>
      <c r="O789" s="4" t="s">
        <v>3171</v>
      </c>
      <c r="P789" s="4" t="s">
        <v>6718</v>
      </c>
      <c r="Q789" s="4" t="s">
        <v>3419</v>
      </c>
      <c r="R789" s="4" t="s">
        <v>3244</v>
      </c>
      <c r="S789" s="4" t="s">
        <v>6719</v>
      </c>
    </row>
    <row r="790">
      <c r="A790" s="267">
        <v>731.0</v>
      </c>
      <c r="B790" s="4" t="s">
        <v>6720</v>
      </c>
      <c r="C790" s="4" t="s">
        <v>6721</v>
      </c>
      <c r="D790" s="4" t="s">
        <v>6722</v>
      </c>
      <c r="E790" s="4" t="s">
        <v>444</v>
      </c>
      <c r="F790" s="213">
        <v>45607.0</v>
      </c>
      <c r="G790" s="213">
        <v>46336.0</v>
      </c>
      <c r="H790" s="326">
        <v>46244.0</v>
      </c>
      <c r="I790" s="4" t="s">
        <v>2921</v>
      </c>
      <c r="J790" s="327" t="s">
        <v>6723</v>
      </c>
      <c r="K790" s="4" t="s">
        <v>3059</v>
      </c>
      <c r="L790" s="267">
        <v>0.0</v>
      </c>
      <c r="M790" s="267">
        <v>86.0</v>
      </c>
      <c r="N790" s="267">
        <v>0.0</v>
      </c>
      <c r="O790" s="4"/>
      <c r="P790" s="4" t="s">
        <v>6724</v>
      </c>
      <c r="Q790" s="4" t="s">
        <v>3398</v>
      </c>
      <c r="R790" s="4"/>
      <c r="S790" s="4" t="s">
        <v>6722</v>
      </c>
    </row>
    <row r="791">
      <c r="A791" s="267">
        <v>613.0</v>
      </c>
      <c r="B791" s="4" t="s">
        <v>6725</v>
      </c>
      <c r="C791" s="4" t="s">
        <v>6726</v>
      </c>
      <c r="D791" s="4" t="s">
        <v>6727</v>
      </c>
      <c r="E791" s="4" t="s">
        <v>444</v>
      </c>
      <c r="F791" s="213"/>
      <c r="G791" s="213">
        <v>46513.0</v>
      </c>
      <c r="H791" s="326">
        <v>46452.0</v>
      </c>
      <c r="I791" s="4" t="s">
        <v>2921</v>
      </c>
      <c r="J791" s="327" t="s">
        <v>6728</v>
      </c>
      <c r="K791" s="4" t="s">
        <v>3059</v>
      </c>
      <c r="L791" s="267">
        <v>0.0</v>
      </c>
      <c r="M791" s="267">
        <v>263.0</v>
      </c>
      <c r="N791" s="267">
        <v>0.0</v>
      </c>
      <c r="O791" s="4" t="s">
        <v>3171</v>
      </c>
      <c r="P791" s="4" t="s">
        <v>6729</v>
      </c>
      <c r="Q791" s="4" t="s">
        <v>3398</v>
      </c>
      <c r="R791" s="4"/>
      <c r="S791" s="4" t="s">
        <v>6730</v>
      </c>
    </row>
    <row r="792">
      <c r="A792" s="267">
        <v>515.0</v>
      </c>
      <c r="B792" s="4" t="s">
        <v>6731</v>
      </c>
      <c r="C792" s="4" t="s">
        <v>6732</v>
      </c>
      <c r="D792" s="4" t="s">
        <v>6733</v>
      </c>
      <c r="E792" s="4" t="s">
        <v>2824</v>
      </c>
      <c r="F792" s="213">
        <v>45925.0</v>
      </c>
      <c r="G792" s="213">
        <v>46289.0</v>
      </c>
      <c r="H792" s="326">
        <v>46197.0</v>
      </c>
      <c r="I792" s="4" t="s">
        <v>2921</v>
      </c>
      <c r="J792" s="327" t="s">
        <v>5183</v>
      </c>
      <c r="K792" s="4" t="s">
        <v>3059</v>
      </c>
      <c r="L792" s="267">
        <v>0.0</v>
      </c>
      <c r="M792" s="267">
        <v>39.0</v>
      </c>
      <c r="N792" s="267">
        <v>0.0</v>
      </c>
      <c r="O792" s="4" t="s">
        <v>2140</v>
      </c>
      <c r="P792" s="4" t="s">
        <v>5185</v>
      </c>
      <c r="Q792" s="4" t="s">
        <v>3398</v>
      </c>
      <c r="R792" s="4" t="s">
        <v>6734</v>
      </c>
      <c r="S792" s="4" t="s">
        <v>6735</v>
      </c>
    </row>
    <row r="793">
      <c r="A793" s="267">
        <v>901.0</v>
      </c>
      <c r="B793" s="4" t="s">
        <v>6736</v>
      </c>
      <c r="C793" s="4" t="s">
        <v>6737</v>
      </c>
      <c r="D793" s="4" t="s">
        <v>6738</v>
      </c>
      <c r="E793" s="4" t="s">
        <v>2824</v>
      </c>
      <c r="F793" s="213">
        <v>45915.0</v>
      </c>
      <c r="G793" s="213">
        <v>46279.0</v>
      </c>
      <c r="H793" s="326">
        <v>46156.0</v>
      </c>
      <c r="I793" s="4" t="s">
        <v>2921</v>
      </c>
      <c r="J793" s="327" t="s">
        <v>6739</v>
      </c>
      <c r="K793" s="4" t="s">
        <v>3059</v>
      </c>
      <c r="L793" s="267">
        <v>0.0</v>
      </c>
      <c r="M793" s="267">
        <v>29.0</v>
      </c>
      <c r="N793" s="267">
        <v>0.0</v>
      </c>
      <c r="O793" s="4" t="s">
        <v>3171</v>
      </c>
      <c r="P793" s="4" t="s">
        <v>6740</v>
      </c>
      <c r="Q793" s="4" t="s">
        <v>3398</v>
      </c>
      <c r="R793" s="4" t="s">
        <v>6734</v>
      </c>
      <c r="S793" s="4" t="s">
        <v>6738</v>
      </c>
    </row>
    <row r="794">
      <c r="A794" s="267">
        <v>902.0</v>
      </c>
      <c r="B794" s="4" t="s">
        <v>6741</v>
      </c>
      <c r="C794" s="4" t="s">
        <v>6742</v>
      </c>
      <c r="D794" s="4" t="s">
        <v>6743</v>
      </c>
      <c r="E794" s="4" t="s">
        <v>2824</v>
      </c>
      <c r="F794" s="326">
        <v>45915.0</v>
      </c>
      <c r="G794" s="326">
        <v>46279.0</v>
      </c>
      <c r="H794" s="213">
        <v>46126.0</v>
      </c>
      <c r="I794" s="4" t="s">
        <v>2921</v>
      </c>
      <c r="J794" s="327" t="s">
        <v>6744</v>
      </c>
      <c r="K794" s="4" t="s">
        <v>3059</v>
      </c>
      <c r="L794" s="267">
        <v>0.0</v>
      </c>
      <c r="M794" s="267">
        <v>29.0</v>
      </c>
      <c r="N794" s="267">
        <v>0.0</v>
      </c>
      <c r="O794" s="4"/>
      <c r="P794" s="4" t="s">
        <v>6745</v>
      </c>
      <c r="Q794" s="4"/>
      <c r="R794" s="4" t="s">
        <v>6734</v>
      </c>
      <c r="S794" s="4" t="s">
        <v>6743</v>
      </c>
    </row>
    <row r="795">
      <c r="A795" s="267">
        <v>892.0</v>
      </c>
      <c r="B795" s="4" t="s">
        <v>6746</v>
      </c>
      <c r="C795" s="4" t="s">
        <v>6747</v>
      </c>
      <c r="D795" s="4" t="s">
        <v>6748</v>
      </c>
      <c r="E795" s="4" t="s">
        <v>2884</v>
      </c>
      <c r="F795" s="326">
        <v>45925.0</v>
      </c>
      <c r="G795" s="326">
        <v>46289.0</v>
      </c>
      <c r="H795" s="213">
        <v>46136.0</v>
      </c>
      <c r="I795" s="4" t="s">
        <v>2921</v>
      </c>
      <c r="J795" s="327" t="s">
        <v>6739</v>
      </c>
      <c r="K795" s="4" t="s">
        <v>3059</v>
      </c>
      <c r="L795" s="267">
        <v>0.0</v>
      </c>
      <c r="M795" s="267">
        <v>39.0</v>
      </c>
      <c r="N795" s="267">
        <v>0.0</v>
      </c>
      <c r="O795" s="4" t="s">
        <v>3171</v>
      </c>
      <c r="P795" s="4" t="s">
        <v>6740</v>
      </c>
      <c r="Q795" s="4" t="s">
        <v>3398</v>
      </c>
      <c r="R795" s="4" t="s">
        <v>6734</v>
      </c>
      <c r="S795" s="4" t="s">
        <v>6749</v>
      </c>
    </row>
    <row r="796">
      <c r="A796" s="267">
        <v>893.0</v>
      </c>
      <c r="B796" s="4" t="s">
        <v>6750</v>
      </c>
      <c r="C796" s="4" t="s">
        <v>6751</v>
      </c>
      <c r="D796" s="4" t="s">
        <v>6752</v>
      </c>
      <c r="E796" s="4" t="s">
        <v>2884</v>
      </c>
      <c r="F796" s="326">
        <v>45925.0</v>
      </c>
      <c r="G796" s="326">
        <v>46289.0</v>
      </c>
      <c r="H796" s="213">
        <v>46136.0</v>
      </c>
      <c r="I796" s="4" t="s">
        <v>2921</v>
      </c>
      <c r="J796" s="327" t="s">
        <v>6744</v>
      </c>
      <c r="K796" s="4" t="s">
        <v>3059</v>
      </c>
      <c r="L796" s="267">
        <v>0.0</v>
      </c>
      <c r="M796" s="267">
        <v>39.0</v>
      </c>
      <c r="N796" s="267">
        <v>0.0</v>
      </c>
      <c r="O796" s="4" t="s">
        <v>3171</v>
      </c>
      <c r="P796" s="4" t="s">
        <v>6745</v>
      </c>
      <c r="Q796" s="4" t="s">
        <v>3398</v>
      </c>
      <c r="R796" s="4" t="s">
        <v>6734</v>
      </c>
      <c r="S796" s="4" t="s">
        <v>6753</v>
      </c>
    </row>
    <row r="797">
      <c r="A797" s="267">
        <v>1140.0</v>
      </c>
      <c r="B797" s="4" t="s">
        <v>6754</v>
      </c>
      <c r="C797" s="4" t="s">
        <v>2627</v>
      </c>
      <c r="D797" s="4"/>
      <c r="E797" s="4" t="s">
        <v>1934</v>
      </c>
      <c r="F797" s="326"/>
      <c r="G797" s="326"/>
      <c r="H797" s="326"/>
      <c r="I797" s="4"/>
      <c r="J797" s="327" t="s">
        <v>6755</v>
      </c>
      <c r="K797" s="4"/>
      <c r="L797" s="267">
        <v>0.0</v>
      </c>
      <c r="M797" s="267"/>
      <c r="N797" s="267">
        <v>0.0</v>
      </c>
      <c r="O797" s="4"/>
      <c r="P797" s="4"/>
      <c r="Q797" s="4"/>
      <c r="R797" s="4"/>
      <c r="S797" s="4"/>
    </row>
    <row r="798">
      <c r="A798" s="267">
        <v>1151.0</v>
      </c>
      <c r="B798" s="4" t="s">
        <v>6756</v>
      </c>
      <c r="C798" s="4" t="s">
        <v>6757</v>
      </c>
      <c r="D798" s="4"/>
      <c r="E798" s="4" t="s">
        <v>2824</v>
      </c>
      <c r="F798" s="213"/>
      <c r="G798" s="213"/>
      <c r="H798" s="326"/>
      <c r="I798" s="4"/>
      <c r="J798" s="327" t="s">
        <v>6758</v>
      </c>
      <c r="K798" s="4"/>
      <c r="L798" s="267">
        <v>0.0</v>
      </c>
      <c r="M798" s="267"/>
      <c r="N798" s="267">
        <v>0.0</v>
      </c>
      <c r="O798" s="4"/>
      <c r="P798" s="4"/>
      <c r="Q798" s="4"/>
      <c r="R798" s="4"/>
      <c r="S798" s="4"/>
    </row>
    <row r="799">
      <c r="A799" s="267">
        <v>1146.0</v>
      </c>
      <c r="B799" s="4" t="s">
        <v>6759</v>
      </c>
      <c r="C799" s="4" t="s">
        <v>6760</v>
      </c>
      <c r="D799" s="4"/>
      <c r="E799" s="4" t="s">
        <v>1934</v>
      </c>
      <c r="F799" s="326"/>
      <c r="G799" s="326"/>
      <c r="H799" s="326"/>
      <c r="I799" s="4"/>
      <c r="J799" s="327" t="s">
        <v>6761</v>
      </c>
      <c r="K799" s="4"/>
      <c r="L799" s="267">
        <v>0.0</v>
      </c>
      <c r="M799" s="267"/>
      <c r="N799" s="267">
        <v>0.0</v>
      </c>
      <c r="O799" s="4"/>
      <c r="P799" s="4"/>
      <c r="Q799" s="4"/>
      <c r="R799" s="4"/>
      <c r="S799" s="4"/>
    </row>
    <row r="800">
      <c r="A800" s="267">
        <v>1131.0</v>
      </c>
      <c r="B800" s="4" t="s">
        <v>6762</v>
      </c>
      <c r="C800" s="4" t="s">
        <v>239</v>
      </c>
      <c r="D800" s="4"/>
      <c r="E800" s="4" t="s">
        <v>2828</v>
      </c>
      <c r="F800" s="326"/>
      <c r="G800" s="326"/>
      <c r="H800" s="326"/>
      <c r="I800" s="4"/>
      <c r="J800" s="327" t="s">
        <v>6763</v>
      </c>
      <c r="K800" s="4"/>
      <c r="L800" s="267">
        <v>0.0</v>
      </c>
      <c r="M800" s="267"/>
      <c r="N800" s="267">
        <v>0.0</v>
      </c>
      <c r="O800" s="4"/>
      <c r="P800" s="4"/>
      <c r="Q800" s="4"/>
      <c r="R800" s="4"/>
      <c r="S800" s="4"/>
    </row>
    <row r="801">
      <c r="A801" s="267">
        <v>1125.0</v>
      </c>
      <c r="B801" s="4" t="s">
        <v>6764</v>
      </c>
      <c r="C801" s="4" t="s">
        <v>319</v>
      </c>
      <c r="D801" s="4"/>
      <c r="E801" s="4" t="s">
        <v>1934</v>
      </c>
      <c r="F801" s="326"/>
      <c r="G801" s="326"/>
      <c r="H801" s="326"/>
      <c r="I801" s="4"/>
      <c r="J801" s="327" t="s">
        <v>6765</v>
      </c>
      <c r="K801" s="4"/>
      <c r="L801" s="267">
        <v>0.0</v>
      </c>
      <c r="M801" s="267"/>
      <c r="N801" s="267">
        <v>0.0</v>
      </c>
      <c r="O801" s="4"/>
      <c r="P801" s="4"/>
      <c r="Q801" s="4"/>
      <c r="R801" s="4"/>
      <c r="S801" s="4"/>
    </row>
    <row r="802">
      <c r="A802" s="267">
        <v>1144.0</v>
      </c>
      <c r="B802" s="4" t="s">
        <v>6766</v>
      </c>
      <c r="C802" s="4" t="s">
        <v>6767</v>
      </c>
      <c r="D802" s="4"/>
      <c r="E802" s="4" t="s">
        <v>2828</v>
      </c>
      <c r="F802" s="326"/>
      <c r="G802" s="326"/>
      <c r="H802" s="326"/>
      <c r="I802" s="4"/>
      <c r="J802" s="327" t="s">
        <v>6768</v>
      </c>
      <c r="K802" s="4"/>
      <c r="L802" s="267">
        <v>0.0</v>
      </c>
      <c r="M802" s="267"/>
      <c r="N802" s="267">
        <v>0.0</v>
      </c>
      <c r="O802" s="4"/>
      <c r="P802" s="4"/>
      <c r="Q802" s="4"/>
      <c r="R802" s="4"/>
      <c r="S802" s="4"/>
    </row>
    <row r="803">
      <c r="A803" s="267">
        <v>1148.0</v>
      </c>
      <c r="B803" s="4" t="s">
        <v>6769</v>
      </c>
      <c r="C803" s="4" t="s">
        <v>2714</v>
      </c>
      <c r="D803" s="4"/>
      <c r="E803" s="4" t="s">
        <v>120</v>
      </c>
      <c r="F803" s="326"/>
      <c r="G803" s="326"/>
      <c r="H803" s="326"/>
      <c r="I803" s="4"/>
      <c r="J803" s="327" t="s">
        <v>6770</v>
      </c>
      <c r="K803" s="4"/>
      <c r="L803" s="267">
        <v>0.0</v>
      </c>
      <c r="M803" s="267"/>
      <c r="N803" s="267">
        <v>0.0</v>
      </c>
      <c r="O803" s="4"/>
      <c r="P803" s="4"/>
      <c r="Q803" s="4"/>
      <c r="R803" s="4"/>
      <c r="S803" s="4"/>
    </row>
    <row r="804">
      <c r="A804" s="267">
        <v>1143.0</v>
      </c>
      <c r="B804" s="4" t="s">
        <v>6771</v>
      </c>
      <c r="C804" s="4" t="s">
        <v>6772</v>
      </c>
      <c r="D804" s="4"/>
      <c r="E804" s="4" t="s">
        <v>1934</v>
      </c>
      <c r="F804" s="326"/>
      <c r="G804" s="326"/>
      <c r="H804" s="326"/>
      <c r="I804" s="4"/>
      <c r="J804" s="327" t="s">
        <v>6773</v>
      </c>
      <c r="K804" s="4"/>
      <c r="L804" s="267">
        <v>0.0</v>
      </c>
      <c r="M804" s="267"/>
      <c r="N804" s="267">
        <v>0.0</v>
      </c>
      <c r="O804" s="4"/>
      <c r="P804" s="4"/>
      <c r="Q804" s="4"/>
      <c r="R804" s="4"/>
      <c r="S804" s="4"/>
    </row>
    <row r="805">
      <c r="A805" s="267">
        <v>1150.0</v>
      </c>
      <c r="B805" s="4" t="s">
        <v>6756</v>
      </c>
      <c r="C805" s="4" t="s">
        <v>251</v>
      </c>
      <c r="D805" s="4"/>
      <c r="E805" s="4" t="s">
        <v>2884</v>
      </c>
      <c r="F805" s="326"/>
      <c r="G805" s="326"/>
      <c r="H805" s="326"/>
      <c r="I805" s="4"/>
      <c r="J805" s="327" t="s">
        <v>6758</v>
      </c>
      <c r="K805" s="4"/>
      <c r="L805" s="267">
        <v>0.0</v>
      </c>
      <c r="M805" s="267"/>
      <c r="N805" s="267">
        <v>0.0</v>
      </c>
      <c r="P805" s="4"/>
      <c r="R805" s="4"/>
      <c r="S805" s="4"/>
    </row>
    <row r="806">
      <c r="A806" s="267">
        <v>1129.0</v>
      </c>
      <c r="B806" s="4" t="s">
        <v>6774</v>
      </c>
      <c r="C806" s="4" t="s">
        <v>2590</v>
      </c>
      <c r="D806" s="4"/>
      <c r="E806" s="4" t="s">
        <v>1934</v>
      </c>
      <c r="F806" s="326"/>
      <c r="G806" s="326"/>
      <c r="H806" s="326"/>
      <c r="I806" s="4"/>
      <c r="J806" s="327" t="s">
        <v>6775</v>
      </c>
      <c r="K806" s="4"/>
      <c r="L806" s="267">
        <v>0.0</v>
      </c>
      <c r="M806" s="267"/>
      <c r="N806" s="267">
        <v>0.0</v>
      </c>
      <c r="O806" s="4"/>
      <c r="P806" s="4"/>
      <c r="Q806" s="4"/>
      <c r="R806" s="4"/>
      <c r="S806" s="4"/>
    </row>
    <row r="807">
      <c r="A807" s="267">
        <v>1124.0</v>
      </c>
      <c r="B807" s="4" t="s">
        <v>6776</v>
      </c>
      <c r="C807" s="4" t="s">
        <v>6777</v>
      </c>
      <c r="D807" s="4"/>
      <c r="E807" s="4" t="s">
        <v>1934</v>
      </c>
      <c r="F807" s="326"/>
      <c r="G807" s="326"/>
      <c r="H807" s="326"/>
      <c r="I807" s="4"/>
      <c r="J807" s="327" t="s">
        <v>6778</v>
      </c>
      <c r="K807" s="4"/>
      <c r="L807" s="267">
        <v>0.0</v>
      </c>
      <c r="M807" s="267"/>
      <c r="N807" s="267">
        <v>0.0</v>
      </c>
      <c r="O807" s="4"/>
      <c r="P807" s="4"/>
      <c r="Q807" s="4"/>
      <c r="R807" s="4"/>
      <c r="S807" s="4"/>
    </row>
    <row r="808">
      <c r="A808" s="267">
        <v>1139.0</v>
      </c>
      <c r="B808" s="4" t="s">
        <v>6779</v>
      </c>
      <c r="C808" s="4" t="s">
        <v>2624</v>
      </c>
      <c r="D808" s="4"/>
      <c r="E808" s="4" t="s">
        <v>1934</v>
      </c>
      <c r="F808" s="326"/>
      <c r="G808" s="326"/>
      <c r="H808" s="326"/>
      <c r="I808" s="4"/>
      <c r="J808" s="327" t="s">
        <v>6780</v>
      </c>
      <c r="K808" s="4"/>
      <c r="L808" s="267">
        <v>0.0</v>
      </c>
      <c r="M808" s="267"/>
      <c r="N808" s="267">
        <v>0.0</v>
      </c>
      <c r="O808" s="4"/>
      <c r="P808" s="4"/>
      <c r="Q808" s="4"/>
      <c r="R808" s="4"/>
      <c r="S808" s="4"/>
    </row>
    <row r="809">
      <c r="A809" s="267">
        <v>1132.0</v>
      </c>
      <c r="B809" s="4" t="s">
        <v>6781</v>
      </c>
      <c r="C809" s="4" t="s">
        <v>325</v>
      </c>
      <c r="D809" s="4"/>
      <c r="E809" s="4" t="s">
        <v>1934</v>
      </c>
      <c r="F809" s="326"/>
      <c r="G809" s="326"/>
      <c r="H809" s="326"/>
      <c r="I809" s="4"/>
      <c r="J809" s="327" t="s">
        <v>6782</v>
      </c>
      <c r="K809" s="4"/>
      <c r="L809" s="267">
        <v>0.0</v>
      </c>
      <c r="M809" s="267"/>
      <c r="N809" s="267">
        <v>0.0</v>
      </c>
      <c r="O809" s="4"/>
      <c r="P809" s="4"/>
      <c r="Q809" s="4"/>
      <c r="R809" s="4"/>
      <c r="S809" s="4"/>
    </row>
    <row r="810">
      <c r="A810" s="267">
        <v>1138.0</v>
      </c>
      <c r="B810" s="4" t="s">
        <v>6783</v>
      </c>
      <c r="C810" s="4" t="s">
        <v>2665</v>
      </c>
      <c r="D810" s="4"/>
      <c r="E810" s="4" t="s">
        <v>120</v>
      </c>
      <c r="F810" s="326"/>
      <c r="G810" s="326"/>
      <c r="H810" s="213"/>
      <c r="I810" s="4"/>
      <c r="J810" s="4"/>
      <c r="K810" s="4"/>
      <c r="L810" s="267">
        <v>0.0</v>
      </c>
      <c r="M810" s="267"/>
      <c r="N810" s="267">
        <v>0.0</v>
      </c>
      <c r="O810" s="4"/>
      <c r="P810" s="4"/>
      <c r="Q810" s="4"/>
      <c r="R810" s="4"/>
      <c r="S810" s="4"/>
    </row>
    <row r="811">
      <c r="A811" s="267">
        <v>1145.0</v>
      </c>
      <c r="B811" s="4" t="s">
        <v>6784</v>
      </c>
      <c r="C811" s="4" t="s">
        <v>258</v>
      </c>
      <c r="D811" s="4"/>
      <c r="E811" s="4" t="s">
        <v>1934</v>
      </c>
      <c r="F811" s="326"/>
      <c r="G811" s="326"/>
      <c r="H811" s="326"/>
      <c r="I811" s="4"/>
      <c r="J811" s="327" t="s">
        <v>6785</v>
      </c>
      <c r="K811" s="4"/>
      <c r="L811" s="267">
        <v>0.0</v>
      </c>
      <c r="M811" s="267"/>
      <c r="N811" s="267">
        <v>0.0</v>
      </c>
      <c r="P811" s="4"/>
      <c r="Q811" s="4"/>
      <c r="R811" s="4"/>
      <c r="S811" s="4"/>
    </row>
    <row r="812">
      <c r="A812" s="267">
        <v>1137.0</v>
      </c>
      <c r="B812" s="4" t="s">
        <v>6786</v>
      </c>
      <c r="C812" s="4" t="s">
        <v>2646</v>
      </c>
      <c r="D812" s="4"/>
      <c r="E812" s="4" t="s">
        <v>120</v>
      </c>
      <c r="F812" s="213"/>
      <c r="G812" s="213"/>
      <c r="H812" s="326"/>
      <c r="I812" s="4"/>
      <c r="J812" s="327" t="s">
        <v>6787</v>
      </c>
      <c r="K812" s="4"/>
      <c r="L812" s="267">
        <v>0.0</v>
      </c>
      <c r="M812" s="267"/>
      <c r="N812" s="267">
        <v>0.0</v>
      </c>
      <c r="O812" s="4"/>
      <c r="P812" s="4"/>
      <c r="Q812" s="4"/>
      <c r="R812" s="4"/>
      <c r="S812" s="4"/>
    </row>
    <row r="813">
      <c r="A813" s="267">
        <v>1134.0</v>
      </c>
      <c r="B813" s="4" t="s">
        <v>6788</v>
      </c>
      <c r="C813" s="4" t="s">
        <v>2643</v>
      </c>
      <c r="D813" s="4"/>
      <c r="E813" s="4" t="s">
        <v>120</v>
      </c>
      <c r="F813" s="213"/>
      <c r="G813" s="213"/>
      <c r="H813" s="326"/>
      <c r="I813" s="4"/>
      <c r="J813" s="327" t="s">
        <v>6789</v>
      </c>
      <c r="K813" s="4"/>
      <c r="L813" s="267">
        <v>0.0</v>
      </c>
      <c r="M813" s="267"/>
      <c r="N813" s="267">
        <v>0.0</v>
      </c>
      <c r="O813" s="4"/>
      <c r="P813" s="4"/>
      <c r="Q813" s="4"/>
      <c r="R813" s="4"/>
      <c r="S813" s="4"/>
    </row>
    <row r="814">
      <c r="A814" s="267">
        <v>1147.0</v>
      </c>
      <c r="B814" s="4" t="s">
        <v>6790</v>
      </c>
      <c r="C814" s="4" t="s">
        <v>6791</v>
      </c>
      <c r="D814" s="4"/>
      <c r="E814" s="4" t="s">
        <v>1934</v>
      </c>
      <c r="F814" s="326"/>
      <c r="G814" s="326"/>
      <c r="H814" s="326"/>
      <c r="I814" s="4"/>
      <c r="J814" s="327" t="s">
        <v>6792</v>
      </c>
      <c r="K814" s="4"/>
      <c r="L814" s="267">
        <v>0.0</v>
      </c>
      <c r="M814" s="267"/>
      <c r="N814" s="267">
        <v>0.0</v>
      </c>
      <c r="O814" s="4"/>
      <c r="P814" s="4"/>
      <c r="Q814" s="4"/>
      <c r="R814" s="4"/>
      <c r="S814" s="4"/>
    </row>
    <row r="815">
      <c r="A815" s="267">
        <v>1177.0</v>
      </c>
      <c r="B815" s="4" t="s">
        <v>6793</v>
      </c>
      <c r="C815" s="4" t="s">
        <v>6794</v>
      </c>
      <c r="D815" s="4"/>
      <c r="E815" s="4" t="s">
        <v>1934</v>
      </c>
      <c r="F815" s="326"/>
      <c r="G815" s="326"/>
      <c r="H815" s="326"/>
      <c r="I815" s="4"/>
      <c r="J815" s="327" t="s">
        <v>6795</v>
      </c>
      <c r="K815" s="4"/>
      <c r="L815" s="267">
        <v>0.0</v>
      </c>
      <c r="M815" s="267"/>
      <c r="N815" s="267">
        <v>0.0</v>
      </c>
      <c r="O815" s="4"/>
      <c r="P815" s="4"/>
      <c r="Q815" s="4"/>
      <c r="R815" s="4"/>
      <c r="S815" s="4"/>
    </row>
    <row r="816">
      <c r="A816" s="267">
        <v>1169.0</v>
      </c>
      <c r="B816" s="4" t="s">
        <v>6796</v>
      </c>
      <c r="C816" s="4" t="s">
        <v>829</v>
      </c>
      <c r="D816" s="4"/>
      <c r="E816" s="4" t="s">
        <v>1934</v>
      </c>
      <c r="F816" s="326"/>
      <c r="G816" s="326"/>
      <c r="H816" s="213"/>
      <c r="I816" s="4"/>
      <c r="J816" s="327" t="s">
        <v>6797</v>
      </c>
      <c r="K816" s="4"/>
      <c r="L816" s="267">
        <v>0.0</v>
      </c>
      <c r="M816" s="267"/>
      <c r="N816" s="267">
        <v>0.0</v>
      </c>
      <c r="O816" s="4"/>
      <c r="P816" s="4"/>
      <c r="Q816" s="4"/>
      <c r="R816" s="4"/>
      <c r="S816" s="4"/>
    </row>
    <row r="817">
      <c r="A817" s="267">
        <v>1180.0</v>
      </c>
      <c r="B817" s="4" t="s">
        <v>6798</v>
      </c>
      <c r="C817" s="4" t="s">
        <v>6799</v>
      </c>
      <c r="D817" s="4"/>
      <c r="E817" s="4" t="s">
        <v>2828</v>
      </c>
      <c r="F817" s="326"/>
      <c r="G817" s="326"/>
      <c r="H817" s="213"/>
      <c r="I817" s="4"/>
      <c r="J817" s="327" t="s">
        <v>6800</v>
      </c>
      <c r="K817" s="4"/>
      <c r="L817" s="267">
        <v>0.0</v>
      </c>
      <c r="M817" s="267"/>
      <c r="N817" s="267">
        <v>0.0</v>
      </c>
      <c r="O817" s="4"/>
      <c r="P817" s="4"/>
      <c r="Q817" s="4"/>
      <c r="R817" s="4"/>
      <c r="S817" s="4"/>
    </row>
    <row r="818">
      <c r="A818" s="267">
        <v>1175.0</v>
      </c>
      <c r="B818" s="4" t="s">
        <v>6801</v>
      </c>
      <c r="C818" s="4" t="s">
        <v>6802</v>
      </c>
      <c r="D818" s="4"/>
      <c r="E818" s="4" t="s">
        <v>1934</v>
      </c>
      <c r="F818" s="326"/>
      <c r="G818" s="326"/>
      <c r="H818" s="326"/>
      <c r="I818" s="4"/>
      <c r="J818" s="327" t="s">
        <v>6803</v>
      </c>
      <c r="K818" s="4"/>
      <c r="L818" s="267">
        <v>0.0</v>
      </c>
      <c r="M818" s="267"/>
      <c r="N818" s="267">
        <v>0.0</v>
      </c>
      <c r="O818" s="4"/>
      <c r="P818" s="4"/>
      <c r="Q818" s="4"/>
      <c r="R818" s="4"/>
      <c r="S818" s="4"/>
    </row>
    <row r="819">
      <c r="A819" s="267">
        <v>1171.0</v>
      </c>
      <c r="B819" s="4" t="s">
        <v>6804</v>
      </c>
      <c r="C819" s="4" t="s">
        <v>1243</v>
      </c>
      <c r="D819" s="4"/>
      <c r="E819" s="4" t="s">
        <v>1934</v>
      </c>
      <c r="F819" s="326"/>
      <c r="G819" s="213"/>
      <c r="H819" s="326"/>
      <c r="I819" s="4"/>
      <c r="J819" s="327" t="s">
        <v>6805</v>
      </c>
      <c r="K819" s="4"/>
      <c r="L819" s="267">
        <v>0.0</v>
      </c>
      <c r="M819" s="267"/>
      <c r="N819" s="267">
        <v>0.0</v>
      </c>
      <c r="O819" s="4"/>
      <c r="P819" s="4"/>
      <c r="Q819" s="4"/>
      <c r="R819" s="4"/>
      <c r="S819" s="4"/>
    </row>
    <row r="820">
      <c r="A820" s="267">
        <v>1170.0</v>
      </c>
      <c r="B820" s="4" t="s">
        <v>6806</v>
      </c>
      <c r="C820" s="4" t="s">
        <v>1241</v>
      </c>
      <c r="D820" s="4"/>
      <c r="E820" s="4" t="s">
        <v>1934</v>
      </c>
      <c r="F820" s="326"/>
      <c r="G820" s="326"/>
      <c r="H820" s="326"/>
      <c r="I820" s="4"/>
      <c r="J820" s="327" t="s">
        <v>6807</v>
      </c>
      <c r="K820" s="4"/>
      <c r="L820" s="267">
        <v>0.0</v>
      </c>
      <c r="M820" s="267"/>
      <c r="N820" s="267">
        <v>0.0</v>
      </c>
      <c r="O820" s="4"/>
      <c r="P820" s="4"/>
      <c r="Q820" s="4"/>
      <c r="R820" s="4"/>
      <c r="S820" s="4"/>
    </row>
    <row r="821">
      <c r="A821" s="267">
        <v>1162.0</v>
      </c>
      <c r="B821" s="4" t="s">
        <v>6808</v>
      </c>
      <c r="C821" s="4" t="s">
        <v>2655</v>
      </c>
      <c r="D821" s="4"/>
      <c r="E821" s="4" t="s">
        <v>120</v>
      </c>
      <c r="J821" s="327" t="s">
        <v>6809</v>
      </c>
      <c r="K821" s="4"/>
      <c r="L821" s="267">
        <v>0.0</v>
      </c>
      <c r="N821" s="267">
        <v>0.0</v>
      </c>
      <c r="P821" s="4"/>
      <c r="Q821" s="4"/>
      <c r="R821" s="4"/>
      <c r="S821" s="4"/>
    </row>
    <row r="822">
      <c r="A822" s="267">
        <v>1176.0</v>
      </c>
      <c r="B822" s="4" t="s">
        <v>6810</v>
      </c>
      <c r="C822" s="4" t="s">
        <v>2735</v>
      </c>
      <c r="D822" s="4"/>
      <c r="E822" s="4" t="s">
        <v>1934</v>
      </c>
      <c r="F822" s="326"/>
      <c r="G822" s="326"/>
      <c r="H822" s="326"/>
      <c r="I822" s="4"/>
      <c r="J822" s="327" t="s">
        <v>6811</v>
      </c>
      <c r="K822" s="4"/>
      <c r="L822" s="267">
        <v>0.0</v>
      </c>
      <c r="M822" s="267"/>
      <c r="N822" s="267">
        <v>0.0</v>
      </c>
      <c r="O822" s="4"/>
      <c r="P822" s="4"/>
      <c r="Q822" s="4"/>
      <c r="S822" s="4"/>
    </row>
    <row r="823">
      <c r="A823" s="267">
        <v>1166.0</v>
      </c>
      <c r="B823" s="4" t="s">
        <v>6812</v>
      </c>
      <c r="C823" s="4" t="s">
        <v>614</v>
      </c>
      <c r="D823" s="4"/>
      <c r="E823" s="4" t="s">
        <v>2884</v>
      </c>
      <c r="F823" s="326"/>
      <c r="G823" s="326"/>
      <c r="H823" s="326"/>
      <c r="I823" s="4"/>
      <c r="J823" s="327" t="s">
        <v>6813</v>
      </c>
      <c r="K823" s="4"/>
      <c r="L823" s="267">
        <v>0.0</v>
      </c>
      <c r="M823" s="267"/>
      <c r="N823" s="267">
        <v>0.0</v>
      </c>
      <c r="O823" s="4"/>
      <c r="P823" s="4"/>
      <c r="Q823" s="4"/>
      <c r="R823" s="4"/>
      <c r="S823" s="4"/>
    </row>
    <row r="824">
      <c r="A824" s="267">
        <v>1173.0</v>
      </c>
      <c r="B824" s="4" t="s">
        <v>6814</v>
      </c>
      <c r="C824" s="4" t="s">
        <v>6815</v>
      </c>
      <c r="D824" s="4"/>
      <c r="E824" s="4" t="s">
        <v>1934</v>
      </c>
      <c r="F824" s="326"/>
      <c r="G824" s="326"/>
      <c r="H824" s="326"/>
      <c r="I824" s="4"/>
      <c r="J824" s="327" t="s">
        <v>6816</v>
      </c>
      <c r="K824" s="4"/>
      <c r="L824" s="267">
        <v>0.0</v>
      </c>
      <c r="M824" s="267"/>
      <c r="N824" s="267">
        <v>0.0</v>
      </c>
      <c r="O824" s="4"/>
      <c r="P824" s="4"/>
      <c r="Q824" s="4"/>
      <c r="R824" s="4"/>
      <c r="S824" s="4"/>
    </row>
    <row r="825">
      <c r="A825" s="267">
        <v>1179.0</v>
      </c>
      <c r="B825" s="4" t="s">
        <v>6817</v>
      </c>
      <c r="C825" s="4" t="s">
        <v>6818</v>
      </c>
      <c r="D825" s="4"/>
      <c r="E825" s="4" t="s">
        <v>2828</v>
      </c>
      <c r="F825" s="326"/>
      <c r="G825" s="326"/>
      <c r="H825" s="326"/>
      <c r="I825" s="4"/>
      <c r="J825" s="327" t="s">
        <v>6819</v>
      </c>
      <c r="K825" s="4"/>
      <c r="L825" s="267">
        <v>0.0</v>
      </c>
      <c r="M825" s="267"/>
      <c r="N825" s="267">
        <v>0.0</v>
      </c>
      <c r="O825" s="4"/>
      <c r="P825" s="4"/>
      <c r="Q825" s="4"/>
      <c r="S825" s="4"/>
    </row>
    <row r="826">
      <c r="A826" s="267">
        <v>1168.0</v>
      </c>
      <c r="B826" s="4" t="s">
        <v>6820</v>
      </c>
      <c r="C826" s="4" t="s">
        <v>2683</v>
      </c>
      <c r="D826" s="4"/>
      <c r="E826" s="4" t="s">
        <v>2884</v>
      </c>
      <c r="F826" s="326"/>
      <c r="G826" s="326"/>
      <c r="H826" s="326"/>
      <c r="I826" s="4"/>
      <c r="J826" s="327" t="s">
        <v>6821</v>
      </c>
      <c r="K826" s="4"/>
      <c r="L826" s="267">
        <v>0.0</v>
      </c>
      <c r="M826" s="267"/>
      <c r="N826" s="267">
        <v>0.0</v>
      </c>
      <c r="O826" s="4"/>
      <c r="P826" s="4"/>
      <c r="Q826" s="4"/>
      <c r="R826" s="4"/>
      <c r="S826" s="4"/>
    </row>
    <row r="827">
      <c r="A827" s="267">
        <v>1174.0</v>
      </c>
      <c r="B827" s="4" t="s">
        <v>6822</v>
      </c>
      <c r="C827" s="4" t="s">
        <v>6823</v>
      </c>
      <c r="D827" s="4"/>
      <c r="E827" s="4" t="s">
        <v>1934</v>
      </c>
      <c r="F827" s="326"/>
      <c r="G827" s="326"/>
      <c r="H827" s="213"/>
      <c r="I827" s="4"/>
      <c r="J827" s="327" t="s">
        <v>6824</v>
      </c>
      <c r="K827" s="4"/>
      <c r="L827" s="267">
        <v>0.0</v>
      </c>
      <c r="M827" s="267"/>
      <c r="N827" s="267">
        <v>0.0</v>
      </c>
      <c r="P827" s="4"/>
      <c r="S827" s="4"/>
    </row>
    <row r="828">
      <c r="A828" s="267">
        <v>1163.0</v>
      </c>
      <c r="B828" s="4" t="s">
        <v>6825</v>
      </c>
      <c r="C828" s="4" t="s">
        <v>2659</v>
      </c>
      <c r="D828" s="4"/>
      <c r="E828" s="4" t="s">
        <v>120</v>
      </c>
      <c r="F828" s="326"/>
      <c r="G828" s="326"/>
      <c r="H828" s="326"/>
      <c r="I828" s="4"/>
      <c r="J828" s="327" t="s">
        <v>6826</v>
      </c>
      <c r="K828" s="4"/>
      <c r="L828" s="267">
        <v>0.0</v>
      </c>
      <c r="M828" s="267"/>
      <c r="N828" s="267">
        <v>0.0</v>
      </c>
      <c r="P828" s="4"/>
      <c r="S828" s="4"/>
    </row>
    <row r="829">
      <c r="A829" s="267">
        <v>1178.0</v>
      </c>
      <c r="B829" s="4" t="s">
        <v>6827</v>
      </c>
      <c r="C829" s="4" t="s">
        <v>6828</v>
      </c>
      <c r="D829" s="4"/>
      <c r="E829" s="4" t="s">
        <v>2828</v>
      </c>
      <c r="F829" s="326"/>
      <c r="G829" s="326"/>
      <c r="H829" s="326"/>
      <c r="I829" s="4"/>
      <c r="J829" s="327" t="s">
        <v>6829</v>
      </c>
      <c r="K829" s="4"/>
      <c r="L829" s="267">
        <v>0.0</v>
      </c>
      <c r="M829" s="267"/>
      <c r="N829" s="267">
        <v>0.0</v>
      </c>
      <c r="O829" s="4"/>
      <c r="P829" s="4"/>
      <c r="Q829" s="4"/>
      <c r="R829" s="4"/>
      <c r="S829" s="4"/>
    </row>
    <row r="830">
      <c r="A830" s="267">
        <v>1172.0</v>
      </c>
      <c r="B830" s="4" t="s">
        <v>6830</v>
      </c>
      <c r="C830" s="4" t="s">
        <v>6831</v>
      </c>
      <c r="D830" s="4"/>
      <c r="E830" s="4" t="s">
        <v>1934</v>
      </c>
      <c r="F830" s="326"/>
      <c r="G830" s="326"/>
      <c r="H830" s="326"/>
      <c r="I830" s="4"/>
      <c r="J830" s="327" t="s">
        <v>6832</v>
      </c>
      <c r="K830" s="4"/>
      <c r="L830" s="267">
        <v>0.0</v>
      </c>
      <c r="M830" s="267"/>
      <c r="N830" s="267">
        <v>0.0</v>
      </c>
      <c r="O830" s="4"/>
      <c r="P830" s="4"/>
      <c r="Q830" s="4"/>
      <c r="R830" s="4"/>
      <c r="S830" s="4"/>
    </row>
    <row r="831">
      <c r="A831" s="267">
        <v>1181.0</v>
      </c>
      <c r="B831" s="4" t="s">
        <v>6833</v>
      </c>
      <c r="C831" s="4" t="s">
        <v>6834</v>
      </c>
      <c r="D831" s="4"/>
      <c r="E831" s="4" t="s">
        <v>2828</v>
      </c>
      <c r="F831" s="326"/>
      <c r="G831" s="326"/>
      <c r="H831" s="326"/>
      <c r="I831" s="4"/>
      <c r="J831" s="327" t="s">
        <v>6835</v>
      </c>
      <c r="K831" s="4"/>
      <c r="L831" s="267">
        <v>0.0</v>
      </c>
      <c r="M831" s="267"/>
      <c r="N831" s="267">
        <v>0.0</v>
      </c>
      <c r="P831" s="4"/>
      <c r="S831" s="4"/>
    </row>
    <row r="832">
      <c r="A832" s="267">
        <v>1165.0</v>
      </c>
      <c r="B832" s="4" t="s">
        <v>2753</v>
      </c>
      <c r="C832" s="4" t="s">
        <v>949</v>
      </c>
      <c r="D832" s="4"/>
      <c r="E832" s="4" t="s">
        <v>1934</v>
      </c>
      <c r="F832" s="326"/>
      <c r="G832" s="326"/>
      <c r="H832" s="326"/>
      <c r="I832" s="4"/>
      <c r="J832" s="327" t="s">
        <v>6836</v>
      </c>
      <c r="K832" s="4"/>
      <c r="L832" s="267">
        <v>0.0</v>
      </c>
      <c r="M832" s="267"/>
      <c r="N832" s="267">
        <v>0.0</v>
      </c>
      <c r="P832" s="4"/>
      <c r="S832" s="4"/>
    </row>
    <row r="833">
      <c r="A833" s="267">
        <v>1191.0</v>
      </c>
      <c r="B833" s="4" t="s">
        <v>6837</v>
      </c>
      <c r="C833" s="4" t="s">
        <v>2741</v>
      </c>
      <c r="E833" s="4" t="s">
        <v>120</v>
      </c>
      <c r="J833" s="327" t="s">
        <v>6838</v>
      </c>
      <c r="L833" s="267">
        <v>0.0</v>
      </c>
      <c r="N833" s="267">
        <v>0.0</v>
      </c>
    </row>
    <row r="834">
      <c r="A834" s="267">
        <v>1199.0</v>
      </c>
      <c r="B834" s="4" t="s">
        <v>6839</v>
      </c>
      <c r="C834" s="4" t="s">
        <v>1168</v>
      </c>
      <c r="D834" s="4"/>
      <c r="E834" s="4" t="s">
        <v>1934</v>
      </c>
      <c r="F834" s="326"/>
      <c r="G834" s="326"/>
      <c r="H834" s="326"/>
      <c r="I834" s="4"/>
      <c r="J834" s="327" t="s">
        <v>6840</v>
      </c>
      <c r="L834" s="267">
        <v>0.0</v>
      </c>
      <c r="M834" s="267"/>
      <c r="N834" s="267">
        <v>0.0</v>
      </c>
      <c r="P834" s="4"/>
      <c r="S834" s="4"/>
    </row>
    <row r="835">
      <c r="A835" s="267">
        <v>1187.0</v>
      </c>
      <c r="B835" s="4" t="s">
        <v>6841</v>
      </c>
      <c r="C835" s="4" t="s">
        <v>6842</v>
      </c>
      <c r="D835" s="4"/>
      <c r="E835" s="4" t="s">
        <v>1934</v>
      </c>
      <c r="F835" s="326"/>
      <c r="G835" s="326"/>
      <c r="H835" s="213"/>
      <c r="I835" s="4"/>
      <c r="J835" s="327" t="s">
        <v>6843</v>
      </c>
      <c r="K835" s="4"/>
      <c r="L835" s="267">
        <v>0.0</v>
      </c>
      <c r="M835" s="267"/>
      <c r="N835" s="267">
        <v>0.0</v>
      </c>
      <c r="O835" s="4"/>
      <c r="P835" s="4"/>
      <c r="Q835" s="4"/>
      <c r="R835" s="4"/>
      <c r="S835" s="4"/>
    </row>
    <row r="836">
      <c r="A836" s="267">
        <v>1196.0</v>
      </c>
      <c r="B836" s="4" t="s">
        <v>6844</v>
      </c>
      <c r="C836" s="4" t="s">
        <v>6845</v>
      </c>
      <c r="D836" s="4"/>
      <c r="E836" s="4" t="s">
        <v>2828</v>
      </c>
      <c r="F836" s="326"/>
      <c r="G836" s="326"/>
      <c r="H836" s="213"/>
      <c r="I836" s="4"/>
      <c r="J836" s="327" t="s">
        <v>6846</v>
      </c>
      <c r="K836" s="4"/>
      <c r="L836" s="267">
        <v>0.0</v>
      </c>
      <c r="M836" s="267"/>
      <c r="N836" s="267">
        <v>0.0</v>
      </c>
      <c r="O836" s="4"/>
      <c r="P836" s="4"/>
      <c r="Q836" s="4"/>
      <c r="R836" s="4"/>
      <c r="S836" s="4"/>
    </row>
    <row r="837">
      <c r="A837" s="267">
        <v>1193.0</v>
      </c>
      <c r="B837" s="4" t="s">
        <v>6847</v>
      </c>
      <c r="C837" s="4" t="s">
        <v>6848</v>
      </c>
      <c r="D837" s="4"/>
      <c r="E837" s="4" t="s">
        <v>2828</v>
      </c>
      <c r="F837" s="326"/>
      <c r="G837" s="326"/>
      <c r="H837" s="326"/>
      <c r="I837" s="4"/>
      <c r="J837" s="327" t="s">
        <v>6849</v>
      </c>
      <c r="K837" s="4"/>
      <c r="L837" s="267">
        <v>0.0</v>
      </c>
      <c r="M837" s="267"/>
      <c r="N837" s="267">
        <v>0.0</v>
      </c>
      <c r="P837" s="4"/>
      <c r="S837" s="4"/>
    </row>
    <row r="838">
      <c r="A838" s="267">
        <v>1194.0</v>
      </c>
      <c r="B838" s="4" t="s">
        <v>6850</v>
      </c>
      <c r="C838" s="4" t="s">
        <v>2746</v>
      </c>
      <c r="D838" s="4"/>
      <c r="E838" s="4" t="s">
        <v>120</v>
      </c>
      <c r="G838" s="213"/>
      <c r="H838" s="326"/>
      <c r="I838" s="4"/>
      <c r="J838" s="327" t="s">
        <v>6851</v>
      </c>
      <c r="K838" s="4"/>
      <c r="L838" s="267">
        <v>0.0</v>
      </c>
      <c r="M838" s="267"/>
      <c r="N838" s="267">
        <v>0.0</v>
      </c>
      <c r="O838" s="4"/>
      <c r="P838" s="4"/>
      <c r="Q838" s="4"/>
      <c r="R838" s="4"/>
      <c r="S838" s="4"/>
    </row>
    <row r="839">
      <c r="A839" s="267">
        <v>1205.0</v>
      </c>
      <c r="B839" s="4" t="s">
        <v>6852</v>
      </c>
      <c r="C839" s="4" t="s">
        <v>6853</v>
      </c>
      <c r="E839" s="4" t="s">
        <v>2824</v>
      </c>
      <c r="J839" s="327" t="s">
        <v>6854</v>
      </c>
      <c r="L839" s="267">
        <v>0.0</v>
      </c>
      <c r="N839" s="267">
        <v>0.0</v>
      </c>
    </row>
    <row r="840">
      <c r="A840" s="267">
        <v>1197.0</v>
      </c>
      <c r="B840" s="4" t="s">
        <v>6852</v>
      </c>
      <c r="C840" s="4" t="s">
        <v>6855</v>
      </c>
      <c r="D840" s="4"/>
      <c r="E840" s="4" t="s">
        <v>2884</v>
      </c>
      <c r="F840" s="326"/>
      <c r="G840" s="326"/>
      <c r="H840" s="213"/>
      <c r="I840" s="4"/>
      <c r="J840" s="327" t="s">
        <v>6854</v>
      </c>
      <c r="K840" s="4"/>
      <c r="L840" s="267">
        <v>0.0</v>
      </c>
      <c r="M840" s="267"/>
      <c r="N840" s="267">
        <v>0.0</v>
      </c>
      <c r="P840" s="4"/>
      <c r="S840" s="4"/>
    </row>
    <row r="841">
      <c r="A841" s="267">
        <v>1189.0</v>
      </c>
      <c r="B841" s="4" t="s">
        <v>6856</v>
      </c>
      <c r="C841" s="4" t="s">
        <v>6857</v>
      </c>
      <c r="D841" s="4"/>
      <c r="E841" s="4" t="s">
        <v>1934</v>
      </c>
      <c r="F841" s="326"/>
      <c r="G841" s="326"/>
      <c r="H841" s="326"/>
      <c r="I841" s="4"/>
      <c r="J841" s="327" t="s">
        <v>6858</v>
      </c>
      <c r="K841" s="4"/>
      <c r="L841" s="267">
        <v>0.0</v>
      </c>
      <c r="M841" s="267"/>
      <c r="N841" s="267">
        <v>0.0</v>
      </c>
      <c r="O841" s="4"/>
      <c r="P841" s="4"/>
      <c r="Q841" s="4"/>
      <c r="R841" s="4"/>
      <c r="S841" s="4"/>
    </row>
    <row r="842">
      <c r="A842" s="267">
        <v>1188.0</v>
      </c>
      <c r="B842" s="4" t="s">
        <v>6859</v>
      </c>
      <c r="C842" s="4" t="s">
        <v>6860</v>
      </c>
      <c r="D842" s="4"/>
      <c r="E842" s="4" t="s">
        <v>2828</v>
      </c>
      <c r="F842" s="326"/>
      <c r="G842" s="326"/>
      <c r="H842" s="326"/>
      <c r="I842" s="4"/>
      <c r="J842" s="327" t="s">
        <v>6861</v>
      </c>
      <c r="K842" s="4"/>
      <c r="L842" s="267">
        <v>0.0</v>
      </c>
      <c r="M842" s="267"/>
      <c r="N842" s="267">
        <v>0.0</v>
      </c>
      <c r="O842" s="4"/>
      <c r="P842" s="4"/>
      <c r="Q842" s="4"/>
      <c r="R842" s="4"/>
      <c r="S842" s="4"/>
    </row>
    <row r="843">
      <c r="A843" s="267">
        <v>1192.0</v>
      </c>
      <c r="B843" s="4" t="s">
        <v>6862</v>
      </c>
      <c r="C843" s="4" t="s">
        <v>1401</v>
      </c>
      <c r="D843" s="4"/>
      <c r="E843" s="4" t="s">
        <v>2884</v>
      </c>
      <c r="F843" s="326"/>
      <c r="G843" s="326"/>
      <c r="H843" s="213"/>
      <c r="I843" s="4"/>
      <c r="J843" s="327" t="s">
        <v>6863</v>
      </c>
      <c r="K843" s="4"/>
      <c r="L843" s="267">
        <v>0.0</v>
      </c>
      <c r="M843" s="267"/>
      <c r="N843" s="267">
        <v>0.0</v>
      </c>
      <c r="O843" s="4"/>
      <c r="P843" s="4"/>
      <c r="Q843" s="4"/>
      <c r="S843" s="4"/>
    </row>
    <row r="844">
      <c r="A844" s="267">
        <v>1195.0</v>
      </c>
      <c r="B844" s="4" t="s">
        <v>6864</v>
      </c>
      <c r="C844" s="4" t="s">
        <v>6865</v>
      </c>
      <c r="D844" s="4"/>
      <c r="E844" s="4" t="s">
        <v>2828</v>
      </c>
      <c r="F844" s="326"/>
      <c r="G844" s="326"/>
      <c r="H844" s="326"/>
      <c r="I844" s="4"/>
      <c r="J844" s="327" t="s">
        <v>6866</v>
      </c>
      <c r="K844" s="4"/>
      <c r="L844" s="267">
        <v>0.0</v>
      </c>
      <c r="M844" s="267"/>
      <c r="N844" s="267">
        <v>0.0</v>
      </c>
      <c r="P844" s="4"/>
    </row>
    <row r="845">
      <c r="A845" s="267">
        <v>1200.0</v>
      </c>
      <c r="B845" s="4" t="s">
        <v>6867</v>
      </c>
      <c r="C845" s="4" t="s">
        <v>6868</v>
      </c>
      <c r="D845" s="4"/>
      <c r="E845" s="4" t="s">
        <v>1934</v>
      </c>
      <c r="F845" s="326"/>
      <c r="G845" s="326"/>
      <c r="H845" s="213"/>
      <c r="I845" s="4"/>
      <c r="J845" s="327" t="s">
        <v>6869</v>
      </c>
      <c r="K845" s="4"/>
      <c r="L845" s="267">
        <v>0.0</v>
      </c>
      <c r="M845" s="267"/>
      <c r="N845" s="267">
        <v>0.0</v>
      </c>
      <c r="O845" s="4"/>
      <c r="P845" s="4"/>
      <c r="Q845" s="4"/>
      <c r="R845" s="4"/>
      <c r="S845" s="4"/>
    </row>
    <row r="846">
      <c r="A846" s="267">
        <v>1190.0</v>
      </c>
      <c r="B846" s="4" t="s">
        <v>6870</v>
      </c>
      <c r="C846" s="4" t="s">
        <v>6871</v>
      </c>
      <c r="D846" s="4"/>
      <c r="E846" s="4" t="s">
        <v>2828</v>
      </c>
      <c r="F846" s="326"/>
      <c r="G846" s="326"/>
      <c r="H846" s="326"/>
      <c r="I846" s="4"/>
      <c r="J846" s="327" t="s">
        <v>6872</v>
      </c>
      <c r="K846" s="4"/>
      <c r="L846" s="267">
        <v>0.0</v>
      </c>
      <c r="M846" s="267"/>
      <c r="N846" s="267">
        <v>0.0</v>
      </c>
    </row>
    <row r="847">
      <c r="A847" s="267">
        <v>1204.0</v>
      </c>
      <c r="B847" s="4" t="s">
        <v>6862</v>
      </c>
      <c r="C847" s="4" t="s">
        <v>6873</v>
      </c>
      <c r="D847" s="4"/>
      <c r="E847" s="4" t="s">
        <v>2824</v>
      </c>
      <c r="F847" s="213"/>
      <c r="G847" s="213"/>
      <c r="H847" s="326"/>
      <c r="I847" s="4"/>
      <c r="J847" s="327" t="s">
        <v>6863</v>
      </c>
      <c r="K847" s="4"/>
      <c r="L847" s="267">
        <v>0.0</v>
      </c>
      <c r="M847" s="267"/>
      <c r="N847" s="267">
        <v>0.0</v>
      </c>
      <c r="O847" s="4"/>
      <c r="P847" s="4"/>
      <c r="Q847" s="4"/>
      <c r="R847" s="4"/>
      <c r="S847" s="4"/>
    </row>
    <row r="848">
      <c r="A848" s="267">
        <v>1203.0</v>
      </c>
      <c r="B848" s="4" t="s">
        <v>2920</v>
      </c>
      <c r="C848" s="4" t="s">
        <v>6874</v>
      </c>
      <c r="D848" s="4"/>
      <c r="E848" s="4" t="s">
        <v>2873</v>
      </c>
      <c r="F848" s="213"/>
      <c r="G848" s="213"/>
      <c r="H848" s="326"/>
      <c r="I848" s="4"/>
      <c r="J848" s="327" t="s">
        <v>2874</v>
      </c>
      <c r="K848" s="4"/>
      <c r="L848" s="267">
        <v>0.0</v>
      </c>
      <c r="M848" s="267"/>
      <c r="N848" s="267">
        <v>0.0</v>
      </c>
      <c r="P848" s="4"/>
      <c r="S848" s="4"/>
    </row>
    <row r="849">
      <c r="A849" s="267">
        <v>1201.0</v>
      </c>
      <c r="B849" s="4" t="s">
        <v>6875</v>
      </c>
      <c r="C849" s="4" t="s">
        <v>6876</v>
      </c>
      <c r="D849" s="4"/>
      <c r="E849" s="4" t="s">
        <v>2828</v>
      </c>
      <c r="F849" s="326"/>
      <c r="G849" s="326"/>
      <c r="H849" s="326"/>
      <c r="I849" s="4"/>
      <c r="J849" s="327" t="s">
        <v>6877</v>
      </c>
      <c r="L849" s="267">
        <v>0.0</v>
      </c>
      <c r="M849" s="267"/>
      <c r="N849" s="267">
        <v>0.0</v>
      </c>
      <c r="O849" s="4"/>
      <c r="P849" s="4"/>
      <c r="Q849" s="4"/>
      <c r="S849" s="4"/>
    </row>
    <row r="850">
      <c r="A850" s="267">
        <v>1198.0</v>
      </c>
      <c r="B850" s="4" t="s">
        <v>6878</v>
      </c>
      <c r="C850" s="4" t="s">
        <v>6879</v>
      </c>
      <c r="E850" s="4" t="s">
        <v>2884</v>
      </c>
      <c r="J850" s="327" t="s">
        <v>6880</v>
      </c>
      <c r="L850" s="267">
        <v>0.0</v>
      </c>
      <c r="N850" s="267">
        <v>0.0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5"/>
    <hyperlink r:id="rId44" ref="J46"/>
    <hyperlink r:id="rId45" ref="J47"/>
    <hyperlink r:id="rId46" ref="J48"/>
    <hyperlink r:id="rId47" ref="J49"/>
    <hyperlink r:id="rId48" ref="J50"/>
    <hyperlink r:id="rId49" ref="J51"/>
    <hyperlink r:id="rId50" ref="J52"/>
    <hyperlink r:id="rId51" ref="J53"/>
    <hyperlink r:id="rId52" ref="J54"/>
    <hyperlink r:id="rId53" ref="J55"/>
    <hyperlink r:id="rId54" ref="J56"/>
    <hyperlink r:id="rId55" ref="J57"/>
    <hyperlink r:id="rId56" ref="J58"/>
    <hyperlink r:id="rId57" ref="J59"/>
    <hyperlink r:id="rId58" ref="J60"/>
    <hyperlink r:id="rId59" ref="J61"/>
    <hyperlink r:id="rId60" ref="J62"/>
    <hyperlink r:id="rId61" ref="J63"/>
    <hyperlink r:id="rId62" ref="J64"/>
    <hyperlink r:id="rId63" ref="J65"/>
    <hyperlink r:id="rId64" ref="J66"/>
    <hyperlink r:id="rId65" ref="J67"/>
    <hyperlink r:id="rId66" ref="J68"/>
    <hyperlink r:id="rId67" ref="J69"/>
    <hyperlink r:id="rId68" ref="J70"/>
    <hyperlink r:id="rId69" ref="J71"/>
    <hyperlink r:id="rId70" ref="J72"/>
    <hyperlink r:id="rId71" ref="J73"/>
    <hyperlink r:id="rId72" ref="J74"/>
    <hyperlink r:id="rId73" ref="J75"/>
    <hyperlink r:id="rId74" ref="J76"/>
    <hyperlink r:id="rId75" ref="J77"/>
    <hyperlink r:id="rId76" ref="J78"/>
    <hyperlink r:id="rId77" ref="J79"/>
    <hyperlink r:id="rId78" ref="J80"/>
    <hyperlink r:id="rId79" ref="J81"/>
    <hyperlink r:id="rId80" ref="J82"/>
    <hyperlink r:id="rId81" ref="J83"/>
    <hyperlink r:id="rId82" ref="J84"/>
    <hyperlink r:id="rId83" ref="J85"/>
    <hyperlink r:id="rId84" ref="J86"/>
    <hyperlink r:id="rId85" ref="J87"/>
    <hyperlink r:id="rId86" ref="J88"/>
    <hyperlink r:id="rId87" ref="J89"/>
    <hyperlink r:id="rId88" ref="J90"/>
    <hyperlink r:id="rId89" ref="J91"/>
    <hyperlink r:id="rId90" ref="J92"/>
    <hyperlink r:id="rId91" ref="J93"/>
    <hyperlink r:id="rId92" ref="J94"/>
    <hyperlink r:id="rId93" ref="J95"/>
    <hyperlink r:id="rId94" ref="J96"/>
    <hyperlink r:id="rId95" ref="J97"/>
    <hyperlink r:id="rId96" ref="J98"/>
    <hyperlink r:id="rId97" ref="J99"/>
    <hyperlink r:id="rId98" ref="J100"/>
    <hyperlink r:id="rId99" ref="J101"/>
    <hyperlink r:id="rId100" ref="J102"/>
    <hyperlink r:id="rId101" ref="J103"/>
    <hyperlink r:id="rId102" ref="J104"/>
    <hyperlink r:id="rId103" ref="J105"/>
    <hyperlink r:id="rId104" ref="J106"/>
    <hyperlink r:id="rId105" ref="J107"/>
    <hyperlink r:id="rId106" ref="J108"/>
    <hyperlink r:id="rId107" ref="J109"/>
    <hyperlink r:id="rId108" ref="J110"/>
    <hyperlink r:id="rId109" ref="J111"/>
    <hyperlink r:id="rId110" ref="J112"/>
    <hyperlink r:id="rId111" ref="J113"/>
    <hyperlink r:id="rId112" ref="J114"/>
    <hyperlink r:id="rId113" ref="J115"/>
    <hyperlink r:id="rId114" ref="J116"/>
    <hyperlink r:id="rId115" ref="J117"/>
    <hyperlink r:id="rId116" ref="J118"/>
    <hyperlink r:id="rId117" ref="J119"/>
    <hyperlink r:id="rId118" ref="J120"/>
    <hyperlink r:id="rId119" ref="J121"/>
    <hyperlink r:id="rId120" ref="J122"/>
    <hyperlink r:id="rId121" ref="J123"/>
    <hyperlink r:id="rId122" ref="J124"/>
    <hyperlink r:id="rId123" ref="J125"/>
    <hyperlink r:id="rId124" ref="J126"/>
    <hyperlink r:id="rId125" ref="J127"/>
    <hyperlink r:id="rId126" ref="J128"/>
    <hyperlink r:id="rId127" ref="J129"/>
    <hyperlink r:id="rId128" ref="J130"/>
    <hyperlink r:id="rId129" ref="J131"/>
    <hyperlink r:id="rId130" ref="J132"/>
    <hyperlink r:id="rId131" ref="J133"/>
    <hyperlink r:id="rId132" ref="J134"/>
    <hyperlink r:id="rId133" ref="J135"/>
    <hyperlink r:id="rId134" ref="J136"/>
    <hyperlink r:id="rId135" ref="J137"/>
    <hyperlink r:id="rId136" ref="J138"/>
    <hyperlink r:id="rId137" ref="J139"/>
    <hyperlink r:id="rId138" ref="J140"/>
    <hyperlink r:id="rId139" ref="J141"/>
    <hyperlink r:id="rId140" ref="J142"/>
    <hyperlink r:id="rId141" ref="J143"/>
    <hyperlink r:id="rId142" ref="J144"/>
    <hyperlink r:id="rId143" ref="J145"/>
    <hyperlink r:id="rId144" ref="J146"/>
    <hyperlink r:id="rId145" ref="J147"/>
    <hyperlink r:id="rId146" ref="J148"/>
    <hyperlink r:id="rId147" ref="J149"/>
    <hyperlink r:id="rId148" ref="J150"/>
    <hyperlink r:id="rId149" ref="J151"/>
    <hyperlink r:id="rId150" ref="J152"/>
    <hyperlink r:id="rId151" ref="J153"/>
    <hyperlink r:id="rId152" ref="J154"/>
    <hyperlink r:id="rId153" ref="J155"/>
    <hyperlink r:id="rId154" ref="J156"/>
    <hyperlink r:id="rId155" ref="J157"/>
    <hyperlink r:id="rId156" ref="J158"/>
    <hyperlink r:id="rId157" ref="J159"/>
    <hyperlink r:id="rId158" ref="J160"/>
    <hyperlink r:id="rId159" ref="J161"/>
    <hyperlink r:id="rId160" ref="J162"/>
    <hyperlink r:id="rId161" ref="J163"/>
    <hyperlink r:id="rId162" ref="J164"/>
    <hyperlink r:id="rId163" ref="J165"/>
    <hyperlink r:id="rId164" ref="J166"/>
    <hyperlink r:id="rId165" ref="J167"/>
    <hyperlink r:id="rId166" ref="J168"/>
    <hyperlink r:id="rId167" ref="J169"/>
    <hyperlink r:id="rId168" ref="J170"/>
    <hyperlink r:id="rId169" ref="J171"/>
    <hyperlink r:id="rId170" ref="J172"/>
    <hyperlink r:id="rId171" ref="J173"/>
    <hyperlink r:id="rId172" ref="J174"/>
    <hyperlink r:id="rId173" ref="J175"/>
    <hyperlink r:id="rId174" ref="J176"/>
    <hyperlink r:id="rId175" ref="J177"/>
    <hyperlink r:id="rId176" ref="J178"/>
    <hyperlink r:id="rId177" ref="J179"/>
    <hyperlink r:id="rId178" ref="J180"/>
    <hyperlink r:id="rId179" ref="J181"/>
    <hyperlink r:id="rId180" ref="J182"/>
    <hyperlink r:id="rId181" ref="J183"/>
    <hyperlink r:id="rId182" ref="J184"/>
    <hyperlink r:id="rId183" ref="J185"/>
    <hyperlink r:id="rId184" ref="J186"/>
    <hyperlink r:id="rId185" ref="J187"/>
    <hyperlink r:id="rId186" ref="J188"/>
    <hyperlink r:id="rId187" ref="J189"/>
    <hyperlink r:id="rId188" ref="J190"/>
    <hyperlink r:id="rId189" ref="J191"/>
    <hyperlink r:id="rId190" ref="J192"/>
    <hyperlink r:id="rId191" ref="J193"/>
    <hyperlink r:id="rId192" ref="J194"/>
    <hyperlink r:id="rId193" ref="J195"/>
    <hyperlink r:id="rId194" ref="J196"/>
    <hyperlink r:id="rId195" ref="J197"/>
    <hyperlink r:id="rId196" ref="J198"/>
    <hyperlink r:id="rId197" ref="J199"/>
    <hyperlink r:id="rId198" ref="J200"/>
    <hyperlink r:id="rId199" ref="J201"/>
    <hyperlink r:id="rId200" ref="J202"/>
    <hyperlink r:id="rId201" ref="J203"/>
    <hyperlink r:id="rId202" ref="J204"/>
    <hyperlink r:id="rId203" ref="J205"/>
    <hyperlink r:id="rId204" ref="J206"/>
    <hyperlink r:id="rId205" ref="J207"/>
    <hyperlink r:id="rId206" ref="J208"/>
    <hyperlink r:id="rId207" ref="J209"/>
    <hyperlink r:id="rId208" ref="J210"/>
    <hyperlink r:id="rId209" ref="J211"/>
    <hyperlink r:id="rId210" ref="J212"/>
    <hyperlink r:id="rId211" ref="J213"/>
    <hyperlink r:id="rId212" ref="J214"/>
    <hyperlink r:id="rId213" ref="J215"/>
    <hyperlink r:id="rId214" ref="J216"/>
    <hyperlink r:id="rId215" ref="J217"/>
    <hyperlink r:id="rId216" ref="J218"/>
    <hyperlink r:id="rId217" ref="J219"/>
    <hyperlink r:id="rId218" ref="J220"/>
    <hyperlink r:id="rId219" ref="J221"/>
    <hyperlink r:id="rId220" ref="J222"/>
    <hyperlink r:id="rId221" ref="J223"/>
    <hyperlink r:id="rId222" ref="J224"/>
    <hyperlink r:id="rId223" ref="J225"/>
    <hyperlink r:id="rId224" ref="J226"/>
    <hyperlink r:id="rId225" ref="J227"/>
    <hyperlink r:id="rId226" ref="J228"/>
    <hyperlink r:id="rId227" ref="J229"/>
    <hyperlink r:id="rId228" ref="J230"/>
    <hyperlink r:id="rId229" ref="J231"/>
    <hyperlink r:id="rId230" ref="J232"/>
    <hyperlink r:id="rId231" ref="J233"/>
    <hyperlink r:id="rId232" ref="J234"/>
    <hyperlink r:id="rId233" ref="J235"/>
    <hyperlink r:id="rId234" ref="J236"/>
    <hyperlink r:id="rId235" ref="J237"/>
    <hyperlink r:id="rId236" ref="J238"/>
    <hyperlink r:id="rId237" ref="J239"/>
    <hyperlink r:id="rId238" ref="J240"/>
    <hyperlink r:id="rId239" ref="J241"/>
    <hyperlink r:id="rId240" ref="J242"/>
    <hyperlink r:id="rId241" ref="J243"/>
    <hyperlink r:id="rId242" ref="J244"/>
    <hyperlink r:id="rId243" ref="J245"/>
    <hyperlink r:id="rId244" ref="J246"/>
    <hyperlink r:id="rId245" ref="J247"/>
    <hyperlink r:id="rId246" ref="J248"/>
    <hyperlink r:id="rId247" ref="J249"/>
    <hyperlink r:id="rId248" ref="J250"/>
    <hyperlink r:id="rId249" ref="J251"/>
    <hyperlink r:id="rId250" ref="J252"/>
    <hyperlink r:id="rId251" ref="J253"/>
    <hyperlink r:id="rId252" ref="J254"/>
    <hyperlink r:id="rId253" ref="J255"/>
    <hyperlink r:id="rId254" ref="J256"/>
    <hyperlink r:id="rId255" ref="J257"/>
    <hyperlink r:id="rId256" ref="J258"/>
    <hyperlink r:id="rId257" ref="J259"/>
    <hyperlink r:id="rId258" ref="J260"/>
    <hyperlink r:id="rId259" ref="J261"/>
    <hyperlink r:id="rId260" ref="J262"/>
    <hyperlink r:id="rId261" ref="J263"/>
    <hyperlink r:id="rId262" ref="J264"/>
    <hyperlink r:id="rId263" ref="J265"/>
    <hyperlink r:id="rId264" ref="J266"/>
    <hyperlink r:id="rId265" ref="J267"/>
    <hyperlink r:id="rId266" ref="J268"/>
    <hyperlink r:id="rId267" ref="J269"/>
    <hyperlink r:id="rId268" ref="J270"/>
    <hyperlink r:id="rId269" ref="J271"/>
    <hyperlink r:id="rId270" ref="J272"/>
    <hyperlink r:id="rId271" ref="J273"/>
    <hyperlink r:id="rId272" ref="J274"/>
    <hyperlink r:id="rId273" ref="J275"/>
    <hyperlink r:id="rId274" ref="J276"/>
    <hyperlink r:id="rId275" ref="J277"/>
    <hyperlink r:id="rId276" ref="J278"/>
    <hyperlink r:id="rId277" ref="J279"/>
    <hyperlink r:id="rId278" ref="J280"/>
    <hyperlink r:id="rId279" ref="J281"/>
    <hyperlink r:id="rId280" ref="J282"/>
    <hyperlink r:id="rId281" ref="J283"/>
    <hyperlink r:id="rId282" ref="J284"/>
    <hyperlink r:id="rId283" ref="J285"/>
    <hyperlink r:id="rId284" ref="J286"/>
    <hyperlink r:id="rId285" ref="J287"/>
    <hyperlink r:id="rId286" ref="J288"/>
    <hyperlink r:id="rId287" ref="J289"/>
    <hyperlink r:id="rId288" ref="J290"/>
    <hyperlink r:id="rId289" ref="J291"/>
    <hyperlink r:id="rId290" ref="J292"/>
    <hyperlink r:id="rId291" ref="J293"/>
    <hyperlink r:id="rId292" ref="J294"/>
    <hyperlink r:id="rId293" ref="J295"/>
    <hyperlink r:id="rId294" ref="J296"/>
    <hyperlink r:id="rId295" ref="J297"/>
    <hyperlink r:id="rId296" ref="J298"/>
    <hyperlink r:id="rId297" ref="J299"/>
    <hyperlink r:id="rId298" ref="J300"/>
    <hyperlink r:id="rId299" ref="J301"/>
    <hyperlink r:id="rId300" ref="J302"/>
    <hyperlink r:id="rId301" ref="J303"/>
    <hyperlink r:id="rId302" ref="J304"/>
    <hyperlink r:id="rId303" ref="J305"/>
    <hyperlink r:id="rId304" ref="J306"/>
    <hyperlink r:id="rId305" ref="J307"/>
    <hyperlink r:id="rId306" ref="J308"/>
    <hyperlink r:id="rId307" ref="J309"/>
    <hyperlink r:id="rId308" ref="J310"/>
    <hyperlink r:id="rId309" ref="J311"/>
    <hyperlink r:id="rId310" ref="J312"/>
    <hyperlink r:id="rId311" ref="J313"/>
    <hyperlink r:id="rId312" ref="J314"/>
    <hyperlink r:id="rId313" ref="J315"/>
    <hyperlink r:id="rId314" ref="J316"/>
    <hyperlink r:id="rId315" ref="J317"/>
    <hyperlink r:id="rId316" ref="J318"/>
    <hyperlink r:id="rId317" ref="J319"/>
    <hyperlink r:id="rId318" ref="J320"/>
    <hyperlink r:id="rId319" ref="J321"/>
    <hyperlink r:id="rId320" ref="J322"/>
    <hyperlink r:id="rId321" ref="J323"/>
    <hyperlink r:id="rId322" ref="J324"/>
    <hyperlink r:id="rId323" ref="J325"/>
    <hyperlink r:id="rId324" ref="J326"/>
    <hyperlink r:id="rId325" ref="J327"/>
    <hyperlink r:id="rId326" ref="J328"/>
    <hyperlink r:id="rId327" ref="J329"/>
    <hyperlink r:id="rId328" ref="J330"/>
    <hyperlink r:id="rId329" ref="J331"/>
    <hyperlink r:id="rId330" ref="J332"/>
    <hyperlink r:id="rId331" ref="J333"/>
    <hyperlink r:id="rId332" ref="J334"/>
    <hyperlink r:id="rId333" ref="J335"/>
    <hyperlink r:id="rId334" ref="J336"/>
    <hyperlink r:id="rId335" ref="J337"/>
    <hyperlink r:id="rId336" ref="J338"/>
    <hyperlink r:id="rId337" ref="J339"/>
    <hyperlink r:id="rId338" ref="J340"/>
    <hyperlink r:id="rId339" ref="J341"/>
    <hyperlink r:id="rId340" ref="J342"/>
    <hyperlink r:id="rId341" ref="J343"/>
    <hyperlink r:id="rId342" ref="J344"/>
    <hyperlink r:id="rId343" ref="J345"/>
    <hyperlink r:id="rId344" ref="J346"/>
    <hyperlink r:id="rId345" ref="J347"/>
    <hyperlink r:id="rId346" ref="J348"/>
    <hyperlink r:id="rId347" ref="J349"/>
    <hyperlink r:id="rId348" ref="J350"/>
    <hyperlink r:id="rId349" ref="J351"/>
    <hyperlink r:id="rId350" ref="J352"/>
    <hyperlink r:id="rId351" ref="J353"/>
    <hyperlink r:id="rId352" ref="J354"/>
    <hyperlink r:id="rId353" ref="J355"/>
    <hyperlink r:id="rId354" ref="J356"/>
    <hyperlink r:id="rId355" ref="J357"/>
    <hyperlink r:id="rId356" ref="J358"/>
    <hyperlink r:id="rId357" ref="J359"/>
    <hyperlink r:id="rId358" ref="J360"/>
    <hyperlink r:id="rId359" ref="J361"/>
    <hyperlink r:id="rId360" ref="J362"/>
    <hyperlink r:id="rId361" ref="J363"/>
    <hyperlink r:id="rId362" ref="J364"/>
    <hyperlink r:id="rId363" ref="J365"/>
    <hyperlink r:id="rId364" ref="J366"/>
    <hyperlink r:id="rId365" ref="J367"/>
    <hyperlink r:id="rId366" ref="J368"/>
    <hyperlink r:id="rId367" ref="J369"/>
    <hyperlink r:id="rId368" ref="J370"/>
    <hyperlink r:id="rId369" ref="J371"/>
    <hyperlink r:id="rId370" ref="J372"/>
    <hyperlink r:id="rId371" ref="J373"/>
    <hyperlink r:id="rId372" ref="J374"/>
    <hyperlink r:id="rId373" ref="J375"/>
    <hyperlink r:id="rId374" ref="J376"/>
    <hyperlink r:id="rId375" ref="J377"/>
    <hyperlink r:id="rId376" ref="J378"/>
    <hyperlink r:id="rId377" ref="J379"/>
    <hyperlink r:id="rId378" ref="J380"/>
    <hyperlink r:id="rId379" ref="J381"/>
    <hyperlink r:id="rId380" ref="J382"/>
    <hyperlink r:id="rId381" ref="J383"/>
    <hyperlink r:id="rId382" ref="J384"/>
    <hyperlink r:id="rId383" ref="J385"/>
    <hyperlink r:id="rId384" ref="J386"/>
    <hyperlink r:id="rId385" ref="J387"/>
    <hyperlink r:id="rId386" ref="J388"/>
    <hyperlink r:id="rId387" ref="J389"/>
    <hyperlink r:id="rId388" ref="J390"/>
    <hyperlink r:id="rId389" ref="J391"/>
    <hyperlink r:id="rId390" ref="J392"/>
    <hyperlink r:id="rId391" ref="J393"/>
    <hyperlink r:id="rId392" ref="J394"/>
    <hyperlink r:id="rId393" ref="J395"/>
    <hyperlink r:id="rId394" ref="J396"/>
    <hyperlink r:id="rId395" ref="J397"/>
    <hyperlink r:id="rId396" ref="J398"/>
    <hyperlink r:id="rId397" ref="J399"/>
    <hyperlink r:id="rId398" ref="J400"/>
    <hyperlink r:id="rId399" ref="J401"/>
    <hyperlink r:id="rId400" ref="J402"/>
    <hyperlink r:id="rId401" ref="J403"/>
    <hyperlink r:id="rId402" ref="J404"/>
    <hyperlink r:id="rId403" ref="J405"/>
    <hyperlink r:id="rId404" ref="J406"/>
    <hyperlink r:id="rId405" ref="J407"/>
    <hyperlink r:id="rId406" ref="J408"/>
    <hyperlink r:id="rId407" ref="J409"/>
    <hyperlink r:id="rId408" ref="J410"/>
    <hyperlink r:id="rId409" ref="J411"/>
    <hyperlink r:id="rId410" ref="J412"/>
    <hyperlink r:id="rId411" ref="J413"/>
    <hyperlink r:id="rId412" ref="J414"/>
    <hyperlink r:id="rId413" ref="J415"/>
    <hyperlink r:id="rId414" ref="J416"/>
    <hyperlink r:id="rId415" ref="J417"/>
    <hyperlink r:id="rId416" ref="J418"/>
    <hyperlink r:id="rId417" ref="J419"/>
    <hyperlink r:id="rId418" ref="J420"/>
    <hyperlink r:id="rId419" ref="J421"/>
    <hyperlink r:id="rId420" ref="J422"/>
    <hyperlink r:id="rId421" ref="J423"/>
    <hyperlink r:id="rId422" ref="J424"/>
    <hyperlink r:id="rId423" ref="J425"/>
    <hyperlink r:id="rId424" ref="J426"/>
    <hyperlink r:id="rId425" ref="J427"/>
    <hyperlink r:id="rId426" ref="J428"/>
    <hyperlink r:id="rId427" ref="J429"/>
    <hyperlink r:id="rId428" ref="J430"/>
    <hyperlink r:id="rId429" ref="J431"/>
    <hyperlink r:id="rId430" ref="J432"/>
    <hyperlink r:id="rId431" ref="J433"/>
    <hyperlink r:id="rId432" ref="J434"/>
    <hyperlink r:id="rId433" ref="J435"/>
    <hyperlink r:id="rId434" ref="J436"/>
    <hyperlink r:id="rId435" ref="J437"/>
    <hyperlink r:id="rId436" ref="J438"/>
    <hyperlink r:id="rId437" ref="J439"/>
    <hyperlink r:id="rId438" ref="J440"/>
    <hyperlink r:id="rId439" ref="J441"/>
    <hyperlink r:id="rId440" ref="J442"/>
    <hyperlink r:id="rId441" ref="J443"/>
    <hyperlink r:id="rId442" ref="J444"/>
    <hyperlink r:id="rId443" ref="J445"/>
    <hyperlink r:id="rId444" ref="J446"/>
    <hyperlink r:id="rId445" ref="J447"/>
    <hyperlink r:id="rId446" ref="J448"/>
    <hyperlink r:id="rId447" ref="J449"/>
    <hyperlink r:id="rId448" ref="J450"/>
    <hyperlink r:id="rId449" ref="J451"/>
    <hyperlink r:id="rId450" ref="J452"/>
    <hyperlink r:id="rId451" ref="J453"/>
    <hyperlink r:id="rId452" ref="J454"/>
    <hyperlink r:id="rId453" ref="J455"/>
    <hyperlink r:id="rId454" ref="J456"/>
    <hyperlink r:id="rId455" ref="J457"/>
    <hyperlink r:id="rId456" ref="J458"/>
    <hyperlink r:id="rId457" ref="J459"/>
    <hyperlink r:id="rId458" ref="J460"/>
    <hyperlink r:id="rId459" ref="J461"/>
    <hyperlink r:id="rId460" ref="J462"/>
    <hyperlink r:id="rId461" ref="J463"/>
    <hyperlink r:id="rId462" ref="J464"/>
    <hyperlink r:id="rId463" ref="J465"/>
    <hyperlink r:id="rId464" ref="J466"/>
    <hyperlink r:id="rId465" ref="J467"/>
    <hyperlink r:id="rId466" ref="J468"/>
    <hyperlink r:id="rId467" ref="J469"/>
    <hyperlink r:id="rId468" ref="J470"/>
    <hyperlink r:id="rId469" ref="J471"/>
    <hyperlink r:id="rId470" ref="J472"/>
    <hyperlink r:id="rId471" ref="J473"/>
    <hyperlink r:id="rId472" ref="J474"/>
    <hyperlink r:id="rId473" ref="J475"/>
    <hyperlink r:id="rId474" ref="J476"/>
    <hyperlink r:id="rId475" ref="J477"/>
    <hyperlink r:id="rId476" ref="J478"/>
    <hyperlink r:id="rId477" ref="J479"/>
    <hyperlink r:id="rId478" ref="J480"/>
    <hyperlink r:id="rId479" ref="J481"/>
    <hyperlink r:id="rId480" ref="J482"/>
    <hyperlink r:id="rId481" ref="J483"/>
    <hyperlink r:id="rId482" ref="J484"/>
    <hyperlink r:id="rId483" ref="J485"/>
    <hyperlink r:id="rId484" ref="J486"/>
    <hyperlink r:id="rId485" ref="J487"/>
    <hyperlink r:id="rId486" ref="J488"/>
    <hyperlink r:id="rId487" ref="J489"/>
    <hyperlink r:id="rId488" ref="J490"/>
    <hyperlink r:id="rId489" ref="J491"/>
    <hyperlink r:id="rId490" ref="J492"/>
    <hyperlink r:id="rId491" ref="J493"/>
    <hyperlink r:id="rId492" ref="J494"/>
    <hyperlink r:id="rId493" ref="J495"/>
    <hyperlink r:id="rId494" ref="J496"/>
    <hyperlink r:id="rId495" ref="J497"/>
    <hyperlink r:id="rId496" ref="J498"/>
    <hyperlink r:id="rId497" ref="J499"/>
    <hyperlink r:id="rId498" ref="J500"/>
    <hyperlink r:id="rId499" ref="J501"/>
    <hyperlink r:id="rId500" ref="J502"/>
    <hyperlink r:id="rId501" ref="J503"/>
    <hyperlink r:id="rId502" ref="J504"/>
    <hyperlink r:id="rId503" ref="J505"/>
    <hyperlink r:id="rId504" ref="J506"/>
    <hyperlink r:id="rId505" ref="J507"/>
    <hyperlink r:id="rId506" ref="J508"/>
    <hyperlink r:id="rId507" ref="J509"/>
    <hyperlink r:id="rId508" ref="J510"/>
    <hyperlink r:id="rId509" ref="J511"/>
    <hyperlink r:id="rId510" ref="J512"/>
    <hyperlink r:id="rId511" ref="J513"/>
    <hyperlink r:id="rId512" ref="J514"/>
    <hyperlink r:id="rId513" ref="J515"/>
    <hyperlink r:id="rId514" ref="J516"/>
    <hyperlink r:id="rId515" ref="J517"/>
    <hyperlink r:id="rId516" ref="J518"/>
    <hyperlink r:id="rId517" ref="J519"/>
    <hyperlink r:id="rId518" ref="J520"/>
    <hyperlink r:id="rId519" ref="J521"/>
    <hyperlink r:id="rId520" ref="J522"/>
    <hyperlink r:id="rId521" ref="J523"/>
    <hyperlink r:id="rId522" ref="J524"/>
    <hyperlink r:id="rId523" ref="J525"/>
    <hyperlink r:id="rId524" ref="J526"/>
    <hyperlink r:id="rId525" ref="J527"/>
    <hyperlink r:id="rId526" ref="J528"/>
    <hyperlink r:id="rId527" ref="J529"/>
    <hyperlink r:id="rId528" ref="J530"/>
    <hyperlink r:id="rId529" ref="J531"/>
    <hyperlink r:id="rId530" ref="J532"/>
    <hyperlink r:id="rId531" ref="J533"/>
    <hyperlink r:id="rId532" ref="J534"/>
    <hyperlink r:id="rId533" ref="J535"/>
    <hyperlink r:id="rId534" ref="J536"/>
    <hyperlink r:id="rId535" ref="J537"/>
    <hyperlink r:id="rId536" ref="J538"/>
    <hyperlink r:id="rId537" ref="J539"/>
    <hyperlink r:id="rId538" ref="J540"/>
    <hyperlink r:id="rId539" ref="J541"/>
    <hyperlink r:id="rId540" ref="J542"/>
    <hyperlink r:id="rId541" ref="J543"/>
    <hyperlink r:id="rId542" ref="J544"/>
    <hyperlink r:id="rId543" ref="J545"/>
    <hyperlink r:id="rId544" ref="J546"/>
    <hyperlink r:id="rId545" ref="J547"/>
    <hyperlink r:id="rId546" ref="J548"/>
    <hyperlink r:id="rId547" ref="J549"/>
    <hyperlink r:id="rId548" ref="J550"/>
    <hyperlink r:id="rId549" ref="J551"/>
    <hyperlink r:id="rId550" ref="J552"/>
    <hyperlink r:id="rId551" ref="J553"/>
    <hyperlink r:id="rId552" ref="J554"/>
    <hyperlink r:id="rId553" ref="J555"/>
    <hyperlink r:id="rId554" ref="J556"/>
    <hyperlink r:id="rId555" ref="J557"/>
    <hyperlink r:id="rId556" ref="J558"/>
    <hyperlink r:id="rId557" ref="J559"/>
    <hyperlink r:id="rId558" ref="J560"/>
    <hyperlink r:id="rId559" ref="J561"/>
    <hyperlink r:id="rId560" ref="J562"/>
    <hyperlink r:id="rId561" ref="J563"/>
    <hyperlink r:id="rId562" ref="J564"/>
    <hyperlink r:id="rId563" ref="J565"/>
    <hyperlink r:id="rId564" ref="J566"/>
    <hyperlink r:id="rId565" ref="J567"/>
    <hyperlink r:id="rId566" ref="J568"/>
    <hyperlink r:id="rId567" ref="J569"/>
    <hyperlink r:id="rId568" ref="J570"/>
    <hyperlink r:id="rId569" ref="J571"/>
    <hyperlink r:id="rId570" ref="J572"/>
    <hyperlink r:id="rId571" ref="J573"/>
    <hyperlink r:id="rId572" ref="J574"/>
    <hyperlink r:id="rId573" ref="J575"/>
    <hyperlink r:id="rId574" ref="J576"/>
    <hyperlink r:id="rId575" ref="J577"/>
    <hyperlink r:id="rId576" ref="J578"/>
    <hyperlink r:id="rId577" ref="J579"/>
    <hyperlink r:id="rId578" ref="J580"/>
    <hyperlink r:id="rId579" ref="J581"/>
    <hyperlink r:id="rId580" ref="J582"/>
    <hyperlink r:id="rId581" ref="J583"/>
    <hyperlink r:id="rId582" ref="J584"/>
    <hyperlink r:id="rId583" ref="J585"/>
    <hyperlink r:id="rId584" ref="J586"/>
    <hyperlink r:id="rId585" ref="J587"/>
    <hyperlink r:id="rId586" ref="J588"/>
    <hyperlink r:id="rId587" ref="J589"/>
    <hyperlink r:id="rId588" ref="J590"/>
    <hyperlink r:id="rId589" ref="J591"/>
    <hyperlink r:id="rId590" ref="J592"/>
    <hyperlink r:id="rId591" ref="J593"/>
    <hyperlink r:id="rId592" ref="J594"/>
    <hyperlink r:id="rId593" ref="J595"/>
    <hyperlink r:id="rId594" ref="J596"/>
    <hyperlink r:id="rId595" ref="J597"/>
    <hyperlink r:id="rId596" ref="J598"/>
    <hyperlink r:id="rId597" ref="J599"/>
    <hyperlink r:id="rId598" ref="J600"/>
    <hyperlink r:id="rId599" ref="J601"/>
    <hyperlink r:id="rId600" ref="J602"/>
    <hyperlink r:id="rId601" ref="J603"/>
    <hyperlink r:id="rId602" ref="J604"/>
    <hyperlink r:id="rId603" ref="J605"/>
    <hyperlink r:id="rId604" ref="J606"/>
    <hyperlink r:id="rId605" ref="J607"/>
    <hyperlink r:id="rId606" ref="J608"/>
    <hyperlink r:id="rId607" ref="J609"/>
    <hyperlink r:id="rId608" ref="J610"/>
    <hyperlink r:id="rId609" ref="J611"/>
    <hyperlink r:id="rId610" ref="J612"/>
    <hyperlink r:id="rId611" ref="J613"/>
    <hyperlink r:id="rId612" ref="J614"/>
    <hyperlink r:id="rId613" ref="J615"/>
    <hyperlink r:id="rId614" ref="J616"/>
    <hyperlink r:id="rId615" ref="J617"/>
    <hyperlink r:id="rId616" ref="J618"/>
    <hyperlink r:id="rId617" ref="J619"/>
    <hyperlink r:id="rId618" ref="J620"/>
    <hyperlink r:id="rId619" ref="J621"/>
    <hyperlink r:id="rId620" ref="J622"/>
    <hyperlink r:id="rId621" ref="J623"/>
    <hyperlink r:id="rId622" ref="J624"/>
    <hyperlink r:id="rId623" ref="J625"/>
    <hyperlink r:id="rId624" ref="J626"/>
    <hyperlink r:id="rId625" ref="J627"/>
    <hyperlink r:id="rId626" ref="J628"/>
    <hyperlink r:id="rId627" ref="J629"/>
    <hyperlink r:id="rId628" ref="J630"/>
    <hyperlink r:id="rId629" ref="J631"/>
    <hyperlink r:id="rId630" ref="J632"/>
    <hyperlink r:id="rId631" ref="J633"/>
    <hyperlink r:id="rId632" ref="J634"/>
    <hyperlink r:id="rId633" ref="J635"/>
    <hyperlink r:id="rId634" ref="J636"/>
    <hyperlink r:id="rId635" ref="J637"/>
    <hyperlink r:id="rId636" ref="J638"/>
    <hyperlink r:id="rId637" ref="J639"/>
    <hyperlink r:id="rId638" ref="J640"/>
    <hyperlink r:id="rId639" ref="J641"/>
    <hyperlink r:id="rId640" ref="J642"/>
    <hyperlink r:id="rId641" ref="J643"/>
    <hyperlink r:id="rId642" ref="J644"/>
    <hyperlink r:id="rId643" ref="J645"/>
    <hyperlink r:id="rId644" ref="J646"/>
    <hyperlink r:id="rId645" ref="J647"/>
    <hyperlink r:id="rId646" ref="J648"/>
    <hyperlink r:id="rId647" ref="J649"/>
    <hyperlink r:id="rId648" ref="J650"/>
    <hyperlink r:id="rId649" ref="J651"/>
    <hyperlink r:id="rId650" ref="J652"/>
    <hyperlink r:id="rId651" ref="J653"/>
    <hyperlink r:id="rId652" ref="J654"/>
    <hyperlink r:id="rId653" ref="J655"/>
    <hyperlink r:id="rId654" ref="J656"/>
    <hyperlink r:id="rId655" ref="J657"/>
    <hyperlink r:id="rId656" ref="J658"/>
    <hyperlink r:id="rId657" ref="J659"/>
    <hyperlink r:id="rId658" ref="J660"/>
    <hyperlink r:id="rId659" ref="J661"/>
    <hyperlink r:id="rId660" ref="J662"/>
    <hyperlink r:id="rId661" ref="J663"/>
    <hyperlink r:id="rId662" ref="J664"/>
    <hyperlink r:id="rId663" ref="J665"/>
    <hyperlink r:id="rId664" ref="J666"/>
    <hyperlink r:id="rId665" ref="J667"/>
    <hyperlink r:id="rId666" ref="J668"/>
    <hyperlink r:id="rId667" ref="J669"/>
    <hyperlink r:id="rId668" ref="J670"/>
    <hyperlink r:id="rId669" ref="J671"/>
    <hyperlink r:id="rId670" ref="J672"/>
    <hyperlink r:id="rId671" ref="J673"/>
    <hyperlink r:id="rId672" ref="J674"/>
    <hyperlink r:id="rId673" ref="J675"/>
    <hyperlink r:id="rId674" ref="J676"/>
    <hyperlink r:id="rId675" ref="J677"/>
    <hyperlink r:id="rId676" ref="J678"/>
    <hyperlink r:id="rId677" ref="J679"/>
    <hyperlink r:id="rId678" ref="J680"/>
    <hyperlink r:id="rId679" ref="J681"/>
    <hyperlink r:id="rId680" ref="J682"/>
    <hyperlink r:id="rId681" ref="J683"/>
    <hyperlink r:id="rId682" ref="J684"/>
    <hyperlink r:id="rId683" ref="J685"/>
    <hyperlink r:id="rId684" ref="J686"/>
    <hyperlink r:id="rId685" ref="J687"/>
    <hyperlink r:id="rId686" ref="J688"/>
    <hyperlink r:id="rId687" ref="J689"/>
    <hyperlink r:id="rId688" ref="J690"/>
    <hyperlink r:id="rId689" ref="J691"/>
    <hyperlink r:id="rId690" ref="J692"/>
    <hyperlink r:id="rId691" ref="J693"/>
    <hyperlink r:id="rId692" ref="J694"/>
    <hyperlink r:id="rId693" ref="J695"/>
    <hyperlink r:id="rId694" ref="J696"/>
    <hyperlink r:id="rId695" ref="J697"/>
    <hyperlink r:id="rId696" ref="J698"/>
    <hyperlink r:id="rId697" ref="J699"/>
    <hyperlink r:id="rId698" ref="J700"/>
    <hyperlink r:id="rId699" ref="J701"/>
    <hyperlink r:id="rId700" ref="J702"/>
    <hyperlink r:id="rId701" ref="J703"/>
    <hyperlink r:id="rId702" ref="J704"/>
    <hyperlink r:id="rId703" ref="J705"/>
    <hyperlink r:id="rId704" ref="J706"/>
    <hyperlink r:id="rId705" ref="J707"/>
    <hyperlink r:id="rId706" ref="J708"/>
    <hyperlink r:id="rId707" ref="J709"/>
    <hyperlink r:id="rId708" ref="J710"/>
    <hyperlink r:id="rId709" ref="J711"/>
    <hyperlink r:id="rId710" ref="J712"/>
    <hyperlink r:id="rId711" ref="J713"/>
    <hyperlink r:id="rId712" ref="J714"/>
    <hyperlink r:id="rId713" ref="J715"/>
    <hyperlink r:id="rId714" ref="J716"/>
    <hyperlink r:id="rId715" ref="J717"/>
    <hyperlink r:id="rId716" ref="J718"/>
    <hyperlink r:id="rId717" ref="J719"/>
    <hyperlink r:id="rId718" ref="J720"/>
    <hyperlink r:id="rId719" ref="J721"/>
    <hyperlink r:id="rId720" ref="J722"/>
    <hyperlink r:id="rId721" ref="J723"/>
    <hyperlink r:id="rId722" ref="J724"/>
    <hyperlink r:id="rId723" ref="J725"/>
    <hyperlink r:id="rId724" ref="J726"/>
    <hyperlink r:id="rId725" ref="J727"/>
    <hyperlink r:id="rId726" ref="J728"/>
    <hyperlink r:id="rId727" ref="J729"/>
    <hyperlink r:id="rId728" ref="J730"/>
    <hyperlink r:id="rId729" ref="J731"/>
    <hyperlink r:id="rId730" ref="J732"/>
    <hyperlink r:id="rId731" ref="J733"/>
    <hyperlink r:id="rId732" ref="J734"/>
    <hyperlink r:id="rId733" ref="J735"/>
    <hyperlink r:id="rId734" ref="J736"/>
    <hyperlink r:id="rId735" ref="J737"/>
    <hyperlink r:id="rId736" ref="J738"/>
    <hyperlink r:id="rId737" ref="J739"/>
    <hyperlink r:id="rId738" ref="J740"/>
    <hyperlink r:id="rId739" ref="J741"/>
    <hyperlink r:id="rId740" ref="J742"/>
    <hyperlink r:id="rId741" ref="J743"/>
    <hyperlink r:id="rId742" ref="J744"/>
    <hyperlink r:id="rId743" ref="J745"/>
    <hyperlink r:id="rId744" ref="J746"/>
    <hyperlink r:id="rId745" ref="J747"/>
    <hyperlink r:id="rId746" ref="J748"/>
    <hyperlink r:id="rId747" ref="J749"/>
    <hyperlink r:id="rId748" ref="J750"/>
    <hyperlink r:id="rId749" ref="J751"/>
    <hyperlink r:id="rId750" ref="J752"/>
    <hyperlink r:id="rId751" ref="J753"/>
    <hyperlink r:id="rId752" ref="J754"/>
    <hyperlink r:id="rId753" ref="J755"/>
    <hyperlink r:id="rId754" ref="J756"/>
    <hyperlink r:id="rId755" ref="J757"/>
    <hyperlink r:id="rId756" ref="J758"/>
    <hyperlink r:id="rId757" ref="J759"/>
    <hyperlink r:id="rId758" ref="J760"/>
    <hyperlink r:id="rId759" ref="J761"/>
    <hyperlink r:id="rId760" ref="J762"/>
    <hyperlink r:id="rId761" ref="J763"/>
    <hyperlink r:id="rId762" ref="J764"/>
    <hyperlink r:id="rId763" ref="J765"/>
    <hyperlink r:id="rId764" ref="J766"/>
    <hyperlink r:id="rId765" ref="J767"/>
    <hyperlink r:id="rId766" ref="J768"/>
    <hyperlink r:id="rId767" ref="J769"/>
    <hyperlink r:id="rId768" ref="J770"/>
    <hyperlink r:id="rId769" ref="J771"/>
    <hyperlink r:id="rId770" ref="J772"/>
    <hyperlink r:id="rId771" ref="J773"/>
    <hyperlink r:id="rId772" ref="J774"/>
    <hyperlink r:id="rId773" ref="J775"/>
    <hyperlink r:id="rId774" ref="J776"/>
    <hyperlink r:id="rId775" ref="J777"/>
    <hyperlink r:id="rId776" ref="J778"/>
    <hyperlink r:id="rId777" ref="J779"/>
    <hyperlink r:id="rId778" ref="J780"/>
    <hyperlink r:id="rId779" ref="J781"/>
    <hyperlink r:id="rId780" ref="J782"/>
    <hyperlink r:id="rId781" ref="J783"/>
    <hyperlink r:id="rId782" ref="J784"/>
    <hyperlink r:id="rId783" ref="J785"/>
    <hyperlink r:id="rId784" ref="J786"/>
    <hyperlink r:id="rId785" ref="J787"/>
    <hyperlink r:id="rId786" ref="J788"/>
    <hyperlink r:id="rId787" ref="J789"/>
    <hyperlink r:id="rId788" ref="J790"/>
    <hyperlink r:id="rId789" ref="J791"/>
    <hyperlink r:id="rId790" ref="J792"/>
    <hyperlink r:id="rId791" ref="J793"/>
    <hyperlink r:id="rId792" ref="J794"/>
    <hyperlink r:id="rId793" ref="J795"/>
    <hyperlink r:id="rId794" ref="J796"/>
    <hyperlink r:id="rId795" ref="J797"/>
    <hyperlink r:id="rId796" ref="J798"/>
    <hyperlink r:id="rId797" ref="J799"/>
    <hyperlink r:id="rId798" ref="J800"/>
    <hyperlink r:id="rId799" ref="J801"/>
    <hyperlink r:id="rId800" ref="J802"/>
    <hyperlink r:id="rId801" ref="J803"/>
    <hyperlink r:id="rId802" ref="J804"/>
    <hyperlink r:id="rId803" ref="J805"/>
    <hyperlink r:id="rId804" ref="J806"/>
    <hyperlink r:id="rId805" ref="J807"/>
    <hyperlink r:id="rId806" ref="J808"/>
    <hyperlink r:id="rId807" ref="J809"/>
    <hyperlink r:id="rId808" ref="J811"/>
    <hyperlink r:id="rId809" ref="J812"/>
    <hyperlink r:id="rId810" ref="J813"/>
    <hyperlink r:id="rId811" ref="J814"/>
    <hyperlink r:id="rId812" ref="J815"/>
    <hyperlink r:id="rId813" ref="J816"/>
    <hyperlink r:id="rId814" ref="J817"/>
    <hyperlink r:id="rId815" ref="J818"/>
    <hyperlink r:id="rId816" ref="J819"/>
    <hyperlink r:id="rId817" ref="J820"/>
    <hyperlink r:id="rId818" ref="J821"/>
    <hyperlink r:id="rId819" ref="J822"/>
    <hyperlink r:id="rId820" ref="J823"/>
    <hyperlink r:id="rId821" ref="J824"/>
    <hyperlink r:id="rId822" ref="J825"/>
    <hyperlink r:id="rId823" ref="J826"/>
    <hyperlink r:id="rId824" ref="J827"/>
    <hyperlink r:id="rId825" ref="J828"/>
    <hyperlink r:id="rId826" ref="J829"/>
    <hyperlink r:id="rId827" ref="J830"/>
    <hyperlink r:id="rId828" ref="J831"/>
    <hyperlink r:id="rId829" ref="J832"/>
    <hyperlink r:id="rId830" ref="J833"/>
    <hyperlink r:id="rId831" ref="J834"/>
    <hyperlink r:id="rId832" ref="J835"/>
    <hyperlink r:id="rId833" ref="J836"/>
    <hyperlink r:id="rId834" ref="J837"/>
    <hyperlink r:id="rId835" ref="J838"/>
    <hyperlink r:id="rId836" ref="J839"/>
    <hyperlink r:id="rId837" ref="J840"/>
    <hyperlink r:id="rId838" ref="J841"/>
    <hyperlink r:id="rId839" ref="J842"/>
    <hyperlink r:id="rId840" ref="J843"/>
    <hyperlink r:id="rId841" ref="J844"/>
    <hyperlink r:id="rId842" ref="J845"/>
    <hyperlink r:id="rId843" ref="J846"/>
    <hyperlink r:id="rId844" ref="J847"/>
    <hyperlink r:id="rId845" ref="J848"/>
    <hyperlink r:id="rId846" ref="J849"/>
    <hyperlink r:id="rId847" ref="J850"/>
  </hyperlinks>
  <drawing r:id="rId84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73.0"/>
    <col customWidth="1" min="3" max="3" width="19.75"/>
    <col customWidth="1" hidden="1" min="4" max="4" width="42.88"/>
    <col customWidth="1" min="5" max="5" width="16.5"/>
    <col customWidth="1" hidden="1" min="6" max="6" width="9.13"/>
    <col customWidth="1" min="8" max="8" width="9.0"/>
    <col hidden="1" min="9" max="15" width="12.63"/>
  </cols>
  <sheetData>
    <row r="1">
      <c r="A1" s="329"/>
      <c r="B1" s="329" t="s">
        <v>2803</v>
      </c>
      <c r="C1" s="329" t="s">
        <v>2804</v>
      </c>
      <c r="D1" s="329" t="s">
        <v>2805</v>
      </c>
      <c r="E1" s="329" t="s">
        <v>288</v>
      </c>
      <c r="F1" s="329" t="s">
        <v>2806</v>
      </c>
      <c r="G1" s="329" t="s">
        <v>2807</v>
      </c>
      <c r="H1" s="329" t="s">
        <v>2808</v>
      </c>
      <c r="I1" s="329" t="s">
        <v>2809</v>
      </c>
      <c r="J1" s="329" t="s">
        <v>2810</v>
      </c>
      <c r="K1" s="329" t="s">
        <v>2811</v>
      </c>
      <c r="L1" s="329" t="s">
        <v>2812</v>
      </c>
      <c r="M1" s="329" t="s">
        <v>2813</v>
      </c>
      <c r="N1" s="329" t="s">
        <v>2814</v>
      </c>
      <c r="O1" s="329" t="s">
        <v>2815</v>
      </c>
      <c r="P1" s="329" t="s">
        <v>2817</v>
      </c>
      <c r="Q1" s="329" t="s">
        <v>2818</v>
      </c>
      <c r="R1" s="329" t="s">
        <v>2819</v>
      </c>
      <c r="S1" s="329" t="s">
        <v>5011</v>
      </c>
      <c r="T1" s="329" t="s">
        <v>5012</v>
      </c>
    </row>
    <row r="2">
      <c r="A2" s="330"/>
      <c r="B2" s="330" t="s">
        <v>4783</v>
      </c>
      <c r="C2" s="330" t="s">
        <v>5013</v>
      </c>
      <c r="D2" s="330" t="s">
        <v>5014</v>
      </c>
      <c r="E2" s="330" t="s">
        <v>2828</v>
      </c>
      <c r="F2" s="331"/>
      <c r="G2" s="332">
        <v>45924.0</v>
      </c>
      <c r="H2" s="333">
        <v>45862.0</v>
      </c>
      <c r="I2" s="330" t="s">
        <v>3913</v>
      </c>
      <c r="J2" s="334" t="s">
        <v>4786</v>
      </c>
      <c r="K2" s="331"/>
      <c r="L2" s="330">
        <v>0.0</v>
      </c>
      <c r="M2" s="330">
        <v>0.0</v>
      </c>
      <c r="N2" s="330">
        <v>0.0</v>
      </c>
      <c r="O2" s="330" t="s">
        <v>3171</v>
      </c>
      <c r="P2" s="331"/>
      <c r="Q2" s="330" t="s">
        <v>3196</v>
      </c>
      <c r="R2" s="330" t="s">
        <v>5025</v>
      </c>
      <c r="S2" s="331"/>
      <c r="T2" s="331"/>
    </row>
    <row r="3">
      <c r="A3" s="335" t="s">
        <v>5027</v>
      </c>
      <c r="B3" s="330" t="s">
        <v>5028</v>
      </c>
      <c r="C3" s="330" t="s">
        <v>5029</v>
      </c>
      <c r="D3" s="330" t="s">
        <v>5030</v>
      </c>
      <c r="E3" s="330" t="s">
        <v>2828</v>
      </c>
      <c r="F3" s="333">
        <v>45237.0</v>
      </c>
      <c r="G3" s="333">
        <v>45967.0</v>
      </c>
      <c r="H3" s="333">
        <v>45875.0</v>
      </c>
      <c r="I3" s="330" t="s">
        <v>2921</v>
      </c>
      <c r="J3" s="334" t="s">
        <v>5031</v>
      </c>
      <c r="K3" s="330" t="s">
        <v>3059</v>
      </c>
      <c r="L3" s="330">
        <v>0.0</v>
      </c>
      <c r="M3" s="330">
        <v>4.0</v>
      </c>
      <c r="N3" s="330">
        <v>0.0</v>
      </c>
      <c r="O3" s="330" t="s">
        <v>2140</v>
      </c>
      <c r="P3" s="331"/>
      <c r="Q3" s="331"/>
      <c r="R3" s="330" t="s">
        <v>5036</v>
      </c>
      <c r="S3" s="330" t="s">
        <v>5037</v>
      </c>
      <c r="T3" s="330" t="s">
        <v>5029</v>
      </c>
    </row>
    <row r="4">
      <c r="A4" s="330" t="s">
        <v>5038</v>
      </c>
      <c r="B4" s="330" t="s">
        <v>5039</v>
      </c>
      <c r="C4" s="330" t="s">
        <v>1103</v>
      </c>
      <c r="D4" s="330" t="s">
        <v>5040</v>
      </c>
      <c r="E4" s="330" t="s">
        <v>2828</v>
      </c>
      <c r="F4" s="332">
        <v>45244.0</v>
      </c>
      <c r="G4" s="332">
        <v>45975.0</v>
      </c>
      <c r="H4" s="330" t="s">
        <v>5041</v>
      </c>
      <c r="I4" s="330" t="s">
        <v>2921</v>
      </c>
      <c r="J4" s="334" t="s">
        <v>5043</v>
      </c>
      <c r="K4" s="330" t="s">
        <v>3059</v>
      </c>
      <c r="L4" s="330">
        <v>0.0</v>
      </c>
      <c r="M4" s="330">
        <v>12.0</v>
      </c>
      <c r="N4" s="330">
        <v>0.0</v>
      </c>
      <c r="O4" s="330" t="s">
        <v>3171</v>
      </c>
      <c r="P4" s="330" t="s">
        <v>2924</v>
      </c>
      <c r="Q4" s="330" t="s">
        <v>3196</v>
      </c>
      <c r="R4" s="330" t="s">
        <v>5048</v>
      </c>
      <c r="S4" s="330" t="s">
        <v>5049</v>
      </c>
      <c r="T4" s="330" t="s">
        <v>1103</v>
      </c>
    </row>
    <row r="5">
      <c r="A5" s="336"/>
      <c r="B5" s="336" t="s">
        <v>4774</v>
      </c>
      <c r="C5" s="336" t="s">
        <v>5050</v>
      </c>
      <c r="D5" s="336" t="s">
        <v>5051</v>
      </c>
      <c r="E5" s="336" t="s">
        <v>2828</v>
      </c>
      <c r="F5" s="336" t="s">
        <v>5052</v>
      </c>
      <c r="G5" s="337">
        <v>46035.0</v>
      </c>
      <c r="H5" s="337">
        <v>45943.0</v>
      </c>
      <c r="I5" s="336" t="s">
        <v>2921</v>
      </c>
      <c r="J5" s="338" t="s">
        <v>4776</v>
      </c>
      <c r="K5" s="336" t="s">
        <v>3029</v>
      </c>
      <c r="L5" s="336">
        <v>0.0</v>
      </c>
      <c r="M5" s="336">
        <v>72.0</v>
      </c>
      <c r="N5" s="336">
        <v>0.0</v>
      </c>
      <c r="O5" s="336" t="s">
        <v>3171</v>
      </c>
      <c r="P5" s="339"/>
      <c r="Q5" s="339"/>
      <c r="R5" s="336" t="s">
        <v>5059</v>
      </c>
      <c r="S5" s="339"/>
      <c r="T5" s="339"/>
    </row>
    <row r="6">
      <c r="A6" s="340"/>
      <c r="B6" s="340" t="s">
        <v>4996</v>
      </c>
      <c r="C6" s="340" t="s">
        <v>4997</v>
      </c>
      <c r="D6" s="340" t="s">
        <v>4998</v>
      </c>
      <c r="E6" s="340" t="s">
        <v>2828</v>
      </c>
      <c r="F6" s="340" t="s">
        <v>5061</v>
      </c>
      <c r="G6" s="341">
        <v>46171.0</v>
      </c>
      <c r="H6" s="340" t="s">
        <v>5062</v>
      </c>
      <c r="I6" s="340" t="s">
        <v>2921</v>
      </c>
      <c r="J6" s="342" t="s">
        <v>4999</v>
      </c>
      <c r="K6" s="340" t="s">
        <v>3029</v>
      </c>
      <c r="L6" s="340">
        <v>0.0</v>
      </c>
      <c r="M6" s="340">
        <v>208.0</v>
      </c>
      <c r="N6" s="340">
        <v>0.0</v>
      </c>
      <c r="O6" s="340" t="s">
        <v>3171</v>
      </c>
      <c r="P6" s="340" t="s">
        <v>3419</v>
      </c>
      <c r="Q6" s="340" t="s">
        <v>3196</v>
      </c>
      <c r="R6" s="340" t="s">
        <v>5001</v>
      </c>
      <c r="S6" s="340" t="s">
        <v>5049</v>
      </c>
      <c r="T6" s="340" t="s">
        <v>4997</v>
      </c>
    </row>
    <row r="7">
      <c r="A7" s="343"/>
      <c r="B7" s="343" t="s">
        <v>3664</v>
      </c>
      <c r="C7" s="343" t="s">
        <v>3665</v>
      </c>
      <c r="D7" s="343" t="s">
        <v>5068</v>
      </c>
      <c r="E7" s="343" t="s">
        <v>2873</v>
      </c>
      <c r="F7" s="343" t="s">
        <v>5071</v>
      </c>
      <c r="G7" s="344">
        <v>46071.0</v>
      </c>
      <c r="H7" s="343" t="s">
        <v>5074</v>
      </c>
      <c r="I7" s="343" t="s">
        <v>2921</v>
      </c>
      <c r="J7" s="345" t="s">
        <v>3667</v>
      </c>
      <c r="K7" s="343" t="s">
        <v>3029</v>
      </c>
      <c r="L7" s="343">
        <v>0.0</v>
      </c>
      <c r="M7" s="343">
        <v>108.0</v>
      </c>
      <c r="N7" s="343">
        <v>0.0</v>
      </c>
      <c r="O7" s="343" t="s">
        <v>2140</v>
      </c>
      <c r="P7" s="343" t="s">
        <v>3419</v>
      </c>
      <c r="Q7" s="343" t="s">
        <v>3244</v>
      </c>
      <c r="R7" s="343" t="s">
        <v>5081</v>
      </c>
      <c r="S7" s="343" t="s">
        <v>5082</v>
      </c>
      <c r="T7" s="343" t="s">
        <v>3665</v>
      </c>
    </row>
    <row r="8">
      <c r="A8" s="343"/>
      <c r="B8" s="343" t="s">
        <v>3676</v>
      </c>
      <c r="C8" s="343" t="s">
        <v>3677</v>
      </c>
      <c r="D8" s="343" t="s">
        <v>5084</v>
      </c>
      <c r="E8" s="343" t="s">
        <v>2873</v>
      </c>
      <c r="F8" s="346">
        <v>45706.0</v>
      </c>
      <c r="G8" s="344">
        <v>46071.0</v>
      </c>
      <c r="H8" s="343" t="s">
        <v>5074</v>
      </c>
      <c r="I8" s="343" t="s">
        <v>2921</v>
      </c>
      <c r="J8" s="345" t="s">
        <v>3667</v>
      </c>
      <c r="K8" s="343" t="s">
        <v>3029</v>
      </c>
      <c r="L8" s="343">
        <v>0.0</v>
      </c>
      <c r="M8" s="343">
        <v>108.0</v>
      </c>
      <c r="N8" s="343">
        <v>0.0</v>
      </c>
      <c r="O8" s="343" t="s">
        <v>2140</v>
      </c>
      <c r="P8" s="343" t="s">
        <v>3419</v>
      </c>
      <c r="Q8" s="343" t="s">
        <v>3244</v>
      </c>
      <c r="R8" s="343" t="s">
        <v>5089</v>
      </c>
      <c r="S8" s="343" t="s">
        <v>5082</v>
      </c>
      <c r="T8" s="343" t="s">
        <v>3677</v>
      </c>
    </row>
    <row r="9">
      <c r="A9" s="343"/>
      <c r="B9" s="343" t="s">
        <v>3670</v>
      </c>
      <c r="C9" s="343" t="s">
        <v>3671</v>
      </c>
      <c r="D9" s="343" t="s">
        <v>5092</v>
      </c>
      <c r="E9" s="343" t="s">
        <v>2873</v>
      </c>
      <c r="F9" s="346">
        <v>45715.0</v>
      </c>
      <c r="G9" s="344">
        <v>46080.0</v>
      </c>
      <c r="H9" s="344">
        <v>45988.0</v>
      </c>
      <c r="I9" s="343" t="s">
        <v>2921</v>
      </c>
      <c r="J9" s="345" t="s">
        <v>3673</v>
      </c>
      <c r="K9" s="343" t="s">
        <v>3029</v>
      </c>
      <c r="L9" s="343">
        <v>0.0</v>
      </c>
      <c r="M9" s="343">
        <v>117.0</v>
      </c>
      <c r="N9" s="343">
        <v>0.0</v>
      </c>
      <c r="O9" s="347"/>
      <c r="P9" s="343" t="s">
        <v>3419</v>
      </c>
      <c r="Q9" s="343" t="s">
        <v>3244</v>
      </c>
      <c r="R9" s="343" t="s">
        <v>5099</v>
      </c>
      <c r="S9" s="343" t="s">
        <v>5082</v>
      </c>
      <c r="T9" s="343" t="s">
        <v>3671</v>
      </c>
    </row>
    <row r="10">
      <c r="A10" s="335" t="s">
        <v>5027</v>
      </c>
      <c r="B10" s="335" t="s">
        <v>5100</v>
      </c>
      <c r="C10" s="335" t="s">
        <v>5101</v>
      </c>
      <c r="D10" s="335" t="s">
        <v>5102</v>
      </c>
      <c r="E10" s="335" t="s">
        <v>1934</v>
      </c>
      <c r="F10" s="348">
        <v>44258.0</v>
      </c>
      <c r="G10" s="348">
        <v>45783.0</v>
      </c>
      <c r="H10" s="349">
        <v>45810.0</v>
      </c>
      <c r="I10" s="335" t="s">
        <v>3913</v>
      </c>
      <c r="J10" s="350" t="s">
        <v>5107</v>
      </c>
      <c r="K10" s="335" t="s">
        <v>3059</v>
      </c>
      <c r="L10" s="335">
        <v>0.0</v>
      </c>
      <c r="M10" s="335">
        <v>0.0</v>
      </c>
      <c r="N10" s="335">
        <v>0.0</v>
      </c>
      <c r="O10" s="335" t="s">
        <v>3171</v>
      </c>
      <c r="P10" s="335" t="s">
        <v>3419</v>
      </c>
      <c r="Q10" s="335" t="s">
        <v>3196</v>
      </c>
      <c r="R10" s="335" t="s">
        <v>5111</v>
      </c>
      <c r="S10" s="335" t="s">
        <v>5049</v>
      </c>
      <c r="T10" s="335" t="s">
        <v>5101</v>
      </c>
    </row>
    <row r="11">
      <c r="A11" s="335" t="s">
        <v>5115</v>
      </c>
      <c r="B11" s="335" t="s">
        <v>3997</v>
      </c>
      <c r="C11" s="335" t="s">
        <v>3998</v>
      </c>
      <c r="D11" s="335" t="s">
        <v>3999</v>
      </c>
      <c r="E11" s="335" t="s">
        <v>1934</v>
      </c>
      <c r="F11" s="348">
        <v>43643.0</v>
      </c>
      <c r="G11" s="348">
        <v>45785.0</v>
      </c>
      <c r="H11" s="349">
        <v>45696.0</v>
      </c>
      <c r="I11" s="335" t="s">
        <v>3913</v>
      </c>
      <c r="J11" s="350" t="s">
        <v>4000</v>
      </c>
      <c r="K11" s="335" t="s">
        <v>3961</v>
      </c>
      <c r="L11" s="335">
        <v>0.0</v>
      </c>
      <c r="M11" s="335">
        <v>0.0</v>
      </c>
      <c r="N11" s="335">
        <v>0.0</v>
      </c>
      <c r="O11" s="335" t="s">
        <v>2140</v>
      </c>
      <c r="P11" s="335" t="s">
        <v>3228</v>
      </c>
      <c r="Q11" s="302"/>
      <c r="R11" s="335" t="s">
        <v>4002</v>
      </c>
      <c r="S11" s="335" t="s">
        <v>5049</v>
      </c>
      <c r="T11" s="335" t="s">
        <v>3998</v>
      </c>
    </row>
    <row r="12">
      <c r="A12" s="4"/>
      <c r="B12" s="4" t="s">
        <v>4003</v>
      </c>
      <c r="C12" s="4" t="s">
        <v>5122</v>
      </c>
      <c r="D12" s="4" t="s">
        <v>5123</v>
      </c>
      <c r="E12" s="4" t="s">
        <v>1934</v>
      </c>
      <c r="G12" s="213">
        <v>45987.0</v>
      </c>
      <c r="H12" s="4" t="s">
        <v>5124</v>
      </c>
      <c r="I12" s="4" t="s">
        <v>2921</v>
      </c>
      <c r="J12" s="327" t="s">
        <v>4006</v>
      </c>
      <c r="L12" s="4">
        <v>0.0</v>
      </c>
      <c r="M12" s="4">
        <v>24.0</v>
      </c>
      <c r="N12" s="4">
        <v>0.0</v>
      </c>
      <c r="O12" s="4" t="s">
        <v>2140</v>
      </c>
      <c r="P12" s="4" t="s">
        <v>3228</v>
      </c>
      <c r="Q12" s="4" t="s">
        <v>3229</v>
      </c>
      <c r="R12" s="4" t="s">
        <v>5130</v>
      </c>
    </row>
    <row r="13">
      <c r="A13" s="4"/>
      <c r="B13" s="4" t="s">
        <v>4003</v>
      </c>
      <c r="C13" s="4" t="s">
        <v>5131</v>
      </c>
      <c r="D13" s="4" t="s">
        <v>5133</v>
      </c>
      <c r="E13" s="4" t="s">
        <v>1934</v>
      </c>
      <c r="G13" s="213">
        <v>45987.0</v>
      </c>
      <c r="H13" s="4" t="s">
        <v>5124</v>
      </c>
      <c r="I13" s="4" t="s">
        <v>2921</v>
      </c>
      <c r="J13" s="327" t="s">
        <v>4006</v>
      </c>
      <c r="L13" s="4">
        <v>0.0</v>
      </c>
      <c r="M13" s="4">
        <v>24.0</v>
      </c>
      <c r="N13" s="4">
        <v>0.0</v>
      </c>
      <c r="O13" s="4" t="s">
        <v>2140</v>
      </c>
      <c r="P13" s="4" t="s">
        <v>3228</v>
      </c>
      <c r="Q13" s="4" t="s">
        <v>3229</v>
      </c>
      <c r="R13" s="4" t="s">
        <v>5130</v>
      </c>
    </row>
    <row r="14">
      <c r="A14" s="4"/>
      <c r="B14" s="4" t="s">
        <v>4003</v>
      </c>
      <c r="C14" s="4" t="s">
        <v>5137</v>
      </c>
      <c r="D14" s="4" t="s">
        <v>5138</v>
      </c>
      <c r="E14" s="4" t="s">
        <v>1934</v>
      </c>
      <c r="G14" s="213">
        <v>45987.0</v>
      </c>
      <c r="H14" s="326">
        <v>45895.0</v>
      </c>
      <c r="I14" s="4" t="s">
        <v>2921</v>
      </c>
      <c r="J14" s="327" t="s">
        <v>4006</v>
      </c>
      <c r="K14" s="4" t="s">
        <v>3059</v>
      </c>
      <c r="L14" s="4">
        <v>0.0</v>
      </c>
      <c r="M14" s="4">
        <v>24.0</v>
      </c>
      <c r="N14" s="4">
        <v>0.0</v>
      </c>
      <c r="O14" s="4" t="s">
        <v>2140</v>
      </c>
      <c r="P14" s="4" t="s">
        <v>3228</v>
      </c>
      <c r="Q14" s="4" t="s">
        <v>3229</v>
      </c>
      <c r="R14" s="4" t="s">
        <v>5130</v>
      </c>
    </row>
    <row r="15">
      <c r="A15" s="4"/>
      <c r="B15" s="4" t="s">
        <v>4003</v>
      </c>
      <c r="C15" s="4" t="s">
        <v>5144</v>
      </c>
      <c r="D15" s="4" t="s">
        <v>5145</v>
      </c>
      <c r="E15" s="4" t="s">
        <v>1934</v>
      </c>
      <c r="G15" s="213">
        <v>45987.0</v>
      </c>
      <c r="H15" s="4" t="s">
        <v>5124</v>
      </c>
      <c r="I15" s="4" t="s">
        <v>2921</v>
      </c>
      <c r="J15" s="327" t="s">
        <v>4006</v>
      </c>
      <c r="L15" s="4">
        <v>0.0</v>
      </c>
      <c r="M15" s="4">
        <v>24.0</v>
      </c>
      <c r="N15" s="4">
        <v>0.0</v>
      </c>
      <c r="O15" s="4" t="s">
        <v>2140</v>
      </c>
      <c r="P15" s="4" t="s">
        <v>3228</v>
      </c>
      <c r="Q15" s="4" t="s">
        <v>3229</v>
      </c>
      <c r="R15" s="4" t="s">
        <v>5130</v>
      </c>
    </row>
    <row r="16">
      <c r="A16" s="4"/>
      <c r="B16" s="4" t="s">
        <v>4003</v>
      </c>
      <c r="C16" s="4" t="s">
        <v>5147</v>
      </c>
      <c r="D16" s="4" t="s">
        <v>5148</v>
      </c>
      <c r="E16" s="4" t="s">
        <v>1934</v>
      </c>
      <c r="G16" s="213">
        <v>45987.0</v>
      </c>
      <c r="H16" s="4" t="s">
        <v>5124</v>
      </c>
      <c r="I16" s="4" t="s">
        <v>2921</v>
      </c>
      <c r="J16" s="327" t="s">
        <v>4006</v>
      </c>
      <c r="L16" s="4">
        <v>0.0</v>
      </c>
      <c r="M16" s="4">
        <v>24.0</v>
      </c>
      <c r="N16" s="4">
        <v>0.0</v>
      </c>
      <c r="O16" s="4" t="s">
        <v>2140</v>
      </c>
      <c r="P16" s="4" t="s">
        <v>3228</v>
      </c>
      <c r="Q16" s="4" t="s">
        <v>3229</v>
      </c>
      <c r="R16" s="4" t="s">
        <v>5130</v>
      </c>
    </row>
    <row r="17">
      <c r="A17" s="4"/>
      <c r="B17" s="4" t="s">
        <v>4003</v>
      </c>
      <c r="C17" s="4" t="s">
        <v>5154</v>
      </c>
      <c r="D17" s="4" t="s">
        <v>5155</v>
      </c>
      <c r="E17" s="4" t="s">
        <v>1934</v>
      </c>
      <c r="G17" s="213">
        <v>45987.0</v>
      </c>
      <c r="H17" s="213">
        <v>45895.0</v>
      </c>
      <c r="I17" s="4" t="s">
        <v>2921</v>
      </c>
      <c r="J17" s="327" t="s">
        <v>4006</v>
      </c>
      <c r="L17" s="4">
        <v>0.0</v>
      </c>
      <c r="M17" s="4">
        <v>24.0</v>
      </c>
      <c r="N17" s="4">
        <v>0.0</v>
      </c>
      <c r="O17" s="4" t="s">
        <v>2140</v>
      </c>
      <c r="P17" s="4" t="s">
        <v>3228</v>
      </c>
      <c r="Q17" s="4" t="s">
        <v>3229</v>
      </c>
      <c r="R17" s="4" t="s">
        <v>5130</v>
      </c>
    </row>
    <row r="18">
      <c r="A18" s="330" t="s">
        <v>5157</v>
      </c>
      <c r="B18" s="330" t="s">
        <v>5158</v>
      </c>
      <c r="C18" s="330" t="s">
        <v>5159</v>
      </c>
      <c r="D18" s="330" t="s">
        <v>5160</v>
      </c>
      <c r="E18" s="330" t="s">
        <v>1934</v>
      </c>
      <c r="F18" s="332">
        <v>45637.0</v>
      </c>
      <c r="G18" s="332">
        <v>46002.0</v>
      </c>
      <c r="H18" s="333">
        <v>45911.0</v>
      </c>
      <c r="I18" s="330" t="s">
        <v>2921</v>
      </c>
      <c r="J18" s="334" t="s">
        <v>5165</v>
      </c>
      <c r="K18" s="331"/>
      <c r="L18" s="330">
        <v>0.0</v>
      </c>
      <c r="M18" s="330">
        <v>39.0</v>
      </c>
      <c r="N18" s="330">
        <v>0.0</v>
      </c>
      <c r="O18" s="330" t="s">
        <v>2140</v>
      </c>
      <c r="P18" s="330" t="s">
        <v>3228</v>
      </c>
      <c r="Q18" s="331"/>
      <c r="R18" s="330" t="s">
        <v>5171</v>
      </c>
      <c r="S18" s="331"/>
      <c r="T18" s="331"/>
    </row>
    <row r="19">
      <c r="A19" s="330" t="s">
        <v>5157</v>
      </c>
      <c r="B19" s="330" t="s">
        <v>5173</v>
      </c>
      <c r="C19" s="330" t="s">
        <v>5174</v>
      </c>
      <c r="D19" s="330" t="s">
        <v>5176</v>
      </c>
      <c r="E19" s="330" t="s">
        <v>1934</v>
      </c>
      <c r="F19" s="332">
        <v>45608.0</v>
      </c>
      <c r="G19" s="332">
        <v>46002.0</v>
      </c>
      <c r="H19" s="332">
        <v>45970.0</v>
      </c>
      <c r="I19" s="330" t="s">
        <v>2921</v>
      </c>
      <c r="J19" s="334" t="s">
        <v>5177</v>
      </c>
      <c r="K19" s="331"/>
      <c r="L19" s="330">
        <v>0.0</v>
      </c>
      <c r="M19" s="330">
        <v>39.0</v>
      </c>
      <c r="N19" s="330">
        <v>0.0</v>
      </c>
      <c r="O19" s="330" t="s">
        <v>2140</v>
      </c>
      <c r="P19" s="330" t="s">
        <v>3195</v>
      </c>
      <c r="Q19" s="331"/>
      <c r="R19" s="330" t="s">
        <v>5182</v>
      </c>
      <c r="S19" s="331"/>
      <c r="T19" s="331"/>
    </row>
    <row r="20">
      <c r="A20" s="340"/>
      <c r="B20" s="340" t="s">
        <v>4807</v>
      </c>
      <c r="C20" s="340" t="s">
        <v>1329</v>
      </c>
      <c r="D20" s="340" t="s">
        <v>5184</v>
      </c>
      <c r="E20" s="340" t="s">
        <v>1934</v>
      </c>
      <c r="F20" s="341">
        <v>45299.0</v>
      </c>
      <c r="G20" s="351">
        <v>46030.0</v>
      </c>
      <c r="H20" s="341">
        <v>45879.0</v>
      </c>
      <c r="I20" s="340" t="s">
        <v>2921</v>
      </c>
      <c r="J20" s="342" t="s">
        <v>4809</v>
      </c>
      <c r="K20" s="340" t="s">
        <v>3059</v>
      </c>
      <c r="L20" s="340">
        <v>0.0</v>
      </c>
      <c r="M20" s="340">
        <v>67.0</v>
      </c>
      <c r="N20" s="340">
        <v>0.0</v>
      </c>
      <c r="O20" s="340" t="s">
        <v>3171</v>
      </c>
      <c r="P20" s="340" t="s">
        <v>2924</v>
      </c>
      <c r="Q20" s="340" t="s">
        <v>3931</v>
      </c>
      <c r="R20" s="340" t="s">
        <v>5191</v>
      </c>
      <c r="S20" s="340" t="s">
        <v>5192</v>
      </c>
      <c r="T20" s="340" t="s">
        <v>1329</v>
      </c>
    </row>
    <row r="21">
      <c r="A21" s="340"/>
      <c r="B21" s="340" t="s">
        <v>3224</v>
      </c>
      <c r="C21" s="340" t="s">
        <v>1798</v>
      </c>
      <c r="D21" s="340" t="s">
        <v>5194</v>
      </c>
      <c r="E21" s="340" t="s">
        <v>1934</v>
      </c>
      <c r="F21" s="341">
        <v>45756.0</v>
      </c>
      <c r="G21" s="341">
        <v>46128.0</v>
      </c>
      <c r="H21" s="340" t="s">
        <v>5195</v>
      </c>
      <c r="I21" s="340" t="s">
        <v>2921</v>
      </c>
      <c r="J21" s="342" t="s">
        <v>3226</v>
      </c>
      <c r="K21" s="340" t="s">
        <v>2922</v>
      </c>
      <c r="L21" s="340">
        <v>0.0</v>
      </c>
      <c r="M21" s="340">
        <v>165.0</v>
      </c>
      <c r="N21" s="340">
        <v>0.0</v>
      </c>
      <c r="O21" s="340" t="s">
        <v>3171</v>
      </c>
      <c r="P21" s="340" t="s">
        <v>3228</v>
      </c>
      <c r="Q21" s="340" t="s">
        <v>3229</v>
      </c>
      <c r="R21" s="340" t="s">
        <v>3230</v>
      </c>
      <c r="S21" s="352"/>
      <c r="T21" s="352"/>
    </row>
    <row r="22">
      <c r="A22" s="335"/>
      <c r="B22" s="335" t="s">
        <v>3885</v>
      </c>
      <c r="C22" s="335" t="s">
        <v>709</v>
      </c>
      <c r="D22" s="335" t="s">
        <v>5204</v>
      </c>
      <c r="E22" s="335" t="s">
        <v>1934</v>
      </c>
      <c r="F22" s="348">
        <v>43941.0</v>
      </c>
      <c r="G22" s="349">
        <v>46130.0</v>
      </c>
      <c r="H22" s="348">
        <v>46040.0</v>
      </c>
      <c r="I22" s="335" t="s">
        <v>2921</v>
      </c>
      <c r="J22" s="350" t="s">
        <v>3887</v>
      </c>
      <c r="K22" s="335" t="s">
        <v>3029</v>
      </c>
      <c r="L22" s="335">
        <v>0.0</v>
      </c>
      <c r="M22" s="335">
        <v>167.0</v>
      </c>
      <c r="N22" s="335">
        <v>0.0</v>
      </c>
      <c r="O22" s="335" t="s">
        <v>3171</v>
      </c>
      <c r="P22" s="335" t="s">
        <v>3419</v>
      </c>
      <c r="Q22" s="335" t="s">
        <v>3244</v>
      </c>
      <c r="R22" s="335" t="s">
        <v>5209</v>
      </c>
      <c r="S22" s="335" t="s">
        <v>5049</v>
      </c>
      <c r="T22" s="335" t="s">
        <v>709</v>
      </c>
      <c r="U22" s="302"/>
      <c r="V22" s="302"/>
      <c r="W22" s="302"/>
      <c r="X22" s="302"/>
      <c r="Y22" s="302"/>
      <c r="Z22" s="302"/>
    </row>
    <row r="23">
      <c r="A23" s="335"/>
      <c r="B23" s="335" t="s">
        <v>3906</v>
      </c>
      <c r="C23" s="335" t="s">
        <v>1753</v>
      </c>
      <c r="D23" s="335" t="s">
        <v>5211</v>
      </c>
      <c r="E23" s="335" t="s">
        <v>1934</v>
      </c>
      <c r="F23" s="335" t="s">
        <v>5212</v>
      </c>
      <c r="G23" s="349">
        <v>46134.0</v>
      </c>
      <c r="H23" s="335" t="s">
        <v>5213</v>
      </c>
      <c r="I23" s="335" t="s">
        <v>2921</v>
      </c>
      <c r="J23" s="350" t="s">
        <v>3908</v>
      </c>
      <c r="K23" s="335" t="s">
        <v>3059</v>
      </c>
      <c r="L23" s="335">
        <v>0.0</v>
      </c>
      <c r="M23" s="335">
        <v>171.0</v>
      </c>
      <c r="N23" s="335">
        <v>0.0</v>
      </c>
      <c r="O23" s="335" t="s">
        <v>2140</v>
      </c>
      <c r="P23" s="335" t="s">
        <v>3419</v>
      </c>
      <c r="Q23" s="335" t="s">
        <v>3244</v>
      </c>
      <c r="R23" s="335" t="s">
        <v>3910</v>
      </c>
      <c r="S23" s="335" t="s">
        <v>5219</v>
      </c>
      <c r="T23" s="335" t="s">
        <v>1753</v>
      </c>
      <c r="U23" s="302"/>
      <c r="V23" s="302"/>
      <c r="W23" s="302"/>
      <c r="X23" s="302"/>
      <c r="Y23" s="302"/>
      <c r="Z23" s="302"/>
    </row>
    <row r="24">
      <c r="A24" s="340"/>
      <c r="B24" s="340" t="s">
        <v>3555</v>
      </c>
      <c r="C24" s="340" t="s">
        <v>1598</v>
      </c>
      <c r="D24" s="340" t="s">
        <v>5220</v>
      </c>
      <c r="E24" s="340" t="s">
        <v>1934</v>
      </c>
      <c r="F24" s="341">
        <v>45463.0</v>
      </c>
      <c r="G24" s="341">
        <v>46171.0</v>
      </c>
      <c r="H24" s="351">
        <v>46081.0</v>
      </c>
      <c r="I24" s="340" t="s">
        <v>2921</v>
      </c>
      <c r="J24" s="342" t="s">
        <v>3557</v>
      </c>
      <c r="K24" s="340" t="s">
        <v>3029</v>
      </c>
      <c r="L24" s="340">
        <v>0.0</v>
      </c>
      <c r="M24" s="340">
        <v>208.0</v>
      </c>
      <c r="N24" s="340">
        <v>0.0</v>
      </c>
      <c r="O24" s="340" t="s">
        <v>2140</v>
      </c>
      <c r="P24" s="340" t="s">
        <v>3228</v>
      </c>
      <c r="Q24" s="340" t="s">
        <v>3196</v>
      </c>
      <c r="R24" s="340" t="s">
        <v>5223</v>
      </c>
      <c r="S24" s="340" t="s">
        <v>5049</v>
      </c>
      <c r="T24" s="340" t="s">
        <v>1598</v>
      </c>
    </row>
    <row r="25">
      <c r="A25" s="340"/>
      <c r="B25" s="340" t="s">
        <v>3560</v>
      </c>
      <c r="C25" s="340" t="s">
        <v>2182</v>
      </c>
      <c r="D25" s="340" t="s">
        <v>5225</v>
      </c>
      <c r="E25" s="340" t="s">
        <v>1934</v>
      </c>
      <c r="F25" s="340" t="s">
        <v>5061</v>
      </c>
      <c r="G25" s="341">
        <v>46171.0</v>
      </c>
      <c r="H25" s="340" t="s">
        <v>5062</v>
      </c>
      <c r="I25" s="340" t="s">
        <v>2921</v>
      </c>
      <c r="J25" s="342" t="s">
        <v>3562</v>
      </c>
      <c r="K25" s="340" t="s">
        <v>3059</v>
      </c>
      <c r="L25" s="340">
        <v>0.0</v>
      </c>
      <c r="M25" s="340">
        <v>208.0</v>
      </c>
      <c r="N25" s="340">
        <v>0.0</v>
      </c>
      <c r="O25" s="340" t="s">
        <v>3171</v>
      </c>
      <c r="P25" s="340" t="s">
        <v>3419</v>
      </c>
      <c r="Q25" s="340" t="s">
        <v>3196</v>
      </c>
      <c r="R25" s="340" t="s">
        <v>5227</v>
      </c>
      <c r="S25" s="340" t="s">
        <v>5049</v>
      </c>
      <c r="T25" s="340" t="s">
        <v>2182</v>
      </c>
    </row>
    <row r="26">
      <c r="A26" s="340"/>
      <c r="B26" s="340" t="s">
        <v>3590</v>
      </c>
      <c r="C26" s="340" t="s">
        <v>1102</v>
      </c>
      <c r="D26" s="340" t="s">
        <v>5228</v>
      </c>
      <c r="E26" s="340" t="s">
        <v>1934</v>
      </c>
      <c r="F26" s="341">
        <v>45418.0</v>
      </c>
      <c r="G26" s="351">
        <v>46178.0</v>
      </c>
      <c r="H26" s="341">
        <v>46146.0</v>
      </c>
      <c r="I26" s="340" t="s">
        <v>2921</v>
      </c>
      <c r="J26" s="342" t="s">
        <v>3592</v>
      </c>
      <c r="K26" s="340" t="s">
        <v>3029</v>
      </c>
      <c r="L26" s="340">
        <v>0.0</v>
      </c>
      <c r="M26" s="340">
        <v>215.0</v>
      </c>
      <c r="N26" s="340">
        <v>0.0</v>
      </c>
      <c r="O26" s="340" t="s">
        <v>2140</v>
      </c>
      <c r="P26" s="340" t="s">
        <v>3419</v>
      </c>
      <c r="Q26" s="340" t="s">
        <v>3196</v>
      </c>
      <c r="R26" s="340" t="s">
        <v>5230</v>
      </c>
      <c r="S26" s="340" t="s">
        <v>5049</v>
      </c>
      <c r="T26" s="340" t="s">
        <v>1102</v>
      </c>
    </row>
    <row r="27">
      <c r="A27" s="335"/>
      <c r="B27" s="335" t="s">
        <v>3565</v>
      </c>
      <c r="C27" s="335" t="s">
        <v>212</v>
      </c>
      <c r="D27" s="335" t="s">
        <v>5234</v>
      </c>
      <c r="E27" s="335" t="s">
        <v>1934</v>
      </c>
      <c r="F27" s="335" t="s">
        <v>5236</v>
      </c>
      <c r="G27" s="348">
        <v>46180.0</v>
      </c>
      <c r="H27" s="349">
        <v>46207.0</v>
      </c>
      <c r="I27" s="335" t="s">
        <v>2921</v>
      </c>
      <c r="J27" s="350" t="s">
        <v>3567</v>
      </c>
      <c r="K27" s="335" t="s">
        <v>3059</v>
      </c>
      <c r="L27" s="335">
        <v>0.0</v>
      </c>
      <c r="M27" s="335">
        <v>217.0</v>
      </c>
      <c r="N27" s="335">
        <v>0.0</v>
      </c>
      <c r="O27" s="335" t="s">
        <v>2140</v>
      </c>
      <c r="P27" s="335" t="s">
        <v>3419</v>
      </c>
      <c r="Q27" s="335" t="s">
        <v>3244</v>
      </c>
      <c r="R27" s="335" t="s">
        <v>5238</v>
      </c>
      <c r="S27" s="335" t="s">
        <v>5049</v>
      </c>
      <c r="T27" s="335" t="s">
        <v>212</v>
      </c>
      <c r="U27" s="302"/>
      <c r="V27" s="302"/>
      <c r="W27" s="302"/>
      <c r="X27" s="302"/>
      <c r="Y27" s="302"/>
      <c r="Z27" s="302"/>
    </row>
    <row r="28">
      <c r="A28" s="340"/>
      <c r="B28" s="340" t="s">
        <v>5241</v>
      </c>
      <c r="C28" s="340" t="s">
        <v>611</v>
      </c>
      <c r="D28" s="340" t="s">
        <v>3918</v>
      </c>
      <c r="E28" s="340" t="s">
        <v>1934</v>
      </c>
      <c r="F28" s="340" t="s">
        <v>5242</v>
      </c>
      <c r="G28" s="351">
        <v>46180.0</v>
      </c>
      <c r="H28" s="341">
        <v>46207.0</v>
      </c>
      <c r="I28" s="340" t="s">
        <v>2921</v>
      </c>
      <c r="J28" s="342" t="s">
        <v>5243</v>
      </c>
      <c r="K28" s="340" t="s">
        <v>3059</v>
      </c>
      <c r="L28" s="340">
        <v>0.0</v>
      </c>
      <c r="M28" s="340">
        <v>217.0</v>
      </c>
      <c r="N28" s="340">
        <v>0.0</v>
      </c>
      <c r="O28" s="340" t="s">
        <v>2140</v>
      </c>
      <c r="P28" s="340" t="s">
        <v>3419</v>
      </c>
      <c r="Q28" s="340" t="s">
        <v>4145</v>
      </c>
      <c r="R28" s="340" t="s">
        <v>3920</v>
      </c>
      <c r="S28" s="340" t="s">
        <v>5049</v>
      </c>
      <c r="T28" s="340" t="s">
        <v>611</v>
      </c>
    </row>
    <row r="29">
      <c r="A29" s="340"/>
      <c r="B29" s="340" t="s">
        <v>3594</v>
      </c>
      <c r="C29" s="340" t="s">
        <v>2291</v>
      </c>
      <c r="D29" s="340" t="s">
        <v>5247</v>
      </c>
      <c r="E29" s="340" t="s">
        <v>1934</v>
      </c>
      <c r="F29" s="341">
        <v>44441.0</v>
      </c>
      <c r="G29" s="341">
        <v>46191.0</v>
      </c>
      <c r="H29" s="340" t="s">
        <v>5249</v>
      </c>
      <c r="I29" s="340" t="s">
        <v>2921</v>
      </c>
      <c r="J29" s="342" t="s">
        <v>3596</v>
      </c>
      <c r="K29" s="340" t="s">
        <v>3059</v>
      </c>
      <c r="L29" s="340">
        <v>0.0</v>
      </c>
      <c r="M29" s="340">
        <v>228.0</v>
      </c>
      <c r="N29" s="340">
        <v>0.0</v>
      </c>
      <c r="O29" s="340" t="s">
        <v>3171</v>
      </c>
      <c r="P29" s="340" t="s">
        <v>3419</v>
      </c>
      <c r="Q29" s="340" t="s">
        <v>3196</v>
      </c>
      <c r="R29" s="340" t="s">
        <v>5253</v>
      </c>
      <c r="S29" s="340" t="s">
        <v>5255</v>
      </c>
      <c r="T29" s="340" t="s">
        <v>2291</v>
      </c>
    </row>
    <row r="30">
      <c r="A30" s="340"/>
      <c r="B30" s="340" t="s">
        <v>3599</v>
      </c>
      <c r="C30" s="340" t="s">
        <v>946</v>
      </c>
      <c r="D30" s="340" t="s">
        <v>5257</v>
      </c>
      <c r="E30" s="340" t="s">
        <v>1934</v>
      </c>
      <c r="F30" s="341">
        <v>44441.0</v>
      </c>
      <c r="G30" s="341">
        <v>46197.0</v>
      </c>
      <c r="H30" s="340" t="s">
        <v>5258</v>
      </c>
      <c r="I30" s="340" t="s">
        <v>2921</v>
      </c>
      <c r="J30" s="342" t="s">
        <v>3601</v>
      </c>
      <c r="K30" s="340" t="s">
        <v>3029</v>
      </c>
      <c r="L30" s="340">
        <v>0.0</v>
      </c>
      <c r="M30" s="340">
        <v>234.0</v>
      </c>
      <c r="N30" s="340">
        <v>0.0</v>
      </c>
      <c r="O30" s="340" t="s">
        <v>2140</v>
      </c>
      <c r="P30" s="340" t="s">
        <v>3419</v>
      </c>
      <c r="Q30" s="340" t="s">
        <v>3196</v>
      </c>
      <c r="R30" s="340" t="s">
        <v>5263</v>
      </c>
      <c r="S30" s="340" t="s">
        <v>5049</v>
      </c>
      <c r="T30" s="340" t="s">
        <v>946</v>
      </c>
    </row>
    <row r="31">
      <c r="A31" s="335" t="s">
        <v>5264</v>
      </c>
      <c r="B31" s="335" t="s">
        <v>5265</v>
      </c>
      <c r="C31" s="335" t="s">
        <v>5266</v>
      </c>
      <c r="D31" s="335" t="s">
        <v>5267</v>
      </c>
      <c r="E31" s="335" t="s">
        <v>2884</v>
      </c>
      <c r="F31" s="349">
        <v>45572.0</v>
      </c>
      <c r="G31" s="348">
        <v>45936.0</v>
      </c>
      <c r="H31" s="349">
        <v>45814.0</v>
      </c>
      <c r="I31" s="335" t="s">
        <v>3913</v>
      </c>
      <c r="J31" s="350" t="s">
        <v>5269</v>
      </c>
      <c r="K31" s="335" t="s">
        <v>3059</v>
      </c>
      <c r="L31" s="335">
        <v>0.0</v>
      </c>
      <c r="M31" s="335">
        <v>0.0</v>
      </c>
      <c r="N31" s="335">
        <v>0.0</v>
      </c>
      <c r="O31" s="335" t="s">
        <v>3171</v>
      </c>
      <c r="P31" s="335" t="s">
        <v>3398</v>
      </c>
      <c r="Q31" s="335" t="s">
        <v>5277</v>
      </c>
      <c r="R31" s="335" t="s">
        <v>5279</v>
      </c>
      <c r="S31" s="302"/>
      <c r="T31" s="302"/>
    </row>
    <row r="32">
      <c r="A32" s="353"/>
      <c r="B32" s="353" t="s">
        <v>5280</v>
      </c>
      <c r="C32" s="353" t="s">
        <v>5281</v>
      </c>
      <c r="D32" s="353" t="s">
        <v>5282</v>
      </c>
      <c r="E32" s="353" t="s">
        <v>2884</v>
      </c>
      <c r="F32" s="353" t="s">
        <v>5283</v>
      </c>
      <c r="G32" s="354">
        <v>46049.0</v>
      </c>
      <c r="H32" s="353" t="s">
        <v>5285</v>
      </c>
      <c r="I32" s="353" t="s">
        <v>2921</v>
      </c>
      <c r="J32" s="355" t="s">
        <v>5288</v>
      </c>
      <c r="K32" s="356"/>
      <c r="L32" s="353">
        <v>0.0</v>
      </c>
      <c r="M32" s="353">
        <v>86.0</v>
      </c>
      <c r="N32" s="353">
        <v>0.0</v>
      </c>
      <c r="O32" s="353" t="s">
        <v>3171</v>
      </c>
      <c r="P32" s="353" t="s">
        <v>3398</v>
      </c>
      <c r="Q32" s="356"/>
      <c r="R32" s="353" t="s">
        <v>5290</v>
      </c>
      <c r="S32" s="353" t="s">
        <v>5037</v>
      </c>
      <c r="T32" s="353" t="s">
        <v>5281</v>
      </c>
    </row>
    <row r="33">
      <c r="A33" s="353"/>
      <c r="B33" s="353" t="s">
        <v>5291</v>
      </c>
      <c r="C33" s="353" t="s">
        <v>5292</v>
      </c>
      <c r="D33" s="353" t="s">
        <v>5293</v>
      </c>
      <c r="E33" s="353" t="s">
        <v>2884</v>
      </c>
      <c r="F33" s="353" t="s">
        <v>5294</v>
      </c>
      <c r="G33" s="357">
        <v>46056.0</v>
      </c>
      <c r="H33" s="354">
        <v>45933.0</v>
      </c>
      <c r="I33" s="353" t="s">
        <v>2921</v>
      </c>
      <c r="J33" s="355" t="s">
        <v>5296</v>
      </c>
      <c r="K33" s="353" t="s">
        <v>3029</v>
      </c>
      <c r="L33" s="353">
        <v>0.0</v>
      </c>
      <c r="M33" s="353">
        <v>93.0</v>
      </c>
      <c r="N33" s="353">
        <v>0.0</v>
      </c>
      <c r="O33" s="353" t="s">
        <v>3171</v>
      </c>
      <c r="P33" s="353" t="s">
        <v>3398</v>
      </c>
      <c r="Q33" s="356"/>
      <c r="R33" s="353" t="s">
        <v>5301</v>
      </c>
      <c r="S33" s="353" t="s">
        <v>5302</v>
      </c>
      <c r="T33" s="353" t="s">
        <v>5292</v>
      </c>
    </row>
    <row r="34">
      <c r="A34" s="353"/>
      <c r="B34" s="353" t="s">
        <v>5303</v>
      </c>
      <c r="C34" s="353" t="s">
        <v>5304</v>
      </c>
      <c r="D34" s="353" t="s">
        <v>5305</v>
      </c>
      <c r="E34" s="353" t="s">
        <v>2884</v>
      </c>
      <c r="F34" s="353" t="s">
        <v>5306</v>
      </c>
      <c r="G34" s="354">
        <v>46160.0</v>
      </c>
      <c r="H34" s="353" t="s">
        <v>5308</v>
      </c>
      <c r="I34" s="353" t="s">
        <v>2921</v>
      </c>
      <c r="J34" s="355" t="s">
        <v>5309</v>
      </c>
      <c r="K34" s="353" t="s">
        <v>3029</v>
      </c>
      <c r="L34" s="353">
        <v>0.0</v>
      </c>
      <c r="M34" s="353">
        <v>197.0</v>
      </c>
      <c r="N34" s="353">
        <v>0.0</v>
      </c>
      <c r="O34" s="356"/>
      <c r="P34" s="353" t="s">
        <v>3398</v>
      </c>
      <c r="Q34" s="356"/>
      <c r="R34" s="353" t="s">
        <v>5313</v>
      </c>
      <c r="S34" s="356"/>
      <c r="T34" s="356"/>
    </row>
    <row r="35">
      <c r="A35" s="353"/>
      <c r="B35" s="353" t="s">
        <v>5314</v>
      </c>
      <c r="C35" s="353" t="s">
        <v>5316</v>
      </c>
      <c r="D35" s="353" t="s">
        <v>5317</v>
      </c>
      <c r="E35" s="353" t="s">
        <v>2824</v>
      </c>
      <c r="F35" s="354">
        <v>45690.0</v>
      </c>
      <c r="G35" s="357">
        <v>46055.0</v>
      </c>
      <c r="H35" s="357">
        <v>45932.0</v>
      </c>
      <c r="I35" s="353" t="s">
        <v>2921</v>
      </c>
      <c r="J35" s="355" t="s">
        <v>5288</v>
      </c>
      <c r="K35" s="356"/>
      <c r="L35" s="353">
        <v>0.0</v>
      </c>
      <c r="M35" s="353">
        <v>92.0</v>
      </c>
      <c r="N35" s="353">
        <v>0.0</v>
      </c>
      <c r="O35" s="356"/>
      <c r="P35" s="356"/>
      <c r="Q35" s="356"/>
      <c r="R35" s="353" t="s">
        <v>5322</v>
      </c>
      <c r="S35" s="356"/>
      <c r="T35" s="356"/>
    </row>
    <row r="36">
      <c r="A36" s="353"/>
      <c r="B36" s="353" t="s">
        <v>5323</v>
      </c>
      <c r="C36" s="353" t="s">
        <v>5324</v>
      </c>
      <c r="D36" s="353" t="s">
        <v>5325</v>
      </c>
      <c r="E36" s="353" t="s">
        <v>2824</v>
      </c>
      <c r="F36" s="354">
        <v>44685.0</v>
      </c>
      <c r="G36" s="357">
        <v>46056.0</v>
      </c>
      <c r="H36" s="357">
        <v>45933.0</v>
      </c>
      <c r="I36" s="353" t="s">
        <v>2921</v>
      </c>
      <c r="J36" s="355" t="s">
        <v>5296</v>
      </c>
      <c r="K36" s="353" t="s">
        <v>3029</v>
      </c>
      <c r="L36" s="353">
        <v>0.0</v>
      </c>
      <c r="M36" s="353">
        <v>93.0</v>
      </c>
      <c r="N36" s="353">
        <v>0.0</v>
      </c>
      <c r="O36" s="353" t="s">
        <v>3171</v>
      </c>
      <c r="P36" s="353" t="s">
        <v>3398</v>
      </c>
      <c r="Q36" s="356"/>
      <c r="R36" s="353" t="s">
        <v>5327</v>
      </c>
      <c r="S36" s="353" t="s">
        <v>5037</v>
      </c>
      <c r="T36" s="353" t="s">
        <v>5324</v>
      </c>
    </row>
    <row r="37">
      <c r="A37" s="353"/>
      <c r="B37" s="353" t="s">
        <v>3274</v>
      </c>
      <c r="C37" s="353" t="s">
        <v>3275</v>
      </c>
      <c r="D37" s="353" t="s">
        <v>5330</v>
      </c>
      <c r="E37" s="353" t="s">
        <v>2824</v>
      </c>
      <c r="F37" s="354">
        <v>45874.0</v>
      </c>
      <c r="G37" s="357">
        <v>46146.0</v>
      </c>
      <c r="H37" s="357">
        <v>46238.0</v>
      </c>
      <c r="I37" s="353" t="s">
        <v>2921</v>
      </c>
      <c r="J37" s="355" t="s">
        <v>3277</v>
      </c>
      <c r="K37" s="353" t="s">
        <v>3029</v>
      </c>
      <c r="L37" s="353">
        <v>0.0</v>
      </c>
      <c r="M37" s="353">
        <v>183.0</v>
      </c>
      <c r="N37" s="353">
        <v>0.0</v>
      </c>
      <c r="O37" s="353" t="s">
        <v>3171</v>
      </c>
      <c r="P37" s="353" t="s">
        <v>3398</v>
      </c>
      <c r="Q37" s="353" t="s">
        <v>5179</v>
      </c>
      <c r="R37" s="353" t="s">
        <v>5337</v>
      </c>
      <c r="S37" s="353" t="s">
        <v>5219</v>
      </c>
      <c r="T37" s="353" t="s">
        <v>3275</v>
      </c>
    </row>
    <row r="38">
      <c r="A38" s="353"/>
      <c r="B38" s="353" t="s">
        <v>5338</v>
      </c>
      <c r="C38" s="353" t="s">
        <v>5339</v>
      </c>
      <c r="D38" s="353" t="s">
        <v>5340</v>
      </c>
      <c r="E38" s="353" t="s">
        <v>2824</v>
      </c>
      <c r="F38" s="357">
        <v>45814.0</v>
      </c>
      <c r="G38" s="357">
        <v>46178.0</v>
      </c>
      <c r="H38" s="357">
        <v>46058.0</v>
      </c>
      <c r="I38" s="353" t="s">
        <v>2921</v>
      </c>
      <c r="J38" s="355" t="s">
        <v>5309</v>
      </c>
      <c r="K38" s="353" t="s">
        <v>3029</v>
      </c>
      <c r="L38" s="353">
        <v>0.0</v>
      </c>
      <c r="M38" s="353">
        <v>215.0</v>
      </c>
      <c r="N38" s="353">
        <v>0.0</v>
      </c>
      <c r="O38" s="353" t="s">
        <v>3171</v>
      </c>
      <c r="P38" s="353" t="s">
        <v>3398</v>
      </c>
      <c r="Q38" s="353" t="s">
        <v>5179</v>
      </c>
      <c r="R38" s="353" t="s">
        <v>5340</v>
      </c>
      <c r="S38" s="356"/>
      <c r="T38" s="356"/>
    </row>
    <row r="39">
      <c r="A39" s="353"/>
      <c r="B39" s="353" t="s">
        <v>5346</v>
      </c>
      <c r="C39" s="353" t="s">
        <v>5347</v>
      </c>
      <c r="D39" s="353" t="s">
        <v>5348</v>
      </c>
      <c r="E39" s="353" t="s">
        <v>444</v>
      </c>
      <c r="F39" s="354">
        <v>45362.0</v>
      </c>
      <c r="G39" s="354">
        <v>46091.0</v>
      </c>
      <c r="H39" s="354">
        <v>46001.0</v>
      </c>
      <c r="I39" s="353" t="s">
        <v>2921</v>
      </c>
      <c r="J39" s="355" t="s">
        <v>5349</v>
      </c>
      <c r="K39" s="353" t="s">
        <v>3961</v>
      </c>
      <c r="L39" s="353">
        <v>0.0</v>
      </c>
      <c r="M39" s="353">
        <v>128.0</v>
      </c>
      <c r="N39" s="353">
        <v>0.0</v>
      </c>
      <c r="O39" s="353" t="s">
        <v>3171</v>
      </c>
      <c r="P39" s="353" t="s">
        <v>3195</v>
      </c>
      <c r="Q39" s="356"/>
      <c r="R39" s="353" t="s">
        <v>5354</v>
      </c>
      <c r="S39" s="353" t="s">
        <v>5219</v>
      </c>
      <c r="T39" s="353" t="s">
        <v>5347</v>
      </c>
    </row>
    <row r="40">
      <c r="A40" s="353"/>
      <c r="B40" s="353" t="s">
        <v>5355</v>
      </c>
      <c r="C40" s="353" t="s">
        <v>5356</v>
      </c>
      <c r="D40" s="353" t="s">
        <v>5357</v>
      </c>
      <c r="E40" s="353" t="s">
        <v>444</v>
      </c>
      <c r="F40" s="358">
        <v>45362.0</v>
      </c>
      <c r="G40" s="354">
        <v>46091.0</v>
      </c>
      <c r="H40" s="354">
        <v>45942.0</v>
      </c>
      <c r="I40" s="353" t="s">
        <v>2921</v>
      </c>
      <c r="J40" s="355" t="s">
        <v>5359</v>
      </c>
      <c r="K40" s="353" t="s">
        <v>3961</v>
      </c>
      <c r="L40" s="353">
        <v>0.0</v>
      </c>
      <c r="M40" s="353">
        <v>128.0</v>
      </c>
      <c r="N40" s="353">
        <v>0.0</v>
      </c>
      <c r="O40" s="353" t="s">
        <v>3171</v>
      </c>
      <c r="P40" s="353" t="s">
        <v>3195</v>
      </c>
      <c r="Q40" s="356"/>
      <c r="R40" s="353" t="s">
        <v>5363</v>
      </c>
      <c r="S40" s="356"/>
      <c r="T40" s="353" t="s">
        <v>5356</v>
      </c>
    </row>
    <row r="41">
      <c r="A41" s="353"/>
      <c r="B41" s="353" t="s">
        <v>5365</v>
      </c>
      <c r="C41" s="353" t="s">
        <v>5366</v>
      </c>
      <c r="D41" s="353" t="s">
        <v>5367</v>
      </c>
      <c r="E41" s="353" t="s">
        <v>444</v>
      </c>
      <c r="F41" s="354">
        <v>45599.0</v>
      </c>
      <c r="G41" s="354">
        <v>46091.0</v>
      </c>
      <c r="H41" s="354">
        <v>45942.0</v>
      </c>
      <c r="I41" s="353" t="s">
        <v>2921</v>
      </c>
      <c r="J41" s="355" t="s">
        <v>5371</v>
      </c>
      <c r="K41" s="353" t="s">
        <v>3961</v>
      </c>
      <c r="L41" s="353">
        <v>0.0</v>
      </c>
      <c r="M41" s="353">
        <v>128.0</v>
      </c>
      <c r="N41" s="353">
        <v>0.0</v>
      </c>
      <c r="O41" s="353" t="s">
        <v>3171</v>
      </c>
      <c r="P41" s="353" t="s">
        <v>3195</v>
      </c>
      <c r="Q41" s="356"/>
      <c r="R41" s="353" t="s">
        <v>5373</v>
      </c>
      <c r="S41" s="353" t="s">
        <v>5219</v>
      </c>
      <c r="T41" s="353" t="s">
        <v>5366</v>
      </c>
    </row>
    <row r="49">
      <c r="B49" s="4" t="s">
        <v>5280</v>
      </c>
      <c r="C49" s="4" t="s">
        <v>5281</v>
      </c>
      <c r="D49" s="4" t="s">
        <v>5282</v>
      </c>
      <c r="E49" s="4" t="s">
        <v>2884</v>
      </c>
      <c r="F49" s="4" t="s">
        <v>5283</v>
      </c>
      <c r="G49" s="213">
        <v>46049.0</v>
      </c>
      <c r="I49" s="4" t="s">
        <v>5377</v>
      </c>
      <c r="J49" s="4" t="s">
        <v>5378</v>
      </c>
      <c r="L49" s="300"/>
      <c r="N49" s="300"/>
    </row>
    <row r="50">
      <c r="B50" s="4" t="s">
        <v>5314</v>
      </c>
      <c r="C50" s="4" t="s">
        <v>5316</v>
      </c>
      <c r="D50" s="4" t="s">
        <v>5317</v>
      </c>
      <c r="E50" s="4" t="s">
        <v>2824</v>
      </c>
      <c r="F50" s="213">
        <v>45690.0</v>
      </c>
      <c r="G50" s="326">
        <v>46055.0</v>
      </c>
      <c r="I50" s="4" t="s">
        <v>5377</v>
      </c>
    </row>
    <row r="51">
      <c r="B51" s="4" t="s">
        <v>5291</v>
      </c>
      <c r="C51" s="4" t="s">
        <v>5292</v>
      </c>
      <c r="D51" s="4" t="s">
        <v>5293</v>
      </c>
      <c r="E51" s="4" t="s">
        <v>2884</v>
      </c>
      <c r="F51" s="4" t="s">
        <v>5294</v>
      </c>
      <c r="G51" s="326">
        <v>46056.0</v>
      </c>
      <c r="I51" s="4" t="s">
        <v>5377</v>
      </c>
    </row>
    <row r="52">
      <c r="B52" s="4" t="s">
        <v>5323</v>
      </c>
      <c r="C52" s="4" t="s">
        <v>5324</v>
      </c>
      <c r="D52" s="4" t="s">
        <v>5325</v>
      </c>
      <c r="E52" s="4" t="s">
        <v>2824</v>
      </c>
      <c r="F52" s="213">
        <v>44685.0</v>
      </c>
      <c r="G52" s="326">
        <v>46056.0</v>
      </c>
      <c r="I52" s="4" t="s">
        <v>5377</v>
      </c>
    </row>
    <row r="53">
      <c r="B53" s="4" t="s">
        <v>5303</v>
      </c>
      <c r="C53" s="4" t="s">
        <v>5304</v>
      </c>
      <c r="D53" s="4" t="s">
        <v>5305</v>
      </c>
      <c r="E53" s="4" t="s">
        <v>2884</v>
      </c>
      <c r="F53" s="4" t="s">
        <v>5306</v>
      </c>
      <c r="G53" s="213">
        <v>46160.0</v>
      </c>
      <c r="I53" s="4" t="s">
        <v>5377</v>
      </c>
    </row>
    <row r="54">
      <c r="B54" s="4" t="s">
        <v>5338</v>
      </c>
      <c r="C54" s="4" t="s">
        <v>5339</v>
      </c>
      <c r="D54" s="4" t="s">
        <v>5340</v>
      </c>
      <c r="E54" s="4" t="s">
        <v>2824</v>
      </c>
      <c r="F54" s="326">
        <v>45814.0</v>
      </c>
      <c r="G54" s="326">
        <v>46178.0</v>
      </c>
      <c r="I54" s="4" t="s">
        <v>5377</v>
      </c>
    </row>
    <row r="55">
      <c r="B55" s="4" t="s">
        <v>3274</v>
      </c>
      <c r="C55" s="4" t="s">
        <v>3275</v>
      </c>
      <c r="D55" s="4" t="s">
        <v>5330</v>
      </c>
      <c r="E55" s="4" t="s">
        <v>2824</v>
      </c>
      <c r="F55" s="213">
        <v>45874.0</v>
      </c>
      <c r="G55" s="326">
        <v>46146.0</v>
      </c>
      <c r="I55" s="4" t="s">
        <v>5387</v>
      </c>
    </row>
    <row r="56">
      <c r="B56" s="4" t="s">
        <v>5346</v>
      </c>
      <c r="C56" s="4" t="s">
        <v>5347</v>
      </c>
      <c r="D56" s="4" t="s">
        <v>5348</v>
      </c>
      <c r="E56" s="4" t="s">
        <v>444</v>
      </c>
      <c r="F56" s="213">
        <v>45362.0</v>
      </c>
      <c r="G56" s="213">
        <v>46091.0</v>
      </c>
      <c r="I56" s="4" t="s">
        <v>5389</v>
      </c>
      <c r="J56" s="4" t="s">
        <v>5390</v>
      </c>
      <c r="K56" s="4">
        <v>3200.0</v>
      </c>
    </row>
    <row r="57">
      <c r="B57" s="4" t="s">
        <v>5355</v>
      </c>
      <c r="C57" s="4" t="s">
        <v>5356</v>
      </c>
      <c r="D57" s="4" t="s">
        <v>5357</v>
      </c>
      <c r="E57" s="4" t="s">
        <v>444</v>
      </c>
      <c r="F57" s="359">
        <v>45362.0</v>
      </c>
      <c r="G57" s="213">
        <v>46091.0</v>
      </c>
      <c r="I57" s="4" t="s">
        <v>5377</v>
      </c>
    </row>
    <row r="58">
      <c r="B58" s="4" t="s">
        <v>5365</v>
      </c>
      <c r="C58" s="4" t="s">
        <v>5366</v>
      </c>
      <c r="D58" s="4" t="s">
        <v>5367</v>
      </c>
      <c r="E58" s="4" t="s">
        <v>444</v>
      </c>
      <c r="F58" s="213">
        <v>45599.0</v>
      </c>
      <c r="G58" s="213">
        <v>46091.0</v>
      </c>
      <c r="I58" s="4" t="s">
        <v>5377</v>
      </c>
    </row>
    <row r="63">
      <c r="G63" s="213"/>
    </row>
    <row r="64">
      <c r="B64" s="4" t="s">
        <v>5394</v>
      </c>
      <c r="C64" s="4" t="s">
        <v>709</v>
      </c>
      <c r="D64" s="4" t="s">
        <v>5204</v>
      </c>
      <c r="E64" s="4" t="s">
        <v>1934</v>
      </c>
      <c r="G64" s="213">
        <v>46130.0</v>
      </c>
      <c r="H64" s="4" t="s">
        <v>3419</v>
      </c>
      <c r="I64" s="4" t="s">
        <v>3196</v>
      </c>
      <c r="J64" s="4" t="s">
        <v>5209</v>
      </c>
      <c r="K64" s="4" t="s">
        <v>5396</v>
      </c>
    </row>
    <row r="65">
      <c r="B65" s="4" t="s">
        <v>3906</v>
      </c>
      <c r="C65" s="4" t="s">
        <v>1753</v>
      </c>
      <c r="D65" s="4" t="s">
        <v>5211</v>
      </c>
      <c r="E65" s="4" t="s">
        <v>1934</v>
      </c>
      <c r="G65" s="213">
        <v>46134.0</v>
      </c>
      <c r="H65" s="4" t="s">
        <v>3419</v>
      </c>
      <c r="I65" s="4" t="s">
        <v>3244</v>
      </c>
      <c r="J65" s="4" t="s">
        <v>3910</v>
      </c>
      <c r="K65" s="4" t="s">
        <v>5397</v>
      </c>
    </row>
    <row r="66">
      <c r="B66" s="4" t="s">
        <v>3555</v>
      </c>
      <c r="C66" s="4" t="s">
        <v>1598</v>
      </c>
      <c r="D66" s="4" t="s">
        <v>5220</v>
      </c>
      <c r="E66" s="4" t="s">
        <v>1934</v>
      </c>
      <c r="G66" s="213">
        <v>46171.0</v>
      </c>
      <c r="H66" s="4" t="s">
        <v>3228</v>
      </c>
      <c r="I66" s="4" t="s">
        <v>3196</v>
      </c>
      <c r="J66" s="4" t="s">
        <v>5223</v>
      </c>
      <c r="K66" s="4" t="s">
        <v>5399</v>
      </c>
    </row>
    <row r="67">
      <c r="B67" s="4" t="s">
        <v>3560</v>
      </c>
      <c r="C67" s="4" t="s">
        <v>2182</v>
      </c>
      <c r="D67" s="4" t="s">
        <v>5225</v>
      </c>
      <c r="E67" s="4" t="s">
        <v>1934</v>
      </c>
      <c r="G67" s="213">
        <v>46171.0</v>
      </c>
      <c r="H67" s="4" t="s">
        <v>3419</v>
      </c>
      <c r="I67" s="4" t="s">
        <v>3196</v>
      </c>
      <c r="J67" s="4" t="s">
        <v>5227</v>
      </c>
      <c r="K67" s="4" t="s">
        <v>5400</v>
      </c>
    </row>
    <row r="68">
      <c r="B68" s="4" t="s">
        <v>3590</v>
      </c>
      <c r="C68" s="4" t="s">
        <v>1102</v>
      </c>
      <c r="D68" s="4" t="s">
        <v>5228</v>
      </c>
      <c r="E68" s="4" t="s">
        <v>1934</v>
      </c>
      <c r="G68" s="326">
        <v>46178.0</v>
      </c>
      <c r="H68" s="4" t="s">
        <v>3419</v>
      </c>
      <c r="I68" s="4" t="s">
        <v>3196</v>
      </c>
      <c r="J68" s="4" t="s">
        <v>5230</v>
      </c>
      <c r="K68" s="4" t="s">
        <v>5403</v>
      </c>
    </row>
    <row r="69">
      <c r="B69" s="4" t="s">
        <v>3565</v>
      </c>
      <c r="C69" s="4" t="s">
        <v>212</v>
      </c>
      <c r="D69" s="4" t="s">
        <v>5234</v>
      </c>
      <c r="E69" s="4" t="s">
        <v>1934</v>
      </c>
      <c r="G69" s="326">
        <v>46180.0</v>
      </c>
      <c r="H69" s="4" t="s">
        <v>3419</v>
      </c>
      <c r="I69" s="4" t="s">
        <v>3244</v>
      </c>
      <c r="J69" s="4" t="s">
        <v>5238</v>
      </c>
      <c r="K69" s="4" t="s">
        <v>5406</v>
      </c>
    </row>
    <row r="70">
      <c r="B70" s="4" t="s">
        <v>5241</v>
      </c>
      <c r="C70" s="4" t="s">
        <v>611</v>
      </c>
      <c r="D70" s="4" t="s">
        <v>3918</v>
      </c>
      <c r="E70" s="4" t="s">
        <v>1934</v>
      </c>
      <c r="G70" s="326">
        <v>46180.0</v>
      </c>
      <c r="H70" s="4" t="s">
        <v>3419</v>
      </c>
      <c r="I70" s="4" t="s">
        <v>4145</v>
      </c>
      <c r="J70" s="4" t="s">
        <v>3920</v>
      </c>
      <c r="K70" s="4" t="s">
        <v>5408</v>
      </c>
    </row>
    <row r="71">
      <c r="B71" s="4" t="s">
        <v>3594</v>
      </c>
      <c r="C71" s="4" t="s">
        <v>2291</v>
      </c>
      <c r="D71" s="4" t="s">
        <v>5247</v>
      </c>
      <c r="E71" s="4" t="s">
        <v>1934</v>
      </c>
      <c r="G71" s="213">
        <v>46191.0</v>
      </c>
      <c r="H71" s="4" t="s">
        <v>3419</v>
      </c>
      <c r="I71" s="4" t="s">
        <v>3196</v>
      </c>
      <c r="J71" s="4" t="s">
        <v>5253</v>
      </c>
      <c r="K71" s="4" t="s">
        <v>5409</v>
      </c>
    </row>
    <row r="72">
      <c r="B72" s="4" t="s">
        <v>3599</v>
      </c>
      <c r="C72" s="4" t="s">
        <v>946</v>
      </c>
      <c r="D72" s="4" t="s">
        <v>5257</v>
      </c>
      <c r="E72" s="4" t="s">
        <v>1934</v>
      </c>
      <c r="G72" s="213">
        <v>46197.0</v>
      </c>
      <c r="H72" s="4" t="s">
        <v>3419</v>
      </c>
      <c r="I72" s="4" t="s">
        <v>3196</v>
      </c>
      <c r="J72" s="4" t="s">
        <v>5263</v>
      </c>
      <c r="K72" s="4" t="s">
        <v>5411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</hyperlinks>
  <drawing r:id="rId4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</cols>
  <sheetData>
    <row r="1">
      <c r="A1" s="4" t="s">
        <v>5471</v>
      </c>
      <c r="B1" s="300" t="s">
        <v>5473</v>
      </c>
      <c r="C1" s="360"/>
    </row>
    <row r="2">
      <c r="A2" s="4" t="s">
        <v>5474</v>
      </c>
      <c r="B2" s="300" t="s">
        <v>5475</v>
      </c>
      <c r="C2" s="360"/>
    </row>
    <row r="3">
      <c r="A3" s="4" t="s">
        <v>5476</v>
      </c>
      <c r="B3" s="300" t="s">
        <v>5477</v>
      </c>
      <c r="C3" s="360"/>
    </row>
    <row r="4">
      <c r="A4" s="4" t="s">
        <v>5478</v>
      </c>
      <c r="B4" s="300" t="s">
        <v>5479</v>
      </c>
      <c r="C4" s="360"/>
    </row>
    <row r="5">
      <c r="A5" s="4" t="s">
        <v>5481</v>
      </c>
      <c r="B5" s="300" t="s">
        <v>5482</v>
      </c>
      <c r="C5" s="360"/>
    </row>
    <row r="6">
      <c r="A6" s="4" t="s">
        <v>5483</v>
      </c>
      <c r="B6" s="300" t="s">
        <v>5484</v>
      </c>
      <c r="C6" s="360"/>
    </row>
    <row r="7">
      <c r="A7" s="4" t="s">
        <v>5487</v>
      </c>
      <c r="B7" s="300" t="s">
        <v>5489</v>
      </c>
      <c r="C7" s="360"/>
    </row>
    <row r="8">
      <c r="A8" s="4" t="s">
        <v>5490</v>
      </c>
      <c r="B8" s="300" t="s">
        <v>5491</v>
      </c>
      <c r="C8" s="360"/>
    </row>
    <row r="9">
      <c r="A9" s="4" t="s">
        <v>5473</v>
      </c>
      <c r="B9" s="300" t="s">
        <v>5493</v>
      </c>
      <c r="C9" s="360"/>
    </row>
    <row r="10">
      <c r="A10" s="4" t="s">
        <v>5475</v>
      </c>
      <c r="B10" s="300" t="s">
        <v>5494</v>
      </c>
      <c r="C10" s="360"/>
    </row>
    <row r="11">
      <c r="A11" s="4" t="s">
        <v>5477</v>
      </c>
      <c r="B11" s="300" t="s">
        <v>5495</v>
      </c>
      <c r="C11" s="360"/>
    </row>
    <row r="12">
      <c r="A12" s="4" t="s">
        <v>5496</v>
      </c>
      <c r="B12" s="300" t="s">
        <v>5497</v>
      </c>
      <c r="C12" s="360"/>
    </row>
    <row r="13">
      <c r="A13" s="4" t="s">
        <v>5498</v>
      </c>
      <c r="B13" s="300" t="s">
        <v>5499</v>
      </c>
      <c r="C13" s="360"/>
    </row>
    <row r="14">
      <c r="A14" s="4" t="s">
        <v>5479</v>
      </c>
      <c r="B14" s="300" t="s">
        <v>5501</v>
      </c>
      <c r="C14" s="360"/>
    </row>
    <row r="15">
      <c r="A15" s="4" t="s">
        <v>5482</v>
      </c>
      <c r="B15" s="300" t="s">
        <v>5503</v>
      </c>
      <c r="C15" s="360"/>
    </row>
    <row r="16">
      <c r="A16" s="4" t="s">
        <v>5484</v>
      </c>
      <c r="B16" s="300" t="s">
        <v>5507</v>
      </c>
      <c r="C16" s="360"/>
    </row>
    <row r="17">
      <c r="A17" s="4" t="s">
        <v>5508</v>
      </c>
      <c r="B17" s="300" t="s">
        <v>5509</v>
      </c>
      <c r="C17" s="360"/>
    </row>
    <row r="18">
      <c r="A18" s="4" t="s">
        <v>5495</v>
      </c>
      <c r="B18" s="300" t="s">
        <v>5511</v>
      </c>
      <c r="C18" s="360"/>
    </row>
    <row r="19">
      <c r="A19" s="4" t="s">
        <v>5489</v>
      </c>
      <c r="B19" s="300" t="s">
        <v>5512</v>
      </c>
      <c r="C19" s="360"/>
    </row>
    <row r="20">
      <c r="A20" s="4" t="s">
        <v>5491</v>
      </c>
      <c r="B20" s="300" t="s">
        <v>5513</v>
      </c>
      <c r="C20" s="360"/>
    </row>
    <row r="21">
      <c r="A21" s="4" t="s">
        <v>5493</v>
      </c>
      <c r="B21" s="300" t="s">
        <v>5514</v>
      </c>
      <c r="C21" s="360"/>
    </row>
    <row r="22">
      <c r="A22" s="4" t="s">
        <v>5494</v>
      </c>
      <c r="B22" s="300" t="s">
        <v>5515</v>
      </c>
      <c r="C22" s="360"/>
    </row>
    <row r="23">
      <c r="A23" s="4" t="s">
        <v>5497</v>
      </c>
      <c r="B23" s="300" t="s">
        <v>5516</v>
      </c>
      <c r="C23" s="360"/>
    </row>
    <row r="24">
      <c r="A24" s="4" t="s">
        <v>5499</v>
      </c>
      <c r="B24" s="300" t="s">
        <v>5518</v>
      </c>
      <c r="C24" s="360"/>
    </row>
    <row r="25">
      <c r="A25" s="4" t="s">
        <v>5501</v>
      </c>
      <c r="B25" s="300" t="s">
        <v>5520</v>
      </c>
      <c r="C25" s="360"/>
    </row>
    <row r="26">
      <c r="A26" s="4" t="s">
        <v>5503</v>
      </c>
      <c r="B26" s="300" t="s">
        <v>5522</v>
      </c>
      <c r="C26" s="360"/>
    </row>
    <row r="27">
      <c r="A27" s="4" t="s">
        <v>5507</v>
      </c>
      <c r="B27" s="300" t="s">
        <v>5523</v>
      </c>
      <c r="C27" s="360"/>
    </row>
    <row r="28">
      <c r="A28" s="4" t="s">
        <v>5509</v>
      </c>
      <c r="B28" s="300" t="s">
        <v>5524</v>
      </c>
      <c r="C28" s="360"/>
    </row>
    <row r="29">
      <c r="A29" s="4" t="s">
        <v>5511</v>
      </c>
      <c r="B29" s="300" t="s">
        <v>5525</v>
      </c>
      <c r="C29" s="360"/>
    </row>
    <row r="30">
      <c r="A30" s="4" t="s">
        <v>5512</v>
      </c>
      <c r="B30" s="300" t="s">
        <v>5526</v>
      </c>
      <c r="C30" s="360"/>
    </row>
    <row r="31">
      <c r="A31" s="4" t="s">
        <v>5513</v>
      </c>
      <c r="B31" s="300" t="s">
        <v>5527</v>
      </c>
      <c r="C31" s="360"/>
    </row>
    <row r="32">
      <c r="A32" s="4" t="s">
        <v>5514</v>
      </c>
      <c r="B32" s="300" t="s">
        <v>5528</v>
      </c>
      <c r="C32" s="360"/>
    </row>
    <row r="33">
      <c r="A33" s="4" t="s">
        <v>5515</v>
      </c>
      <c r="B33" s="300" t="s">
        <v>5530</v>
      </c>
      <c r="C33" s="360"/>
    </row>
    <row r="34">
      <c r="A34" s="4" t="s">
        <v>5516</v>
      </c>
      <c r="B34" s="300" t="s">
        <v>5532</v>
      </c>
      <c r="C34" s="360"/>
    </row>
    <row r="35">
      <c r="A35" s="4" t="s">
        <v>5518</v>
      </c>
      <c r="B35" s="300" t="s">
        <v>5535</v>
      </c>
      <c r="C35" s="360"/>
    </row>
    <row r="36">
      <c r="A36" s="4" t="s">
        <v>5520</v>
      </c>
      <c r="B36" s="300" t="s">
        <v>5536</v>
      </c>
      <c r="C36" s="360"/>
    </row>
    <row r="37">
      <c r="A37" s="4" t="s">
        <v>5522</v>
      </c>
      <c r="B37" s="300" t="s">
        <v>5538</v>
      </c>
      <c r="C37" s="360"/>
    </row>
    <row r="38">
      <c r="A38" s="4" t="s">
        <v>5523</v>
      </c>
      <c r="B38" s="4" t="s">
        <v>5471</v>
      </c>
      <c r="C38" s="360"/>
    </row>
    <row r="39">
      <c r="A39" s="4" t="s">
        <v>5524</v>
      </c>
      <c r="B39" s="4" t="s">
        <v>5474</v>
      </c>
      <c r="C39" s="360"/>
    </row>
    <row r="40">
      <c r="A40" s="4" t="s">
        <v>5525</v>
      </c>
      <c r="B40" s="4" t="s">
        <v>5476</v>
      </c>
      <c r="C40" s="360"/>
    </row>
    <row r="41">
      <c r="A41" s="4" t="s">
        <v>5526</v>
      </c>
      <c r="B41" s="4" t="s">
        <v>5478</v>
      </c>
      <c r="C41" s="360"/>
    </row>
    <row r="42">
      <c r="A42" s="4" t="s">
        <v>5527</v>
      </c>
      <c r="B42" s="4" t="s">
        <v>5481</v>
      </c>
    </row>
    <row r="43">
      <c r="A43" s="4" t="s">
        <v>5528</v>
      </c>
      <c r="B43" s="4" t="s">
        <v>5483</v>
      </c>
      <c r="C43" s="360"/>
    </row>
    <row r="44">
      <c r="A44" s="4" t="s">
        <v>5530</v>
      </c>
      <c r="B44" s="4" t="s">
        <v>5487</v>
      </c>
    </row>
    <row r="45">
      <c r="A45" s="4" t="s">
        <v>5532</v>
      </c>
      <c r="B45" s="4" t="s">
        <v>5490</v>
      </c>
    </row>
    <row r="46">
      <c r="A46" s="4" t="s">
        <v>5535</v>
      </c>
      <c r="B46" s="4" t="s">
        <v>5544</v>
      </c>
    </row>
    <row r="47">
      <c r="A47" s="4" t="s">
        <v>5536</v>
      </c>
    </row>
    <row r="48">
      <c r="A48" s="4" t="s">
        <v>5538</v>
      </c>
    </row>
    <row r="49">
      <c r="A49" s="4" t="s">
        <v>5544</v>
      </c>
    </row>
  </sheetData>
  <conditionalFormatting sqref="A1:A1000 B26:B28 B38:B46">
    <cfRule type="expression" dxfId="22" priority="1" stopIfTrue="1">
      <formula>AND(NOT(ISBLANK(A1)), COUNTIF($B:$B, A1)=0)</formula>
    </cfRule>
  </conditionalFormatting>
  <conditionalFormatting sqref="B1:B1000">
    <cfRule type="expression" dxfId="23" priority="2" stopIfTrue="1">
      <formula>AND(B1&lt;&gt;"", COUNTIF($A:$A, B1)=0)</formula>
    </cfRule>
  </conditionalFormatting>
  <conditionalFormatting sqref="B1:B1000">
    <cfRule type="expression" dxfId="24" priority="3" stopIfTrue="1">
      <formula>AND(B1&lt;&gt;"", COUNTIF($B:$B, B1)&gt;1)</formula>
    </cfRule>
  </conditionalFormatting>
  <drawing r:id="rId1"/>
</worksheet>
</file>